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hidePivotFieldList="1" defaultThemeVersion="124226"/>
  <mc:AlternateContent xmlns:mc="http://schemas.openxmlformats.org/markup-compatibility/2006">
    <mc:Choice Requires="x15">
      <x15ac:absPath xmlns:x15ac="http://schemas.microsoft.com/office/spreadsheetml/2010/11/ac" url="X:\WW - USC III Discount Catalog\2023 catalog\"/>
    </mc:Choice>
  </mc:AlternateContent>
  <bookViews>
    <workbookView xWindow="0" yWindow="0" windowWidth="28800" windowHeight="11700"/>
  </bookViews>
  <sheets>
    <sheet name="Vendor Disc Summary" sheetId="3" r:id="rId1"/>
    <sheet name="Approved USC Vendors" sheetId="1" r:id="rId2"/>
    <sheet name="Vendor List" sheetId="4" r:id="rId3"/>
    <sheet name="(Net App)" sheetId="5" state="hidden" r:id="rId4"/>
    <sheet name="(VMware)" sheetId="6" state="hidden" r:id="rId5"/>
    <sheet name="(Commvault Inc)" sheetId="7" state="hidden" r:id="rId6"/>
  </sheets>
  <definedNames>
    <definedName name="_xlnm._FilterDatabase" localSheetId="5" hidden="1">'(Commvault Inc)'!$A$4:$F$1052</definedName>
    <definedName name="_xlnm._FilterDatabase" localSheetId="3" hidden="1">'(Net App)'!$A$4:$F$7057</definedName>
    <definedName name="_xlnm._FilterDatabase" localSheetId="4">'(VMware)'!$B$4:$F$8115</definedName>
    <definedName name="_xlnm._FilterDatabase" localSheetId="2" hidden="1">'Vendor List'!$A$1:$A$781</definedName>
    <definedName name="_xlnm.Print_Area" localSheetId="1">'Approved USC Vendors'!$A$1:$Q$2399</definedName>
    <definedName name="_xlnm.Print_Titles" localSheetId="1">'Approved USC Vendors'!$5:$5</definedName>
  </definedNames>
  <calcPr calcId="162913"/>
</workbook>
</file>

<file path=xl/calcChain.xml><?xml version="1.0" encoding="utf-8"?>
<calcChain xmlns="http://schemas.openxmlformats.org/spreadsheetml/2006/main">
  <c r="A1" i="1" l="1"/>
  <c r="C17" i="3" l="1"/>
  <c r="B17" i="3"/>
  <c r="D32" i="3"/>
  <c r="D30" i="3"/>
  <c r="D28" i="3"/>
  <c r="D26" i="3"/>
  <c r="D29" i="3"/>
  <c r="D31" i="3"/>
  <c r="D33" i="3"/>
  <c r="D25" i="3"/>
  <c r="D27" i="3"/>
  <c r="D24" i="3"/>
  <c r="Q17" i="3" l="1"/>
  <c r="P17" i="3"/>
  <c r="O17" i="3"/>
  <c r="N17" i="3"/>
  <c r="M17" i="3"/>
  <c r="L17" i="3"/>
  <c r="K17" i="3"/>
  <c r="J17" i="3"/>
  <c r="I17" i="3"/>
  <c r="H17" i="3"/>
  <c r="G17" i="3"/>
  <c r="F17" i="3"/>
  <c r="E17" i="3"/>
  <c r="D17" i="3"/>
  <c r="Q16" i="3"/>
  <c r="P16" i="3"/>
  <c r="O16" i="3"/>
  <c r="N16" i="3"/>
  <c r="M16" i="3"/>
  <c r="L16" i="3"/>
  <c r="K16" i="3"/>
  <c r="J16" i="3"/>
  <c r="C16" i="3"/>
  <c r="D16" i="3"/>
  <c r="E16" i="3"/>
  <c r="F16" i="3"/>
  <c r="G16" i="3"/>
  <c r="H16" i="3"/>
  <c r="I16" i="3"/>
  <c r="B16" i="3"/>
  <c r="B26" i="3"/>
  <c r="C28" i="3"/>
  <c r="C31" i="3"/>
  <c r="B29" i="3"/>
  <c r="B27" i="3"/>
  <c r="B31" i="3"/>
  <c r="C33" i="3"/>
  <c r="C24" i="3"/>
  <c r="B30" i="3"/>
  <c r="B25" i="3"/>
  <c r="B33" i="3"/>
  <c r="B28" i="3"/>
  <c r="C26" i="3"/>
  <c r="C25" i="3"/>
  <c r="C29" i="3"/>
  <c r="B24" i="3"/>
  <c r="C27" i="3"/>
  <c r="C30" i="3"/>
  <c r="B32" i="3"/>
  <c r="C32" i="3"/>
</calcChain>
</file>

<file path=xl/sharedStrings.xml><?xml version="1.0" encoding="utf-8"?>
<sst xmlns="http://schemas.openxmlformats.org/spreadsheetml/2006/main" count="78025" uniqueCount="27600">
  <si>
    <t>Storage</t>
  </si>
  <si>
    <t>Other H/W</t>
  </si>
  <si>
    <t>Printers</t>
  </si>
  <si>
    <t>Warranty</t>
  </si>
  <si>
    <t>Supplies and Accessories</t>
  </si>
  <si>
    <t>S/W</t>
  </si>
  <si>
    <t>VENDOR</t>
  </si>
  <si>
    <t>EMC2</t>
  </si>
  <si>
    <t>Networking Equipment</t>
  </si>
  <si>
    <t>Laptops</t>
  </si>
  <si>
    <t>Hardware Maintenance</t>
  </si>
  <si>
    <t>Workstation/Desktops</t>
  </si>
  <si>
    <t>SW Maint</t>
  </si>
  <si>
    <t>*MINIMUM Discounts per Category</t>
  </si>
  <si>
    <t xml:space="preserve">US Communities </t>
  </si>
  <si>
    <t>UNICOM Government</t>
  </si>
  <si>
    <t>Servers</t>
  </si>
  <si>
    <t>EXACQ TECH</t>
  </si>
  <si>
    <t>Laptops / Tablets</t>
  </si>
  <si>
    <t>Mobile Video</t>
  </si>
  <si>
    <t>Other Services</t>
  </si>
  <si>
    <t>Other Hardware</t>
  </si>
  <si>
    <t>Printers / Scanners</t>
  </si>
  <si>
    <t>Software</t>
  </si>
  <si>
    <t>Software Maintenance</t>
  </si>
  <si>
    <t>Training</t>
  </si>
  <si>
    <t>Supplies &amp; Accessories</t>
  </si>
  <si>
    <t>Workstations / Desktops</t>
  </si>
  <si>
    <t>Workstation / Desktops</t>
  </si>
  <si>
    <t>ADC TELECOMMUNICATIONS</t>
  </si>
  <si>
    <t>ADOBE</t>
  </si>
  <si>
    <t>ALTRONIX CORPORATION</t>
  </si>
  <si>
    <t>AMCS GROUP, INC</t>
  </si>
  <si>
    <t>AOT PUBLIC SAFETY CORP.</t>
  </si>
  <si>
    <t>ATS ACOUST</t>
  </si>
  <si>
    <t>AURALEX</t>
  </si>
  <si>
    <t>AVAYA</t>
  </si>
  <si>
    <t>AVOLVE SOFTWARE CORP</t>
  </si>
  <si>
    <t>AXIS COMMUNICATION INC</t>
  </si>
  <si>
    <t>BARCO</t>
  </si>
  <si>
    <t>BATTERY MART</t>
  </si>
  <si>
    <t>BECK ASSOCIATES</t>
  </si>
  <si>
    <t>BIAMP SYSTEMS</t>
  </si>
  <si>
    <t>CHIEF MANUFACTURING INC</t>
  </si>
  <si>
    <t>CISCO</t>
  </si>
  <si>
    <t>COMMSCOPE</t>
  </si>
  <si>
    <t>COMMVAULT INC</t>
  </si>
  <si>
    <t>CRESTRON</t>
  </si>
  <si>
    <t>CROWN</t>
  </si>
  <si>
    <t>DATACORE SOFTWARE CORPORATION</t>
  </si>
  <si>
    <t>DBD UNLIMITED</t>
  </si>
  <si>
    <t>DELL</t>
  </si>
  <si>
    <t xml:space="preserve">DIGITAL GLOBAL SYSTEMS (DGS) </t>
  </si>
  <si>
    <t>DON ROWE</t>
  </si>
  <si>
    <t>DRAPER INC</t>
  </si>
  <si>
    <t>ETHERWAN SYSTEM INC</t>
  </si>
  <si>
    <t>EVERTZ</t>
  </si>
  <si>
    <t>EXPERIAN QAS LTD</t>
  </si>
  <si>
    <t>EXTRON</t>
  </si>
  <si>
    <t>FLUIDMESH</t>
  </si>
  <si>
    <t>FOCUSRITE</t>
  </si>
  <si>
    <t>FUJITSU AM</t>
  </si>
  <si>
    <t>GETAC TECHNOLOGY CORPORATION</t>
  </si>
  <si>
    <t>HAVIS</t>
  </si>
  <si>
    <t>HEWLETT PACKARD</t>
  </si>
  <si>
    <t>HITACHI DATA SYS</t>
  </si>
  <si>
    <t>HITACHI ID SYSTEMS, INC</t>
  </si>
  <si>
    <t>HOFFMANN</t>
  </si>
  <si>
    <t>JBL MULTIMEDIA DIVISION</t>
  </si>
  <si>
    <t>KSI</t>
  </si>
  <si>
    <t>L3 COMMUNICATIONS</t>
  </si>
  <si>
    <t>LIBERTY WIRE AND CABLE</t>
  </si>
  <si>
    <t>LOGITECH INC</t>
  </si>
  <si>
    <t>MANNING NAVCOMP, INC</t>
  </si>
  <si>
    <t>MCAFEE</t>
  </si>
  <si>
    <t>MI8, INC</t>
  </si>
  <si>
    <t>MIDDLE ATLANTIC</t>
  </si>
  <si>
    <t>MILESTONE SYSTEMS, INC</t>
  </si>
  <si>
    <t>NELLO CORPORATION</t>
  </si>
  <si>
    <t>NET APP</t>
  </si>
  <si>
    <t>NETGEAR</t>
  </si>
  <si>
    <t>NETSUPPORT</t>
  </si>
  <si>
    <t>NEWTEK, INC</t>
  </si>
  <si>
    <t>NUTANIX</t>
  </si>
  <si>
    <t>OMNILERT LLC</t>
  </si>
  <si>
    <t>ON-NET SURVEILLANCE SYSTEMS IN</t>
  </si>
  <si>
    <t>ONSTAGE</t>
  </si>
  <si>
    <t>PANASONIC</t>
  </si>
  <si>
    <t>PEERLESS INDUSTRIES, INC</t>
  </si>
  <si>
    <t>PELICAN</t>
  </si>
  <si>
    <t>PLATESMART</t>
  </si>
  <si>
    <t>POLYPHASER</t>
  </si>
  <si>
    <t>PREFERRED POWER PRODUCTS</t>
  </si>
  <si>
    <t>QLIK</t>
  </si>
  <si>
    <t>RAZBERI TE</t>
  </si>
  <si>
    <t>RFS WORLD</t>
  </si>
  <si>
    <t>RODE</t>
  </si>
  <si>
    <t xml:space="preserve">RUSS BASSETT </t>
  </si>
  <si>
    <t>SAMSUNG</t>
  </si>
  <si>
    <t>SECURITY 101</t>
  </si>
  <si>
    <t>SHARP ELECTRONICS</t>
  </si>
  <si>
    <t>SHURE</t>
  </si>
  <si>
    <t>SNAPSTREAM MEDIA INC</t>
  </si>
  <si>
    <t>SOLARWINDS</t>
  </si>
  <si>
    <t>SONY CORP &amp; PROFESSIONAL SALES</t>
  </si>
  <si>
    <t>SURGEX</t>
  </si>
  <si>
    <t>SYNOLOGY</t>
  </si>
  <si>
    <t>TECHNICAL INNOVATIONS</t>
  </si>
  <si>
    <t>TIMES MICROWAVE</t>
  </si>
  <si>
    <t>TR CELLULAR ACCESSORIES, INC</t>
  </si>
  <si>
    <t>TRIMBLE</t>
  </si>
  <si>
    <t>TRINITY VIDEO COMMUNICATIONS</t>
  </si>
  <si>
    <t>TRIPPLITE</t>
  </si>
  <si>
    <t>TYCO</t>
  </si>
  <si>
    <t>UNIFY INC</t>
  </si>
  <si>
    <t>VEEAM SOFTWARE</t>
  </si>
  <si>
    <t>VENTEV INNOVATIONS</t>
  </si>
  <si>
    <t>VIEWSONIC</t>
  </si>
  <si>
    <t>VISIX</t>
  </si>
  <si>
    <t>VIZIO, INC</t>
  </si>
  <si>
    <t>VMWARE</t>
  </si>
  <si>
    <t>WEBOOST</t>
  </si>
  <si>
    <t>WESTELL</t>
  </si>
  <si>
    <t>WESTERN DIGITAL</t>
  </si>
  <si>
    <t>ZOHO CORPORATION</t>
  </si>
  <si>
    <t>Other services</t>
  </si>
  <si>
    <t>All Cisco Maintenance Non-incumbent</t>
  </si>
  <si>
    <t>Cisco Compute</t>
  </si>
  <si>
    <t>Cisco Hardware</t>
  </si>
  <si>
    <t>Cisco SmartNet</t>
  </si>
  <si>
    <t>PS</t>
  </si>
  <si>
    <t>Software A</t>
  </si>
  <si>
    <t>Support</t>
  </si>
  <si>
    <t>S-Premium</t>
  </si>
  <si>
    <t>A</t>
  </si>
  <si>
    <t>B</t>
  </si>
  <si>
    <t>C</t>
  </si>
  <si>
    <t>D</t>
  </si>
  <si>
    <t>E</t>
  </si>
  <si>
    <t>J</t>
  </si>
  <si>
    <t>K</t>
  </si>
  <si>
    <t>L</t>
  </si>
  <si>
    <t>M</t>
  </si>
  <si>
    <t>N</t>
  </si>
  <si>
    <t>P</t>
  </si>
  <si>
    <t>S</t>
  </si>
  <si>
    <t>T</t>
  </si>
  <si>
    <t>V</t>
  </si>
  <si>
    <t>W</t>
  </si>
  <si>
    <t>Licenses</t>
  </si>
  <si>
    <t>vSphere</t>
  </si>
  <si>
    <t>SnS</t>
  </si>
  <si>
    <t>Discount Category</t>
  </si>
  <si>
    <t>VENDOR (pick from drop down list)</t>
  </si>
  <si>
    <t>NetApp® Product Pricing</t>
  </si>
  <si>
    <t>Part Number</t>
  </si>
  <si>
    <t>Description</t>
  </si>
  <si>
    <t>DISC CAT</t>
  </si>
  <si>
    <t>ALT CAT CODE</t>
  </si>
  <si>
    <t>NA List</t>
  </si>
  <si>
    <t>UOM</t>
  </si>
  <si>
    <t>AFF8020A-001-R6</t>
  </si>
  <si>
    <t>AFF8020 HA System,Promo</t>
  </si>
  <si>
    <t>EA</t>
  </si>
  <si>
    <t>AFF8040A-001-R6</t>
  </si>
  <si>
    <t>AFF8040 HA System,Promo</t>
  </si>
  <si>
    <t>AFF8060A-001-R6</t>
  </si>
  <si>
    <t>AFF8060 HA System,Promo</t>
  </si>
  <si>
    <t>AFF8060AE-001-R6</t>
  </si>
  <si>
    <t>AFF8060 HA System w/IOXM,Promo</t>
  </si>
  <si>
    <t>AFF8080A-001</t>
  </si>
  <si>
    <t>AFF8080 HA System, Promo</t>
  </si>
  <si>
    <t>AFF8080AE-001-19.2TB-R6</t>
  </si>
  <si>
    <t>AFF8080HA System w/IOXM,19.2TB,48x400GB,Promo</t>
  </si>
  <si>
    <t>AFF8080AE-001-38.4TB-R6</t>
  </si>
  <si>
    <t>AFF8080HA System w/IOXM,38.4TB,48x800GB,Promo</t>
  </si>
  <si>
    <t>AFF8080AE-001-R6</t>
  </si>
  <si>
    <t>AFF8080 HA System w/IOXM, Promo</t>
  </si>
  <si>
    <t>ALL-FLASH-OPTIMIZED</t>
  </si>
  <si>
    <t>Optimized SSD Personality</t>
  </si>
  <si>
    <t>ASUP-MONITOR-AGRMNT</t>
  </si>
  <si>
    <t>Customer Agreed to ASUP License Monitoring</t>
  </si>
  <si>
    <t>AVA10S-4TBX12-QS-R6</t>
  </si>
  <si>
    <t>AVA400 Shelf,4TBx12,QS</t>
  </si>
  <si>
    <t>AVA10S-4TBX24-QS-R6</t>
  </si>
  <si>
    <t>AVA400 Shelf,4TBx24,QS</t>
  </si>
  <si>
    <t>AVA10S-6TBX12-QS-R6</t>
  </si>
  <si>
    <t>AVA800 Shelf,6TBx12,QS</t>
  </si>
  <si>
    <t>AVA10S-6TBX24-QS-R6</t>
  </si>
  <si>
    <t>AVA800 Shelf,6TBx24,QS</t>
  </si>
  <si>
    <t>AVA400-144TB-4TBX36-R6</t>
  </si>
  <si>
    <t>AVA400 System,144TB,4TBx36 HDD</t>
  </si>
  <si>
    <t>AVA400-192TB-4TBX48-R6</t>
  </si>
  <si>
    <t>AVA400 System,192TB,4TBx48 HDD</t>
  </si>
  <si>
    <t>AVA400-240TB-4TBX60-R6</t>
  </si>
  <si>
    <t>AVA400 System,240TB,4TBx60 HDD</t>
  </si>
  <si>
    <t>AVA400-288TB-4TBX72-R6</t>
  </si>
  <si>
    <t>AVA400 System,288TB,4TBx72 HDD</t>
  </si>
  <si>
    <t>AVA400-48TB-4TBX12-R6</t>
  </si>
  <si>
    <t>AVA400 System,48TB,4TBx12 HDD</t>
  </si>
  <si>
    <t>AVA400-96TB-4TBX24-R6</t>
  </si>
  <si>
    <t>AVA400 System,96TB,4TBx24 HDD</t>
  </si>
  <si>
    <t>AVA800-144TB-6TBX24-R6</t>
  </si>
  <si>
    <t>AVA800 System,144TB,6TBx24 HDD</t>
  </si>
  <si>
    <t>AVA800-216TB-6TBX36-R6</t>
  </si>
  <si>
    <t>AVA800 System,216TB,6TBx36 HDD</t>
  </si>
  <si>
    <t>AVA800-288TB-6TBX48-R6</t>
  </si>
  <si>
    <t>AVA800 System,288TB,6TBx48 HDD</t>
  </si>
  <si>
    <t>AVA800-360TB-6TBX60-R6</t>
  </si>
  <si>
    <t>AVA800 System,360TB,6TBx60 HDD</t>
  </si>
  <si>
    <t>AVA800-432TB-6TBX72-R6</t>
  </si>
  <si>
    <t>AVA800 System,432TB,6TBx72 HDD</t>
  </si>
  <si>
    <t>AVA800-504TB-6TBX84-R6</t>
  </si>
  <si>
    <t>AVA800 System,504TB,6TBx84 HDD</t>
  </si>
  <si>
    <t>AVA800-576TB-6TBX96-R6</t>
  </si>
  <si>
    <t>AVA800 System,576TB,6TBx96 HDD</t>
  </si>
  <si>
    <t>AVA800-72TB-6TBX12-R6</t>
  </si>
  <si>
    <t>AVA800 System,72TB,6TBx12 HDD</t>
  </si>
  <si>
    <t>AVA-SW-400-0P-C</t>
  </si>
  <si>
    <t>SW,PER-1TB,AVA400,Cap-Stor,0P,-C</t>
  </si>
  <si>
    <t>AVA-SW-400-0P-QS</t>
  </si>
  <si>
    <t>SW,PER-1TB,AVA400,Cap-Stor,0P,QS</t>
  </si>
  <si>
    <t>AVA-SW-800-0P-C</t>
  </si>
  <si>
    <t>SW,PER-1TB,AVA800,Cap-Stor,0P,-C</t>
  </si>
  <si>
    <t>AVA-SW-800-0P-QS</t>
  </si>
  <si>
    <t>SW,PER-1TB,AVA800,Cap-Stor,0P,QS</t>
  </si>
  <si>
    <t>CS-A2-4D</t>
  </si>
  <si>
    <t>SupportEdge Standard w/ 4hrParts Delivery</t>
  </si>
  <si>
    <t>S,XS</t>
  </si>
  <si>
    <t>Quote Dependent</t>
  </si>
  <si>
    <t>MTH</t>
  </si>
  <si>
    <t>CS-A2-4D-VA</t>
  </si>
  <si>
    <t>SupportEdge Standard w/ 4hrParts Delivery,VA</t>
  </si>
  <si>
    <t>CS-A2-4R</t>
  </si>
  <si>
    <t>SupportEdge Standard Part Replace 4hr</t>
  </si>
  <si>
    <t>CS-A2-4R-VA</t>
  </si>
  <si>
    <t>SupportEdge Standard Part Replace 4hr,VA</t>
  </si>
  <si>
    <t>CS-A2-INST-4D</t>
  </si>
  <si>
    <t>SE Standard w/Inst 4hrParts Delivery and/or Ext Wty</t>
  </si>
  <si>
    <t>CS-A2-INST-4D-VA</t>
  </si>
  <si>
    <t>SE Standard w/Inst 4hrParts Delivery and/or Ext Wty,VA</t>
  </si>
  <si>
    <t>CS-A2-INST-4R</t>
  </si>
  <si>
    <t>SE Standard Part Replace 4hr,Install and/or Ext Wty</t>
  </si>
  <si>
    <t>CS-A2-INST-4R-VA</t>
  </si>
  <si>
    <t>SE Standard Part Replace 4hr,Install and/or Ext Wty,VA</t>
  </si>
  <si>
    <t>CS-A2-INST-NBR</t>
  </si>
  <si>
    <t>SE Standard Part Replace NBD,Install and/or Ext Wty</t>
  </si>
  <si>
    <t>CS-A2-INST-NBR-VA</t>
  </si>
  <si>
    <t>SE Standard Part Replace NBD,Install and/or Ext Wty,VA</t>
  </si>
  <si>
    <t>CS-A2-NBR</t>
  </si>
  <si>
    <t>SupportEdge Standard Part Replace NBD</t>
  </si>
  <si>
    <t>CS-A2-NBR-VA</t>
  </si>
  <si>
    <t>SupportEdge Standard Part Replace NBD,VA</t>
  </si>
  <si>
    <t>CS-EXTENDED-WTY</t>
  </si>
  <si>
    <t>Extended Warranty Hardware Support</t>
  </si>
  <si>
    <t>CS-EXTENDED-WTY-RENEWAL</t>
  </si>
  <si>
    <t>Extended Warranty Hardware Support, Renewal</t>
  </si>
  <si>
    <t>CS-EXTENDED-WTY-RENEWAL-VA</t>
  </si>
  <si>
    <t>Extended Warranty Hardware Support, Renewal,VA</t>
  </si>
  <si>
    <t>CS-EXTENDED-WTY-VA</t>
  </si>
  <si>
    <t>Extended Warranty Hardware Support,VA</t>
  </si>
  <si>
    <t>CS-EXT-WARRANTY-P-R</t>
  </si>
  <si>
    <t>Choice Extended Warranty HW Support</t>
  </si>
  <si>
    <t>R1</t>
  </si>
  <si>
    <t>CS-EXT-WARRANTY-P-R-VA</t>
  </si>
  <si>
    <t>PartnerChoice Ext Warranty HW Support,VA</t>
  </si>
  <si>
    <t>R3</t>
  </si>
  <si>
    <t>CS-EXT-WARR-RENEWAL-P-R</t>
  </si>
  <si>
    <t>Choice Extended Warranty HW Support,Rnwl</t>
  </si>
  <si>
    <t>CS-EXT-WARR-RENEWAL-P-R-VA</t>
  </si>
  <si>
    <t>PartnerChoice Ext Warranty HW Support,Rnwl,VA</t>
  </si>
  <si>
    <t>CS-EXT-WTY-MISC</t>
  </si>
  <si>
    <t>HW Extended Wty Services,MISC</t>
  </si>
  <si>
    <t>CS-INSTALL-AFF</t>
  </si>
  <si>
    <t>Base Installation, All Flash FAS System</t>
  </si>
  <si>
    <t>CS-MV-CI-FLEXPOD</t>
  </si>
  <si>
    <t>Multivendor Support,FlexPod</t>
  </si>
  <si>
    <t>CS-MV-CLOUD-NPS</t>
  </si>
  <si>
    <t>Multivendor Support,NetApp Private Storage</t>
  </si>
  <si>
    <t>CS-N-INST</t>
  </si>
  <si>
    <t>NetApp Initial Installation</t>
  </si>
  <si>
    <t>CS-N-INST-SSP</t>
  </si>
  <si>
    <t>NetApp installation and SW Support Plan</t>
  </si>
  <si>
    <t>CS-N-INST-SSP-VA</t>
  </si>
  <si>
    <t>NetApp installation and SW Support Plan,VA</t>
  </si>
  <si>
    <t>CS-N-INST-VA</t>
  </si>
  <si>
    <t>NetApp Initial Installation,VA</t>
  </si>
  <si>
    <t>CS-NRD2</t>
  </si>
  <si>
    <t>Non Returnable Disk Plus</t>
  </si>
  <si>
    <t>CS-NRD2-E</t>
  </si>
  <si>
    <t>Non Returnable Disk Plus,e</t>
  </si>
  <si>
    <t>CS-NRD2-P-R</t>
  </si>
  <si>
    <t>PartnerChoice NRD Plus</t>
  </si>
  <si>
    <t>CS-NRD2-P-R-E</t>
  </si>
  <si>
    <t>Choice Non Returnable Disk Plus,e</t>
  </si>
  <si>
    <t>CS-NRD2-P-R-VA</t>
  </si>
  <si>
    <t>PartnerChoice NRD Plus,VA</t>
  </si>
  <si>
    <t>CS-NRD2-P-R-Y</t>
  </si>
  <si>
    <t>PartnerChoice NRD Plus,y</t>
  </si>
  <si>
    <t>CS-NRD2-REG-IND</t>
  </si>
  <si>
    <t>Regulatory Advantage,NRD Plus</t>
  </si>
  <si>
    <t>CS-NRD2-REG-IND-E</t>
  </si>
  <si>
    <t>Regulatory Adyntage,NRD Plus,e</t>
  </si>
  <si>
    <t>CS-NRD2-REG-IND-P-R</t>
  </si>
  <si>
    <t>PartnerChoice Regulatory Adv,NRD Plus</t>
  </si>
  <si>
    <t>CS-NRD2-REG-IND-P-R-E</t>
  </si>
  <si>
    <t>Choice Regulatory Adyntage,NRD Plus,e</t>
  </si>
  <si>
    <t>CS-NRD2-REG-IND-P-R-VA</t>
  </si>
  <si>
    <t>PartnerChoice Regulatory Adv,NRD Plus,VA</t>
  </si>
  <si>
    <t>CS-NRD2-REG-IND-P-R-Y</t>
  </si>
  <si>
    <t>PartnerChoice Regulatory Adv,NRD Plus,y</t>
  </si>
  <si>
    <t>CS-NRD2-REG-IND-VA</t>
  </si>
  <si>
    <t>Regulatory Advantage,NRD Plus,VA</t>
  </si>
  <si>
    <t>CS-NRD2-REG-IND-Y</t>
  </si>
  <si>
    <t>Regulatory Adyntage,NRD Plus,y</t>
  </si>
  <si>
    <t>CS-NRD2-VA</t>
  </si>
  <si>
    <t>Non Returnable Disk Plus,VA</t>
  </si>
  <si>
    <t>CS-NRD2-Y</t>
  </si>
  <si>
    <t>Non Returnable Disk Plus,y</t>
  </si>
  <si>
    <t>CS-N-SSP</t>
  </si>
  <si>
    <t>NetApp SW Support Plan</t>
  </si>
  <si>
    <t>CS-N-SSP-NBD</t>
  </si>
  <si>
    <t>Extended Warranty Hardware Support and SSP</t>
  </si>
  <si>
    <t>CS-N-SSP-NBD-VA</t>
  </si>
  <si>
    <t>Extended Warranty Hardware Support and SSP,VA</t>
  </si>
  <si>
    <t>CS-N-SSP-VA</t>
  </si>
  <si>
    <t>NetApp SW Support Plan,VA</t>
  </si>
  <si>
    <t>CS-O2-2HR</t>
  </si>
  <si>
    <t>SupportEdge Premium 2hr Onsite</t>
  </si>
  <si>
    <t>CS-O2-2HR-VA</t>
  </si>
  <si>
    <t>SupportEdge Premium 2hr Onsite,VA</t>
  </si>
  <si>
    <t>CS-O2-4HR</t>
  </si>
  <si>
    <t>SupportEdge Premium 4hr Onsite</t>
  </si>
  <si>
    <t>CS-O2-4HR-EVO</t>
  </si>
  <si>
    <t>SupportEdge Premium 4hr Onsite,EVO</t>
  </si>
  <si>
    <t>CS-O2-4HR-EVO-LP</t>
  </si>
  <si>
    <t>SupportEdge Premium 4hr Onsite,EVO-LP</t>
  </si>
  <si>
    <t>CS-O2-4HR-VA</t>
  </si>
  <si>
    <t>SupportEdge Premium 4hr Onsite,VA</t>
  </si>
  <si>
    <t>CS-O2-NBD</t>
  </si>
  <si>
    <t>SupportEdge Premium NBD Onsite</t>
  </si>
  <si>
    <t>CS-O2-NBD-EVO</t>
  </si>
  <si>
    <t>SupportEdge Premium NBD Onsite,EVO</t>
  </si>
  <si>
    <t>CS-O2-NBD-EVO-LP</t>
  </si>
  <si>
    <t>SupportEdge Premium NBD Onsite,EVO-LP</t>
  </si>
  <si>
    <t>CS-O2-NBD-VA</t>
  </si>
  <si>
    <t>SupportEdge Premium NBD Onsite,VA</t>
  </si>
  <si>
    <t>CS-O2-NOINSTALL-2HR</t>
  </si>
  <si>
    <t>SupportEdge Premium 2hr Onsite, w/o Install</t>
  </si>
  <si>
    <t>CS-O2-NOINSTALL-2HR-VA</t>
  </si>
  <si>
    <t>SupportEdge Premium 2hr Onsite, w/o Install,VA</t>
  </si>
  <si>
    <t>CS-O2-NOINSTALL-4HR</t>
  </si>
  <si>
    <t>SupportEdge Premium 4hr Onsite, w/o Install</t>
  </si>
  <si>
    <t>CS-O2-NOINSTALL-4HR-EVO</t>
  </si>
  <si>
    <t>SupportEdge Premium 4hr Onsite, w/o Install,EVO</t>
  </si>
  <si>
    <t>CS-O2-NOINSTALL-4HR-EVO-LP</t>
  </si>
  <si>
    <t>SupportEdge Premium 4hr Onsite,w/o Install,EVO-LP</t>
  </si>
  <si>
    <t>CS-O2-NOINSTALL-4HR-VA</t>
  </si>
  <si>
    <t>SupportEdge Premium 4hr Onsite, w/o Install,VA</t>
  </si>
  <si>
    <t>CS-O2-NOINSTALL-NBD</t>
  </si>
  <si>
    <t>SupportEdge Premium NBD Onsite, w/o Install</t>
  </si>
  <si>
    <t>CS-O2-NOINSTALL-NBD-EVO</t>
  </si>
  <si>
    <t>SupportEdge Premium NBD Onsite, w/o Install,EVO</t>
  </si>
  <si>
    <t>CS-O2-NOINSTALL-NBD-EVO-LP</t>
  </si>
  <si>
    <t>SupportEdge Premium NBD Onsite,w/o Install,EVO-LP</t>
  </si>
  <si>
    <t>CS-O2-NOINSTALL-NBD-VA</t>
  </si>
  <si>
    <t>SupportEdge Premium NBD Onsite, w/o Install,VA</t>
  </si>
  <si>
    <t>CS-ONSITE-PLUS-P-R</t>
  </si>
  <si>
    <t>CS-ONSITE-PLUS-P-R-VA</t>
  </si>
  <si>
    <t>CS-R-NRD2</t>
  </si>
  <si>
    <t>Non Returnable Disk Plus,Renewal</t>
  </si>
  <si>
    <t>CS-R-NRD2-E</t>
  </si>
  <si>
    <t>Non Returnable Disk Plus,Renewal,e</t>
  </si>
  <si>
    <t>CS-R-NRD2-P-R</t>
  </si>
  <si>
    <t>PartnerChoice NRD Plus,Renewal</t>
  </si>
  <si>
    <t>CS-R-NRD2-P-R-E</t>
  </si>
  <si>
    <t>Choice Non Returnable Disk Plus,Renewal,e</t>
  </si>
  <si>
    <t>CS-R-NRD2-P-R-VA</t>
  </si>
  <si>
    <t>PartnerChoice NRD Plus,Renewal,VA</t>
  </si>
  <si>
    <t>CS-R-NRD2-P-R-Y</t>
  </si>
  <si>
    <t>PartnerChoice NRD Plus,Renewal,y</t>
  </si>
  <si>
    <t>CS-R-NRD2-REG-IND</t>
  </si>
  <si>
    <t>Regulatory Advantage,NRD Plus,Renewal</t>
  </si>
  <si>
    <t>CS-R-NRD2-REG-IND-E</t>
  </si>
  <si>
    <t>Regulatory Adyntage,NRD Plus,Renewal,e</t>
  </si>
  <si>
    <t>CS-R-NRD2-REG-IND-P-R</t>
  </si>
  <si>
    <t>PartnerChoice Reg Adv,NRD Plus,Renewal</t>
  </si>
  <si>
    <t>CS-R-NRD2-REG-IND-P-R-E</t>
  </si>
  <si>
    <t>Choice Regulatory Adv,NRD Plus,Renewal,e</t>
  </si>
  <si>
    <t>CS-R-NRD2-REG-IND-P-R-VA</t>
  </si>
  <si>
    <t>PartnerChoice Reg Adv,NRD Plus,Renewal,VA</t>
  </si>
  <si>
    <t>CS-R-NRD2-REG-IND-P-R-Y</t>
  </si>
  <si>
    <t>PartnerChoice Reg Adv,NRD Plus,Renewal,y</t>
  </si>
  <si>
    <t>CS-R-NRD2-REG-IND-VA</t>
  </si>
  <si>
    <t>Regulatory Advantage,NRD Plus,Renewal,VA</t>
  </si>
  <si>
    <t>CS-R-NRD2-REG-IND-Y</t>
  </si>
  <si>
    <t>Regulatory Adyntage,NRD Plus,Renewal,y</t>
  </si>
  <si>
    <t>CS-R-NRD2-VA</t>
  </si>
  <si>
    <t>Non Returnable Disk Plus,Renewal,VA</t>
  </si>
  <si>
    <t>CS-R-NRD2-Y</t>
  </si>
  <si>
    <t>Non Returnable Disk Plus,Renewal,y</t>
  </si>
  <si>
    <t>CS-R-ONSITE-PLUS-P-R</t>
  </si>
  <si>
    <t>CS-R-ONSITE-PLUS-P-R-VA</t>
  </si>
  <si>
    <t xml:space="preserve">CS-R-ONSITE-PLUS-P-R-VA </t>
  </si>
  <si>
    <t>CS-S-2D</t>
  </si>
  <si>
    <t>*PartnerChoice 2hr Parts Del HW Support</t>
  </si>
  <si>
    <t>CS-S-2D-INST</t>
  </si>
  <si>
    <t>*PartnerChoice 2hr Parts Del,Install</t>
  </si>
  <si>
    <t>CS-S-2D-INST-VA</t>
  </si>
  <si>
    <t>*PartnerChoice 2hr Parts Del,Install,VA</t>
  </si>
  <si>
    <t>CS-S-2D-VA</t>
  </si>
  <si>
    <t>*PartnerChoice 2hr Parts Del HW Support,VA</t>
  </si>
  <si>
    <t>CS-S-2R</t>
  </si>
  <si>
    <t>PartnerChoice 2hr Parts Repl HW Support</t>
  </si>
  <si>
    <t>CS-S-2R-INST</t>
  </si>
  <si>
    <t>PartnerChoice 2hr Parts Repl,Install</t>
  </si>
  <si>
    <t>CS-S-2R-INST-VA</t>
  </si>
  <si>
    <t>PartnerChoice 2hr Parts Repl,Install,VA</t>
  </si>
  <si>
    <t>CS-S-2R-VA</t>
  </si>
  <si>
    <t>PartnerChoice 2hr Parts Repl HW Support,VA</t>
  </si>
  <si>
    <t>CS-S-4D</t>
  </si>
  <si>
    <t>PartnerChoice 4hr Parts Del HW Support</t>
  </si>
  <si>
    <t>CS-S-4D-INST</t>
  </si>
  <si>
    <t>PartnerChoice 4hr Parts Del,Install</t>
  </si>
  <si>
    <t>CS-S-4D-INST-VA</t>
  </si>
  <si>
    <t>PartnerChoice 4hr Parts Del,Install,VA</t>
  </si>
  <si>
    <t>CS-S-4D-VA</t>
  </si>
  <si>
    <t>PartnerChoice 4hr Parts Del HW Support,VA</t>
  </si>
  <si>
    <t>CS-S-4R</t>
  </si>
  <si>
    <t>PartnerChoice 4hr Parts Repl HW Support</t>
  </si>
  <si>
    <t>CS-S-4R-INST</t>
  </si>
  <si>
    <t>PartnerChoice 4hr Parts Repl,Install</t>
  </si>
  <si>
    <t>CS-S-4R-INST-VA</t>
  </si>
  <si>
    <t>PartnerChoice 4hr Parts Repl,Install,VA</t>
  </si>
  <si>
    <t>CS-S-4R-VA</t>
  </si>
  <si>
    <t>PartnerChoice 4hr Parts Repl HW Support,VA</t>
  </si>
  <si>
    <t>CS-SEC-2D</t>
  </si>
  <si>
    <t>SE Secure,7x24,2hr Parts Delivery</t>
  </si>
  <si>
    <t>CS-SEC-2D-VA</t>
  </si>
  <si>
    <t>SE Secure,7x24,2hr Parts Delivery,VA</t>
  </si>
  <si>
    <t>CS-SEC-2HR</t>
  </si>
  <si>
    <t>SupportEdge Secure 7x24  2hr Onsite</t>
  </si>
  <si>
    <t>CS-SEC-2HR-VA</t>
  </si>
  <si>
    <t>SupportEdge Secure 7x24  2hr Onsite,VA</t>
  </si>
  <si>
    <t>CS-SEC-4D</t>
  </si>
  <si>
    <t>SE Secure,7x24,4hr Parts Delivery</t>
  </si>
  <si>
    <t>CS-SEC-4D-VA</t>
  </si>
  <si>
    <t>SE Secure,7x24,4hr Parts Delivery,VA</t>
  </si>
  <si>
    <t>CS-SEC-4HR</t>
  </si>
  <si>
    <t>SupportEdge Secure 7x24  4hr Onsite</t>
  </si>
  <si>
    <t>CS-SEC-4HR-VA</t>
  </si>
  <si>
    <t>SupportEdge Secure 7x24  4hr Onsite,VA</t>
  </si>
  <si>
    <t>CS-SEC-NBD</t>
  </si>
  <si>
    <t>SupportEdge Secure  Next Bus Day Onsite</t>
  </si>
  <si>
    <t>CS-SEC-NBDD</t>
  </si>
  <si>
    <t>SE Secure,Next Bus Day Parts Delivery</t>
  </si>
  <si>
    <t>CS-SEC-NBDD-VA</t>
  </si>
  <si>
    <t>SE Secure,Next Bus Day Parts Delivery,VA</t>
  </si>
  <si>
    <t>CS-SEC-NBD-VA</t>
  </si>
  <si>
    <t>SupportEdge Secure  Next Bus Day Onsite,VA</t>
  </si>
  <si>
    <t>CS-S-INST</t>
  </si>
  <si>
    <t>PartnerChoice SupportEdge Initial Install</t>
  </si>
  <si>
    <t>CS-S-INST-SSP</t>
  </si>
  <si>
    <t>PartnerChoice Install and SSP Plan</t>
  </si>
  <si>
    <t>CS-S-INST-SSP-2D</t>
  </si>
  <si>
    <t>*PartnerChoice 2hr Parts Del,Install,SSP</t>
  </si>
  <si>
    <t>CS-S-INST-SSP-2D-VA</t>
  </si>
  <si>
    <t>*PartnerChoice 2hr Parts Del,Install,SSP,VA</t>
  </si>
  <si>
    <t>CS-S-INST-SSP-2R</t>
  </si>
  <si>
    <t>PartnerChoice 2hr Parts Repl Install and SSP</t>
  </si>
  <si>
    <t>CS-S-INST-SSP-2R-VA</t>
  </si>
  <si>
    <t>PartnerChoice 2hr Parts Repl,Install,SSP,VA</t>
  </si>
  <si>
    <t>CS-S-INST-SSP-4D</t>
  </si>
  <si>
    <t>PartnerChoice 4hr Parts Del Install and SSP</t>
  </si>
  <si>
    <t>CS-S-INST-SSP-4D-VA</t>
  </si>
  <si>
    <t>PartnerChoice 4hr Parts Del,Install,SSP,VA</t>
  </si>
  <si>
    <t>CS-S-INST-SSP-4R</t>
  </si>
  <si>
    <t>PartnerChoice 4hr Parts Repl Install and SSP</t>
  </si>
  <si>
    <t>CS-S-INST-SSP-4R-VA</t>
  </si>
  <si>
    <t>PartnerChoice 4hr Parts Repl,Install,SSP,VA</t>
  </si>
  <si>
    <t>CS-S-INST-SSP-NBR</t>
  </si>
  <si>
    <t>PartnerChoice NBD Parts Repl Install and SSP</t>
  </si>
  <si>
    <t>CS-S-INST-SSP-NBR-VA</t>
  </si>
  <si>
    <t>PartnerChoice NBD Parts Repl,Install,SSP,VA</t>
  </si>
  <si>
    <t>CS-S-INST-SSP-VA</t>
  </si>
  <si>
    <t>PartnerChoice Install and SSP Plan,VA</t>
  </si>
  <si>
    <t>CS-S-INST-VA</t>
  </si>
  <si>
    <t>PartnerChoice SupportEdge Initial Install,VA</t>
  </si>
  <si>
    <t>CS-S-NBR</t>
  </si>
  <si>
    <t>PartnerChoice NBD Parts Repl HW Support</t>
  </si>
  <si>
    <t>CS-S-NBR-INST</t>
  </si>
  <si>
    <t>PartnerChoice NBD Parts Repl,Install</t>
  </si>
  <si>
    <t>CS-S-NBR-INST-VA</t>
  </si>
  <si>
    <t>PartnerChoice NBD Parts Repl,Install,VA</t>
  </si>
  <si>
    <t>CS-S-NBR-VA</t>
  </si>
  <si>
    <t>PartnerChoice NBD Parts Repl HW Support,VA</t>
  </si>
  <si>
    <t>CS-SSP-REINST-P-R</t>
  </si>
  <si>
    <t>Reinstatement fee for lapsed SSP,SSC</t>
  </si>
  <si>
    <t>R2</t>
  </si>
  <si>
    <t>CS-SSP-REINST-P-R-VA</t>
  </si>
  <si>
    <t>Reinstatement fee for lapsed SSP,SSC,VA</t>
  </si>
  <si>
    <t>R4</t>
  </si>
  <si>
    <t>CS-S-SSP</t>
  </si>
  <si>
    <t>PartnerChoice Software Support Plan</t>
  </si>
  <si>
    <t>CS-S-SSP-2D</t>
  </si>
  <si>
    <t>*PartnerChoice 2hr Parts Del and SSP</t>
  </si>
  <si>
    <t>CS-S-SSP-2D-VA</t>
  </si>
  <si>
    <t>*PartnerChoice 2hr Parts Del and SSP,VA</t>
  </si>
  <si>
    <t>CS-S-SSP-2R</t>
  </si>
  <si>
    <t>PartnerChoice 2hr Parts Repl and SSP</t>
  </si>
  <si>
    <t>CS-S-SSP-2R-VA</t>
  </si>
  <si>
    <t>PartnerChoice 2hr Parts Repl and SSP,VA</t>
  </si>
  <si>
    <t>CS-S-SSP-4D</t>
  </si>
  <si>
    <t>PartnerChoice 4hr Parts Del and SSP</t>
  </si>
  <si>
    <t>CS-S-SSP-4D-VA</t>
  </si>
  <si>
    <t>PartnerChoice 4hr Parts Del and SSP,VA</t>
  </si>
  <si>
    <t>CS-S-SSP-4R</t>
  </si>
  <si>
    <t>PartnerChoice 4hr Parts Repl and SSP</t>
  </si>
  <si>
    <t>CS-S-SSP-4R-VA</t>
  </si>
  <si>
    <t>PartnerChoice 4hr Parts Repl and SSP,VA</t>
  </si>
  <si>
    <t>CS-S-SSP-NBD</t>
  </si>
  <si>
    <t>PartnerChoice NBD Parts Del and SSP</t>
  </si>
  <si>
    <t>CS-S-SSP-NBD-VA</t>
  </si>
  <si>
    <t>PartnerChoice NBD Parts Del and SSP,VA</t>
  </si>
  <si>
    <t>CS-S-SSP-NBR</t>
  </si>
  <si>
    <t>PartnerChoice NBD Parts Repl and SSP</t>
  </si>
  <si>
    <t>CS-S-SSP-NBR-VA</t>
  </si>
  <si>
    <t>PartnerChoice NBD Parts Repl and SSP,VA</t>
  </si>
  <si>
    <t>CS-S-SSP-VA</t>
  </si>
  <si>
    <t>PartnerChoice Software Support Plan,VA</t>
  </si>
  <si>
    <t>CS-SVC-REINST</t>
  </si>
  <si>
    <t>Reinstatement fee for lapsed support</t>
  </si>
  <si>
    <t>CS-SVC-REINST-EW-P-R-VA</t>
  </si>
  <si>
    <t>Reinstatement fee for lapsed Ext Wty,SSC,VA</t>
  </si>
  <si>
    <t>CS-SVC-REINST-EXT-WTY</t>
  </si>
  <si>
    <t>Reinstatement fee for lapsed Ext Wty</t>
  </si>
  <si>
    <t>CS-SVC-REINST-EXT-WTY-P-R</t>
  </si>
  <si>
    <t>Reinstatement fee for lapsed Ext Wty,SSC</t>
  </si>
  <si>
    <t>CS-SVC-REINST-EXT-WTY-VA</t>
  </si>
  <si>
    <t>Reinstatement fee for lapsed Ext Wty,VA</t>
  </si>
  <si>
    <t>CS-SVC-REINST-NRD2</t>
  </si>
  <si>
    <t>Reinstatement fee for lapsed NRD2</t>
  </si>
  <si>
    <t>CS-SVC-REINST-NRD2-P-R</t>
  </si>
  <si>
    <t>Reinstatement fee for lapsed NRD2,SSC</t>
  </si>
  <si>
    <t>CS-SVC-REINST-NRD2-P-R-VA</t>
  </si>
  <si>
    <t>Reinstatement fee for lapsed NRD2,SSC,VA</t>
  </si>
  <si>
    <t>CS-SVC-REINST-NRD2-VA</t>
  </si>
  <si>
    <t>Reinstatement fee for lapsed NRD2,VA</t>
  </si>
  <si>
    <t>CS-SVC-REINST-P-R</t>
  </si>
  <si>
    <t>Reinstatement fee for lapsed HW SVC,SSC</t>
  </si>
  <si>
    <t>CS-SVC-REINST-P-R-VA</t>
  </si>
  <si>
    <t>Reinstatement fee for lapsed HW SVC,SSC,VA</t>
  </si>
  <si>
    <t>CS-SVC-REINST-VA</t>
  </si>
  <si>
    <t>Reinstatement fee for lapsed support,VA</t>
  </si>
  <si>
    <t>CS-UPL-A2-4D</t>
  </si>
  <si>
    <t>Upgrade to SE Standard 4hr Parts Delivery</t>
  </si>
  <si>
    <t>CS-UPL-A2-4R</t>
  </si>
  <si>
    <t>Upgrade to SE Standard 4hr Parts Replace</t>
  </si>
  <si>
    <t>CS-UPL-A2-NBDR</t>
  </si>
  <si>
    <t>Upgrade to SE Standard NBD Parts Replace</t>
  </si>
  <si>
    <t>CS-UPL-O2-2HR</t>
  </si>
  <si>
    <t>Upgrade to SE Premium 2hr Onsite</t>
  </si>
  <si>
    <t>CS-UPL-O2-4HR</t>
  </si>
  <si>
    <t>Upgrade to SE Premium 4hr Onsite</t>
  </si>
  <si>
    <t>CS-UPL-O2-NBD</t>
  </si>
  <si>
    <t>Upgrade to SE Premium NBD Onsite</t>
  </si>
  <si>
    <t>CS-UPL-S-2D</t>
  </si>
  <si>
    <t>*PartnerChoice 2hr Parts Del</t>
  </si>
  <si>
    <t>CS-UPL-S-2R</t>
  </si>
  <si>
    <t>PartnerChoice 2hr Parts Repl</t>
  </si>
  <si>
    <t>CS-UPL-S-4D</t>
  </si>
  <si>
    <t>Upgrade to PartnerChoice 4hr Parts Del</t>
  </si>
  <si>
    <t>CS-UPL-S-4R</t>
  </si>
  <si>
    <t>Upgrade to PartnerChoice 4hr Parts Repl</t>
  </si>
  <si>
    <t>CS-UPL-SEC-2D</t>
  </si>
  <si>
    <t>Upgrade to SupportEdge Secure 2hr Delivery</t>
  </si>
  <si>
    <t>CS-UPL-SEC-2HR</t>
  </si>
  <si>
    <t>Upgrade to SupportEdge Secure 2hr Onsite</t>
  </si>
  <si>
    <t>CS-UPL-SEC-4D</t>
  </si>
  <si>
    <t>Upgrade to SupportEdge Secure 4hr Delivery</t>
  </si>
  <si>
    <t>CS-UPL-SEC-4HR</t>
  </si>
  <si>
    <t>Upgrade to SupportEdge Secure 4hr Onsite</t>
  </si>
  <si>
    <t>CS-UPL-SEC-NBD</t>
  </si>
  <si>
    <t>Upgrade to SupportEdge Secure NBD Onsite</t>
  </si>
  <si>
    <t>CS-UPL-SEC-NBDD</t>
  </si>
  <si>
    <t>Upgrade to SupportEdge Secure NBD Delivery</t>
  </si>
  <si>
    <t>CS-UPL-S-NBR</t>
  </si>
  <si>
    <t>Upgrade to PartnerChoice NBD Parts Repl</t>
  </si>
  <si>
    <t>DOC-2520-C</t>
  </si>
  <si>
    <t xml:space="preserve">Documents,2520,-C  </t>
  </si>
  <si>
    <t>DOC-2552-C</t>
  </si>
  <si>
    <t xml:space="preserve">Documents,2552,-C  </t>
  </si>
  <si>
    <t>DOC-2554-C</t>
  </si>
  <si>
    <t xml:space="preserve">Documents,2554,-C  </t>
  </si>
  <si>
    <t>DOC-8020-C</t>
  </si>
  <si>
    <t>Documents,8020,-C</t>
  </si>
  <si>
    <t>DOC-80XX-C</t>
  </si>
  <si>
    <t>Documents,80xx,-C</t>
  </si>
  <si>
    <t>DOC-AFF8020-C</t>
  </si>
  <si>
    <t>Documents,AFF8020,-C</t>
  </si>
  <si>
    <t>DOC-AFF80X0-C</t>
  </si>
  <si>
    <t>Documents,AFF80X0,-C</t>
  </si>
  <si>
    <t>DOC-AFF80X0E-C</t>
  </si>
  <si>
    <t>Documents,AFF80X0E,-C</t>
  </si>
  <si>
    <t>DOC-AVA-C</t>
  </si>
  <si>
    <t>Documents,AVA,-C</t>
  </si>
  <si>
    <t>DOC-CISCO-CONTRACT</t>
  </si>
  <si>
    <t>Cisco Switch Service Contract</t>
  </si>
  <si>
    <t>DOC-EF5X0-SYS-C</t>
  </si>
  <si>
    <t>Install Documents,System,EF5X0,-C</t>
  </si>
  <si>
    <t>DOC-E-SERIES-2U-SYS-C</t>
  </si>
  <si>
    <t>Install Documents,System,DE1600,DE5600,-C</t>
  </si>
  <si>
    <t>DOC-E-SERIES-4U-SYS-C</t>
  </si>
  <si>
    <t>Install Documents,System,DE6600,-C</t>
  </si>
  <si>
    <t>DOC-PFK-E-SERIES-C</t>
  </si>
  <si>
    <t>Document,PFK,E-Series,-C</t>
  </si>
  <si>
    <t>DOC-SGA-E-SERIES-C</t>
  </si>
  <si>
    <t>Install Doc,StorageGRID Appliance,E-Series,-C</t>
  </si>
  <si>
    <t>DS2246-10.8TB-0P-R6-C</t>
  </si>
  <si>
    <t>DSK SHLF,12x900GB,6G,0P,-C</t>
  </si>
  <si>
    <t>DS2246-10.8TB-1P-SK-R5</t>
  </si>
  <si>
    <t>DSK SHLF,12x900GB,IOM6,1P,SK</t>
  </si>
  <si>
    <t>DS2246-10.8TB-EN-R6-C</t>
  </si>
  <si>
    <t>DSK SHLF,12x900GB,6G,EN,-C</t>
  </si>
  <si>
    <t>DS2246-10.8TB-QS-R5</t>
  </si>
  <si>
    <t>DSK SHLF,12x900GB,6G,QS</t>
  </si>
  <si>
    <t>DS2246-1007-12S-0P-R6-C</t>
  </si>
  <si>
    <t>DSK SHLF,12x600GB,10K,0P,-C</t>
  </si>
  <si>
    <t>DS2246-1007-12S-1P-SK-R5</t>
  </si>
  <si>
    <t>DSK SHLF,12x600GB,10K,1P,SK</t>
  </si>
  <si>
    <t>DS2246-1007-12S-EN-R6-C</t>
  </si>
  <si>
    <t>DSK SHLF,12x600GB,10K,EN,-C</t>
  </si>
  <si>
    <t>DS2246-1007-12S-QS-R5</t>
  </si>
  <si>
    <t>DSK SHLF,12x600GB,10K,QS</t>
  </si>
  <si>
    <t>DS2246-1014-24S-0P-R6-C</t>
  </si>
  <si>
    <t>DSK SHLF,24x600GB,10K,0P,-C</t>
  </si>
  <si>
    <t>DS2246-1014-24S-1P-SK-R5</t>
  </si>
  <si>
    <t>DSK SHLF,24x600GB,10K,1P,SK</t>
  </si>
  <si>
    <t>DS2246-1014-24S-EN-R6-C</t>
  </si>
  <si>
    <t>DSK SHLF,24x600GB,10K,EN,-C</t>
  </si>
  <si>
    <t>DS2246-1014-24S-QS-R5</t>
  </si>
  <si>
    <t>DSK SHLF,24x600GB,10K,QS</t>
  </si>
  <si>
    <t>DS2246-1021-24N-0P-R6-C</t>
  </si>
  <si>
    <t>DSK SHLF,24x900GB,10K,NSE,0P,-C</t>
  </si>
  <si>
    <t>DS2246-1021-24N-1P-SK-R6</t>
  </si>
  <si>
    <t>DSK SHLF,24x900GB,10K,NSE,FAS25xx,1P,SK</t>
  </si>
  <si>
    <t>DS2246-1021-24N-EN-R6-C</t>
  </si>
  <si>
    <t>DSK SHLF,24x900GB,10K,NSE,EN,-C</t>
  </si>
  <si>
    <t>DS2246-1021-24N-QS-R6</t>
  </si>
  <si>
    <t>DSK SHLF,24x900GB,10K,NSE,QS</t>
  </si>
  <si>
    <t>DS2246-12X1.8TB-0P-R6-C</t>
  </si>
  <si>
    <t>DSK SHLF,12x1.8TB,10K,6G,0P,-C</t>
  </si>
  <si>
    <t>DS2246-12X1.8TB-1P-SK-R6</t>
  </si>
  <si>
    <t>DSK SHLF,12x1.8TB,10K,6G,1P,SK</t>
  </si>
  <si>
    <t>DS2246-12X1.8TB-QS-R6</t>
  </si>
  <si>
    <t>DSK SHLF,12x1.8TB,10K,6G,QS</t>
  </si>
  <si>
    <t>DS2246-14.4TB-0P-R6-C</t>
  </si>
  <si>
    <t>DSK SHLF,12x1.2TB,10K,6G,0P,-C</t>
  </si>
  <si>
    <t>DS2246-14.4TB-1P-SK-R6</t>
  </si>
  <si>
    <t>DSK SHLF,12x1.2TB,10K,6G,1P,SK</t>
  </si>
  <si>
    <t>DS2246-14.4TB-EN-R6-C</t>
  </si>
  <si>
    <t>DSK SHLF,12x1.2TB,10K,6G,EN,-C</t>
  </si>
  <si>
    <t>DS2246-14.4TB-QS-R6</t>
  </si>
  <si>
    <t>DSK SHLF,12x1.2TB,10K,6G,QS</t>
  </si>
  <si>
    <t>DS2246-18TB-24M-0P-R6-C</t>
  </si>
  <si>
    <t>DSK SHLF,4x200GB,20x900GB,Mixed,0P,-C</t>
  </si>
  <si>
    <t>DS2246-18TB-24M-1P-SK-R6</t>
  </si>
  <si>
    <t>DSK SHLF,4x200GB,20x900GB,Mixed,1P,SK</t>
  </si>
  <si>
    <t>DS2246-18TB-24M-EN-R6-C</t>
  </si>
  <si>
    <t>DSK SHLF,4x200GB,20x900GB,Mixed,EN,-C</t>
  </si>
  <si>
    <t>DS2246-18TB-24M-QS-R6</t>
  </si>
  <si>
    <t>DSK SHLF,4x200GB,20x900GB,Mixed,QS</t>
  </si>
  <si>
    <t>DS2246-21.6TB-0P-R6-C</t>
  </si>
  <si>
    <t>DSK SHLF,24x900GB,6G,0P,-C</t>
  </si>
  <si>
    <t>DS2246-21.6TB-1P-SK-R5</t>
  </si>
  <si>
    <t>DSK SHLF,24x900GB,IOM6,1P,SK</t>
  </si>
  <si>
    <t>DS2246-21.6TB-EN-R6-C</t>
  </si>
  <si>
    <t>DSK SHLF,24x900GB,6G,EN,-C</t>
  </si>
  <si>
    <t>DS2246-21.6TB-QS-R5</t>
  </si>
  <si>
    <t>DSK SHLF,24x900GB,6G,QS</t>
  </si>
  <si>
    <t>DS2246-24X1.8TB-0P-R6-C</t>
  </si>
  <si>
    <t>DSK SHLF,24x1.8TB,10K,6G,0P,-C</t>
  </si>
  <si>
    <t>DS2246-24X1.8TB-1P-SK-R6</t>
  </si>
  <si>
    <t>DSK SHLF,24x1.8TB,10K,6G,1P,SK</t>
  </si>
  <si>
    <t>DS2246-24X1.8TB-QS-R6</t>
  </si>
  <si>
    <t>DSK SHLF,24x1.8TB,10K,6G,QS</t>
  </si>
  <si>
    <t>DS2246-28.8TB-0P-R6-C</t>
  </si>
  <si>
    <t>DSK SHLF,24x1.2TB,10K,6G,0P,-C</t>
  </si>
  <si>
    <t>DS2246-28.8TB-1P-SK-R6</t>
  </si>
  <si>
    <t>DSK SHLF,24x1.2TB,10K,6G,1P,SK</t>
  </si>
  <si>
    <t>DS2246-28.8TB-EN-R6-C</t>
  </si>
  <si>
    <t>DSK SHLF,24x1.2TB,10K,6G,EN,-C</t>
  </si>
  <si>
    <t>DS2246-28.8TB-QS-R6</t>
  </si>
  <si>
    <t>DSK SHLF,24x1.2TB,10K,6G,QS</t>
  </si>
  <si>
    <t>DS2246-AF048-12S-0P-R6-C</t>
  </si>
  <si>
    <t>SSD SHLF,AFF,12x400GB,0P,-C</t>
  </si>
  <si>
    <t>DS2246-AF096-24S-0P-R6-C</t>
  </si>
  <si>
    <t>SSD SHLF,AFF,24x400GB,0P,-C</t>
  </si>
  <si>
    <t>DS2246-AF192-24N-0P-R6-C</t>
  </si>
  <si>
    <t>SSD SHLF,AFF,24x800GB NSE,0P,-C</t>
  </si>
  <si>
    <t>DS2246-AF192-24S-0P-R6-C</t>
  </si>
  <si>
    <t>SSD SHLF,AFF,24x800GB,0P,-C</t>
  </si>
  <si>
    <t>DS2246-AF384-24S-0P-R6-C</t>
  </si>
  <si>
    <t>SSD SHLF,AFF,24x1.6TB,0P,-C</t>
  </si>
  <si>
    <t>DS2246-ES-1014-24S-SK-R5</t>
  </si>
  <si>
    <t>DSK SHLF,EStar,24x600GB,10K,FAS25xx,SK</t>
  </si>
  <si>
    <t>DS2246-ES-1021-24N-SK-R6</t>
  </si>
  <si>
    <t>DSK SHLF,EStar,24x900GB,10K,NSE,FAS25xx,SK</t>
  </si>
  <si>
    <t>DS2246-ES-21.6TB-SK-R6</t>
  </si>
  <si>
    <t>DSK SHLF,EStar,24x900GB,6G,FAS25xx,SK</t>
  </si>
  <si>
    <t>DS2246-ES-28.8TB-SK-R6</t>
  </si>
  <si>
    <t>DSK SHLF,EStar,24x1.2TB,10K,6G,FAS25xx,SK</t>
  </si>
  <si>
    <t>DS2246-ES-SL096-24S-SK-R6</t>
  </si>
  <si>
    <t>SSD SHLF,EStar,24x400GB,FAS25xx,SK</t>
  </si>
  <si>
    <t>DS2246-ES-SL192-24A-SK-R6</t>
  </si>
  <si>
    <t>SSD SHLF,EStar,24x800GB,FAS25xx,SK</t>
  </si>
  <si>
    <t>DS2246-SL001-24M-0P-R6-C</t>
  </si>
  <si>
    <t>DSK SHLF,4x400GB,20x1.2TB,Mixed,0P,-C</t>
  </si>
  <si>
    <t>DS2246-SL001-24M-1P-SK-R6</t>
  </si>
  <si>
    <t>DSK SHLF,4x400GB,20x1.2TB,Mixed,1P,SK</t>
  </si>
  <si>
    <t>DS2246-SL001-24M-EN-R6-C</t>
  </si>
  <si>
    <t>DSK SHLF,4x400GB,20x1.2TB,Mixed,EN,-C</t>
  </si>
  <si>
    <t>DS2246-SL001-24M-QS-R6</t>
  </si>
  <si>
    <t>DSK SHLF,4x400GB,20x1.2TB,Mixed,QS</t>
  </si>
  <si>
    <t>DS2246-SL002-24M-0P-R6-C</t>
  </si>
  <si>
    <t>DSK SHLF,4x400GB,20x1.8TB,Mixed,0P,-C</t>
  </si>
  <si>
    <t>DS2246-SL002-24M-1P-SK-R6</t>
  </si>
  <si>
    <t>DSK SHLF,4x400GB,20x1.8TB,Mixed,1P,SK</t>
  </si>
  <si>
    <t>DS2246-SL002-24M-QS-R6</t>
  </si>
  <si>
    <t>DSK SHLF,4x400GB,20x1.8TB,Mixed,QS</t>
  </si>
  <si>
    <t>DS2246-SL008-4A-0P-R6-C</t>
  </si>
  <si>
    <t>SSD SHLF,4x200GB,0P,-C</t>
  </si>
  <si>
    <t>DS2246-SL008-4A-EN-R6-C</t>
  </si>
  <si>
    <t>SSD SHLF,4x200GB,EN,-C</t>
  </si>
  <si>
    <t>DS2246-SL008-4A-QS-R6</t>
  </si>
  <si>
    <t>SSD SHLF,4x200GB,QS</t>
  </si>
  <si>
    <t>DS2246-SL009-24M-0P-R6-C</t>
  </si>
  <si>
    <t>DSK SHLF,4x400GB,20x900GB,Mixed,0P,-C</t>
  </si>
  <si>
    <t>DS2246-SL009-24M-1P-SK-R6</t>
  </si>
  <si>
    <t>DSK SHLF,4x400GB,20x900GB,Mixed,1P,SK</t>
  </si>
  <si>
    <t>DS2246-SL009-24M-QS-R6</t>
  </si>
  <si>
    <t>DSK SHLF,4x400GB,20x900GB,Mixed,QS</t>
  </si>
  <si>
    <t>DS2246-SL016-4S-0P-R6-C</t>
  </si>
  <si>
    <t>SSD SHLF,4x400GB,0P,-C</t>
  </si>
  <si>
    <t>DS2246-SL016-4S-1P-SK-R6</t>
  </si>
  <si>
    <t>SSD SHLF,4x400GB,1P,SK</t>
  </si>
  <si>
    <t>DS2246-SL016-4S-EN-R6-C</t>
  </si>
  <si>
    <t>SSD SHLF,4x400GB,EN,-C</t>
  </si>
  <si>
    <t>DS2246-SL016-4S-QS-R6</t>
  </si>
  <si>
    <t>SSD SHLF,4x400GB,QS</t>
  </si>
  <si>
    <t>DS2246-SL024-12A-0P-R6-C</t>
  </si>
  <si>
    <t>SSD SHLF,12x200GB,0P,-C</t>
  </si>
  <si>
    <t>DS2246-SL024-12A-EN-R6-C</t>
  </si>
  <si>
    <t>SSD SHLF,12x200GB,EN,-C</t>
  </si>
  <si>
    <t>DS2246-SL024-12A-QS-R6</t>
  </si>
  <si>
    <t>SSD SHLF,12x200GB,QS</t>
  </si>
  <si>
    <t>DS2246-SL024-12S-1P-SK-R6</t>
  </si>
  <si>
    <t>SSD SHLF,12x200GB,1P,SK</t>
  </si>
  <si>
    <t>DS2246-SL048-12S-0P-R6-C</t>
  </si>
  <si>
    <t>SSD SHLF,12x400GB,0P,-C</t>
  </si>
  <si>
    <t>DS2246-SL048-12S-1P-SK-R6</t>
  </si>
  <si>
    <t>SSD SHLF,12x400GB,1P,SK</t>
  </si>
  <si>
    <t>DS2246-SL048-12S-EN-R6-C</t>
  </si>
  <si>
    <t>SSD SHLF,12x400GB,EN,-C</t>
  </si>
  <si>
    <t>DS2246-SL048-12S-QS-R6</t>
  </si>
  <si>
    <t>SSD SHLF,12x400GB,QS</t>
  </si>
  <si>
    <t>DS2246-SL048-24A-0P-R6-C</t>
  </si>
  <si>
    <t>SSD SHLF,24x200GB,0P,-C</t>
  </si>
  <si>
    <t>DS2246-SL048-24A-EN-R6-C</t>
  </si>
  <si>
    <t>SSD SHLF,24x200GB,EN,-C</t>
  </si>
  <si>
    <t>DS2246-SL048-24A-QS-R6</t>
  </si>
  <si>
    <t>SSD SHLF,24x200GB,QS</t>
  </si>
  <si>
    <t>DS2246-SL048-24S-1P-SK-R6</t>
  </si>
  <si>
    <t>SSD SHLF,24x200GB,1P,SK</t>
  </si>
  <si>
    <t>DS2246-SL096-12N-0P-R6-C</t>
  </si>
  <si>
    <t>SSD SHLF,12x800GB,NSE,0P,-C</t>
  </si>
  <si>
    <t>DS2246-SL096-12N-1P-R6-SK</t>
  </si>
  <si>
    <t>SSD SHLF,12x800GB NSE,1P,SK</t>
  </si>
  <si>
    <t>DS2246-SL096-12N-QS-R6</t>
  </si>
  <si>
    <t>SSD SHLF,12x800GB NSE,QS</t>
  </si>
  <si>
    <t>DS2246-SL096-12S-0P-R6-C</t>
  </si>
  <si>
    <t>SSD SHLF,12x800GB,0P,-C</t>
  </si>
  <si>
    <t>DS2246-SL096-12S-1P-SK-R6</t>
  </si>
  <si>
    <t>SSD SHLF,12x800GB,1P,SK</t>
  </si>
  <si>
    <t>DS2246-SL096-12S-QS-R6</t>
  </si>
  <si>
    <t>SSD SHLF,12x800GB,QS</t>
  </si>
  <si>
    <t>DS2246-SL096-24S-0P-R6-C</t>
  </si>
  <si>
    <t>SSD SHLF,24x400GB,0P,-C</t>
  </si>
  <si>
    <t>DS2246-SL096-24S-1P-SK-R6</t>
  </si>
  <si>
    <t>SSD SHLF,24x400GB,1P,SK</t>
  </si>
  <si>
    <t>DS2246-SL096-24S-EN-R6-C</t>
  </si>
  <si>
    <t>SSD SHLF,24x400GB,EN,-C</t>
  </si>
  <si>
    <t>DS2246-SL096-24S-QS-R6</t>
  </si>
  <si>
    <t>SSD SHLF,24x400GB,QS</t>
  </si>
  <si>
    <t>DS2246-SL192-12S-0P-R6-C</t>
  </si>
  <si>
    <t>SSD SHLF,12x1.6TB,0P,-C</t>
  </si>
  <si>
    <t>DS2246-SL192-12S-1P-SK-R6</t>
  </si>
  <si>
    <t>SSD SHLF,12x1.6TB,1P,SK</t>
  </si>
  <si>
    <t>DS2246-SL192-12S-QS-R6</t>
  </si>
  <si>
    <t>SSD SHLF,12x1.6TB,QS</t>
  </si>
  <si>
    <t>DS2246-SL192-24A-0P-R6-C</t>
  </si>
  <si>
    <t>SSD SHLF,24x800GB,0P,-C</t>
  </si>
  <si>
    <t>DS2246-SL192-24A-1P-SK-R6</t>
  </si>
  <si>
    <t>SSD SHLF,24x800GB,FAS25xx,1P,SK</t>
  </si>
  <si>
    <t>DS2246-SL192-24A-EN-R6-C</t>
  </si>
  <si>
    <t>SSD SHLF,24x800GB,EN,-C</t>
  </si>
  <si>
    <t>DS2246-SL192-24A-QS-R6</t>
  </si>
  <si>
    <t>SSD SHLF,24x800GB,QS</t>
  </si>
  <si>
    <t>DS2246-SL192-24N-0P-R6-C</t>
  </si>
  <si>
    <t>SSD SHLF,24x800GB NSE,0P,-C</t>
  </si>
  <si>
    <t>DS2246-SL192-24N-1P-R6-SK</t>
  </si>
  <si>
    <t>SSD SHLF,24x800GB NSE,1P,SK</t>
  </si>
  <si>
    <t>DS2246-SL192-24N-QS-R6</t>
  </si>
  <si>
    <t>SSD SHLF,24x800GB NSE,QS</t>
  </si>
  <si>
    <t>DS2246-SL384-24S-0P-R6-C</t>
  </si>
  <si>
    <t>SSD SHLF,24x1.6TB,0P,-C</t>
  </si>
  <si>
    <t>DS2246-SL384-24S-1P-SK-R6</t>
  </si>
  <si>
    <t>SSD SHLF,24x1.6TB,1P,SK</t>
  </si>
  <si>
    <t>DS2246-SL384-24S-EN-R6-C</t>
  </si>
  <si>
    <t>SSD SHLF,24x1.6TB,EN,-C</t>
  </si>
  <si>
    <t>DS2246-SL384-24S-QS-R6</t>
  </si>
  <si>
    <t>SSD SHLF,24x1.6TB,QS</t>
  </si>
  <si>
    <t>DS4243-0724-12A-QS-R5</t>
  </si>
  <si>
    <t>DSK SHLF,12x2.0TB,7.2K,QS</t>
  </si>
  <si>
    <t>DS4243-0736-12A-QS-R5</t>
  </si>
  <si>
    <t>DSK SHLF,12x3.0TB,7.2K,QS</t>
  </si>
  <si>
    <t>DS4243-0748-24A-QS-R5</t>
  </si>
  <si>
    <t>DSK SHLF,24x2.0TB,7.2K,QS</t>
  </si>
  <si>
    <t>DS4243-0772-24A-QS-R5</t>
  </si>
  <si>
    <t>DSK SHLF,24x3.0TB,7.2K,QS</t>
  </si>
  <si>
    <t>DS4246-0724-12A-0P-R6-C</t>
  </si>
  <si>
    <t>DSK SHLF,12x2.0TB,7.2K,6G,0P,-C</t>
  </si>
  <si>
    <t>DS4246-0724-12A-1P-SK-R6</t>
  </si>
  <si>
    <t>DSK SHLF,12x2.0TB,7.2K,6G,1P,SK</t>
  </si>
  <si>
    <t>DS4246-0724-12A-EN-R6-C</t>
  </si>
  <si>
    <t>DSK SHLF,12x2.0TB,7.2K,6G,EN,-C</t>
  </si>
  <si>
    <t>DS4246-0724-12A-QS-R6</t>
  </si>
  <si>
    <t>DSK SHLF,12x2.0TB,7.2K,6G,QS</t>
  </si>
  <si>
    <t>DS4246-0736-12A-0P-R6-C</t>
  </si>
  <si>
    <t>DSK SHLF,12x3.0TB,7.2K,6G,0P,-C</t>
  </si>
  <si>
    <t>DS4246-0736-12A-1P-SK-R6</t>
  </si>
  <si>
    <t>DSK SHLF,12x3.0TB,7.2K,6G,1P,SK</t>
  </si>
  <si>
    <t>DS4246-0736-12A-EN-R6-C</t>
  </si>
  <si>
    <t>DSK SHLF,12x3.0TB,7.2K,6G,EN,-C</t>
  </si>
  <si>
    <t>DS4246-0736-12A-QS-R6</t>
  </si>
  <si>
    <t>DSK SHLF,12x3.0TB,7.2K,6G,QS</t>
  </si>
  <si>
    <t>DS4246-0748-12A-0P-R6-C</t>
  </si>
  <si>
    <t>DSK SHLF,12x4.0TB,7.2K,6G,0P,-C</t>
  </si>
  <si>
    <t>DS4246-0748-12A-1P-SK-R6</t>
  </si>
  <si>
    <t>DSK SHLF,12x4.0TB,7.2K,6G,FAS25xx,1P,SK</t>
  </si>
  <si>
    <t>DS4246-0748-12A-EN-R6-C</t>
  </si>
  <si>
    <t>DSK SHLF,12x4.0TB,7.2K,6G,EN,-C</t>
  </si>
  <si>
    <t>DS4246-0748-12A-QS-R6</t>
  </si>
  <si>
    <t>DSK SHLF,12x4.0TB,7.2K,6G,QS</t>
  </si>
  <si>
    <t>DS4246-0748-24A-0P-R6-C</t>
  </si>
  <si>
    <t>DSK SHLF,24x2.0TB,7.2K,6G,0P,-C</t>
  </si>
  <si>
    <t>DS4246-0748-24A-1P-SK-R6</t>
  </si>
  <si>
    <t>DSK SHLF,24x2.0TB,7.2K,6G,1P,SK</t>
  </si>
  <si>
    <t>DS4246-0748-24A-EN-R6-C</t>
  </si>
  <si>
    <t>DSK SHLF,24x2.0TB,7.2K,6G,EN,-C</t>
  </si>
  <si>
    <t>DS4246-0748-24A-QS-R6</t>
  </si>
  <si>
    <t>DSK SHLF,24x2.0TB,7.2K,6G,QS</t>
  </si>
  <si>
    <t>DS4246-0772-12A-0P-R6-C</t>
  </si>
  <si>
    <t>DSK SHLF,12x6.0TB,7.2K,6G,0P,-C</t>
  </si>
  <si>
    <t>DS4246-0772-12A-1P-SK-R6</t>
  </si>
  <si>
    <t>DSK SHLF,12x6.0TB,7.2K,6G,1P,SK</t>
  </si>
  <si>
    <t>DS4246-0772-12A-QS-R6</t>
  </si>
  <si>
    <t>DSK SHLF,12x6.0TB,7.2K,6G,QS</t>
  </si>
  <si>
    <t>DS4246-0772-24A-0P-R6-C</t>
  </si>
  <si>
    <t>DSK SHLF,24x3.0TB,7.2K,6G,0P,-C</t>
  </si>
  <si>
    <t>DS4246-0772-24A-1P-SK-R6</t>
  </si>
  <si>
    <t>DSK SHLF,24x3.0TB,7.2K,6G,1P,SK</t>
  </si>
  <si>
    <t>DS4246-0772-24A-EN-R6-C</t>
  </si>
  <si>
    <t>DSK SHLF,24x3.0TB,7.2K,6G,EN,-C</t>
  </si>
  <si>
    <t>DS4246-0772-24A-QS-R6</t>
  </si>
  <si>
    <t>DSK SHLF,24x3.0TB,7.2K,6G,QS</t>
  </si>
  <si>
    <t>DS4246-0796-24A-0P-R6-C</t>
  </si>
  <si>
    <t>DSK SHLF,24x4.0TB,7.2K,6G,0P,-C</t>
  </si>
  <si>
    <t>DS4246-0796-24A-1P-SK-R6</t>
  </si>
  <si>
    <t>DSK SHLF,24x4.0TB,7.2K,6G,FAS25xx,1P,SK</t>
  </si>
  <si>
    <t>DS4246-0796-24A-EN-R6-C</t>
  </si>
  <si>
    <t>DSK SHLF,24x4.0TB,7.2K,6G,EN,-C</t>
  </si>
  <si>
    <t>DS4246-0796-24A-QS-R6</t>
  </si>
  <si>
    <t>DSK SHLF,24x4.0TB,7.2K,6G,QS</t>
  </si>
  <si>
    <t>DS4246-0796-24N-0P-R6-C</t>
  </si>
  <si>
    <t>DSK SHLF,24x4TB,7.2k,NSE,0P,-C</t>
  </si>
  <si>
    <t>DS4246-0796-24N-1P-SK-R6</t>
  </si>
  <si>
    <t>DSK SHLF,24x4TB,7.2k,NSE,1P,SK</t>
  </si>
  <si>
    <t>DS4246-0796-24N-EN-R6-C</t>
  </si>
  <si>
    <t>DSK SHLF,24x4TB,7.2k,NSE,EN,-C</t>
  </si>
  <si>
    <t>DS4246-0796-24N-QS-R6</t>
  </si>
  <si>
    <t>DSK SHLF,24x4TB,7.2k,NSE,QS</t>
  </si>
  <si>
    <t>DS4246-07A1-24A-0P-R6-C</t>
  </si>
  <si>
    <t>DSK SHLF,24x6.0TB,7.2K,6G,0P,-C</t>
  </si>
  <si>
    <t>DS4246-07A1-24A-1P-SK-R6</t>
  </si>
  <si>
    <t>DSK SHLF,24x6.0TB,7.2K,6G,1P,SK</t>
  </si>
  <si>
    <t>DS4246-07A1-24A-QS-R6</t>
  </si>
  <si>
    <t>DSK SHLF,24x6.0TB,7.2K,6G,QS</t>
  </si>
  <si>
    <t>DS4246-40TB-24M-0P-R6-C</t>
  </si>
  <si>
    <t>DSK SHLF,4x200GB,20x2TB,Mixed,0P,-C</t>
  </si>
  <si>
    <t>DS4246-40TB-24M-1P-SK-R6</t>
  </si>
  <si>
    <t>DSK SHLF,4x200GB,20x2TB,Mixed,1P,SK</t>
  </si>
  <si>
    <t>DS4246-40TB-24M-EN-R6-C</t>
  </si>
  <si>
    <t>DSK SHLF,4x200GB,20x2TB,Mixed,EN,-C</t>
  </si>
  <si>
    <t>DS4246-40TB-24M-QS-R6</t>
  </si>
  <si>
    <t>DSK SHLF,4x200GB,20x2TB,Mixed,QS</t>
  </si>
  <si>
    <t>DS4246-80TB-24M-0P-R6-C</t>
  </si>
  <si>
    <t>DSK SHLF,4x200GB,20x4TB,Mixed,0P,-C</t>
  </si>
  <si>
    <t>DS4246-80TB-24M-1P-SK-R6</t>
  </si>
  <si>
    <t>DSK SHLF,4x200GB,20x4TB,Mixed,1P,SK</t>
  </si>
  <si>
    <t>DS4246-80TB-24M-EN-R6-C</t>
  </si>
  <si>
    <t>DSK SHLF,4x200GB,20x4TB,Mixed,EN,-C</t>
  </si>
  <si>
    <t>DS4246-80TB-24M-QS-R6</t>
  </si>
  <si>
    <t>DSK SHLF,4x200GB,20x4TB,Mixed,QS</t>
  </si>
  <si>
    <t>DS4246-ES-0748-24A-SK-R6</t>
  </si>
  <si>
    <t>DSK SHLF,EStar,24x2.0TB,7.2K,6G,FAS25xx,SK</t>
  </si>
  <si>
    <t>DS4246-ES-0772-24A-SK-R6</t>
  </si>
  <si>
    <t>DSK SHLF,EStar,24x3.0TB,7.2K,6G,FAS25xx,SK</t>
  </si>
  <si>
    <t>DS4246-ES-0796-24A-SK-R6</t>
  </si>
  <si>
    <t>DSK SHLF,EStar,24x4.0TB,7.2K,6G,FAS25xx,SK</t>
  </si>
  <si>
    <t>DS4246-ES-0796-24N-SK-R6</t>
  </si>
  <si>
    <t>DSK SHLF,EStar,24x4TB,7.2k,NSE,FAS25xx,SK</t>
  </si>
  <si>
    <t>DS4246-SL001-24M-0P-R6-C</t>
  </si>
  <si>
    <t>DSK SHLF,4x400GB,20x2TB,Mixed,0P,-C</t>
  </si>
  <si>
    <t>DS4246-SL001-24M-1P-SK-R6</t>
  </si>
  <si>
    <t>DSK SHLF,4x400GB,20x2TB,Mixed,1P,SK</t>
  </si>
  <si>
    <t>DS4246-SL001-24M-EN-R6-C</t>
  </si>
  <si>
    <t>DSK SHLF,4x400GB,20x2TB,Mixed,EN,-C</t>
  </si>
  <si>
    <t>DS4246-SL001-24M-QS-R6</t>
  </si>
  <si>
    <t>DSK SHLF,4x400GB,20x2TB,Mixed,QS</t>
  </si>
  <si>
    <t>DS4246-SL002-24M-0P-R6-C</t>
  </si>
  <si>
    <t>DSK SHLF,4x400GB,20x4TB,Mixed,0P,-C</t>
  </si>
  <si>
    <t>DS4246-SL002-24M-1P-SK-R6</t>
  </si>
  <si>
    <t>DSK SHLF,4x400GB,20x4TB,Mixed,1P,SK</t>
  </si>
  <si>
    <t>DS4246-SL002-24M-EN-R6-C</t>
  </si>
  <si>
    <t>DSK SHLF,4x400GB,20x4TB,Mixed,EN,-C</t>
  </si>
  <si>
    <t>DS4246-SL002-24M-QS-R6</t>
  </si>
  <si>
    <t>DSK SHLF,4x400GB,20x4TB,Mixed,QS</t>
  </si>
  <si>
    <t>DS4246-SL003-24M-0P-R6-C</t>
  </si>
  <si>
    <t>DSK SHLF,4x400GB,20x6TB,Mixed,0P,-C</t>
  </si>
  <si>
    <t>DS4246-SL003-24M-1P-SK-R6</t>
  </si>
  <si>
    <t>DSK SHLF,4x400GB,20x6TB,Mixed,1P,SK</t>
  </si>
  <si>
    <t>DS4246-SL003-24M-QS-R6</t>
  </si>
  <si>
    <t>DSK SHLF,4x400GB,20x6TB,Mixed,QS</t>
  </si>
  <si>
    <t>DS4486-192TB-0P-R6-C</t>
  </si>
  <si>
    <t>DSK SHLF,48x4.0TB,0P,-C</t>
  </si>
  <si>
    <t>DS4486-192TB-EN-R6-C</t>
  </si>
  <si>
    <t>DSK SHLF,48x4TB,EN,-C</t>
  </si>
  <si>
    <t>DS4486-192TB-QS-R6</t>
  </si>
  <si>
    <t>DSK SHLF,48x4TB,QS</t>
  </si>
  <si>
    <t>DS4486-288TB-0P-R6-C</t>
  </si>
  <si>
    <t>DSK SHLF,48x6TB,0P,-C</t>
  </si>
  <si>
    <t>DS4486-288TB-QS-R6</t>
  </si>
  <si>
    <t>DSK SHLF,48x6TB,QS</t>
  </si>
  <si>
    <t>E2700A-4GB-0E-R6-C</t>
  </si>
  <si>
    <t>E2700A,4GB Cntl,No HIC,for non-iSCSI Optic,-C</t>
  </si>
  <si>
    <t>E2700A-4GB-ISCSI-0E-R6-C</t>
  </si>
  <si>
    <t>E2700A,4GB Cntrlr,No HIC,for iSCSI Optical,-C</t>
  </si>
  <si>
    <t>E2700A-4GB-SG-0E-R6-C</t>
  </si>
  <si>
    <t>E2700A,4GB Controller,SGRID,0E,-C</t>
  </si>
  <si>
    <t>E2700A-8GB-0E-R6-C</t>
  </si>
  <si>
    <t>E2700A,8GB Cntl,No HIC,for non-iSCSI Optic,-C</t>
  </si>
  <si>
    <t>E2700A-8GB-ISCSI-0E-R6-C</t>
  </si>
  <si>
    <t>E2700A,8GB Cntrlr,No HIC,for iSCSI Optical,-C</t>
  </si>
  <si>
    <t>E5400A-12GB-R6</t>
  </si>
  <si>
    <t>E5400A,12GB Controller,No BBU</t>
  </si>
  <si>
    <t>E5400A-6GB-R6</t>
  </si>
  <si>
    <t>E5400A,6GB Controller,No BBU</t>
  </si>
  <si>
    <t>E5500B-12GB-R6-C</t>
  </si>
  <si>
    <t>E5500B,12GB Controller,No HIC,-C</t>
  </si>
  <si>
    <t>E5600A-12GB-R6-C</t>
  </si>
  <si>
    <t>E5600A,12GB Controller,No HIC,-C</t>
  </si>
  <si>
    <t>ED-TU-1-ZA</t>
  </si>
  <si>
    <t>Training Units,1,ZA,Exp.1yr from invoice date</t>
  </si>
  <si>
    <t>ED-TU-1-ZB</t>
  </si>
  <si>
    <t>Training Units,1,ZB,Exp.1yr from invoice date</t>
  </si>
  <si>
    <t>ED-TU-1-ZC</t>
  </si>
  <si>
    <t>Training Units,1,ZC,Exp.1yr from invoice date</t>
  </si>
  <si>
    <t>ED-TU-1-ZD</t>
  </si>
  <si>
    <t>Training Units,1,ZD,Exp.1yr from invoice date</t>
  </si>
  <si>
    <t>EF-X4041B-12-AD-R6-C</t>
  </si>
  <si>
    <t>SSD,12x800GB,Non-FDE,EF5X0,Add,-C</t>
  </si>
  <si>
    <t>EF-X4041B-R6-C</t>
  </si>
  <si>
    <t>SSD,800GB,Non-FDE,EF5X0,-C</t>
  </si>
  <si>
    <t>EF-X4057A-12-AD-R6-C</t>
  </si>
  <si>
    <t>SSD,12x400GB,Non-FDE,EF5X0,Add,-C</t>
  </si>
  <si>
    <t>EF-X4057A-R6-C</t>
  </si>
  <si>
    <t>SSD,400GB,Non-FDE,EF5X0,-C</t>
  </si>
  <si>
    <t>EF-X4058A-12-AD-R6-C</t>
  </si>
  <si>
    <t>SSD,12x800GB,FDE,EF5X0,Add,-C</t>
  </si>
  <si>
    <t>EF-X4058A-R6-C</t>
  </si>
  <si>
    <t>SSD,800GB,FDE,EF5X0,-C</t>
  </si>
  <si>
    <t>EF-X4059A-12-AD-R6-C</t>
  </si>
  <si>
    <t>SSD,12x1.6TB,Non-FDE,EF5X0,Add,-C</t>
  </si>
  <si>
    <t>EF-X4059A-R6-C</t>
  </si>
  <si>
    <t>SSD,1.6TB,Non-FDE,EF5X0,-C</t>
  </si>
  <si>
    <t>EF-X551202A-R6</t>
  </si>
  <si>
    <t>EF550A,12GB,Controller,16Gb FC,No BBU</t>
  </si>
  <si>
    <t>EF-X551202A-R6-C</t>
  </si>
  <si>
    <t>EF550A,12GB Controller,16Gb FC,-C</t>
  </si>
  <si>
    <t>EF-X551203A-R6</t>
  </si>
  <si>
    <t>EF550A,12GB,Controller,6Gb SAS,No BBU</t>
  </si>
  <si>
    <t>EF-X551203A-R6-C</t>
  </si>
  <si>
    <t>EF550A,12GB Controller,6Gb SAS,-C</t>
  </si>
  <si>
    <t>EF-X551204A-R6</t>
  </si>
  <si>
    <t>EF550A,12GB,Cntrlr,12Gb SAS,4-ports,No BBU</t>
  </si>
  <si>
    <t>EF-X551204A-R6-C</t>
  </si>
  <si>
    <t>EF550A,12GB,Controller,12Gb SAS,4-ports,-C</t>
  </si>
  <si>
    <t>EF-X551206A-R6</t>
  </si>
  <si>
    <t>EF550A,12GB,Controller,10Gb ISCSI,No BBU</t>
  </si>
  <si>
    <t>EF-X551206B-R6-C</t>
  </si>
  <si>
    <t>EF550B,12GB Controller,10Gb ISCSI,-C</t>
  </si>
  <si>
    <t>EF-X551207A-R6</t>
  </si>
  <si>
    <t>EF550A,12GB,Controller,40Gb IB,No BBU</t>
  </si>
  <si>
    <t>EF-X551207A-R6-C</t>
  </si>
  <si>
    <t>EF550A,12GB Controller,40Gb IB,-C</t>
  </si>
  <si>
    <t>EF-X551209A-R6</t>
  </si>
  <si>
    <t>EF550A,12GB,Controller,56Gb IB,2-ports,No BBU</t>
  </si>
  <si>
    <t>EF-X551209A-R6-C</t>
  </si>
  <si>
    <t>EF550A,12GB,Controller,56Gb IB,2-ports,-C</t>
  </si>
  <si>
    <t>EF-X561202A-R6</t>
  </si>
  <si>
    <t>EF560A,12GB Controller,16Gb FC,4-ports,No BBU</t>
  </si>
  <si>
    <t>EF-X561202A-R6-C</t>
  </si>
  <si>
    <t>EF560A,12GB Controller,16Gb FC,4-ports,-C</t>
  </si>
  <si>
    <t>EF-X561204A-R6</t>
  </si>
  <si>
    <t>EF560A,12GB,Cntrlr,12Gb SAS,4-ports,No BBU</t>
  </si>
  <si>
    <t>EF-X561204A-R6-C</t>
  </si>
  <si>
    <t>EF560A,12GB,Controller,12Gb SAS,4-ports,-C</t>
  </si>
  <si>
    <t>EF-X561206A-R6</t>
  </si>
  <si>
    <t>EF560A,12GB Cntrlr,10Gb ISCSI,4-ports,No BBU</t>
  </si>
  <si>
    <t>EF-X561206A-R6-C</t>
  </si>
  <si>
    <t>EF560A,12GB Controller,10Gb ISCSI,4-ports,-C</t>
  </si>
  <si>
    <t>EF-X561209A-R6</t>
  </si>
  <si>
    <t>EF560A,12GB,Controller,56Gb IB,2-ports,No BBU</t>
  </si>
  <si>
    <t>EF-X561209A-R6-C</t>
  </si>
  <si>
    <t>EF560A,12GB,Controller,56Gb IB,2-ports,-C</t>
  </si>
  <si>
    <t>EF-X5681A-AD-R6-C</t>
  </si>
  <si>
    <t>Enclosure,EF5X0,Empty,2PSU,Add-On,-C</t>
  </si>
  <si>
    <t>EF-X5681A-DM-R6-C</t>
  </si>
  <si>
    <t>Enclosure,EF5X0,Empty,2PSU,DM,-C</t>
  </si>
  <si>
    <t>EF-X5681A-R6-C</t>
  </si>
  <si>
    <t>Enclosure,EF5X0,Empty,2PSU,-C</t>
  </si>
  <si>
    <t>ENERGY-STAR-CERT</t>
  </si>
  <si>
    <t>Energy Star Certified Sys,E-Series/EF-Series</t>
  </si>
  <si>
    <t>EVO4425-001-BUNDLE-R6</t>
  </si>
  <si>
    <t>EVO4425-001 BUNDLE,4 Node,24TB,10G</t>
  </si>
  <si>
    <t>EVO4425-001L1-BUNDLE</t>
  </si>
  <si>
    <t>EVO4425-001L1 BUNDLE,4 Node,24TB,10G</t>
  </si>
  <si>
    <t>EVO4425-001L3-BUNDLE</t>
  </si>
  <si>
    <t>EVO4425-001L3 BUNDLE,4 Node,24TB,10G</t>
  </si>
  <si>
    <t>EVO4425-001S1-BUNDLE</t>
  </si>
  <si>
    <t>EVO4425-001S1 BUNDLE,4 Node,24TB,10G</t>
  </si>
  <si>
    <t>E-X270400A-R6</t>
  </si>
  <si>
    <t>E2700A,4GB Cntl,No HIC,non-iSCSI Optic,No BBU</t>
  </si>
  <si>
    <t>E-X270406A-R6</t>
  </si>
  <si>
    <t>E2700A,4GB Cntrlr,No HIC,iSCSI Optical,No BBU</t>
  </si>
  <si>
    <t>E-X270800A-R6</t>
  </si>
  <si>
    <t>E2700A,8GB Cntl,No HIC,non-iSCSI Optic,No BBU</t>
  </si>
  <si>
    <t>E-X270806A-R6</t>
  </si>
  <si>
    <t>E2700A,8GB Cntrlr,No HIC,iSCSI Optical,No BBU</t>
  </si>
  <si>
    <t>E-X30030A-0E-R6-C</t>
  </si>
  <si>
    <t>ESM,SBB-2,0E,-C</t>
  </si>
  <si>
    <t>E-X30030A-R6</t>
  </si>
  <si>
    <t>ESM,SBB-2</t>
  </si>
  <si>
    <t>E-X30030A-R6-C</t>
  </si>
  <si>
    <t>ESM,SBB-2,-C</t>
  </si>
  <si>
    <t>E-X4021A-0E-R6-C</t>
  </si>
  <si>
    <t>Disk Drive,3TB,7.2k,FDE,DE6600,0E,-C</t>
  </si>
  <si>
    <t>E-X4021A-10-AD-R6-C</t>
  </si>
  <si>
    <t>Disk Drive,10x3TB,7.2k,FDE,DE6600,Add,-C</t>
  </si>
  <si>
    <t>E-X4021A-10-QS-R6</t>
  </si>
  <si>
    <t>Disk Drives,10x3TB,7.2k,FDE,DE6600,QS</t>
  </si>
  <si>
    <t>E-X4021A-R6-C</t>
  </si>
  <si>
    <t>Disk Drive,3TB,7.2k,FDE,DE6600,-C</t>
  </si>
  <si>
    <t>E-X4021B-R6</t>
  </si>
  <si>
    <t>Disk Drive,3TB,7.2k,FDE,DE6600</t>
  </si>
  <si>
    <t>E-X4022A-0E-R6-C</t>
  </si>
  <si>
    <t>Disk Drive,3TB,7.2k,FDE,DE1600,0E,-C</t>
  </si>
  <si>
    <t>E-X4022A-12-AD-R6-C</t>
  </si>
  <si>
    <t>Disk Drive,12x3TB,7.2k,FDE,DE1600,Add,-C</t>
  </si>
  <si>
    <t>E-X4022A-12-QS-R6</t>
  </si>
  <si>
    <t>Disk Drives,12x3TB,7.2k,FDE,DE1600,QS</t>
  </si>
  <si>
    <t>E-X4022A-R6-C</t>
  </si>
  <si>
    <t>Disk Drive,3TB,7.2k,FDE,DE1600,-C</t>
  </si>
  <si>
    <t>E-X4022B-R6</t>
  </si>
  <si>
    <t>Disk Drive,3TB,7.2k,FDE,DE1600</t>
  </si>
  <si>
    <t>E-X4023A-0E-R6-C</t>
  </si>
  <si>
    <t>Disk Drive,2TB,7.2k,FDE,DE6600,0E,-C</t>
  </si>
  <si>
    <t>E-X4023A-10-AD-R6-C</t>
  </si>
  <si>
    <t>Disk Drive,10x2TB,7.2k,FDE,DE6600,Add,-C</t>
  </si>
  <si>
    <t>E-X4023A-10-QS-R6</t>
  </si>
  <si>
    <t>Disk Drives,10x2TB,7.2k,FDE,DE6600,QS</t>
  </si>
  <si>
    <t>E-X4023A-R6-C</t>
  </si>
  <si>
    <t>Disk Drive,2TB,7.2k,FDE,DE6600,-C</t>
  </si>
  <si>
    <t>E-X4023B-R6</t>
  </si>
  <si>
    <t>Disk Drive,2TB,7.2k,FDE,DE6600</t>
  </si>
  <si>
    <t>E-X4024A-0E-R6-C</t>
  </si>
  <si>
    <t>Disk Drive,2TB,7.2k,FDE,DE1600,0E,-C</t>
  </si>
  <si>
    <t>E-X4024A-12-AD-R6-C</t>
  </si>
  <si>
    <t>Disk Drive,12x2TB,7.2k,FDE,DE1600,Add,-C</t>
  </si>
  <si>
    <t>E-X4024A-12-QS-R6</t>
  </si>
  <si>
    <t>Disk Drives,12x2TB,7.2k,FDE,DE1600,QS</t>
  </si>
  <si>
    <t>E-X4024A-R6-C</t>
  </si>
  <si>
    <t>Disk Drive,2TB,7.2k,FDE,DE1600,-C</t>
  </si>
  <si>
    <t>E-X4024B-R6</t>
  </si>
  <si>
    <t>Disk Drive,2TB,7.2k,FDE,DE1600</t>
  </si>
  <si>
    <t>E-X4025A-0E-R6-C</t>
  </si>
  <si>
    <t>Disk Drive,900GB,10k,FDE,DE5600,0E,-C</t>
  </si>
  <si>
    <t>E-X4025A-12-AD-R6-C</t>
  </si>
  <si>
    <t>Disk Drive,12x900GB,10k,FDE,DE5600,Add,-C</t>
  </si>
  <si>
    <t>E-X4025A-12-QS-R6</t>
  </si>
  <si>
    <t>Disk Drives,12x900GB,2.5",10k,FDE,DE5600,QS</t>
  </si>
  <si>
    <t>E-X4025A-R6-C</t>
  </si>
  <si>
    <t>Disk Drive,900GB,10k,FDE,DE5600,-C</t>
  </si>
  <si>
    <t>E-X4025B-R6</t>
  </si>
  <si>
    <t>Disk Drive,900GB,10k,FDE,DE5600</t>
  </si>
  <si>
    <t>E-X4026A-0E-R6-C</t>
  </si>
  <si>
    <t>Disk Drive,600GB,10k,FDE,DE5600,0E,-C</t>
  </si>
  <si>
    <t>E-X4026A-12-AD-R6-C</t>
  </si>
  <si>
    <t>Disk Drive,12x600GB,10k,FDE,DE5600,Add,-C</t>
  </si>
  <si>
    <t>E-X4026A-12-QS-R6</t>
  </si>
  <si>
    <t>Disk Drives,12x600GB,2.5",10k,FDE,DE5600,QS</t>
  </si>
  <si>
    <t>E-X4026A-R6-C</t>
  </si>
  <si>
    <t>Disk Drive,600GB,10k,FDE,DE5600,-C</t>
  </si>
  <si>
    <t>E-X4026B-R6</t>
  </si>
  <si>
    <t>Disk Drive,600GB,10k,FDE,DE5600</t>
  </si>
  <si>
    <t>E-X4034A-0E-R6-C</t>
  </si>
  <si>
    <t>Disk Drive,3TB,7.2k,Non-FDE,DE6600,0E,-C</t>
  </si>
  <si>
    <t>E-X4034A-10-AD-R6-C</t>
  </si>
  <si>
    <t>Disk Drive,10x3TB,7.2k,Non-FDE,DE6600,Add,-C</t>
  </si>
  <si>
    <t>E-X4034A-10-QS-R6</t>
  </si>
  <si>
    <t>Disk Drives,10x3TB,7.2k,Non-FDE,DE6600,QS</t>
  </si>
  <si>
    <t>E-X4034A-R6-C</t>
  </si>
  <si>
    <t>Disk Drive,3TB,7.2k,Non-FDE,DE6600,-C</t>
  </si>
  <si>
    <t>E-X4034B-R6</t>
  </si>
  <si>
    <t>Disk Drive,3TB,7.2k,Non-FDE,DE6600</t>
  </si>
  <si>
    <t>E-X4035A-0E-R6-C</t>
  </si>
  <si>
    <t>Disk Drive,3TB,7.2k,Non-FDE,DE1600,0E,-C</t>
  </si>
  <si>
    <t>E-X4035A-12-AD-R6-C</t>
  </si>
  <si>
    <t>Disk Drive,12x3TB,7.2k,Non-FDE,DE1600,Add,-C</t>
  </si>
  <si>
    <t>E-X4035A-12-QS-R6</t>
  </si>
  <si>
    <t>Disk Drives,12x3TB,7.2k,Non-FDE,DE1600,QS</t>
  </si>
  <si>
    <t>E-X4035A-R6-C</t>
  </si>
  <si>
    <t>Disk Drive,3TB,7.2k,Non-FDE,DE1600,-C</t>
  </si>
  <si>
    <t>E-X4035B-R6</t>
  </si>
  <si>
    <t>Disk Drive,3TB,7.2k,Non-FDE,DE1600</t>
  </si>
  <si>
    <t>E-X4036A-0E-R6-C</t>
  </si>
  <si>
    <t>Disk Drive,900GB,10k,Non-FDE,DE5600,0E,-C</t>
  </si>
  <si>
    <t>E-X4036A-12-AD-R6-C</t>
  </si>
  <si>
    <t>Disk Drive,12x900GB,10k,Non-FDE,DE5600,Add,-C</t>
  </si>
  <si>
    <t>E-X4036A-12-QS-R6</t>
  </si>
  <si>
    <t>Disk Drives,12x900GB,10k,Non-FDE,DE5600,QS</t>
  </si>
  <si>
    <t>E-X4036A-R6-C</t>
  </si>
  <si>
    <t>Disk Drive,900GB,10k,Non-FDE,DE5600,-C</t>
  </si>
  <si>
    <t>E-X4036B-R6</t>
  </si>
  <si>
    <t>Disk Drive,900GB,10k,Non-FDE,DE5600</t>
  </si>
  <si>
    <t>E-X4037A-0E-R6-C</t>
  </si>
  <si>
    <t>Disk Drive,2TB,7.2k,Non-FDE,DE1600,0E,-C</t>
  </si>
  <si>
    <t>E-X4037A-12-AD-R6-C</t>
  </si>
  <si>
    <t>Disk Drive,12x2TB,7.2k,Non-FDE,DE1600,Add,-C</t>
  </si>
  <si>
    <t>E-X4037A-12-QS-R6</t>
  </si>
  <si>
    <t>Disk Drives,12x2TB,7.2k,Non-FDE,DE1600,QS</t>
  </si>
  <si>
    <t>E-X4037A-R6-C</t>
  </si>
  <si>
    <t>Disk Drive,2TB,7.2k,Non-FDE,DE1600,-C</t>
  </si>
  <si>
    <t>E-X4037B-R6</t>
  </si>
  <si>
    <t>Disk Drive,2TB,7.2k,Non-FDE,DE1600</t>
  </si>
  <si>
    <t>E-X4038A-0E-R6-C</t>
  </si>
  <si>
    <t>Disk Drive,900GB,10k,Non-FDE,DE6600,0E,-C</t>
  </si>
  <si>
    <t>E-X4038A-10-AD-R6-C</t>
  </si>
  <si>
    <t>Disk Drive,10x900GB,10k,Non-FDE,DE6600,Add,-C</t>
  </si>
  <si>
    <t>E-X4038A-10-QS-R6</t>
  </si>
  <si>
    <t>Disk Drives,10x900GB,10k,Non-FDE,DE6600,QS</t>
  </si>
  <si>
    <t>E-X4038A-R6-C</t>
  </si>
  <si>
    <t>Disk Drive,900GB,10k,Non-FDE,DE6600,-C</t>
  </si>
  <si>
    <t>E-X4038B-R6</t>
  </si>
  <si>
    <t>Disk Drive,900GB,10k,Non-FDE,DE6600</t>
  </si>
  <si>
    <t>E-X4039A-0E-R6-C</t>
  </si>
  <si>
    <t>Disk Drive,900GB,10k,FDE,DE6600,0E,-C</t>
  </si>
  <si>
    <t>E-X4039A-10-AD-R6-C</t>
  </si>
  <si>
    <t>Disk Drive,10x900GB,10k,FDE,DE6600,Add,-C</t>
  </si>
  <si>
    <t>E-X4039A-10-QS-R6</t>
  </si>
  <si>
    <t>Disk Drives,10x900GB,10k,FDE,DE6600,QS</t>
  </si>
  <si>
    <t>E-X4039A-R6-C</t>
  </si>
  <si>
    <t>Disk Drive,900GB,10k,FDE,DE6600,-C</t>
  </si>
  <si>
    <t>E-X4039B-R6</t>
  </si>
  <si>
    <t>Disk Drive,900GB,10k,FDE,DE6600</t>
  </si>
  <si>
    <t>E-X4041B-0E-R6-C</t>
  </si>
  <si>
    <t>SSD,800GB,Non-FDE,DE5600,-0E,-C</t>
  </si>
  <si>
    <t>E-X4041B-12-AD-R6-C</t>
  </si>
  <si>
    <t>SSD,12x800GB,Non-FDE,DE5600,Add,-C</t>
  </si>
  <si>
    <t>E-X4041B-12-QS-R6</t>
  </si>
  <si>
    <t>SSD,12x800GB,Non-FDE,DE5600,QS</t>
  </si>
  <si>
    <t>E-X4041B-R6</t>
  </si>
  <si>
    <t>Solid State Drive,800GB,Non-FDE,DE5600</t>
  </si>
  <si>
    <t>E-X4041B-R6-C</t>
  </si>
  <si>
    <t>SSD,800GB,Non-FDE,DE5600,-C</t>
  </si>
  <si>
    <t>E-X4043B-0E-R6-C</t>
  </si>
  <si>
    <t>SSD,800GB,Non-FDE,DE6600,-0E,-C</t>
  </si>
  <si>
    <t>E-X4043B-10-AD-R6-C</t>
  </si>
  <si>
    <t>SSD,10x800GB,Non-FDE,DE6600,Add,-C</t>
  </si>
  <si>
    <t>E-X4043B-10-QS-R6</t>
  </si>
  <si>
    <t>SSD,10x800GB,Non-FDE,DE6600,QS</t>
  </si>
  <si>
    <t>E-X4043B-R6</t>
  </si>
  <si>
    <t>Solid State Drive,800GB,Non-FDE,DE6600</t>
  </si>
  <si>
    <t>E-X4043B-R6-C</t>
  </si>
  <si>
    <t>SSD,800GB,Non-FDE,DE6600,-C</t>
  </si>
  <si>
    <t>E-X4044A-0E-R6-C</t>
  </si>
  <si>
    <t>Disk Drive,2TB,7.2k,Non-FDE,DE6600,0E,-C</t>
  </si>
  <si>
    <t>E-X4044A-10-AD-R6-C</t>
  </si>
  <si>
    <t>Disk Drive,10x2TB,7.2k,Non-FDE,DE6600,Add,-C</t>
  </si>
  <si>
    <t>E-X4044A-10-QS-R6</t>
  </si>
  <si>
    <t>Disk Drives,10x2TB,7.2k,Non-FDE,DE6600,QS</t>
  </si>
  <si>
    <t>E-X4044A-R6-C</t>
  </si>
  <si>
    <t>Disk Drive,2TB,7.2k,Non-FDE,DE6600,-C</t>
  </si>
  <si>
    <t>E-X4044B-R6</t>
  </si>
  <si>
    <t>Disk Drive,2TB,7.2k,Non-FDE,DE6600</t>
  </si>
  <si>
    <t>E-X4045A-0E-R6-C</t>
  </si>
  <si>
    <t>Disk Drive,4TB,7.2k,FDE,DE1600,0E,-C</t>
  </si>
  <si>
    <t>E-X4045A-12-AD-R6-C</t>
  </si>
  <si>
    <t>Disk Drive,12x4TB,7.2k,FDE,DE1600,Add,-C</t>
  </si>
  <si>
    <t>E-X4045A-12-QS-R6</t>
  </si>
  <si>
    <t>Disk Drive,12x4TB,7.2k,FDE,DE1600,QS</t>
  </si>
  <si>
    <t>E-X4045A-R6</t>
  </si>
  <si>
    <t>Disk Drive,4TB,7.2k,FDE,DE1600</t>
  </si>
  <si>
    <t>E-X4045A-R6-C</t>
  </si>
  <si>
    <t>Disk Drive,4TB,7.2k,FDE,DE1600,-C</t>
  </si>
  <si>
    <t>E-X4046A-0E-R6-C</t>
  </si>
  <si>
    <t>Disk Drive,4TB,7.2k,Non-FDE,DE1600,0E,-C</t>
  </si>
  <si>
    <t>E-X4046A-12-AD-R6-C</t>
  </si>
  <si>
    <t>Disk Drive,12x4TB,7.2k,Non-FDE,DE1600,Add,-C</t>
  </si>
  <si>
    <t>E-X4046A-12-QS-R6</t>
  </si>
  <si>
    <t>Disk Drive,12x4TB,7.2k,Non-FDE,DE1600,QS</t>
  </si>
  <si>
    <t>E-X4046A-R6</t>
  </si>
  <si>
    <t>Disk Drive,4TB,7.2k,Non-FDE,DE1600</t>
  </si>
  <si>
    <t>E-X4046A-R6-C</t>
  </si>
  <si>
    <t>Disk Drive,4TB,7.2k,Non-FDE,DE1600,-C</t>
  </si>
  <si>
    <t>E-X4047A-0E-R6-C</t>
  </si>
  <si>
    <t>Disk Drive,4TB,7.2k,FDE,DE6600,0E,-C</t>
  </si>
  <si>
    <t>E-X4047A-10-AD-R6-C</t>
  </si>
  <si>
    <t>Disk Drive,10x4TB,7.2k,FDE,DE6600,Add,-C</t>
  </si>
  <si>
    <t>E-X4047A-10-QS-R6</t>
  </si>
  <si>
    <t>Disk Drive,10x4TB,7.2k,FDE,DE6600,QS</t>
  </si>
  <si>
    <t>E-X4047A-R6</t>
  </si>
  <si>
    <t>Disk Drive,4TB,7.2k,FDE,DE6600</t>
  </si>
  <si>
    <t>E-X4047A-R6-C</t>
  </si>
  <si>
    <t>Disk Drive,4TB,7.2k,FDE,DE6600,-C</t>
  </si>
  <si>
    <t>E-X4048A-0E-R6-C</t>
  </si>
  <si>
    <t>Disk Drive,4TB,7.2k,Non-FDE,DE6600,0E,-C</t>
  </si>
  <si>
    <t>E-X4048A-10-AD-R6-C</t>
  </si>
  <si>
    <t>Disk Drive,10x4TB,7.2k,Non-FDE,DE6600,Add,-C</t>
  </si>
  <si>
    <t>E-X4048A-10-QS-R6</t>
  </si>
  <si>
    <t>Disk Drive,10x4TB,7.2k,Non-FDE,DE6600,QS</t>
  </si>
  <si>
    <t>E-X4048A-R6</t>
  </si>
  <si>
    <t>Disk Drive,4TB,7.2k,Non-FDE,DE6600</t>
  </si>
  <si>
    <t>E-X4048A-R6-C</t>
  </si>
  <si>
    <t>Disk Drive,4TB,7.2k,Non-FDE,DE6600,-C</t>
  </si>
  <si>
    <t>E-X4049A-0E-R6-C</t>
  </si>
  <si>
    <t>Disk Drive,600GB,10k,FDE,DE6600,0E,-C</t>
  </si>
  <si>
    <t>E-X4049A-10-AD-R6-C</t>
  </si>
  <si>
    <t>Disk Drive,10x600GB,10k,FDE,DE6600,Add,-C</t>
  </si>
  <si>
    <t>E-X4049A-10-QS-R6</t>
  </si>
  <si>
    <t>Disk Drives,10x600GB,10k,FDE,DE6600,QS</t>
  </si>
  <si>
    <t>E-X4049A-R6-C</t>
  </si>
  <si>
    <t>Disk Drive,600GB,10k,FDE,DE6600,-C</t>
  </si>
  <si>
    <t>E-X4049B-R6</t>
  </si>
  <si>
    <t>Disk Drive,600GB,10k,FDE,DE6600</t>
  </si>
  <si>
    <t>E-X4050A-0E-R6-C</t>
  </si>
  <si>
    <t>Disk Drive,600GB,10k,Non-FDE,DE6600,0E,-C</t>
  </si>
  <si>
    <t>E-X4050A-10-AD-R6-C</t>
  </si>
  <si>
    <t>Disk Drive,10x600GB,10k,Non-FDE,DE6600,Add,-C</t>
  </si>
  <si>
    <t>E-X4050A-10-QS-R6</t>
  </si>
  <si>
    <t>Disk Drives,10x600GB,10k,Non-FDE,DE6600,QS</t>
  </si>
  <si>
    <t>E-X4050A-R6-C</t>
  </si>
  <si>
    <t>Disk Drive,600GB,10k,Non-FDE,DE6600,-C</t>
  </si>
  <si>
    <t>E-X4050B-R6</t>
  </si>
  <si>
    <t>Disk Drive,600GB,10k,Non-FDE,DE6600</t>
  </si>
  <si>
    <t>E-X4051A-0E-R6-C</t>
  </si>
  <si>
    <t>Disk Drive,600GB,10k,Non-FDE,DE5600,0E,-C</t>
  </si>
  <si>
    <t>E-X4051A-12-AD-R6-C</t>
  </si>
  <si>
    <t>Disk Drive,12x600GB,10k,Non-FDE,DE5600,Add,-C</t>
  </si>
  <si>
    <t>E-X4051A-12-QS-R6</t>
  </si>
  <si>
    <t>Disk Drives,12x600GB,10k,Non-FDE,DE5600,QS</t>
  </si>
  <si>
    <t>E-X4051A-R6-C</t>
  </si>
  <si>
    <t>Disk Drive,600GB,10k,Non-FDE,DE5600,-C</t>
  </si>
  <si>
    <t>E-X4051B-R6</t>
  </si>
  <si>
    <t>Disk Drive,600GB,10k,Non-FDE,DE5600</t>
  </si>
  <si>
    <t>E-X4052A-0E-R6-C</t>
  </si>
  <si>
    <t>Disk Drive,1.2TB,10k,FDE,DE6600,0E,-C</t>
  </si>
  <si>
    <t>E-X4052A-10-AD-R6-C</t>
  </si>
  <si>
    <t>Disk Drive,10x1.2TB,10k,FDE,DE6600,Add,-C</t>
  </si>
  <si>
    <t>E-X4052A-10-QS-R6</t>
  </si>
  <si>
    <t>Disk Drives,10x1.2TB,10k,FDE,DE6600,QS</t>
  </si>
  <si>
    <t>E-X4052A-R6-C</t>
  </si>
  <si>
    <t>Disk Drive,1.2TB,10k,FDE,DE6600,-C</t>
  </si>
  <si>
    <t>E-X4052B-R6</t>
  </si>
  <si>
    <t>Disk Drive,1.2TB,10k,FDE,DE6600</t>
  </si>
  <si>
    <t>E-X4053A-0E-R6-C</t>
  </si>
  <si>
    <t>Disk Drive,1.2TB,10k,Non-FDE,DE6600,0E,-C</t>
  </si>
  <si>
    <t>E-X4053A-10-AD-R6-C</t>
  </si>
  <si>
    <t>Disk Drive,10x1.2TB,10k,Non-FDE,DE6600,Add,-C</t>
  </si>
  <si>
    <t>E-X4053A-10-QS-R6</t>
  </si>
  <si>
    <t>Disk Drives,10x1.2TB,10k,Non-FDE,DE6600,QS</t>
  </si>
  <si>
    <t>E-X4053A-R6-C</t>
  </si>
  <si>
    <t>Disk Drive,1.2TB,10k,Non-FDE,DE6600,-C</t>
  </si>
  <si>
    <t>E-X4053B-R6</t>
  </si>
  <si>
    <t>Disk Drive,1.2TB,10k,Non-FDE,DE6600</t>
  </si>
  <si>
    <t>E-X4054A-0E-R6-C</t>
  </si>
  <si>
    <t>Disk Drive,1.2TB,10k,FDE,DE5600,0E,-C</t>
  </si>
  <si>
    <t>E-X4054A-12-AD-R6-C</t>
  </si>
  <si>
    <t>Disk Drive,12x1.2TB,10k,FDE,DE5600,Add,-C</t>
  </si>
  <si>
    <t>E-X4054A-12-QS-R6</t>
  </si>
  <si>
    <t>Disk Drives,12x1.2TB,10k,FDE,DE5600,QS</t>
  </si>
  <si>
    <t>E-X4054A-R6-C</t>
  </si>
  <si>
    <t>Disk Drive,1.2TB,10k,FDE,DE5600,-C</t>
  </si>
  <si>
    <t>E-X4054B-R6</t>
  </si>
  <si>
    <t>Disk Drive,1.2TB,10k,FDE,DE5600</t>
  </si>
  <si>
    <t>E-X4055A-0E-R6-C</t>
  </si>
  <si>
    <t>Disk Drive,1.2TB,10k,Non-FDE,DE5600,0E,-C</t>
  </si>
  <si>
    <t>E-X4055A-12-AD-R6-C</t>
  </si>
  <si>
    <t>Disk Drive,12x1.2TB,10k,Non-FDE,DE5600,Add,-C</t>
  </si>
  <si>
    <t>E-X4055A-12-QS-R6</t>
  </si>
  <si>
    <t>Disk Drives,12x1.2TB,10k,Non-FDE,DE5600,QS</t>
  </si>
  <si>
    <t>E-X4055A-R6-C</t>
  </si>
  <si>
    <t>Disk Drive,1.2TB,10k,Non-FDE,DE5600,-C</t>
  </si>
  <si>
    <t>E-X4055B-R6</t>
  </si>
  <si>
    <t>Disk Drive,1.2TB,10k,Non-FDE,DE5600</t>
  </si>
  <si>
    <t>E-X4057A-0E-R6-C</t>
  </si>
  <si>
    <t>SSD,400GB,Non-FDE,DE5600,-0E,-C</t>
  </si>
  <si>
    <t>E-X4057A-12-AD-R6-C</t>
  </si>
  <si>
    <t>SSD,12x400GB,Non-FDE,DE5600,Add,-C</t>
  </si>
  <si>
    <t>E-X4057A-12-QS-R6</t>
  </si>
  <si>
    <t>SSD,12x400GB,Non-FDE,DE5600,QS</t>
  </si>
  <si>
    <t>E-X4057A-R6</t>
  </si>
  <si>
    <t>Solid State Drive,400GB,Non-FDE,DE5600</t>
  </si>
  <si>
    <t>E-X4057A-R6-C</t>
  </si>
  <si>
    <t>SSD,400GB,Non-FDE,DE5600,-C</t>
  </si>
  <si>
    <t>E-X4058A-0E-R6-C</t>
  </si>
  <si>
    <t>SSD,800GB,FDE,DE5600,-0E,-C</t>
  </si>
  <si>
    <t>E-X4058A-12-AD-R6-C</t>
  </si>
  <si>
    <t>SSD,12x800GB,FDE,DE5600,Add,-C</t>
  </si>
  <si>
    <t>E-X4058A-12-QS-R6</t>
  </si>
  <si>
    <t>SSD,12x800GB,FDE,DE5600,QS</t>
  </si>
  <si>
    <t>E-X4058A-R6</t>
  </si>
  <si>
    <t>Solid State Drive,800GB,FDE,DE5600</t>
  </si>
  <si>
    <t>E-X4058A-R6-C</t>
  </si>
  <si>
    <t>SSD,800GB,FDE,DE5600,-C</t>
  </si>
  <si>
    <t>E-X4059A-0E-R6-C</t>
  </si>
  <si>
    <t>SSD,1.6TB,Non-FDE,DE5600,-0E,-C</t>
  </si>
  <si>
    <t>E-X4059A-12-AD-R6-C</t>
  </si>
  <si>
    <t>SSD,12x1.6TB,Non-FDE,DE5600,Add,-C</t>
  </si>
  <si>
    <t>E-X4059A-12-QS-R6</t>
  </si>
  <si>
    <t>SSD,12x1.6TB,Non-FDE,DE5600,QS</t>
  </si>
  <si>
    <t>E-X4059A-R6</t>
  </si>
  <si>
    <t>Solid State Drive,1.6TB,Non-FDE,DE5600</t>
  </si>
  <si>
    <t>E-X4059A-R6-C</t>
  </si>
  <si>
    <t>SSD,1.6TB,Non-FDE,DE5600,-C</t>
  </si>
  <si>
    <t>E-X4060A-0E-R6-C</t>
  </si>
  <si>
    <t>SSD,400GB,Non-FDE,DE6600,-0E,-C</t>
  </si>
  <si>
    <t>E-X4060A-10-AD-R6-C</t>
  </si>
  <si>
    <t>SSD,10x400GB,Non-FDE,DE6600,Add,-C</t>
  </si>
  <si>
    <t>E-X4060A-10-QS-R6</t>
  </si>
  <si>
    <t>SSD,10x400GB,Non-FDE,DE6600,QS</t>
  </si>
  <si>
    <t>E-X4060A-R6</t>
  </si>
  <si>
    <t>Solid State Drive,400GB,Non-FDE,DE6600</t>
  </si>
  <si>
    <t>E-X4060A-R6-C</t>
  </si>
  <si>
    <t>SSD,400GB,Non-FDE,DE6600,-C</t>
  </si>
  <si>
    <t>E-X4061A-0E-R6-C</t>
  </si>
  <si>
    <t>SSD,800GB,FDE,DE6600,-0E,-C</t>
  </si>
  <si>
    <t>E-X4061A-10-AD-R6-C</t>
  </si>
  <si>
    <t>SSD,10x800GB,FDE,DE6600,Add,-C</t>
  </si>
  <si>
    <t>E-X4061A-10-QS-R6</t>
  </si>
  <si>
    <t>SSD,10x800GB,FDE,DE6600,QS</t>
  </si>
  <si>
    <t>E-X4061A-R6</t>
  </si>
  <si>
    <t>Solid State Drive,800GB,FDE,DE6600</t>
  </si>
  <si>
    <t>E-X4061A-R6-C</t>
  </si>
  <si>
    <t>SSD,800GB,FDE,DE6600,-C</t>
  </si>
  <si>
    <t>E-X4062A-0E-R6-C</t>
  </si>
  <si>
    <t>SSD,1.6TB,Non-FDE,DE6600,-0E,-C</t>
  </si>
  <si>
    <t>E-X4062A-10-AD-R6-C</t>
  </si>
  <si>
    <t>SSD,10x1.6TB,Non-FDE,DE6600,Add,-C</t>
  </si>
  <si>
    <t>E-X4062A-10-QS-R6</t>
  </si>
  <si>
    <t>SSD,10x1.6TB,Non-FDE,DE6600,QS</t>
  </si>
  <si>
    <t>E-X4062A-R6</t>
  </si>
  <si>
    <t>Solid State Drive,1.6TB,Non-FDE,DE6600</t>
  </si>
  <si>
    <t>E-X4062A-R6-C</t>
  </si>
  <si>
    <t>SSD,1.6TB,Non-FDE,DE6600,-C</t>
  </si>
  <si>
    <t>E-X4063A-0E-R6-C</t>
  </si>
  <si>
    <t>Disk Drive,6TB,7.2k,Non-FDE,DE1600,0E,-C</t>
  </si>
  <si>
    <t>E-X4063A-12-AD-R6-C</t>
  </si>
  <si>
    <t>Disk Drive,12x6TB,7.2k,Non-FDE,DE1600,Add,-C</t>
  </si>
  <si>
    <t>E-X4063A-12-QS-R6</t>
  </si>
  <si>
    <t>Disk Drive,12x6TB,7.2k,Non-FDE,DE1600,QS</t>
  </si>
  <si>
    <t>E-X4063A-R6</t>
  </si>
  <si>
    <t>Disk Drive,6TB,7.2k,Non-FDE,DE1600</t>
  </si>
  <si>
    <t>E-X4063A-R6-C</t>
  </si>
  <si>
    <t>Disk Drive,6TB,7.2k,Non-FDE,DE1600,-C</t>
  </si>
  <si>
    <t>E-X4064A-0E-R6-C</t>
  </si>
  <si>
    <t>Disk Drive,6TB,7.2k,Non-FDE,DE6600,0E,-C</t>
  </si>
  <si>
    <t>E-X4064A-10-AD-R6-C</t>
  </si>
  <si>
    <t>Disk Drive,10x6TB,7.2k,Non-FDE,DE6600,Add,-C</t>
  </si>
  <si>
    <t>E-X4064A-10-QS-R6</t>
  </si>
  <si>
    <t>Disk Drive,10x6TB,7.2k,Non-FDE,DE6600,QS</t>
  </si>
  <si>
    <t>E-X4064A-R6</t>
  </si>
  <si>
    <t>Disk Drive,6TB,7.2k,Non-FDE,DE6600</t>
  </si>
  <si>
    <t>E-X4064A-R6-C</t>
  </si>
  <si>
    <t>Disk Drive,6TB,7.2k,Non-FDE,DE6600,-C</t>
  </si>
  <si>
    <t>E-X4065A-0E-R6-C</t>
  </si>
  <si>
    <t>Disk Drive,6TB,7.2k,FDE,DE1600,0E,-C</t>
  </si>
  <si>
    <t>E-X4065A-12-AD-R6-C</t>
  </si>
  <si>
    <t>Disk Drive,12x6TB,7.2k,FDE,DE1600,Add,-C</t>
  </si>
  <si>
    <t>E-X4065A-12-QS-R6</t>
  </si>
  <si>
    <t>Disk Drive,12x6TB,7.2k,FDE,DE1600,QS</t>
  </si>
  <si>
    <t>E-X4065A-R6</t>
  </si>
  <si>
    <t>Disk Drive,6TB,7.2k,FDE,DE1600</t>
  </si>
  <si>
    <t>E-X4065A-R6-C</t>
  </si>
  <si>
    <t>Disk Drive,6TB,7.2k,FDE,DE1600,-C</t>
  </si>
  <si>
    <t>E-X4066A-0E-R6-C</t>
  </si>
  <si>
    <t>Disk Drive,6TB,7.2k,FDE,DE6600,0E,-C</t>
  </si>
  <si>
    <t>E-X4066A-10-AD-R6-C</t>
  </si>
  <si>
    <t>Disk Drive,10x6TB,7.2k,FDE,DE6600,Add,-C</t>
  </si>
  <si>
    <t>E-X4066A-10-QS-R6</t>
  </si>
  <si>
    <t>Disk Drive,10x6TB,7.2k,FDE,DE6600,QS</t>
  </si>
  <si>
    <t>E-X4066A-R6</t>
  </si>
  <si>
    <t>Disk Drive,6TB,7.2k,FDE,DE6600</t>
  </si>
  <si>
    <t>E-X4066A-R6-C</t>
  </si>
  <si>
    <t>Disk Drive,6TB,7.2k,FDE,DE6600,-C</t>
  </si>
  <si>
    <t>E-X4069A-0E-R6-C</t>
  </si>
  <si>
    <t>Disk Drive,1.8TB,10k,FDE,DE5600,0E,-C</t>
  </si>
  <si>
    <t>E-X4069A-12-AD-R6-C</t>
  </si>
  <si>
    <t>Disk Drive,12x1.8TB,10k,FDE,DE5600,Add,-C</t>
  </si>
  <si>
    <t>E-X4069A-12-QS-R6</t>
  </si>
  <si>
    <t>Disk Drives,12x1.8TB,10k,FDE,DE5600,QS</t>
  </si>
  <si>
    <t>E-X4069A-R6</t>
  </si>
  <si>
    <t>Disk Drive,1.8TB,10k,FDE,DE5600</t>
  </si>
  <si>
    <t>E-X4069A-R6-C</t>
  </si>
  <si>
    <t>Disk Drive,1.8TB,10k,FDE,DE5600,-C</t>
  </si>
  <si>
    <t>E-X4070A-0E-R6-C</t>
  </si>
  <si>
    <t>Disk Drive,1.8TB,10k,Non-FDE,DE5600,0E,-C</t>
  </si>
  <si>
    <t>E-X4070A-12-AD-R6-C</t>
  </si>
  <si>
    <t>Disk Drive,12x1.8TB,10k,Non-FDE,DE5600,Add,-C</t>
  </si>
  <si>
    <t>E-X4070A-12-QS-R6</t>
  </si>
  <si>
    <t>Disk Drives,12x1.8TB,10k,Non-FDE,DE5600,QS</t>
  </si>
  <si>
    <t>E-X4070A-R6</t>
  </si>
  <si>
    <t>Disk Drive,1.8TB,10k,Non-FDE,DE5600</t>
  </si>
  <si>
    <t>E-X4070A-R6-C</t>
  </si>
  <si>
    <t>Disk Drive,1.8TB,10k,Non-FDE,DE5600,-C</t>
  </si>
  <si>
    <t>E-X4071A-0E-R6-C</t>
  </si>
  <si>
    <t>Disk Drive,1.8TB,10k,FDE,DE6600,0E,-C</t>
  </si>
  <si>
    <t>E-X4071A-10-AD-R6-C</t>
  </si>
  <si>
    <t>Disk Drive,10x1.8TB,10k,FDE,DE6600,Add,-C</t>
  </si>
  <si>
    <t>E-X4071A-10-QS-R6</t>
  </si>
  <si>
    <t>Disk Drives,10x1.8TB,10k,FDE,DE6600,QS</t>
  </si>
  <si>
    <t>E-X4071A-R6</t>
  </si>
  <si>
    <t>Disk Drive,1.8TB,10k,FDE,DE6600</t>
  </si>
  <si>
    <t>E-X4071A-R6-C</t>
  </si>
  <si>
    <t>Disk Drive,1.8TB,10k,FDE,DE6600,-C</t>
  </si>
  <si>
    <t>E-X4072A-0E-R6-C</t>
  </si>
  <si>
    <t>Disk Drive,1.8TB,10k,Non-FDE,DE6600,0E,-C</t>
  </si>
  <si>
    <t>E-X4072A-10-AD-R6-C</t>
  </si>
  <si>
    <t>Disk Drive,10x1.8TB,10k,Non-FDE,DE6600,Add,-C</t>
  </si>
  <si>
    <t>E-X4072A-10-QS-R6</t>
  </si>
  <si>
    <t>Disk Drives,10x1.8TB,10k,Non-FDE,DE6600,QS</t>
  </si>
  <si>
    <t>E-X4072A-R6</t>
  </si>
  <si>
    <t>Disk Drive,1.8TB,10k,Non-FDE,DE6600</t>
  </si>
  <si>
    <t>E-X4072A-R6-C</t>
  </si>
  <si>
    <t>Disk Drive,1.8TB,10k,Non-FDE,DE6600,-C</t>
  </si>
  <si>
    <t>E-X551202A-R6</t>
  </si>
  <si>
    <t>E5500A,12GB Controller,16Gb FC,No BBU</t>
  </si>
  <si>
    <t>E-X551203A-R6</t>
  </si>
  <si>
    <t>E5500A,12GB Controller,6Gb SAS,No BBU</t>
  </si>
  <si>
    <t>E-X551204A-R6</t>
  </si>
  <si>
    <t>E5500A,12GB Cntrlr,12Gb SAS,4-ports,No BBU</t>
  </si>
  <si>
    <t>E-X551206A-R6</t>
  </si>
  <si>
    <t>E5500A,12GB Controller,10Gb ISCSI,No BBU</t>
  </si>
  <si>
    <t>E-X551207A-R6</t>
  </si>
  <si>
    <t>E5500A,12GB Controller,40Gb IB,No BBU</t>
  </si>
  <si>
    <t>E-X551209A-R6</t>
  </si>
  <si>
    <t>E5500A,12GB Controller,56Gb,IB,2-ports,No BBU</t>
  </si>
  <si>
    <t>E-X561202A-R6</t>
  </si>
  <si>
    <t>E5600A,12GB Controller,16Gb FC,4-ports,No BBU</t>
  </si>
  <si>
    <t>E-X561204A-R6</t>
  </si>
  <si>
    <t>E5600A,12GB Cntrlr,12Gb SAS,4-ports,No BBU</t>
  </si>
  <si>
    <t>E-X561206A-R6</t>
  </si>
  <si>
    <t>E5600A,12GB Cntrlr,10Gb ISCSI,4-ports,No BBU</t>
  </si>
  <si>
    <t>E-X561209A-R6</t>
  </si>
  <si>
    <t>E5600A,12GB Controller,56Gb IB,2-ports,No BBU</t>
  </si>
  <si>
    <t>E-X562406A-SG-R6</t>
  </si>
  <si>
    <t>E5600A,24GB Cntrlr,SGRID,10Gb ISCSI,4-ports</t>
  </si>
  <si>
    <t>E-X5680A-0E-R6-C</t>
  </si>
  <si>
    <t>Enclosure,4U-60,DE6600,Empty,2PSU,0E,-C</t>
  </si>
  <si>
    <t>E-X5680A-AD-R6-C</t>
  </si>
  <si>
    <t>Enclosure,4U-60,DE6600,Empty,2PSU,Add-On,-C</t>
  </si>
  <si>
    <t>E-X5680A-DM-0E-R6-C</t>
  </si>
  <si>
    <t>Enclosure,4U-60,DE6600,Empty,2PSU,DM,0E,-C</t>
  </si>
  <si>
    <t>E-X5680A-DM-R6-C</t>
  </si>
  <si>
    <t>Enclosure,4U-60,DE6600,Empty,2PSU,DM,-C</t>
  </si>
  <si>
    <t>E-X5680A-QS-R6</t>
  </si>
  <si>
    <t>Enclosure,4U-60,DE6600,Empty,2PS,QS</t>
  </si>
  <si>
    <t>E-X5680A-R6-C</t>
  </si>
  <si>
    <t>Enclosure,4U-60,DE6600,Empty,2PSU,-C</t>
  </si>
  <si>
    <t>E-X5681A-0E-R6-C</t>
  </si>
  <si>
    <t>Enclosure,2U-24,DE5600,Empty,2PSU,0E,-C</t>
  </si>
  <si>
    <t>E-X5681A-AD-R6-C</t>
  </si>
  <si>
    <t>Enclosure,2U-24,DE5600,Empty,2PSU,Add-On,-C</t>
  </si>
  <si>
    <t>E-X5681A-DC-0E-R6-C</t>
  </si>
  <si>
    <t>Enclosure,2U-24,DE5600,Empty,2DC PSU,0E,-C</t>
  </si>
  <si>
    <t>E-X5681A-DC-AD-R6-C</t>
  </si>
  <si>
    <t>Enclosure,2U-24,DE5600,Empty,2DC PS,Add-On,-C</t>
  </si>
  <si>
    <t>E-X5681A-DC-DM-0E-R6-C</t>
  </si>
  <si>
    <t>Enclosure,2U-24,DE5600,Empty,2DC PSU,DM,0E,-C</t>
  </si>
  <si>
    <t>E-X5681A-DC-DM-R6-C</t>
  </si>
  <si>
    <t>Enclosure,2U-24,DE5600,Empty,2DC PSU,DM,-C</t>
  </si>
  <si>
    <t>E-X5681A-DC-QS-R6</t>
  </si>
  <si>
    <t>Enclosure,2U-24,DE5600,Empty,2DC PSU,QS</t>
  </si>
  <si>
    <t>E-X5681A-DC-R6-C</t>
  </si>
  <si>
    <t>Enclosure,2U-24,DE5600,Empty,2DC PSU,-C</t>
  </si>
  <si>
    <t>E-X5681A-DM-0E-R6-C</t>
  </si>
  <si>
    <t>Enclosure,2U-24,DE5600,Empty,2PSU,DM,0E,-C</t>
  </si>
  <si>
    <t>E-X5681A-DM-R6-C</t>
  </si>
  <si>
    <t>Enclosure,2U-24,DE5600,Empty,2PSU,DM,-C</t>
  </si>
  <si>
    <t>E-X5681A-QS-R6</t>
  </si>
  <si>
    <t>Enclosure,2U-24,DE5600,Empty,2PS,QS</t>
  </si>
  <si>
    <t>E-X5681A-R6-C</t>
  </si>
  <si>
    <t>Enclosure,2U-24,DE5600,Empty,2PSU,-C</t>
  </si>
  <si>
    <t>E-X5682A-0E-R6-C</t>
  </si>
  <si>
    <t>Enclosure,2U-12,DE1600,Empty,2PSU,0E,-C</t>
  </si>
  <si>
    <t>E-X5682A-AD-R6-C</t>
  </si>
  <si>
    <t>Enclosure,2U-12,DE1600,Empty,2PSU,Add-On,-C</t>
  </si>
  <si>
    <t>E-X5682A-DC-0E-R6-C</t>
  </si>
  <si>
    <t>Enclosure,2U-12,DE1600,Empty,2DC PSU,0E,-C</t>
  </si>
  <si>
    <t>E-X5682A-DC-AD-R6-C</t>
  </si>
  <si>
    <t>Enclosure,2U-12,DE1600,Empty,2DC PS,Add-On,-C</t>
  </si>
  <si>
    <t>E-X5682A-DC-DM-0E-R6-C</t>
  </si>
  <si>
    <t>Enclosure,2U-12,DE1600,Empty,2DC PSU,DM,0E,-C</t>
  </si>
  <si>
    <t>E-X5682A-DC-DM-R6-C</t>
  </si>
  <si>
    <t>Enclosure,2U-12,DE1600,Empty,2DC PSU,DM,-C</t>
  </si>
  <si>
    <t>E-X5682A-DC-QS-R6</t>
  </si>
  <si>
    <t>Enclosure,2U-12,DE1600,Empty,2DC PSU,QS</t>
  </si>
  <si>
    <t>E-X5682A-DC-R6-C</t>
  </si>
  <si>
    <t>Enclosure,2U-12,DE1600,Empty,2DC PSU,-C</t>
  </si>
  <si>
    <t>E-X5682A-DM-0E-R6-C</t>
  </si>
  <si>
    <t>Enclosure,2U-12,DE1600,Empty,2PSU,DM,0E,-C</t>
  </si>
  <si>
    <t>E-X5682A-DM-R6-C</t>
  </si>
  <si>
    <t>Enclosure,2U-12,DE1600,Empty,2PSU,DM,-C</t>
  </si>
  <si>
    <t>E-X5682A-QS-R6</t>
  </si>
  <si>
    <t>Enclosure,2U-12,DE1600,Empty,2PS,QS</t>
  </si>
  <si>
    <t>E-X5682A-R6-C</t>
  </si>
  <si>
    <t>Enclosure,2U-12,DE1600,Empty,2PSU,-C</t>
  </si>
  <si>
    <t>FAS2520-001-R6</t>
  </si>
  <si>
    <t>FAS2520 Stand Alone System</t>
  </si>
  <si>
    <t>FAS2520-100-R6-C</t>
  </si>
  <si>
    <t>FAS2520,Zero HDD,-C</t>
  </si>
  <si>
    <t>FAS2520-101-R6</t>
  </si>
  <si>
    <t>FAS2520,12x2TB</t>
  </si>
  <si>
    <t>FAS2520-101-R6-C</t>
  </si>
  <si>
    <t>FAS2520,4x400GB,8x4TB,Mixed,-C</t>
  </si>
  <si>
    <t>FAS2520-102-R6</t>
  </si>
  <si>
    <t>FAS2520,CM,12x2TB</t>
  </si>
  <si>
    <t>FAS2520-102-R6-C</t>
  </si>
  <si>
    <t>FAS2520,4x400GB,8x1.2TB,Mixed,-C</t>
  </si>
  <si>
    <t>FAS2520-103-R6-C</t>
  </si>
  <si>
    <t>FAS2520,4x400GB,8x2TB,Mixed,-C</t>
  </si>
  <si>
    <t>FAS2520-104-R6-C</t>
  </si>
  <si>
    <t>FAS2520,12x400GB,SSD,-C</t>
  </si>
  <si>
    <t>FAS2520-106-R6-C</t>
  </si>
  <si>
    <t>FAS2520,12x800GB,SSD,-C</t>
  </si>
  <si>
    <t>FAS2520-107-R6-C</t>
  </si>
  <si>
    <t>FAS2520,6x400GB,SSD,-C</t>
  </si>
  <si>
    <t>FAS2520-108-R6-C</t>
  </si>
  <si>
    <t>FAS2520,12x1.6TB,SSD,-C</t>
  </si>
  <si>
    <t>FAS2520-109-R6-C</t>
  </si>
  <si>
    <t>FAS2520,12x600GB,10K,-C</t>
  </si>
  <si>
    <t>FAS2520-110-R6-C</t>
  </si>
  <si>
    <t>FAS2520,6x600GB,10K,-C</t>
  </si>
  <si>
    <t>FAS2520-111-R6-C</t>
  </si>
  <si>
    <t>FAS2520,12x900GB,10K,-C</t>
  </si>
  <si>
    <t>FAS2520-112-R6-C</t>
  </si>
  <si>
    <t>FAS2520,12x1.2TB,10K,-C</t>
  </si>
  <si>
    <t>FAS2520-113-R6-C</t>
  </si>
  <si>
    <t>FAS2520,12x900GB,10K,NSE,-C</t>
  </si>
  <si>
    <t>FAS2520-114-R6-C</t>
  </si>
  <si>
    <t>FAS2520,12x2TB,7.2K,-C</t>
  </si>
  <si>
    <t>FAS2520-115-R6-C</t>
  </si>
  <si>
    <t>FAS2520,6x2TB,7.2K,-C</t>
  </si>
  <si>
    <t>FAS2520-116-R6-C</t>
  </si>
  <si>
    <t>FAS2520,12x3TB,7.2K,-C</t>
  </si>
  <si>
    <t>FAS2520-117-R6-C</t>
  </si>
  <si>
    <t>FAS2520,12x4TB,7.2K,-C</t>
  </si>
  <si>
    <t>FAS2520-118-R6-C</t>
  </si>
  <si>
    <t>FAS2520,12x4TB,7.2K,NSE,-C</t>
  </si>
  <si>
    <t>FAS2520-119-R6-C</t>
  </si>
  <si>
    <t>FAS2520,4x400GB,8x900GB,Mixed,-C</t>
  </si>
  <si>
    <t>FAS2520-120-R6</t>
  </si>
  <si>
    <t>FAS2520,CM,12x600GB</t>
  </si>
  <si>
    <t>FAS2520-120-R6-C</t>
  </si>
  <si>
    <t>FAS2520,4x200GB,8x2TB,Mixed,-C</t>
  </si>
  <si>
    <t>FAS2520-121-R6-C</t>
  </si>
  <si>
    <t>FAS2520,4x200GB,8x4TB,Mixed,-C</t>
  </si>
  <si>
    <t>FAS2520-122-R6-C</t>
  </si>
  <si>
    <t>FAS2520,4x200GB,8x900GB,Mixed,-C</t>
  </si>
  <si>
    <t>FAS2520-123-R6-C</t>
  </si>
  <si>
    <t>FAS2520,4x200GB,8x1.2TB,Mixed,-C</t>
  </si>
  <si>
    <t>FAS2520-124-R6-C</t>
  </si>
  <si>
    <t>FAS2520,4x200GB,8x600GB,Mixed,-C</t>
  </si>
  <si>
    <t>FAS2520-125-R6-C</t>
  </si>
  <si>
    <t>FAS2520,12X200GB SSD,-C</t>
  </si>
  <si>
    <t>FAS2520-126-R6-C</t>
  </si>
  <si>
    <t>FAS2520,4X400GB,8X600GB,Mixed,-C</t>
  </si>
  <si>
    <t>FAS2520-127-R6-C</t>
  </si>
  <si>
    <t>FAS2520,12x6TB,7.2K,-C</t>
  </si>
  <si>
    <t>FAS2520-128-R6-C</t>
  </si>
  <si>
    <t>FAS2520,4x200GB,8x6TB,Mixed,-C</t>
  </si>
  <si>
    <t>FAS2520-129-R6-C</t>
  </si>
  <si>
    <t>FAS2520,4x400GB,8x6TB,Mixed,-C</t>
  </si>
  <si>
    <t>FAS2520-130-R6-C</t>
  </si>
  <si>
    <t>FAS2520,4x400GB,8x1.8TB,Mixed,-C</t>
  </si>
  <si>
    <t>FAS2520-131-R6-C</t>
  </si>
  <si>
    <t>FAS2520,12x1.8TB,10K,-C</t>
  </si>
  <si>
    <t>FAS2520-132-R6-C</t>
  </si>
  <si>
    <t>FAS2520,4x800GB,8x1.8TB,Mixed,-C</t>
  </si>
  <si>
    <t>FAS2520A-001-R6</t>
  </si>
  <si>
    <t>FAS2520 High Availability System</t>
  </si>
  <si>
    <t>FAS2520A-103-R6</t>
  </si>
  <si>
    <t>FAS2520,HA,12x600GB,CTL</t>
  </si>
  <si>
    <t>FAS2520A-104-R6</t>
  </si>
  <si>
    <t>FAS2520,HA,12x900GB,CTL</t>
  </si>
  <si>
    <t>FAS2520A-121-R6</t>
  </si>
  <si>
    <t>FAS2520,HA,12x2TB,CTL</t>
  </si>
  <si>
    <t>FAS2520A-CM-HA-SSA-R6</t>
  </si>
  <si>
    <t>FAS2520 CM,High Availability System</t>
  </si>
  <si>
    <t>FAS2520A-HA-SSA-R6</t>
  </si>
  <si>
    <t>FAS2520AUG-001-R6</t>
  </si>
  <si>
    <t>FAS2520A Upgrade Base With HA Software</t>
  </si>
  <si>
    <t>FAS2520-ES-104-R6-C</t>
  </si>
  <si>
    <t>FAS2520,EStar,12x400GB,SSD,-C</t>
  </si>
  <si>
    <t>FAS2520-ES-106-R6-C</t>
  </si>
  <si>
    <t>FAS2520,EStar,12x800GB,SSD,-C</t>
  </si>
  <si>
    <t>FAS2520-ES-108-R6-C</t>
  </si>
  <si>
    <t>FAS2520,EStar,12x1.6TB,SSD,-C</t>
  </si>
  <si>
    <t>FAS2520-ES-109-R6-C</t>
  </si>
  <si>
    <t>FAS2520,EStar,12x600GB,10K,-C</t>
  </si>
  <si>
    <t>FAS2520-ES-111-R6-C</t>
  </si>
  <si>
    <t>FAS2520,EStar,12x900GB,10K,-C</t>
  </si>
  <si>
    <t>FAS2520-ES-112-R6-C</t>
  </si>
  <si>
    <t>FAS2520,EStar,12x1.2TB,10K,-C</t>
  </si>
  <si>
    <t>FAS2520-ES-113-R6-C</t>
  </si>
  <si>
    <t>FAS2520,EStar,12x900GB,10K,NSE,-C</t>
  </si>
  <si>
    <t>FAS2520-ES-114-R6-C</t>
  </si>
  <si>
    <t>FAS2520,EStar,12x2TB,7.2K,-C</t>
  </si>
  <si>
    <t>FAS2520-ES-116-R6-C</t>
  </si>
  <si>
    <t>FAS2520,EStar,12x3TB,7.2K,-C</t>
  </si>
  <si>
    <t>FAS2520-ES-117-R6-C</t>
  </si>
  <si>
    <t>FAS2520,EStar,12x4TB,7.2K,-C</t>
  </si>
  <si>
    <t>FAS2520-ES-118-R6-C</t>
  </si>
  <si>
    <t>FAS2520,EStar,12x4TB,7.2K,NSE,-C</t>
  </si>
  <si>
    <t>FAS2552-001-R6</t>
  </si>
  <si>
    <t>FAS2552 Stand Alone System</t>
  </si>
  <si>
    <t>FAS2552-200-R6-C</t>
  </si>
  <si>
    <t>FAS2552,Zero HDD,-C</t>
  </si>
  <si>
    <t>FAS2552-201-R6-C</t>
  </si>
  <si>
    <t>FAS2552,4x400GB,20x1.2TB,Mixed,-C</t>
  </si>
  <si>
    <t>FAS2552-202-R6-C</t>
  </si>
  <si>
    <t>FAS2552,12x1.6TB,12x1.2TB,Mixed,-C</t>
  </si>
  <si>
    <t>FAS2552-203-R6-C</t>
  </si>
  <si>
    <t>FAS2552,6x1.6TB,18x1.2TB,Mixed,-C</t>
  </si>
  <si>
    <t>FAS2552-204-R6-C</t>
  </si>
  <si>
    <t>FAS2552,24x400GB,SSD,-C</t>
  </si>
  <si>
    <t>FAS2552-205-R6-C</t>
  </si>
  <si>
    <t>FAS2552,24x800GB,SSD,NSE,-C</t>
  </si>
  <si>
    <t>FAS2552-206-R6-C</t>
  </si>
  <si>
    <t>FAS2552,24x800GB,SSD,-C</t>
  </si>
  <si>
    <t>FAS2552-207-R6-C</t>
  </si>
  <si>
    <t>FAS2552,24x1.6TB,SSD,-C</t>
  </si>
  <si>
    <t>FAS2552-208-R6-C</t>
  </si>
  <si>
    <t>FAS2552,12x400GB,SSD,-C</t>
  </si>
  <si>
    <t>FAS2552-209-R6-C</t>
  </si>
  <si>
    <t>FAS2552,12x800GB,SSD,NSE,-C</t>
  </si>
  <si>
    <t>FAS2552-210-R6-C</t>
  </si>
  <si>
    <t>FAS2552,12x800GB,SSD,-C</t>
  </si>
  <si>
    <t>FAS2552-211-R6-C</t>
  </si>
  <si>
    <t>FAS2552,12x1.6TB,SSD,-C</t>
  </si>
  <si>
    <t>FAS2552-212-R6-C</t>
  </si>
  <si>
    <t>FAS2552,24x600GB,10K,-C</t>
  </si>
  <si>
    <t>FAS2552-213-R6-C</t>
  </si>
  <si>
    <t>FAS2552,24x900GB,10K,-C</t>
  </si>
  <si>
    <t>FAS2552-214-R6-C</t>
  </si>
  <si>
    <t>FAS2552,24x1.2TB,10K,-C</t>
  </si>
  <si>
    <t>FAS2552-215-R6-C</t>
  </si>
  <si>
    <t>FAS2552,24x900GB,10K,NSE,-C</t>
  </si>
  <si>
    <t>FAS2552-216-R6-C</t>
  </si>
  <si>
    <t>FAS2552,12x600GB,10K,-C</t>
  </si>
  <si>
    <t>FAS2552-217-R6-C</t>
  </si>
  <si>
    <t>FAS2552,12x900GB,10K,-C</t>
  </si>
  <si>
    <t>FAS2552-218-R6-C</t>
  </si>
  <si>
    <t>FAS2552,12x1.2TB,10K,-C</t>
  </si>
  <si>
    <t>FAS2552-219-R6-C</t>
  </si>
  <si>
    <t>FAS2552,12x900GB,10K,NSE,-C</t>
  </si>
  <si>
    <t>FAS2552-220-R6-C</t>
  </si>
  <si>
    <t>FAS2552,4x400GB,20x900GB,Mixed,-C</t>
  </si>
  <si>
    <t>FAS2552-221-R6-C</t>
  </si>
  <si>
    <t>FAS2552,4x200GB,20x900GB,Mixed,-C</t>
  </si>
  <si>
    <t>FAS2552-222-R6-C</t>
  </si>
  <si>
    <t>FAS2552,4x200GB,20x1.2TB,Mixed,-C</t>
  </si>
  <si>
    <t>FAS2552-223-R6-C</t>
  </si>
  <si>
    <t>FAS2552,4x200GB,20x600GB,Mixed,-C</t>
  </si>
  <si>
    <t>FAS2552-224-R6-C</t>
  </si>
  <si>
    <t>FAS2552,12X200GB SSD,-C</t>
  </si>
  <si>
    <t>FAS2552-225-R6-C</t>
  </si>
  <si>
    <t>FAS2552,24X200GB SSD,-C</t>
  </si>
  <si>
    <t>FAS2552-226-R6-C</t>
  </si>
  <si>
    <t>FAS2552,4X400GB,20X600GB,Mixed,-C</t>
  </si>
  <si>
    <t>FAS2552-227-R6-C</t>
  </si>
  <si>
    <t>FAS2552,4x1.6TB,20x1.2TB,Mixed,-C</t>
  </si>
  <si>
    <t>FAS2552-228-R6-C</t>
  </si>
  <si>
    <t>FAS2552,4X800GB,20X600GB,Mixed,-C</t>
  </si>
  <si>
    <t>FAS2552-229-R6-C</t>
  </si>
  <si>
    <t>FAS2552,4X800GB,20X1.2TB,Mixed,-C</t>
  </si>
  <si>
    <t>FAS2552-230-R6-C</t>
  </si>
  <si>
    <t>FAS2552,6X800GB,18X600GB,Mixed,-C</t>
  </si>
  <si>
    <t>FAS2552-231-R6-C</t>
  </si>
  <si>
    <t>FAS2552,4x400GB,20x1.8TB,Mixed,-C</t>
  </si>
  <si>
    <t>FAS2552-232-R6-C</t>
  </si>
  <si>
    <t>FAS2552,6x1.6TB,18x1.8TB,Mixed,-C</t>
  </si>
  <si>
    <t>FAS2552-234-R6-C</t>
  </si>
  <si>
    <t>FAS2552,24x1.8TB,10K,-C</t>
  </si>
  <si>
    <t>FAS2552-235-R6-C</t>
  </si>
  <si>
    <t>FAS2552,12x1.8TB,10K,-C</t>
  </si>
  <si>
    <t>FAS2552-236-R6-C</t>
  </si>
  <si>
    <t>FAS2552,4x800GB,20x1.8TB,Mixed,-C</t>
  </si>
  <si>
    <t>FAS2552-237-R6-C</t>
  </si>
  <si>
    <t>FAS2552,4x1.6TB,20x1.8TB,Mixed,-C</t>
  </si>
  <si>
    <t>FAS2552A-001-R6</t>
  </si>
  <si>
    <t>FAS2552 High Availability System</t>
  </si>
  <si>
    <t>FAS2552A-201-BNDL</t>
  </si>
  <si>
    <t>FAS2552 High Availability Bundle System</t>
  </si>
  <si>
    <t>FAS2552A-201-R6</t>
  </si>
  <si>
    <t>FAS2552,HA,24x600GB,10G,CTL</t>
  </si>
  <si>
    <t>FAS2552A-202-R6</t>
  </si>
  <si>
    <t>FAS2552,HA,24x900GB,10G,CTL</t>
  </si>
  <si>
    <t>FAS2552A-203-R6</t>
  </si>
  <si>
    <t>FAS2552,HA,CM,24x900GB,10G,CTL</t>
  </si>
  <si>
    <t>FAS2552A-221-R6</t>
  </si>
  <si>
    <t>FAS2552,HA,12x600GB,10G,CTL</t>
  </si>
  <si>
    <t>FAS2552A-CM-HA-SSA-R6</t>
  </si>
  <si>
    <t>FAS2552 CM,High Availability System</t>
  </si>
  <si>
    <t>FAS2552A-HA-SSA-R6</t>
  </si>
  <si>
    <t>FAS2552AUG-001-R6</t>
  </si>
  <si>
    <t>FAS2552A Upgrade Base With HA Software</t>
  </si>
  <si>
    <t>FAS2552-ES-204-R6-C</t>
  </si>
  <si>
    <t>FAS2552,EStar,24x400GB,SSD,-C</t>
  </si>
  <si>
    <t>FAS2552-ES-206-R6-C</t>
  </si>
  <si>
    <t>FAS2552,EStar,24x800GB,SSD,-C</t>
  </si>
  <si>
    <t>FAS2552-ES-207-R6-C</t>
  </si>
  <si>
    <t>FAS2552,EStar,24x1.6TB,SSD,-C</t>
  </si>
  <si>
    <t>FAS2552-ES-212-R6-C</t>
  </si>
  <si>
    <t>FAS2552,EStar,24x600GB,10K,-C</t>
  </si>
  <si>
    <t>FAS2552-ES-213-R6-C</t>
  </si>
  <si>
    <t>FAS2552,EStar,24x900GB,10K,-C</t>
  </si>
  <si>
    <t>FAS2552-ES-214-R6-C</t>
  </si>
  <si>
    <t>FAS2552,EStar,24x1.2TB,10K,-C</t>
  </si>
  <si>
    <t>FAS2552-ES-215-R6-C</t>
  </si>
  <si>
    <t>FAS2552,EStar,24x900GB,10K,NSE,-C</t>
  </si>
  <si>
    <t>FAS2554-001-R6</t>
  </si>
  <si>
    <t>FAS2554 Stand Alone System</t>
  </si>
  <si>
    <t>FAS2554-300-R6-C</t>
  </si>
  <si>
    <t>FAS2554,Zero HDD,-C</t>
  </si>
  <si>
    <t>FAS2554-301-R6-C</t>
  </si>
  <si>
    <t>FAS2554,4x400GB,20x2TB,Mixed,-C</t>
  </si>
  <si>
    <t>FAS2554-302-R6-C</t>
  </si>
  <si>
    <t>FAS2554,4x400GB,20x4TB,Mixed,-C</t>
  </si>
  <si>
    <t>FAS2554-303-R6-C</t>
  </si>
  <si>
    <t>FAS2554,24x2TB,7.2K,-C</t>
  </si>
  <si>
    <t>FAS2554-304-R6-C</t>
  </si>
  <si>
    <t>FAS2554,24x3TB,7.2K,-C</t>
  </si>
  <si>
    <t>FAS2554-305-R6-C</t>
  </si>
  <si>
    <t>FAS2554,24x4TB,7.2K,-C</t>
  </si>
  <si>
    <t>FAS2554-306-R6-C</t>
  </si>
  <si>
    <t>FAS2554,24x4TB,7.2K,NSE,-C</t>
  </si>
  <si>
    <t>FAS2554-307-R6-C</t>
  </si>
  <si>
    <t>FAS2554,12x2TB,7.2K,-C</t>
  </si>
  <si>
    <t>FAS2554-308-R6-C</t>
  </si>
  <si>
    <t>FAS2554,12x3TB,7.2K,-C</t>
  </si>
  <si>
    <t>FAS2554-309-R6-C</t>
  </si>
  <si>
    <t>FAS2554,12x4TB,7.2K,-C</t>
  </si>
  <si>
    <t>FAS2554-310-R6-C</t>
  </si>
  <si>
    <t>FAS2554,12x4TB,7.2K,NSE,-C</t>
  </si>
  <si>
    <t>FAS2554-311-R6-C</t>
  </si>
  <si>
    <t>FAS2554,4x200GB,20x2TB,Mixed,-C</t>
  </si>
  <si>
    <t>FAS2554-312-R6</t>
  </si>
  <si>
    <t>FAS2554,24x2TB,10G</t>
  </si>
  <si>
    <t>FAS2554-312-R6-C</t>
  </si>
  <si>
    <t>FAS2554,4x200GB,20x4TB,Mixed,-C</t>
  </si>
  <si>
    <t>FAS2554-313-R6-C</t>
  </si>
  <si>
    <t>FAS2554,24x6TB,7.2K,-C</t>
  </si>
  <si>
    <t>FAS2554-314-R6-C</t>
  </si>
  <si>
    <t>FAS2554,12x6TB,7.2K,-C</t>
  </si>
  <si>
    <t>FAS2554-315-R6-C</t>
  </si>
  <si>
    <t>FAS2554,4x200GB,20x6TB,Mixed,-C</t>
  </si>
  <si>
    <t>FAS2554-316-R6-C</t>
  </si>
  <si>
    <t>FAS2554,4x400GB,20x6TB,Mixed,-C</t>
  </si>
  <si>
    <t>FAS2554-317-R6-C</t>
  </si>
  <si>
    <t>FAS2554,4X800GB,20X2TB,Mixed,-C</t>
  </si>
  <si>
    <t>FAS2554-318-R6-C</t>
  </si>
  <si>
    <t>FAS2554,4X800GB,20X4TB,Mixed,-C</t>
  </si>
  <si>
    <t>FAS2554-319-R6-C</t>
  </si>
  <si>
    <t>FAS2554,6X800GB,18X4TB,Mixed,-C</t>
  </si>
  <si>
    <t>FAS2554-320-R6-C</t>
  </si>
  <si>
    <t>FAS2554,4X800GB,20X6TB,Mixed,-C</t>
  </si>
  <si>
    <t>FAS2554A-001-R6</t>
  </si>
  <si>
    <t>FAS2554 High Availability System</t>
  </si>
  <si>
    <t>FAS2554A-301-R6</t>
  </si>
  <si>
    <t>FAS2554,HA,24x2TB,10G,CTL</t>
  </si>
  <si>
    <t>FAS2554A-302-R6</t>
  </si>
  <si>
    <t>FAS2554,HA,CM,24x2TB,10G,CTL</t>
  </si>
  <si>
    <t>FAS2554A-311-R6</t>
  </si>
  <si>
    <t>FAS2554,HA,12x2TB,10G,CTL</t>
  </si>
  <si>
    <t>FAS2554A-CM-HA-SSA-R6</t>
  </si>
  <si>
    <t>FAS2554 CM,High Availability System</t>
  </si>
  <si>
    <t>FAS2554A-HA-SSA-R6</t>
  </si>
  <si>
    <t>FAS2554AUG-001-R6</t>
  </si>
  <si>
    <t>FAS2554A Upgrade Base With HA Software</t>
  </si>
  <si>
    <t>FAS2554-ES-303-R6-C</t>
  </si>
  <si>
    <t>FAS2554,EStar,24x2TB,7.2K,-C</t>
  </si>
  <si>
    <t>FAS2554-ES-304-R6-C</t>
  </si>
  <si>
    <t>FAS2554,EStar,24x3TB,7.2K,-C</t>
  </si>
  <si>
    <t>FAS2554-ES-305-R6-C</t>
  </si>
  <si>
    <t>FAS2554,EStar,24x4TB,7.2K,-C</t>
  </si>
  <si>
    <t>FAS2554-ES-306-R6-C</t>
  </si>
  <si>
    <t>FAS2554,EStar,24x4TB,7.2K,NSE,-C</t>
  </si>
  <si>
    <t>FAS8020-001-R6</t>
  </si>
  <si>
    <t>FAS8020 Stand Alone System</t>
  </si>
  <si>
    <t>FAS8020A-001-R6</t>
  </si>
  <si>
    <t>FAS8020 High Availability System</t>
  </si>
  <si>
    <t>FAS8020A-F-001-19.2TB-R6</t>
  </si>
  <si>
    <t>FAS8020 HA System with 19.2TB,24X800GB SSD</t>
  </si>
  <si>
    <t>FAS8020A-F-001-9.6TB-R6</t>
  </si>
  <si>
    <t>FAS8020 HA System with 9.6TB,48X200GB SSD</t>
  </si>
  <si>
    <t>FAS8020A-F-002-9.6TB-R6</t>
  </si>
  <si>
    <t>FAS8020 HA System with 9.6TB,24x400GB SSD</t>
  </si>
  <si>
    <t>FAS8020AUG-001-R6</t>
  </si>
  <si>
    <t>FAS8020A Upgrade Base With HA Software</t>
  </si>
  <si>
    <t>FAS8040-001-R6</t>
  </si>
  <si>
    <t>FAS8040 Stand Alone System</t>
  </si>
  <si>
    <t>FAS8040A-001-R6</t>
  </si>
  <si>
    <t>FAS8040 High Availability System</t>
  </si>
  <si>
    <t>FAS8040A-F-001-19.2TB-R6</t>
  </si>
  <si>
    <t>FAS8040 HA System with 19.2TB,24X800 SSD</t>
  </si>
  <si>
    <t>FAS8040A-F-001-9.6TB-R6</t>
  </si>
  <si>
    <t>FAS8040 HA System with 9.6TB,48X200GB SSD</t>
  </si>
  <si>
    <t>FAS8040A-F-002-9.6TB-R6</t>
  </si>
  <si>
    <t>FAS8040 HA System with 9.6TB,24x400GB SSD</t>
  </si>
  <si>
    <t>FAS8040AUG-001-R6</t>
  </si>
  <si>
    <t>FAS8040A Upgrade Base With HA Software</t>
  </si>
  <si>
    <t>FAS8060-001-R6</t>
  </si>
  <si>
    <t>FAS8060 Stand Alone System</t>
  </si>
  <si>
    <t>FAS8060A-001-R6</t>
  </si>
  <si>
    <t>FAS8060 High Availability System</t>
  </si>
  <si>
    <t>FAS8060AE-001-R6</t>
  </si>
  <si>
    <t>FAS8060 HA system w/IOXM</t>
  </si>
  <si>
    <t>FAS8060A-F-001-19.2TB-R6</t>
  </si>
  <si>
    <t>FAS8060 HA System with 19.2TB,24X800GB SSD</t>
  </si>
  <si>
    <t>FAS8060A-F-001-38.4TB-R6</t>
  </si>
  <si>
    <t>FAS8060 HA System with 38.4TB,48X800 SSD</t>
  </si>
  <si>
    <t>FAS8060A-F-001-9.6TB-R6</t>
  </si>
  <si>
    <t>FAS8060 HA System with 9.6TB,48X200GB SSD</t>
  </si>
  <si>
    <t>FAS8060A-F-002-9.6TB-R6</t>
  </si>
  <si>
    <t>FAS8060 HA System with 9.6TB,24x400GB SSD</t>
  </si>
  <si>
    <t>FAS8060AUG-001-R6</t>
  </si>
  <si>
    <t>FAS8060A Upgrade Base With HA Software</t>
  </si>
  <si>
    <t>FAS8060E-001-R6</t>
  </si>
  <si>
    <t>FAS8060 Standalone System w/IOXM</t>
  </si>
  <si>
    <t>FAS8080AE-001-R6</t>
  </si>
  <si>
    <t>FAS8080 HA system w/IOXM</t>
  </si>
  <si>
    <t>FAS8080AE-F-001-19.2TB-R6</t>
  </si>
  <si>
    <t>FAS8080 HA System w/IOXM,19.2TB,24X800GB SSD</t>
  </si>
  <si>
    <t>FAS8080AE-F-001-38.4TB-R6</t>
  </si>
  <si>
    <t>FAS8080 HA System w/IOXM,38.4TB,48X800 SSD</t>
  </si>
  <si>
    <t>FAS8080AE-F-002-19.2TB-R6</t>
  </si>
  <si>
    <t>FAS8080 HA System w/IOXM,19.2TB,96X200GB SSD</t>
  </si>
  <si>
    <t>FAS8080AE-F-002-38.4TB-R6</t>
  </si>
  <si>
    <t>FAS8080 HA System w/IOXM,38.4TB,24X1.6TB SSD</t>
  </si>
  <si>
    <t>FAS8080E-001-R6</t>
  </si>
  <si>
    <t>FAS8080 Standalone System w/IOXM</t>
  </si>
  <si>
    <t>FAS-V32XX-EXP-R6</t>
  </si>
  <si>
    <t>Expansion Module,FAS/V32XX</t>
  </si>
  <si>
    <t>FC-SAN-OPTIMIZED</t>
  </si>
  <si>
    <t>Optimized FC SAN Personality</t>
  </si>
  <si>
    <t>HDD-009</t>
  </si>
  <si>
    <t>Disk Drive,SS3030/SS2030 4TB 3.5"</t>
  </si>
  <si>
    <t>NETAPP-USER-CONF-TIX-EMEA</t>
  </si>
  <si>
    <t>NetApp Insight User Conf Ticket EMEA 2015</t>
  </si>
  <si>
    <t>NETAPP-USER-CONF-TIX-USA</t>
  </si>
  <si>
    <t>NetApp Insight User Conf Ticket USA 2015</t>
  </si>
  <si>
    <t>NIC-015-4TX</t>
  </si>
  <si>
    <t>ADPT,1GbE 4-Port Copper NIC</t>
  </si>
  <si>
    <t>NIC-CSK-210G</t>
  </si>
  <si>
    <t>ADPT,10GbE 2-Port Fiber NIC</t>
  </si>
  <si>
    <t>OS-ONTAP-CAP1-0P-C</t>
  </si>
  <si>
    <t>OS Enable,Per-0.1TB,ONTAP,Cap-Stor,0P,-C</t>
  </si>
  <si>
    <t>OS-ONTAP-CAP1-0P-QS</t>
  </si>
  <si>
    <t>OS Enable,Per-0.1TB,ONTAP,Cap-Stor,0P,QS</t>
  </si>
  <si>
    <t>OS-ONTAP-CAP1-1P-C</t>
  </si>
  <si>
    <t>OS Enable,Per-0.1TB,ONTAP,Cap-Stor,1P,-C</t>
  </si>
  <si>
    <t>OS-ONTAP-CAP1-1P-P</t>
  </si>
  <si>
    <t>OS Enable,Per-0.1TB,ONTAP,Cap-Stor,1P,-P</t>
  </si>
  <si>
    <t>OS-ONTAP-CAP2-0P-C</t>
  </si>
  <si>
    <t>OS Enable,Per-0.1TB,ONTAP,Perf-Stor,0P,-C</t>
  </si>
  <si>
    <t>OS-ONTAP-CAP2-0P-QS</t>
  </si>
  <si>
    <t>OS Enable,Per-0.1TB,ONTAP,Perf-Stor,0P,QS</t>
  </si>
  <si>
    <t>OS-ONTAP-CAP2-1P-C</t>
  </si>
  <si>
    <t>OS Enable,Per-0.1TB,ONTAP,Perf-Stor,1P,-C</t>
  </si>
  <si>
    <t>OS-ONTAP-CAP2-1P-P</t>
  </si>
  <si>
    <t>OS Enable,Per-0.1TB,ONTAP,Perf-Stor,1P,-P</t>
  </si>
  <si>
    <t>OS-ONTAP-CAP3-0P-C</t>
  </si>
  <si>
    <t>OS Enable,Per-0.1TB,ONTAP,Ultra-Stor,0P,-C</t>
  </si>
  <si>
    <t>OS-ONTAP-CAP3-0P-QS</t>
  </si>
  <si>
    <t>OS Enable,Per-0.1TB,ONTAP,Ultra-Stor,0P,QS</t>
  </si>
  <si>
    <t>OS-ONTAP-CAP3-1P-C</t>
  </si>
  <si>
    <t>OS Enable,Per-0.1TB,ONTAP,Ultra-Stor,1P,-C</t>
  </si>
  <si>
    <t>OS-ONTAP-CAP3-1P-P</t>
  </si>
  <si>
    <t>OS Enable,Per-0.1TB,ONTAP,Ultra-Stor,1P,-P</t>
  </si>
  <si>
    <t>OS-SANTRCTY-CAP1-AD-C</t>
  </si>
  <si>
    <t>OS Enable,Per-0.1TB,SANTRCTY,Cap-Stor,AD,-C</t>
  </si>
  <si>
    <t>OS-SANTRCTY-CAP2-AD-C</t>
  </si>
  <si>
    <t>OS Enable,Per-0.1TB,SANTRCTY,Perf-Stor,AD,-C</t>
  </si>
  <si>
    <t>OS-SANTRCTY-CAP3-AD-C</t>
  </si>
  <si>
    <t>OS Enable,Per-0.1TB,SANTRCTY,Ultra-Stor,AD,-C</t>
  </si>
  <si>
    <t>OS-SANTRCTY-CAP3-AD-P</t>
  </si>
  <si>
    <t>OS Enable,Per-0.1TB,SANTRCTY,Ultra-Stor,AD,-P</t>
  </si>
  <si>
    <t>OS-SANTRCTY-CAP3-EF-C</t>
  </si>
  <si>
    <t>OS Enable,Per-0.1TB,SANTRCTY,Ultra-Stor,EF,-C</t>
  </si>
  <si>
    <t>OS-SANTRCTY-CAP3-EF-P</t>
  </si>
  <si>
    <t>OS Enable,Per-0.1TB,SANTRCTY,Ultra-Stor,EF,-P</t>
  </si>
  <si>
    <t>OS-SANTRICITY-CAP1-0E-C</t>
  </si>
  <si>
    <t>OS Enable,Per-0.1TB,SANTRCTY,Cap-Stor,0E,-C</t>
  </si>
  <si>
    <t>OS-SANTRICITY-CAP1-0P-C</t>
  </si>
  <si>
    <t>OS Enable,Per-0.1TB,SANTRCTY,Cap-Stor,0P,-C</t>
  </si>
  <si>
    <t>OS-SANTRICITY-CAP1-0P-P</t>
  </si>
  <si>
    <t>OS Enable,Per-0.1TB,SANTRCTY,Cap-Stor,0P,-P</t>
  </si>
  <si>
    <t>OS-SANTRICITY-CAP2-0E-C</t>
  </si>
  <si>
    <t>OS Enable,Per-0.1TB,SANTRCTY,Perf-Stor,0E,-C</t>
  </si>
  <si>
    <t>OS-SANTRICITY-CAP2-0P-C</t>
  </si>
  <si>
    <t>OS Enable,Per-0.1TB,SANTRCTY,Perf-Stor,0P,-C</t>
  </si>
  <si>
    <t>OS-SANTRICITY-CAP2-0P-P</t>
  </si>
  <si>
    <t>OS Enable,Per-0.1TB,SANTRCTY,Perf-Stor,0P,-P</t>
  </si>
  <si>
    <t>OS-SANTRICITY-CAP3-0E-C</t>
  </si>
  <si>
    <t>OS Enable,Per-0.1TB,SANTRCTY,Ultra-Stor,0E,-C</t>
  </si>
  <si>
    <t>OS-SANTRICITY-CAP3-0P-C</t>
  </si>
  <si>
    <t>OS Enable,Per-0.1TB,SANTRCTY,Ultra-Stor,0P,-C</t>
  </si>
  <si>
    <t>OS-SANTRICITY-CAP3-0P-P</t>
  </si>
  <si>
    <t>OS Enable,Per-0.1TB,SANTRCTY,Ultra-Stor,0P,-P</t>
  </si>
  <si>
    <t>PS-FDC-PSE-10-INCD-ZA</t>
  </si>
  <si>
    <t>Fixed Dur Eng,10 Incidents,ZA,Exp at 6 Mths</t>
  </si>
  <si>
    <t>PS-FDC-PSE-6-INCD-ZA</t>
  </si>
  <si>
    <t>Fixed Dur Eng,6 Incidents,ZA,Exp at 3 Mths</t>
  </si>
  <si>
    <t>PS-FFP-CNTRLR-UPG-NAS-ZA</t>
  </si>
  <si>
    <t>Storage Controller Upgrade Service for NAS,ZA</t>
  </si>
  <si>
    <t>PS-FFP-CNTRLR-UPG-NAS-ZB</t>
  </si>
  <si>
    <t>Storage Controller Upgrade Service for NAS,ZB</t>
  </si>
  <si>
    <t>PS-FFP-CNTRLR-UPG-NAS-ZC</t>
  </si>
  <si>
    <t>Storage Controller Upgrade Service for NAS,ZC</t>
  </si>
  <si>
    <t>PS-FFP-CNTRLR-UPG-NAS-ZD</t>
  </si>
  <si>
    <t>Storage Controller Upgrade Service for NAS,ZD</t>
  </si>
  <si>
    <t>PS-FFP-CNTRLR-UPG-NAS-ZE</t>
  </si>
  <si>
    <t>Storage Controller Upgrade Service for NAS,ZE</t>
  </si>
  <si>
    <t>PS-FFP-CNTRLR-UPG-SAN-ZA</t>
  </si>
  <si>
    <t>Storage Controller Upgrade Service for SAN,ZA</t>
  </si>
  <si>
    <t>PS-FFP-CNTRLR-UPG-SAN-ZB</t>
  </si>
  <si>
    <t>Storage Controller Upgrade Service for SAN,ZB</t>
  </si>
  <si>
    <t>PS-FFP-CNTRLR-UPG-SAN-ZC</t>
  </si>
  <si>
    <t>Storage Controller Upgrade Service for SAN,ZC</t>
  </si>
  <si>
    <t>PS-FFP-CNTRLR-UPG-SAN-ZD</t>
  </si>
  <si>
    <t>Storage Controller Upgrade Service for SAN,ZD</t>
  </si>
  <si>
    <t>PS-FFP-CNTRLR-UPG-SAN-ZE</t>
  </si>
  <si>
    <t>Storage Controller Upgrade Service for SAN,ZE</t>
  </si>
  <si>
    <t>PS-FFP-NEOS-05-ZA</t>
  </si>
  <si>
    <t>One time Efficiency &amp; OptSvc max 5 node,ZA</t>
  </si>
  <si>
    <t>PS-FFP-NEOS-05-ZB</t>
  </si>
  <si>
    <t>One time Efficiency &amp; OptSvc max 5 node,ZB</t>
  </si>
  <si>
    <t>PS-FFP-NEOS-05-ZC</t>
  </si>
  <si>
    <t>One time Efficiency &amp; OptSvc max 5 node,ZC</t>
  </si>
  <si>
    <t>PS-FFP-NEOS-05-ZD</t>
  </si>
  <si>
    <t>One time Efficiency &amp; OptSvc max 5 node,ZD</t>
  </si>
  <si>
    <t>PS-FFP-NEOS-05-ZE</t>
  </si>
  <si>
    <t>One time Efficiency &amp; OptSvc max 5 node,ZE</t>
  </si>
  <si>
    <t>PS-FFP-NEOS-10-ZA</t>
  </si>
  <si>
    <t>One time Efficiency &amp; OptSvc max 10 node,ZA</t>
  </si>
  <si>
    <t>PS-FFP-NEOS-10-ZB</t>
  </si>
  <si>
    <t>One time Efficiency &amp; OptSvc max 10 node,ZB</t>
  </si>
  <si>
    <t>PS-FFP-NEOS-10-ZC</t>
  </si>
  <si>
    <t>One time Efficiency &amp; OptSvc max 10 node,ZC</t>
  </si>
  <si>
    <t>PS-FFP-NEOS-10-ZD</t>
  </si>
  <si>
    <t>One time Efficiency &amp; OptSvc max 10 node,ZD</t>
  </si>
  <si>
    <t>PS-FFP-NEOS-10-ZE</t>
  </si>
  <si>
    <t>One time Efficiency &amp; OptSvc max 10 node,ZE</t>
  </si>
  <si>
    <t>PS-FFP-NEOS-150-ZA</t>
  </si>
  <si>
    <t>One time Efficiency &amp; OptSvc max 150 node,ZA</t>
  </si>
  <si>
    <t>PS-FFP-NEOS-150-ZB</t>
  </si>
  <si>
    <t>One time Efficiency &amp; OptSvc max 150 node,ZB</t>
  </si>
  <si>
    <t>PS-FFP-NEOS-150-ZC</t>
  </si>
  <si>
    <t>One time Efficiency &amp; OptSvc max 150 node,ZC</t>
  </si>
  <si>
    <t>PS-FFP-NEOS-150-ZD</t>
  </si>
  <si>
    <t>One time Efficiency &amp; OptSvc max 150 node,ZD</t>
  </si>
  <si>
    <t>PS-FFP-NEOS-150-ZE</t>
  </si>
  <si>
    <t>One time Efficiency &amp; OptSvc max 150 node,ZE</t>
  </si>
  <si>
    <t>PS-FFP-NEOS-25-ZA</t>
  </si>
  <si>
    <t>One time Efficiency &amp; OptSvc max 25 node,ZA</t>
  </si>
  <si>
    <t>PS-FFP-NEOS-25-ZB</t>
  </si>
  <si>
    <t>One time Efficiency &amp; OptSvc max 25 node,ZB</t>
  </si>
  <si>
    <t>PS-FFP-NEOS-25-ZC</t>
  </si>
  <si>
    <t>One time Efficiency &amp; OptSvc max 25 node,ZC</t>
  </si>
  <si>
    <t>PS-FFP-NEOS-25-ZD</t>
  </si>
  <si>
    <t>One time Efficiency &amp; OptSvc max 25 node,ZD</t>
  </si>
  <si>
    <t>PS-FFP-NEOS-25-ZE</t>
  </si>
  <si>
    <t>One time Efficiency &amp; OptSvc max 25 node,ZE</t>
  </si>
  <si>
    <t>PS-FFP-NEOS-50-ZA</t>
  </si>
  <si>
    <t>One time Efficiency &amp; OptSvc max 50 node,ZA</t>
  </si>
  <si>
    <t>PS-FFP-NEOS-50-ZB</t>
  </si>
  <si>
    <t>One time Efficiency &amp; OptSvc max 50 node,ZB</t>
  </si>
  <si>
    <t>PS-FFP-NEOS-50-ZC</t>
  </si>
  <si>
    <t>One time Efficiency &amp; OptSvc max 50 node,ZC</t>
  </si>
  <si>
    <t>PS-FFP-NEOS-50-ZD</t>
  </si>
  <si>
    <t>One time Efficiency &amp; OptSvc max 50 node,ZD</t>
  </si>
  <si>
    <t>PS-FFP-NEOS-50-ZE</t>
  </si>
  <si>
    <t>One time Efficiency &amp; OptSvc max 50 node,ZE</t>
  </si>
  <si>
    <t>PS-FFP-NEOS-QTR-05-ZA</t>
  </si>
  <si>
    <t>Quarterly Efficiency &amp; OptSvc max 5 node,ZA</t>
  </si>
  <si>
    <t>PS-FFP-NEOS-QTR-05-ZB</t>
  </si>
  <si>
    <t>Quarterly Efficiency &amp; OptSvc max 5 node,ZB</t>
  </si>
  <si>
    <t>PS-FFP-NEOS-QTR-05-ZC</t>
  </si>
  <si>
    <t>Quarterly Efficiency &amp; OptSvc max 5 node,ZC</t>
  </si>
  <si>
    <t>PS-FFP-NEOS-QTR-05-ZD</t>
  </si>
  <si>
    <t>Quarterly Efficiency &amp; OptSvc max 5 node,ZD</t>
  </si>
  <si>
    <t>PS-FFP-NEOS-QTR-05-ZE</t>
  </si>
  <si>
    <t>Quarterly Efficiency &amp; OptSvc max 5 node,ZE</t>
  </si>
  <si>
    <t>PS-FFP-NEOS-QTR-10-ZA</t>
  </si>
  <si>
    <t>Quarterly Efficiency &amp; OptSvc max 10 node,ZA</t>
  </si>
  <si>
    <t>PS-FFP-NEOS-QTR-10-ZB</t>
  </si>
  <si>
    <t>Quarterly Efficiency &amp; OptSvc max 10 node,ZB</t>
  </si>
  <si>
    <t>PS-FFP-NEOS-QTR-10-ZC</t>
  </si>
  <si>
    <t>Quarterly Efficiency &amp; OptSvc max 10 node,ZC</t>
  </si>
  <si>
    <t>PS-FFP-NEOS-QTR-10-ZD</t>
  </si>
  <si>
    <t>Quarterly Efficiency &amp; OptSvc max 10 node,ZD</t>
  </si>
  <si>
    <t>PS-FFP-NEOS-QTR-10-ZE</t>
  </si>
  <si>
    <t>Quarterly Efficiency &amp; OptSvc max 10 node,ZE</t>
  </si>
  <si>
    <t>PS-FFP-NEOS-QTR-150-ZA</t>
  </si>
  <si>
    <t>Quarterly Efficiency &amp; OptSvc max 150 node,ZA</t>
  </si>
  <si>
    <t>PS-FFP-NEOS-QTR-150-ZB</t>
  </si>
  <si>
    <t>Quarterly Efficiency &amp; OptSvc max 150 node,ZB</t>
  </si>
  <si>
    <t>PS-FFP-NEOS-QTR-150-ZC</t>
  </si>
  <si>
    <t>Quarterly Efficiency &amp; OptSvc max 150 node,ZC</t>
  </si>
  <si>
    <t>PS-FFP-NEOS-QTR-150-ZD</t>
  </si>
  <si>
    <t>Quarterly Efficiency &amp; OptSvc max 150 node,ZD</t>
  </si>
  <si>
    <t>PS-FFP-NEOS-QTR-150-ZE</t>
  </si>
  <si>
    <t>Quarterly Efficiency &amp; OptSvc max 150 node,ZE</t>
  </si>
  <si>
    <t>PS-FFP-NEOS-QTR-25-ZA</t>
  </si>
  <si>
    <t>Quarterly Efficiency &amp; OptSvc max 25 node,ZA</t>
  </si>
  <si>
    <t>PS-FFP-NEOS-QTR-25-ZB</t>
  </si>
  <si>
    <t>Quarterly Efficiency &amp; OptSvc max 25 node,ZB</t>
  </si>
  <si>
    <t>PS-FFP-NEOS-QTR-25-ZC</t>
  </si>
  <si>
    <t>Quarterly Efficiency &amp; OptSvc max 25 node,ZC</t>
  </si>
  <si>
    <t>PS-FFP-NEOS-QTR-25-ZD</t>
  </si>
  <si>
    <t>Quarterly Efficiency &amp; OptSvc max 25 node,ZD</t>
  </si>
  <si>
    <t>PS-FFP-NEOS-QTR-25-ZE</t>
  </si>
  <si>
    <t>Quarterly Efficiency &amp; OptSvc max 25 node,ZE</t>
  </si>
  <si>
    <t>PS-FFP-NEOS-QTR-50-ZA</t>
  </si>
  <si>
    <t>Quarterly Efficiency &amp; OptSvc max 50 node,ZA</t>
  </si>
  <si>
    <t>PS-FFP-NEOS-QTR-50-ZB</t>
  </si>
  <si>
    <t>Quarterly Efficiency &amp; OptSvc max 50 node,ZB</t>
  </si>
  <si>
    <t>PS-FFP-NEOS-QTR-50-ZC</t>
  </si>
  <si>
    <t>Quarterly Efficiency &amp; OptSvc max 50 node,ZC</t>
  </si>
  <si>
    <t>PS-FFP-NEOS-QTR-50-ZD</t>
  </si>
  <si>
    <t>Quarterly Efficiency &amp; OptSvc max 50 node,ZD</t>
  </si>
  <si>
    <t>PS-FFP-NEOS-QTR-50-ZE</t>
  </si>
  <si>
    <t>Quarterly Efficiency &amp; OptSvc max 50 node,ZE</t>
  </si>
  <si>
    <t>PS-FFP-NEOS-SEMI-05-ZA</t>
  </si>
  <si>
    <t>Semi Annual Efficiency &amp; OptSvc max 5 node,ZA</t>
  </si>
  <si>
    <t>PS-FFP-NEOS-SEMI-05-ZB</t>
  </si>
  <si>
    <t>Semi Annual Efficiency &amp; OptSvc max 5 node,ZB</t>
  </si>
  <si>
    <t>PS-FFP-NEOS-SEMI-05-ZC</t>
  </si>
  <si>
    <t>Semi Annual Efficiency &amp; OptSvc max 5 node,ZC</t>
  </si>
  <si>
    <t>PS-FFP-NEOS-SEMI-05-ZD</t>
  </si>
  <si>
    <t>Semi Annual Efficiency &amp; OptSvc max 5 node,ZD</t>
  </si>
  <si>
    <t>PS-FFP-NEOS-SEMI-05-ZE</t>
  </si>
  <si>
    <t>Semi Annual Efficiency &amp; OptSvc max 5 node,ZE</t>
  </si>
  <si>
    <t>PS-FFP-NEOS-SEMI-10-ZA</t>
  </si>
  <si>
    <t>Semi Annual Efficiency &amp; OptSvc max 10 node,ZA</t>
  </si>
  <si>
    <t>PS-FFP-NEOS-SEMI-10-ZB</t>
  </si>
  <si>
    <t>Semi Annual Efficiency &amp; OptSvc max 10 node,ZB</t>
  </si>
  <si>
    <t>PS-FFP-NEOS-SEMI-10-ZC</t>
  </si>
  <si>
    <t>Semi Annual Efficiency &amp; OptSvc max 10 node,ZC</t>
  </si>
  <si>
    <t>PS-FFP-NEOS-SEMI-10-ZD</t>
  </si>
  <si>
    <t>Semi Annual Efficiency &amp; OptSvc max 10 node,ZD</t>
  </si>
  <si>
    <t>PS-FFP-NEOS-SEMI-10-ZE</t>
  </si>
  <si>
    <t>Semi Annual Efficiency &amp; OptSvc max 10 node,ZE</t>
  </si>
  <si>
    <t>PS-FFP-NEOS-SEMI-150-ZA</t>
  </si>
  <si>
    <t>Semi Annual Efficiency &amp; OptSvc max 150 node,ZA</t>
  </si>
  <si>
    <t>PS-FFP-NEOS-SEMI-150-ZB</t>
  </si>
  <si>
    <t>Semi Annual Efficiency &amp; OptSvc max 150 node,ZB</t>
  </si>
  <si>
    <t>PS-FFP-NEOS-SEMI-150-ZC</t>
  </si>
  <si>
    <t>Semi Annual Efficiency &amp; OptSvc max 150 node,ZC</t>
  </si>
  <si>
    <t>PS-FFP-NEOS-SEMI-150-ZD</t>
  </si>
  <si>
    <t>Semi Annual Efficiency &amp; OptSvc max 150 node,ZD</t>
  </si>
  <si>
    <t>PS-FFP-NEOS-SEMI-150-ZE</t>
  </si>
  <si>
    <t>Semi Annual Efficiency &amp; OptSvc max 150 node,ZE</t>
  </si>
  <si>
    <t>PS-FFP-NEOS-SEMI-25-ZA</t>
  </si>
  <si>
    <t>Semi Annual Efficiency &amp; OptSvc max 25 node,ZA</t>
  </si>
  <si>
    <t>PS-FFP-NEOS-SEMI-25-ZB</t>
  </si>
  <si>
    <t>Semi Annual Efficiency &amp; OptSvc max 25 node,ZB</t>
  </si>
  <si>
    <t>PS-FFP-NEOS-SEMI-25-ZC</t>
  </si>
  <si>
    <t>Semi Annual Efficiency &amp; OptSvc max 25 node,ZC</t>
  </si>
  <si>
    <t>PS-FFP-NEOS-SEMI-25-ZD</t>
  </si>
  <si>
    <t>Semi Annual Efficiency &amp; OptSvc max 25 node,ZD</t>
  </si>
  <si>
    <t>PS-FFP-NEOS-SEMI-25-ZE</t>
  </si>
  <si>
    <t>Semi Annual Efficiency &amp; OptSvc max 25 node,ZE</t>
  </si>
  <si>
    <t>PS-FFP-NEOS-SEMI-50-ZA</t>
  </si>
  <si>
    <t>Semi Annual Efficiency &amp; OptSvc max 50 node,ZA</t>
  </si>
  <si>
    <t>PS-FFP-NEOS-SEMI-50-ZB</t>
  </si>
  <si>
    <t>Semi Annual Efficiency &amp; OptSvc max 50 node,ZB</t>
  </si>
  <si>
    <t>PS-FFP-NEOS-SEMI-50-ZC</t>
  </si>
  <si>
    <t>Semi Annual Efficiency &amp; OptSvc max 50 node,ZC</t>
  </si>
  <si>
    <t>PS-FFP-NEOS-SEMI-50-ZD</t>
  </si>
  <si>
    <t>Semi Annual Efficiency &amp; OptSvc max 50 node,ZD</t>
  </si>
  <si>
    <t>PS-FFP-NEOS-SEMI-50-ZE</t>
  </si>
  <si>
    <t>Semi Annual Efficiency &amp; OptSvc max 50 node,ZE</t>
  </si>
  <si>
    <t>PS-FFP-OCI-REPT-TYPE1-ZA</t>
  </si>
  <si>
    <t>OCI Reporting Type 1 - Basic, ZA</t>
  </si>
  <si>
    <t>PS-FFP-OCI-REPT-TYPE1-ZB</t>
  </si>
  <si>
    <t>OCI Reporting Type 1 - Basic, ZB</t>
  </si>
  <si>
    <t>PS-FFP-OCI-REPT-TYPE1-ZC</t>
  </si>
  <si>
    <t>OCI Reporting Type 1 - Basic, ZC</t>
  </si>
  <si>
    <t>PS-FFP-OCI-REPT-TYPE1-ZD</t>
  </si>
  <si>
    <t>OCI Reporting Type 1 - Basic, ZD</t>
  </si>
  <si>
    <t>PS-FFP-OCI-REPT-TYPE1-ZE</t>
  </si>
  <si>
    <t>OCI Reporting Type 1 - Basic, ZE</t>
  </si>
  <si>
    <t>PS-FFP-OCI-REPT-TYPE2-ZA</t>
  </si>
  <si>
    <t>OCI Reporting Type 2 - Basic, ZA</t>
  </si>
  <si>
    <t>PS-FFP-OCI-REPT-TYPE2-ZB</t>
  </si>
  <si>
    <t>OCI Reporting Type 2 - Basic, ZB</t>
  </si>
  <si>
    <t>PS-FFP-OCI-REPT-TYPE2-ZC</t>
  </si>
  <si>
    <t>OCI Reporting Type 2 - Basic, ZC</t>
  </si>
  <si>
    <t>PS-FFP-OCI-REPT-TYPE2-ZD</t>
  </si>
  <si>
    <t>OCI Reporting Type 2 - Basic, ZD</t>
  </si>
  <si>
    <t>PS-FFP-OCI-REPT-TYPE2-ZE</t>
  </si>
  <si>
    <t>OCI Reporting Type 2 - Basic, ZE</t>
  </si>
  <si>
    <t>PS-FFP-OCI-REPT-TYPE3-ZA</t>
  </si>
  <si>
    <t>OCI Reporting Type 3 - Basic, ZA</t>
  </si>
  <si>
    <t>PS-FFP-OCI-REPT-TYPE3-ZB</t>
  </si>
  <si>
    <t>OCI Reporting Type 3 - Basic, ZB</t>
  </si>
  <si>
    <t>PS-FFP-OCI-REPT-TYPE3-ZC</t>
  </si>
  <si>
    <t>OCI Reporting Type 3 - Basic, ZC</t>
  </si>
  <si>
    <t>PS-FFP-OCI-REPT-TYPE3-ZD</t>
  </si>
  <si>
    <t>OCI Reporting Type 3 - Basic, ZD</t>
  </si>
  <si>
    <t>PS-FFP-OCI-REPT-TYPE3-ZE</t>
  </si>
  <si>
    <t>OCI Reporting Type 3 - Basic, ZE</t>
  </si>
  <si>
    <t>PS-FFP-PERF-ON-02-ZA</t>
  </si>
  <si>
    <t>One Time Onsite Perf Review Up to 2 Nodes,ZA</t>
  </si>
  <si>
    <t>PS-FFP-PERF-ON-02-ZB</t>
  </si>
  <si>
    <t>One Time Onsite Perf Review Up to 2 Nodes,ZB</t>
  </si>
  <si>
    <t>PS-FFP-PERF-ON-02-ZC</t>
  </si>
  <si>
    <t>One Time Onsite Perf Review Up to 2 Nodes,ZC</t>
  </si>
  <si>
    <t>PS-FFP-PERF-ON-02-ZD</t>
  </si>
  <si>
    <t>One Time Onsite Perf Review Up to 2 Nodes,ZD</t>
  </si>
  <si>
    <t>PS-FFP-PERF-ON-02-ZE</t>
  </si>
  <si>
    <t>One Time Onsite Perf Review Up to 2 Nodes,ZE</t>
  </si>
  <si>
    <t>PS-FFP-PERF-ON-10-ZA</t>
  </si>
  <si>
    <t>One Time Onsite Perf Review Up to 10 Nodes,ZA</t>
  </si>
  <si>
    <t>PS-FFP-PERF-ON-10-ZB</t>
  </si>
  <si>
    <t>One Time Onsite Perf Review Up to 10 Nodes,ZB</t>
  </si>
  <si>
    <t>PS-FFP-PERF-ON-10-ZC</t>
  </si>
  <si>
    <t>One Time Onsite Perf Review Up to 10 Nodes,ZC</t>
  </si>
  <si>
    <t>PS-FFP-PERF-ON-10-ZD</t>
  </si>
  <si>
    <t>One Time Onsite Perf Review Up to 10 Nodes,ZD</t>
  </si>
  <si>
    <t>PS-FFP-PERF-ON-10-ZE</t>
  </si>
  <si>
    <t>One Time Onsite Perf Review Up to 10 Nodes,ZE</t>
  </si>
  <si>
    <t>PS-FFP-PERF-ON-REC-02-ZA</t>
  </si>
  <si>
    <t>Reoccurring Onsite Perf Rev Up to 2 Nodes,ZA</t>
  </si>
  <si>
    <t>PS-FFP-PERF-ON-REC-02-ZB</t>
  </si>
  <si>
    <t>Reoccurring Onsite Perf Rev Up to 2 Nodes,ZB</t>
  </si>
  <si>
    <t>PS-FFP-PERF-ON-REC-02-ZC</t>
  </si>
  <si>
    <t>Reoccurring Onsite Perf Rev Up to 2 Nodes,ZC</t>
  </si>
  <si>
    <t>PS-FFP-PERF-ON-REC-02-ZD</t>
  </si>
  <si>
    <t>Reoccurring Onsite Perf Rev Up to 2 Nodes,ZD</t>
  </si>
  <si>
    <t>PS-FFP-PERF-ON-REC-02-ZE</t>
  </si>
  <si>
    <t>Reoccurring Onsite Perf Rev Up to 2 Nodes,ZE</t>
  </si>
  <si>
    <t>PS-FFP-PERF-ON-REC-10-ZA</t>
  </si>
  <si>
    <t>Reoccurring Onsite Perf Rev Up to 10 Nodes,ZA</t>
  </si>
  <si>
    <t>PS-FFP-PERF-ON-REC-10-ZB</t>
  </si>
  <si>
    <t>Reoccurring Onsite Perf Rev Up to 10 Nodes,ZB</t>
  </si>
  <si>
    <t>PS-FFP-PERF-ON-REC-10-ZC</t>
  </si>
  <si>
    <t>Reoccurring Onsite Perf Rev Up to 10 Nodes,ZC</t>
  </si>
  <si>
    <t>PS-FFP-PERF-ON-REC-10-ZD</t>
  </si>
  <si>
    <t>Reoccurring Onsite Perf Rev Up to 10 Nodes,ZD</t>
  </si>
  <si>
    <t>PS-FFP-PERF-ON-REC-10-ZE</t>
  </si>
  <si>
    <t>Reoccurring Onsite Perf Rev Up to 10 Nodes,ZE</t>
  </si>
  <si>
    <t>PS-FFP-PERF-RMT-02-ZA</t>
  </si>
  <si>
    <t>One Time Remote Perf Review Up to 2 Nodes,ZA</t>
  </si>
  <si>
    <t>PS-FFP-PERF-RMT-02-ZB</t>
  </si>
  <si>
    <t>One Time Remote Perf Review Up to 2 Nodes,ZB</t>
  </si>
  <si>
    <t>PS-FFP-PERF-RMT-02-ZC</t>
  </si>
  <si>
    <t>One Time Remote Perf Review Up to 2 Nodes,ZC</t>
  </si>
  <si>
    <t>PS-FFP-PERF-RMT-02-ZD</t>
  </si>
  <si>
    <t>One Time Remote Perf Review Up to 2 Nodes,ZD</t>
  </si>
  <si>
    <t>PS-FFP-PERF-RMT-02-ZE</t>
  </si>
  <si>
    <t>One Time Remote Perf Review Up to 2 Nodes,ZE</t>
  </si>
  <si>
    <t>PS-FFP-PERF-RMT-10-ZA</t>
  </si>
  <si>
    <t>One Time Remote Perf Review Up to 10 Nodes,ZA</t>
  </si>
  <si>
    <t>PS-FFP-PERF-RMT-10-ZB</t>
  </si>
  <si>
    <t>One Time Remote Perf Review Up to 10 Nodes,ZB</t>
  </si>
  <si>
    <t>PS-FFP-PERF-RMT-10-ZC</t>
  </si>
  <si>
    <t>One Time Remote Perf Review Up to 10 Nodes,ZC</t>
  </si>
  <si>
    <t>PS-FFP-PERF-RMT-10-ZD</t>
  </si>
  <si>
    <t>One Time Remote Perf Review Up to 10 Nodes,ZD</t>
  </si>
  <si>
    <t>PS-FFP-PERF-RMT-10-ZE</t>
  </si>
  <si>
    <t>One Time Remote Perf Review Up to 10 Nodes,ZE</t>
  </si>
  <si>
    <t>PS-FFP-PERF-RMT-REC-02-ZA</t>
  </si>
  <si>
    <t>Reoccurring Remote Perf Rev Up to 2 Nodes,ZA</t>
  </si>
  <si>
    <t>PS-FFP-PERF-RMT-REC-02-ZB</t>
  </si>
  <si>
    <t>Reoccurring Remote Perf Rev Up to 2 Nodes,ZB</t>
  </si>
  <si>
    <t>PS-FFP-PERF-RMT-REC-02-ZC</t>
  </si>
  <si>
    <t>Reoccurring Remote Perf Rev Up to 2 Nodes,ZC</t>
  </si>
  <si>
    <t>PS-FFP-PERF-RMT-REC-02-ZD</t>
  </si>
  <si>
    <t>Reoccurring Remote Perf Rev Up to 2 Nodes,ZD</t>
  </si>
  <si>
    <t>PS-FFP-PERF-RMT-REC-02-ZE</t>
  </si>
  <si>
    <t>Reoccurring Remote Perf Rev Up to 2 Nodes,ZE</t>
  </si>
  <si>
    <t>PS-FFP-PERF-RMT-REC-10-ZA</t>
  </si>
  <si>
    <t>Reoccurring Remote Perf Rev Up to 10 Nodes,ZA</t>
  </si>
  <si>
    <t>PS-FFP-PERF-RMT-REC-10-ZB</t>
  </si>
  <si>
    <t>Reoccurring Remote Perf Rev Up to 10 Nodes,ZB</t>
  </si>
  <si>
    <t>PS-FFP-PERF-RMT-REC-10-ZC</t>
  </si>
  <si>
    <t>Reoccurring Remote Perf Rev Up to 10 Nodes,ZC</t>
  </si>
  <si>
    <t>PS-FFP-PERF-RMT-REC-10-ZD</t>
  </si>
  <si>
    <t>Reoccurring Remote Perf Rev Up to 10 Nodes,ZD</t>
  </si>
  <si>
    <t>PS-FFP-PERF-RMT-REC-10-ZE</t>
  </si>
  <si>
    <t>Reoccurring Remote Perf Rev Up to 10 Nodes,ZE</t>
  </si>
  <si>
    <t>PS-FFP-RAPIDDATA-CMR-ZA</t>
  </si>
  <si>
    <t>NetApp RapidData QuickStart Service,ZA</t>
  </si>
  <si>
    <t>PS-FFP-RAPIDDATA-CMR-ZB</t>
  </si>
  <si>
    <t>NetApp RapidData QuickStart Service,ZB</t>
  </si>
  <si>
    <t>PS-FFP-RAPIDDATA-CMR-ZC</t>
  </si>
  <si>
    <t>NetApp RapidData QuickStart Service,ZC</t>
  </si>
  <si>
    <t>PS-FFP-RAPIDDATA-CMR-ZD</t>
  </si>
  <si>
    <t>NetApp RapidData QuickStart Service,ZD</t>
  </si>
  <si>
    <t>PS-FFP-RAPIDDATA-CMR-ZE</t>
  </si>
  <si>
    <t>NetApp RapidData QuickStart Service,ZE</t>
  </si>
  <si>
    <t>PS-FFP-SHLF-RFR-NAS-ZA</t>
  </si>
  <si>
    <t>Disk Shelf Refresh Base 6 Shlvs,NAS,ZA</t>
  </si>
  <si>
    <t>PS-FFP-SHLF-RFR-NAS-ZB</t>
  </si>
  <si>
    <t>Disk Shelf Refresh Base 6 Shlvs,NAS,ZB</t>
  </si>
  <si>
    <t>PS-FFP-SHLF-RFR-NAS-ZC</t>
  </si>
  <si>
    <t>Disk Shelf Refresh Base 6 Shlvs,NAS,ZC</t>
  </si>
  <si>
    <t>PS-FFP-SHLF-RFR-NAS-ZD</t>
  </si>
  <si>
    <t>Disk Shelf Refresh Base 6 Shlvs,NAS,ZD</t>
  </si>
  <si>
    <t>PS-FFP-SHLF-RFR-NAS-ZE</t>
  </si>
  <si>
    <t>Disk Shelf Refresh Base 6 Shlvs,NAS,ZE</t>
  </si>
  <si>
    <t>PS-FFP-SHLF-RFR-SAN-ZA</t>
  </si>
  <si>
    <t>Disk Shelf Refresh Base 6 Shlvs,SAN,ZA</t>
  </si>
  <si>
    <t>PS-FFP-SHLF-RFR-SAN-ZB</t>
  </si>
  <si>
    <t>Disk Shelf Refresh Base 6 Shlvs,SAN,ZB</t>
  </si>
  <si>
    <t>PS-FFP-SHLF-RFR-SAN-ZC</t>
  </si>
  <si>
    <t>Disk Shelf Refresh Base 6 Shlvs,SAN,ZC</t>
  </si>
  <si>
    <t>PS-FFP-SHLF-RFR-SAN-ZD</t>
  </si>
  <si>
    <t>Disk Shelf Refresh Base 6 Shlvs,SAN,ZD</t>
  </si>
  <si>
    <t>PS-FFP-SHLF-RFR-SAN-ZE</t>
  </si>
  <si>
    <t>Disk Shelf Refresh Base 6 Shlvs,SAN,ZE</t>
  </si>
  <si>
    <t>PS-INSTALL-DIRECTOR</t>
  </si>
  <si>
    <t>Installation Service,Cisco Director Switch</t>
  </si>
  <si>
    <t>PS-INSTALL-SWITCH</t>
  </si>
  <si>
    <t>Installation Service,Cisco Switch</t>
  </si>
  <si>
    <t>PS-RDSP-CMR-ASSES-BASE-ZA</t>
  </si>
  <si>
    <t>cONTAP Readiness Assess 8 pairs, Base RDS+,ZA</t>
  </si>
  <si>
    <t>PS-RDSP-CMR-ASSES-BASE-ZB</t>
  </si>
  <si>
    <t>cONTAP Readiness Assess 8 pairs, Base RDS+,ZB</t>
  </si>
  <si>
    <t>PS-RDSP-CMR-ASSES-BASE-ZC</t>
  </si>
  <si>
    <t>cONTAP Readiness Assess 8 pairs, Base RDS+,ZC</t>
  </si>
  <si>
    <t>PS-RDSP-CMR-ASSES-BASE-ZD</t>
  </si>
  <si>
    <t>cONTAP Readiness Assess 8 pairs, Base RDS+,ZD</t>
  </si>
  <si>
    <t>PS-RDSP-CMR-ASSES-BASE-ZE</t>
  </si>
  <si>
    <t>cONTAP Readiness Assess 8 pairs, Base RDS+,ZE</t>
  </si>
  <si>
    <t>PS-RDSP-CMR-OPTION-14-ZA</t>
  </si>
  <si>
    <t>cONTAP Assess 9 to 14 Pairs Add-on RDS+,ZA</t>
  </si>
  <si>
    <t>PS-RDSP-CMR-OPTION-14-ZB</t>
  </si>
  <si>
    <t>cONTAP Assess 9 to 14 Pairs Add-on RDS+,ZB</t>
  </si>
  <si>
    <t>PS-RDSP-CMR-OPTION-14-ZC</t>
  </si>
  <si>
    <t>cONTAP Assess 9 to 14 Pairs Add-on RDS+,ZC</t>
  </si>
  <si>
    <t>PS-RDSP-CMR-OPTION-14-ZD</t>
  </si>
  <si>
    <t>cONTAP Assess 9 to 14 Pairs Add-on RDS+,ZD</t>
  </si>
  <si>
    <t>PS-RDSP-CMR-OPTION-14-ZE</t>
  </si>
  <si>
    <t>cONTAP Assess 9 to 14 Pairs Add-on RDS+,ZE</t>
  </si>
  <si>
    <t>PS-RDSP-CMR-OPTION-20-ZA</t>
  </si>
  <si>
    <t>cONTAP Assess 15 to 20 Pairs Add-on RDS+,ZA</t>
  </si>
  <si>
    <t>PS-RDSP-CMR-OPTION-20-ZB</t>
  </si>
  <si>
    <t>cONTAP Assess 15 to 20 Pairs Add-on RDS+,ZB</t>
  </si>
  <si>
    <t>PS-RDSP-CMR-OPTION-20-ZC</t>
  </si>
  <si>
    <t>cONTAP Assess 15 to 20 Pairs Add-on RDS+,ZC</t>
  </si>
  <si>
    <t>PS-RDSP-CMR-OPTION-20-ZD</t>
  </si>
  <si>
    <t>cONTAP Assess 15 to 20 Pairs Add-on RDS+,ZD</t>
  </si>
  <si>
    <t>PS-RDSP-CMR-OPTION-20-ZE</t>
  </si>
  <si>
    <t>cONTAP Assess 15 to 20 Pairs Add-on RDS+,ZE</t>
  </si>
  <si>
    <t>PS-RDSP-ESER-STOR-H16-ZA</t>
  </si>
  <si>
    <t>E-Series Stor 16 Addtl Host Add-on RDS+,ZA</t>
  </si>
  <si>
    <t>PS-RDSP-ESER-STOR-H16-ZB</t>
  </si>
  <si>
    <t>E-Series Stor 16 Addtl Host Add-on RDS+,ZB</t>
  </si>
  <si>
    <t>PS-RDSP-ESER-STOR-H16-ZC</t>
  </si>
  <si>
    <t>E-Series Stor 16 Addtl Host Add-on RDS+,ZC</t>
  </si>
  <si>
    <t>PS-RDSP-ESER-STOR-H16-ZD</t>
  </si>
  <si>
    <t>E-Series Stor 16 Addtl Host Add-on RDS+,ZD</t>
  </si>
  <si>
    <t>PS-RDSP-ESER-STOR-H16-ZE</t>
  </si>
  <si>
    <t>E-Series Stor 16 Addtl Host Add-on RDS+,ZE</t>
  </si>
  <si>
    <t>PS-RDSP-ESER-STOR-H32-ZA</t>
  </si>
  <si>
    <t>E-Series Stor 32 Addtl Host Add-on RDS+,ZA</t>
  </si>
  <si>
    <t>PS-RDSP-ESER-STOR-H32-ZB</t>
  </si>
  <si>
    <t>E-Series Stor 32 Addtl Host Add-on RDS+,ZB</t>
  </si>
  <si>
    <t>PS-RDSP-ESER-STOR-H32-ZC</t>
  </si>
  <si>
    <t>E-Series Stor 32 Addtl Host Add-on RDS+,ZC</t>
  </si>
  <si>
    <t>PS-RDSP-ESER-STOR-H32-ZD</t>
  </si>
  <si>
    <t>E-Series Stor 32 Addtl Host Add-on RDS+,ZD</t>
  </si>
  <si>
    <t>PS-RDSP-ESER-STOR-H32-ZE</t>
  </si>
  <si>
    <t>E-Series Stor 32 Addtl Host Add-on RDS+,ZE</t>
  </si>
  <si>
    <t>PS-RDSP-ESER-STOR-H48-ZA</t>
  </si>
  <si>
    <t>E-Series Stor 48 Addtl Host Add-on RDS+,ZA</t>
  </si>
  <si>
    <t>PS-RDSP-ESER-STOR-H48-ZB</t>
  </si>
  <si>
    <t>E-Series Stor 48 Addtl Host Add-on RDS+,ZB</t>
  </si>
  <si>
    <t>PS-RDSP-ESER-STOR-H48-ZC</t>
  </si>
  <si>
    <t>E-Series Stor 48 Addtl Host Add-on RDS+,ZC</t>
  </si>
  <si>
    <t>PS-RDSP-ESER-STOR-H48-ZD</t>
  </si>
  <si>
    <t>E-Series Stor 48 Addtl Host Add-on RDS+,ZD</t>
  </si>
  <si>
    <t>PS-RDSP-ESER-STOR-H48-ZE</t>
  </si>
  <si>
    <t>E-Series Stor 48 Addtl Host Add-on RDS+,ZE</t>
  </si>
  <si>
    <t>PS-RDSP-ESER-STOR-IMPL-ZA</t>
  </si>
  <si>
    <t>E-Series Storage Implementation Base RDS+,ZA</t>
  </si>
  <si>
    <t>PS-RDSP-ESER-STOR-IMPL-ZB</t>
  </si>
  <si>
    <t>E-Series Storage Implementation Base RDS+,ZB</t>
  </si>
  <si>
    <t>PS-RDSP-ESER-STOR-IMPL-ZC</t>
  </si>
  <si>
    <t>E-Series Storage Implementation Base RDS+,ZC</t>
  </si>
  <si>
    <t>PS-RDSP-ESER-STOR-IMPL-ZD</t>
  </si>
  <si>
    <t>E-Series Storage Implementation Base RDS+,ZD</t>
  </si>
  <si>
    <t>PS-RDSP-ESER-STOR-IMPL-ZE</t>
  </si>
  <si>
    <t>E-Series Storage Implementation Base RDS+,ZE</t>
  </si>
  <si>
    <t>PS-RDSP-ESER-STOR-S10-ZA</t>
  </si>
  <si>
    <t>E-Series Stor 10 Addtl Syst Add-on RDS+,ZA</t>
  </si>
  <si>
    <t>PS-RDSP-ESER-STOR-S10-ZB</t>
  </si>
  <si>
    <t>E-Series Stor 10 Addtl Syst Add-on RDS+,ZB</t>
  </si>
  <si>
    <t>PS-RDSP-ESER-STOR-S10-ZC</t>
  </si>
  <si>
    <t>E-Series Stor 10 Addtl Syst Add-on RDS+,ZC</t>
  </si>
  <si>
    <t>PS-RDSP-ESER-STOR-S10-ZD</t>
  </si>
  <si>
    <t>E-Series Stor 10 Addtl Syst Add-on RDS+,ZD</t>
  </si>
  <si>
    <t>PS-RDSP-ESER-STOR-S10-ZE</t>
  </si>
  <si>
    <t>E-Series Stor 10 Addtl Syst Add-on RDS+,ZE</t>
  </si>
  <si>
    <t>PS-RDSP-ESER-STOR-S15-ZA</t>
  </si>
  <si>
    <t>E-Series Stor 15 Addtl Syst Add-on RDS+,ZA</t>
  </si>
  <si>
    <t>PS-RDSP-ESER-STOR-S15-ZB</t>
  </si>
  <si>
    <t>E-Series Stor 15 Addtl Syst Add-on RDS+,ZB</t>
  </si>
  <si>
    <t>PS-RDSP-ESER-STOR-S15-ZC</t>
  </si>
  <si>
    <t>E-Series Stor 15 Addtl Syst Add-on RDS+,ZC</t>
  </si>
  <si>
    <t>PS-RDSP-ESER-STOR-S15-ZD</t>
  </si>
  <si>
    <t>E-Series Stor 15 Addtl Syst Add-on RDS+,ZD</t>
  </si>
  <si>
    <t>PS-RDSP-ESER-STOR-S15-ZE</t>
  </si>
  <si>
    <t>E-Series Stor 15 Addtl Syst Add-on RDS+,ZE</t>
  </si>
  <si>
    <t>PS-RDSP-ESER-STOR-S5-ZA</t>
  </si>
  <si>
    <t>E-Series Stor 5 Addtl Syst Add-on RDS+,ZA</t>
  </si>
  <si>
    <t>PS-RDSP-ESER-STOR-S5-ZB</t>
  </si>
  <si>
    <t>E-Series Stor 5 Addtl Syst Add-on RDS+,ZB</t>
  </si>
  <si>
    <t>PS-RDSP-ESER-STOR-S5-ZC</t>
  </si>
  <si>
    <t>E-Series Stor 5 Addtl Syst Add-on RDS+,ZC</t>
  </si>
  <si>
    <t>PS-RDSP-ESER-STOR-S5-ZD</t>
  </si>
  <si>
    <t>E-Series Stor 5 Addtl Syst Add-on RDS+,ZD</t>
  </si>
  <si>
    <t>PS-RDSP-ESER-STOR-S5-ZE</t>
  </si>
  <si>
    <t>E-Series Stor 5 Addtl Syst Add-on RDS+,ZE</t>
  </si>
  <si>
    <t>PS-RDSP-OCI-IMPL-BASE-ZA</t>
  </si>
  <si>
    <t>OCI Implementation Base, RDS+, ZA</t>
  </si>
  <si>
    <t>PS-RDSP-OCI-IMPL-BASE-ZB</t>
  </si>
  <si>
    <t>OCI Implementation Base, RDS+, ZB</t>
  </si>
  <si>
    <t>PS-RDSP-OCI-IMPL-BASE-ZC</t>
  </si>
  <si>
    <t>OCI Implementation Base, RDS+, ZC</t>
  </si>
  <si>
    <t>PS-RDSP-OCI-IMPL-BASE-ZD</t>
  </si>
  <si>
    <t>OCI Implementation Base, RDS+, ZD</t>
  </si>
  <si>
    <t>PS-RDSP-OCI-IMPL-BASE-ZE</t>
  </si>
  <si>
    <t>OCI Implementation Base, RDS+, ZE</t>
  </si>
  <si>
    <t>PS-RDSP-OCI-IMPL-PLAN-ZA</t>
  </si>
  <si>
    <t>OCI Plan Impl Add-on, RDS+, ZA</t>
  </si>
  <si>
    <t>PS-RDSP-OCI-IMPL-PLAN-ZB</t>
  </si>
  <si>
    <t>OCI Plan Impl Add-on, RDS+, ZB</t>
  </si>
  <si>
    <t>PS-RDSP-OCI-IMPL-PLAN-ZC</t>
  </si>
  <si>
    <t>OCI Plan Impl Add-on, RDS+, ZC</t>
  </si>
  <si>
    <t>PS-RDSP-OCI-IMPL-PLAN-ZD</t>
  </si>
  <si>
    <t>OCI Plan Impl Add-on, RDS+, ZD</t>
  </si>
  <si>
    <t>PS-RDSP-OCI-IMPL-PLAN-ZE</t>
  </si>
  <si>
    <t>OCI Plan Impl Add-on, RDS+, ZE</t>
  </si>
  <si>
    <t>PS-RDSP-OCI-REPT-TYPE1-ZA</t>
  </si>
  <si>
    <t>OCI Reports Type 1,up to 5,Add-on,RDS+,ZA</t>
  </si>
  <si>
    <t>PS-RDSP-OCI-REPT-TYPE1-ZB</t>
  </si>
  <si>
    <t>OCI Reports Type 1,up to 5,Add-on,RDS+,ZB</t>
  </si>
  <si>
    <t>PS-RDSP-OCI-REPT-TYPE1-ZC</t>
  </si>
  <si>
    <t>OCI Reports Type 1,up to 5,Add-on,RDS+,ZC</t>
  </si>
  <si>
    <t>PS-RDSP-OCI-REPT-TYPE1-ZD</t>
  </si>
  <si>
    <t>OCI Reports Type 1,up to 5,Add-on,RDS+,ZD</t>
  </si>
  <si>
    <t>PS-RDSP-OCI-REPT-TYPE1-ZE</t>
  </si>
  <si>
    <t>OCI Reports Type 1,up to 5,Add-on,RDS+,ZE</t>
  </si>
  <si>
    <t>PS-RDSP-OCI-REPT-TYPE2-ZA</t>
  </si>
  <si>
    <t>OCI Reports Type 2,up to 5,Add-on,RDS+,ZA</t>
  </si>
  <si>
    <t>PS-RDSP-OCI-REPT-TYPE2-ZB</t>
  </si>
  <si>
    <t>OCI Reports Type 2,up to 5,Add-on,RDS+,ZB</t>
  </si>
  <si>
    <t>PS-RDSP-OCI-REPT-TYPE2-ZC</t>
  </si>
  <si>
    <t>OCI Reports Type 2,up to 5,Add-on,RDS+,ZC</t>
  </si>
  <si>
    <t>PS-RDSP-OCI-REPT-TYPE2-ZD</t>
  </si>
  <si>
    <t>OCI Reports Type 2,up to 5,Add-on,RDS+,ZD</t>
  </si>
  <si>
    <t>PS-RDSP-OCI-REPT-TYPE2-ZE</t>
  </si>
  <si>
    <t>OCI Reports Type 2,up to 5,Add-on,RDS+,ZE</t>
  </si>
  <si>
    <t>PS-RDSP-OCI-REPT-TYPE3-ZA</t>
  </si>
  <si>
    <t>OCI Reports Type 3, up to 5,Add-on,RDS+,ZA</t>
  </si>
  <si>
    <t>PS-RDSP-OCI-REPT-TYPE3-ZB</t>
  </si>
  <si>
    <t>OCI Reports Type 3, up to 5,Add-on,RDS+,ZB</t>
  </si>
  <si>
    <t>PS-RDSP-OCI-REPT-TYPE3-ZC</t>
  </si>
  <si>
    <t>OCI Reports Type 3, up to 5,Add-on,RDS+,ZC</t>
  </si>
  <si>
    <t>PS-RDSP-OCI-REPT-TYPE3-ZD</t>
  </si>
  <si>
    <t>OCI Reports Type 3, up to 5,Add-on,RDS+,ZD</t>
  </si>
  <si>
    <t>PS-RDSP-OCI-REPT-TYPE3-ZE</t>
  </si>
  <si>
    <t>OCI Reports Type 3, up to 5,Add-on,RDS+,ZE</t>
  </si>
  <si>
    <t>PS-RDSP-OCI-WKSP-A-ZA</t>
  </si>
  <si>
    <t>OCI Analytics Wkshop Time A, Add-on, RDS+, ZA</t>
  </si>
  <si>
    <t>PS-RDSP-OCI-WKSP-A-ZB</t>
  </si>
  <si>
    <t>OCI Analytics Wkshop Time A, Add-on, RDS+, ZB</t>
  </si>
  <si>
    <t>PS-RDSP-OCI-WKSP-A-ZC</t>
  </si>
  <si>
    <t>OCI Analytics Wkshop Time A, Add-on, RDS+, ZC</t>
  </si>
  <si>
    <t>PS-RDSP-OCI-WKSP-A-ZD</t>
  </si>
  <si>
    <t>OCI Analytics Wkshop Time A, Add-on, RDS+, ZD</t>
  </si>
  <si>
    <t>PS-RDSP-OCI-WKSP-A-ZE</t>
  </si>
  <si>
    <t>OCI Analytics Wkshop Time A, Add-on, RDS+, ZE</t>
  </si>
  <si>
    <t>PS-RDSP-OCI-WKSP-BASE-ZA</t>
  </si>
  <si>
    <t>OCI Analytics Workshop Base, RDS+, ZA</t>
  </si>
  <si>
    <t>PS-RDSP-OCI-WKSP-BASE-ZB</t>
  </si>
  <si>
    <t>OCI Analytics Workshop Base, RDS+, ZB</t>
  </si>
  <si>
    <t>PS-RDSP-OCI-WKSP-BASE-ZC</t>
  </si>
  <si>
    <t>OCI Analytics Workshop Base, RDS+, ZC</t>
  </si>
  <si>
    <t>PS-RDSP-OCI-WKSP-BASE-ZD</t>
  </si>
  <si>
    <t>OCI Analytics Workshop Base, RDS+, ZD</t>
  </si>
  <si>
    <t>PS-RDSP-OCI-WKSP-BASE-ZE</t>
  </si>
  <si>
    <t>OCI Analytics Workshop Base, RDS+, ZE</t>
  </si>
  <si>
    <t>PS-RDSP-OCI-WKSP-B-ZA</t>
  </si>
  <si>
    <t>OCI Analytics Wkshop Time B, Add-on, RDS+, ZA</t>
  </si>
  <si>
    <t>PS-RDSP-OCI-WKSP-B-ZB</t>
  </si>
  <si>
    <t>OCI Analytics Wkshop Time B, Add-on, RDS+, ZB</t>
  </si>
  <si>
    <t>PS-RDSP-OCI-WKSP-B-ZC</t>
  </si>
  <si>
    <t>OCI Analytics Wkshop Time B, Add-on, RDS+, ZC</t>
  </si>
  <si>
    <t>PS-RDSP-OCI-WKSP-B-ZD</t>
  </si>
  <si>
    <t>OCI Analytics Wkshop Time B, Add-on, RDS+, ZD</t>
  </si>
  <si>
    <t>PS-RDSP-OCI-WKSP-B-ZE</t>
  </si>
  <si>
    <t>OCI Analytics Wkshop Time B, Add-on, RDS+, ZE</t>
  </si>
  <si>
    <t>PS-RDSP-OPSMGR-BASE-ZA</t>
  </si>
  <si>
    <t>Operations Manager Impl Base RDS+,ZA</t>
  </si>
  <si>
    <t>PS-RDSP-OPSMGR-BASE-ZB</t>
  </si>
  <si>
    <t>Operations Manager Impl Base RDS+,ZB</t>
  </si>
  <si>
    <t>PS-RDSP-OPSMGR-BASE-ZC</t>
  </si>
  <si>
    <t>Operations Manager Impl Base RDS+,ZC</t>
  </si>
  <si>
    <t>PS-RDSP-OPSMGR-BASE-ZD</t>
  </si>
  <si>
    <t>Operations Manager Impl Base RDS+,ZD</t>
  </si>
  <si>
    <t>PS-RDSP-OPSMGR-BASE-ZE</t>
  </si>
  <si>
    <t>Operations Manager Impl Base RDS+,ZE</t>
  </si>
  <si>
    <t>PS-RDSP-OPSMGR-PROT-ZA</t>
  </si>
  <si>
    <t>Ops Mgr w/Protection Mgr Add-on RDS+,ZA</t>
  </si>
  <si>
    <t>PS-RDSP-OPSMGR-PROT-ZB</t>
  </si>
  <si>
    <t>Ops Mgr w/Protection Mgr Add-on RDS+,ZB</t>
  </si>
  <si>
    <t>PS-RDSP-OPSMGR-PROT-ZC</t>
  </si>
  <si>
    <t>Ops Mgr w/Protection Mgr Add-on RDS+,ZC</t>
  </si>
  <si>
    <t>PS-RDSP-OPSMGR-PROT-ZD</t>
  </si>
  <si>
    <t>Ops Mgr w/Protection Mgr Add-on RDS+,ZD</t>
  </si>
  <si>
    <t>PS-RDSP-OPSMGR-PROT-ZE</t>
  </si>
  <si>
    <t>Ops Mgr w/Protection Mgr Add-on RDS+,ZE</t>
  </si>
  <si>
    <t>PS-RDSP-OPSMGR-PROV-ZA</t>
  </si>
  <si>
    <t>Ops Mgr w/Provisioning Mgr Add-on RDS+,ZA</t>
  </si>
  <si>
    <t>PS-RDSP-OPSMGR-PROV-ZB</t>
  </si>
  <si>
    <t>Ops Mgr w/Provisioning Mgr Add-on RDS+,ZB</t>
  </si>
  <si>
    <t>PS-RDSP-OPSMGR-PROV-ZC</t>
  </si>
  <si>
    <t>Ops Mgr w/Provisioning Mgr Add-on RDS+,ZC</t>
  </si>
  <si>
    <t>PS-RDSP-OPSMGR-PROV-ZD</t>
  </si>
  <si>
    <t>Ops Mgr w/Provisioning Mgr Add-on RDS+,ZD</t>
  </si>
  <si>
    <t>PS-RDSP-OPSMGR-PROV-ZE</t>
  </si>
  <si>
    <t>Ops Mgr w/Provisioning Mgr Add-on RDS+,ZE</t>
  </si>
  <si>
    <t>PS-RDSP-OPSMGR-REPORT-ZA</t>
  </si>
  <si>
    <t>Ops Mgr Customer Reporting Add-on RDS+,ZA</t>
  </si>
  <si>
    <t>PS-RDSP-OPSMGR-REPORT-ZB</t>
  </si>
  <si>
    <t>Ops Mgr Customer Reporting Add-on RDS+,ZB</t>
  </si>
  <si>
    <t>PS-RDSP-OPSMGR-REPORT-ZC</t>
  </si>
  <si>
    <t>Ops Mgr Customer Reporting Add-on RDS+,ZC</t>
  </si>
  <si>
    <t>PS-RDSP-OPSMGR-REPORT-ZD</t>
  </si>
  <si>
    <t>Ops Mgr Customer Reporting Add-on RDS+,ZD</t>
  </si>
  <si>
    <t>PS-RDSP-OPSMGR-REPORT-ZE</t>
  </si>
  <si>
    <t>Ops Mgr Customer Reporting Add-on RDS+,ZE</t>
  </si>
  <si>
    <t>PS-RDSP-SME-BACK-ZA</t>
  </si>
  <si>
    <t>SME Impl Backup Readiness Add-on,RDS+,ZA</t>
  </si>
  <si>
    <t>PS-RDSP-SME-BACK-ZB</t>
  </si>
  <si>
    <t>SME Impl Backup Readiness Add-on,RDS+, ZB</t>
  </si>
  <si>
    <t>PS-RDSP-SME-BACK-ZC</t>
  </si>
  <si>
    <t>SME Impl Backup Readiness Add-on,RDS+, ZC</t>
  </si>
  <si>
    <t>PS-RDSP-SME-BACK-ZD</t>
  </si>
  <si>
    <t>SME Impl Backup Readiness Add-on,RDS+,ZD</t>
  </si>
  <si>
    <t>PS-RDSP-SME-BACK-ZE</t>
  </si>
  <si>
    <t>SME Impl Backup Readiness Add-on,RDS+,ZE</t>
  </si>
  <si>
    <t>PS-RDSP-SME-BASE-ZA</t>
  </si>
  <si>
    <t>SnapManager Exchange Impl Base RDS+,ZA</t>
  </si>
  <si>
    <t>PS-RDSP-SME-BASE-ZB</t>
  </si>
  <si>
    <t>SnapManager Exchange Impl Base RDS+,ZB</t>
  </si>
  <si>
    <t>PS-RDSP-SME-BASE-ZC</t>
  </si>
  <si>
    <t>SnapManager Exchange Impl Base RDS+,ZC</t>
  </si>
  <si>
    <t>PS-RDSP-SME-BASE-ZD</t>
  </si>
  <si>
    <t>SnapManager Exchange Impl Base RDS+,ZD</t>
  </si>
  <si>
    <t>PS-RDSP-SME-BASE-ZE</t>
  </si>
  <si>
    <t>SnapManager Exchange Impl Base RDS+,ZE</t>
  </si>
  <si>
    <t>PS-RDSP-SME-DRSM-ZA</t>
  </si>
  <si>
    <t>SME Impl DR via SnapMirror Add-on,RDS+ ZA</t>
  </si>
  <si>
    <t>PS-RDSP-SME-DRSM-ZB</t>
  </si>
  <si>
    <t>SME Impl DR via SnapMirror Add-on,RDS+ ZB</t>
  </si>
  <si>
    <t>PS-RDSP-SME-DRSM-ZC</t>
  </si>
  <si>
    <t>SME Impl DR via SnapMirror Add-on,RDS+ ZC</t>
  </si>
  <si>
    <t>PS-RDSP-SME-DRSM-ZD</t>
  </si>
  <si>
    <t>SME Impl DR via SnapMirror Add-on,RDS+ ZD</t>
  </si>
  <si>
    <t>PS-RDSP-SME-DRSM-ZE</t>
  </si>
  <si>
    <t>SME Impl DR via SnapMirror Add-on,RDS+ ZE</t>
  </si>
  <si>
    <t>PS-RDSP-SME-HOST-ZA</t>
  </si>
  <si>
    <t>SME Impl Add one host/DAG node Add-on,RDS+,ZA</t>
  </si>
  <si>
    <t>PS-RDSP-SME-HOST-ZB</t>
  </si>
  <si>
    <t>SME Impl Add one host/DAG node Add-on,RDS+,ZB</t>
  </si>
  <si>
    <t>PS-RDSP-SME-HOST-ZC</t>
  </si>
  <si>
    <t>SME Impl Add one host/DAG node Add-on,RDS+,ZC</t>
  </si>
  <si>
    <t>PS-RDSP-SME-HOST-ZD</t>
  </si>
  <si>
    <t>SME Impl Add one host/DAG node Add-on,RDS+,ZD</t>
  </si>
  <si>
    <t>PS-RDSP-SME-HOST-ZE</t>
  </si>
  <si>
    <t>SME Impl Add one host/DAG node Add-on,RDS+,ZE</t>
  </si>
  <si>
    <t>PS-RDSP-SME-MIG-ZA</t>
  </si>
  <si>
    <t>SME Impl Migration Add-on,RDS+,ZA</t>
  </si>
  <si>
    <t>PS-RDSP-SME-MIG-ZB</t>
  </si>
  <si>
    <t>SME Impl Migration Add-on,RDS+,ZB</t>
  </si>
  <si>
    <t>PS-RDSP-SME-MIG-ZC</t>
  </si>
  <si>
    <t>SME Impl Migration Add-on,RDS+,ZC</t>
  </si>
  <si>
    <t>PS-RDSP-SME-MIG-ZD</t>
  </si>
  <si>
    <t>SME Impl Migration Add-on,RDS+,ZD</t>
  </si>
  <si>
    <t>PS-RDSP-SME-MIG-ZE</t>
  </si>
  <si>
    <t>SME Impl Migration Add-on,RDS+,ZE</t>
  </si>
  <si>
    <t>PS-RDSP-SME-PROT-ZA</t>
  </si>
  <si>
    <t>SME Impl SnapVault ProtMan Add-on,RDS+,ZA</t>
  </si>
  <si>
    <t>PS-RDSP-SME-PROT-ZB</t>
  </si>
  <si>
    <t>SME Impl SnapVault ProtMan Add-on,RDS+,ZB</t>
  </si>
  <si>
    <t>PS-RDSP-SME-PROT-ZC</t>
  </si>
  <si>
    <t>SME Impl SnapVault ProtMan Add-on,RDS+,ZC</t>
  </si>
  <si>
    <t>PS-RDSP-SME-PROT-ZD</t>
  </si>
  <si>
    <t>SME Impl SnapVault ProtMan Add-on,RDS+,ZD</t>
  </si>
  <si>
    <t>PS-RDSP-SME-PROT-ZE</t>
  </si>
  <si>
    <t>SME Impl SnapVault ProtMan Add-on,RDS+,ZE</t>
  </si>
  <si>
    <t>PS-RDSP-SMO-BACKUP-ZA</t>
  </si>
  <si>
    <t>SMO Backup Readiness VTL/Tape Add-on RDS+,ZA</t>
  </si>
  <si>
    <t>PS-RDSP-SMO-BACKUP-ZB</t>
  </si>
  <si>
    <t>SMO Backup Readiness VTL/Tape Add-on RDS+,ZB</t>
  </si>
  <si>
    <t>PS-RDSP-SMO-BACKUP-ZC</t>
  </si>
  <si>
    <t>SMO Backup Readiness VTL/Tape Add-on RDS+,ZC</t>
  </si>
  <si>
    <t>PS-RDSP-SMO-BACKUP-ZD</t>
  </si>
  <si>
    <t>SMO Backup Readiness VTL/Tape Add-on RDS+,ZD</t>
  </si>
  <si>
    <t>PS-RDSP-SMO-BACKUP-ZE</t>
  </si>
  <si>
    <t>SMO Backup Readiness VTL/Tape Add-on RDS+,ZE</t>
  </si>
  <si>
    <t>PS-RDSP-SMO-BASE-ZA</t>
  </si>
  <si>
    <t>SMO Impl Base-up to 3 instances / 3TB RDS+,ZA</t>
  </si>
  <si>
    <t>PS-RDSP-SMO-BASE-ZB</t>
  </si>
  <si>
    <t>SMO Impl Base-up to 3 instances / 3TB RDS+,ZB</t>
  </si>
  <si>
    <t>PS-RDSP-SMO-BASE-ZC</t>
  </si>
  <si>
    <t>SMO Impl Base-up to 3 instances / 3TB RDS+,ZC</t>
  </si>
  <si>
    <t>PS-RDSP-SMO-BASE-ZD</t>
  </si>
  <si>
    <t>SMO Impl Base-up to 3 instances / 3TB RDS+,ZD</t>
  </si>
  <si>
    <t>PS-RDSP-SMO-BASE-ZE</t>
  </si>
  <si>
    <t>SMO Impl Base-up to 3 instances / 3TB RDS+,ZE</t>
  </si>
  <si>
    <t>PS-RDSP-SMO-DRSM-ZA</t>
  </si>
  <si>
    <t>SMO Impl DR w/SnapMirror Add-on RDS+,ZA</t>
  </si>
  <si>
    <t>PS-RDSP-SMO-DRSM-ZB</t>
  </si>
  <si>
    <t>SMO Impl DR w/SnapMirror Add-on RDS+,ZB</t>
  </si>
  <si>
    <t>PS-RDSP-SMO-DRSM-ZC</t>
  </si>
  <si>
    <t>SMO Impl DR w/SnapMirror Add-on RDS+,ZC</t>
  </si>
  <si>
    <t>PS-RDSP-SMO-DRSM-ZD</t>
  </si>
  <si>
    <t>SMO Impl DR w/SnapMirror Add-on RDS+,ZD</t>
  </si>
  <si>
    <t>PS-RDSP-SMO-DRSM-ZE</t>
  </si>
  <si>
    <t>SMO Impl DR w/SnapMirror Add-on RDS+,ZE</t>
  </si>
  <si>
    <t>PS-RDSP-SMO-LDB-ZA</t>
  </si>
  <si>
    <t>SMO Addtl DB-up to 5 inst/5TB Add-on RDS+,ZA</t>
  </si>
  <si>
    <t>PS-RDSP-SMO-LDB-ZB</t>
  </si>
  <si>
    <t>SMO Addtl DB-up to 5 inst/5TB Add-on RDS+,ZB</t>
  </si>
  <si>
    <t>PS-RDSP-SMO-LDB-ZC</t>
  </si>
  <si>
    <t>SMO Addtl DB-up to 5 inst/5TB Add-on RDS+,ZC</t>
  </si>
  <si>
    <t>PS-RDSP-SMO-LDB-ZD</t>
  </si>
  <si>
    <t>SMO Addtl DB-up to 5 inst/5TB Add-on RDS+,ZD</t>
  </si>
  <si>
    <t>PS-RDSP-SMO-LDB-ZE</t>
  </si>
  <si>
    <t>SMO Addtl DB-up to 5 inst/5TB Add-on RDS+,ZE</t>
  </si>
  <si>
    <t>PS-RDSP-SMO-PMI-ZA</t>
  </si>
  <si>
    <t>SMO Integr w/Protection Mgr Add-on RDS+,ZA</t>
  </si>
  <si>
    <t>PS-RDSP-SMO-PMI-ZB</t>
  </si>
  <si>
    <t>SMO Integr w/Protection Mgr Add-on RDS+,ZB</t>
  </si>
  <si>
    <t>PS-RDSP-SMO-PMI-ZC</t>
  </si>
  <si>
    <t>SMO Integr w/Protection Mgr Add-on RDS+,ZC</t>
  </si>
  <si>
    <t>PS-RDSP-SMO-PMI-ZD</t>
  </si>
  <si>
    <t>SMO Integr w/Protection Mgr Add-on RDS+,ZD</t>
  </si>
  <si>
    <t>PS-RDSP-SMO-PMI-ZE</t>
  </si>
  <si>
    <t>SMO Integr w/Protection Mgr Add-on RDS+,ZE</t>
  </si>
  <si>
    <t>PS-RDSP-SMO-RAC-ZA</t>
  </si>
  <si>
    <t>SMO Impl RAC - up to 4 nodes Add-on RDS+,ZA</t>
  </si>
  <si>
    <t>PS-RDSP-SMO-RAC-ZB</t>
  </si>
  <si>
    <t>SMO Impl RAC - up to 4 nodes Add-on RDS+,ZB</t>
  </si>
  <si>
    <t>PS-RDSP-SMO-RAC-ZC</t>
  </si>
  <si>
    <t>SMO Impl RAC - up to 4 nodes Add-on RDS+,ZC</t>
  </si>
  <si>
    <t>PS-RDSP-SMO-RAC-ZD</t>
  </si>
  <si>
    <t>SMO Impl RAC - up to 4 nodes Add-on RDS+,ZD</t>
  </si>
  <si>
    <t>PS-RDSP-SMO-RAC-ZE</t>
  </si>
  <si>
    <t>SMO Impl RAC - up to 4 nodes Add-on RDS+,ZE</t>
  </si>
  <si>
    <t>PS-RDSP-SMSP-BASE-ZA</t>
  </si>
  <si>
    <t>SnapManager SharePoint Impl Base RDS+,ZA</t>
  </si>
  <si>
    <t>PS-RDSP-SMSP-BASE-ZB</t>
  </si>
  <si>
    <t>SnapManager SharePoint Impl Base RDS+,ZB</t>
  </si>
  <si>
    <t>PS-RDSP-SMSP-BASE-ZC</t>
  </si>
  <si>
    <t>SnapManager SharePoint Impl Base RDS+,ZC</t>
  </si>
  <si>
    <t>PS-RDSP-SMSP-BASE-ZD</t>
  </si>
  <si>
    <t>SnapManager SharePoint Impl Base RDS+,ZD</t>
  </si>
  <si>
    <t>PS-RDSP-SMSP-BASE-ZE</t>
  </si>
  <si>
    <t>SnapManager SharePoint Impl Base RDS+,ZE</t>
  </si>
  <si>
    <t>PS-RDSP-SMSP-BLOB-ZA</t>
  </si>
  <si>
    <t>SMSP Impl Binary Large Object Add-on,RDS+,ZA</t>
  </si>
  <si>
    <t>PS-RDSP-SMSP-BLOB-ZB</t>
  </si>
  <si>
    <t>SMSP Impl Binary Large Object Add-on,RDS+,ZB</t>
  </si>
  <si>
    <t>PS-RDSP-SMSP-BLOB-ZC</t>
  </si>
  <si>
    <t>SMSP Impl Binary Large Object Add-on,RDS+,ZC</t>
  </si>
  <si>
    <t>PS-RDSP-SMSP-BLOB-ZD</t>
  </si>
  <si>
    <t>SMSP Impl Binary Large Object Add-on,RDS+,ZD</t>
  </si>
  <si>
    <t>PS-RDSP-SMSP-BLOB-ZE</t>
  </si>
  <si>
    <t>SMSP Impl Binary Large Object Add-on,RDS+,ZE</t>
  </si>
  <si>
    <t>PS-RDSP-SMSP-DR-ZA</t>
  </si>
  <si>
    <t>SMSP Impl Disaster Recovery Add-on,RDS+ZA</t>
  </si>
  <si>
    <t>PS-RDSP-SMSP-DR-ZB</t>
  </si>
  <si>
    <t>SMSP Impl Disaster Recovery Add-on,RDS+ZB</t>
  </si>
  <si>
    <t>PS-RDSP-SMSP-DR-ZC</t>
  </si>
  <si>
    <t>SMSP Impl Disaster Recovery Add-on,RDS+ZC</t>
  </si>
  <si>
    <t>PS-RDSP-SMSP-DR-ZD</t>
  </si>
  <si>
    <t>SMSP Impl Disaster Recovery Add-on,RDS+ZD</t>
  </si>
  <si>
    <t>PS-RDSP-SMSP-DR-ZE</t>
  </si>
  <si>
    <t>SMSP Impl Disaster Recovery Add-on,RDS+ZE</t>
  </si>
  <si>
    <t>PS-RDSP-SMSP-MIGR-ZA</t>
  </si>
  <si>
    <t>SMSP Impl Data Migration Add-on,RDS+ZA</t>
  </si>
  <si>
    <t>PS-RDSP-SMSP-MIGR-ZB</t>
  </si>
  <si>
    <t>SMSP Impl Data Migration Add-on,RDS+ZB</t>
  </si>
  <si>
    <t>PS-RDSP-SMSP-MIGR-ZC</t>
  </si>
  <si>
    <t>SMSP Impl Data Migration Add-on,RDS+ZC</t>
  </si>
  <si>
    <t>PS-RDSP-SMSP-MIGR-ZD</t>
  </si>
  <si>
    <t>SMSP Impl Data Migration Add-on,RDS+ZD</t>
  </si>
  <si>
    <t>PS-RDSP-SMSP-MIGR-ZE</t>
  </si>
  <si>
    <t>SMSP Impl Data Migration Add-on,RDS+ZE</t>
  </si>
  <si>
    <t>PS-RDSP-SMSP-OPTM-ZA</t>
  </si>
  <si>
    <t>SMSP Impl Optimization Add-on,RDS+,ZA</t>
  </si>
  <si>
    <t>PS-RDSP-SMSP-OPTM-ZB</t>
  </si>
  <si>
    <t>SMSP Impl Optimization Add-on,RDS+,ZB</t>
  </si>
  <si>
    <t>PS-RDSP-SMSP-OPTM-ZC</t>
  </si>
  <si>
    <t>SMSP Impl Optimization Add-on,RDS+,ZC</t>
  </si>
  <si>
    <t>PS-RDSP-SMSP-OPTM-ZD</t>
  </si>
  <si>
    <t>SMSP Impl Optimization Add-on,RDS+,ZD</t>
  </si>
  <si>
    <t>PS-RDSP-SMSP-OPTM-ZE</t>
  </si>
  <si>
    <t>SMSP Impl Optimization Add-on,RDS+,ZE</t>
  </si>
  <si>
    <t>PS-RDSP-SMSQL-BACKUP-ZA</t>
  </si>
  <si>
    <t>SMSQL Impl Backup Readiness Add-on,RDS+,ZA</t>
  </si>
  <si>
    <t>PS-RDSP-SMSQL-BACKUP-ZB</t>
  </si>
  <si>
    <t>SMSQL Impl Backup Readiness Add-on,RDS+,ZB</t>
  </si>
  <si>
    <t>PS-RDSP-SMSQL-BACKUP-ZC</t>
  </si>
  <si>
    <t>SMSQL Impl Backup Readiness Add-on,RDS+,ZC</t>
  </si>
  <si>
    <t>PS-RDSP-SMSQL-BACKUP-ZD</t>
  </si>
  <si>
    <t>SMSQL Impl Backup Readiness Add-on,RDS+,ZD</t>
  </si>
  <si>
    <t>PS-RDSP-SMSQL-BACKUP-ZE</t>
  </si>
  <si>
    <t>SMSQL Impl Backup Readiness Add-on,RDS+,ZE</t>
  </si>
  <si>
    <t>PS-RDSP-SMSQL-BASE-ZA</t>
  </si>
  <si>
    <t>SnapManager for MS SQL Impl Base RDS+,ZA</t>
  </si>
  <si>
    <t>PS-RDSP-SMSQL-BASE-ZB</t>
  </si>
  <si>
    <t>SnapManager for MS SQL Impl Base RDS+,ZB</t>
  </si>
  <si>
    <t>PS-RDSP-SMSQL-BASE-ZC</t>
  </si>
  <si>
    <t>SnapManager for MS SQL Impl Base RDS+,ZC</t>
  </si>
  <si>
    <t>PS-RDSP-SMSQL-BASE-ZD</t>
  </si>
  <si>
    <t>SnapManager for MS SQL Impl Base RDS+,ZD</t>
  </si>
  <si>
    <t>PS-RDSP-SMSQL-BASE-ZE</t>
  </si>
  <si>
    <t>SnapManager for MS SQL Impl Base RDS+,ZE</t>
  </si>
  <si>
    <t>PS-RDSP-SMSQL-DR1-ZA</t>
  </si>
  <si>
    <t>SMSQL Impl DR 1 hst/clstr Add-on,RDS+,ZA</t>
  </si>
  <si>
    <t>PS-RDSP-SMSQL-DR1-ZB</t>
  </si>
  <si>
    <t>SMSQL Impl DR 1 hst/clstr Add-on,RDS+,ZB</t>
  </si>
  <si>
    <t>PS-RDSP-SMSQL-DR1-ZC</t>
  </si>
  <si>
    <t>SMSQL Impl DR 1 hst/clstr Add-on,RDS+,ZC</t>
  </si>
  <si>
    <t>PS-RDSP-SMSQL-DR1-ZD</t>
  </si>
  <si>
    <t>SMSQL Impl DR 1 hst/clstr Add-on,RDS+,ZD</t>
  </si>
  <si>
    <t>PS-RDSP-SMSQL-DR1-ZE</t>
  </si>
  <si>
    <t>SMSQL Impl DR 1 hst/clstr Add-on,RDS+,ZE</t>
  </si>
  <si>
    <t>PS-RDSP-SMSQL-DR2-ZA</t>
  </si>
  <si>
    <t>SMSQL Impl DR 2 hst/clstr Add-on,RDS+,ZA</t>
  </si>
  <si>
    <t>PS-RDSP-SMSQL-DR2-ZB</t>
  </si>
  <si>
    <t>SMSQL Impl DR 2 hst/clstr Add-on,RDS+,ZB</t>
  </si>
  <si>
    <t>PS-RDSP-SMSQL-DR2-ZC</t>
  </si>
  <si>
    <t>SMSQL Impl DR 2 hst/clstr Add-on,RDS+,ZC</t>
  </si>
  <si>
    <t>PS-RDSP-SMSQL-DR2-ZD</t>
  </si>
  <si>
    <t>SMSQL Impl DR 2 hst/clstr Add-on,RDS+,ZD</t>
  </si>
  <si>
    <t>PS-RDSP-SMSQL-DR2-ZE</t>
  </si>
  <si>
    <t>SMSQL Impl DR 2 hst/clstr Add-on,RDS+,ZE</t>
  </si>
  <si>
    <t>PS-RDSP-SMSQL-HOST-ZA</t>
  </si>
  <si>
    <t>SMSQL Impl Add one host/cluster, RDS+,ZA</t>
  </si>
  <si>
    <t>PS-RDSP-SMSQL-HOST-ZB</t>
  </si>
  <si>
    <t>SMSQL Impl Add one host/cluster, RDS+,ZB</t>
  </si>
  <si>
    <t>PS-RDSP-SMSQL-HOST-ZC</t>
  </si>
  <si>
    <t>SMSQL Impl Add one host/cluster, RDS+,ZC</t>
  </si>
  <si>
    <t>PS-RDSP-SMSQL-HOST-ZD</t>
  </si>
  <si>
    <t>SMSQL Impl Add one host/cluster, RDS+,ZD</t>
  </si>
  <si>
    <t>PS-RDSP-SMSQL-HOST-ZE</t>
  </si>
  <si>
    <t>SMSQL Impl Add one host/cluster, RDS+,ZE</t>
  </si>
  <si>
    <t>PS-RDSP-SMSQL-MIG-ZA</t>
  </si>
  <si>
    <t>SMSQL Impl Migration Add-on,RDS+,ZA</t>
  </si>
  <si>
    <t>PS-RDSP-SMSQL-MIG-ZB</t>
  </si>
  <si>
    <t>SMSQL Impl Migration Add-on,RDS+,ZB</t>
  </si>
  <si>
    <t>PS-RDSP-SMSQL-MIG-ZC</t>
  </si>
  <si>
    <t>SMSQL Impl Migration Add-on,RDS+,ZC</t>
  </si>
  <si>
    <t>PS-RDSP-SMSQL-MIG-ZD</t>
  </si>
  <si>
    <t>SMSQL Impl Migration Add-on,RDS+,ZD</t>
  </si>
  <si>
    <t>PS-RDSP-SMSQL-MIG-ZE</t>
  </si>
  <si>
    <t>SMSQL Impl Migration Add-on,RDS+,ZE</t>
  </si>
  <si>
    <t>PS-RDSP-STOR-IMPL-4NDE-ZA</t>
  </si>
  <si>
    <t>1-4 FAS Cntlr or 2HA Add-on RDS+, ZA</t>
  </si>
  <si>
    <t>PS-RDSP-STOR-IMPL-4NDE-ZB</t>
  </si>
  <si>
    <t>1-4 FAS Cntlr or 2HA Add-on RDS+, ZB</t>
  </si>
  <si>
    <t>PS-RDSP-STOR-IMPL-4NDE-ZC</t>
  </si>
  <si>
    <t>1-4 FAS Cntlr or 2HA Add-on RDS+, ZC</t>
  </si>
  <si>
    <t>PS-RDSP-STOR-IMPL-4NDE-ZD</t>
  </si>
  <si>
    <t>1-4 FAS Cntlr or 2HA Add-on RDS+, ZD</t>
  </si>
  <si>
    <t>PS-RDSP-STOR-IMPL-4NDE-ZE</t>
  </si>
  <si>
    <t>1-4 FAS Cntlr or 2HA Add-on RDS+, ZE</t>
  </si>
  <si>
    <t>PS-RDSP-STOR-IMPL-BASE-ZA</t>
  </si>
  <si>
    <t>Storage Implementation Base RDS+,ZA</t>
  </si>
  <si>
    <t>PS-RDSP-STOR-IMPL-BASE-ZB</t>
  </si>
  <si>
    <t>Storage Implementation Base RDS+,ZB</t>
  </si>
  <si>
    <t>PS-RDSP-STOR-IMPL-BASE-ZC</t>
  </si>
  <si>
    <t>Storage Implementation Base RDS+,ZC</t>
  </si>
  <si>
    <t>PS-RDSP-STOR-IMPL-BASE-ZD</t>
  </si>
  <si>
    <t>Storage Implementation Base RDS+,ZD</t>
  </si>
  <si>
    <t>PS-RDSP-STOR-IMPL-BASE-ZE</t>
  </si>
  <si>
    <t>Storage Implementation Base RDS+,ZE</t>
  </si>
  <si>
    <t>PS-RDSP-STOR-IMPL-MC-ZA</t>
  </si>
  <si>
    <t>Storage Impl MetroCluster Add-on RDS+,ZA</t>
  </si>
  <si>
    <t>PS-RDSP-STOR-IMPL-MC-ZB</t>
  </si>
  <si>
    <t>Storage Impl MetroCluster Add-on RDS+,ZB</t>
  </si>
  <si>
    <t>PS-RDSP-STOR-IMPL-MC-ZC</t>
  </si>
  <si>
    <t>Storage Impl MetroCluster Add-on RDS+,ZC</t>
  </si>
  <si>
    <t>PS-RDSP-STOR-IMPL-MC-ZD</t>
  </si>
  <si>
    <t>Storage Impl MetroCluster Add-on RDS+,ZD</t>
  </si>
  <si>
    <t>PS-RDSP-STOR-IMPL-MC-ZE</t>
  </si>
  <si>
    <t>Storage Impl MetroCluster Add-on RDS+,ZE</t>
  </si>
  <si>
    <t>PS-RDSP-STOR-IMPL-SAN-ZA</t>
  </si>
  <si>
    <t>Storage Impl SAN Add-on RDS+,ZA</t>
  </si>
  <si>
    <t>PS-RDSP-STOR-IMPL-SAN-ZB</t>
  </si>
  <si>
    <t>Storage Impl SAN Add-on RDS+,ZB</t>
  </si>
  <si>
    <t>PS-RDSP-STOR-IMPL-SAN-ZC</t>
  </si>
  <si>
    <t>Storage Impl SAN Add-on RDS+,ZC</t>
  </si>
  <si>
    <t>PS-RDSP-STOR-IMPL-SAN-ZD</t>
  </si>
  <si>
    <t>Storage Impl SAN Add-on RDS+,ZD</t>
  </si>
  <si>
    <t>PS-RDSP-STOR-IMPL-SAN-ZE</t>
  </si>
  <si>
    <t>Storage Impl SAN Add-on RDS+,ZE</t>
  </si>
  <si>
    <t>PS-RDSP-STOR-IMPL-SM-ZA</t>
  </si>
  <si>
    <t>Storage Impl SnapMirror Add-on RDS+,ZA</t>
  </si>
  <si>
    <t>PS-RDSP-STOR-IMPL-SM-ZB</t>
  </si>
  <si>
    <t>Storage Impl SnapMirror Add-on RDS+,ZB</t>
  </si>
  <si>
    <t>PS-RDSP-STOR-IMPL-SM-ZC</t>
  </si>
  <si>
    <t>Storage Impl SnapMirror Add-on RDS+,ZC</t>
  </si>
  <si>
    <t>PS-RDSP-STOR-IMPL-SM-ZD</t>
  </si>
  <si>
    <t>Storage Impl SnapMirror Add-on RDS+, ZD</t>
  </si>
  <si>
    <t>PS-RDSP-STOR-IMPL-SM-ZE</t>
  </si>
  <si>
    <t>Storage Impl SnapMirror Add-on RDS+,ZE</t>
  </si>
  <si>
    <t>PS-RDSP-STOR-IMPL-SV-ZA</t>
  </si>
  <si>
    <t>Storage Impl SnapVault Add-on RDS+, ZA</t>
  </si>
  <si>
    <t>PS-RDSP-STOR-IMPL-SV-ZB</t>
  </si>
  <si>
    <t>Storage Impl SnapVault Add-on RDS+,ZB</t>
  </si>
  <si>
    <t>PS-RDSP-STOR-IMPL-SV-ZC</t>
  </si>
  <si>
    <t>Storage Impl SnapVault Add-on RDS+,ZC</t>
  </si>
  <si>
    <t>PS-RDSP-STOR-IMPL-SV-ZD</t>
  </si>
  <si>
    <t>Storage Impl SnapVault Add-on RDS+,ZD</t>
  </si>
  <si>
    <t>PS-RDSP-STOR-IMPL-SV-ZE</t>
  </si>
  <si>
    <t>Storage Impl SnapVault Add-on RDS+, ZE</t>
  </si>
  <si>
    <t>PS-RDSP-VDI-BASE-ZA</t>
  </si>
  <si>
    <t>VDI Implementation Service Base RDS+,ZA</t>
  </si>
  <si>
    <t>PS-RDSP-VDI-BASE-ZB</t>
  </si>
  <si>
    <t>VDI Implementation Service Base RDS+,ZB</t>
  </si>
  <si>
    <t>PS-RDSP-VDI-BASE-ZC</t>
  </si>
  <si>
    <t>VDI Implementation Service Base RDS+,ZC</t>
  </si>
  <si>
    <t>PS-RDSP-VDI-BASE-ZD</t>
  </si>
  <si>
    <t>VDI Implementation Service Base RDS+,ZD</t>
  </si>
  <si>
    <t>PS-RDSP-VDI-BASE-ZE</t>
  </si>
  <si>
    <t>VDI Implementation Service Base RDS+,ZE</t>
  </si>
  <si>
    <t>PS-RDSP-VSER-IMPL-BASE-ZA</t>
  </si>
  <si>
    <t>V-Series Implementation Base RDS+,ZA</t>
  </si>
  <si>
    <t>PS-RDSP-VSER-IMPL-BASE-ZB</t>
  </si>
  <si>
    <t>V-Series Implementation Base RDS+,ZB</t>
  </si>
  <si>
    <t>PS-RDSP-VSER-IMPL-BASE-ZC</t>
  </si>
  <si>
    <t>V-Series Implementation Base RDS+,ZC</t>
  </si>
  <si>
    <t>PS-RDSP-VSER-IMPL-BASE-ZD</t>
  </si>
  <si>
    <t>V-Series Implementation Base RDS+,ZD</t>
  </si>
  <si>
    <t>PS-RDSP-VSER-IMPL-BASE-ZE</t>
  </si>
  <si>
    <t>V-Series Implementation Base RDS+,ZE</t>
  </si>
  <si>
    <t>PS-RDSP-VSER-IMPL-SAN-ZA</t>
  </si>
  <si>
    <t>V-Series Impl SAN Add-on RDS+,ZA</t>
  </si>
  <si>
    <t>PS-RDSP-VSER-IMPL-SAN-ZB</t>
  </si>
  <si>
    <t>V-Series Impl SAN Add-on RDS+,ZB</t>
  </si>
  <si>
    <t>PS-RDSP-VSER-IMPL-SAN-ZC</t>
  </si>
  <si>
    <t>V-Series Impl SAN Add-on RDS+,ZC</t>
  </si>
  <si>
    <t>PS-RDSP-VSER-IMPL-SAN-ZD</t>
  </si>
  <si>
    <t>V-Series Impl SAN Add-on RDS+,ZD</t>
  </si>
  <si>
    <t>PS-RDSP-VSER-IMPL-SAN-ZE</t>
  </si>
  <si>
    <t>V-Series Impl SAN Add-on RDS+,ZE</t>
  </si>
  <si>
    <t>PS-REMOTE-STOR-AD-INBH-ZA</t>
  </si>
  <si>
    <t>Remote Svc Stor Admin India Non-Bus Hrs-ZA</t>
  </si>
  <si>
    <t>PS-REMOTE-STOR-AD-INBH-ZB</t>
  </si>
  <si>
    <t>Remote Svc Stor Admin India Non-Bus Hrs-ZB</t>
  </si>
  <si>
    <t>PS-REMOTE-STOR-AD-INBH-ZC</t>
  </si>
  <si>
    <t>Remote Svc Stor Admin India Non-Bus Hrs-ZC</t>
  </si>
  <si>
    <t>PS-REMOTE-STOR-AD-INBH-ZD</t>
  </si>
  <si>
    <t>Remote Svc Stor Admin India Non-Bus Hrs-ZD</t>
  </si>
  <si>
    <t>PS-REMOTE-STOR-AD-INBH-ZE</t>
  </si>
  <si>
    <t>Remote Svc Stor Admin India Non-Bus Hrs-ZE</t>
  </si>
  <si>
    <t>PS-REMOTE-STOR-AD-ISBH-ZA</t>
  </si>
  <si>
    <t>Remote Svc Stor Admin India Std Bus Hrs-ZA</t>
  </si>
  <si>
    <t>PS-REMOTE-STOR-AD-ISBH-ZB</t>
  </si>
  <si>
    <t>Remote Svc Stor Admin India Std Bus Hrs-ZB</t>
  </si>
  <si>
    <t>PS-REMOTE-STOR-AD-ISBH-ZC</t>
  </si>
  <si>
    <t>Remote Svc Stor Admin India Std Bus Hrs-ZC</t>
  </si>
  <si>
    <t>PS-REMOTE-STOR-AD-ISBH-ZD</t>
  </si>
  <si>
    <t>Remote Svc Stor Admin India Std Bus Hrs-ZD</t>
  </si>
  <si>
    <t>PS-REMOTE-STOR-AD-ISBH-ZE</t>
  </si>
  <si>
    <t>Remote Svc Stor Admin India Std Bus Hrs-ZE</t>
  </si>
  <si>
    <t>PS-RESIDENT-CON-OCI-ZA</t>
  </si>
  <si>
    <t>OCI PS Resident Storage Consultant, ZA</t>
  </si>
  <si>
    <t>PS-RESIDENT-CON-OCI-ZB</t>
  </si>
  <si>
    <t>OCI PS Resident Storage Consultant, ZB</t>
  </si>
  <si>
    <t>PS-RESIDENT-PR-MGR-ZA</t>
  </si>
  <si>
    <t>PS Resident Storage Project Mgr,ZA</t>
  </si>
  <si>
    <t>PS-RESIDENT-PR-MGR-ZB</t>
  </si>
  <si>
    <t>PS Resident Storage Project Mgr,ZB</t>
  </si>
  <si>
    <t>PS-RESIDENT-PR-MGR-ZC</t>
  </si>
  <si>
    <t>PS Resident Storage Project Mgr,ZC</t>
  </si>
  <si>
    <t>PS-RESIDENT-PR-MGR-ZD</t>
  </si>
  <si>
    <t>PS Resident Storage Project Mgr,ZD</t>
  </si>
  <si>
    <t>PS-RESIDENT-PR-MGR-ZE</t>
  </si>
  <si>
    <t>PS Resident Storage Project Mgr,ZE</t>
  </si>
  <si>
    <t>PS-RESIDENT-STG-AD-INC-ZA</t>
  </si>
  <si>
    <t>PS Resident Storage Admin Inc,ZA</t>
  </si>
  <si>
    <t>PS-RESIDENT-STG-AD-INC-ZB</t>
  </si>
  <si>
    <t>PS Resident Storage Admin Inc,ZB</t>
  </si>
  <si>
    <t>PS-RESIDENT-STG-AD-INC-ZC</t>
  </si>
  <si>
    <t>PS Resident Storage Admin Inc,ZC</t>
  </si>
  <si>
    <t>PS-RESIDENT-STG-AD-INC-ZD</t>
  </si>
  <si>
    <t>PS Resident Storage Admin Inc,ZD</t>
  </si>
  <si>
    <t>PS-RESIDENT-STG-AD-INC-ZE</t>
  </si>
  <si>
    <t>PS Resident Storage Admin Inc,ZE</t>
  </si>
  <si>
    <t>PS-RESIDENT-STG-AD-ZA</t>
  </si>
  <si>
    <t>PS Resident Storage Administrator,ZA</t>
  </si>
  <si>
    <t>PS-RESIDENT-STG-AD-ZB</t>
  </si>
  <si>
    <t>PS Resident Storage Administrator,ZB</t>
  </si>
  <si>
    <t>PS-RESIDENT-STG-AD-ZC</t>
  </si>
  <si>
    <t>PS Resident Storage Administrator,ZC</t>
  </si>
  <si>
    <t>PS-RESIDENT-STG-AD-ZD</t>
  </si>
  <si>
    <t>PS Resident Storage Administrator,ZD</t>
  </si>
  <si>
    <t>PS-RESIDENT-STG-AD-ZE</t>
  </si>
  <si>
    <t>PS Resident Storage Administrator,ZE</t>
  </si>
  <si>
    <t>PS-RESIDENT-STG-ARC-ZA</t>
  </si>
  <si>
    <t>PS Resident Storage Architect, ZA</t>
  </si>
  <si>
    <t>PS-RESIDENT-STG-ARC-ZB</t>
  </si>
  <si>
    <t>PS Resident Storage Architect, ZB</t>
  </si>
  <si>
    <t>PS-RESIDENT-STG-ARC-ZC</t>
  </si>
  <si>
    <t>PS Resident Storage Architect, ZC</t>
  </si>
  <si>
    <t>PS-RESIDENT-STG-ARC-ZD</t>
  </si>
  <si>
    <t>PS Resident Storage Architect, ZD</t>
  </si>
  <si>
    <t>PS-RESIDENT-STG-ARC-ZE</t>
  </si>
  <si>
    <t>PS Resident Storage Architect, ZE</t>
  </si>
  <si>
    <t>PS-RESIDENT-STG-ASAD-ZA</t>
  </si>
  <si>
    <t>PS Resident Associate Storage Admin, ZA</t>
  </si>
  <si>
    <t>PS-RESIDENT-STG-ASAD-ZB</t>
  </si>
  <si>
    <t>PS Resident Associate Storage Admin, ZB</t>
  </si>
  <si>
    <t>PS-RESIDENT-STG-ASAD-ZC</t>
  </si>
  <si>
    <t>PS Resident Associate Storage Admin, ZC</t>
  </si>
  <si>
    <t>PS-RESIDENT-STG-ASAD-ZD</t>
  </si>
  <si>
    <t>PS Resident Associate Storage Admin, ZD</t>
  </si>
  <si>
    <t>PS-RESIDENT-STG-ASAD-ZE</t>
  </si>
  <si>
    <t>PS Resident Associate Storage Admin, ZE</t>
  </si>
  <si>
    <t>PS-RESIDENT-STG-CON-ZA</t>
  </si>
  <si>
    <t>PS Resident Storage Consultant, ZA</t>
  </si>
  <si>
    <t>PS-RESIDENT-STG-CON-ZB</t>
  </si>
  <si>
    <t>PS Resident Storage Consultant, ZB</t>
  </si>
  <si>
    <t>PS-RESIDENT-STG-CON-ZC</t>
  </si>
  <si>
    <t>PS Resident Storage Consultant, ZC</t>
  </si>
  <si>
    <t>PS-RESIDENT-STG-CON-ZD</t>
  </si>
  <si>
    <t>PS Resident Storage Consultant, ZD</t>
  </si>
  <si>
    <t>PS-RESIDENT-STG-CON-ZE</t>
  </si>
  <si>
    <t>PS Resident Storage Consultant, ZE</t>
  </si>
  <si>
    <t>PS-RESIDENT-STG-ENG-ZA</t>
  </si>
  <si>
    <t>PS Resident Storage Engineer, ZA</t>
  </si>
  <si>
    <t>PS-RESIDENT-STG-ENG-ZB</t>
  </si>
  <si>
    <t>PS Resident Storage Engineer, ZB</t>
  </si>
  <si>
    <t>PS-RESIDENT-STG-ENG-ZC</t>
  </si>
  <si>
    <t>PS Resident Storage Engineer, ZC</t>
  </si>
  <si>
    <t>PS-RESIDENT-STG-ENG-ZD</t>
  </si>
  <si>
    <t>PS Resident Storage Engineer, ZD</t>
  </si>
  <si>
    <t>PS-RESIDENT-STG-ENG-ZE</t>
  </si>
  <si>
    <t>PS Resident Storage Engineer, ZE</t>
  </si>
  <si>
    <t>PS-SITEACCESS-SCI</t>
  </si>
  <si>
    <t>Site Access,SCI Clearance required</t>
  </si>
  <si>
    <t>PS-SITEACCESS-SECRET</t>
  </si>
  <si>
    <t>Site Access,Secret Clearance required</t>
  </si>
  <si>
    <t>PS-SITEACCESS-TOPSECRET</t>
  </si>
  <si>
    <t>Site Access,TopSecret Clearance required</t>
  </si>
  <si>
    <t>PS-SOW</t>
  </si>
  <si>
    <t>PS Custom Statement of Work</t>
  </si>
  <si>
    <t>PS-SOW-ASSESS</t>
  </si>
  <si>
    <t>Assessment Consulting Service</t>
  </si>
  <si>
    <t>PS-SOW-ASSESS-PERF</t>
  </si>
  <si>
    <t>Performance Consulting Service</t>
  </si>
  <si>
    <t>PS-SOW-E-SGRID-HEALTHCARE</t>
  </si>
  <si>
    <t>StorageGRID Healthcare Consulting, Custom</t>
  </si>
  <si>
    <t>PS-SOW-HOMOG-DATA-MIGRATE</t>
  </si>
  <si>
    <t>Homogeneous Data Migration Consult, Custom</t>
  </si>
  <si>
    <t>PS-SOW-IMPLEMENTATION</t>
  </si>
  <si>
    <t>Custom Implementation Project</t>
  </si>
  <si>
    <t>PS-SOW-IMPL-NETWORK</t>
  </si>
  <si>
    <t>Storage Implementation for SAN,Custom</t>
  </si>
  <si>
    <t>PS-SOW-IMPL-STORAGE</t>
  </si>
  <si>
    <t>Storage Implementation,Custom</t>
  </si>
  <si>
    <t>PS-SOW-MGMT-SW</t>
  </si>
  <si>
    <t>Management Software Consulting,Custom</t>
  </si>
  <si>
    <t>PS-SOW-SOL-ASSESS-CMR</t>
  </si>
  <si>
    <t>cONTAP Readiness Assessment, Custom</t>
  </si>
  <si>
    <t>PS-SOW-SOL-BR</t>
  </si>
  <si>
    <t>Backup/Recovery Consulting,Custom</t>
  </si>
  <si>
    <t>PS-SOW-SOL-BUSAPPS</t>
  </si>
  <si>
    <t>Business App &amp; Database Consulting,Custom</t>
  </si>
  <si>
    <t>PS-SOW-SOL-CONSOL-VIRT</t>
  </si>
  <si>
    <t>Consolidate/Virtualization Consulting,Custom</t>
  </si>
  <si>
    <t>PS-SOW-SOL-DR</t>
  </si>
  <si>
    <t>Disaster Recovery Consulting,Custom</t>
  </si>
  <si>
    <t>PS-SOW-SOL-FILE-SVS</t>
  </si>
  <si>
    <t>File Services Consulting,Custom</t>
  </si>
  <si>
    <t>PS-SOW-SOL-INSIGHT-APP</t>
  </si>
  <si>
    <t>Insight Assure,Perform,Plan Consult,Custom</t>
  </si>
  <si>
    <t>PS-SOW-SOL-MICROSOFT</t>
  </si>
  <si>
    <t>Microsoft Consulting on NetApp,Custom</t>
  </si>
  <si>
    <t>PS-SOW-SOL-MICROSOFT-EXCH</t>
  </si>
  <si>
    <t>Microsoft Exchange Consulting,Custom</t>
  </si>
  <si>
    <t>PS-SOW-SOL-MICROSOFT-MOSS</t>
  </si>
  <si>
    <t>Microsoft SharePoint Consulting,Custom</t>
  </si>
  <si>
    <t>PS-SOW-SOL-MICROSOFT-SQL</t>
  </si>
  <si>
    <t>Microsoft SQL Consulting,Custom</t>
  </si>
  <si>
    <t>PS-SOW-SOL-MIGRATE</t>
  </si>
  <si>
    <t>Data Migration Consulting,Custom</t>
  </si>
  <si>
    <t>PS-SOW-SOL-MIGRATE-CMR</t>
  </si>
  <si>
    <t>CMODE Ready Custom</t>
  </si>
  <si>
    <t>PS-SOW-SOL-ORACLE</t>
  </si>
  <si>
    <t>Oracle Consulting on NetApp,Custom</t>
  </si>
  <si>
    <t>PS-SOW-SOL-SANSCREEN</t>
  </si>
  <si>
    <t>SANscreen Consulting, Custom</t>
  </si>
  <si>
    <t>PS-SOW-SOL-SAP</t>
  </si>
  <si>
    <t>SAP Consulting on NetApp,Custom</t>
  </si>
  <si>
    <t>PS-SOW-SOL-SECURITY</t>
  </si>
  <si>
    <t>Storage Security Consulting, Custom</t>
  </si>
  <si>
    <t>PS-SOW-SOL-SNAP-CREATOR</t>
  </si>
  <si>
    <t>Snap Creator Implementation Service</t>
  </si>
  <si>
    <t>PS-SOW-SOL-STORAGEGRID</t>
  </si>
  <si>
    <t>StorageGRID Consulting,Custom</t>
  </si>
  <si>
    <t>PS-SOW-SOL-TECHAPPS</t>
  </si>
  <si>
    <t>Technical Applications Consulting, Custom</t>
  </si>
  <si>
    <t>PS-SOW-SOLUTION</t>
  </si>
  <si>
    <t>Solution Consulting,Custom</t>
  </si>
  <si>
    <t>PS-SOW-SOL-WORKFLOW-ATMN</t>
  </si>
  <si>
    <t>Workflow Automation Consulting, Custom</t>
  </si>
  <si>
    <t>PS-SOW-WORKSHOP</t>
  </si>
  <si>
    <t>Transformation Workshop</t>
  </si>
  <si>
    <t>PS-TM-CONSLT-BLOCK-TE-ZA</t>
  </si>
  <si>
    <t>Cont Conslt Day &gt;=20+TE, ZA Exp. 1yr. frm PO</t>
  </si>
  <si>
    <t>SEE VPB TAB</t>
  </si>
  <si>
    <t>PS-TM-CONSLT-BLOCK-TE-ZB</t>
  </si>
  <si>
    <t>Cont Conslt Day &gt;=20+TE, ZB Exp. 1yr. frm PO</t>
  </si>
  <si>
    <t>PS-TM-CONSLT-BLOCK-TE-ZC</t>
  </si>
  <si>
    <t>Cont Conslt Day &gt;=20+TE, ZC Exp. 1yr. frm PO</t>
  </si>
  <si>
    <t>PS-TM-CONSLT-BLOCK-TE-ZD</t>
  </si>
  <si>
    <t>Cont Conslt Day &gt;=20+TE, ZD Exp. 1yr. frm PO</t>
  </si>
  <si>
    <t>PS-TM-CONSLT-BLOCK-TE-ZE</t>
  </si>
  <si>
    <t>Cont Conslt Day &gt;=20+TE, ZE Exp. 1yr. frm PO</t>
  </si>
  <si>
    <t>PS-TM-CONSLT-BLOCK-ZA</t>
  </si>
  <si>
    <t>Cont Conslt Day &gt;=20, ZA Exp. 1yr. frm PO</t>
  </si>
  <si>
    <t>PS-TM-CONSLT-BLOCK-ZB</t>
  </si>
  <si>
    <t>Cont Conslt Day &gt;=20, ZB Exp. 1yr. frm PO</t>
  </si>
  <si>
    <t>PS-TM-CONSLT-BLOCK-ZC</t>
  </si>
  <si>
    <t>Cont Conslt Day &gt;=20, ZC Exp. 1yr. frm PO</t>
  </si>
  <si>
    <t>PS-TM-CONSLT-BLOCK-ZD</t>
  </si>
  <si>
    <t>Cont Conslt Day &gt;=20, ZD Exp. 1yr. frm PO</t>
  </si>
  <si>
    <t>PS-TM-CONSLT-BLOCK-ZE</t>
  </si>
  <si>
    <t>Cont Conslt Day &gt;=20, ZE Exp. 1yr. frm PO</t>
  </si>
  <si>
    <t>PS-TM-CONSULT-DAY-TE-ZA</t>
  </si>
  <si>
    <t>Consulting Day &gt; 5 + TE, ZA Exp. 1yr. from PO</t>
  </si>
  <si>
    <t>PS-TM-CONSULT-DAY-TE-ZB</t>
  </si>
  <si>
    <t>Consulting Day &gt; 5 + TE, ZB Exp. 1yr. from PO</t>
  </si>
  <si>
    <t>PS-TM-CONSULT-DAY-TE-ZC</t>
  </si>
  <si>
    <t>Consulting Day &gt; 5 + TE, ZC Exp. 1yr. from PO</t>
  </si>
  <si>
    <t>PS-TM-CONSULT-DAY-TE-ZD</t>
  </si>
  <si>
    <t>Consulting Day &gt; 5 + TE, ZD Exp. 1yr. from PO</t>
  </si>
  <si>
    <t>PS-TM-CONSULT-DAY-TE-ZE</t>
  </si>
  <si>
    <t>Consulting Day &gt; 5 + TE, ZE Exp. 1yr. from PO</t>
  </si>
  <si>
    <t>PS-TM-CONSULT-DAY-ZA</t>
  </si>
  <si>
    <t>Consulting Day &gt; 5, ZA Exp. 1yr. from PO</t>
  </si>
  <si>
    <t>PS-TM-CONSULT-DAY-ZB</t>
  </si>
  <si>
    <t>Consulting Day, ZB Exp. 1yr. from PO</t>
  </si>
  <si>
    <t>PS-TM-CONSULT-DAY-ZC</t>
  </si>
  <si>
    <t>Consulting Day, ZC Exp. 1yr. from PO</t>
  </si>
  <si>
    <t>PS-TM-CONSULT-DAY-ZD</t>
  </si>
  <si>
    <t>Consulting Day, ZD Exp. 1yr. from PO</t>
  </si>
  <si>
    <t>PS-TM-CONSULT-DAY-ZE</t>
  </si>
  <si>
    <t>Consulting Day &gt; 5, ZE Exp. 1yr. from PO</t>
  </si>
  <si>
    <t>PS-TM-CONSULT-NB-DAY-ZA</t>
  </si>
  <si>
    <t>Consulting Day &gt;5 NonBus,ZA Exp. 1yr. from PO</t>
  </si>
  <si>
    <t>PS-TM-CONSULT-NB-DAY-ZB</t>
  </si>
  <si>
    <t>Consulting Day &gt;5 NonBus,ZB Exp. 1yr. from PO</t>
  </si>
  <si>
    <t>PS-TM-CONSULT-NB-DAY-ZC</t>
  </si>
  <si>
    <t>Consulting Day &gt;5 NonBus,ZC Exp. 1yr. from PO</t>
  </si>
  <si>
    <t>PS-TM-CONSULT-NB-DAY-ZD</t>
  </si>
  <si>
    <t>Consulting Day &gt;5 NonBus,ZD Exp. 1yr. from PO</t>
  </si>
  <si>
    <t>PS-TM-CONSULT-NB-DAY-ZE</t>
  </si>
  <si>
    <t>Consulting Day &gt;5 NonBus,ZE Exp. 1yr. from PO</t>
  </si>
  <si>
    <t>PS-TM-CONSULT-NB-DY-TE-ZA</t>
  </si>
  <si>
    <t>Consulting Day+TE NonBus,ZA Exp. 1yr. from PO</t>
  </si>
  <si>
    <t>PS-TM-CONSULT-NB-DY-TE-ZB</t>
  </si>
  <si>
    <t>Consulting Day+TE NonBus,ZB Exp. 1yr. from PO</t>
  </si>
  <si>
    <t>PS-TM-CONSULT-NB-DY-TE-ZC</t>
  </si>
  <si>
    <t>Consulting Day+TE NonBus,ZC Exp. 1yr. from PO</t>
  </si>
  <si>
    <t>PS-TM-CONSULT-NB-DY-TE-ZD</t>
  </si>
  <si>
    <t>Consulting Day+TE NonBus,ZD Exp. 1yr. from PO</t>
  </si>
  <si>
    <t>PS-TM-CONSULT-NB-DY-TE-ZE</t>
  </si>
  <si>
    <t>Consulting Day+TE NonBus,ZE Exp. 1yr. from PO</t>
  </si>
  <si>
    <t>PS-TM-CONSULT-OCI-ZA</t>
  </si>
  <si>
    <t>PS OCI Consulting Day &gt; 5, ZA Exp 1yr From PO</t>
  </si>
  <si>
    <t>PS-TM-CONSULT-OCI-ZB</t>
  </si>
  <si>
    <t>PS OCI Consulting Day &gt; 5, ZB Exp 1yr From PO</t>
  </si>
  <si>
    <t>PS-TM-FED-CONSLT-HR</t>
  </si>
  <si>
    <t>PS Fed Std Hourly-Consultant,Exp.1yr from PO</t>
  </si>
  <si>
    <t>PS-TM-FED-ENGINEER-HR</t>
  </si>
  <si>
    <t>PS Fed Std Hourly-Engineer,Exp.1yr. From PO</t>
  </si>
  <si>
    <t>PS-TM-FED-PROJ-MGR-HR</t>
  </si>
  <si>
    <t>PS Fed Std Hourly-Project Mgr,Exp.1yr from PO</t>
  </si>
  <si>
    <t>PS-TMS-CNSLT-NONBUS-TE-ZA</t>
  </si>
  <si>
    <t>Prepaid &lt;6 day+TE NB,PO Exp @ 1yr,no refund</t>
  </si>
  <si>
    <t>PS-TMS-CNSLT-NONBUS-TE-ZB</t>
  </si>
  <si>
    <t>PS-TMS-CNSLT-NONBUS-TE-ZC</t>
  </si>
  <si>
    <t>PS-TMS-CNSLT-NONBUS-TE-ZD</t>
  </si>
  <si>
    <t>PS-TMS-CNSLT-NONBUS-TE-ZE</t>
  </si>
  <si>
    <t>PS-TMS-CONSLT-DAY-TE-ZA</t>
  </si>
  <si>
    <t>Prepaid &lt;6 day +TE, PO Exp at 1yr,no refund</t>
  </si>
  <si>
    <t>PS-TMS-CONSLT-DAY-TE-ZB</t>
  </si>
  <si>
    <t>PS-TMS-CONSLT-DAY-TE-ZC</t>
  </si>
  <si>
    <t>PS-TMS-CONSLT-DAY-TE-ZD</t>
  </si>
  <si>
    <t>PS-TMS-CONSLT-DAY-TE-ZE</t>
  </si>
  <si>
    <t>PS-TMS-CONSLT-DAY-ZA</t>
  </si>
  <si>
    <t>Prepaid &lt;6 day,PO Exp at  1yr,no refund</t>
  </si>
  <si>
    <t>PS-TMS-CONSLT-DAY-ZB</t>
  </si>
  <si>
    <t>PS-TMS-CONSLT-DAY-ZC</t>
  </si>
  <si>
    <t>PS-TMS-CONSLT-DAY-ZD</t>
  </si>
  <si>
    <t>PS-TMS-CONSLT-DAY-ZE</t>
  </si>
  <si>
    <t>PS-TMS-CONSLT-NONBUS-ZA</t>
  </si>
  <si>
    <t>Prepaid &lt;6 day NB,Exp 1yr PO date,no refund</t>
  </si>
  <si>
    <t>PS-TMS-CONSLT-NONBUS-ZB</t>
  </si>
  <si>
    <t>PS-TMS-CONSLT-NONBUS-ZC</t>
  </si>
  <si>
    <t>PS-TMS-CONSLT-NONBUS-ZD</t>
  </si>
  <si>
    <t>PS-TMS-CONSLT-NONBUS-ZE</t>
  </si>
  <si>
    <t>PS-TMS-CONSULT-OCI-ZA</t>
  </si>
  <si>
    <t>PS OCI Consulting Day &lt;6, ZA Exp 1yr From PO</t>
  </si>
  <si>
    <t>PS-TMS-CONSULT-OCI-ZB</t>
  </si>
  <si>
    <t>PS OCI Consulting Day &lt;6, ZB Exp 1yr From PO</t>
  </si>
  <si>
    <t>PS-USCITZ-INSTALL</t>
  </si>
  <si>
    <t>US Citizen required outside NA</t>
  </si>
  <si>
    <t>PWR-CORD-ARG</t>
  </si>
  <si>
    <t>Power Cable,SSX030 Argentina 1 Pair</t>
  </si>
  <si>
    <t>PWR-CORD-AUS</t>
  </si>
  <si>
    <t>Power Cable,SSX030 Australia/NZ 1 Pair</t>
  </si>
  <si>
    <t>PWR-CORD-BR</t>
  </si>
  <si>
    <t>Power Cable,SSX030 Brazil 1 Pair</t>
  </si>
  <si>
    <t>PWR-CORD-CH</t>
  </si>
  <si>
    <t>Power Cable,SSX030 China 1 Pair</t>
  </si>
  <si>
    <t>PWR-CORD-EU</t>
  </si>
  <si>
    <t>Power Cable,SSX030 Cont. Europe 1 Pair</t>
  </si>
  <si>
    <t>PWR-CORD-IND</t>
  </si>
  <si>
    <t>Power Cable,SSX030 India 1 Pair</t>
  </si>
  <si>
    <t>PWR-CORD-ISR</t>
  </si>
  <si>
    <t>Power Cable,SSX030 Israel 1 Pair</t>
  </si>
  <si>
    <t>PWR-CORD-ITA</t>
  </si>
  <si>
    <t>Power Cable,SSX030 Italy 1 Pair</t>
  </si>
  <si>
    <t>PWR-CORD-JPN</t>
  </si>
  <si>
    <t>Power Cable,SSX030 Japan 1 Pair</t>
  </si>
  <si>
    <t>PWR-CORD-KOR</t>
  </si>
  <si>
    <t>Power Cable,SSX030 Korea 1 Pair</t>
  </si>
  <si>
    <t>PWR-CORD-SW</t>
  </si>
  <si>
    <t>Power Cable,SSX030 Switzerland 1 Pair</t>
  </si>
  <si>
    <t>PWR-CORD-TAI</t>
  </si>
  <si>
    <t>Power Cable,SSX030 Taiwan 1 Pair</t>
  </si>
  <si>
    <t>PWR-CORD-UK</t>
  </si>
  <si>
    <t>Power Cable,SSX030 UK/colonies 1 Pair</t>
  </si>
  <si>
    <t>PWR-CORD-US</t>
  </si>
  <si>
    <t>Power Cable,SSX030 United States 1 Pair</t>
  </si>
  <si>
    <t>PWS-005</t>
  </si>
  <si>
    <t>Power Supply,SS3030/SS2030 850W System</t>
  </si>
  <si>
    <t>PWS-006</t>
  </si>
  <si>
    <t>Power Supply,SS3030/SS2030 580W Shelf</t>
  </si>
  <si>
    <t>SFP-CSK-LR</t>
  </si>
  <si>
    <t>SFP,SteelStore Long Reach 1 Pair</t>
  </si>
  <si>
    <t>SFP-CSK-SR</t>
  </si>
  <si>
    <t>SFP,SteelStore Short Reach 1 Pair</t>
  </si>
  <si>
    <t>SHLF-EXP-KIT-R6</t>
  </si>
  <si>
    <t>Kit,SHLF Expansion,Cables,Connectors,R6</t>
  </si>
  <si>
    <t>SVC-1-TIME-AGMT</t>
  </si>
  <si>
    <t>One Time Support Agreement</t>
  </si>
  <si>
    <t>SVC-BRCD-300-NBD</t>
  </si>
  <si>
    <t>HW Support,BRCD 300 ONLY,Parts Delivery,NBD</t>
  </si>
  <si>
    <t>SVC-BRCD-5100-NBD</t>
  </si>
  <si>
    <t>HW Support,BRCD 5100 ONLY,Parts Delivery,NBD</t>
  </si>
  <si>
    <t>SVC-BRCD-5300-NBD</t>
  </si>
  <si>
    <t>HW Support,BRCD 5300 ONLY,Parts Delivery,NBD</t>
  </si>
  <si>
    <t>SVC-BRCD-ES-NBD</t>
  </si>
  <si>
    <t>HW Support,BRCD ES ONLY,Parts Delivery,NBD</t>
  </si>
  <si>
    <t>SVC-ESA-HW</t>
  </si>
  <si>
    <t>Hardware Support, ESA</t>
  </si>
  <si>
    <t>SVC-ESA-INST</t>
  </si>
  <si>
    <t>Initial Install, ESA</t>
  </si>
  <si>
    <t>SVC-ESA-NRD-PR</t>
  </si>
  <si>
    <t>Hardware Support,ESA,NRD,Value</t>
  </si>
  <si>
    <t>SVC-ESA-NRD-TRA</t>
  </si>
  <si>
    <t>Hardware Support,ESA,NRD,Traditional</t>
  </si>
  <si>
    <t>SVC-ESA-NRD-VEL</t>
  </si>
  <si>
    <t>Hardware Support,ESA,NRD,Velocity</t>
  </si>
  <si>
    <t>SVC-ESA-PR</t>
  </si>
  <si>
    <t>Hardware Support,ESA,Value</t>
  </si>
  <si>
    <t>SVC-ESA-TRA</t>
  </si>
  <si>
    <t>Hardware Support,ESA,Traditional</t>
  </si>
  <si>
    <t>SVC-ESA-VEL</t>
  </si>
  <si>
    <t>Hardware Support,ESA,Velocity</t>
  </si>
  <si>
    <t>SVC-INST-ESA-PR</t>
  </si>
  <si>
    <t>Install,ESA,Value</t>
  </si>
  <si>
    <t>SVC-INST-ESA-TRA</t>
  </si>
  <si>
    <t>Install,ESA,Traditional</t>
  </si>
  <si>
    <t>SVC-INST-ESA-VEL</t>
  </si>
  <si>
    <t>Install,ESA,Velocity</t>
  </si>
  <si>
    <t>SVC-INSTVN-COMPLIANCE</t>
  </si>
  <si>
    <t>Retention Manager Install</t>
  </si>
  <si>
    <t>SVC-INSTVN-DESKTOP</t>
  </si>
  <si>
    <t>Desktop Connector Install</t>
  </si>
  <si>
    <t>SVC-MNT-GLD-WWS-1002</t>
  </si>
  <si>
    <t>Support,SS3030 Shelf Gold</t>
  </si>
  <si>
    <t>SVC-MNT-GPL-WWS-1002</t>
  </si>
  <si>
    <t>Support,SS3030 Shelf Gold Plus</t>
  </si>
  <si>
    <t>SVC-MNT-PLT-WWS-1002</t>
  </si>
  <si>
    <t>Support,SS3030 Shelf Platinum</t>
  </si>
  <si>
    <t>SVC-PS-STORAUD2-P-R</t>
  </si>
  <si>
    <t xml:space="preserve">Choice Storage Audit Service-Semi-Annual </t>
  </si>
  <si>
    <t>SVC-PS-STORAUD4-P-R</t>
  </si>
  <si>
    <t>Choice Storage Audit Service-Quarterly</t>
  </si>
  <si>
    <t>SVC-SA-ENGSP-075-SYS</t>
  </si>
  <si>
    <t>SA Services,English Spk,1-75 Systems</t>
  </si>
  <si>
    <t>SVC-SA-ENGSP-150-SYS</t>
  </si>
  <si>
    <t>SA Services,English Spk,1-150 Systems</t>
  </si>
  <si>
    <t>SVC-SA-ENGSP-150-UP-075</t>
  </si>
  <si>
    <t>SA Services,English Spk,76-150 Sys,Up frm 75</t>
  </si>
  <si>
    <t>SVC-SA-ENGSP-300-SYS</t>
  </si>
  <si>
    <t>SA Services,English Spk,1-300 Systems</t>
  </si>
  <si>
    <t>SVC-SA-ENGSP-300-UP-075</t>
  </si>
  <si>
    <t>SA Services,English Spk,76-300 Sys,Up frm 75</t>
  </si>
  <si>
    <t>SVC-SA-ENGSP-300-UP-150</t>
  </si>
  <si>
    <t>SA Services,English Spk,151-300 Sys,Up frm150</t>
  </si>
  <si>
    <t>SVC-SA-ENGSP-400-SYS</t>
  </si>
  <si>
    <t>SA Services,English Spk,1-400 Sys-Dedicated</t>
  </si>
  <si>
    <t>SVC-SA-ENGSP-DED-UP-075</t>
  </si>
  <si>
    <t>SA Svcs,English Spk,76-400 Sys-Ded,Up frm 75</t>
  </si>
  <si>
    <t>SVC-SA-ENGSP-DED-UP-150</t>
  </si>
  <si>
    <t>SA Svcs,English Spk,151-400 Sys-Ded,Up frm150</t>
  </si>
  <si>
    <t>SVC-SA-ENGSP-DED-UP-300</t>
  </si>
  <si>
    <t>SA Svcs,English Spk,301-400 Sys-Ded,Up frm300</t>
  </si>
  <si>
    <t>SVC-SAM-AMER-075-SYS</t>
  </si>
  <si>
    <t>SAM Services,Americas,1-75 Systems</t>
  </si>
  <si>
    <t>SVC-SAM-AMER-150-SYS</t>
  </si>
  <si>
    <t>SAM Services,Americas,1-150 Systems</t>
  </si>
  <si>
    <t>SVC-SAM-AMER-150-UP-075</t>
  </si>
  <si>
    <t>SAM Services,Americas,76-150 Sys,Up frm 75</t>
  </si>
  <si>
    <t>SVC-SAM-AMER-300-SYS</t>
  </si>
  <si>
    <t>SAM Services,Americas,1-300 Systems</t>
  </si>
  <si>
    <t>SVC-SAM-AMER-300-UP-075</t>
  </si>
  <si>
    <t>SAM Services,Americas,76-300 Sys,Up frm 75</t>
  </si>
  <si>
    <t>SVC-SAM-AMER-300-UP-150</t>
  </si>
  <si>
    <t>SAM Services,Americas,151-300 Sys,Up frm 150</t>
  </si>
  <si>
    <t>SVC-SAM-AMER-400-SYS</t>
  </si>
  <si>
    <t>SAM Services,Americas,1-400 Systems-Dedicated</t>
  </si>
  <si>
    <t>SVC-SAM-AMER-DED-UP-075</t>
  </si>
  <si>
    <t>SAM Svcs,Americas,76-400 Sys-Ded,Up frm 75</t>
  </si>
  <si>
    <t>SVC-SAM-AMER-DED-UP-150</t>
  </si>
  <si>
    <t>SAM Svcs,Americas,151-400 Sys-Ded,Up frm 150</t>
  </si>
  <si>
    <t>SVC-SAM-AMER-DED-UP-300</t>
  </si>
  <si>
    <t>SAM Svcs,Americas,301-400 Sys-Ded,Up frm 300</t>
  </si>
  <si>
    <t>SVC-SAM-APAC-075-SYS</t>
  </si>
  <si>
    <t>SAM Services,APAC Based,1-75 Systems</t>
  </si>
  <si>
    <t>SVC-SAM-APAC-150-SYS</t>
  </si>
  <si>
    <t>SAM Services,APAC Based,1-150 Systems</t>
  </si>
  <si>
    <t>SVC-SAM-APAC-150-UP-075</t>
  </si>
  <si>
    <t>SAM Services,APAC Based,76-150 Sys,Up frm 75</t>
  </si>
  <si>
    <t>SVC-SAM-APAC-300-SYS</t>
  </si>
  <si>
    <t>SAM Services,APAC Based,1-300 Systems</t>
  </si>
  <si>
    <t>SVC-SAM-APAC-300-UP-075</t>
  </si>
  <si>
    <t>SAM Services,APAC Based,76-300 Sys,Up frm 75</t>
  </si>
  <si>
    <t>SVC-SAM-APAC-300-UP-150</t>
  </si>
  <si>
    <t>SAM Services,APAC Based,151-300 Sys,Up frm150</t>
  </si>
  <si>
    <t>SVC-SAM-APAC-400-SYS</t>
  </si>
  <si>
    <t>SAM Services,APAC Based,1-400 Sys-Dedicated</t>
  </si>
  <si>
    <t>SVC-SAM-APAC-DED-UP-075</t>
  </si>
  <si>
    <t>SAM Svcs,APAC Based,76-400 Sys-Ded,Up frm 75</t>
  </si>
  <si>
    <t>SVC-SAM-APAC-DED-UP-150</t>
  </si>
  <si>
    <t>SAM Svcs,APAC Based,151-400 Sys-Ded,Up frm150</t>
  </si>
  <si>
    <t>SVC-SAM-APAC-DED-UP-300</t>
  </si>
  <si>
    <t>SAM Svcs,APAC Based,301-400 Sys-Ded,Up frm300</t>
  </si>
  <si>
    <t>SVC-SAM-EMEA-075-SYS</t>
  </si>
  <si>
    <t>SAM Services,EMEA Based,1-75 Systems</t>
  </si>
  <si>
    <t>SVC-SAM-EMEA-150-SYS</t>
  </si>
  <si>
    <t>SAM Services,EMEA Based,1-150 Systems</t>
  </si>
  <si>
    <t>SVC-SAM-EMEA-150-UP-075</t>
  </si>
  <si>
    <t>SAM Services,EMEA Based,76-150 Sys,Up frm 75</t>
  </si>
  <si>
    <t>SVC-SAM-EMEA-300-SYS</t>
  </si>
  <si>
    <t>SAM Services,EMEA Based,1-300 Systems</t>
  </si>
  <si>
    <t>SVC-SAM-EMEA-300-UP-075</t>
  </si>
  <si>
    <t>SAM Services,EMEA Based,76-300 Sys,Up frm 75</t>
  </si>
  <si>
    <t>SVC-SAM-EMEA-300-UP-150</t>
  </si>
  <si>
    <t>SAM Services,EMEA Based,151-300 Sys,Up frm150</t>
  </si>
  <si>
    <t>SVC-SAM-EMEA-400-SYS</t>
  </si>
  <si>
    <t>SAM Services,EMEA Based,1-400 Sys-Dedicated</t>
  </si>
  <si>
    <t>SVC-SAM-EMEA-DED-UP-075</t>
  </si>
  <si>
    <t>SAM Svcs,EMEA Based,76-400 Sys-Ded,Upg frm 75</t>
  </si>
  <si>
    <t>SVC-SAM-EMEA-DED-UP-150</t>
  </si>
  <si>
    <t>SAM Svcs,EMEA Based,151-400 Sys-Ded,Up frm150</t>
  </si>
  <si>
    <t>SVC-SAM-EMEA-DED-UP-300</t>
  </si>
  <si>
    <t>SAM Svcs,EMEA Based,151-400 Sys-Ded,Up frm300</t>
  </si>
  <si>
    <t>SVC-SAM-IN-CH-075-SYS</t>
  </si>
  <si>
    <t>SAM Services,India-China,1-75 Systems</t>
  </si>
  <si>
    <t>SVC-SAM-IN-CH-150-SYS</t>
  </si>
  <si>
    <t>SAM Services,India-China,1-150 Systems</t>
  </si>
  <si>
    <t>SVC-SAM-IN-CH-150-UP-075</t>
  </si>
  <si>
    <t>SAM Services,India-Ch,76-150 Sys,Up frm 75</t>
  </si>
  <si>
    <t>SVC-SAM-IN-CH-300-SYS</t>
  </si>
  <si>
    <t>SAM Services,India-China,1-300 Systems</t>
  </si>
  <si>
    <t>SVC-SAM-IN-CH-300-UP-075</t>
  </si>
  <si>
    <t>SAM Services,India-Ch,76-300 Sys,Up frm 75</t>
  </si>
  <si>
    <t>SVC-SAM-IN-CH-300-UP-150</t>
  </si>
  <si>
    <t>SAM Services,India-Ch,151-300 Sys,Up frm 150</t>
  </si>
  <si>
    <t>SVC-SAM-IN-CH-400-SYS</t>
  </si>
  <si>
    <t>SAM Services,India-China,1-400 Sys-Dedicated</t>
  </si>
  <si>
    <t>SVC-SAM-IN-CH-DED-UP-075</t>
  </si>
  <si>
    <t>SAM Svcs,India-Ch,76-400 Sys-Ded,Up frm 75</t>
  </si>
  <si>
    <t>SVC-SAM-IN-CH-DED-UP-150</t>
  </si>
  <si>
    <t>SAM Svcs,India-Ch,151-400 Sys-Ded,Up frm 150</t>
  </si>
  <si>
    <t>SVC-SAM-IN-CH-DED-UP-300</t>
  </si>
  <si>
    <t>SAM Svcs,India-Ch,301-400 Sys-Ded,Up frm 300</t>
  </si>
  <si>
    <t>SVC-SAM-SECCLR-300-SYS</t>
  </si>
  <si>
    <t>SAM Services,Sec Cleared,1-300 Systems</t>
  </si>
  <si>
    <t>SVC-SAM-SECCLR-400-SYS</t>
  </si>
  <si>
    <t>SAM Services,Sec Cleared,1-400 Sys-Dedicated</t>
  </si>
  <si>
    <t>SVC-SAM-SECCLR-DED-UP-300</t>
  </si>
  <si>
    <t>SAM Svcs,Sec Cleared,301-400 Sys-Ded,Up fm300</t>
  </si>
  <si>
    <t>SVC-SAM-USCUSS-075-SYS</t>
  </si>
  <si>
    <t>SAM Services,US Citizen,1-75 Systems</t>
  </si>
  <si>
    <t>SVC-SAM-USCUSS-150-SYS</t>
  </si>
  <si>
    <t>SAM Services,US Citizen,1-150 Systems</t>
  </si>
  <si>
    <t>SVC-SAM-USCUSS-150-UP-075</t>
  </si>
  <si>
    <t>SAM Services,US Citizen,76-150 Sys,Up frm 75</t>
  </si>
  <si>
    <t>SVC-SAM-USCUSS-300-SYS</t>
  </si>
  <si>
    <t>SAM Services,US Citizen,1-300 Systems</t>
  </si>
  <si>
    <t>SVC-SAM-USCUSS-300-UP-075</t>
  </si>
  <si>
    <t>SAM Services,US Citizen,76-300 Sys,Up frm 75</t>
  </si>
  <si>
    <t>SVC-SAM-USCUSS-300-UP-150</t>
  </si>
  <si>
    <t>SAM Services,US Citizen,151-300 Sys,Up frm150</t>
  </si>
  <si>
    <t>SVC-SAM-USCUSS-400-SYS</t>
  </si>
  <si>
    <t>SAM Services,US Citizen,1-400 Sys-Dedicated</t>
  </si>
  <si>
    <t>SVC-SAM-USCUSS-DED-UP-075</t>
  </si>
  <si>
    <t>SAM Svcs,US Citizen,76-400 Sys-Ded,Up frm 75</t>
  </si>
  <si>
    <t>SVC-SAM-USCUSS-DED-UP-150</t>
  </si>
  <si>
    <t>SAM Svcs,US Citizen,151-400 Sys-Ded,Up frm150</t>
  </si>
  <si>
    <t>SVC-SAM-USCUSS-DED-UP-300</t>
  </si>
  <si>
    <t>SAM Svcs,US Citizen,301-400 Sys-Ded,Up frm300</t>
  </si>
  <si>
    <t>SVCVN-BRCD-7800-4OS-1</t>
  </si>
  <si>
    <t>Service,Brocade 7800 6-Port 1Yr 4HR Onsite</t>
  </si>
  <si>
    <t>SVCVN-BRCD-7800-4OS-2</t>
  </si>
  <si>
    <t>Service,Brocade 7800 6-Port 2Yr 4HR Onsite</t>
  </si>
  <si>
    <t>SVCVN-BRCD-7800-4OS-3</t>
  </si>
  <si>
    <t>Service,Brocade 7800 6-Port 3Yr 4HR Onsite</t>
  </si>
  <si>
    <t>SVCVN-BRCD-7800-4OS-4</t>
  </si>
  <si>
    <t>Service,Brocade 7800 6-Port 4Yr 4HR Onsite</t>
  </si>
  <si>
    <t>SVCVN-BRCD-7800-4OS-5</t>
  </si>
  <si>
    <t>Service,Brocade 7800 6-Port 5Yr 4HR Onsite</t>
  </si>
  <si>
    <t>SVCVN-BRCD-7800-4P-1</t>
  </si>
  <si>
    <t>Service,Brocade 7800 6-Port 1Yr 4HR Parts</t>
  </si>
  <si>
    <t>SVCVN-BRCD-7800-4P-2</t>
  </si>
  <si>
    <t>Service,Brocade 7800 6-Port 2Yr 4HR Parts</t>
  </si>
  <si>
    <t>SVCVN-BRCD-7800-4P-3</t>
  </si>
  <si>
    <t>Service,Brocade 7800 6-Port 3Yr 4HR Parts</t>
  </si>
  <si>
    <t>SVCVN-BRCD-7800-4P-4</t>
  </si>
  <si>
    <t>Service,Brocade 7800 6-Port 4Yr 4HR Parts</t>
  </si>
  <si>
    <t>SVCVN-BRCD-7800-4P-5</t>
  </si>
  <si>
    <t>Service,Brocade 7800 6-Port 5Yr 4HR Parts</t>
  </si>
  <si>
    <t>SVCVN-BRCD-7800F-4OS-1</t>
  </si>
  <si>
    <t>Service,Brocade 7800 22-Port 1Yr 4HR Onsite</t>
  </si>
  <si>
    <t>SVCVN-BRCD-7800F-4OS-2</t>
  </si>
  <si>
    <t>Service,Brocade 7800 22-Port 2Yr 4HR Onsite</t>
  </si>
  <si>
    <t>SVCVN-BRCD-7800F-4OS-3</t>
  </si>
  <si>
    <t>Service,Brocade 7800 22-Port 3Yr 4HR Onsite</t>
  </si>
  <si>
    <t>SVCVN-BRCD-7800F-4OS-4</t>
  </si>
  <si>
    <t>Service,Brocade 7800 22-Port 4Yr 4HR Onsite</t>
  </si>
  <si>
    <t>SVCVN-BRCD-7800F-4OS-5</t>
  </si>
  <si>
    <t>Service,Brocade 7800 22-Port 5Yr 4HR Onsite</t>
  </si>
  <si>
    <t>SVCVN-BRCD-7800F-4P-1</t>
  </si>
  <si>
    <t>Service,Brocade 7800 22-Port 1Yr 4HR Parts</t>
  </si>
  <si>
    <t>SVCVN-BRCD-7800F-4P-2</t>
  </si>
  <si>
    <t>Service,Brocade 7800 22-Port 2Yr 4HR Parts</t>
  </si>
  <si>
    <t>SVCVN-BRCD-7800F-4P-3</t>
  </si>
  <si>
    <t>Service,Brocade 7800 22-Port 3Yr 4HR Parts</t>
  </si>
  <si>
    <t>SVCVN-BRCD-7800F-4P-4</t>
  </si>
  <si>
    <t>Service,Brocade 7800 22-Port 4Yr 4HR Parts</t>
  </si>
  <si>
    <t>SVCVN-BRCD-7800F-4P-5</t>
  </si>
  <si>
    <t>Service,Brocade 7800 22-Port 5Yr 4HR Parts</t>
  </si>
  <si>
    <t>SVCVN-BRCD-7800F-NDO-1</t>
  </si>
  <si>
    <t>Service,Brocade 7800 22-Port 1Yr NBD Onsite</t>
  </si>
  <si>
    <t>SVCVN-BRCD-7800F-NDO-2</t>
  </si>
  <si>
    <t>Service,Brocade 7800 22-Port 2Yr NBD Onsite</t>
  </si>
  <si>
    <t>SVCVN-BRCD-7800F-NDO-3</t>
  </si>
  <si>
    <t>Service,Brocade 7800 22-Port 3Yr NBD Onsite</t>
  </si>
  <si>
    <t>SVCVN-BRCD-7800F-NDO-4</t>
  </si>
  <si>
    <t>Service,Brocade 7800 22-Port 4Yr NBD Onsite</t>
  </si>
  <si>
    <t>SVCVN-BRCD-7800F-NDO-5</t>
  </si>
  <si>
    <t>Service,Brocade 7800 22-Port 5Yr NBD Onsite</t>
  </si>
  <si>
    <t>SVCVN-BRCD-7800F-NDP-1</t>
  </si>
  <si>
    <t>Service,Brocade 7800 22-Port 1Yr NBD Parts</t>
  </si>
  <si>
    <t>SVCVN-BRCD-7800F-NDP-2</t>
  </si>
  <si>
    <t>Service,Brocade 7800 22-Port 2Yr NBD Parts</t>
  </si>
  <si>
    <t>SVCVN-BRCD-7800F-NDP-3</t>
  </si>
  <si>
    <t>Service,Brocade 7800 22-Port 3Yr NBD Parts</t>
  </si>
  <si>
    <t>SVCVN-BRCD-7800F-NDP-4</t>
  </si>
  <si>
    <t>Service,Brocade 7800 22-Port 4Yr NBD Parts</t>
  </si>
  <si>
    <t>SVCVN-BRCD-7800F-NDP-5</t>
  </si>
  <si>
    <t>Service,Brocade 7800 22-Port 5Yr NBD Parts</t>
  </si>
  <si>
    <t>SVCVN-BRCD-7800F-RTF-1</t>
  </si>
  <si>
    <t>Service,Brocade 7800 22-Port 1Yr RTF</t>
  </si>
  <si>
    <t>SVCVN-BRCD-7800F-RTF-2</t>
  </si>
  <si>
    <t>Service,Brocade 7800 22-Port  2Yr RTF</t>
  </si>
  <si>
    <t>SVCVN-BRCD-7800F-RTF-3</t>
  </si>
  <si>
    <t>Service,Brocade 7800 22-Port  3Yr RTF</t>
  </si>
  <si>
    <t>SVCVN-BRCD-7800F-RTF-4</t>
  </si>
  <si>
    <t>Service,Brocade 7800 22-Port  4Yr RTF</t>
  </si>
  <si>
    <t>SVCVN-BRCD-7800F-RTF-5</t>
  </si>
  <si>
    <t>Service,Brocade 7800 22-Port  5Yr RTF</t>
  </si>
  <si>
    <t>SVCVN-BRCD-7800-NDO-1</t>
  </si>
  <si>
    <t>Service,Brocade 7800 6-Port 1Yr NBD Onsite</t>
  </si>
  <si>
    <t>SVCVN-BRCD-7800-NDO-2</t>
  </si>
  <si>
    <t>Service,Brocade 7800 6-Port 2Yr NBD Onsite</t>
  </si>
  <si>
    <t>SVCVN-BRCD-7800-NDO-3</t>
  </si>
  <si>
    <t>Service,Brocade 7800 6-Port 3Yr NBD Onsite</t>
  </si>
  <si>
    <t>SVCVN-BRCD-7800-NDO-4</t>
  </si>
  <si>
    <t>Service,Brocade 7800 6-Port 4Yr NBD Onsite</t>
  </si>
  <si>
    <t>SVCVN-BRCD-7800-NDO-5</t>
  </si>
  <si>
    <t>Service,Brocade 7800 6-Port 5Yr NBD Onsite</t>
  </si>
  <si>
    <t>SVCVN-BRCD-7800-NDP-1</t>
  </si>
  <si>
    <t>Service,Brocade 7800 6-Port 1Yr NBD Parts</t>
  </si>
  <si>
    <t>SVCVN-BRCD-7800-NDP-2</t>
  </si>
  <si>
    <t>Service,Brocade 7800 6-Port 2Yr NBD Parts</t>
  </si>
  <si>
    <t>SVCVN-BRCD-7800-NDP-3</t>
  </si>
  <si>
    <t>Service,Brocade 7800 6-Port 3Yr NBD Parts</t>
  </si>
  <si>
    <t>SVCVN-BRCD-7800-NDP-4</t>
  </si>
  <si>
    <t>Service,Brocade 7800 6-Port 4Yr NBD Parts</t>
  </si>
  <si>
    <t>SVCVN-BRCD-7800-NDP-5</t>
  </si>
  <si>
    <t>Service,Brocade 7800 6-Port 5Yr NBD Parts</t>
  </si>
  <si>
    <t>SVCVN-BRCD-7800-RTF-1</t>
  </si>
  <si>
    <t>Service,Brocade 7800 6-Port 1Yr RTF</t>
  </si>
  <si>
    <t>SVCVN-BRCD-7800-RTF-2</t>
  </si>
  <si>
    <t>Service,Brocade 7800 6-Port  2Yr RTF</t>
  </si>
  <si>
    <t>SVCVN-BRCD-7800-RTF-3</t>
  </si>
  <si>
    <t>Service,Brocade 7800 6-Port  3Yr RTF</t>
  </si>
  <si>
    <t>SVCVN-BRCD-7800-RTF-4</t>
  </si>
  <si>
    <t>Service,Brocade 7800 6-Port  4Yr RTF</t>
  </si>
  <si>
    <t>SVCVN-BRCD-7800-RTF-5</t>
  </si>
  <si>
    <t>Service,Brocade 7800 6-Port  5Yr RTF</t>
  </si>
  <si>
    <t>SVCVN-BRCD-7800UG-4OS-1</t>
  </si>
  <si>
    <t>Service,Brocade 7800 POD UG 1Yr 4HR Onsite</t>
  </si>
  <si>
    <t>SVCVN-BRCD-7800UG-4OS-2</t>
  </si>
  <si>
    <t>Service,Brocade 7800 POD UG 2Yr 4HR Onsite</t>
  </si>
  <si>
    <t>SVCVN-BRCD-7800UG-4OS-3</t>
  </si>
  <si>
    <t>Service,Brocade 7800 POD UG 3Yr 4HR Onsite</t>
  </si>
  <si>
    <t>SVCVN-BRCD-7800UG-4OS-4</t>
  </si>
  <si>
    <t>Service,Brocade 7800 POD UG 4Yr 4HR Onsite</t>
  </si>
  <si>
    <t>SVCVN-BRCD-7800UG-4OS-5</t>
  </si>
  <si>
    <t>Service,Brocade 7800 POD UG 5Yr 4HR Onsite</t>
  </si>
  <si>
    <t>SVCVN-BRCD-7800UG-4P-1</t>
  </si>
  <si>
    <t>Service,Brocade 7800 POD UG 1Yr 4HR Parts</t>
  </si>
  <si>
    <t>SVCVN-BRCD-7800UG-4P-2</t>
  </si>
  <si>
    <t>Service,Brocade 7800 POD UG 2Yr 4HR Parts</t>
  </si>
  <si>
    <t>SVCVN-BRCD-7800UG-4P-3</t>
  </si>
  <si>
    <t>Service,Brocade 7800 POD UG 3Yr 4HR Parts</t>
  </si>
  <si>
    <t>SVCVN-BRCD-7800UG-4P-4</t>
  </si>
  <si>
    <t>Service,Brocade 7800 POD UG 4Yr 4HR Parts</t>
  </si>
  <si>
    <t>SVCVN-BRCD-7800UG-4P-5</t>
  </si>
  <si>
    <t>Service,Brocade 7800 POD UG 5Yr 4HR Parts</t>
  </si>
  <si>
    <t>SVCVN-BRCD-7800UG-NDO-1</t>
  </si>
  <si>
    <t>Service,Brocade 7800 POD UG 1Yr NBD Onsite</t>
  </si>
  <si>
    <t>SVCVN-BRCD-7800UG-NDO-2</t>
  </si>
  <si>
    <t>Service,Brocade 7800 POD UG 2Yr NBD Onsite</t>
  </si>
  <si>
    <t>SVCVN-BRCD-7800UG-NDO-3</t>
  </si>
  <si>
    <t>Service,Brocade 7800 POD UG 3Yr NBD Onsite</t>
  </si>
  <si>
    <t>SVCVN-BRCD-7800UG-NDO-4</t>
  </si>
  <si>
    <t>Service,Brocade 7800 POD UG 4Yr NBD Onsite</t>
  </si>
  <si>
    <t>SVCVN-BRCD-7800UG-NDO-5</t>
  </si>
  <si>
    <t>Service,Brocade 7800 POD UG 5Yr NBD Onsite</t>
  </si>
  <si>
    <t>SVCVN-BRCD-7800UG-NDP-1</t>
  </si>
  <si>
    <t>Service,Brocade 7800 POD UG 1Yr NBD Parts</t>
  </si>
  <si>
    <t>SVCVN-BRCD-7800UG-NDP-2</t>
  </si>
  <si>
    <t>Service,Brocade 7800 POD UG 2Yr NBD Parts</t>
  </si>
  <si>
    <t>SVCVN-BRCD-7800UG-NDP-3</t>
  </si>
  <si>
    <t>Service,Brocade 7800 POD UG 3Yr NBD Parts</t>
  </si>
  <si>
    <t>SVCVN-BRCD-7800UG-NDP-4</t>
  </si>
  <si>
    <t>Service,Brocade 7800 POD UG 4Yr NBD Parts</t>
  </si>
  <si>
    <t>SVCVN-BRCD-7800UG-NDP-5</t>
  </si>
  <si>
    <t>Service,Brocade 7800 POD UG 5Yr NBD Parts</t>
  </si>
  <si>
    <t>SVCVN-BRCD-7800UG-RTF-1</t>
  </si>
  <si>
    <t>Service,Brocade 7800 POD UG 1Yr RTF</t>
  </si>
  <si>
    <t>SVCVN-BRCD-7800UG-RTF-2</t>
  </si>
  <si>
    <t>Service,Brocade 7800 POD UG  2Yr RTF</t>
  </si>
  <si>
    <t>SVCVN-BRCD-7800UG-RTF-3</t>
  </si>
  <si>
    <t>Service,Brocade 7800 POD UG  3Yr RTF</t>
  </si>
  <si>
    <t>SVCVN-BRCD-7800UG-RTF-4</t>
  </si>
  <si>
    <t>Service,Brocade 7800 POD UG  4Yr RTF</t>
  </si>
  <si>
    <t>SVCVN-BRCD-7800UG-RTF-5</t>
  </si>
  <si>
    <t>Service,Brocade 7800 POD UG  5Yr RTF</t>
  </si>
  <si>
    <t>SVCVN-CISCO-OS-9530T</t>
  </si>
  <si>
    <t>Cisco HW Svc,X1657,Onsite 8x5xNBD</t>
  </si>
  <si>
    <t>SVCVN-CISCO-OS-9530T-2</t>
  </si>
  <si>
    <t>Cisco HW Svc,X1657-2,Onsite 8x5xNBD</t>
  </si>
  <si>
    <t>SVCVN-CISCO-OS-9704F</t>
  </si>
  <si>
    <t>Cisco HW Svc,X1655,Onsite 8x5xNBD</t>
  </si>
  <si>
    <t>SVCVN-CISCO-OS-C9506</t>
  </si>
  <si>
    <t>Cisco HW Svc,X1583,X1690A,Onsite 8x5xNBD</t>
  </si>
  <si>
    <t>SVCVN-CISCO-OS-C9509</t>
  </si>
  <si>
    <t>Cisco HW Svc,X1586,X1691A,Onsite 8x5xNBD</t>
  </si>
  <si>
    <t>SVCVN-CISCO-OSE-9530T</t>
  </si>
  <si>
    <t>Cisco HW Svc,X1657,Onsite 8x5x4hr</t>
  </si>
  <si>
    <t>SVCVN-CISCO-OSE-9530T-2</t>
  </si>
  <si>
    <t>Cisco HW Svc,X1657-2,Onsite 8x5x4hr</t>
  </si>
  <si>
    <t>SVCVN-CISCO-OSE-9704F</t>
  </si>
  <si>
    <t>Cisco HW Svc,X1655,Onsite 8x5x4hr</t>
  </si>
  <si>
    <t>SVCVN-CISCO-OSE-C9506</t>
  </si>
  <si>
    <t>Cisco HW Svc,X1583,X1690A,Onsite 8x5x4hr</t>
  </si>
  <si>
    <t>SVCVN-CISCO-OSE-C9509</t>
  </si>
  <si>
    <t>Cisco HW Svc,X1586,X1691A,Onsite 8x5x4hr</t>
  </si>
  <si>
    <t>SVCVN-CISCO-OSP-9530T</t>
  </si>
  <si>
    <t>Cisco HW Svc,X1657,Onsite 24x7x4hr</t>
  </si>
  <si>
    <t>SVCVN-CISCO-OSP-9530T-2</t>
  </si>
  <si>
    <t>Cisco HW Svc,X1657-2,Onsite 24x7x4hr</t>
  </si>
  <si>
    <t>SVCVN-CISCO-OSP-9704F</t>
  </si>
  <si>
    <t>Cisco HW Svc,X1655,Onsite 24x7x4hr</t>
  </si>
  <si>
    <t>SVCVN-CISCO-OSP-C9506</t>
  </si>
  <si>
    <t>Cisco HW Svc,X1583,X1690A,Onsite 24x7x4hr</t>
  </si>
  <si>
    <t>SVCVN-CISCO-OSP-C9509</t>
  </si>
  <si>
    <t>Cisco HW Svc,X1586,X1691A,Onsite 24x7x4hr</t>
  </si>
  <si>
    <t>SVCVN-CISCO-PREM-9530T</t>
  </si>
  <si>
    <t>Cisco HW Svc,X1657,Onsite 24x7x2hr</t>
  </si>
  <si>
    <t>SVCVN-CISCO-PREM-9530T-2</t>
  </si>
  <si>
    <t>Cisco HW Svc,X1657-2,Onsite 24x7x2hr</t>
  </si>
  <si>
    <t>SVCVN-CISCO-PREM-9704F</t>
  </si>
  <si>
    <t>Cisco HW Svc,X1655,Onsite 24x7x2hr</t>
  </si>
  <si>
    <t>SVCVN-CISCO-PREM-C9506</t>
  </si>
  <si>
    <t>Cisco HW Svc,X1690A,Onsite 24x7x2hr</t>
  </si>
  <si>
    <t>SVCVN-CISCO-PREM-C9509</t>
  </si>
  <si>
    <t>Cisco HW Svc,X1586,X1691A,Onsite 24x7x2hr</t>
  </si>
  <si>
    <t>SVCVN-CISCO-S2P-9530T</t>
  </si>
  <si>
    <t>Cisco HW Svc,X1657,AR 24x7x2hr</t>
  </si>
  <si>
    <t>SVCVN-CISCO-S2P-9530T-2</t>
  </si>
  <si>
    <t>Cisco HW Svc,X1657-2,AR 24x7x2hr</t>
  </si>
  <si>
    <t>SVCVN-CISCO-S2P-9704F</t>
  </si>
  <si>
    <t>Cisco HW Svc,X1655,AR 24x7x2hr</t>
  </si>
  <si>
    <t>SVCVN-CISCO-S2P-C9506</t>
  </si>
  <si>
    <t>Cisco HW Svc,X1583,X1690A,AR 24x7x2hr</t>
  </si>
  <si>
    <t>SVCVN-CISCO-S2P-C9509</t>
  </si>
  <si>
    <t>Cisco HW Svc,X1586,X1691A,AR 24x7x2hr</t>
  </si>
  <si>
    <t>SVCVN-CISCO-SNT-9530T</t>
  </si>
  <si>
    <t>Cisco HW Svc,X1657,AR 8x5xNBD</t>
  </si>
  <si>
    <t>SVCVN-CISCO-SNT-9530T-2</t>
  </si>
  <si>
    <t>Cisco HW Svc,X1657-2,AR 8x5xNBD</t>
  </si>
  <si>
    <t>SVCVN-CISCO-SNT-9704F</t>
  </si>
  <si>
    <t>Cisco HW Svc,X1655,AR 8x5xNBD</t>
  </si>
  <si>
    <t>SVCVN-CISCO-SNT-C9506</t>
  </si>
  <si>
    <t>Cisco HW Svc,X1583,X1690A,AR 8x5xNBD</t>
  </si>
  <si>
    <t>SVCVN-CISCO-SNT-C9509</t>
  </si>
  <si>
    <t>Cisco HW Svc,X1586,X1691A,AR 8x5xNBD</t>
  </si>
  <si>
    <t>SVCVN-CISCO-SNTE-9530T</t>
  </si>
  <si>
    <t>Cisco HW Svc,X1657,AR 8x5x4hr</t>
  </si>
  <si>
    <t>SVCVN-CISCO-SNTE-9530T-2</t>
  </si>
  <si>
    <t>Cisco HW Svc,X1657-2,AR 8x5x4hr</t>
  </si>
  <si>
    <t>SVCVN-CISCO-SNTE-9704F</t>
  </si>
  <si>
    <t>Cisco HW Svc,X1655,AR 8x5x4hr</t>
  </si>
  <si>
    <t>SVCVN-CISCO-SNTE-C9506</t>
  </si>
  <si>
    <t>Cisco HW Svc,X1583,X1690A,AR 8x5x4hr</t>
  </si>
  <si>
    <t>SVCVN-CISCO-SNTE-C9509</t>
  </si>
  <si>
    <t>Cisco HW Svc,X1586,X1691A,AR 8x5x4hr</t>
  </si>
  <si>
    <t>SVCVN-CISCO-SNTP-9530T</t>
  </si>
  <si>
    <t>Cisco HW Svc,X1657,AR 24x7x4hr</t>
  </si>
  <si>
    <t>SVCVN-CISCO-SNTP-9530T-2</t>
  </si>
  <si>
    <t>Cisco HW Svc,X1657-2,AR 24x7x4hr</t>
  </si>
  <si>
    <t>SVCVN-CISCO-SNTP-9704F</t>
  </si>
  <si>
    <t>Cisco HW Svc,X1655,AR 24x7x4hr</t>
  </si>
  <si>
    <t>SVCVN-CISCO-SNTP-C9506</t>
  </si>
  <si>
    <t>Cisco HW Svc,X1583,X1690A,AR 24x7x4hr</t>
  </si>
  <si>
    <t>SVCVN-CISCO-SNTP-C9509</t>
  </si>
  <si>
    <t>Cisco HW Svc,X1586,X1691A,AR 24x7x4hr</t>
  </si>
  <si>
    <t>SVCVN-CON-OS-128POSM</t>
  </si>
  <si>
    <t>Service,Cisco N56128P OSM Onsite 8x5xNBD</t>
  </si>
  <si>
    <t>SVCVN-CON-OS-2232T8FE</t>
  </si>
  <si>
    <t>Service,Cisco 2232T8F-E Onsite 8x5xNBD</t>
  </si>
  <si>
    <t>SVCVN-CON-OS-2232TFE</t>
  </si>
  <si>
    <t>Service,Cisco 2232TF-E Onsite 8x5xNBD</t>
  </si>
  <si>
    <t>SVCVN-CON-OS-2232TME</t>
  </si>
  <si>
    <t>Service,Cisco 2232TM-E Onsite 8x5xNBD</t>
  </si>
  <si>
    <t>SVCVN-CON-OS-2248EFA</t>
  </si>
  <si>
    <t>Service,Cisco 2248EFA Onsite 8x5xNBD</t>
  </si>
  <si>
    <t>SVCVN-CON-OS-2348PQ12</t>
  </si>
  <si>
    <t>Service,Cisco 2348UPQ Onsite 8x5xNBD</t>
  </si>
  <si>
    <t>SVCVN-CON-OS-2348PQ4F</t>
  </si>
  <si>
    <t>SVCVN-CON-OS-2348PQ8F</t>
  </si>
  <si>
    <t>SVCVN-CON-OS-2348PQBA</t>
  </si>
  <si>
    <t>Service,Cisco 2348UPQ-BA Onsite 8x5xNBD</t>
  </si>
  <si>
    <t>SVCVN-CON-OS-2348PQFA</t>
  </si>
  <si>
    <t>Service,Cisco 2348UPQ-FA Onsite 8x5xNBD</t>
  </si>
  <si>
    <t>SVCVN-CON-OS-2496K</t>
  </si>
  <si>
    <t>Cisco HW Svc,24-Port 8G FC,Onsite 8x5xNBD</t>
  </si>
  <si>
    <t>SVCVN-CON-OS-3256K</t>
  </si>
  <si>
    <t>Service,Cisco X9232-256K9 Onsite 8x5xNBD</t>
  </si>
  <si>
    <t>SVCVN-CON-OS-4256K</t>
  </si>
  <si>
    <t>Service,Cisco X9248-256K9 Onsite 8x5xNBD</t>
  </si>
  <si>
    <t>SVCVN-CON-OS-4848K</t>
  </si>
  <si>
    <t>Cisco HW Svc,95XX 4/44 8G FC,Onsite 8x5xNBD</t>
  </si>
  <si>
    <t>SVCVN-CON-OS-4896K</t>
  </si>
  <si>
    <t>Cisco HW Svc,48-Port 8G FC,Onsite 8x5xNBD</t>
  </si>
  <si>
    <t>SVCVN-CON-OS-48PQ10G</t>
  </si>
  <si>
    <t>Service,Cisco 2248PQ Onsite 8x5xNBD</t>
  </si>
  <si>
    <t>SVCVN-CON-OS-5596UPFC</t>
  </si>
  <si>
    <t>Service,Cisco N5596UP-B-FC48 Onsite 8x5xNBD</t>
  </si>
  <si>
    <t>SVCVN-CON-OS-56128P</t>
  </si>
  <si>
    <t>Service,Cisco N56128P Onsite 8x5xNBD</t>
  </si>
  <si>
    <t>SVCVN-CON-OS-5672UP</t>
  </si>
  <si>
    <t>Service,Cisco 5672UP Onsite 8x5xNBD</t>
  </si>
  <si>
    <t>SVCVN-CON-OS-72UPOSM</t>
  </si>
  <si>
    <t>Service,Cisco 5672UPOSM Onsite 8x5xNBD</t>
  </si>
  <si>
    <t>SVCVN-CON-OS-9016F</t>
  </si>
  <si>
    <t>Service,Cisco X1590 Onsite 8x5xNBD</t>
  </si>
  <si>
    <t>SVCVN-CON-OS-9032F</t>
  </si>
  <si>
    <t>Service,Cisco X1591 Onsite 8x5xNBD</t>
  </si>
  <si>
    <t>SVCVN-CON-OS-9316K</t>
  </si>
  <si>
    <t>Cisco,HW Svc,Onsite 8x5xNBD,SSN-16</t>
  </si>
  <si>
    <t>SVCVN-CON-OS-9506U</t>
  </si>
  <si>
    <t>Service,Cisco C9506-2AK9 Onsite 8x5xNBD</t>
  </si>
  <si>
    <t>SVCVN-CON-OS-9509U</t>
  </si>
  <si>
    <t>Service,Cisco C9509-2AK9 Onsite 8x5xNBD</t>
  </si>
  <si>
    <t>SVCVN-CON-OS-9513U</t>
  </si>
  <si>
    <t>Service,Cisco C9513-3AK9 Onsite 8x5xNBD</t>
  </si>
  <si>
    <t>SVCVN-CON-OS-9530S</t>
  </si>
  <si>
    <t>Service,Cisco X1589 Onsite 8x5xNBD</t>
  </si>
  <si>
    <t>SVCVN-CON-OS-9530TA</t>
  </si>
  <si>
    <t>Service,Cisco X9530-SF2AK9 Onsite 8x5xNBD</t>
  </si>
  <si>
    <t>SVCVN-CON-OS-9530TA-2</t>
  </si>
  <si>
    <t>Service,Cisco X9530-SF2AK9-2 Onsite 8x5xNBD</t>
  </si>
  <si>
    <t>SVCVN-CON-OS-954AK</t>
  </si>
  <si>
    <t>Service,Cisco C9513-4AK9 Onsite 8x5xNBD</t>
  </si>
  <si>
    <t>SVCVN-CON-OS-9748P</t>
  </si>
  <si>
    <t>Service,Cisco DS-X9448-768K9 Onsite 8x5xNBD</t>
  </si>
  <si>
    <t>SVCVN-CON-OS-976FA1</t>
  </si>
  <si>
    <t>Service,Cisco DS-X9706-FAB1 Onsite 8x5xNBD</t>
  </si>
  <si>
    <t>SVCVN-CON-OS-976FA1-2</t>
  </si>
  <si>
    <t>Service,Cisco DS-X9706-FAB1-2 Onsite 8x5xNBD</t>
  </si>
  <si>
    <t>SVCVN-CON-OS-976FA1-3</t>
  </si>
  <si>
    <t>Service,Cisco DS-X9706-FAB1-3 Onsite 8x5xNBD</t>
  </si>
  <si>
    <t>SVCVN-CON-OS-976FA1-4</t>
  </si>
  <si>
    <t>Service,Cisco DS-X9706-FAB1-4 Onsite 8x5xNBD</t>
  </si>
  <si>
    <t>SVCVN-CON-OS-976FA1-5</t>
  </si>
  <si>
    <t>Service,Cisco DS-X9706-FAB1-5 Onsite 8x5xNBD</t>
  </si>
  <si>
    <t>SVCVN-CON-OS-976FA1-6</t>
  </si>
  <si>
    <t>Service,Cisco DS-X9706-FAB1-6 Onsite 8x5xNBD</t>
  </si>
  <si>
    <t>SVCVN-CON-OS-97FA1</t>
  </si>
  <si>
    <t>Service,Cisco DS-X9710-FAB1 Onsite 8x5xNBD</t>
  </si>
  <si>
    <t>SVCVN-CON-OS-97FA1-2</t>
  </si>
  <si>
    <t>Service,Cisco DS-X9710-FAB1-2 Onsite 8x5xNBD</t>
  </si>
  <si>
    <t>SVCVN-CON-OS-97FA1-3</t>
  </si>
  <si>
    <t>Service,Cisco DS-X9710-FAB1-3 Onsite 8x5xNBD</t>
  </si>
  <si>
    <t>SVCVN-CON-OS-97FA1-4</t>
  </si>
  <si>
    <t>Service,Cisco DS-X9710-FAB1-4 Onsite 8x5xNBD</t>
  </si>
  <si>
    <t>SVCVN-CON-OS-97FA1-5</t>
  </si>
  <si>
    <t>Service,Cisco DS-X9710-FAB1-5 Onsite 8x5xNBD</t>
  </si>
  <si>
    <t>SVCVN-CON-OS-97FA1-6</t>
  </si>
  <si>
    <t>Service,Cisco DS-X9710-FAB1-6 Onsite 8x5xNBD</t>
  </si>
  <si>
    <t>SVCVN-CON-OS-97OE</t>
  </si>
  <si>
    <t>Service,Cisco 97FCoE/97OE Onsite 8x5xNBD</t>
  </si>
  <si>
    <t>SVCVN-CON-OS-97OEB</t>
  </si>
  <si>
    <t>Service,Cisco 97FCoE/97OEB Onsite 8x5xNBD</t>
  </si>
  <si>
    <t>SVCVN-CON-OS-97SU1</t>
  </si>
  <si>
    <t>Service,Cisco DS-X97-SUP1 Onsite 8x5xNBD</t>
  </si>
  <si>
    <t>SVCVN-CON-OS-97SU1-2</t>
  </si>
  <si>
    <t>Service,Cisco DS-X97-SUP1-2 Onsite 8x5xNBD</t>
  </si>
  <si>
    <t>SVCVN-CON-OS-BUNNFAS</t>
  </si>
  <si>
    <t>Service,Cisco FlexPod Switch Onsite 8x5xNBD</t>
  </si>
  <si>
    <t>SVCVN-CON-OS-C2248TFE</t>
  </si>
  <si>
    <t>Service,Cisco 2248TF-E Onsite 8x5xNBD</t>
  </si>
  <si>
    <t>SVCVN-CON-OS-C2248TPE</t>
  </si>
  <si>
    <t>Service,Cisco 2248TP-E Onsite 8x5xNBD</t>
  </si>
  <si>
    <t>SVCVN-CON-OS-C2348UPQ</t>
  </si>
  <si>
    <t>SVCVN-CON-OS-C34</t>
  </si>
  <si>
    <t>Cisco HW Svc,9134,Base,Onsite 8x5xNBD</t>
  </si>
  <si>
    <t>SVCVN-CON-OS-C341</t>
  </si>
  <si>
    <t>Cisco HW Svc,9134,32P,Onsite 8x5xNBD</t>
  </si>
  <si>
    <t>SVCVN-CON-OS-C341G</t>
  </si>
  <si>
    <t>Cisco HW Svc,9134,64P,Onsite 8x5xNBD</t>
  </si>
  <si>
    <t>SVCVN-CON-OS-C48</t>
  </si>
  <si>
    <t>Service,Cisco 9148 Onsite 8x5xNBD</t>
  </si>
  <si>
    <t>SVCVN-CON-OS-C48S</t>
  </si>
  <si>
    <t>Service,Cisco MDS9148S C48S Onsite 8x5xNBD</t>
  </si>
  <si>
    <t>SVCVN-CON-OS-C5548P</t>
  </si>
  <si>
    <t>Service,Cisco N5548-FA Onsite 8x5xNBD</t>
  </si>
  <si>
    <t>SVCVN-CON-OS-C5548UP</t>
  </si>
  <si>
    <t>Service,Cisco N5548UP-FA Onsite 8x5xNBD</t>
  </si>
  <si>
    <t>SVCVN-CON-OS-C5548UPSM</t>
  </si>
  <si>
    <t>Service,Cisco N5548UP-OSM Onsite 8x5xNBD</t>
  </si>
  <si>
    <t>SVCVN-CON-OS-C5596T</t>
  </si>
  <si>
    <t>Service,Cisco N5596T-FA Onsite 8x5xNBD</t>
  </si>
  <si>
    <t>SVCVN-CON-OS-C5596UP</t>
  </si>
  <si>
    <t>Service,Cisco N5596-FA Onsite 8x5xNBD</t>
  </si>
  <si>
    <t>SVCVN-CON-OS-C5596UPSM</t>
  </si>
  <si>
    <t>Service,Cisco N5596UP-OSM Onsite 8x5xNBD</t>
  </si>
  <si>
    <t>SVCVN-CON-OS-C6004Q</t>
  </si>
  <si>
    <t>Service,Cisco N6004-96Q Onsite 8x5xNBD</t>
  </si>
  <si>
    <t>SVCVN-CON-OS-C9250</t>
  </si>
  <si>
    <t>Service,Cisco C9250 Onsite 8x5xNBD</t>
  </si>
  <si>
    <t>SVCVN-CON-OS-C9513</t>
  </si>
  <si>
    <t>Cisco HW Svc,DS C9513 3K9,Onsite 8x5xNBD</t>
  </si>
  <si>
    <t>SVCVN-CON-OS-C9706</t>
  </si>
  <si>
    <t>Service,Cisco C9706 Onsite 8x5xNBD</t>
  </si>
  <si>
    <t>SVCVN-CON-OS-C9710</t>
  </si>
  <si>
    <t>Service,Cisco DS-C9710 Onsite 8x5xNBD</t>
  </si>
  <si>
    <t>SVCVN-CON-OSE-128POSM</t>
  </si>
  <si>
    <t>Service,Cisco N56128P OSM Onsite 8x5x4hr</t>
  </si>
  <si>
    <t>SVCVN-CON-OSE-2232T8FE</t>
  </si>
  <si>
    <t>Service,Cisco 2232T8F-E Onsite 8x5x4hr</t>
  </si>
  <si>
    <t>SVCVN-CON-OSE-2232TFE</t>
  </si>
  <si>
    <t>Service,Cisco 2232TF-E Onsite 8x5x4hr</t>
  </si>
  <si>
    <t>SVCVN-CON-OSE-2232TME</t>
  </si>
  <si>
    <t>Service,Cisco 2232TM-E Onsite 8x5x4hr</t>
  </si>
  <si>
    <t>SVCVN-CON-OSE-2248EFA</t>
  </si>
  <si>
    <t>Service,Cisco 2248EFA Onsite 8x5x4hr</t>
  </si>
  <si>
    <t>SVCVN-CON-OSE-2348PQ12</t>
  </si>
  <si>
    <t>Service,Cisco 2348UPQ Onsite 8x5x4hr</t>
  </si>
  <si>
    <t>SVCVN-CON-OSE-2348PQ4F</t>
  </si>
  <si>
    <t>SVCVN-CON-OSE-2348PQ8F</t>
  </si>
  <si>
    <t>SVCVN-CON-OSE-2348PQBA</t>
  </si>
  <si>
    <t>Service,Cisco 2348UPQ-BA Onsite 8x5x4hr</t>
  </si>
  <si>
    <t>SVCVN-CON-OSE-2348PQFA</t>
  </si>
  <si>
    <t>Service,Cisco 2348UPQ-FA Onsite 8x5x4hr</t>
  </si>
  <si>
    <t>SVCVN-CON-OSE-2496K</t>
  </si>
  <si>
    <t>Cisco HW Svc,24-Port 8G FC,Onsite 8x5x4hr</t>
  </si>
  <si>
    <t>SVCVN-CON-OSE-3256K</t>
  </si>
  <si>
    <t>Service,Cisco X9232-256K9 Onsite 8x5x4hr</t>
  </si>
  <si>
    <t>SVCVN-CON-OSE-4256K</t>
  </si>
  <si>
    <t>Service,Cisco X9248-256K9 Onsite 8x5x4hr</t>
  </si>
  <si>
    <t>SVCVN-CON-OSE-4848K</t>
  </si>
  <si>
    <t>Cisco HW Svc,95XX 4/44 8G FC,Onsite 8x5x4hr</t>
  </si>
  <si>
    <t>SVCVN-CON-OSE-4896K</t>
  </si>
  <si>
    <t>Cisco HW Svc,48-Port 8G FC,Onsite 8x5x4hr</t>
  </si>
  <si>
    <t>SVCVN-CON-OSE-48PQ10G</t>
  </si>
  <si>
    <t>Service,Cisco 2248PQ Onsite 8x5x4hr</t>
  </si>
  <si>
    <t>SVCVN-CON-OSE-5596UPFC</t>
  </si>
  <si>
    <t>Service,Cisco N5596UP-B-FC48 Onsite 8x5x4hr</t>
  </si>
  <si>
    <t>SVCVN-CON-OSE-56128P</t>
  </si>
  <si>
    <t>Service,Cisco N56128P Onsite 8x5x4hr</t>
  </si>
  <si>
    <t>SVCVN-CON-OSE-5672UP</t>
  </si>
  <si>
    <t>Service,Cisco 5672UP Onsite 8x5x4hr</t>
  </si>
  <si>
    <t>SVCVN-CON-OSE-72UPOSM</t>
  </si>
  <si>
    <t>Service,Cisco 5672UPOSM Onsite 8x5x4hr</t>
  </si>
  <si>
    <t>SVCVN-CON-OSE-9016F</t>
  </si>
  <si>
    <t>Service,Cisco X1590 Onsite 8x5x4hr</t>
  </si>
  <si>
    <t>SVCVN-CON-OSE-9032F</t>
  </si>
  <si>
    <t>Service,Cisco X1591 Onsite 8x5x4hr</t>
  </si>
  <si>
    <t>SVCVN-CON-OSE-9316K</t>
  </si>
  <si>
    <t>Cisco,HW Svc,Onsite 8x5x4hr,SSN-16</t>
  </si>
  <si>
    <t>SVCVN-CON-OSE-9506U</t>
  </si>
  <si>
    <t>Service,Cisco C9506-2AK9 Onsite 8x5x4hr</t>
  </si>
  <si>
    <t>SVCVN-CON-OSE-9509U</t>
  </si>
  <si>
    <t>Service,Cisco C9509-2AK9 Onsite 8x5x4hr</t>
  </si>
  <si>
    <t>SVCVN-CON-OSE-9513U</t>
  </si>
  <si>
    <t>Service,Cisco C9513-3AK9 Onsite 8x5x4hr</t>
  </si>
  <si>
    <t>SVCVN-CON-OSE-9530S</t>
  </si>
  <si>
    <t>Service,Cisco X1589 Onsite 8x5x4hr</t>
  </si>
  <si>
    <t>SVCVN-CON-OSE-9530TA</t>
  </si>
  <si>
    <t>Service,Cisco X9530-SF2AK9 Onsite 8x5x4hr</t>
  </si>
  <si>
    <t>SVCVN-CON-OSE-9530TA-2</t>
  </si>
  <si>
    <t>Service,Cisco X9530-SF2AK9-2 Onsite 8x5x4hr</t>
  </si>
  <si>
    <t>SVCVN-CON-OSE-954AK</t>
  </si>
  <si>
    <t>Service,Cisco C9513-4AK9 Onsite 8x5x4hr</t>
  </si>
  <si>
    <t>SVCVN-CON-OSE-9748P</t>
  </si>
  <si>
    <t>Service,Cisco DS-X9448-768K9 Onsite 8x5x4hr</t>
  </si>
  <si>
    <t>SVCVN-CON-OSE-976FA1</t>
  </si>
  <si>
    <t>Service,Cisco DS-X9706-FAB1 Onsite 8x5x4hr</t>
  </si>
  <si>
    <t>SVCVN-CON-OSE-976FA1-2</t>
  </si>
  <si>
    <t>Service,Cisco DS-X9706-FAB1-2 Onsite 8x5x4hr</t>
  </si>
  <si>
    <t>SVCVN-CON-OSE-976FA1-3</t>
  </si>
  <si>
    <t>Service,Cisco DS-X9706-FAB1-3 Onsite 8x5x4hr</t>
  </si>
  <si>
    <t>SVCVN-CON-OSE-976FA1-4</t>
  </si>
  <si>
    <t>Service,Cisco DS-X9706-FAB1-4 Onsite 8x5x4hr</t>
  </si>
  <si>
    <t>SVCVN-CON-OSE-976FA1-5</t>
  </si>
  <si>
    <t>Service,Cisco DS-X9706-FAB1-5 Onsite 8x5x4hr</t>
  </si>
  <si>
    <t>SVCVN-CON-OSE-976FA1-6</t>
  </si>
  <si>
    <t>Service,Cisco DS-X9706-FAB1-6 Onsite 8x5x4hr</t>
  </si>
  <si>
    <t>SVCVN-CON-OSE-97FA1</t>
  </si>
  <si>
    <t>Service,Cisco DS-X9710-FAB1 Onsite 8x5x4hr</t>
  </si>
  <si>
    <t>SVCVN-CON-OSE-97FA1-2</t>
  </si>
  <si>
    <t>Service,Cisco DS-X9710-FAB1-2 Onsite 8x5x4hr</t>
  </si>
  <si>
    <t>SVCVN-CON-OSE-97FA1-3</t>
  </si>
  <si>
    <t>Service,Cisco DS-X9710-FAB1-3 Onsite 8x5x4hr</t>
  </si>
  <si>
    <t>SVCVN-CON-OSE-97FA1-4</t>
  </si>
  <si>
    <t>Service,Cisco DS-X9710-FAB1-4 Onsite 8x5x4hr</t>
  </si>
  <si>
    <t>SVCVN-CON-OSE-97FA1-5</t>
  </si>
  <si>
    <t>Service,Cisco DS-X9710-FAB1-5 Onsite 8x5x4hr</t>
  </si>
  <si>
    <t>SVCVN-CON-OSE-97FA1-6</t>
  </si>
  <si>
    <t>Service,Cisco DS-X9710-FAB1-6 Onsite 8x5x4hr</t>
  </si>
  <si>
    <t>SVCVN-CON-OSE-97OE</t>
  </si>
  <si>
    <t>Service,Cisco 97FCoE/97OE Onsite 8x5x4hr</t>
  </si>
  <si>
    <t>SVCVN-CON-OSE-97OEB</t>
  </si>
  <si>
    <t>Service,Cisco 97FCoE/97OEB Onsite 8x5x4hr</t>
  </si>
  <si>
    <t>SVCVN-CON-OSE-97SU1</t>
  </si>
  <si>
    <t>Service,Cisco DS-X97-SUP1 Onsite 8x5x4hr</t>
  </si>
  <si>
    <t>SVCVN-CON-OSE-97SU1-2</t>
  </si>
  <si>
    <t>Service,Cisco DS-X97-SUP1-2 Onsite 8x5x4hr</t>
  </si>
  <si>
    <t>SVCVN-CON-OSE-BUNNFAS</t>
  </si>
  <si>
    <t>Service,Cisco FlexPod Switch Onsite 8x5x4hr</t>
  </si>
  <si>
    <t>SVCVN-CON-OSE-C2248TFE</t>
  </si>
  <si>
    <t>Service,Cisco 2248TF-E Onsite 8x5x4hr</t>
  </si>
  <si>
    <t>SVCVN-CON-OSE-C2248TPE</t>
  </si>
  <si>
    <t>Service,Cisco 2248TP-E Onsite 8x5x4hr</t>
  </si>
  <si>
    <t>SVCVN-CON-OSE-C2348UPQ</t>
  </si>
  <si>
    <t>SVCVN-CON-OSE-C34</t>
  </si>
  <si>
    <t>Cisco HW Svc,9134,Base,Onsite 8x5x4hr</t>
  </si>
  <si>
    <t>SVCVN-CON-OSE-C341</t>
  </si>
  <si>
    <t>Cisco HW Svc,9134,32P,Onsite 8x5x4hr</t>
  </si>
  <si>
    <t>SVCVN-CON-OSE-C341G</t>
  </si>
  <si>
    <t>Cisco HW Svc,9134,64P,Onsite 8x5x4hr</t>
  </si>
  <si>
    <t>SVCVN-CON-OSE-C48</t>
  </si>
  <si>
    <t>Service,Cisco 9148 Onsite 8x5x4hr</t>
  </si>
  <si>
    <t>SVCVN-CON-OSE-C48S</t>
  </si>
  <si>
    <t>Service,Cisco MDS9148S C48S Onsite 8x5x4hr</t>
  </si>
  <si>
    <t>SVCVN-CON-OSE-C5548P</t>
  </si>
  <si>
    <t>Service,Cisco N5548-FA Onsite 8x5x4hr</t>
  </si>
  <si>
    <t>SVCVN-CON-OSE-C5548UP</t>
  </si>
  <si>
    <t>Service,Cisco N5548UP-FA Onsite 8x5x4hr</t>
  </si>
  <si>
    <t>SVCVN-CON-OSE-C5548UPSM</t>
  </si>
  <si>
    <t>Service,Cisco N5548UP-OSM Onsite 8x5x4hr</t>
  </si>
  <si>
    <t>SVCVN-CON-OSE-C5596T</t>
  </si>
  <si>
    <t>Service,Cisco N5596T-FA Onsite 8x5x4hr</t>
  </si>
  <si>
    <t>SVCVN-CON-OSE-C5596UP</t>
  </si>
  <si>
    <t>Service,Cisco N5596-FA Onsite 8x5x4hr</t>
  </si>
  <si>
    <t>SVCVN-CON-OSE-C5596UPSM</t>
  </si>
  <si>
    <t>Service,Cisco N5596UP-OSM Onsite 8x5x4hr</t>
  </si>
  <si>
    <t>SVCVN-CON-OSE-C6004Q</t>
  </si>
  <si>
    <t>Service,Cisco N6004-96Q Onsite 8x5x4hr</t>
  </si>
  <si>
    <t>SVCVN-CON-OSE-C9250</t>
  </si>
  <si>
    <t>Service,Cisco C9250 Onsite 8x5x4hr</t>
  </si>
  <si>
    <t>SVCVN-CON-OSE-C9513</t>
  </si>
  <si>
    <t>Cisco HW Svc,DS C9513 3K9,Onsite 8x5x4hr</t>
  </si>
  <si>
    <t>SVCVN-CON-OSE-C9706</t>
  </si>
  <si>
    <t>Service,Cisco C9706 Onsite 8x5x4hr</t>
  </si>
  <si>
    <t>SVCVN-CON-OSE-C9710</t>
  </si>
  <si>
    <t>Service,Cisco DS-C9710 Onsite 8x5x4hr</t>
  </si>
  <si>
    <t>SVCVN-CON-OSE-N2148</t>
  </si>
  <si>
    <t>Cisco Onsite 8x5x4hr,N2148T</t>
  </si>
  <si>
    <t>SVCVN-CON-OSE-N2224F1G</t>
  </si>
  <si>
    <t>Service,Cisco 2224TF Onsite 8x5x4hr</t>
  </si>
  <si>
    <t>SVCVN-CON-OSE-N2224P1G</t>
  </si>
  <si>
    <t>Service,Cisco 2224TP Onsite 8x5x4hr</t>
  </si>
  <si>
    <t>SVCVN-CON-OSE-N2232P</t>
  </si>
  <si>
    <t>Service,Cisco 2232 Onsite 8x5x4hr</t>
  </si>
  <si>
    <t>SVCVN-CON-OSE-N2232TF</t>
  </si>
  <si>
    <t>Service,Cisco 2232TF Onsite 8x5x4hr</t>
  </si>
  <si>
    <t>SVCVN-CON-OSE-N2232TM</t>
  </si>
  <si>
    <t>Service,Cisco 2232TM Onsite 8x5x4hr</t>
  </si>
  <si>
    <t>SVCVN-CON-OSE-N2248T</t>
  </si>
  <si>
    <t>Service,Cisco 2248 Onsite 8x5x4hr</t>
  </si>
  <si>
    <t>SVCVN-CON-OSE-N5010</t>
  </si>
  <si>
    <t>Cisco Onsite 8x5x4hr,5010</t>
  </si>
  <si>
    <t>SVCVN-CON-OSE-N501S</t>
  </si>
  <si>
    <t>Cisco,5010 w/FCoE,Onsite 8x5x4hr</t>
  </si>
  <si>
    <t>SVCVN-CON-OSE-N5020</t>
  </si>
  <si>
    <t>Cisco Onsite 8x5x4hr,5020</t>
  </si>
  <si>
    <t>SVCVN-CON-OSE-N5020S</t>
  </si>
  <si>
    <t>Cisco Onsite 8x5x4hr,5020 w/FCoE</t>
  </si>
  <si>
    <t>SVCVN-CON-OSE-N61P64</t>
  </si>
  <si>
    <t>Service,Cisco C6001-64P Onsite 8x5x4hr</t>
  </si>
  <si>
    <t>SVCVN-CON-OS-N2148</t>
  </si>
  <si>
    <t>Cisco Onsite 8x5xNBD,N2148T</t>
  </si>
  <si>
    <t>SVCVN-CON-OS-N2224F1G</t>
  </si>
  <si>
    <t>Service,Cisco 2224TF Onsite 8x5xNBD</t>
  </si>
  <si>
    <t>SVCVN-CON-OS-N2224P1G</t>
  </si>
  <si>
    <t>Service,Cisco 2224TP Onsite 8x5xNBD</t>
  </si>
  <si>
    <t>SVCVN-CON-OS-N2232P</t>
  </si>
  <si>
    <t>Service,Cisco 2232 Onsite 8x5xNBD</t>
  </si>
  <si>
    <t>SVCVN-CON-OS-N2232TF</t>
  </si>
  <si>
    <t>Service,Cisco 2232TF Onsite 8x5xNBD</t>
  </si>
  <si>
    <t>SVCVN-CON-OS-N2232TM</t>
  </si>
  <si>
    <t>Service,Cisco 2232TM Onsite 8x5xNBD</t>
  </si>
  <si>
    <t>SVCVN-CON-OS-N2248T</t>
  </si>
  <si>
    <t>Service,Cisco 2248 Onsite 8x5xNBD</t>
  </si>
  <si>
    <t>SVCVN-CON-OS-N5010</t>
  </si>
  <si>
    <t>Cisco Onsite 8x5xNBD,5010</t>
  </si>
  <si>
    <t>SVCVN-CON-OS-N501S</t>
  </si>
  <si>
    <t>Cisco,5010 w/FCoE,Onsite 8x5xNBD</t>
  </si>
  <si>
    <t>SVCVN-CON-OS-N5020</t>
  </si>
  <si>
    <t>Cisco Onsite 8x5xNBD,5020</t>
  </si>
  <si>
    <t>SVCVN-CON-OS-N5020S</t>
  </si>
  <si>
    <t>Cisco Onsite 8x5xNBD,5020 w/FCoE</t>
  </si>
  <si>
    <t>SVCVN-CON-OS-N61P64</t>
  </si>
  <si>
    <t>Service,Cisco C6001-64P Onsite 8x5xNBD</t>
  </si>
  <si>
    <t>SVCVN-CON-OSP-128POSM</t>
  </si>
  <si>
    <t>Service,Cisco N56128P OSM Onsite 24x7x4hr</t>
  </si>
  <si>
    <t>SVCVN-CON-OSP-2232T8FE</t>
  </si>
  <si>
    <t>Service,Cisco 2232T8F-E Onsite 24x7x4hr</t>
  </si>
  <si>
    <t>SVCVN-CON-OSP-2232TFE</t>
  </si>
  <si>
    <t>Service,Cisco 2232TF-E Onsite 24x7x4hr</t>
  </si>
  <si>
    <t>SVCVN-CON-OSP-2232TME</t>
  </si>
  <si>
    <t>Service,Cisco 2232TM-E Onsite 24x7x4hr</t>
  </si>
  <si>
    <t>SVCVN-CON-OSP-2248EFA</t>
  </si>
  <si>
    <t>Service,Cisco 2248EFA Onsite 24x7x4hr</t>
  </si>
  <si>
    <t>SVCVN-CON-OSP-2348PQ12</t>
  </si>
  <si>
    <t>Service,Cisco 2348UPQ Onsite 24x7x4hr</t>
  </si>
  <si>
    <t>SVCVN-CON-OSP-2348PQ4F</t>
  </si>
  <si>
    <t>SVCVN-CON-OSP-2348PQ8F</t>
  </si>
  <si>
    <t>SVCVN-CON-OSP-2348PQBA</t>
  </si>
  <si>
    <t>Service,Cisco 2348UPQ-BA Onsite 24x7x4hr</t>
  </si>
  <si>
    <t>SVCVN-CON-OSP-2348PQFA</t>
  </si>
  <si>
    <t>Service,Cisco 2348UPQ-FA Onsite 24x7x4hr</t>
  </si>
  <si>
    <t>SVCVN-CON-OSP-2496K</t>
  </si>
  <si>
    <t>Cisco HW Svc,24-Port 8G FC,Onsite 24x7x4hr</t>
  </si>
  <si>
    <t>SVCVN-CON-OSP-3256K</t>
  </si>
  <si>
    <t>Service,Cisco X9232-256K9 Onsite 24x7x4hr</t>
  </si>
  <si>
    <t>SVCVN-CON-OSP-4256K</t>
  </si>
  <si>
    <t>Service,Cisco X9248-256K9 Onsite 24x7x4hr</t>
  </si>
  <si>
    <t>SVCVN-CON-OSP-4848K</t>
  </si>
  <si>
    <t>Cisco HW Svc,95XX 4/44 8G FC,Onsite 24x7x4hr</t>
  </si>
  <si>
    <t>SVCVN-CON-OSP-4896K</t>
  </si>
  <si>
    <t>Cisco HW Svc,48-Port 8G FC,Onsite 24x7x4hr</t>
  </si>
  <si>
    <t>SVCVN-CON-OSP-48PQ10G</t>
  </si>
  <si>
    <t>Service,Cisco 2248PQ Onsite 24x7x4hr</t>
  </si>
  <si>
    <t>SVCVN-CON-OSP-5596UPFC</t>
  </si>
  <si>
    <t>Service,Cisco N5596UP-B-FC48 Onsite 24x7x4hr</t>
  </si>
  <si>
    <t>SVCVN-CON-OSP-56128P</t>
  </si>
  <si>
    <t>Service,Cisco N56128P Onsite 24x7x4hr</t>
  </si>
  <si>
    <t>SVCVN-CON-OSP-5672UP</t>
  </si>
  <si>
    <t>Service,Cisco 5672UP Onsite 24x7x4hr</t>
  </si>
  <si>
    <t>SVCVN-CON-OSP-72UPOSM</t>
  </si>
  <si>
    <t>Service,Cisco 5672UPOSM Onsite 24x7x4hr</t>
  </si>
  <si>
    <t>SVCVN-CON-OSP-9016F</t>
  </si>
  <si>
    <t>Service,Cisco X1590 Onsite 24x7x4hr</t>
  </si>
  <si>
    <t>SVCVN-CON-OSP-9032F</t>
  </si>
  <si>
    <t>Service,Cisco X1591 Onsite 24x7x4hr</t>
  </si>
  <si>
    <t>SVCVN-CON-OSP-9316K</t>
  </si>
  <si>
    <t>Cisco,HW Svc,Onsite 24x7x4hr,SSN-16</t>
  </si>
  <si>
    <t>SVCVN-CON-OSP-9506U</t>
  </si>
  <si>
    <t>Service,Cisco C9506-2AK9 Onsite 24x7x4hr</t>
  </si>
  <si>
    <t>SVCVN-CON-OSP-9509U</t>
  </si>
  <si>
    <t>Service,Cisco C9509-2AK9 Onsite 24x7x4hr</t>
  </si>
  <si>
    <t>SVCVN-CON-OSP-9513U</t>
  </si>
  <si>
    <t>Service,Cisco C9513-3AK9 Onsite 24x7x4hr</t>
  </si>
  <si>
    <t>SVCVN-CON-OSP-9530S</t>
  </si>
  <si>
    <t>Service,Cisco X1589 Onsite 24x7x4hr</t>
  </si>
  <si>
    <t>SVCVN-CON-OSP-9530TA</t>
  </si>
  <si>
    <t>Service,Cisco X9530-SF2AK9 Onsite 24x7x4hr</t>
  </si>
  <si>
    <t>SVCVN-CON-OSP-9530TA-2</t>
  </si>
  <si>
    <t>Service,Cisco X9530-SF2AK9-2 Onsite 24x7x4hr</t>
  </si>
  <si>
    <t>SVCVN-CON-OSP-954AK</t>
  </si>
  <si>
    <t>Service,Cisco C9513-4AK9 Onsite 24x7x4hr</t>
  </si>
  <si>
    <t>SVCVN-CON-OSP-9748P</t>
  </si>
  <si>
    <t>Service,Cisco DS-X9448-768K9 Onsite 24x7x4hr</t>
  </si>
  <si>
    <t>SVCVN-CON-OSP-976FA1</t>
  </si>
  <si>
    <t>Service,Cisco DS-X9706-FAB1 Onsite 24x7x4hr</t>
  </si>
  <si>
    <t>SVCVN-CON-OSP-976FA1-2</t>
  </si>
  <si>
    <t>Service,Cisco DS-X9706-FAB1-2 Onsite 24x7x4hr</t>
  </si>
  <si>
    <t>SVCVN-CON-OSP-976FA1-3</t>
  </si>
  <si>
    <t>Service,Cisco DS-X9706-FAB1-3 Onsite 24x7x4hr</t>
  </si>
  <si>
    <t>SVCVN-CON-OSP-976FA1-4</t>
  </si>
  <si>
    <t>Service,Cisco DS-X9706-FAB1-4 Onsite 24x7x4hr</t>
  </si>
  <si>
    <t>SVCVN-CON-OSP-976FA1-5</t>
  </si>
  <si>
    <t>Service,Cisco DS-X9706-FAB1-5 Onsite 24x7x4hr</t>
  </si>
  <si>
    <t>SVCVN-CON-OSP-976FA1-6</t>
  </si>
  <si>
    <t>Service,Cisco DS-X9706-FAB1-6 Onsite 24x7x4hr</t>
  </si>
  <si>
    <t>SVCVN-CON-OSP-97FA1</t>
  </si>
  <si>
    <t>Service,Cisco DS-X9710-FAB1 Onsite 24x7x4hr</t>
  </si>
  <si>
    <t>SVCVN-CON-OSP-97FA1-2</t>
  </si>
  <si>
    <t>Service,Cisco DS-X9710-FAB1-2 Onsite 24x7x4hr</t>
  </si>
  <si>
    <t>SVCVN-CON-OSP-97FA1-3</t>
  </si>
  <si>
    <t>Service,Cisco DS-X9710-FAB1-3 Onsite 24x7x4hr</t>
  </si>
  <si>
    <t>SVCVN-CON-OSP-97FA1-4</t>
  </si>
  <si>
    <t>Service,Cisco DS-X9710-FAB1-4 Onsite 24x7x4hr</t>
  </si>
  <si>
    <t>SVCVN-CON-OSP-97FA1-5</t>
  </si>
  <si>
    <t>Service,Cisco DS-X9710-FAB1-5 Onsite 24x7x4hr</t>
  </si>
  <si>
    <t>SVCVN-CON-OSP-97FA1-6</t>
  </si>
  <si>
    <t>Service,Cisco DS-X9710-FAB1-6 Onsite 24x7x4hr</t>
  </si>
  <si>
    <t>SVCVN-CON-OSP-97OE</t>
  </si>
  <si>
    <t>Service,Cisco 97FCoE/97OE Onsite 24x7x4hr</t>
  </si>
  <si>
    <t>SVCVN-CON-OSP-97OEB</t>
  </si>
  <si>
    <t>Service,Cisco 97FCoE/97OEB Onsite 24x7x4hr</t>
  </si>
  <si>
    <t>SVCVN-CON-OSP-97SU1</t>
  </si>
  <si>
    <t>Service,Cisco DS-X97-SUP1 Onsite 24x7x4hr</t>
  </si>
  <si>
    <t>SVCVN-CON-OSP-97SU1-2</t>
  </si>
  <si>
    <t>Service,Cisco DS-X97-SUP1-2 Onsite 24x7x4hr</t>
  </si>
  <si>
    <t>SVCVN-CON-OSP-BUNNFAS</t>
  </si>
  <si>
    <t>Service,Cisco FlexPod Switch Onsite 24x7x4hr</t>
  </si>
  <si>
    <t>SVCVN-CON-OSP-C2248TFE</t>
  </si>
  <si>
    <t>Service,Cisco 2248TF-E Onsite 24x7x4hr</t>
  </si>
  <si>
    <t>SVCVN-CON-OSP-C2248TPE</t>
  </si>
  <si>
    <t>Service,Cisco 2248TP-E Onsite 24x7x4hr</t>
  </si>
  <si>
    <t>SVCVN-CON-OSP-C2348UPQ</t>
  </si>
  <si>
    <t>SVCVN-CON-OSP-C34</t>
  </si>
  <si>
    <t>Cisco HW Svc,9134,Base,Onsite 24x7x4hr</t>
  </si>
  <si>
    <t>SVCVN-CON-OSP-C341</t>
  </si>
  <si>
    <t>Cisco HW Svc,9134,32P,Onsite 24x7x4hr</t>
  </si>
  <si>
    <t>SVCVN-CON-OSP-C341G</t>
  </si>
  <si>
    <t>Cisco HW Svc,9134,64P,Onsite 24x7x4hr</t>
  </si>
  <si>
    <t>SVCVN-CON-OSP-C48</t>
  </si>
  <si>
    <t>Service,Cisco 9148 Onsite 24x7x4hr</t>
  </si>
  <si>
    <t>SVCVN-CON-OSP-C48S</t>
  </si>
  <si>
    <t>Service,Cisco MDS9148S C48S Onsite 24x7x4hr</t>
  </si>
  <si>
    <t>SVCVN-CON-OSP-C5548P</t>
  </si>
  <si>
    <t>Service,Cisco N5548-FA Onsite 24x7x4hr</t>
  </si>
  <si>
    <t>SVCVN-CON-OSP-C5548UP</t>
  </si>
  <si>
    <t>Service,Cisco N5548UP-FA Onsite 24x7x4hr</t>
  </si>
  <si>
    <t>SVCVN-CON-OSP-C5548UPSM</t>
  </si>
  <si>
    <t>Service,Cisco N5548UP-OSM Onsite 24x7x4hr</t>
  </si>
  <si>
    <t>SVCVN-CON-OSP-C5596T</t>
  </si>
  <si>
    <t>Service,Cisco N5596T-FA Onsite 24x7x4hr</t>
  </si>
  <si>
    <t>SVCVN-CON-OSP-C5596UP</t>
  </si>
  <si>
    <t>Service,Cisco N5596-FA Onsite 24x7x4hr</t>
  </si>
  <si>
    <t>SVCVN-CON-OSP-C5596UPSM</t>
  </si>
  <si>
    <t>Service,Cisco N5596UP-OSM Onsite 24x7x4hr</t>
  </si>
  <si>
    <t>SVCVN-CON-OSP-C6004Q</t>
  </si>
  <si>
    <t>Service,Cisco N6004-96Q Onsite 24x7x4hr</t>
  </si>
  <si>
    <t>SVCVN-CON-OSP-C9250</t>
  </si>
  <si>
    <t>Service,Cisco C9250 Onsite 24x7x4hr</t>
  </si>
  <si>
    <t>SVCVN-CON-OSP-C9513</t>
  </si>
  <si>
    <t>Cisco HW Svc,DS C9513 3K9,Onsite 24x7x4hr</t>
  </si>
  <si>
    <t>SVCVN-CON-OSP-C9706</t>
  </si>
  <si>
    <t>Service,Cisco C9706 Onsite 24x7x4hr</t>
  </si>
  <si>
    <t>SVCVN-CON-OSP-C9710</t>
  </si>
  <si>
    <t>Service,Cisco DS-C9710 Onsite 24x7x4hr</t>
  </si>
  <si>
    <t>SVCVN-CON-OSP-N2148</t>
  </si>
  <si>
    <t>Cisco Onsite 24x7x4hr,N2148T</t>
  </si>
  <si>
    <t>SVCVN-CON-OSP-N2224F1G</t>
  </si>
  <si>
    <t>Service,Cisco 2224TF Onsite 24x7x4hr</t>
  </si>
  <si>
    <t>SVCVN-CON-OSP-N2224P1G</t>
  </si>
  <si>
    <t>Service,Cisco 2224TP Onsite 24x7x4hr</t>
  </si>
  <si>
    <t>SVCVN-CON-OSP-N2232P</t>
  </si>
  <si>
    <t>Service,Cisco 2232 Onsite 24x7x4hr</t>
  </si>
  <si>
    <t>SVCVN-CON-OSP-N2232TF</t>
  </si>
  <si>
    <t>Service,Cisco 2232TF Onsite 24x7x4hr</t>
  </si>
  <si>
    <t>SVCVN-CON-OSP-N2232TM</t>
  </si>
  <si>
    <t>Service,Cisco 2232TM Onsite 24x7x4hr</t>
  </si>
  <si>
    <t>SVCVN-CON-OSP-N2248T</t>
  </si>
  <si>
    <t>Service,Cisco 2248 Onsite 24x7x4hr</t>
  </si>
  <si>
    <t>SVCVN-CON-OSP-N5010</t>
  </si>
  <si>
    <t>Cisco Onsite 24x7x4hr,5010</t>
  </si>
  <si>
    <t>SVCVN-CON-OSP-N501S</t>
  </si>
  <si>
    <t>Cisco,5010 w/FCoE,Onsite 24x7x4hr</t>
  </si>
  <si>
    <t>SVCVN-CON-OSP-N5020</t>
  </si>
  <si>
    <t>Cisco Onsite 24x7x4hr,5020</t>
  </si>
  <si>
    <t>SVCVN-CON-OSP-N5020S</t>
  </si>
  <si>
    <t>Cisco Onsite 24x7x4hr,5020 w/FCoE</t>
  </si>
  <si>
    <t>SVCVN-CON-OSP-N61P64</t>
  </si>
  <si>
    <t>Service,Cisco C6001-64P Onsite 24x7x4hr</t>
  </si>
  <si>
    <t>SVCVN-CON-PREM-128POSM</t>
  </si>
  <si>
    <t>Service,Cisco N56128P OSM Onsite 24x7x2hr</t>
  </si>
  <si>
    <t>SVCVN-CON-PREM-2232T8FE</t>
  </si>
  <si>
    <t>Service,Cisco 2232T8F-E Onsite 24x7x2hr</t>
  </si>
  <si>
    <t>SVCVN-CON-PREM-2232TFE</t>
  </si>
  <si>
    <t>Service,Cisco 2232TF-E Onsite 24x7x2hr</t>
  </si>
  <si>
    <t>SVCVN-CON-PREM-2232TME</t>
  </si>
  <si>
    <t>Service,Cisco 2232TM-E Onsite 24x7x2hr</t>
  </si>
  <si>
    <t>SVCVN-CON-PREM-2248EFA</t>
  </si>
  <si>
    <t>Service,Cisco 2248EFA Onsite 24x7x2hr</t>
  </si>
  <si>
    <t>SVCVN-CON-PREM-2348PQ12</t>
  </si>
  <si>
    <t>Service,Cisco 2348UPQ Onsite 24x7x2hr</t>
  </si>
  <si>
    <t>SVCVN-CON-PREM-2348PQ4F</t>
  </si>
  <si>
    <t>SVCVN-CON-PREM-2348PQ8F</t>
  </si>
  <si>
    <t>SVCVN-CON-PREM-2348PQBA</t>
  </si>
  <si>
    <t>Service,Cisco 2348UPQ-BA Onsite 24x7x2hr</t>
  </si>
  <si>
    <t>SVCVN-CON-PREM-2348PQFA</t>
  </si>
  <si>
    <t>Service,Cisco 2348UPQ-FA Onsite 24x7x2hr</t>
  </si>
  <si>
    <t>SVCVN-CON-PREM-2496K</t>
  </si>
  <si>
    <t>Cisco HW Svc,24-Port 8G FC,Onsite 24x7x2hr</t>
  </si>
  <si>
    <t>SVCVN-CON-PREM-3256K</t>
  </si>
  <si>
    <t>Service,Cisco X9232-256K9 Onsite 24x7x2hr</t>
  </si>
  <si>
    <t>SVCVN-CON-PREM-4256K</t>
  </si>
  <si>
    <t>Service,Cisco X9248-256K9 Onsite 24x7x2hr</t>
  </si>
  <si>
    <t>SVCVN-CON-PREM-4848K</t>
  </si>
  <si>
    <t>Cisco HW Svc,95XX 4/44 8G FC,Onsite 24x7x2hr</t>
  </si>
  <si>
    <t>SVCVN-CON-PREM-4896K</t>
  </si>
  <si>
    <t>Cisco HW Svc,48-Port 8G FC,Onsite 24x7x2hr</t>
  </si>
  <si>
    <t>SVCVN-CON-PREM-48PQ10G</t>
  </si>
  <si>
    <t>Service,Cisco 2248PQ Onsite 24x7x2hr</t>
  </si>
  <si>
    <t>SVCVN-CON-PREM-5596UPFC</t>
  </si>
  <si>
    <t>Service,Cisco N5596UP-B-FC48 Onsite 24x7x2hr</t>
  </si>
  <si>
    <t>SVCVN-CON-PREM-56128P</t>
  </si>
  <si>
    <t>Service,Cisco N56128P Onsite 24x7x2hr</t>
  </si>
  <si>
    <t>SVCVN-CON-PREM-5672UP</t>
  </si>
  <si>
    <t>Service,Cisco 5672UP Onsite 24x7x2hr</t>
  </si>
  <si>
    <t>SVCVN-CON-PREM-72UPOSM</t>
  </si>
  <si>
    <t>Service,Cisco 5672UPOSM Onsite 24x7x2hr</t>
  </si>
  <si>
    <t>SVCVN-CON-PREM-9016F</t>
  </si>
  <si>
    <t>Service,Cisco X1590 Onsite 24x7x2hr</t>
  </si>
  <si>
    <t>SVCVN-CON-PREM-9032F</t>
  </si>
  <si>
    <t>Service,Cisco X1591 Onsite 24x7x2hr</t>
  </si>
  <si>
    <t>SVCVN-CON-PREM-9316K</t>
  </si>
  <si>
    <t>Cisco,HW Svc,Onsite 24x7x2hr,SSN-16</t>
  </si>
  <si>
    <t>SVCVN-CON-PREM-9506U</t>
  </si>
  <si>
    <t>Service,Cisco C9506-2AK9 Onsite 24x7x2hr</t>
  </si>
  <si>
    <t>SVCVN-CON-PREM-9509U</t>
  </si>
  <si>
    <t>Service,Cisco C9509-2AK9 Onsite 24x7x2hr</t>
  </si>
  <si>
    <t>SVCVN-CON-PREM-9513U</t>
  </si>
  <si>
    <t>Service,Cisco C9513-3AK9 Onsite 24x7x2hr</t>
  </si>
  <si>
    <t>SVCVN-CON-PREM-9530S</t>
  </si>
  <si>
    <t>Service,Cisco X1589 Onsite 24x7x2hr</t>
  </si>
  <si>
    <t>SVCVN-CON-PREM-9530TA</t>
  </si>
  <si>
    <t>Service,Cisco X9530-SF2AK9 Onsite 24x7x2hr</t>
  </si>
  <si>
    <t>SVCVN-CON-PREM-9530TA-2</t>
  </si>
  <si>
    <t>Service,Cisco X9530-SF2AK9-2 Onsite 24x7x2hr</t>
  </si>
  <si>
    <t>SVCVN-CON-PREM-954AK</t>
  </si>
  <si>
    <t>Service,Cisco C9513-4AK9 Onsite 24x7x2hr</t>
  </si>
  <si>
    <t>SVCVN-CON-PREM-9748P</t>
  </si>
  <si>
    <t>Service,Cisco DS-X9448-768K9 Onsite 24x7x2hr</t>
  </si>
  <si>
    <t>SVCVN-CON-PREM-976FA1</t>
  </si>
  <si>
    <t>Service,Cisco DS-X9706-FAB1 Onsite 24x7x2hr</t>
  </si>
  <si>
    <t>SVCVN-CON-PREM-976FA1-2</t>
  </si>
  <si>
    <t>Service,Cisco DS-X9706-FAB1-2 Onsite 24x7x2hr</t>
  </si>
  <si>
    <t>SVCVN-CON-PREM-976FA1-3</t>
  </si>
  <si>
    <t>Service,Cisco DS-X9706-FAB1-3 Onsite 24x7x2hr</t>
  </si>
  <si>
    <t>SVCVN-CON-PREM-976FA1-4</t>
  </si>
  <si>
    <t>Service,Cisco DS-X9706-FAB1-4 Onsite 24x7x2hr</t>
  </si>
  <si>
    <t>SVCVN-CON-PREM-976FA1-5</t>
  </si>
  <si>
    <t>Service,Cisco DS-X9706-FAB1-5 Onsite 24x7x2hr</t>
  </si>
  <si>
    <t>SVCVN-CON-PREM-976FA1-6</t>
  </si>
  <si>
    <t>Service,Cisco DS-X9706-FAB1-6 Onsite 24x7x2hr</t>
  </si>
  <si>
    <t>SVCVN-CON-PREM-97FA1</t>
  </si>
  <si>
    <t>Service,Cisco DS-X9710-FAB1 Onsite 24x7x2hr</t>
  </si>
  <si>
    <t>SVCVN-CON-PREM-97FA1-2</t>
  </si>
  <si>
    <t>Service,Cisco DS-X9710-FAB1-2 Onsite 24x7x2hr</t>
  </si>
  <si>
    <t>SVCVN-CON-PREM-97FA1-3</t>
  </si>
  <si>
    <t>Service,Cisco DS-X9710-FAB1-3 Onsite 24x7x2hr</t>
  </si>
  <si>
    <t>SVCVN-CON-PREM-97FA1-4</t>
  </si>
  <si>
    <t>Service,Cisco DS-X9710-FAB1-4 Onsite 24x7x2hr</t>
  </si>
  <si>
    <t>SVCVN-CON-PREM-97FA1-5</t>
  </si>
  <si>
    <t>Service,Cisco DS-X9710-FAB1-5 Onsite 24x7x2hr</t>
  </si>
  <si>
    <t>SVCVN-CON-PREM-97FA1-6</t>
  </si>
  <si>
    <t>Service,Cisco DS-X9710-FAB1-6 Onsite 24x7x2hr</t>
  </si>
  <si>
    <t>SVCVN-CON-PREM-97OE</t>
  </si>
  <si>
    <t>Service,Cisco 97FCoE/97OE Onsite 24x7x2hr</t>
  </si>
  <si>
    <t>SVCVN-CON-PREM-97OEB</t>
  </si>
  <si>
    <t>Service,Cisco 97FCoE/97OEB Onsite 24x7x2hr</t>
  </si>
  <si>
    <t>SVCVN-CON-PREM-97SU1</t>
  </si>
  <si>
    <t>Service,Cisco DS-X97-SUP1 Onsite 24x7x2hr</t>
  </si>
  <si>
    <t>SVCVN-CON-PREM-97SU1-2</t>
  </si>
  <si>
    <t>Service,Cisco DS-X97-SUP1-2 Onsite 24x7x2hr</t>
  </si>
  <si>
    <t>SVCVN-CON-PREM-BUNNFAS</t>
  </si>
  <si>
    <t>Service,Cisco FlexPod Switch Onsite 24x7x2hr</t>
  </si>
  <si>
    <t>SVCVN-CON-PREM-C2248TFE</t>
  </si>
  <si>
    <t>Service,Cisco 2248TF-E Onsite 24x7x2hr</t>
  </si>
  <si>
    <t>SVCVN-CON-PREM-C2248TPE</t>
  </si>
  <si>
    <t>Service,Cisco 2248TP-E Onsite 24x7x2hr</t>
  </si>
  <si>
    <t>SVCVN-CON-PREM-C2348UPQ</t>
  </si>
  <si>
    <t>SVCVN-CON-PREM-C34</t>
  </si>
  <si>
    <t>Cisco HW Svc,9134,Base,Onsite 24x7x2hr</t>
  </si>
  <si>
    <t>SVCVN-CON-PREM-C341</t>
  </si>
  <si>
    <t>Cisco HW Svc,9134,32P,Onsite 24x7x2hr</t>
  </si>
  <si>
    <t>SVCVN-CON-PREM-C341G</t>
  </si>
  <si>
    <t>Cisco HW Svc,9134,64P,Onsite 24x7x2hr</t>
  </si>
  <si>
    <t>SVCVN-CON-PREM-C48</t>
  </si>
  <si>
    <t>Service,Cisco 9148 Onsite 24x7x2hr</t>
  </si>
  <si>
    <t>SVCVN-CON-PREM-C48S</t>
  </si>
  <si>
    <t>Service,Cisco MDS9148S C48S Onsite 24x7x2hr</t>
  </si>
  <si>
    <t>SVCVN-CON-PREM-C5548P</t>
  </si>
  <si>
    <t>Service,Cisco N5548-FA Onsite 24x7x2hr</t>
  </si>
  <si>
    <t>SVCVN-CON-PREM-C5548UP</t>
  </si>
  <si>
    <t>Service,Cisco N5548UP-FA Onsite 24x7x2hr</t>
  </si>
  <si>
    <t>SVCVN-CON-PREM-C5548UPSM</t>
  </si>
  <si>
    <t>Service,Cisco N5548UP-OSM Onsite 24x7x2hr</t>
  </si>
  <si>
    <t>SVCVN-CON-PREM-C5596T</t>
  </si>
  <si>
    <t>Service,Cisco N5596T-FA Onsite 24x7x2hr</t>
  </si>
  <si>
    <t>SVCVN-CON-PREM-C5596UP</t>
  </si>
  <si>
    <t>Service,Cisco N5596-FA Onsite 24x7x2hr</t>
  </si>
  <si>
    <t>SVCVN-CON-PREM-C5596UPSM</t>
  </si>
  <si>
    <t>Service,Cisco N5596UP-OSM Onsite 24x7x2hr</t>
  </si>
  <si>
    <t>SVCVN-CON-PREM-C6004Q</t>
  </si>
  <si>
    <t>Service,Cisco N6004-96Q Onsite 24x7x2hr</t>
  </si>
  <si>
    <t>SVCVN-CON-PREM-C9250</t>
  </si>
  <si>
    <t>Service,Cisco C9250 Onsite 24x7x2hr</t>
  </si>
  <si>
    <t>SVCVN-CON-PREM-C9513</t>
  </si>
  <si>
    <t>Cisco HW Svc,DS C9513 3K9,Onsite 24x7x2hr</t>
  </si>
  <si>
    <t>SVCVN-CON-PREM-C9706</t>
  </si>
  <si>
    <t>Service,Cisco C9706 Onsite 24x7x2hr</t>
  </si>
  <si>
    <t>SVCVN-CON-PREM-C9710</t>
  </si>
  <si>
    <t>Service,Cisco DS-C9710 Onsite 24x7x2hr</t>
  </si>
  <si>
    <t>SVCVN-CON-PREM-N2148</t>
  </si>
  <si>
    <t>Cisco Onsite 24x7x2hr,N2148T</t>
  </si>
  <si>
    <t>SVCVN-CON-PREM-N2224F1G</t>
  </si>
  <si>
    <t>Service,Cisco 2224TF Onsite 24x7x2hr</t>
  </si>
  <si>
    <t>SVCVN-CON-PREM-N2224P1G</t>
  </si>
  <si>
    <t>Service,Cisco 2224TP Onsite 24x7x2hr</t>
  </si>
  <si>
    <t>SVCVN-CON-PREM-N2232P</t>
  </si>
  <si>
    <t>Service,Cisco 2232 Onsite 24x7x2hr</t>
  </si>
  <si>
    <t>SVCVN-CON-PREM-N2232TF</t>
  </si>
  <si>
    <t>Service,Cisco 2232TF Onsite 24x7x2hr</t>
  </si>
  <si>
    <t>SVCVN-CON-PREM-N2232TM</t>
  </si>
  <si>
    <t>Service,Cisco 2232TM Onsite 24x7x2hr</t>
  </si>
  <si>
    <t>SVCVN-CON-PREM-N2248T</t>
  </si>
  <si>
    <t>Service,Cisco 2248 Onsite 24x7x2hr</t>
  </si>
  <si>
    <t>SVCVN-CON-PREM-N5010</t>
  </si>
  <si>
    <t>Cisco Onsite 24x7x2hr,5010</t>
  </si>
  <si>
    <t>SVCVN-CON-PREM-N501S</t>
  </si>
  <si>
    <t>Cisco,5010 w/FCoE,Onsite 24x7x2hr</t>
  </si>
  <si>
    <t>SVCVN-CON-PREM-N5020</t>
  </si>
  <si>
    <t>Cisco Onsite 24x7x2hr,5020</t>
  </si>
  <si>
    <t>SVCVN-CON-PREM-N5020S</t>
  </si>
  <si>
    <t>Cisco Onsite 24x7x2hr,5020 w/FCoE</t>
  </si>
  <si>
    <t>SVCVN-CON-PREM-N61P64</t>
  </si>
  <si>
    <t>Service,Cisco C6001-64P Onsite 24x7x2hr</t>
  </si>
  <si>
    <t>SVCVN-CON-S2P-128POSM</t>
  </si>
  <si>
    <t>Service,Cisco N56128P OSM Part 24x7x2hr</t>
  </si>
  <si>
    <t>SVCVN-CON-S2P-2232T8FE</t>
  </si>
  <si>
    <t>Service,Cisco 2232T8F-E Part 24x7x2hr</t>
  </si>
  <si>
    <t>SVCVN-CON-S2P-2232TFE</t>
  </si>
  <si>
    <t>Service,Cisco 2232TF-E Part 24x7x2hr</t>
  </si>
  <si>
    <t>SVCVN-CON-S2P-2232TME</t>
  </si>
  <si>
    <t>Service,Cisco 2232TM-E Part 24x7x2hr</t>
  </si>
  <si>
    <t>SVCVN-CON-S2P-2248EFA</t>
  </si>
  <si>
    <t>Service,Cisco 2248EFA Part 24x7x2hr</t>
  </si>
  <si>
    <t>SVCVN-CON-S2P-2348PQ12</t>
  </si>
  <si>
    <t>Service,Cisco 2348UPQ Part 24x7x2hr</t>
  </si>
  <si>
    <t>SVCVN-CON-S2P-2348PQ4F</t>
  </si>
  <si>
    <t>SVCVN-CON-S2P-2348PQ8F</t>
  </si>
  <si>
    <t>SVCVN-CON-S2P-2348PQBA</t>
  </si>
  <si>
    <t>Service,Cisco 2348UPQ-BA Part 24x7x2hr</t>
  </si>
  <si>
    <t>SVCVN-CON-S2P-2348PQFA</t>
  </si>
  <si>
    <t>Service,Cisco 2348UPQ-FA Part 24x7x2hr</t>
  </si>
  <si>
    <t>SVCVN-CON-S2P-2496K</t>
  </si>
  <si>
    <t>Cisco HW Svc,24-Port 8G FC,AR 24x7x2hr</t>
  </si>
  <si>
    <t>SVCVN-CON-S2P-3256K</t>
  </si>
  <si>
    <t>Service,Cisco X9232-256K9 Part 24x7x2hr</t>
  </si>
  <si>
    <t>SVCVN-CON-S2P-4256K</t>
  </si>
  <si>
    <t>Service,Cisco X9248-256K9 Part 24x7x2hr</t>
  </si>
  <si>
    <t>SVCVN-CON-S2P-4848K</t>
  </si>
  <si>
    <t>Cisco HW Svc,95XX 4/44 8G FC,AR 24x7x2hr</t>
  </si>
  <si>
    <t>SVCVN-CON-S2P-4896K</t>
  </si>
  <si>
    <t>Cisco HW Svc,48-Port 8G FC,AR 24x7x2hr</t>
  </si>
  <si>
    <t>SVCVN-CON-S2P-48PQ10G</t>
  </si>
  <si>
    <t>Service,Cisco 2248PQ Part 24x7x2hr</t>
  </si>
  <si>
    <t>SVCVN-CON-S2P-5596UPFC</t>
  </si>
  <si>
    <t>Service,Cisco N5596UP-B-FC48 Part 24x7x2hr</t>
  </si>
  <si>
    <t>SVCVN-CON-S2P-56128P</t>
  </si>
  <si>
    <t>Service,Cisco N56128P Part 24x7x2hr</t>
  </si>
  <si>
    <t>SVCVN-CON-S2P-5672UP</t>
  </si>
  <si>
    <t>Service,Cisco 5672UP Part 24x7x2hr</t>
  </si>
  <si>
    <t>SVCVN-CON-S2P-72UPOSM</t>
  </si>
  <si>
    <t>Service,Cisco 5672UPOSM Part 24x7x2hr</t>
  </si>
  <si>
    <t>SVCVN-CON-S2P-9016F</t>
  </si>
  <si>
    <t>Service,Cisco X1590 Part 24x7x2hr</t>
  </si>
  <si>
    <t>SVCVN-CON-S2P-9032F</t>
  </si>
  <si>
    <t>Service,Cisco X1591 Part 24x7x2hr</t>
  </si>
  <si>
    <t>SVCVN-CON-S2P-9316K</t>
  </si>
  <si>
    <t>Cisco,HW Svc,AR 24x7x2hr,SSN-16</t>
  </si>
  <si>
    <t>SVCVN-CON-S2P-9506U</t>
  </si>
  <si>
    <t>Service,Cisco C9506-2AK9 Part 24x7x2hr</t>
  </si>
  <si>
    <t>SVCVN-CON-S2P-9509U</t>
  </si>
  <si>
    <t>Service,Cisco C9509-2AK9 Part 24x7x2hr</t>
  </si>
  <si>
    <t>SVCVN-CON-S2P-9513U</t>
  </si>
  <si>
    <t>Service,Cisco C9513-3AK9 Part 24x7x2hr</t>
  </si>
  <si>
    <t>SVCVN-CON-S2P-9530S</t>
  </si>
  <si>
    <t>Service,Cisco X1589 Part 24x7x2hr</t>
  </si>
  <si>
    <t>SVCVN-CON-S2P-9530TA</t>
  </si>
  <si>
    <t>Service,Cisco X9530-SF2AK9 Part 24x7x2hr</t>
  </si>
  <si>
    <t>SVCVN-CON-S2P-9530TA-2</t>
  </si>
  <si>
    <t>Service,Cisco X9530-SF2AK9-2 Part 24x7x2hr</t>
  </si>
  <si>
    <t>SVCVN-CON-S2P-954AK</t>
  </si>
  <si>
    <t>Service,Cisco C9513-4AK9 Part 24x7x2hr</t>
  </si>
  <si>
    <t>SVCVN-CON-S2P-9748P</t>
  </si>
  <si>
    <t>Service,Cisco DS-X9448-768K9 Part 24x7x2hr</t>
  </si>
  <si>
    <t>SVCVN-CON-S2P-976FA1</t>
  </si>
  <si>
    <t>Service,Cisco DS-X9706-FAB1 Part 24x7x2hr</t>
  </si>
  <si>
    <t>SVCVN-CON-S2P-976FA1-2</t>
  </si>
  <si>
    <t>Service,Cisco DS-X9706-FAB1-2 Part 24x7x2hr</t>
  </si>
  <si>
    <t>SVCVN-CON-S2P-976FA1-3</t>
  </si>
  <si>
    <t>Service,Cisco DS-X9706-FAB1-3 Part 24x7x2hr</t>
  </si>
  <si>
    <t>SVCVN-CON-S2P-976FA1-4</t>
  </si>
  <si>
    <t>Service,Cisco DS-X9706-FAB1-4 Part 24x7x2hr</t>
  </si>
  <si>
    <t>SVCVN-CON-S2P-976FA1-5</t>
  </si>
  <si>
    <t>Service,Cisco DS-X9706-FAB1-5 Part 24x7x2hr</t>
  </si>
  <si>
    <t>SVCVN-CON-S2P-976FA1-6</t>
  </si>
  <si>
    <t>Service,Cisco DS-X9706-FAB1-6 Part 24x7x2hr</t>
  </si>
  <si>
    <t>SVCVN-CON-S2P-97FA1</t>
  </si>
  <si>
    <t>Service,Cisco DS-X9710-FAB1 Part 24x7x2hr</t>
  </si>
  <si>
    <t>SVCVN-CON-S2P-97FA1-2</t>
  </si>
  <si>
    <t>Service,Cisco DS-X9710-FAB1-2 Part 24x7x2hr</t>
  </si>
  <si>
    <t>SVCVN-CON-S2P-97FA1-3</t>
  </si>
  <si>
    <t>Service,Cisco DS-X9710-FAB1-3 Part 24x7x2hr</t>
  </si>
  <si>
    <t>SVCVN-CON-S2P-97FA1-4</t>
  </si>
  <si>
    <t>Service,Cisco DS-X9710-FAB1-4 Part 24x7x2hr</t>
  </si>
  <si>
    <t>SVCVN-CON-S2P-97FA1-5</t>
  </si>
  <si>
    <t>Service,Cisco DS-X9710-FAB1-5 Part 24x7x2hr</t>
  </si>
  <si>
    <t>SVCVN-CON-S2P-97FA1-6</t>
  </si>
  <si>
    <t>Service,Cisco DS-X9710-FAB1-6 Part 24x7x2hr</t>
  </si>
  <si>
    <t>SVCVN-CON-S2P-97OE</t>
  </si>
  <si>
    <t>Service,Cisco 97FCoE/97OE Part 24x7x2hr</t>
  </si>
  <si>
    <t>SVCVN-CON-S2P-97OEB</t>
  </si>
  <si>
    <t>Service,Cisco 97FCoE/97OEB Part 24x7x2hr</t>
  </si>
  <si>
    <t>SVCVN-CON-S2P-97SU1</t>
  </si>
  <si>
    <t>Service,Cisco DS-X97-SUP1 Part 24x7x2hr</t>
  </si>
  <si>
    <t>SVCVN-CON-S2P-97SU1-2</t>
  </si>
  <si>
    <t>Service,Cisco DS-X97-SUP1-2 Part 24x7x2hr</t>
  </si>
  <si>
    <t>SVCVN-CON-S2P-BUNNFAS</t>
  </si>
  <si>
    <t>Service,Cisco FlexPod Switch Part 24x7x2hr</t>
  </si>
  <si>
    <t>SVCVN-CON-S2P-C2248TFE</t>
  </si>
  <si>
    <t>Service,Cisco 2248TF-E Part 24x7x2hr</t>
  </si>
  <si>
    <t>SVCVN-CON-S2P-C2248TPE</t>
  </si>
  <si>
    <t>Service,Cisco 2248TP-E Part 24x7x2hr</t>
  </si>
  <si>
    <t>SVCVN-CON-S2P-C2348UPQ</t>
  </si>
  <si>
    <t>SVCVN-CON-S2P-C34</t>
  </si>
  <si>
    <t>Cisco HW Svc,9134,Base,AR 24x7x2hr</t>
  </si>
  <si>
    <t>SVCVN-CON-S2P-C341</t>
  </si>
  <si>
    <t>Cisco HW Svc,9134,32P,AR 24x7x2hr</t>
  </si>
  <si>
    <t>SVCVN-CON-S2P-C341G</t>
  </si>
  <si>
    <t>Cisco HW Svc,9134,64P,AR 24x7x2hr</t>
  </si>
  <si>
    <t>SVCVN-CON-S2P-C48</t>
  </si>
  <si>
    <t>Service,Cisco 9148 Part 24x7x2hr</t>
  </si>
  <si>
    <t>SVCVN-CON-S2P-C48S</t>
  </si>
  <si>
    <t>Service,Cisco MDS9148S C48S Part 24x7x2hr</t>
  </si>
  <si>
    <t>SVCVN-CON-S2P-C5548P</t>
  </si>
  <si>
    <t>Service,Cisco N5548-FA Part 24x7x2hr</t>
  </si>
  <si>
    <t>SVCVN-CON-S2P-C5548UP</t>
  </si>
  <si>
    <t>Service,Cisco N5548UP-FA Part 24x7x2hr</t>
  </si>
  <si>
    <t>SVCVN-CON-S2P-C5548UPSM</t>
  </si>
  <si>
    <t>Service,Cisco N5548UP-OSM Part 24x7x2hr</t>
  </si>
  <si>
    <t>SVCVN-CON-S2P-C5596T</t>
  </si>
  <si>
    <t>Service,Cisco N5596T-FA Part 24x7x2hr</t>
  </si>
  <si>
    <t>SVCVN-CON-S2P-C5596UP</t>
  </si>
  <si>
    <t>Service,Cisco N5596-FA Part 24x7x2hr</t>
  </si>
  <si>
    <t>SVCVN-CON-S2P-C5596UPSM</t>
  </si>
  <si>
    <t>Service,Cisco N5596UP-OSM Part 24x7x2hr</t>
  </si>
  <si>
    <t>SVCVN-CON-S2P-C6004Q</t>
  </si>
  <si>
    <t>Service,Cisco N6004-96Q Part 24x7x2hr</t>
  </si>
  <si>
    <t>SVCVN-CON-S2P-C9250</t>
  </si>
  <si>
    <t>Service,Cisco C9250 Part 24x7x2hr</t>
  </si>
  <si>
    <t>SVCVN-CON-S2P-C9513</t>
  </si>
  <si>
    <t>Cisco HW Svc,DS C9513 3K9,AR 24x7x2hr</t>
  </si>
  <si>
    <t>SVCVN-CON-S2P-C9706</t>
  </si>
  <si>
    <t>Service,Cisco C9706 Part 24x7x2hr</t>
  </si>
  <si>
    <t>SVCVN-CON-S2P-C9710</t>
  </si>
  <si>
    <t>Service,Cisco DS-C9710 Part 24x7x2hr</t>
  </si>
  <si>
    <t>SVCVN-CON-S2P-N2148</t>
  </si>
  <si>
    <t>Cisco AR 24x7x2hr,N2148T</t>
  </si>
  <si>
    <t>SVCVN-CON-S2P-N2224F1G</t>
  </si>
  <si>
    <t>Service,Cisco 2224TF Part 24x7x2hr</t>
  </si>
  <si>
    <t>SVCVN-CON-S2P-N2224P1G</t>
  </si>
  <si>
    <t>Service,Cisco 2224TP Part 24x7x2hr</t>
  </si>
  <si>
    <t>SVCVN-CON-S2P-N2232P</t>
  </si>
  <si>
    <t>Service,Cisco 2232 Part 24x7x2hr</t>
  </si>
  <si>
    <t>SVCVN-CON-S2P-N2232TF</t>
  </si>
  <si>
    <t>Service,Cisco 2232TF Part 24x7x2hr</t>
  </si>
  <si>
    <t>SVCVN-CON-S2P-N2232TM</t>
  </si>
  <si>
    <t>Service,Cisco 2232TM Part 24x7x2hr</t>
  </si>
  <si>
    <t>SVCVN-CON-S2P-N2248T</t>
  </si>
  <si>
    <t>Service,Cisco 2248 Part 24x7x2hr</t>
  </si>
  <si>
    <t>SVCVN-CON-S2P-N5010</t>
  </si>
  <si>
    <t>Cisco AR 24x7x2hr,5010</t>
  </si>
  <si>
    <t>SVCVN-CON-S2P-N501S</t>
  </si>
  <si>
    <t>Cisco,5010 w/FCoE,AR 24x7x2hr</t>
  </si>
  <si>
    <t>SVCVN-CON-S2P-N5020</t>
  </si>
  <si>
    <t>Cisco AR 24x7x2hr,5020</t>
  </si>
  <si>
    <t>SVCVN-CON-S2P-N5020S</t>
  </si>
  <si>
    <t>Cisco AR 24x7x2hr,5020 w/FCoE</t>
  </si>
  <si>
    <t>SVCVN-CON-S2P-N61P64</t>
  </si>
  <si>
    <t>Service,Cisco C6001-64P Part 24x7x2hr</t>
  </si>
  <si>
    <t>SVCVN-CON-SNT-128POSM</t>
  </si>
  <si>
    <t>Service,Cisco N56128P OSM Part 8x5xNBD</t>
  </si>
  <si>
    <t>SVCVN-CON-SNT-2232T8FE</t>
  </si>
  <si>
    <t>Service,Cisco 2232T8F-E Part 8x5xNBD</t>
  </si>
  <si>
    <t>SVCVN-CON-SNT-2232TFE</t>
  </si>
  <si>
    <t>Service,Cisco 2232TF-E Part 8x5xNBD</t>
  </si>
  <si>
    <t>SVCVN-CON-SNT-2232TME</t>
  </si>
  <si>
    <t>Service,Cisco 2232TM-E Part 8x5xNBD</t>
  </si>
  <si>
    <t>SVCVN-CON-SNT-2248EFA</t>
  </si>
  <si>
    <t>Service,Cisco 2248EFA Part 8x5xNBD</t>
  </si>
  <si>
    <t>SVCVN-CON-SNT-2348PQ12</t>
  </si>
  <si>
    <t>Service,Cisco 2348UPQ Part 8x5xNBD</t>
  </si>
  <si>
    <t>SVCVN-CON-SNT-2348PQ4F</t>
  </si>
  <si>
    <t>SVCVN-CON-SNT-2348PQ8F</t>
  </si>
  <si>
    <t>SVCVN-CON-SNT-2348PQBA</t>
  </si>
  <si>
    <t>Service,Cisco 2348UPQ-BA Part 8x5xNBD</t>
  </si>
  <si>
    <t>SVCVN-CON-SNT-2348PQFA</t>
  </si>
  <si>
    <t>Service,Cisco 2348UPQ-FA Part 8x5xNBD</t>
  </si>
  <si>
    <t>SVCVN-CON-SNT-2496K</t>
  </si>
  <si>
    <t>Cisco HW Svc,24-Port 8G FC,AR 8x5xNBD</t>
  </si>
  <si>
    <t>SVCVN-CON-SNT-3256K</t>
  </si>
  <si>
    <t>Service,Cisco X9232-256K9 Part 8x5xNBD</t>
  </si>
  <si>
    <t>SVCVN-CON-SNT-4256K</t>
  </si>
  <si>
    <t>Service,Cisco X9248-256K9 Part 8x5xNBD</t>
  </si>
  <si>
    <t>SVCVN-CON-SNT-4848K</t>
  </si>
  <si>
    <t>Cisco HW Svc,95XX 4/44 8G FC,AR 8x5xNBD</t>
  </si>
  <si>
    <t>SVCVN-CON-SNT-4896K</t>
  </si>
  <si>
    <t>Cisco HW Svc,48-Port 8G FC,AR 8x5xNBD</t>
  </si>
  <si>
    <t>SVCVN-CON-SNT-48PQ10G</t>
  </si>
  <si>
    <t>Service,Cisco 2248PQ Part 8x5xNBD</t>
  </si>
  <si>
    <t>SVCVN-CON-SNT-5596UPFC</t>
  </si>
  <si>
    <t>Service,Cisco N5596UP-B-FC48 Part 8x5xNBD</t>
  </si>
  <si>
    <t>SVCVN-CON-SNT-56128P</t>
  </si>
  <si>
    <t>Service,Cisco N56128P Part 8x5xNBD</t>
  </si>
  <si>
    <t>SVCVN-CON-SNT-5672UP</t>
  </si>
  <si>
    <t>Service,Cisco 5672UP Part 8x5xNBD</t>
  </si>
  <si>
    <t>SVCVN-CON-SNT-72UPOSM</t>
  </si>
  <si>
    <t>Service,Cisco 5672UPOSM Part 8x5xNBD</t>
  </si>
  <si>
    <t>SVCVN-CON-SNT-9016F</t>
  </si>
  <si>
    <t>Service,Cisco X1590 Part 8x5xNBD</t>
  </si>
  <si>
    <t>SVCVN-CON-SNT-9032F</t>
  </si>
  <si>
    <t>Service,Cisco X1591 Part 8x5xNBD</t>
  </si>
  <si>
    <t>SVCVN-CON-SNT-9316K</t>
  </si>
  <si>
    <t>Cisco,HW Svc,AR 8x5xNBD,SSN-16</t>
  </si>
  <si>
    <t>SVCVN-CON-SNT-9506U</t>
  </si>
  <si>
    <t>Service,Cisco C9506-2AK9 Part 8x5xNBD</t>
  </si>
  <si>
    <t>SVCVN-CON-SNT-9509U</t>
  </si>
  <si>
    <t>Service,Cisco C9509-2AK9 Part 8x5xNBD</t>
  </si>
  <si>
    <t>SVCVN-CON-SNT-9513U</t>
  </si>
  <si>
    <t>Service,Cisco C9513-3AK9 Part 8x5xNBD</t>
  </si>
  <si>
    <t>SVCVN-CON-SNT-9530S</t>
  </si>
  <si>
    <t>Service,Cisco X1589 Part 8x5xNBD</t>
  </si>
  <si>
    <t>SVCVN-CON-SNT-9530TA</t>
  </si>
  <si>
    <t>Service,Cisco X9530-SF2AK9 Part 8x5xNBD</t>
  </si>
  <si>
    <t>SVCVN-CON-SNT-9530TA-2</t>
  </si>
  <si>
    <t>Service,Cisco X9530-SF2AK9-2 Part 8x5xNBD</t>
  </si>
  <si>
    <t>SVCVN-CON-SNT-954AK</t>
  </si>
  <si>
    <t>Service,Cisco C9513-4AK9 Part 8x5xNBD</t>
  </si>
  <si>
    <t>SVCVN-CON-SNT-9748P</t>
  </si>
  <si>
    <t>Service,Cisco DS-X9448-768K9 Part 8x5xNBD</t>
  </si>
  <si>
    <t>SVCVN-CON-SNT-976FA1</t>
  </si>
  <si>
    <t>Service,Cisco DS-X9706-FAB1 Part 8x5xNBD</t>
  </si>
  <si>
    <t>SVCVN-CON-SNT-976FA1-2</t>
  </si>
  <si>
    <t>Service,Cisco DS-X9706-FAB1-2 Part 8x5xNBD</t>
  </si>
  <si>
    <t>SVCVN-CON-SNT-976FA1-3</t>
  </si>
  <si>
    <t>Service,Cisco DS-X9706-FAB1-3 Part 8x5xNBD</t>
  </si>
  <si>
    <t>SVCVN-CON-SNT-976FA1-4</t>
  </si>
  <si>
    <t>Service,Cisco DS-X9706-FAB1-4 Part 8x5xNBD</t>
  </si>
  <si>
    <t>SVCVN-CON-SNT-976FA1-5</t>
  </si>
  <si>
    <t>Service,Cisco DS-X9706-FAB1-5 Part 8x5xNBD</t>
  </si>
  <si>
    <t>SVCVN-CON-SNT-976FA1-6</t>
  </si>
  <si>
    <t>Service,Cisco DS-X9706-FAB1-6 Part 8x5xNBD</t>
  </si>
  <si>
    <t>SVCVN-CON-SNT-97FA1</t>
  </si>
  <si>
    <t>Service,Cisco DS-X9710-FAB1 Part 8x5xNBD</t>
  </si>
  <si>
    <t>SVCVN-CON-SNT-97FA1-2</t>
  </si>
  <si>
    <t>Service,Cisco DS-X9710-FAB1-2 Part 8x5xNBD</t>
  </si>
  <si>
    <t>SVCVN-CON-SNT-97FA1-3</t>
  </si>
  <si>
    <t>Service,Cisco DS-X9710-FAB1-3 Part 8x5xNBD</t>
  </si>
  <si>
    <t>SVCVN-CON-SNT-97FA1-4</t>
  </si>
  <si>
    <t>Service,Cisco DS-X9710-FAB1-4 Part 8x5xNBD</t>
  </si>
  <si>
    <t>SVCVN-CON-SNT-97FA1-5</t>
  </si>
  <si>
    <t>Service,Cisco DS-X9710-FAB1-5 Part 8x5xNBD</t>
  </si>
  <si>
    <t>SVCVN-CON-SNT-97FA1-6</t>
  </si>
  <si>
    <t>Service,Cisco DS-X9710-FAB1-6 Part 8x5xNBD</t>
  </si>
  <si>
    <t>SVCVN-CON-SNT-97OE</t>
  </si>
  <si>
    <t>Service,Cisco 97FCoE/97OE Part 8x5xNBD</t>
  </si>
  <si>
    <t>SVCVN-CON-SNT-97OEB</t>
  </si>
  <si>
    <t>Service,Cisco 97FCoE/97OEB Part 8x5xNBD</t>
  </si>
  <si>
    <t>SVCVN-CON-SNT-97SU1</t>
  </si>
  <si>
    <t>Service,Cisco DS-X97-SUP1 Part 8x5xNBD</t>
  </si>
  <si>
    <t>SVCVN-CON-SNT-97SU1-2</t>
  </si>
  <si>
    <t>Service,Cisco DS-X97-SUP1-2 Part 8x5xNBD</t>
  </si>
  <si>
    <t>SVCVN-CON-SNT-BUNNFAS</t>
  </si>
  <si>
    <t>Service,Cisco FlexPod Switch Part 8x5xNBD</t>
  </si>
  <si>
    <t>SVCVN-CON-SNT-C2248TFE</t>
  </si>
  <si>
    <t>Service,Cisco 2248TF-E Part 8x5xNBD</t>
  </si>
  <si>
    <t>SVCVN-CON-SNT-C2248TPE</t>
  </si>
  <si>
    <t>Service,Cisco 2248TP-E Part 8x5xNBD</t>
  </si>
  <si>
    <t>SVCVN-CON-SNT-C2348UPQ</t>
  </si>
  <si>
    <t>SVCVN-CON-SNT-C34</t>
  </si>
  <si>
    <t>Cisco HW Svc,9134,Base,AR 8x5xNBD</t>
  </si>
  <si>
    <t>SVCVN-CON-SNT-C341</t>
  </si>
  <si>
    <t>Cisco HW Svc,9134,32P,AR 8x5xNBD</t>
  </si>
  <si>
    <t>SVCVN-CON-SNT-C341G</t>
  </si>
  <si>
    <t>Cisco HW Svc,9134,64P,AR 8x5xNBD</t>
  </si>
  <si>
    <t>SVCVN-CON-SNT-C48</t>
  </si>
  <si>
    <t>Service,Cisco 9148 Part 8x5xNBD</t>
  </si>
  <si>
    <t>SVCVN-CON-SNT-C48S</t>
  </si>
  <si>
    <t>Service,Cisco MDS9148S C48S Part 8x5xNBD</t>
  </si>
  <si>
    <t>SVCVN-CON-SNT-C5548P</t>
  </si>
  <si>
    <t>Service,Cisco N5548-FA Part 8x5xNBD</t>
  </si>
  <si>
    <t>SVCVN-CON-SNT-C5548UP</t>
  </si>
  <si>
    <t>Service,Cisco N5548UP-FA Part 8x5xNBD</t>
  </si>
  <si>
    <t>SVCVN-CON-SNT-C5548UPSM</t>
  </si>
  <si>
    <t>Service,Cisco N5548UP-OSM Part 8x5xNBD</t>
  </si>
  <si>
    <t>SVCVN-CON-SNT-C5596T</t>
  </si>
  <si>
    <t>Service,Cisco N5596T-FA Part 8x5xNBD</t>
  </si>
  <si>
    <t>SVCVN-CON-SNT-C5596UP</t>
  </si>
  <si>
    <t>Service,Cisco N5596-FA Part 8x5xNBD</t>
  </si>
  <si>
    <t>SVCVN-CON-SNT-C5596UPSM</t>
  </si>
  <si>
    <t>Service,Cisco N5596UP-OSM Part 8x5xNBD</t>
  </si>
  <si>
    <t>SVCVN-CON-SNT-C6004Q</t>
  </si>
  <si>
    <t>Service,Cisco N6004-96Q Part 8x5xNBD</t>
  </si>
  <si>
    <t>SVCVN-CON-SNT-C9250</t>
  </si>
  <si>
    <t>Service,Cisco C9250 Part 8x5xNBD</t>
  </si>
  <si>
    <t>SVCVN-CON-SNT-C9513</t>
  </si>
  <si>
    <t>Cisco HW Svc,DS C9513 3K9,AR 8x5xNBD</t>
  </si>
  <si>
    <t>SVCVN-CON-SNT-C9706</t>
  </si>
  <si>
    <t>Service,Cisco C9706 Part 8x5xNBD</t>
  </si>
  <si>
    <t>SVCVN-CON-SNT-C9710</t>
  </si>
  <si>
    <t>Service,Cisco DS-C9710 Part 8x5xNBD</t>
  </si>
  <si>
    <t>SVCVN-CON-SNTE-128POSM</t>
  </si>
  <si>
    <t>Service,Cisco N56128P OSM Part 8x5x4hr</t>
  </si>
  <si>
    <t>SVCVN-CON-SNTE-2232T8FE</t>
  </si>
  <si>
    <t>Service,Cisco 2232T8F-E Part 8x5x4hr</t>
  </si>
  <si>
    <t>SVCVN-CON-SNTE-2232TFE</t>
  </si>
  <si>
    <t>Service,Cisco 2232TF-E Part 8x5x4hr</t>
  </si>
  <si>
    <t>SVCVN-CON-SNTE-2232TME</t>
  </si>
  <si>
    <t>Service,Cisco 2232TM-E Part 8x5x4hr</t>
  </si>
  <si>
    <t>SVCVN-CON-SNTE-2248EFA</t>
  </si>
  <si>
    <t>Service,Cisco 2248EFA Part 8x5x4hr</t>
  </si>
  <si>
    <t>SVCVN-CON-SNTE-2348PQ12</t>
  </si>
  <si>
    <t>Service,Cisco 2348UPQ Part 8x5x4hr</t>
  </si>
  <si>
    <t>SVCVN-CON-SNTE-2348PQ4F</t>
  </si>
  <si>
    <t>SVCVN-CON-SNTE-2348PQ8F</t>
  </si>
  <si>
    <t>SVCVN-CON-SNTE-2348PQBA</t>
  </si>
  <si>
    <t>Service,Cisco 2348UPQ-BA Part 8x5x4hr</t>
  </si>
  <si>
    <t>SVCVN-CON-SNTE-2348PQFA</t>
  </si>
  <si>
    <t>Service,Cisco 2348UPQ-FA Part 8x5x4hr</t>
  </si>
  <si>
    <t>SVCVN-CON-SNTE-2496K</t>
  </si>
  <si>
    <t>Cisco HW Svc,24-Port 8G FC,AR 8x5x4hr</t>
  </si>
  <si>
    <t>SVCVN-CON-SNTE-3256K</t>
  </si>
  <si>
    <t>Service,Cisco X9232-256K9 Part 8x5x4hr</t>
  </si>
  <si>
    <t>SVCVN-CON-SNTE-4256K</t>
  </si>
  <si>
    <t>Service,Cisco X9248-256K9 Part 8x5x4hr</t>
  </si>
  <si>
    <t>SVCVN-CON-SNTE-4848K</t>
  </si>
  <si>
    <t>Cisco HW Svc,95XX 4/44 8G FC,AR 8x5x4hr</t>
  </si>
  <si>
    <t>SVCVN-CON-SNTE-4896K</t>
  </si>
  <si>
    <t>Cisco HW Svc,48-Port 8G FC,AR 8x5x4hr</t>
  </si>
  <si>
    <t>SVCVN-CON-SNTE-48PQ10G</t>
  </si>
  <si>
    <t>Service,Cisco 2248PQ Part 8x5x4hr</t>
  </si>
  <si>
    <t>SVCVN-CON-SNTE-5596UPFC</t>
  </si>
  <si>
    <t>Service,Cisco N5596UP-B-FC48 Part 8x5x4hr</t>
  </si>
  <si>
    <t>SVCVN-CON-SNTE-56128P</t>
  </si>
  <si>
    <t>Service,Cisco N56128P Part 8x5x4hr</t>
  </si>
  <si>
    <t>SVCVN-CON-SNTE-5672UP</t>
  </si>
  <si>
    <t>Service,Cisco 5672UP Part 8x5x4hr</t>
  </si>
  <si>
    <t>SVCVN-CON-SNTE-72UPOSM</t>
  </si>
  <si>
    <t>Service,Cisco 5672UPOSM Part 8x5x4hr</t>
  </si>
  <si>
    <t>SVCVN-CON-SNTE-9016F</t>
  </si>
  <si>
    <t>Service,Cisco X1590 Part 8x5x4hr</t>
  </si>
  <si>
    <t>SVCVN-CON-SNTE-9032F</t>
  </si>
  <si>
    <t>Service,Cisco X1591 Part 8x5x4hr</t>
  </si>
  <si>
    <t>SVCVN-CON-SNTE-9316K</t>
  </si>
  <si>
    <t>Cisco,HW Svc,AR 8x5x4hr,SSN-16</t>
  </si>
  <si>
    <t>SVCVN-CON-SNTE-9506U</t>
  </si>
  <si>
    <t>Service,Cisco C9506-2AK9 Part 8x5x4hr</t>
  </si>
  <si>
    <t>SVCVN-CON-SNTE-9509U</t>
  </si>
  <si>
    <t>Service,Cisco C9509-2AK9 Part 8x5x4hr</t>
  </si>
  <si>
    <t>SVCVN-CON-SNTE-9513U</t>
  </si>
  <si>
    <t>Service,Cisco C9513-3AK9 Part 8x5x4hr</t>
  </si>
  <si>
    <t>SVCVN-CON-SNTE-9530S</t>
  </si>
  <si>
    <t>Service,Cisco X1589 Part 8x5x4hr</t>
  </si>
  <si>
    <t>SVCVN-CON-SNTE-9530TA</t>
  </si>
  <si>
    <t>Service,Cisco X9530-SF2AK9 Part 8x5x4hr</t>
  </si>
  <si>
    <t>SVCVN-CON-SNTE-9530TA-2</t>
  </si>
  <si>
    <t>Service,Cisco X9530-SF2AK9-2 Part 8x5x4hr</t>
  </si>
  <si>
    <t>SVCVN-CON-SNTE-954AK</t>
  </si>
  <si>
    <t>Service,Cisco C9513-4AK9 Part 8x5x4hr</t>
  </si>
  <si>
    <t>SVCVN-CON-SNTE-9748P</t>
  </si>
  <si>
    <t>Service,Cisco DS-X9448-768K9 Part 8x5x4hr</t>
  </si>
  <si>
    <t>SVCVN-CON-SNTE-976FA1</t>
  </si>
  <si>
    <t>Service,Cisco DS-X9706-FAB1 Part 8x5x4hr</t>
  </si>
  <si>
    <t>SVCVN-CON-SNTE-976FA1-2</t>
  </si>
  <si>
    <t>Service,Cisco DS-X9706-FAB1-2 Part 8x5x4hr</t>
  </si>
  <si>
    <t>SVCVN-CON-SNTE-976FA1-3</t>
  </si>
  <si>
    <t>Service,Cisco DS-X9706-FAB1-3 Part 8x5x4hr</t>
  </si>
  <si>
    <t>SVCVN-CON-SNTE-976FA1-4</t>
  </si>
  <si>
    <t>Service,Cisco DS-X9706-FAB1-4 Part 8x5x4hr</t>
  </si>
  <si>
    <t>SVCVN-CON-SNTE-976FA1-5</t>
  </si>
  <si>
    <t>Service,Cisco DS-X9706-FAB1-5 Part 8x5x4hr</t>
  </si>
  <si>
    <t>SVCVN-CON-SNTE-976FA1-6</t>
  </si>
  <si>
    <t>Service,Cisco DS-X9706-FAB1-6 Part 8x5x4hr</t>
  </si>
  <si>
    <t>SVCVN-CON-SNTE-97FA1</t>
  </si>
  <si>
    <t>Service,Cisco DS-X9710-FAB1 Part 8x5x4hr</t>
  </si>
  <si>
    <t>SVCVN-CON-SNTE-97FA1-2</t>
  </si>
  <si>
    <t>Service,Cisco DS-X9710-FAB1-2 Part 8x5x4hr</t>
  </si>
  <si>
    <t>SVCVN-CON-SNTE-97FA1-3</t>
  </si>
  <si>
    <t>Service,Cisco DS-X9710-FAB1-3 Part 8x5x4hr</t>
  </si>
  <si>
    <t>SVCVN-CON-SNTE-97FA1-4</t>
  </si>
  <si>
    <t>Service,Cisco DS-X9710-FAB1-4 Part 8x5x4hr</t>
  </si>
  <si>
    <t>SVCVN-CON-SNTE-97FA1-5</t>
  </si>
  <si>
    <t>Service,Cisco DS-X9710-FAB1-5 Part 8x5x4hr</t>
  </si>
  <si>
    <t>SVCVN-CON-SNTE-97FA1-6</t>
  </si>
  <si>
    <t>Service,Cisco DS-X9710-FAB1-6 Part 8x5x4hr</t>
  </si>
  <si>
    <t>SVCVN-CON-SNTE-97OE</t>
  </si>
  <si>
    <t>Service,Cisco 97FCoE/97OE Part 8x5x4hr</t>
  </si>
  <si>
    <t>SVCVN-CON-SNTE-97OEB</t>
  </si>
  <si>
    <t>Service,Cisco 97FCoE/97OEB Part 8x5x4hr</t>
  </si>
  <si>
    <t>SVCVN-CON-SNTE-97SU1</t>
  </si>
  <si>
    <t>Service,Cisco DS-X97-SUP1 Part 8x5x4hr</t>
  </si>
  <si>
    <t>SVCVN-CON-SNTE-97SU1-2</t>
  </si>
  <si>
    <t>Service,Cisco DS-X97-SUP1-2 Part 8x5x4hr</t>
  </si>
  <si>
    <t>SVCVN-CON-SNTE-BUNNFAS</t>
  </si>
  <si>
    <t>Service,Cisco FlexPod Switch Part 8x5x4hr</t>
  </si>
  <si>
    <t>SVCVN-CON-SNTE-C2248TFE</t>
  </si>
  <si>
    <t>Service,Cisco 2248TF-E Part 8x5x4hr</t>
  </si>
  <si>
    <t>SVCVN-CON-SNTE-C2248TPE</t>
  </si>
  <si>
    <t>Service,Cisco 2248TP-E Part 8x5x4hr</t>
  </si>
  <si>
    <t>SVCVN-CON-SNTE-C2348UPQ</t>
  </si>
  <si>
    <t>SVCVN-CON-SNTE-C34</t>
  </si>
  <si>
    <t>Cisco HW Svc,9134,Base,AR 8x5x4hr</t>
  </si>
  <si>
    <t>SVCVN-CON-SNTE-C341</t>
  </si>
  <si>
    <t>Cisco HW Svc,9134,34P,AR 8x5x4hr</t>
  </si>
  <si>
    <t>SVCVN-CON-SNTE-C341G</t>
  </si>
  <si>
    <t>Cisco HW Svc,9134,64P,AR 8x5x4hr</t>
  </si>
  <si>
    <t>SVCVN-CON-SNTE-C48</t>
  </si>
  <si>
    <t>Service,Cisco 9148 Part 8x5x4hr</t>
  </si>
  <si>
    <t>SVCVN-CON-SNTE-C48S</t>
  </si>
  <si>
    <t>Service,Cisco MDS9148S C48S Part 8x5x4hr</t>
  </si>
  <si>
    <t>SVCVN-CON-SNTE-C5548P</t>
  </si>
  <si>
    <t>Service,Cisco N5548-FA Part 8x5x4hr</t>
  </si>
  <si>
    <t>SVCVN-CON-SNTE-C5548UP</t>
  </si>
  <si>
    <t>Service,Cisco N5548UP-FA Part 8x5x4hr</t>
  </si>
  <si>
    <t>SVCVN-CON-SNTE-C5548UPSM</t>
  </si>
  <si>
    <t>Service,Cisco N5548UP-OSM Part 8x5x4hr</t>
  </si>
  <si>
    <t>SVCVN-CON-SNTE-C5596T</t>
  </si>
  <si>
    <t>Service,Cisco N5596T-FA Part 8x5x4hr</t>
  </si>
  <si>
    <t>SVCVN-CON-SNTE-C5596UP</t>
  </si>
  <si>
    <t>Service,Cisco N5596-FA Part 8x5x4hr</t>
  </si>
  <si>
    <t>SVCVN-CON-SNTE-C5596UPSM</t>
  </si>
  <si>
    <t>Service,Cisco N5596UP-OSM Part 8x5x4hr</t>
  </si>
  <si>
    <t>SVCVN-CON-SNTE-C6004Q</t>
  </si>
  <si>
    <t>Service,Cisco N6004-96Q Part 8x5x4hr</t>
  </si>
  <si>
    <t>SVCVN-CON-SNTE-C9250</t>
  </si>
  <si>
    <t>Service,Cisco C9250 Part 8x5x4hr</t>
  </si>
  <si>
    <t>SVCVN-CON-SNTE-C9513</t>
  </si>
  <si>
    <t>Cisco HW Svc,DS C9513 3K9,AR 8x5x4hr</t>
  </si>
  <si>
    <t>SVCVN-CON-SNTE-C9706</t>
  </si>
  <si>
    <t>Service,Cisco C9706 Part 8x5x4hr</t>
  </si>
  <si>
    <t>SVCVN-CON-SNTE-C9710</t>
  </si>
  <si>
    <t>Service,Cisco DS-C9710 Part 8x5x4hr</t>
  </si>
  <si>
    <t>SVCVN-CON-SNTE-N2148</t>
  </si>
  <si>
    <t>Cisco AR 8x5x4hr,N2148T</t>
  </si>
  <si>
    <t>SVCVN-CON-SNTE-N2224F1G</t>
  </si>
  <si>
    <t>Service,Cisco 2224TF Part 8x5x4hr</t>
  </si>
  <si>
    <t>SVCVN-CON-SNTE-N2224P1G</t>
  </si>
  <si>
    <t>Service,Cisco 2224TP Part 8x5x4hr</t>
  </si>
  <si>
    <t>SVCVN-CON-SNTE-N2232P</t>
  </si>
  <si>
    <t>Service,Cisco 2232 Part 8x5x4hr</t>
  </si>
  <si>
    <t>SVCVN-CON-SNTE-N2232TF</t>
  </si>
  <si>
    <t>Service,Cisco 2232TF Part 8x5x4hr</t>
  </si>
  <si>
    <t>SVCVN-CON-SNTE-N2232TM</t>
  </si>
  <si>
    <t>Service,Cisco 2232TM Part 8x5x4hr</t>
  </si>
  <si>
    <t>SVCVN-CON-SNTE-N2248T</t>
  </si>
  <si>
    <t>Service,Cisco 2248 Part 8x5x4hr</t>
  </si>
  <si>
    <t>SVCVN-CON-SNTE-N5010</t>
  </si>
  <si>
    <t>Cisco AR 8x5x4hr,5010</t>
  </si>
  <si>
    <t>SVCVN-CON-SNTE-N501S</t>
  </si>
  <si>
    <t>Cisco,5010 w/FCoE,AR 8x5x4hr</t>
  </si>
  <si>
    <t>SVCVN-CON-SNTE-N5020</t>
  </si>
  <si>
    <t>Cisco AR 8x5x4hr,5020</t>
  </si>
  <si>
    <t>SVCVN-CON-SNTE-N5020S</t>
  </si>
  <si>
    <t>Cisco AR 8x5x4hr,5020 w/FCoE</t>
  </si>
  <si>
    <t>SVCVN-CON-SNTE-N61P64</t>
  </si>
  <si>
    <t>Service,Cisco C6001-64P Part 8x5x4hr</t>
  </si>
  <si>
    <t>SVCVN-CON-SNT-N2148</t>
  </si>
  <si>
    <t>Cisco AR 8x5xNBD,N2148T</t>
  </si>
  <si>
    <t>SVCVN-CON-SNT-N2224F1G</t>
  </si>
  <si>
    <t>Service,Cisco 2224TF Part 8x5xNBD</t>
  </si>
  <si>
    <t>SVCVN-CON-SNT-N2224P1G</t>
  </si>
  <si>
    <t>Service,Cisco 2224TP Part 8x5xNBD</t>
  </si>
  <si>
    <t>SVCVN-CON-SNT-N2232P</t>
  </si>
  <si>
    <t>Service,Cisco 2232 Part 8x5xNBD</t>
  </si>
  <si>
    <t>SVCVN-CON-SNT-N2232TF</t>
  </si>
  <si>
    <t>Service,Cisco 2232TF Part 8x5xNBD</t>
  </si>
  <si>
    <t>SVCVN-CON-SNT-N2232TM</t>
  </si>
  <si>
    <t>Service,Cisco 2232TM Part 8x5xNBD</t>
  </si>
  <si>
    <t>SVCVN-CON-SNT-N2248T</t>
  </si>
  <si>
    <t>Service,Cisco 2248 Part 8x5xNBD</t>
  </si>
  <si>
    <t>SVCVN-CON-SNT-N5010</t>
  </si>
  <si>
    <t>Cisco AR 8x5xNBD,5010</t>
  </si>
  <si>
    <t>SVCVN-CON-SNT-N501S</t>
  </si>
  <si>
    <t>Cisco,5010 w/FCoE,AR 8x5xNBD</t>
  </si>
  <si>
    <t>SVCVN-CON-SNT-N5020</t>
  </si>
  <si>
    <t>Cisco AR 8x5xNBD,5020</t>
  </si>
  <si>
    <t>SVCVN-CON-SNT-N5020S</t>
  </si>
  <si>
    <t>Cisco AR 8x5xNBD,5020 w/FCoE</t>
  </si>
  <si>
    <t>SVCVN-CON-SNT-N61P64</t>
  </si>
  <si>
    <t>Service,Cisco C6001-64P Part 8x5xNBD</t>
  </si>
  <si>
    <t>SVCVN-CON-SNTP-128POSM</t>
  </si>
  <si>
    <t>Service,Cisco N56128P OSM Part 24x7x4hr</t>
  </si>
  <si>
    <t>SVCVN-CON-SNTP-2232T8FE</t>
  </si>
  <si>
    <t>Service,Cisco 2232T8F-E Part 24x7x4hr</t>
  </si>
  <si>
    <t>SVCVN-CON-SNTP-2232TFE</t>
  </si>
  <si>
    <t>Service,Cisco 2232TF-E Part 24x7x4hr</t>
  </si>
  <si>
    <t>SVCVN-CON-SNTP-2232TME</t>
  </si>
  <si>
    <t>Service,Cisco 2232TM-E Part 24x7x4hr</t>
  </si>
  <si>
    <t>SVCVN-CON-SNTP-2248EFA</t>
  </si>
  <si>
    <t>Service,Cisco 2248EFA Part 24x7x4hr</t>
  </si>
  <si>
    <t>SVCVN-CON-SNTP-2348PQ12</t>
  </si>
  <si>
    <t>Service,Cisco 2348UPQ Part 24x7x4hr</t>
  </si>
  <si>
    <t>SVCVN-CON-SNTP-2348PQ4F</t>
  </si>
  <si>
    <t>SVCVN-CON-SNTP-2348PQ8F</t>
  </si>
  <si>
    <t>SVCVN-CON-SNTP-2348PQBA</t>
  </si>
  <si>
    <t>Service,Cisco 2348UPQ-BA Part 24x7x4hr</t>
  </si>
  <si>
    <t>SVCVN-CON-SNTP-2348PQFA</t>
  </si>
  <si>
    <t>Service,Cisco 2348UPQ-FA Part 24x7x4hr</t>
  </si>
  <si>
    <t>SVCVN-CON-SNTP-2496K</t>
  </si>
  <si>
    <t>Cisco HW Svc,24-Port 8G FC,AR 24x7x4hr</t>
  </si>
  <si>
    <t>SVCVN-CON-SNTP-3256K</t>
  </si>
  <si>
    <t>Service,Cisco X9232-256K9 Part 24x7x4hr</t>
  </si>
  <si>
    <t>SVCVN-CON-SNTP-4256K</t>
  </si>
  <si>
    <t>Service,Cisco X9248-256K9 Part 24x7x4hr</t>
  </si>
  <si>
    <t>SVCVN-CON-SNTP-4848K</t>
  </si>
  <si>
    <t>Cisco HW Svc,95XX 4/44 8G FC,AR 24x7x4hr</t>
  </si>
  <si>
    <t>SVCVN-CON-SNTP-4896K</t>
  </si>
  <si>
    <t>Cisco HW Svc,48-Port 8G FC,AR 24x7x4hr</t>
  </si>
  <si>
    <t>SVCVN-CON-SNTP-48PQ10G</t>
  </si>
  <si>
    <t>Service,Cisco 2248PQ Part 24x7x4hr</t>
  </si>
  <si>
    <t>SVCVN-CON-SNTP-5596UPFC</t>
  </si>
  <si>
    <t>Service,Cisco N5596UP-B-FC48 Part 24x7x4hr</t>
  </si>
  <si>
    <t>SVCVN-CON-SNTP-56128P</t>
  </si>
  <si>
    <t>Service,Cisco N56128P Part 24x7x4hr</t>
  </si>
  <si>
    <t>SVCVN-CON-SNTP-5672UP</t>
  </si>
  <si>
    <t>Service,Cisco 5672UP Part 24x7x4hr</t>
  </si>
  <si>
    <t>SVCVN-CON-SNTP-72UPOSM</t>
  </si>
  <si>
    <t>Service,Cisco 5672UPOSM Part 24x7x4hr</t>
  </si>
  <si>
    <t>SVCVN-CON-SNTP-9016F</t>
  </si>
  <si>
    <t>Service,Cisco X1590 Part 24x7x4hr</t>
  </si>
  <si>
    <t>SVCVN-CON-SNTP-9032F</t>
  </si>
  <si>
    <t>Service,Cisco X1591 Part 24x7x4hr</t>
  </si>
  <si>
    <t>SVCVN-CON-SNTP-9316K</t>
  </si>
  <si>
    <t>Cisco,HW Svc,AR 24x7x4hr,SSN-16</t>
  </si>
  <si>
    <t>SVCVN-CON-SNTP-9506U</t>
  </si>
  <si>
    <t>Service,Cisco C9506-2AK9 Part 24x7x4hr</t>
  </si>
  <si>
    <t>SVCVN-CON-SNTP-9509U</t>
  </si>
  <si>
    <t>Service,Cisco C9509-2AK9 Part 24x7x4hr</t>
  </si>
  <si>
    <t>SVCVN-CON-SNTP-9513U</t>
  </si>
  <si>
    <t>Service,Cisco C9513-3AK9 Part 24x7x4hr</t>
  </si>
  <si>
    <t>SVCVN-CON-SNTP-9530S</t>
  </si>
  <si>
    <t>Service,Cisco X1589 Part 24x7x4hr</t>
  </si>
  <si>
    <t>SVCVN-CON-SNTP-9530TA</t>
  </si>
  <si>
    <t>Service,Cisco X9530-SF2AK9 Part 24x7x4hr</t>
  </si>
  <si>
    <t>SVCVN-CON-SNTP-9530TA-2</t>
  </si>
  <si>
    <t>Service,Cisco X9530-SF2AK9-2 Part 24x7x4hr</t>
  </si>
  <si>
    <t>SVCVN-CON-SNTP-954AK</t>
  </si>
  <si>
    <t>Service,Cisco C9513-4AK9 Part 24x7x4hr</t>
  </si>
  <si>
    <t>SVCVN-CON-SNTP-9748P</t>
  </si>
  <si>
    <t>Service,Cisco DS-X9448-768K9 Part 24x7x4hr</t>
  </si>
  <si>
    <t>SVCVN-CON-SNTP-976FA1</t>
  </si>
  <si>
    <t>Service,Cisco DS-X9706-FAB1 Part 24x7x4hr</t>
  </si>
  <si>
    <t>SVCVN-CON-SNTP-976FA1-2</t>
  </si>
  <si>
    <t>Service,Cisco DS-X9706-FAB1-2 Part 24x7x4hr</t>
  </si>
  <si>
    <t>SVCVN-CON-SNTP-976FA1-3</t>
  </si>
  <si>
    <t>Service,Cisco DS-X9706-FAB1-3 Part 24x7x4hr</t>
  </si>
  <si>
    <t>SVCVN-CON-SNTP-976FA1-4</t>
  </si>
  <si>
    <t>Service,Cisco DS-X9706-FAB1-4 Part 24x7x4hr</t>
  </si>
  <si>
    <t>SVCVN-CON-SNTP-976FA1-5</t>
  </si>
  <si>
    <t>Service,Cisco DS-X9706-FAB1-5 Part 24x7x4hr</t>
  </si>
  <si>
    <t>SVCVN-CON-SNTP-976FA1-6</t>
  </si>
  <si>
    <t>Service,Cisco DS-X9706-FAB1-6 Part 24x7x4hr</t>
  </si>
  <si>
    <t>SVCVN-CON-SNTP-97FA1</t>
  </si>
  <si>
    <t>Service,Cisco DS-X9710-FAB1 Part 24x7x4hr</t>
  </si>
  <si>
    <t>SVCVN-CON-SNTP-97FA1-2</t>
  </si>
  <si>
    <t>Service,Cisco DS-X9710-FAB1-2 Part 24x7x4hr</t>
  </si>
  <si>
    <t>SVCVN-CON-SNTP-97FA1-3</t>
  </si>
  <si>
    <t>Service,Cisco DS-X9710-FAB1-3 Part 24x7x4hr</t>
  </si>
  <si>
    <t>SVCVN-CON-SNTP-97FA1-4</t>
  </si>
  <si>
    <t>Service,Cisco DS-X9710-FAB1-4 Part 24x7x4hr</t>
  </si>
  <si>
    <t>SVCVN-CON-SNTP-97FA1-5</t>
  </si>
  <si>
    <t>Service,Cisco DS-X9710-FAB1-5 Part 24x7x4hr</t>
  </si>
  <si>
    <t>SVCVN-CON-SNTP-97FA1-6</t>
  </si>
  <si>
    <t>Service,Cisco DS-X9710-FAB1-6 Part 24x7x4hr</t>
  </si>
  <si>
    <t>SVCVN-CON-SNTP-97OE</t>
  </si>
  <si>
    <t>Service,Cisco 97FCoE/97OE Part 24x7x4hr</t>
  </si>
  <si>
    <t>SVCVN-CON-SNTP-97OEB</t>
  </si>
  <si>
    <t>Service,Cisco 97FCoE/97OEB Part 24x7x4hr</t>
  </si>
  <si>
    <t>SVCVN-CON-SNTP-97SU1</t>
  </si>
  <si>
    <t>Service,Cisco DS-X97-SUP1 Part 24x7x4hr</t>
  </si>
  <si>
    <t>SVCVN-CON-SNTP-97SU1-2</t>
  </si>
  <si>
    <t>Service,Cisco DS-X97-SUP1-2 Part 24x7x4hr</t>
  </si>
  <si>
    <t>SVCVN-CON-SNTP-BUNNFAS</t>
  </si>
  <si>
    <t>Service,Cisco FlexPod Switch Part 24x7x4hr</t>
  </si>
  <si>
    <t>SVCVN-CON-SNTP-C2248TFE</t>
  </si>
  <si>
    <t>Service,Cisco 2248TF-E Part 24x7x4hr</t>
  </si>
  <si>
    <t>SVCVN-CON-SNTP-C2248TPE</t>
  </si>
  <si>
    <t>Service,Cisco 2248TP-E Part 24x7x4hr</t>
  </si>
  <si>
    <t>SVCVN-CON-SNTP-C2348UPQ</t>
  </si>
  <si>
    <t>SVCVN-CON-SNTP-C34</t>
  </si>
  <si>
    <t>Cisco HW Svc,9134,Base,AR 24x7x4hr</t>
  </si>
  <si>
    <t>SVCVN-CON-SNTP-C341</t>
  </si>
  <si>
    <t>Cisco HW Svc,9134,32P,AR 24x7x4hr</t>
  </si>
  <si>
    <t>SVCVN-CON-SNTP-C341G</t>
  </si>
  <si>
    <t>Cisco HW Svc,9134,64P,AR 24x7x4hr</t>
  </si>
  <si>
    <t>SVCVN-CON-SNTP-C48</t>
  </si>
  <si>
    <t>Service,Cisco 9148 Part 24x7x4hr</t>
  </si>
  <si>
    <t>SVCVN-CON-SNTP-C48S</t>
  </si>
  <si>
    <t>Service,Cisco MDS9148S C48S Part 24x7x4hr</t>
  </si>
  <si>
    <t>SVCVN-CON-SNTP-C5548P</t>
  </si>
  <si>
    <t>Service,Cisco N5548-FA Part 24x7x4hr</t>
  </si>
  <si>
    <t>SVCVN-CON-SNTP-C5548UP</t>
  </si>
  <si>
    <t>Service,Cisco N5548UP-FA Part 24x7x4hr</t>
  </si>
  <si>
    <t>SVCVN-CON-SNTP-C5548UPSM</t>
  </si>
  <si>
    <t>Service,Cisco N5548UP-OSM Part 24x7x4hr</t>
  </si>
  <si>
    <t>SVCVN-CON-SNTP-C5596T</t>
  </si>
  <si>
    <t>Service,Cisco N5596T-FA Part 24x7x4hr</t>
  </si>
  <si>
    <t>SVCVN-CON-SNTP-C5596UP</t>
  </si>
  <si>
    <t>Service,Cisco N5596-FA Part 24x7x4hr</t>
  </si>
  <si>
    <t>SVCVN-CON-SNTP-C5596UPSM</t>
  </si>
  <si>
    <t>Service,Cisco N5596UP-OSM Part 24x7x4hr</t>
  </si>
  <si>
    <t>SVCVN-CON-SNTP-C6004Q</t>
  </si>
  <si>
    <t>Service,Cisco N6004-96Q Part 24x7x4hr</t>
  </si>
  <si>
    <t>SVCVN-CON-SNTP-C9250</t>
  </si>
  <si>
    <t>Service,Cisco C9250 Part 24x7x4hr</t>
  </si>
  <si>
    <t>SVCVN-CON-SNTP-C9513</t>
  </si>
  <si>
    <t>Cisco HW Svc,DS C9513 3K9,AR 24x7x4hr</t>
  </si>
  <si>
    <t>SVCVN-CON-SNTP-C9706</t>
  </si>
  <si>
    <t>Service,Cisco C9706 Part 24x7x4hr</t>
  </si>
  <si>
    <t>SVCVN-CON-SNTP-C9710</t>
  </si>
  <si>
    <t>Service,Cisco DS-C9710 Part 24x7x4hr</t>
  </si>
  <si>
    <t>SVCVN-CON-SNTP-N2148</t>
  </si>
  <si>
    <t>Cisco AR 24x7x4hr,N2148T</t>
  </si>
  <si>
    <t>SVCVN-CON-SNTP-N2224F1G</t>
  </si>
  <si>
    <t>Service,Cisco 2224TF Part 24x7x4hr</t>
  </si>
  <si>
    <t>SVCVN-CON-SNTP-N2224P1G</t>
  </si>
  <si>
    <t>Service,Cisco 2224TP Part 24x7x4hr</t>
  </si>
  <si>
    <t>SVCVN-CON-SNTP-N2232P</t>
  </si>
  <si>
    <t>Service,Cisco 2232 Part 24x7x4hr</t>
  </si>
  <si>
    <t>SVCVN-CON-SNTP-N2232TF</t>
  </si>
  <si>
    <t>Service,Cisco 2232TF Part 24x7x4hr</t>
  </si>
  <si>
    <t>SVCVN-CON-SNTP-N2232TM</t>
  </si>
  <si>
    <t>Service,Cisco 2232TM Part 24x7x4hr</t>
  </si>
  <si>
    <t>SVCVN-CON-SNTP-N2248T</t>
  </si>
  <si>
    <t>Service,Cisco 2248 Part 24x7x4hr</t>
  </si>
  <si>
    <t>SVCVN-CON-SNTP-N5010</t>
  </si>
  <si>
    <t>Cisco AR 24x7x4hr,5010</t>
  </si>
  <si>
    <t>SVCVN-CON-SNTP-N501S</t>
  </si>
  <si>
    <t>Cisco,5010 w/FCoE,AR 24x7x4hr</t>
  </si>
  <si>
    <t>SVCVN-CON-SNTP-N5020</t>
  </si>
  <si>
    <t>Cisco AR 24x7x4hr,5020</t>
  </si>
  <si>
    <t>SVCVN-CON-SNTP-N5020S</t>
  </si>
  <si>
    <t>Cisco AR 24x7x4hr,5020 w/FCoE</t>
  </si>
  <si>
    <t>SVCVN-CON-SNTP-N61P64</t>
  </si>
  <si>
    <t>Service,Cisco C6001-64P Part 24x7x4hr</t>
  </si>
  <si>
    <t>SVCVN-EXT-WTY-SPDU-1YR</t>
  </si>
  <si>
    <t>Ext Warranty,Hardware,Smart PDU,1 year</t>
  </si>
  <si>
    <t>SVCVN-OSE-X1962</t>
  </si>
  <si>
    <t>HW Support,X1962,Onsite,8x5x4hr</t>
  </si>
  <si>
    <t>SVCVN-OSE-X1963</t>
  </si>
  <si>
    <t>HW Support,X1963,Onsite,8x5x4hr</t>
  </si>
  <si>
    <t>SVCVN-OSE-X1967</t>
  </si>
  <si>
    <t>HW Support,X1967,Onsite,8x5x4hr</t>
  </si>
  <si>
    <t>SVCVN-OSE-X1989</t>
  </si>
  <si>
    <t>HW Support,X1989,Onsite,8x5x4hr</t>
  </si>
  <si>
    <t>SVCVN-OSP-X1962</t>
  </si>
  <si>
    <t>HW Support,X1962,Onsite,24x7x4hr</t>
  </si>
  <si>
    <t>SVCVN-OSP-X1963</t>
  </si>
  <si>
    <t>HW Support,X1963,Onsite,24x7x4hr</t>
  </si>
  <si>
    <t>SVCVN-OSP-X1967</t>
  </si>
  <si>
    <t>HW Support,X1967,Onsite,24x7x4hr</t>
  </si>
  <si>
    <t>SVCVN-OSP-X1989</t>
  </si>
  <si>
    <t>HW Support,X1989,Onsite,24x7x4hr</t>
  </si>
  <si>
    <t>SVCVN-OS-X1962</t>
  </si>
  <si>
    <t>HW Support,X1962,Onsite,8x5xNBD</t>
  </si>
  <si>
    <t>SVCVN-OS-X1963</t>
  </si>
  <si>
    <t>HW Support,X1963,Onsite,8x5xNBD</t>
  </si>
  <si>
    <t>SVCVN-OS-X1967</t>
  </si>
  <si>
    <t>HW Support,X1967,Onsite,8x5xNBD</t>
  </si>
  <si>
    <t>SVCVN-OS-X1989</t>
  </si>
  <si>
    <t>HW Support,X1989,Onsite,8x5xNBD</t>
  </si>
  <si>
    <t>SVCVN-PREM-X1962</t>
  </si>
  <si>
    <t>HW Support,X1962,Onsite,24x7x2hr</t>
  </si>
  <si>
    <t>SVCVN-PREM-X1963</t>
  </si>
  <si>
    <t>HW Support,X1963,Onsite,24x7x2hr</t>
  </si>
  <si>
    <t>SVCVN-PREM-X1967</t>
  </si>
  <si>
    <t>HW Support,X1967,Onsite,24x7x2hr</t>
  </si>
  <si>
    <t>SVCVN-PREM-X1989</t>
  </si>
  <si>
    <t>HW Support,X1989,Onsite,24x7x2hr</t>
  </si>
  <si>
    <t>SVCVN-S2P-X1962</t>
  </si>
  <si>
    <t>HW Support,X1962,Parts,24x7x2hr</t>
  </si>
  <si>
    <t>SVCVN-S2P-X1963</t>
  </si>
  <si>
    <t>HW Support,X1963,Parts,24x7x2hr</t>
  </si>
  <si>
    <t>SVCVN-S2P-X1967</t>
  </si>
  <si>
    <t>HW Support,X1967,Parts,24x7x2hr</t>
  </si>
  <si>
    <t>SVCVN-S2P-X1989</t>
  </si>
  <si>
    <t>HW Support,X1989,Parts,24x7x2hr</t>
  </si>
  <si>
    <t>SVCVN-SAFENETK460-EXTD</t>
  </si>
  <si>
    <t>HW Support,SafeNet,KeySecure 460 Extended</t>
  </si>
  <si>
    <t>SVCVN-SAFENETK460-PLUS</t>
  </si>
  <si>
    <t>HW Support,SafeNet,KeySecure 460 Plus</t>
  </si>
  <si>
    <t>SVCVN-SFNET10G-EXTD</t>
  </si>
  <si>
    <t>HW Support,SafeNet StorageSecure 10G Extended - 1YR</t>
  </si>
  <si>
    <t>SVCVN-SFNET10G-PLUS</t>
  </si>
  <si>
    <t>HW Support,SafeNet StorageSecure 10G Plus - 1YR</t>
  </si>
  <si>
    <t>SVCVN-SFNET1G-EXTD</t>
  </si>
  <si>
    <t>HW Support,SafeNet StorageSecure 1G Extended - 1YR</t>
  </si>
  <si>
    <t>SVCVN-SFNET1G-PLUS</t>
  </si>
  <si>
    <t>HW Support,SafeNet StorageSecure 1G Plus - 1YR</t>
  </si>
  <si>
    <t>SVCVN-SNTE-X1962</t>
  </si>
  <si>
    <t>HW Support,X1962,Parts,8x5x4hr</t>
  </si>
  <si>
    <t>SVCVN-SNTE-X1963</t>
  </si>
  <si>
    <t>HW Support,X1963,Parts,8x5x4hr</t>
  </si>
  <si>
    <t>SVCVN-SNTE-X1967</t>
  </si>
  <si>
    <t>HW Support,X1967,Parts,8x5x4hr</t>
  </si>
  <si>
    <t>SVCVN-SNTE-X1989</t>
  </si>
  <si>
    <t>HW Support,X1989,Parts,8x5x4hr</t>
  </si>
  <si>
    <t>SVCVN-SNTP-X1962</t>
  </si>
  <si>
    <t>HW Support,X1962,Parts,24x7x4hr</t>
  </si>
  <si>
    <t>SVCVN-SNTP-X1963</t>
  </si>
  <si>
    <t>HW Support,X1963,Parts,24x7x4hr</t>
  </si>
  <si>
    <t>SVCVN-SNTP-X1967</t>
  </si>
  <si>
    <t>HW Support,X1967,Parts,24x7x4hr</t>
  </si>
  <si>
    <t>SVCVN-SNTP-X1989</t>
  </si>
  <si>
    <t>HW Support,X1989,Parts,24x7x4hr</t>
  </si>
  <si>
    <t>SVCVN-SNT-X1962</t>
  </si>
  <si>
    <t>HW Support,X1962,Parts,8x5xNBD</t>
  </si>
  <si>
    <t>SVCVN-SNT-X1963</t>
  </si>
  <si>
    <t>HW Support,X1963,Parts,8x5xNBD</t>
  </si>
  <si>
    <t>SVCVN-SNT-X1967</t>
  </si>
  <si>
    <t>HW Support,X1967,Parts,8x5xNBD</t>
  </si>
  <si>
    <t>SVCVN-SNT-X1989</t>
  </si>
  <si>
    <t>HW Support,X1989,Parts,8x5xNBD</t>
  </si>
  <si>
    <t>SVCVN-SW-SFNT-BES-EXTD</t>
  </si>
  <si>
    <t>SW Supt,SafeNetKeySecure,BES Connector,EXTD</t>
  </si>
  <si>
    <t>SVCVN-SW-SFNT-BES-PLUS</t>
  </si>
  <si>
    <t>SW Supt,SafeNetKeySecure,BES Connector,PLUS</t>
  </si>
  <si>
    <t>SVCVN-SW-SFNT-NSE10-EXTD</t>
  </si>
  <si>
    <t>SW Supt,SafeNetKeySecure,NSE10 Connector,EXTD</t>
  </si>
  <si>
    <t>SVCVN-SW-SFNT-NSE10-PLUS</t>
  </si>
  <si>
    <t>SW Supt,SafeNetKeySecure,NSE10 Connector,PLUS</t>
  </si>
  <si>
    <t>SW-2040A-ADVANCED-PK</t>
  </si>
  <si>
    <t>SW,Advanced PK,2040A</t>
  </si>
  <si>
    <t>SW-2040A-APPLICATION-PK</t>
  </si>
  <si>
    <t>SW,Application PK,2040A</t>
  </si>
  <si>
    <t>SW-2040A-CIFS</t>
  </si>
  <si>
    <t>SW,CIFS,2040A</t>
  </si>
  <si>
    <t>SW-2040A-COMP-BNDL</t>
  </si>
  <si>
    <t>SW,Complete Bndl,NetApp Select,2040A</t>
  </si>
  <si>
    <t>SW-2040A-COMP-BNDL-S2A</t>
  </si>
  <si>
    <t>SW,Complete Bundle,2040A,S2A</t>
  </si>
  <si>
    <t>SW-2040-ADVANCED-PK</t>
  </si>
  <si>
    <t>SW,Advanced PK,2040</t>
  </si>
  <si>
    <t>SW-2040A-FOUNDATION-PK</t>
  </si>
  <si>
    <t>SW,Foundation PK,2040A</t>
  </si>
  <si>
    <t>SW-2040A-NFS</t>
  </si>
  <si>
    <t>NFS Software,2040A</t>
  </si>
  <si>
    <t>SW-2040-APPLICATION-PK</t>
  </si>
  <si>
    <t>SW,Application PK,2040</t>
  </si>
  <si>
    <t>SW-2040A-PROTECTION-PK</t>
  </si>
  <si>
    <t>SW,Protection PK,2040A</t>
  </si>
  <si>
    <t>SW-2040A-SERVER-PK-P</t>
  </si>
  <si>
    <t>SW,Server PK,2040A</t>
  </si>
  <si>
    <t>SW-2040A-SNAPPROTECT</t>
  </si>
  <si>
    <t>SW,SnapProtect,2040A</t>
  </si>
  <si>
    <t>SW-2040A-VRTL-BNDL</t>
  </si>
  <si>
    <t>Srvr VrtlBndl,NetApp Select,2040A</t>
  </si>
  <si>
    <t>SW-2040-CIFS</t>
  </si>
  <si>
    <t>SW,CIFS,2040</t>
  </si>
  <si>
    <t>SW-2040-CLUSTER</t>
  </si>
  <si>
    <t>CFO Software,2040</t>
  </si>
  <si>
    <t>SW-2040-COMP-BNDL-S2</t>
  </si>
  <si>
    <t>SW,Complete Bundle,2040,S2</t>
  </si>
  <si>
    <t>SW-2040-FOUNDATION-PK</t>
  </si>
  <si>
    <t>SW,Foundation PK,2040</t>
  </si>
  <si>
    <t>SW-2040-NFS</t>
  </si>
  <si>
    <t>NFS Software,2040</t>
  </si>
  <si>
    <t>SW-2040-PROTECTION-PK</t>
  </si>
  <si>
    <t>SW,Protection PK,2040</t>
  </si>
  <si>
    <t>SW-2040-SERVER-PK-P</t>
  </si>
  <si>
    <t>SW,Server PK,2040</t>
  </si>
  <si>
    <t>SW-2040-SNAPPROTECT</t>
  </si>
  <si>
    <t>SW,SnapProtect,2040</t>
  </si>
  <si>
    <t>SW-2040-VRTL-BNDL</t>
  </si>
  <si>
    <t>Srvr VrtlBndl,NetApp Select,2040</t>
  </si>
  <si>
    <t>SW-2220A-CL-BNDL-N-INC</t>
  </si>
  <si>
    <t>SW,Premium Bundle,CL,INC Node,2220A</t>
  </si>
  <si>
    <t>SW-2220A-CL-FLEXCLN-N-INC</t>
  </si>
  <si>
    <t>SW,FLEXCLN,CL,INC Node,2220A</t>
  </si>
  <si>
    <t>SW-2220A-CL-SMIRROR-N-INC</t>
  </si>
  <si>
    <t>SW,SnapMirror,CL,INC Node,2220A</t>
  </si>
  <si>
    <t>SW-2220A-CL-SNAPMGR-N-INC</t>
  </si>
  <si>
    <t>SW,SnapMgr Application Int,CL,INC Node,2220A</t>
  </si>
  <si>
    <t>SW-2220A-CL-SNAPPRO-N-INC</t>
  </si>
  <si>
    <t>SW,SnapProtect,CL,INC Node,2220A</t>
  </si>
  <si>
    <t>SW-2220A-CL-SRESTOR-N-INC</t>
  </si>
  <si>
    <t>SW,SnapRestore,CL,INC Node,2220A</t>
  </si>
  <si>
    <t>SW-2220A-COMP-BNDL</t>
  </si>
  <si>
    <t>SW,Complete BNDL,2220A</t>
  </si>
  <si>
    <t>SW-2220A-FLEXCLN</t>
  </si>
  <si>
    <t>SW,Flexclone,2220A</t>
  </si>
  <si>
    <t>SW-2220A-SMIRROR</t>
  </si>
  <si>
    <t>SW,SnapMirror,2220A</t>
  </si>
  <si>
    <t>SW-2220A-SNAPMANAGER</t>
  </si>
  <si>
    <t>SW,SnapMgr Application Integration,2220A</t>
  </si>
  <si>
    <t>SW-2220A-SNAPPROTECT</t>
  </si>
  <si>
    <t>SW,SnapProtect,2220A</t>
  </si>
  <si>
    <t>SW-2220A-SNAPVAULT</t>
  </si>
  <si>
    <t>SW,SnapVault,2220A</t>
  </si>
  <si>
    <t>SW-2220A-SRESTORE</t>
  </si>
  <si>
    <t>SW,SnapRestore,2220A</t>
  </si>
  <si>
    <t>SW-2220-COMP-BNDL</t>
  </si>
  <si>
    <t>SW,Complete BNDL,2220</t>
  </si>
  <si>
    <t>SW-2220-FLEXCLN</t>
  </si>
  <si>
    <t>SW,Flexclone,2220</t>
  </si>
  <si>
    <t>SW-2220-SMIRROR</t>
  </si>
  <si>
    <t>SW,SnapMirror,2220</t>
  </si>
  <si>
    <t>SW-2220-SNAPMANAGER</t>
  </si>
  <si>
    <t>SW,SnapMgr Application Integration,2220</t>
  </si>
  <si>
    <t>SW-2220-SNAPPROTECT</t>
  </si>
  <si>
    <t>SW,SnapProtect,2220</t>
  </si>
  <si>
    <t>SW-2220-SNAPVAULT</t>
  </si>
  <si>
    <t>SW,SnapVault,2220</t>
  </si>
  <si>
    <t>SW-2220-SRESTORE</t>
  </si>
  <si>
    <t>SW,SnapRestore,2220</t>
  </si>
  <si>
    <t>SW-2-2220A-FLEXCLN</t>
  </si>
  <si>
    <t>SW-2,Flexclone,2220A</t>
  </si>
  <si>
    <t>SW-2-2220A-PREMBNDL</t>
  </si>
  <si>
    <t>SW-2,PREM BNDL,2220A</t>
  </si>
  <si>
    <t>SW-2-2220A-SMGR</t>
  </si>
  <si>
    <t>SW-2,SMGR Suite,2220A</t>
  </si>
  <si>
    <t>SW-2-2220A-SMIRROR</t>
  </si>
  <si>
    <t>SW-2,SnapMirror,2220A</t>
  </si>
  <si>
    <t>SW-2-2220A-SNAPPROTECT</t>
  </si>
  <si>
    <t>SW-2,SnapProtect,2220A</t>
  </si>
  <si>
    <t>SW-2-2220A-SNAPVAULT</t>
  </si>
  <si>
    <t>SW-2,SnapVault,2220A</t>
  </si>
  <si>
    <t>SW-2-2220A-SRESTORE</t>
  </si>
  <si>
    <t>SW-2,SnapRestore,2220A</t>
  </si>
  <si>
    <t>SW-2-2220-FLEXCLN</t>
  </si>
  <si>
    <t>SW-2,Flexclone,2220</t>
  </si>
  <si>
    <t>SW-2-2220-PREMBNDL</t>
  </si>
  <si>
    <t>SW-2,PREM BNDL,2220</t>
  </si>
  <si>
    <t>SW-2-2220-SMGR</t>
  </si>
  <si>
    <t>SW-2,SMGR Suite,2220</t>
  </si>
  <si>
    <t>SW-2-2220-SMIRROR</t>
  </si>
  <si>
    <t>SW-2,SnapMirror,2220</t>
  </si>
  <si>
    <t>SW-2-2220-SNAPPROTECT</t>
  </si>
  <si>
    <t>SW-2,SnapProtect,2220</t>
  </si>
  <si>
    <t>SW-2-2220-SNAPVAULT</t>
  </si>
  <si>
    <t>SW-2,SnapVault,2220</t>
  </si>
  <si>
    <t>SW-2-2220-SRESTORE</t>
  </si>
  <si>
    <t>SW-2,SnapRestore,2220</t>
  </si>
  <si>
    <t>SW-2-2240A-FLEXCLN</t>
  </si>
  <si>
    <t>SW-2,Flexclone,2240A</t>
  </si>
  <si>
    <t>SW-2-2240A-PREMBNDL</t>
  </si>
  <si>
    <t>SW-2,PREM BNDL,2240A</t>
  </si>
  <si>
    <t>SW-2-2240A-SMGR</t>
  </si>
  <si>
    <t>SW-2,SMGR Suite,2240A</t>
  </si>
  <si>
    <t>SW-2-2240A-SMIRROR</t>
  </si>
  <si>
    <t>SW-2,SnapMirror,2240A</t>
  </si>
  <si>
    <t>SW-2-2240A-SNAPPROTECT</t>
  </si>
  <si>
    <t>SW-2,SnapProtect,2240A</t>
  </si>
  <si>
    <t>SW-2-2240A-SNAPVAULT</t>
  </si>
  <si>
    <t>SW-2,SnapVault,2240A</t>
  </si>
  <si>
    <t>SW-2-2240A-SRESTORE</t>
  </si>
  <si>
    <t>SW-2,SnapRestore,2240A</t>
  </si>
  <si>
    <t>SW-2-2240-FLEXCLN</t>
  </si>
  <si>
    <t>SW-2,Flexclone,2240</t>
  </si>
  <si>
    <t>SW-2-2240-PREMBNDL</t>
  </si>
  <si>
    <t>SW-2,PREM BNDL,2240</t>
  </si>
  <si>
    <t>SW-2-2240-SMGR</t>
  </si>
  <si>
    <t>SW-2,SMGR Suite,2240</t>
  </si>
  <si>
    <t>SW-2-2240-SMIRROR</t>
  </si>
  <si>
    <t>SW-2,SnapMirror,2240</t>
  </si>
  <si>
    <t>SW-2-2240-SNAPPROTECT</t>
  </si>
  <si>
    <t>SW-2,SnapProtect,2240</t>
  </si>
  <si>
    <t>SW-2-2240-SNAPVAULT</t>
  </si>
  <si>
    <t>SW-2,SnapVault,2240</t>
  </si>
  <si>
    <t>SW-2-2240-SRESTORE</t>
  </si>
  <si>
    <t>SW-2,SnapRestore,2240</t>
  </si>
  <si>
    <t>SW-2240A-CL-BASE</t>
  </si>
  <si>
    <t>SW,Base,CL Software,Node,2240A</t>
  </si>
  <si>
    <t>SW-2240A-CL-BASE-N-INC</t>
  </si>
  <si>
    <t>SW,Base,CL Software,INC Node,2240A</t>
  </si>
  <si>
    <t>SW-2240A-CL-BNDL</t>
  </si>
  <si>
    <t>SW,Premium Bundle,CL,Node,2240A</t>
  </si>
  <si>
    <t>SW-2240A-CL-BNDL-N-INC</t>
  </si>
  <si>
    <t>SW,Premium Bundle,CL,INC Node,2240A</t>
  </si>
  <si>
    <t>SW-2240A-CL-CIFS</t>
  </si>
  <si>
    <t>SW,CIFS,CL,Node,2240A</t>
  </si>
  <si>
    <t>SW-2240A-CL-CIFS-N-INC</t>
  </si>
  <si>
    <t>SW,CIFS,CL,INC Node,2240A</t>
  </si>
  <si>
    <t>SW-2240A-CL-FLEXCLN</t>
  </si>
  <si>
    <t>SW,FLEXCLN,CL,Node,2240A</t>
  </si>
  <si>
    <t>SW-2240A-CL-FLEXCLN-N-INC</t>
  </si>
  <si>
    <t>SW,FLEXCLN,CL,INC Node,2240A</t>
  </si>
  <si>
    <t>SW-2240A-CL-ISCSI</t>
  </si>
  <si>
    <t>SW,ISCSI,CL,Node,2240A</t>
  </si>
  <si>
    <t>SW-2240A-CL-ISCSI-N-INC</t>
  </si>
  <si>
    <t>SW,ISCSI,CL,INC Node,2240A</t>
  </si>
  <si>
    <t>SW-2240A-CLM-BNDL</t>
  </si>
  <si>
    <t>SW,Premium Bndl,CLM,Node,2240A</t>
  </si>
  <si>
    <t>SW-2240A-CLM-FLEXCLN</t>
  </si>
  <si>
    <t>SW,FLEXCLN,CLM,Node,2240A</t>
  </si>
  <si>
    <t>SW-2240A-CLM-FLEXCLN-INC</t>
  </si>
  <si>
    <t>SW,FLEXCLN,CLM,INC Node,2240A</t>
  </si>
  <si>
    <t>SW-2240A-CLM-SMIRROR</t>
  </si>
  <si>
    <t>SW,SnapMirror,CLM,Node,2240A</t>
  </si>
  <si>
    <t>SW-2240A-CLM-SMIRROR-INC</t>
  </si>
  <si>
    <t>SW,SnapMirror,CLM,INC Node,2240A</t>
  </si>
  <si>
    <t>SW-2240A-CLM-SNAPMGR</t>
  </si>
  <si>
    <t>SW,SnapManager,CLM,Node,2240A</t>
  </si>
  <si>
    <t>SW-2240A-CLM-SNAPMGR-INC</t>
  </si>
  <si>
    <t>SW,SnapManager,CLM,INC Node,2240A</t>
  </si>
  <si>
    <t>SW-2240A-CLM-SNAPPRO</t>
  </si>
  <si>
    <t>SW,SnapProtect,CLM,Node,2240A</t>
  </si>
  <si>
    <t>SW-2240A-CLM-SNAPPRO-INC</t>
  </si>
  <si>
    <t>SW,SnapProtect,CLM,INC Node,2240A</t>
  </si>
  <si>
    <t>SW-2240A-CLM-SRESTORE</t>
  </si>
  <si>
    <t>SW,SnapRestore,CLM,Node,2240A</t>
  </si>
  <si>
    <t>SW-2240A-CLM-SRESTORE-INC</t>
  </si>
  <si>
    <t>SW,SnapRestore,CLM,INC Node,2240A</t>
  </si>
  <si>
    <t>SW-2240A-CL-NFS</t>
  </si>
  <si>
    <t>SW,NFS,CL,Node,2240A</t>
  </si>
  <si>
    <t>SW-2240A-CL-NFS-N-INC</t>
  </si>
  <si>
    <t>SW,NFS,CL,INC Node,2240A</t>
  </si>
  <si>
    <t>SW-2240A-CL-SMIRROR</t>
  </si>
  <si>
    <t>SW,SnapMirror,CL,Node,2240A</t>
  </si>
  <si>
    <t>SW-2240A-CL-SMIRROR-N-INC</t>
  </si>
  <si>
    <t>SW,SnapMirror,CL,INC Node,2240A</t>
  </si>
  <si>
    <t>SW-2240A-CL-SNAPMGR</t>
  </si>
  <si>
    <t>SW,SNAPMANAGER,CL,Node,2240A</t>
  </si>
  <si>
    <t>SW-2240A-CL-SNAPMGR-N-INC</t>
  </si>
  <si>
    <t>SW,SNAPMANAGER,CL,INC Node,2240A</t>
  </si>
  <si>
    <t>SW-2240A-CL-SNAPPRO</t>
  </si>
  <si>
    <t>SW,SnapProtect,CL,Node,2240A</t>
  </si>
  <si>
    <t>SW-2240A-CL-SNAPPRO-N-INC</t>
  </si>
  <si>
    <t>SW,SnapProtect,CL,INC Node,2240A</t>
  </si>
  <si>
    <t>SW-2240A-CL-SRESTORE</t>
  </si>
  <si>
    <t>SW,SnapRestore,CL,Node,2240A</t>
  </si>
  <si>
    <t>SW-2240A-CL-SRESTOR-N-INC</t>
  </si>
  <si>
    <t>SW,SnapRestore,CL,INC Node,2240A</t>
  </si>
  <si>
    <t>SW-2240A-COMP-BNDL</t>
  </si>
  <si>
    <t>SW,Complete BNDL,2240A</t>
  </si>
  <si>
    <t>SW-2240A-FLEXCLN</t>
  </si>
  <si>
    <t>SW,Flexclone,2240A</t>
  </si>
  <si>
    <t>SW-2240A-SMIRROR</t>
  </si>
  <si>
    <t>SW,SnapMirror,2240A</t>
  </si>
  <si>
    <t>SW-2240A-SNAPMANAGER</t>
  </si>
  <si>
    <t>SW,SnapMgr Application Integration,2240A</t>
  </si>
  <si>
    <t>SW-2240A-SNAPPROTECT</t>
  </si>
  <si>
    <t>SW,SnapProtect,2240A</t>
  </si>
  <si>
    <t>SW-2240A-SNAPVAULT</t>
  </si>
  <si>
    <t>SW,SnapVault,2240A</t>
  </si>
  <si>
    <t>SW-2240A-SRESTORE</t>
  </si>
  <si>
    <t>SW,SnapRestore,2240A</t>
  </si>
  <si>
    <t>SW-2240-COMP-BNDL</t>
  </si>
  <si>
    <t>SW,Complete BNDL,2240</t>
  </si>
  <si>
    <t>SW-2240-FLEXCLN</t>
  </si>
  <si>
    <t>SW,Flexclone,2240</t>
  </si>
  <si>
    <t>SW-2240-SMIRROR</t>
  </si>
  <si>
    <t>SW,SnapMirror,2240</t>
  </si>
  <si>
    <t>SW-2240-SNAPMANAGER</t>
  </si>
  <si>
    <t>SW,SnapMgr Application Integration,2240</t>
  </si>
  <si>
    <t>SW-2240-SNAPPROTECT</t>
  </si>
  <si>
    <t>SW,SnapProtect,2240</t>
  </si>
  <si>
    <t>SW-2240-SNAPVAULT</t>
  </si>
  <si>
    <t>SW,SnapVault,2240</t>
  </si>
  <si>
    <t>SW-2240-SRESTORE</t>
  </si>
  <si>
    <t>SW,SnapRestore,2240</t>
  </si>
  <si>
    <t>SW-2-2520A-CIFS-C</t>
  </si>
  <si>
    <t>SW-2,CIFS,2520A,-C</t>
  </si>
  <si>
    <t>SW-2-2520A-FLEXCLN</t>
  </si>
  <si>
    <t>SW-2,Flexclone,2520A</t>
  </si>
  <si>
    <t>SW-2-2520A-FLEXCLN-C</t>
  </si>
  <si>
    <t>SW-2,Flexclone,2520A,-C</t>
  </si>
  <si>
    <t>SW-2-2520A-ISCSI-C</t>
  </si>
  <si>
    <t>SW-2,iSCSI,2520A,-C</t>
  </si>
  <si>
    <t>SW-2-2520A-NFS-C</t>
  </si>
  <si>
    <t>SW-2,NFS,2520A,-C</t>
  </si>
  <si>
    <t>SW-2-2520A-PREMBNDL</t>
  </si>
  <si>
    <t>SW-2,PREM BNDL,2520A</t>
  </si>
  <si>
    <t>SW-2-2520A-PREMBNDL-C</t>
  </si>
  <si>
    <t>SW-2,Premium BNDL,2520A,-C</t>
  </si>
  <si>
    <t>SW-2-2520A-PREMBNDL-P</t>
  </si>
  <si>
    <t>SW-2,Premium BNDL,2520A,-P</t>
  </si>
  <si>
    <t>SW-2-2520A-SMGR</t>
  </si>
  <si>
    <t>SW-2,SMGR Suite,2520A</t>
  </si>
  <si>
    <t>SW-2-2520A-SMGR-C</t>
  </si>
  <si>
    <t>SW-2,SnapManager Suite,2520A,-C</t>
  </si>
  <si>
    <t>SW-2-2520A-SMIRROR</t>
  </si>
  <si>
    <t>SW-2,SnapMirror,2520A</t>
  </si>
  <si>
    <t>SW-2-2520A-SMIRROR-C</t>
  </si>
  <si>
    <t>SW-2,SnapMirror,2520A,-C</t>
  </si>
  <si>
    <t>SW-2-2520A-SNAPPRO-C</t>
  </si>
  <si>
    <t>SW-2,SnapPro,2520A,Prem Bndl Reqd at POS,-C</t>
  </si>
  <si>
    <t>SW-2-2520A-SNAPPROTECT</t>
  </si>
  <si>
    <t>SW-2,SnapProtect,2520A</t>
  </si>
  <si>
    <t>SW-2-2520A-SNAPPROTECT-C</t>
  </si>
  <si>
    <t>SW-2,SnapProtect,2520A,-C</t>
  </si>
  <si>
    <t>SW-2-2520A-SNAPVAULT</t>
  </si>
  <si>
    <t>SW-2,SnapVault,2520A</t>
  </si>
  <si>
    <t>SW-2-2520A-SNAPVAULT-C</t>
  </si>
  <si>
    <t>SW-2,SnapVault ,2520A,-C</t>
  </si>
  <si>
    <t>SW-2-2520A-SRESTORE</t>
  </si>
  <si>
    <t>SW-2,SnapRestore,2520A</t>
  </si>
  <si>
    <t>SW-2-2520A-SRESTORE-C</t>
  </si>
  <si>
    <t>SW-2,SnapRestore,2520A,-C</t>
  </si>
  <si>
    <t>SW-2-2520-CIFS-C</t>
  </si>
  <si>
    <t>SW-2,CIFS,2520,-C</t>
  </si>
  <si>
    <t>SW-2-2520-FLEXCLN</t>
  </si>
  <si>
    <t>SW-2,Flexclone,2520</t>
  </si>
  <si>
    <t>SW-2-2520-FLEXCLN-C</t>
  </si>
  <si>
    <t>SW-2,Flexclone,2520,-C</t>
  </si>
  <si>
    <t>SW-2-2520-ISCSI-C</t>
  </si>
  <si>
    <t>SW-2,iSCSI,2520,-C</t>
  </si>
  <si>
    <t>SW-2-2520-NFS-C</t>
  </si>
  <si>
    <t>SW-2,NFS,2520,-C</t>
  </si>
  <si>
    <t>SW-2-2520-PREMBNDL</t>
  </si>
  <si>
    <t>SW-2,PREM BNDL,2520</t>
  </si>
  <si>
    <t>SW-2-2520-PREMBNDL-C</t>
  </si>
  <si>
    <t>SW-2,PREM BNDL,2520,-C</t>
  </si>
  <si>
    <t>SW-2-2520-PREMBNDL-P</t>
  </si>
  <si>
    <t>SW-2,PREM BNDL,2520,-P</t>
  </si>
  <si>
    <t>SW-2-2520-SMGR</t>
  </si>
  <si>
    <t>SW-2,SMGR Suite,2520</t>
  </si>
  <si>
    <t>SW-2-2520-SMGR-C</t>
  </si>
  <si>
    <t>SW-2,SMGR Suite,2520,-C</t>
  </si>
  <si>
    <t>SW-2-2520-SMIRROR</t>
  </si>
  <si>
    <t>SW-2,SnapMirror,2520</t>
  </si>
  <si>
    <t>SW-2-2520-SMIRROR-C</t>
  </si>
  <si>
    <t>SW-2,SnapMirror,2520,-C</t>
  </si>
  <si>
    <t>SW-2-2520-SNAPPRO-C</t>
  </si>
  <si>
    <t>SW-2,SnapPro,2520,Prem Bndl Reqd at POS,-C</t>
  </si>
  <si>
    <t>SW-2-2520-SNAPPROTECT</t>
  </si>
  <si>
    <t>SW-2,SnapProtect,2520</t>
  </si>
  <si>
    <t>SW-2-2520-SNAPPROTECT-C</t>
  </si>
  <si>
    <t>SW-2,SnapProtect,2520,-C</t>
  </si>
  <si>
    <t>SW-2-2520-SNAPVAULT</t>
  </si>
  <si>
    <t>SW-2,SnapVault,2520</t>
  </si>
  <si>
    <t>SW-2-2520-SNAPVAULT-C</t>
  </si>
  <si>
    <t>SW-2,SnapVault ,2520,-C</t>
  </si>
  <si>
    <t>SW-2-2520-SRESTORE</t>
  </si>
  <si>
    <t>SW-2,SnapRestore,2520</t>
  </si>
  <si>
    <t>SW-2-2520-SRESTORE-C</t>
  </si>
  <si>
    <t>SW-2,SnapRestore,2520,-C</t>
  </si>
  <si>
    <t>SW-2-2552A-CIFS-C</t>
  </si>
  <si>
    <t>SW-2,CIFS,2552A,-C</t>
  </si>
  <si>
    <t>SW-2-2552A-FCP-C</t>
  </si>
  <si>
    <t>SW-2,FCP,2552A,-C</t>
  </si>
  <si>
    <t>SW-2-2552A-FLEXCLN</t>
  </si>
  <si>
    <t>SW-2,Flexclone,2552A</t>
  </si>
  <si>
    <t>SW-2-2552A-FLEXCLN-C</t>
  </si>
  <si>
    <t>SW-2,Flexclone,2552A,-C</t>
  </si>
  <si>
    <t>SW-2-2552A-ISCSI-C</t>
  </si>
  <si>
    <t>SW-2,iSCSI,2552A,-C</t>
  </si>
  <si>
    <t>SW-2-2552A-NFS-C</t>
  </si>
  <si>
    <t>SW-2,NFS,2552A,-C</t>
  </si>
  <si>
    <t>SW-2-2552A-PREMBNDL</t>
  </si>
  <si>
    <t>SW-2,PREM BNDL,2552A</t>
  </si>
  <si>
    <t>SW-2-2552A-PREMBNDL-C</t>
  </si>
  <si>
    <t>SW-2,Premium BNDL,2552A,-C</t>
  </si>
  <si>
    <t>SW-2-2552A-PREMBNDL-P</t>
  </si>
  <si>
    <t>SW-2,Premium BNDL,2552A,-P</t>
  </si>
  <si>
    <t>SW-2-2552A-SMGR</t>
  </si>
  <si>
    <t>SW-2,SMGR Suite,2552A</t>
  </si>
  <si>
    <t>SW-2-2552A-SMGR-C</t>
  </si>
  <si>
    <t>SW-2,SnapManager Suite,2552A,-C</t>
  </si>
  <si>
    <t>SW-2-2552A-SMIRROR</t>
  </si>
  <si>
    <t>SW-2,SnapMirror,2552A</t>
  </si>
  <si>
    <t>SW-2-2552A-SMIRROR-C</t>
  </si>
  <si>
    <t>SW-2,SnapMirror,2552A,-C</t>
  </si>
  <si>
    <t>SW-2-2552A-SNAPPRO-C</t>
  </si>
  <si>
    <t>SW-2,SnapPro,2552A,Prem Bndl Reqd at POS,-C</t>
  </si>
  <si>
    <t>SW-2-2552A-SNAPPROTECT</t>
  </si>
  <si>
    <t>SW-2,SnapProtect,2552A</t>
  </si>
  <si>
    <t>SW-2-2552A-SNAPPROTECT-C</t>
  </si>
  <si>
    <t>SW-2,SnapProtect,2552A,-C</t>
  </si>
  <si>
    <t>SW-2-2552A-SNAPVAULT</t>
  </si>
  <si>
    <t>SW-2,SnapVault,2552A</t>
  </si>
  <si>
    <t>SW-2-2552A-SNAPVAULT-C</t>
  </si>
  <si>
    <t>SW-2,SnapVault ,2552A,-C</t>
  </si>
  <si>
    <t>SW-2-2552A-SRESTORE</t>
  </si>
  <si>
    <t>SW-2,SnapRestore,2552A</t>
  </si>
  <si>
    <t>SW-2-2552A-SRESTORE-C</t>
  </si>
  <si>
    <t>SW-2,SnapRestore,2552A,-C</t>
  </si>
  <si>
    <t>SW-2-2552-CIFS-C</t>
  </si>
  <si>
    <t>SW-2,CIFS,2552,-C</t>
  </si>
  <si>
    <t>SW-2-2552-FCP-C</t>
  </si>
  <si>
    <t>SW-2,FCP,2552,-C</t>
  </si>
  <si>
    <t>SW-2-2552-FLEXCLN</t>
  </si>
  <si>
    <t>SW-2,Flexclone,2552</t>
  </si>
  <si>
    <t>SW-2-2552-FLEXCLN-C</t>
  </si>
  <si>
    <t>SW-2,Flexclone,2552,-C</t>
  </si>
  <si>
    <t>SW-2-2552-ISCSI-C</t>
  </si>
  <si>
    <t>SW-2,iSCSI,2552,-C</t>
  </si>
  <si>
    <t>SW-2-2552-NFS-C</t>
  </si>
  <si>
    <t>SW-2,NFS,2552,-C</t>
  </si>
  <si>
    <t>SW-2-2552-PREMBNDL</t>
  </si>
  <si>
    <t>SW-2,PREM BNDL,2552</t>
  </si>
  <si>
    <t>SW-2-2552-PREMBNDL-C</t>
  </si>
  <si>
    <t>SW-2,PREM BNDL,2552,-C</t>
  </si>
  <si>
    <t>SW-2-2552-PREMBNDL-P</t>
  </si>
  <si>
    <t>SW-2,PREM BNDL,2552,-P</t>
  </si>
  <si>
    <t>SW-2-2552-SMGR</t>
  </si>
  <si>
    <t>SW-2,SMGR Suite,2552</t>
  </si>
  <si>
    <t>SW-2-2552-SMGR-C</t>
  </si>
  <si>
    <t>SW-2,SMGR Suite,2552,-C</t>
  </si>
  <si>
    <t>SW-2-2552-SMIRROR</t>
  </si>
  <si>
    <t>SW-2,SnapMirror,2552</t>
  </si>
  <si>
    <t>SW-2-2552-SMIRROR-C</t>
  </si>
  <si>
    <t>SW-2,SnapMirror,2552,-C</t>
  </si>
  <si>
    <t>SW-2-2552-SNAPPRO-C</t>
  </si>
  <si>
    <t>SW-2,SnapPro,2552,Prem Bndl Reqd at POS,-C</t>
  </si>
  <si>
    <t>SW-2-2552-SNAPPROTECT</t>
  </si>
  <si>
    <t>SW-2,SnapProtect,2552</t>
  </si>
  <si>
    <t>SW-2-2552-SNAPPROTECT-C</t>
  </si>
  <si>
    <t>SW-2,SnapProtect,2552,-C</t>
  </si>
  <si>
    <t>SW-2-2552-SNAPVAULT</t>
  </si>
  <si>
    <t>SW-2,SnapVault,2552</t>
  </si>
  <si>
    <t>SW-2-2552-SNAPVAULT-C</t>
  </si>
  <si>
    <t>SW-2,SnapVault ,2552,-C</t>
  </si>
  <si>
    <t>SW-2-2552-SRESTORE</t>
  </si>
  <si>
    <t>SW-2,SnapRestore,2552</t>
  </si>
  <si>
    <t>SW-2-2552-SRESTORE-C</t>
  </si>
  <si>
    <t>SW-2,SnapRestore,2552,-C</t>
  </si>
  <si>
    <t>SW-2-2554A-CIFS-C</t>
  </si>
  <si>
    <t>SW-2,CIFS,2554A,-C</t>
  </si>
  <si>
    <t>SW-2-2554A-FCP-C</t>
  </si>
  <si>
    <t>SW-2,FCP,2554A,-C</t>
  </si>
  <si>
    <t>SW-2-2554A-FLEXCLN</t>
  </si>
  <si>
    <t>SW-2,Flexclone,2554A</t>
  </si>
  <si>
    <t>SW-2-2554A-FLEXCLN-C</t>
  </si>
  <si>
    <t>SW-2,Flexclone,2554A,-C</t>
  </si>
  <si>
    <t>SW-2-2554A-ISCSI-C</t>
  </si>
  <si>
    <t>SW-2,iSCSI,2554A,-C</t>
  </si>
  <si>
    <t>SW-2-2554A-NFS-C</t>
  </si>
  <si>
    <t>SW-2,NFS,2554A,-C</t>
  </si>
  <si>
    <t>SW-2-2554A-PREMBNDL</t>
  </si>
  <si>
    <t>SW-2,PREM BNDL,2554A</t>
  </si>
  <si>
    <t>SW-2-2554A-PREMBNDL-C</t>
  </si>
  <si>
    <t>SW-2,Premium BNDL,2554A,-C</t>
  </si>
  <si>
    <t>SW-2-2554A-PREMBNDL-P</t>
  </si>
  <si>
    <t>SW-2,Premium BNDL,2554A,-P</t>
  </si>
  <si>
    <t>SW-2-2554A-SMGR</t>
  </si>
  <si>
    <t>SW-2,SMGR Suite,2554A</t>
  </si>
  <si>
    <t>SW-2-2554A-SMGR-C</t>
  </si>
  <si>
    <t>SW-2,SnapManager Suite,2554A,-C</t>
  </si>
  <si>
    <t>SW-2-2554A-SMIRROR</t>
  </si>
  <si>
    <t>SW-2,SnapMirror,2554A</t>
  </si>
  <si>
    <t>SW-2-2554A-SMIRROR-C</t>
  </si>
  <si>
    <t>SW-2,SnapMirror,2554A,-C</t>
  </si>
  <si>
    <t>SW-2-2554A-SNAPPRO-C</t>
  </si>
  <si>
    <t>SW-2,SnapPro,2554A,Prem Bndl Reqd at POS,-C</t>
  </si>
  <si>
    <t>SW-2-2554A-SNAPPROTECT</t>
  </si>
  <si>
    <t>SW-2,SnapProtect,2554A</t>
  </si>
  <si>
    <t>SW-2-2554A-SNAPPROTECT-C</t>
  </si>
  <si>
    <t>SW-2,SnapProtect,2554A,-C</t>
  </si>
  <si>
    <t>SW-2-2554A-SNAPVAULT</t>
  </si>
  <si>
    <t>SW-2,SnapVault,2554A</t>
  </si>
  <si>
    <t>SW-2-2554A-SNAPVAULT-C</t>
  </si>
  <si>
    <t>SW-2,SnapVault ,2554A,-C</t>
  </si>
  <si>
    <t>SW-2-2554A-SRESTORE</t>
  </si>
  <si>
    <t>SW-2,SnapRestore,2554A</t>
  </si>
  <si>
    <t>SW-2-2554A-SRESTORE-C</t>
  </si>
  <si>
    <t>SW-2,SnapRestore,2554A,-C</t>
  </si>
  <si>
    <t>SW-2-2554-CIFS-C</t>
  </si>
  <si>
    <t>SW-2,CIFS,2554,-C</t>
  </si>
  <si>
    <t>SW-2-2554-FCP-C</t>
  </si>
  <si>
    <t>SW-2,FCP,2554,-C</t>
  </si>
  <si>
    <t>SW-2-2554-FLEXCLN</t>
  </si>
  <si>
    <t>SW-2,Flexclone,2554</t>
  </si>
  <si>
    <t>SW-2-2554-FLEXCLN-C</t>
  </si>
  <si>
    <t>SW-2,Flexclone,2554,-C</t>
  </si>
  <si>
    <t>SW-2-2554-ISCSI-C</t>
  </si>
  <si>
    <t>SW-2,iSCSI,2554,-C</t>
  </si>
  <si>
    <t>SW-2-2554-NFS-C</t>
  </si>
  <si>
    <t>SW-2,NFS,2554,-C</t>
  </si>
  <si>
    <t>SW-2-2554-PREMBNDL</t>
  </si>
  <si>
    <t>SW-2,PREM BNDL,2554</t>
  </si>
  <si>
    <t>SW-2-2554-PREMBNDL-C</t>
  </si>
  <si>
    <t>SW-2,PREM BNDL,2554,-C</t>
  </si>
  <si>
    <t>SW-2-2554-PREMBNDL-P</t>
  </si>
  <si>
    <t>SW-2,PREM BNDL,2554,-P</t>
  </si>
  <si>
    <t>SW-2-2554-SMGR</t>
  </si>
  <si>
    <t>SW-2,SMGR Suite,2554</t>
  </si>
  <si>
    <t>SW-2-2554-SMGR-C</t>
  </si>
  <si>
    <t>SW-2,SMGR Suite,2554,-C</t>
  </si>
  <si>
    <t>SW-2-2554-SMIRROR</t>
  </si>
  <si>
    <t>SW-2,SnapMirror,2554</t>
  </si>
  <si>
    <t>SW-2-2554-SMIRROR-C</t>
  </si>
  <si>
    <t>SW-2,SnapMirror,2554,-C</t>
  </si>
  <si>
    <t>SW-2-2554-SNAPPRO-C</t>
  </si>
  <si>
    <t>SW-2,SnapPro,2554,Prem Bndl Reqd at POS,-C</t>
  </si>
  <si>
    <t>SW-2-2554-SNAPPROTECT</t>
  </si>
  <si>
    <t>SW-2,SnapProtect,2554</t>
  </si>
  <si>
    <t>SW-2-2554-SNAPPROTECT-C</t>
  </si>
  <si>
    <t>SW-2,SnapProtect,2554,-C</t>
  </si>
  <si>
    <t>SW-2-2554-SNAPVAULT</t>
  </si>
  <si>
    <t>SW-2,SnapVault,2554</t>
  </si>
  <si>
    <t>SW-2-2554-SNAPVAULT-C</t>
  </si>
  <si>
    <t>SW-2,SnapVault ,2554,-C</t>
  </si>
  <si>
    <t>SW-2-2554-SRESTORE</t>
  </si>
  <si>
    <t>SW-2,SnapRestore,2554</t>
  </si>
  <si>
    <t>SW-2-2554-SRESTORE-C</t>
  </si>
  <si>
    <t>SW-2,SnapRestore,2554,-C</t>
  </si>
  <si>
    <t>SW-2-3140A-CIFS</t>
  </si>
  <si>
    <t>SW-2,CIFS Software,3140A</t>
  </si>
  <si>
    <t>SW-2-3140A-FCP</t>
  </si>
  <si>
    <t>SW-2,FCP Software,3140A</t>
  </si>
  <si>
    <t>SW-2-3140A-FLEXCLN</t>
  </si>
  <si>
    <t>SW-2,Flexclone Software,3140A</t>
  </si>
  <si>
    <t>SW-2-3140A-ISCSI</t>
  </si>
  <si>
    <t>SW-2,iSCSI Software,3140A</t>
  </si>
  <si>
    <t>SW-2-3140A-NFS</t>
  </si>
  <si>
    <t>SW-2,NFS Software,3140A</t>
  </si>
  <si>
    <t>SW-2-3140A-PREMBNDL</t>
  </si>
  <si>
    <t>SW-2,PREM BNDL,3140A</t>
  </si>
  <si>
    <t>SW-2-3140A-SLC</t>
  </si>
  <si>
    <t>SnapLock Compliance Software,3140A</t>
  </si>
  <si>
    <t>SW-2-3140A-SLE</t>
  </si>
  <si>
    <t>SnapLock Enterprise Software,3140A</t>
  </si>
  <si>
    <t>SW-2-3140A-SMGR</t>
  </si>
  <si>
    <t>SW-2,SMGR Suite,3140A</t>
  </si>
  <si>
    <t>SW-2-3140A-SMIRROR</t>
  </si>
  <si>
    <t>SW-2,SnapMirror Software,3140A</t>
  </si>
  <si>
    <t>SW-2-3140A-SPROTECT</t>
  </si>
  <si>
    <t>SW-2,SnapProtect,3140A</t>
  </si>
  <si>
    <t>SW-2-3140A-SRESTORE</t>
  </si>
  <si>
    <t>SW-2,SnapRestore Software,3140A</t>
  </si>
  <si>
    <t>SW-2-3140A-SVAULT</t>
  </si>
  <si>
    <t>SW-2,SnapVault Software,3140A</t>
  </si>
  <si>
    <t>SW-2-3140-CIFS</t>
  </si>
  <si>
    <t>SW-2,CIFS Software,3140</t>
  </si>
  <si>
    <t>SW-2-3140-FCP</t>
  </si>
  <si>
    <t>SW-2,FCP Software,3140</t>
  </si>
  <si>
    <t>SW-2-3140-FLEXCLN</t>
  </si>
  <si>
    <t>SW-2,Flexclone Software,3140</t>
  </si>
  <si>
    <t>SW-2-3140-ISCSI</t>
  </si>
  <si>
    <t>SW-2,iSCSI Software,3140</t>
  </si>
  <si>
    <t>SW-2-3140-NFS</t>
  </si>
  <si>
    <t>SW-2,NFS Software,3140</t>
  </si>
  <si>
    <t>SW-2-3140-PREMBNDL</t>
  </si>
  <si>
    <t>SW-2,PREM BNDL,3140</t>
  </si>
  <si>
    <t>SW-2-3140-SLC</t>
  </si>
  <si>
    <t>SnapLock Compliance Software,3140</t>
  </si>
  <si>
    <t>SW-2-3140-SLE</t>
  </si>
  <si>
    <t>SnapLock Enterprise Software,3140</t>
  </si>
  <si>
    <t>SW-2-3140-SMGR</t>
  </si>
  <si>
    <t>SW-2,SMGR Suite,3140</t>
  </si>
  <si>
    <t>SW-2-3140-SMIRROR</t>
  </si>
  <si>
    <t>SW-2,SnapMirror Software,3140</t>
  </si>
  <si>
    <t>SW-2-3140-SPROTECT</t>
  </si>
  <si>
    <t>SW-2,SnapProtect,3140</t>
  </si>
  <si>
    <t>SW-2-3140-SRESTORE</t>
  </si>
  <si>
    <t>SW-2,SnapRestore Software,3140</t>
  </si>
  <si>
    <t>SW-2-3140-SVAULT</t>
  </si>
  <si>
    <t>SW-2,SnapVault Software,3140</t>
  </si>
  <si>
    <t>SW-2-3160A-CIFS</t>
  </si>
  <si>
    <t>SW-2,CIFS Software,3160A</t>
  </si>
  <si>
    <t>SW-2-3160A-FCP</t>
  </si>
  <si>
    <t>SW-2,FCP Software,3160A</t>
  </si>
  <si>
    <t>SW-2-3160A-FLEXCLN</t>
  </si>
  <si>
    <t>SW-2,Flexclone Software,3160A</t>
  </si>
  <si>
    <t>SW-2-3160A-ISCSI</t>
  </si>
  <si>
    <t>SW-2,iSCSI Software,3160A</t>
  </si>
  <si>
    <t>SW-2-3160A-NFS</t>
  </si>
  <si>
    <t>SW-2,NFS Software,3160A</t>
  </si>
  <si>
    <t>SW-2-3160A-PREMBNDL</t>
  </si>
  <si>
    <t>SW-2,PREM BNDL,3160A</t>
  </si>
  <si>
    <t>SW-2-3160A-SLC</t>
  </si>
  <si>
    <t>SnapLock Compliance Software,3160A</t>
  </si>
  <si>
    <t>SW-2-3160A-SLE</t>
  </si>
  <si>
    <t>SnapLock Enterprise Software,3160A</t>
  </si>
  <si>
    <t>SW-2-3160A-SMGR</t>
  </si>
  <si>
    <t>SW-2,SMGR Suite,3160A</t>
  </si>
  <si>
    <t>SW-2-3160A-SMIRROR</t>
  </si>
  <si>
    <t>SW-2,SnapMirror Software,3160A</t>
  </si>
  <si>
    <t>SW-2-3160A-SPROTECT</t>
  </si>
  <si>
    <t>SW-2,SnapProtect,3160A</t>
  </si>
  <si>
    <t>SW-2-3160A-SRESTORE</t>
  </si>
  <si>
    <t>SW-2,SnapRestore Software,3160A</t>
  </si>
  <si>
    <t>SW-2-3160A-SVAULT</t>
  </si>
  <si>
    <t>SW-2,SnapVault Software,3160A</t>
  </si>
  <si>
    <t>SW-2-3160-CIFS</t>
  </si>
  <si>
    <t>SW-2,CIFS Software,3160</t>
  </si>
  <si>
    <t>SW-2-3160-FCP</t>
  </si>
  <si>
    <t>SW-2,FCP Software,3160</t>
  </si>
  <si>
    <t>SW-2-3160-FLEXCLN</t>
  </si>
  <si>
    <t>SW-2,Flexclone Software,3160</t>
  </si>
  <si>
    <t>SW-2-3160-ISCSI</t>
  </si>
  <si>
    <t>SW-2,iSCSI Software,3160</t>
  </si>
  <si>
    <t>SW-2-3160-NFS</t>
  </si>
  <si>
    <t>SW-2,NFS Software,3160</t>
  </si>
  <si>
    <t>SW-2-3160-PREMBNDL</t>
  </si>
  <si>
    <t>SW-2,PREM BNDL,3160</t>
  </si>
  <si>
    <t>SW-2-3160-SLC</t>
  </si>
  <si>
    <t>SnapLock Compliance Software,3160</t>
  </si>
  <si>
    <t>SW-2-3160-SLE</t>
  </si>
  <si>
    <t>SnapLock Enterprise Software,3160</t>
  </si>
  <si>
    <t>SW-2-3160-SMGR</t>
  </si>
  <si>
    <t>SW-2,SMGR Suite,3160</t>
  </si>
  <si>
    <t>SW-2-3160-SMIRROR</t>
  </si>
  <si>
    <t>SW-2,SnapMirror Software,3160</t>
  </si>
  <si>
    <t>SW-2-3160-SPROTECT</t>
  </si>
  <si>
    <t>SW-2,SnapProtect,3160</t>
  </si>
  <si>
    <t>SW-2-3160-SRESTORE</t>
  </si>
  <si>
    <t>SW-2,SnapRestore Software,3160</t>
  </si>
  <si>
    <t>SW-2-3160-SVAULT</t>
  </si>
  <si>
    <t>SW-2,SnapVault Software,3160</t>
  </si>
  <si>
    <t>SW-2-3170A-CIFS</t>
  </si>
  <si>
    <t>SW-2,CIFS Software,3170A</t>
  </si>
  <si>
    <t>SW-2-3170A-FCP</t>
  </si>
  <si>
    <t>SW-2,FCP Software,3170A</t>
  </si>
  <si>
    <t>SW-2-3170A-FLEXCLN</t>
  </si>
  <si>
    <t>SW-2,Flexclone Software,3170A</t>
  </si>
  <si>
    <t>SW-2-3170A-ISCSI</t>
  </si>
  <si>
    <t>SW-2,iSCSI Software,3170A</t>
  </si>
  <si>
    <t>SW-2-3170A-NFS</t>
  </si>
  <si>
    <t>SW-2,NFS Software,3170A</t>
  </si>
  <si>
    <t>SW-2-3170A-PREMBNDL</t>
  </si>
  <si>
    <t>SW-2,PREM BNDL,3170A</t>
  </si>
  <si>
    <t>SW-2-3170A-SLC</t>
  </si>
  <si>
    <t>SnapLock Compliance Software,3170A</t>
  </si>
  <si>
    <t>SW-2-3170A-SLE</t>
  </si>
  <si>
    <t>SnapLock Enterprise Software,3170A</t>
  </si>
  <si>
    <t>SW-2-3170A-SMGR</t>
  </si>
  <si>
    <t>SW-2,SMGR Suite,3170A</t>
  </si>
  <si>
    <t>SW-2-3170A-SMIRROR</t>
  </si>
  <si>
    <t>SW-2,SnapMirror Software,3170A</t>
  </si>
  <si>
    <t>SW-2-3170A-SPROTECT</t>
  </si>
  <si>
    <t>SW-2,SnapProtect,3170A</t>
  </si>
  <si>
    <t>SW-2-3170A-SRESTORE</t>
  </si>
  <si>
    <t>SW-2,SnapRestore Software,3170A</t>
  </si>
  <si>
    <t>SW-2-3170A-SVAULT</t>
  </si>
  <si>
    <t>SW-2,SnapVault Software,3170A</t>
  </si>
  <si>
    <t>SW-2-3170-CIFS</t>
  </si>
  <si>
    <t>SW-2,CIFS Software,3170</t>
  </si>
  <si>
    <t>SW-2-3170-FCP</t>
  </si>
  <si>
    <t>SW-2,FCP Software,3170</t>
  </si>
  <si>
    <t>SW-2-3170-FLEXCLN</t>
  </si>
  <si>
    <t>SW-2,Flexclone Software,3170</t>
  </si>
  <si>
    <t>SW-2-3170-ISCSI</t>
  </si>
  <si>
    <t>SW-2,iSCSI Software,3170</t>
  </si>
  <si>
    <t>SW-2-3170-NFS</t>
  </si>
  <si>
    <t>SW-2,NFS Software,3170</t>
  </si>
  <si>
    <t>SW-2-3170-PREMBNDL</t>
  </si>
  <si>
    <t>SW-2,PREM BNDL,3170</t>
  </si>
  <si>
    <t>SW-2-3170-SLC</t>
  </si>
  <si>
    <t>SnapLock Compliance Software,3170</t>
  </si>
  <si>
    <t>SW-2-3170-SLE</t>
  </si>
  <si>
    <t>SnapLock Enterprise Software,3170</t>
  </si>
  <si>
    <t>SW-2-3170-SMGR</t>
  </si>
  <si>
    <t>SW-2,SMGR Suite,3170</t>
  </si>
  <si>
    <t>SW-2-3170-SMIRROR</t>
  </si>
  <si>
    <t>SW-2,SnapMirror Software,3170</t>
  </si>
  <si>
    <t>SW-2-3170-SPROTECT</t>
  </si>
  <si>
    <t>SW-2,SnapProtect,3170</t>
  </si>
  <si>
    <t>SW-2-3170-SRESTORE</t>
  </si>
  <si>
    <t>SW-2,SnapRestore Software,3170</t>
  </si>
  <si>
    <t>SW-2-3170-SVAULT</t>
  </si>
  <si>
    <t>SW-2,SnapVault Software,3170</t>
  </si>
  <si>
    <t>SW-2-3210A-CIFS</t>
  </si>
  <si>
    <t>SW-2,CIFS,3210A</t>
  </si>
  <si>
    <t>SW-2-3210A-FCP</t>
  </si>
  <si>
    <t>SW-2,FCP,3210A</t>
  </si>
  <si>
    <t>SW-2-3210A-FLEXCLN</t>
  </si>
  <si>
    <t>SW-2,Flexclone,3210A</t>
  </si>
  <si>
    <t>SW-2-3210A-ISCSI</t>
  </si>
  <si>
    <t>SW-2,iSCSI,3210A</t>
  </si>
  <si>
    <t>SW-2-3210A-NFS</t>
  </si>
  <si>
    <t>SW-2,NFS,3210A</t>
  </si>
  <si>
    <t>SW-2-3210A-PREMBNDL</t>
  </si>
  <si>
    <t>SW-2,PREM BNDL,3210A</t>
  </si>
  <si>
    <t>SW-2-3210A-SMGR</t>
  </si>
  <si>
    <t>SW-2,SMGR Suite,3210A</t>
  </si>
  <si>
    <t>SW-2-3210A-SMIRROR</t>
  </si>
  <si>
    <t>SW-2,SnapMirror,3210A</t>
  </si>
  <si>
    <t>SW-2-3210A-SNAPPROTECT</t>
  </si>
  <si>
    <t>SW-2,SnapProtect,3210A</t>
  </si>
  <si>
    <t>SW-2-3210A-SNAPVAULT</t>
  </si>
  <si>
    <t>SW-2,SnapVault,3210A</t>
  </si>
  <si>
    <t>SW-2-3210A-SRESTORE</t>
  </si>
  <si>
    <t>SW-2,SnapRestore,3210A</t>
  </si>
  <si>
    <t>SW-2-3210-CIFS</t>
  </si>
  <si>
    <t>SW-2,CIFS,3210</t>
  </si>
  <si>
    <t>SW-2-3210-FCP</t>
  </si>
  <si>
    <t>SW-2,FCP,3210</t>
  </si>
  <si>
    <t>SW-2-3210-FLEXCLN</t>
  </si>
  <si>
    <t>SW-2,Flexclone,3210</t>
  </si>
  <si>
    <t>SW-2-3210-ISCSI</t>
  </si>
  <si>
    <t>SW-2,iSCSI,3210</t>
  </si>
  <si>
    <t>SW-2-3210-NFS</t>
  </si>
  <si>
    <t>SW-2,NFS,3210</t>
  </si>
  <si>
    <t>SW-2-3210-PREMBNDL</t>
  </si>
  <si>
    <t>SW-2,PREM BNDL,3210</t>
  </si>
  <si>
    <t>SW-2-3210-SMGR</t>
  </si>
  <si>
    <t>SW-2,SMGR Suite,3210</t>
  </si>
  <si>
    <t>SW-2-3210-SMIRROR</t>
  </si>
  <si>
    <t>SW-2,SnapMirror,3210</t>
  </si>
  <si>
    <t>SW-2-3210-SNAPPROTECT</t>
  </si>
  <si>
    <t>SW-2,SnapProtect,3210</t>
  </si>
  <si>
    <t>SW-2-3210-SNAPVAULT</t>
  </si>
  <si>
    <t>SW-2,SnapVault,3210</t>
  </si>
  <si>
    <t>SW-2-3210-SRESTORE</t>
  </si>
  <si>
    <t>SW-2,SnapRestore,3210</t>
  </si>
  <si>
    <t>SW-2-3220A-CIFS</t>
  </si>
  <si>
    <t>SW-2,CIFS,3220A</t>
  </si>
  <si>
    <t>SW-2-3220A-FCP</t>
  </si>
  <si>
    <t>SW-2,FCP,3220A</t>
  </si>
  <si>
    <t>SW-2-3220A-FLEXCLN</t>
  </si>
  <si>
    <t>SW-2,Flexclone,3220A</t>
  </si>
  <si>
    <t>SW-2-3220A-ISCSI</t>
  </si>
  <si>
    <t>SW-2,iSCSI,3220A</t>
  </si>
  <si>
    <t>SW-2-3220A-NFS</t>
  </si>
  <si>
    <t>SW-2,NFS,3220A</t>
  </si>
  <si>
    <t>SW-2-3220A-PREMBNDL</t>
  </si>
  <si>
    <t>SW-2,PREM BNDL,3220A</t>
  </si>
  <si>
    <t>SW-2-3220A-SMGR</t>
  </si>
  <si>
    <t>SW-2,SMGR Suite,3220A</t>
  </si>
  <si>
    <t>SW-2-3220A-SMIRROR</t>
  </si>
  <si>
    <t>SW-2,SnapMirror,3220A</t>
  </si>
  <si>
    <t>SW-2-3220A-SNAPPROTECT</t>
  </si>
  <si>
    <t>SW-2,SnapProtect,3220A</t>
  </si>
  <si>
    <t>SW-2-3220A-SNAPVAULT</t>
  </si>
  <si>
    <t>SW-2,SnapVault,3220A</t>
  </si>
  <si>
    <t>SW-2-3220A-SRESTORE</t>
  </si>
  <si>
    <t>SW-2,SnapRestore,3220A</t>
  </si>
  <si>
    <t>SW-2-3220-CIFS</t>
  </si>
  <si>
    <t>SW-2,CIFS,3220</t>
  </si>
  <si>
    <t>SW-2-3220-FCP</t>
  </si>
  <si>
    <t>SW-2,FCP,3220</t>
  </si>
  <si>
    <t>SW-2-3220-FLEXCLN</t>
  </si>
  <si>
    <t>SW-2,Flexclone,3220</t>
  </si>
  <si>
    <t>SW-2-3220-ISCSI</t>
  </si>
  <si>
    <t>SW-2,iSCSI,3220</t>
  </si>
  <si>
    <t>SW-2-3220-NFS</t>
  </si>
  <si>
    <t>SW-2,NFS,3220</t>
  </si>
  <si>
    <t>SW-2-3220-PREMBNDL</t>
  </si>
  <si>
    <t>SW-2,PREM BNDL,3220</t>
  </si>
  <si>
    <t>SW-2-3220-SMGR</t>
  </si>
  <si>
    <t>SW-2,SMGR Suite,3220</t>
  </si>
  <si>
    <t>SW-2-3220-SMIRROR</t>
  </si>
  <si>
    <t>SW-2,SnapMirror,3220</t>
  </si>
  <si>
    <t>SW-2-3220-SNAPPROTECT</t>
  </si>
  <si>
    <t>SW-2,SnapProtect,3220</t>
  </si>
  <si>
    <t>SW-2-3220-SNAPVAULT</t>
  </si>
  <si>
    <t>SW-2,SnapVault,3220</t>
  </si>
  <si>
    <t>SW-2-3220-SRESTORE</t>
  </si>
  <si>
    <t>SW-2,SnapRestore,3220</t>
  </si>
  <si>
    <t>SW-2-3240A-CIFS</t>
  </si>
  <si>
    <t>SW-2,CIFS,3240A</t>
  </si>
  <si>
    <t>SW-2-3240A-FCP</t>
  </si>
  <si>
    <t>SW-2,FCP,3240A</t>
  </si>
  <si>
    <t>SW-2-3240A-FLEXCLN</t>
  </si>
  <si>
    <t>SW-2,Flexclone,3240A</t>
  </si>
  <si>
    <t>SW-2-3240A-ISCSI</t>
  </si>
  <si>
    <t>SW-2,iSCSI,3240A</t>
  </si>
  <si>
    <t>SW-2-3240A-NFS</t>
  </si>
  <si>
    <t>SW-2,NFS,3240A</t>
  </si>
  <si>
    <t>SW-2-3240A-PREMBNDL</t>
  </si>
  <si>
    <t>SW-2,PREM BNDL,3240A</t>
  </si>
  <si>
    <t>SW-2-3240A-SMGR</t>
  </si>
  <si>
    <t>SW-2,SMGR Suite,3240A</t>
  </si>
  <si>
    <t>SW-2-3240A-SMIRROR</t>
  </si>
  <si>
    <t>SW-2,SnapMirror,3240A</t>
  </si>
  <si>
    <t>SW-2-3240A-SNAPPROTECT</t>
  </si>
  <si>
    <t>SW-2,SnapProtect,3240A</t>
  </si>
  <si>
    <t>SW-2-3240A-SNAPVAULT</t>
  </si>
  <si>
    <t>SW-2,SnapVault,3240A</t>
  </si>
  <si>
    <t>SW-2-3240A-SRESTORE</t>
  </si>
  <si>
    <t>SW-2,SnapRestore,3240A</t>
  </si>
  <si>
    <t>SW-2-3240-CIFS</t>
  </si>
  <si>
    <t>SW-2,CIFS,3240</t>
  </si>
  <si>
    <t>SW-2-3240-FCP</t>
  </si>
  <si>
    <t>SW-2,FCP,3240</t>
  </si>
  <si>
    <t>SW-2-3240-FLEXCLN</t>
  </si>
  <si>
    <t>SW-2,Flexclone,3240</t>
  </si>
  <si>
    <t>SW-2-3240-ISCSI</t>
  </si>
  <si>
    <t>SW-2,iSCSI,3240</t>
  </si>
  <si>
    <t>SW-2-3240-PREMBNDL</t>
  </si>
  <si>
    <t>SW-2,PREM BNDL,3240</t>
  </si>
  <si>
    <t>SW-2-3240-SMGR</t>
  </si>
  <si>
    <t>SW-2,SMGR Suite,3240</t>
  </si>
  <si>
    <t>SW-2-3240-SMIRROR</t>
  </si>
  <si>
    <t>SW-2,SnapMirror,3240</t>
  </si>
  <si>
    <t>SW-2-3240-SNAPPROTECT</t>
  </si>
  <si>
    <t>SW-2,SnapProtect,3240</t>
  </si>
  <si>
    <t>SW-2-3240-SNAPVAULT</t>
  </si>
  <si>
    <t>SW-2,SnapVault,3240</t>
  </si>
  <si>
    <t>SW-2-3240-SRESTORE</t>
  </si>
  <si>
    <t>SW-2,SnapRestore,3240</t>
  </si>
  <si>
    <t>SW-2-3250A-CIFS</t>
  </si>
  <si>
    <t>SW-2,CIFS,3250A</t>
  </si>
  <si>
    <t>SW-2-3250A-FCP</t>
  </si>
  <si>
    <t>SW-2,FCP,3250A</t>
  </si>
  <si>
    <t>SW-2-3250A-FLEXCLN</t>
  </si>
  <si>
    <t>SW-2,Flexclone,3250A</t>
  </si>
  <si>
    <t>SW-2-3250A-ISCSI</t>
  </si>
  <si>
    <t>SW-2,iSCSI,3250A</t>
  </si>
  <si>
    <t>SW-2-3250A-NFS</t>
  </si>
  <si>
    <t>SW-2,NFS,3250A</t>
  </si>
  <si>
    <t>SW-2-3250A-PREMBNDL</t>
  </si>
  <si>
    <t>SW-2,PREM BNDL,3250A</t>
  </si>
  <si>
    <t>SW-2-3250A-SMGR</t>
  </si>
  <si>
    <t>SW-2,SMGR Suite,3250A</t>
  </si>
  <si>
    <t>SW-2-3250A-SMIRROR</t>
  </si>
  <si>
    <t>SW-2,SnapMirror,3250A</t>
  </si>
  <si>
    <t>SW-2-3250A-SNAPPROTECT</t>
  </si>
  <si>
    <t>SW-2,SnapProtect,3250A</t>
  </si>
  <si>
    <t>SW-2-3250A-SNAPVAULT</t>
  </si>
  <si>
    <t>SW-2,SnapVault,3250A</t>
  </si>
  <si>
    <t>SW-2-3250A-SRESTORE</t>
  </si>
  <si>
    <t>SW-2,SnapRestore,3250A</t>
  </si>
  <si>
    <t>SW-2-3250-CIFS</t>
  </si>
  <si>
    <t>SW-2,CIFS,3250</t>
  </si>
  <si>
    <t>SW-2-3250-FCP</t>
  </si>
  <si>
    <t>SW-2,FCP,3250</t>
  </si>
  <si>
    <t>SW-2-3250-FLEXCLN</t>
  </si>
  <si>
    <t>SW-2,Flexclone,3250</t>
  </si>
  <si>
    <t>SW-2-3250-ISCSI</t>
  </si>
  <si>
    <t>SW-2,iSCSI,3250</t>
  </si>
  <si>
    <t>SW-2-3250-NFS</t>
  </si>
  <si>
    <t>SW-2,NFS,3250</t>
  </si>
  <si>
    <t>SW-2-3250-PREMBNDL</t>
  </si>
  <si>
    <t>SW-2,PREM BNDL,3250</t>
  </si>
  <si>
    <t>SW-2-3250-SMGR</t>
  </si>
  <si>
    <t>SW-2,SMGR Suite,3250</t>
  </si>
  <si>
    <t>SW-2-3250-SMIRROR</t>
  </si>
  <si>
    <t>SW-2,SnapMirror,3250</t>
  </si>
  <si>
    <t>SW-2-3250-SNAPPROTECT</t>
  </si>
  <si>
    <t>SW-2,SnapProtect,3250</t>
  </si>
  <si>
    <t>SW-2-3250-SNAPVAULT</t>
  </si>
  <si>
    <t>SW-2,SnapVault,3250</t>
  </si>
  <si>
    <t>SW-2-3250-SRESTORE</t>
  </si>
  <si>
    <t>SW-2,SnapRestore,3250</t>
  </si>
  <si>
    <t>SW-2-3270A-CIFS</t>
  </si>
  <si>
    <t>SW-2,CIFS,3270A</t>
  </si>
  <si>
    <t>SW-2-3270A-FCP</t>
  </si>
  <si>
    <t>SW-2,FCP,3270A</t>
  </si>
  <si>
    <t>SW-2-3270A-FLEXCLN</t>
  </si>
  <si>
    <t>SW-2,Flexclone,3270A</t>
  </si>
  <si>
    <t>SW-2-3270A-ISCSI</t>
  </si>
  <si>
    <t>SW-2,iSCSI,3270A</t>
  </si>
  <si>
    <t>SW-2-3270A-NFS</t>
  </si>
  <si>
    <t>SW-2,NFS,3270A</t>
  </si>
  <si>
    <t>SW-2-3270A-PREMBNDL</t>
  </si>
  <si>
    <t>SW-2,PREM BNDL,3270A</t>
  </si>
  <si>
    <t>SW-2-3270A-SMGR</t>
  </si>
  <si>
    <t>SW-2,SMGR Suite,3270A</t>
  </si>
  <si>
    <t>SW-2-3270A-SMIRROR</t>
  </si>
  <si>
    <t>SW-2,SnapMirror,3270A</t>
  </si>
  <si>
    <t>SW-2-3270A-SNAPPROTECT</t>
  </si>
  <si>
    <t>SW-2,SnapProtect,3270A</t>
  </si>
  <si>
    <t>SW-2-3270A-SNAPVAULT</t>
  </si>
  <si>
    <t>SW-2,SnapVault,3270A</t>
  </si>
  <si>
    <t>SW-2-3270A-SRESTORE</t>
  </si>
  <si>
    <t>SW-2,SnapRestore,3270A</t>
  </si>
  <si>
    <t>SW-2-3270-CIFS</t>
  </si>
  <si>
    <t>SW-2,CIFS,3270</t>
  </si>
  <si>
    <t>SW-2-3270-FCP</t>
  </si>
  <si>
    <t>SW-2,FCP,3270</t>
  </si>
  <si>
    <t>SW-2-3270-FLEXCLN</t>
  </si>
  <si>
    <t>SW-2,Flexclone,3270</t>
  </si>
  <si>
    <t>SW-2-3270-ISCSI</t>
  </si>
  <si>
    <t>SW-2,iSCSI,3270</t>
  </si>
  <si>
    <t>SW-2-3270-PREMBNDL</t>
  </si>
  <si>
    <t>SW-2,PREM BNDL,3270</t>
  </si>
  <si>
    <t>SW-2-3270-SMGR</t>
  </si>
  <si>
    <t>SW-2,SMGR Suite,3270</t>
  </si>
  <si>
    <t>SW-2-3270-SMIRROR</t>
  </si>
  <si>
    <t>SW-2,SnapMirror,3270</t>
  </si>
  <si>
    <t>SW-2-3270-SNAPPROTECT</t>
  </si>
  <si>
    <t>SW-2,SnapProtect,3270</t>
  </si>
  <si>
    <t>SW-2-3270-SNAPVAULT</t>
  </si>
  <si>
    <t>SW-2,SnapVault,3270</t>
  </si>
  <si>
    <t>SW-2-3270-SRESTORE</t>
  </si>
  <si>
    <t>SW-2,SnapRestore,3270</t>
  </si>
  <si>
    <t>SW-2-6040A-CIFS</t>
  </si>
  <si>
    <t>SW-2,CIFS Software,6040A</t>
  </si>
  <si>
    <t>SW-2-6040A-FCP</t>
  </si>
  <si>
    <t>SW-2,FCP Software,6040A</t>
  </si>
  <si>
    <t>SW-2-6040A-FLEXCLN</t>
  </si>
  <si>
    <t>SW-2,Flexclone Software,6040A</t>
  </si>
  <si>
    <t>SW-2-6040A-ISCSI</t>
  </si>
  <si>
    <t>SW-2,iSCSI Software,6040A</t>
  </si>
  <si>
    <t>SW-2-6040A-NFS</t>
  </si>
  <si>
    <t>SW-2,NFS Software,6040A</t>
  </si>
  <si>
    <t>SW-2-6040A-SLC</t>
  </si>
  <si>
    <t>SnapLock Compliance Software,6040A</t>
  </si>
  <si>
    <t>SW-2-6040A-SLE</t>
  </si>
  <si>
    <t>SnapLock Enterprise Software,6040A</t>
  </si>
  <si>
    <t>SW-2-6040A-SMGR</t>
  </si>
  <si>
    <t>SW-2,SMGR Suite,6040A</t>
  </si>
  <si>
    <t>SW-2-6040A-SMIRROR</t>
  </si>
  <si>
    <t>SW-2,SnapMirror Software,6040A</t>
  </si>
  <si>
    <t>SW-2-6040A-SPROTECT</t>
  </si>
  <si>
    <t>SW-2,SnapProtect,6040A</t>
  </si>
  <si>
    <t>SW-2-6040A-SRESTORE</t>
  </si>
  <si>
    <t>SW-2,SnapRestore Software,6040A</t>
  </si>
  <si>
    <t>SW-2-6040A-SVAULT</t>
  </si>
  <si>
    <t>SW-2,SnapVault Software,6040A</t>
  </si>
  <si>
    <t>SW-2-6040-CIFS</t>
  </si>
  <si>
    <t>SW-2,CIFS Software,6040</t>
  </si>
  <si>
    <t>SW-2-6040-FCP</t>
  </si>
  <si>
    <t>SW-2,FCP Software,6040</t>
  </si>
  <si>
    <t>SW-2-6040-FLEXCLN</t>
  </si>
  <si>
    <t>SW-2,Flexclone Software,6040</t>
  </si>
  <si>
    <t>SW-2-6040-ISCSI</t>
  </si>
  <si>
    <t>SW-2,iSCSI Software,6040</t>
  </si>
  <si>
    <t>SW-2-6040-NFS</t>
  </si>
  <si>
    <t>SW-2,NFS Software,6040</t>
  </si>
  <si>
    <t>SW-2-6040-SLC</t>
  </si>
  <si>
    <t>SnapLock Compliance Software,6040</t>
  </si>
  <si>
    <t>SW-2-6040-SLE</t>
  </si>
  <si>
    <t>SnapLock Enterprise Software,6040</t>
  </si>
  <si>
    <t>SW-2-6040-SMGR</t>
  </si>
  <si>
    <t>SW-2,SMGR Suite,6040</t>
  </si>
  <si>
    <t>SW-2-6040-SMIRROR</t>
  </si>
  <si>
    <t>SW-2,SnapMirror Software,6040</t>
  </si>
  <si>
    <t>SW-2-6040-SPROTECT</t>
  </si>
  <si>
    <t>SW-2,SnapProtect,6040</t>
  </si>
  <si>
    <t>SW-2-6040-SRESTORE</t>
  </si>
  <si>
    <t>SW-2,SnapRestore Software,6040</t>
  </si>
  <si>
    <t>SW-2-6040-SVAULT</t>
  </si>
  <si>
    <t>SW-2,SnapVault Software,6040</t>
  </si>
  <si>
    <t>SW-2-6080A-CIFS</t>
  </si>
  <si>
    <t>SW-2,CIFS Software,6080A</t>
  </si>
  <si>
    <t>SW-2-6080A-FCP</t>
  </si>
  <si>
    <t>SW-2,FCP Software,6080A</t>
  </si>
  <si>
    <t>SW-2-6080A-FLEXCLN</t>
  </si>
  <si>
    <t>SW-2,Flexclone Software,6080A</t>
  </si>
  <si>
    <t>SW-2-6080A-ISCSI</t>
  </si>
  <si>
    <t>SW-2,iSCSI Software,6080A</t>
  </si>
  <si>
    <t>SW-2-6080A-NFS</t>
  </si>
  <si>
    <t>SW-2,NFS Software,6080A</t>
  </si>
  <si>
    <t>SW-2-6080A-SLC</t>
  </si>
  <si>
    <t>SnapLock Compliance Software,6080A</t>
  </si>
  <si>
    <t>SW-2-6080A-SLE</t>
  </si>
  <si>
    <t>SnapLock Enterprise Software,6080A</t>
  </si>
  <si>
    <t>SW-2-6080A-SMGR</t>
  </si>
  <si>
    <t>SW-2,SMGR Suite,6080A</t>
  </si>
  <si>
    <t>SW-2-6080A-SMIRROR</t>
  </si>
  <si>
    <t>SW-2,SnapMirror Software,6080A</t>
  </si>
  <si>
    <t>SW-2-6080A-SPROTECT</t>
  </si>
  <si>
    <t>SW-2,SnapProtect,6080A</t>
  </si>
  <si>
    <t>SW-2-6080A-SRESTORE</t>
  </si>
  <si>
    <t>SW-2,SnapRestore Software,6080A</t>
  </si>
  <si>
    <t>SW-2-6080A-SVAULT</t>
  </si>
  <si>
    <t>SW-2,SnapVault Software,6080A</t>
  </si>
  <si>
    <t>SW-2-6080-CIFS</t>
  </si>
  <si>
    <t>SW-2,CIFS Software,6080</t>
  </si>
  <si>
    <t>SW-2-6080-FCP</t>
  </si>
  <si>
    <t>SW-2,FCP Software,6080</t>
  </si>
  <si>
    <t>SW-2-6080-FLEXCLN</t>
  </si>
  <si>
    <t>SW-2,Flexclone Software,6080</t>
  </si>
  <si>
    <t>SW-2-6080-ISCSI</t>
  </si>
  <si>
    <t>SW-2,iSCSI Software,6080</t>
  </si>
  <si>
    <t>SW-2-6080-NFS</t>
  </si>
  <si>
    <t>SW-2,NFS Software,6080</t>
  </si>
  <si>
    <t>SW-2-6080-SLC</t>
  </si>
  <si>
    <t>SnapLock Compliance Software,6080</t>
  </si>
  <si>
    <t>SW-2-6080-SLE</t>
  </si>
  <si>
    <t>SnapLock Enterprise Software,6080</t>
  </si>
  <si>
    <t>SW-2-6080-SMGR</t>
  </si>
  <si>
    <t>SW-2,SMGR Suite,6080</t>
  </si>
  <si>
    <t>SW-2-6080-SMIRROR</t>
  </si>
  <si>
    <t>SW-2,SnapMirror Software,6080</t>
  </si>
  <si>
    <t>SW-2-6080-SPROTECT</t>
  </si>
  <si>
    <t>SW-2,SnapProtect,6080</t>
  </si>
  <si>
    <t>SW-2-6080-SRESTORE</t>
  </si>
  <si>
    <t>SW-2,SnapRestore Software,6080</t>
  </si>
  <si>
    <t>SW-2-6080-SVAULT</t>
  </si>
  <si>
    <t>SW-2,SnapVault Software,6080</t>
  </si>
  <si>
    <t>SW-2-6210A-CIFS</t>
  </si>
  <si>
    <t>SW-2,CIFS,6210A</t>
  </si>
  <si>
    <t>SW-2-6210A-FCP</t>
  </si>
  <si>
    <t>SW-2,FCP,6210A</t>
  </si>
  <si>
    <t>SW-2-6210A-FLEXCLN</t>
  </si>
  <si>
    <t>SW-2,Flexclone,6210A</t>
  </si>
  <si>
    <t>SW-2-6210A-ISCSI</t>
  </si>
  <si>
    <t>SW-2,iSCSI,6210A</t>
  </si>
  <si>
    <t>SW-2-6210A-NFS</t>
  </si>
  <si>
    <t>SW-2,NFS,6210A</t>
  </si>
  <si>
    <t>SW-2-6210A-PREMBNDL</t>
  </si>
  <si>
    <t>SW-2,PREM BNDL,6210A</t>
  </si>
  <si>
    <t>SW-2-6210A-SMGR</t>
  </si>
  <si>
    <t>SW-2,SMGR Suite,6210A</t>
  </si>
  <si>
    <t>SW-2-6210A-SMIRROR</t>
  </si>
  <si>
    <t>SW-2,SnapMirror,6210A</t>
  </si>
  <si>
    <t>SW-2-6210A-SNAPPROTECT</t>
  </si>
  <si>
    <t>SW-2,SnapProtect,6210A</t>
  </si>
  <si>
    <t>SW-2-6210A-SNAPVAULT</t>
  </si>
  <si>
    <t>SW-2,SnapVault,6210A</t>
  </si>
  <si>
    <t>SW-2-6210A-SRESTORE</t>
  </si>
  <si>
    <t>SW-2,SnapRestore,6210A</t>
  </si>
  <si>
    <t>SW-2-6210-CIFS</t>
  </si>
  <si>
    <t>SW-2,CIFS,6210</t>
  </si>
  <si>
    <t>SW-2-6210-FCP</t>
  </si>
  <si>
    <t>SW-2,FCP,6210</t>
  </si>
  <si>
    <t>SW-2-6210-FLEXCLN</t>
  </si>
  <si>
    <t>SW-2,Flexclone,6210</t>
  </si>
  <si>
    <t>SW-2-6210-ISCSI</t>
  </si>
  <si>
    <t>SW-2,iSCSI,6210</t>
  </si>
  <si>
    <t>SW-2-6210-PREMBNDL</t>
  </si>
  <si>
    <t>SW-2,PREM BNDL,6210</t>
  </si>
  <si>
    <t>SW-2-6210-SMGR</t>
  </si>
  <si>
    <t>SW-2,SMGR Suite,6210</t>
  </si>
  <si>
    <t>SW-2-6210-SMIRROR</t>
  </si>
  <si>
    <t>SW-2,SnapMirror,6210</t>
  </si>
  <si>
    <t>SW-2-6210-SNAPPROTECT</t>
  </si>
  <si>
    <t>SW-2,SnapProtect,6210</t>
  </si>
  <si>
    <t>SW-2-6210-SNAPVAULT</t>
  </si>
  <si>
    <t>SW-2,SnapVault,6210</t>
  </si>
  <si>
    <t>SW-2-6210-SRESTORE</t>
  </si>
  <si>
    <t>SW-2,SnapRestore,6210</t>
  </si>
  <si>
    <t>SW-2-6220A-CIFS</t>
  </si>
  <si>
    <t>SW-2,CIFS,6220A</t>
  </si>
  <si>
    <t>SW-2-6220A-FCP</t>
  </si>
  <si>
    <t>SW-2,FCP,6220A</t>
  </si>
  <si>
    <t>SW-2-6220A-FLEXCLN</t>
  </si>
  <si>
    <t>SW-2,Flexclone,6220A</t>
  </si>
  <si>
    <t>SW-2-6220A-ISCSI</t>
  </si>
  <si>
    <t>SW-2,iSCSI,6220A</t>
  </si>
  <si>
    <t>SW-2-6220A-NFS</t>
  </si>
  <si>
    <t>SW-2,NFS,6220A</t>
  </si>
  <si>
    <t>SW-2-6220A-PREMBNDL</t>
  </si>
  <si>
    <t>SW-2,PREM BNDL,6220A</t>
  </si>
  <si>
    <t>SW-2-6220A-SMGR</t>
  </si>
  <si>
    <t>SW-2,SMGR Suite,6220A</t>
  </si>
  <si>
    <t>SW-2-6220A-SMIRROR</t>
  </si>
  <si>
    <t>SW-2,SnapMirror,6220A</t>
  </si>
  <si>
    <t>SW-2-6220A-SNAPPROTECT</t>
  </si>
  <si>
    <t>SW-2,SnapProtect,6220A</t>
  </si>
  <si>
    <t>SW-2-6220A-SNAPVAULT</t>
  </si>
  <si>
    <t>SW-2,SnapVault,6220A</t>
  </si>
  <si>
    <t>SW-2-6220A-SRESTORE</t>
  </si>
  <si>
    <t>SW-2,SnapRestore,6220A</t>
  </si>
  <si>
    <t>SW-2-6220-CIFS</t>
  </si>
  <si>
    <t>SW-2,CIFS,6220</t>
  </si>
  <si>
    <t>SW-2-6220-FCP</t>
  </si>
  <si>
    <t>SW-2,FCP,6220</t>
  </si>
  <si>
    <t>SW-2-6220-FLEXCLN</t>
  </si>
  <si>
    <t>SW-2,Flexclone,6220</t>
  </si>
  <si>
    <t>SW-2-6220-ISCSI</t>
  </si>
  <si>
    <t>SW-2,iSCSI,6220</t>
  </si>
  <si>
    <t>SW-2-6220-NFS</t>
  </si>
  <si>
    <t>SW-2,NFS,6220</t>
  </si>
  <si>
    <t>SW-2-6220-PREMBNDL</t>
  </si>
  <si>
    <t>SW-2,PREM BNDL,6220</t>
  </si>
  <si>
    <t>SW-2-6220-SMGR</t>
  </si>
  <si>
    <t>SW-2,SMGR Suite,6220</t>
  </si>
  <si>
    <t>SW-2-6220-SMIRROR</t>
  </si>
  <si>
    <t>SW-2,SnapMirror,6220</t>
  </si>
  <si>
    <t>SW-2-6220-SNAPPROTECT</t>
  </si>
  <si>
    <t>SW-2,SnapProtect,6220</t>
  </si>
  <si>
    <t>SW-2-6220-SNAPVAULT</t>
  </si>
  <si>
    <t>SW-2,SnapVault,6220</t>
  </si>
  <si>
    <t>SW-2-6220-SRESTORE</t>
  </si>
  <si>
    <t>SW-2,SnapRestore,6220</t>
  </si>
  <si>
    <t>SW-2-6240A-CIFS</t>
  </si>
  <si>
    <t>SW-2,CIFS,6240A</t>
  </si>
  <si>
    <t>SW-2-6240A-FCP</t>
  </si>
  <si>
    <t>SW-2,FCP,6240A</t>
  </si>
  <si>
    <t>SW-2-6240A-FLEXCLN</t>
  </si>
  <si>
    <t>SW-2,Flexclone,6240A</t>
  </si>
  <si>
    <t>SW-2-6240A-ISCSI</t>
  </si>
  <si>
    <t>SW-2,iSCSI,6240A</t>
  </si>
  <si>
    <t>SW-2-6240A-NFS</t>
  </si>
  <si>
    <t>SW-2,NFS,6240A</t>
  </si>
  <si>
    <t>SW-2-6240A-PREMBNDL</t>
  </si>
  <si>
    <t>SW-2,PREM BNDL,6240A</t>
  </si>
  <si>
    <t>SW-2-6240A-SMGR</t>
  </si>
  <si>
    <t>SW-2,SMGR Suite,6240A</t>
  </si>
  <si>
    <t>SW-2-6240A-SMIRROR</t>
  </si>
  <si>
    <t>SW-2,SnapMirror,6240A</t>
  </si>
  <si>
    <t>SW-2-6240A-SNAPPROTECT</t>
  </si>
  <si>
    <t>SW-2,SnapProtect,6240A</t>
  </si>
  <si>
    <t>SW-2-6240A-SNAPVAULT</t>
  </si>
  <si>
    <t>SW-2,SnapVault,6240A</t>
  </si>
  <si>
    <t>SW-2-6240A-SRESTORE</t>
  </si>
  <si>
    <t>SW-2,SnapRestore,6240A</t>
  </si>
  <si>
    <t>SW-2-6240-CIFS</t>
  </si>
  <si>
    <t>SW-2,CIFS,6240</t>
  </si>
  <si>
    <t>SW-2-6240-FCP</t>
  </si>
  <si>
    <t>SW-2,FCP,6240</t>
  </si>
  <si>
    <t>SW-2-6240-FLEXCLN</t>
  </si>
  <si>
    <t>SW-2,Flexclone,6240</t>
  </si>
  <si>
    <t>SW-2-6240-ISCSI</t>
  </si>
  <si>
    <t>SW-2,iSCSI,6240</t>
  </si>
  <si>
    <t>SW-2-6240-PREMBNDL</t>
  </si>
  <si>
    <t>SW-2,PREM BNDL,6240</t>
  </si>
  <si>
    <t>SW-2-6240-SMGR</t>
  </si>
  <si>
    <t>SW-2,SMGR Suite,6240</t>
  </si>
  <si>
    <t>SW-2-6240-SMIRROR</t>
  </si>
  <si>
    <t>SW-2,SnapMirror,6240</t>
  </si>
  <si>
    <t>SW-2-6240-SNAPPROTECT</t>
  </si>
  <si>
    <t>SW-2,SnapProtect,6240</t>
  </si>
  <si>
    <t>SW-2-6240-SNAPVAULT</t>
  </si>
  <si>
    <t>SW-2,SnapVault,6240</t>
  </si>
  <si>
    <t>SW-2-6240-SRESTORE</t>
  </si>
  <si>
    <t>SW-2,SnapRestore,6240</t>
  </si>
  <si>
    <t>SW-2-6250A-CIFS</t>
  </si>
  <si>
    <t>SW-2,CIFS,6250A</t>
  </si>
  <si>
    <t>SW-2-6250A-FCP</t>
  </si>
  <si>
    <t>SW-2,FCP,6250A</t>
  </si>
  <si>
    <t>SW-2-6250A-FLEXCLN</t>
  </si>
  <si>
    <t>SW-2,Flexclone,6250A</t>
  </si>
  <si>
    <t>SW-2-6250A-ISCSI</t>
  </si>
  <si>
    <t>SW-2,iSCSI,6250A</t>
  </si>
  <si>
    <t>SW-2-6250A-NFS</t>
  </si>
  <si>
    <t>SW-2,NFS,6250A</t>
  </si>
  <si>
    <t>SW-2-6250A-PREMBNDL</t>
  </si>
  <si>
    <t>SW-2,PREM BNDL,6250A</t>
  </si>
  <si>
    <t>SW-2-6250A-SMGR</t>
  </si>
  <si>
    <t>SW-2,SMGR Suite,6250A</t>
  </si>
  <si>
    <t>SW-2-6250A-SMIRROR</t>
  </si>
  <si>
    <t>SW-2,SnapMirror,6250A</t>
  </si>
  <si>
    <t>SW-2-6250A-SNAPPROTECT</t>
  </si>
  <si>
    <t>SW-2,SnapProtect,6250A</t>
  </si>
  <si>
    <t>SW-2-6250A-SNAPVAULT</t>
  </si>
  <si>
    <t>SW-2,SnapVault,6250A</t>
  </si>
  <si>
    <t>SW-2-6250A-SRESTORE</t>
  </si>
  <si>
    <t>SW-2,SnapRestore,6250A</t>
  </si>
  <si>
    <t>SW-2-6250-CIFS</t>
  </si>
  <si>
    <t>SW-2,CIFS,6250</t>
  </si>
  <si>
    <t>SW-2-6250-FCP</t>
  </si>
  <si>
    <t>SW-2,FCP,6250</t>
  </si>
  <si>
    <t>SW-2-6250-FLEXCLN</t>
  </si>
  <si>
    <t>SW-2,Flexclone,6250</t>
  </si>
  <si>
    <t>SW-2-6250-ISCSI</t>
  </si>
  <si>
    <t>SW-2,iSCSI,6250</t>
  </si>
  <si>
    <t>SW-2-6250-NFS</t>
  </si>
  <si>
    <t>SW-2,NFS,6250</t>
  </si>
  <si>
    <t>SW-2-6250-PREMBNDL</t>
  </si>
  <si>
    <t>SW-2,PREM BNDL,6250</t>
  </si>
  <si>
    <t>SW-2-6250-SMGR</t>
  </si>
  <si>
    <t>SW-2,SMGR Suite,6250</t>
  </si>
  <si>
    <t>SW-2-6250-SMIRROR</t>
  </si>
  <si>
    <t>SW-2,SnapMirror,6250</t>
  </si>
  <si>
    <t>SW-2-6250-SNAPPROTECT</t>
  </si>
  <si>
    <t>SW-2,SnapProtect,6250</t>
  </si>
  <si>
    <t>SW-2-6250-SNAPVAULT</t>
  </si>
  <si>
    <t>SW-2,SnapVault,6250</t>
  </si>
  <si>
    <t>SW-2-6250-SRESTORE</t>
  </si>
  <si>
    <t>SW-2,SnapRestore,6250</t>
  </si>
  <si>
    <t>SW-2-6280A-CIFS</t>
  </si>
  <si>
    <t>SW-2,CIFS,6280A</t>
  </si>
  <si>
    <t>SW-2-6280A-FCP</t>
  </si>
  <si>
    <t>SW-2,FCP,6280A</t>
  </si>
  <si>
    <t>SW-2-6280A-FLEXCLN</t>
  </si>
  <si>
    <t>SW-2,Flexclone,6280A</t>
  </si>
  <si>
    <t>SW-2-6280A-ISCSI</t>
  </si>
  <si>
    <t>SW-2,iSCSI,6280A</t>
  </si>
  <si>
    <t>SW-2-6280A-NFS</t>
  </si>
  <si>
    <t>SW-2,NFS,6280A</t>
  </si>
  <si>
    <t>SW-2-6280A-PREMBNDL</t>
  </si>
  <si>
    <t>SW-2,PREM BNDL,6280A</t>
  </si>
  <si>
    <t>SW-2-6280A-SMGR</t>
  </si>
  <si>
    <t>SW-2,SMGR Suite,6280A</t>
  </si>
  <si>
    <t>SW-2-6280A-SMIRROR</t>
  </si>
  <si>
    <t>SW-2,SnapMirror,6280A</t>
  </si>
  <si>
    <t>SW-2-6280A-SNAPPROTECT</t>
  </si>
  <si>
    <t>SW-2,SnapProtect,6280A</t>
  </si>
  <si>
    <t>SW-2-6280A-SNAPVAULT</t>
  </si>
  <si>
    <t>SW-2,SnapVault,6280A</t>
  </si>
  <si>
    <t>SW-2-6280A-SRESTORE</t>
  </si>
  <si>
    <t>SW-2,SnapRestore,6280A</t>
  </si>
  <si>
    <t>SW-2-6280-CIFS</t>
  </si>
  <si>
    <t>SW-2,CIFS,6280</t>
  </si>
  <si>
    <t>SW-2-6280-FCP</t>
  </si>
  <si>
    <t>SW-2,FCP,6280</t>
  </si>
  <si>
    <t>SW-2-6280-FLEXCLN</t>
  </si>
  <si>
    <t>SW-2,Flexclone,6280</t>
  </si>
  <si>
    <t>SW-2-6280-ISCSI</t>
  </si>
  <si>
    <t>SW-2,iSCSI,6280</t>
  </si>
  <si>
    <t>SW-2-6280-PREMBNDL</t>
  </si>
  <si>
    <t>SW-2,PREM BNDL,6280</t>
  </si>
  <si>
    <t>SW-2-6280-SMGR</t>
  </si>
  <si>
    <t>SW-2,SMGR Suite,6280</t>
  </si>
  <si>
    <t>SW-2-6280-SMIRROR</t>
  </si>
  <si>
    <t>SW-2,SnapMirror,6280</t>
  </si>
  <si>
    <t>SW-2-6280-SNAPPROTECT</t>
  </si>
  <si>
    <t>SW-2,SnapProtect,6280</t>
  </si>
  <si>
    <t>SW-2-6280-SNAPVAULT</t>
  </si>
  <si>
    <t>SW-2,SnapVault,6280</t>
  </si>
  <si>
    <t>SW-2-6280-SRESTORE</t>
  </si>
  <si>
    <t>SW-2,SnapRestore,6280</t>
  </si>
  <si>
    <t>SW-2-6290A-CIFS</t>
  </si>
  <si>
    <t>SW-2,CIFS,6290A</t>
  </si>
  <si>
    <t>SW-2-6290A-FCP</t>
  </si>
  <si>
    <t>SW-2,FCP,6290A</t>
  </si>
  <si>
    <t>SW-2-6290A-FLEXCLN</t>
  </si>
  <si>
    <t>SW-2,Flexclone,6290A</t>
  </si>
  <si>
    <t>SW-2-6290A-ISCSI</t>
  </si>
  <si>
    <t>SW-2,iSCSI,6290A</t>
  </si>
  <si>
    <t>SW-2-6290A-NFS</t>
  </si>
  <si>
    <t>SW-2,NFS,6290A</t>
  </si>
  <si>
    <t>SW-2-6290A-PREMBNDL</t>
  </si>
  <si>
    <t>SW-2,PREM BNDL,6290A</t>
  </si>
  <si>
    <t>SW-2-6290A-SMGR</t>
  </si>
  <si>
    <t>SW-2,SMGR Suite,6290A</t>
  </si>
  <si>
    <t>SW-2-6290A-SMIRROR</t>
  </si>
  <si>
    <t>SW-2,SnapMirror,6290A</t>
  </si>
  <si>
    <t>SW-2-6290A-SNAPPROTECT</t>
  </si>
  <si>
    <t>SW-2,SnapProtect,6290A</t>
  </si>
  <si>
    <t>SW-2-6290A-SNAPVAULT</t>
  </si>
  <si>
    <t>SW-2,SnapVault,6290A</t>
  </si>
  <si>
    <t>SW-2-6290A-SRESTORE</t>
  </si>
  <si>
    <t>SW-2,SnapRestore,6290A</t>
  </si>
  <si>
    <t>SW-2-6290-CIFS</t>
  </si>
  <si>
    <t>SW-2,CIFS,6290</t>
  </si>
  <si>
    <t>SW-2-6290-FCP</t>
  </si>
  <si>
    <t>SW-2,FCP,6290</t>
  </si>
  <si>
    <t>SW-2-6290-FLEXCLN</t>
  </si>
  <si>
    <t>SW-2,Flexclone,6290</t>
  </si>
  <si>
    <t>SW-2-6290-ISCSI</t>
  </si>
  <si>
    <t>SW-2,iSCSI,6290</t>
  </si>
  <si>
    <t>SW-2-6290-NFS</t>
  </si>
  <si>
    <t>SW-2,NFS,6290</t>
  </si>
  <si>
    <t>SW-2-6290-PREMBNDL</t>
  </si>
  <si>
    <t>SW-2,PREM BNDL,6290</t>
  </si>
  <si>
    <t>SW-2-6290-SMGR</t>
  </si>
  <si>
    <t>SW-2,SMGR Suite,6290</t>
  </si>
  <si>
    <t>SW-2-6290-SMIRROR</t>
  </si>
  <si>
    <t>SW-2,SnapMirror,6290</t>
  </si>
  <si>
    <t>SW-2-6290-SNAPPROTECT</t>
  </si>
  <si>
    <t>SW-2,SnapProtect,6290</t>
  </si>
  <si>
    <t>SW-2-6290-SNAPVAULT</t>
  </si>
  <si>
    <t>SW,SnapVault,6290</t>
  </si>
  <si>
    <t>SW-2-6290-SRESTORE</t>
  </si>
  <si>
    <t>SW-2,SnapRestore,6290</t>
  </si>
  <si>
    <t>SW-2700-FDE-SKM</t>
  </si>
  <si>
    <t>SW,FDE Sec Key Mgmt,2700</t>
  </si>
  <si>
    <t>SW-2700-FDE-SKM-P</t>
  </si>
  <si>
    <t>SW,FDE Sec Key Mgmt,2700,-P</t>
  </si>
  <si>
    <t>SW-2-8020A-CIFS</t>
  </si>
  <si>
    <t>SW-2,CIFS,8020A</t>
  </si>
  <si>
    <t>SW-2-8020A-CIFS-C</t>
  </si>
  <si>
    <t>SW-2,CIFS,8020A,-C</t>
  </si>
  <si>
    <t>SW-2-8020A-FCP</t>
  </si>
  <si>
    <t>SW-2,FCP,8020A</t>
  </si>
  <si>
    <t>SW-2-8020A-FCP-C</t>
  </si>
  <si>
    <t>SW-2,FCP,8020A,-C</t>
  </si>
  <si>
    <t>SW-2-8020A-FLEXCLN</t>
  </si>
  <si>
    <t>SW-2,Flexclone,8020A</t>
  </si>
  <si>
    <t>SW-2-8020A-FLEXCLN-C</t>
  </si>
  <si>
    <t>SW-2,Flexclone,8020A,-C</t>
  </si>
  <si>
    <t>SW-2-8020A-ISCSI</t>
  </si>
  <si>
    <t>SW-2,iSCSI,8020A</t>
  </si>
  <si>
    <t>SW-2-8020A-ISCSI-C</t>
  </si>
  <si>
    <t>SW-2,iSCSI,8020A,-C</t>
  </si>
  <si>
    <t>SW-2-8020A-NFS</t>
  </si>
  <si>
    <t>SW-2,NFS,8020A</t>
  </si>
  <si>
    <t>SW-2-8020A-NFS-C</t>
  </si>
  <si>
    <t>SW-2,NFS,8020A,-C</t>
  </si>
  <si>
    <t>SW-2-8020A-PREMBNDL</t>
  </si>
  <si>
    <t>SW-2,PREM BNDL,8020A</t>
  </si>
  <si>
    <t>SW-2-8020A-PREMBNDL-C</t>
  </si>
  <si>
    <t>SW-2,Premium BNDL,8020A,-C</t>
  </si>
  <si>
    <t>SW-2-8020A-SMGR</t>
  </si>
  <si>
    <t>SW-2,SMGR Suite,8020A</t>
  </si>
  <si>
    <t>SW-2-8020A-SMGR-C</t>
  </si>
  <si>
    <t>SW-2,SMGR Suite,8020A,-C</t>
  </si>
  <si>
    <t>SW-2-8020A-SMIRROR</t>
  </si>
  <si>
    <t>SW-2,SnapMirror,8020A</t>
  </si>
  <si>
    <t>SW-2-8020A-SMIRROR-C</t>
  </si>
  <si>
    <t>SW-2,SnapMirror,8020A,-C</t>
  </si>
  <si>
    <t>SW-2-8020A-SNAPPRO-C</t>
  </si>
  <si>
    <t>SW-2,SnapPro,8020A,Prem Bndl Reqd at POS,-C</t>
  </si>
  <si>
    <t>SW-2-8020A-SNAPPROTECT</t>
  </si>
  <si>
    <t>SW-2,SnapProtect,8020A</t>
  </si>
  <si>
    <t>SW-2-8020A-SNAPPROTECT-C</t>
  </si>
  <si>
    <t>SW-2,SnapProtect,8020A,-C</t>
  </si>
  <si>
    <t>SW-2-8020A-SNAPVAULT</t>
  </si>
  <si>
    <t>SW-2,SnapVault,8020A</t>
  </si>
  <si>
    <t>SW-2-8020A-SNAPVAULT-C</t>
  </si>
  <si>
    <t>SW-2,SnapVault ,8020A,-C</t>
  </si>
  <si>
    <t>SW-2-8020A-SRESTORE</t>
  </si>
  <si>
    <t>SW-2,SnapRestore,8020A</t>
  </si>
  <si>
    <t>SW-2-8020A-SRESTORE-C</t>
  </si>
  <si>
    <t>SW-2,SnapRestore,8020A,-C</t>
  </si>
  <si>
    <t>SW-2-8020A-VN-STOR</t>
  </si>
  <si>
    <t>SW-2,FlexArray Virtualization,8020A</t>
  </si>
  <si>
    <t>SW-2-8020A-VN-STOR-C</t>
  </si>
  <si>
    <t>SW-2,FlexArray Virtualization,8020A,-C</t>
  </si>
  <si>
    <t>SW-2-8020-CIFS</t>
  </si>
  <si>
    <t>SW-2,CIFS,8020</t>
  </si>
  <si>
    <t>SW-2-8020-CIFS-C</t>
  </si>
  <si>
    <t>SW-2,CIFS,8020,-C</t>
  </si>
  <si>
    <t>SW-2-8020-FCP</t>
  </si>
  <si>
    <t>SW-2,FCP,8020</t>
  </si>
  <si>
    <t>SW-2-8020-FCP-C</t>
  </si>
  <si>
    <t>SW-2,FCP,8020,-C</t>
  </si>
  <si>
    <t>SW-2-8020-FLEXCLN</t>
  </si>
  <si>
    <t>SW-2,Flexclone,8020</t>
  </si>
  <si>
    <t>SW-2-8020-FLEXCLN-C</t>
  </si>
  <si>
    <t>SW-2,Flexclone,8020,-C</t>
  </si>
  <si>
    <t>SW-2-8020-ISCSI</t>
  </si>
  <si>
    <t>SW-2,iSCSI,8020</t>
  </si>
  <si>
    <t>SW-2-8020-ISCSI-C</t>
  </si>
  <si>
    <t>SW-2,iSCSI,8020,-C</t>
  </si>
  <si>
    <t>SW-2-8020-NFS</t>
  </si>
  <si>
    <t>SW-2,NFS,8020</t>
  </si>
  <si>
    <t>SW-2-8020-NFS-C</t>
  </si>
  <si>
    <t>SW-2,NFS,8020,-C</t>
  </si>
  <si>
    <t>SW-2-8020-PREMBNDL</t>
  </si>
  <si>
    <t>SW-2,PREM BNDL,8020</t>
  </si>
  <si>
    <t>SW-2-8020-PREMBNDL-C</t>
  </si>
  <si>
    <t>SW-2,PREM BNDL,8020,-C</t>
  </si>
  <si>
    <t>SW-2-8020-SMGR</t>
  </si>
  <si>
    <t>SW-2,SMGR Suite,8020</t>
  </si>
  <si>
    <t>SW-2-8020-SMGR-C</t>
  </si>
  <si>
    <t>SW-2,SMGR Suite,8020,-C</t>
  </si>
  <si>
    <t>SW-2-8020-SMIRROR</t>
  </si>
  <si>
    <t>SW-2,SnapMirror,8020</t>
  </si>
  <si>
    <t>SW-2-8020-SMIRROR-C</t>
  </si>
  <si>
    <t>SW-2,SnapMirror,8020,-C</t>
  </si>
  <si>
    <t>SW-2-8020-SNAPPRO-C</t>
  </si>
  <si>
    <t>SW-2,SnapPro,8020,Prem Bndl Reqd at POS,-C</t>
  </si>
  <si>
    <t>SW-2-8020-SNAPPROTECT</t>
  </si>
  <si>
    <t>SW-2,SnapProtect,8020</t>
  </si>
  <si>
    <t>SW-2-8020-SNAPPROTECT-C</t>
  </si>
  <si>
    <t>SW-2,SnapProtect,8020,-C</t>
  </si>
  <si>
    <t>SW-2-8020-SNAPVAULT</t>
  </si>
  <si>
    <t>SW-2,SnapVault,8020</t>
  </si>
  <si>
    <t>SW-2-8020-SNAPVAULT-C</t>
  </si>
  <si>
    <t>SW-2,SnapVault ,8020,-C</t>
  </si>
  <si>
    <t>SW-2-8020-SRESTORE</t>
  </si>
  <si>
    <t>SW-2,SnapRestore,8020</t>
  </si>
  <si>
    <t>SW-2-8020-SRESTORE-C</t>
  </si>
  <si>
    <t>SW-2,SnapRestore,8020,-C</t>
  </si>
  <si>
    <t>SW-2-8020-VN-STOR</t>
  </si>
  <si>
    <t>SW-2,FlexArray Virtualization,8020</t>
  </si>
  <si>
    <t>SW-2-8020-VN-STOR-C</t>
  </si>
  <si>
    <t>SW-2,FlexArray Virtualization,8020,-C</t>
  </si>
  <si>
    <t>SW-2-8040A-CIFS</t>
  </si>
  <si>
    <t>SW-2,CIFS,8040A</t>
  </si>
  <si>
    <t>SW-2-8040A-CIFS-C</t>
  </si>
  <si>
    <t>SW-2,CIFS,8040A,-C</t>
  </si>
  <si>
    <t>SW-2-8040A-FCP</t>
  </si>
  <si>
    <t>SW-2,FCP,8040A</t>
  </si>
  <si>
    <t>SW-2-8040A-FCP-C</t>
  </si>
  <si>
    <t>SW-2,FCP,8040A,-C</t>
  </si>
  <si>
    <t>SW-2-8040A-FLEXCLN</t>
  </si>
  <si>
    <t>SW-2,Flexclone,8040A</t>
  </si>
  <si>
    <t>SW-2-8040A-FLEXCLN-C</t>
  </si>
  <si>
    <t>SW-2,Flexclone,8040A,-C</t>
  </si>
  <si>
    <t>SW-2-8040A-ISCSI</t>
  </si>
  <si>
    <t>SW-2,iSCSI,8040A</t>
  </si>
  <si>
    <t>SW-2-8040A-ISCSI-C</t>
  </si>
  <si>
    <t>SW-2,iSCSI,8040A,-C</t>
  </si>
  <si>
    <t>SW-2-8040A-NFS</t>
  </si>
  <si>
    <t>SW-2,NFS,8040A</t>
  </si>
  <si>
    <t>SW-2-8040A-NFS-C</t>
  </si>
  <si>
    <t>SW-2,NFS,8040A,-C</t>
  </si>
  <si>
    <t>SW-2-8040A-PREMBNDL</t>
  </si>
  <si>
    <t>SW-2,PREM BNDL,8040A</t>
  </si>
  <si>
    <t>SW-2-8040A-PREMBNDL-C</t>
  </si>
  <si>
    <t>SW-2,Premium BNDL,8040A,-C</t>
  </si>
  <si>
    <t>SW-2-8040A-SMGR</t>
  </si>
  <si>
    <t>SW-2,SMGR Suite,8040A</t>
  </si>
  <si>
    <t>SW-2-8040A-SMGR-C</t>
  </si>
  <si>
    <t>SW-2,SMGR Suite,8040A,-C</t>
  </si>
  <si>
    <t>SW-2-8040A-SMIRROR</t>
  </si>
  <si>
    <t>SW-2,SnapMirror,8040A</t>
  </si>
  <si>
    <t>SW-2-8040A-SMIRROR-C</t>
  </si>
  <si>
    <t>SW-2,SnapMirror,8040A,-C</t>
  </si>
  <si>
    <t>SW-2-8040A-SNAPPRO-C</t>
  </si>
  <si>
    <t>SW-2,SnapPro,8040A,Prem Bndl Reqd at POS,-C</t>
  </si>
  <si>
    <t>SW-2-8040A-SNAPPROTECT</t>
  </si>
  <si>
    <t>SW-2,SnapProtect,8040A</t>
  </si>
  <si>
    <t>SW-2-8040A-SNAPPROTECT-C</t>
  </si>
  <si>
    <t>SW-2,SnapProtect,8040A,-C</t>
  </si>
  <si>
    <t>SW-2-8040A-SNAPVAULT</t>
  </si>
  <si>
    <t>SW-2,SnapVault,8040A</t>
  </si>
  <si>
    <t>SW-2-8040A-SNAPVAULT-C</t>
  </si>
  <si>
    <t>SW-2,SnapVault ,8040A,-C</t>
  </si>
  <si>
    <t>SW-2-8040A-SRESTORE</t>
  </si>
  <si>
    <t>SW-2,SnapRestore,8040A</t>
  </si>
  <si>
    <t>SW-2-8040A-SRESTORE-C</t>
  </si>
  <si>
    <t>SW-2,SnapRestore,8040A,-C</t>
  </si>
  <si>
    <t>SW-2-8040A-VN-STOR</t>
  </si>
  <si>
    <t>SW-2,FlexArray Virtualization,8040A</t>
  </si>
  <si>
    <t>SW-2-8040A-VN-STOR-C</t>
  </si>
  <si>
    <t>SW-2,FlexArray Virtualization,8040A,-C</t>
  </si>
  <si>
    <t>SW-2-8040-CIFS</t>
  </si>
  <si>
    <t>SW-2,CIFS,8040</t>
  </si>
  <si>
    <t>SW-2-8040-CIFS-C</t>
  </si>
  <si>
    <t>SW-2,CIFS,8040,-C</t>
  </si>
  <si>
    <t>SW-2-8040-FCP</t>
  </si>
  <si>
    <t>SW-2,FCP,8040</t>
  </si>
  <si>
    <t>SW-2-8040-FCP-C</t>
  </si>
  <si>
    <t>SW-2,FCP,8040,-C</t>
  </si>
  <si>
    <t>SW-2-8040-FLEXCLN</t>
  </si>
  <si>
    <t>SW-2,Flexclone,8040</t>
  </si>
  <si>
    <t>SW-2-8040-FLEXCLN-C</t>
  </si>
  <si>
    <t>SW-2,Flexclone,8040,-C</t>
  </si>
  <si>
    <t>SW-2-8040-ISCSI</t>
  </si>
  <si>
    <t>SW-2,iSCSI,8040</t>
  </si>
  <si>
    <t>SW-2-8040-ISCSI-C</t>
  </si>
  <si>
    <t>SW-2,iSCSI,8040,-C</t>
  </si>
  <si>
    <t>SW-2-8040-NFS</t>
  </si>
  <si>
    <t>SW-2,NFS,8040</t>
  </si>
  <si>
    <t>SW-2-8040-NFS-C</t>
  </si>
  <si>
    <t>SW-2,NFS,8040,-C</t>
  </si>
  <si>
    <t>SW-2-8040-PREMBNDL</t>
  </si>
  <si>
    <t>SW-2,PREM BNDL,8040</t>
  </si>
  <si>
    <t>SW-2-8040-PREMBNDL-C</t>
  </si>
  <si>
    <t>SW-2,PREM BNDL,8040,-C</t>
  </si>
  <si>
    <t>SW-2-8040-SMGR</t>
  </si>
  <si>
    <t>SW-2,SMGR Suite,8040</t>
  </si>
  <si>
    <t>SW-2-8040-SMGR-C</t>
  </si>
  <si>
    <t>SW-2,SMGR Suite,8040,-C</t>
  </si>
  <si>
    <t>SW-2-8040-SMIRROR</t>
  </si>
  <si>
    <t>SW-2,SnapMirror,8040</t>
  </si>
  <si>
    <t>SW-2-8040-SMIRROR-C</t>
  </si>
  <si>
    <t>SW-2,SnapMirror,8040,-C</t>
  </si>
  <si>
    <t>SW-2-8040-SNAPPRO-C</t>
  </si>
  <si>
    <t>SW-2,SnapPro,8040,Prem Bndl Reqd at POS,-C</t>
  </si>
  <si>
    <t>SW-2-8040-SNAPPROTECT</t>
  </si>
  <si>
    <t>SW-2,SnapProtect,8040</t>
  </si>
  <si>
    <t>SW-2-8040-SNAPPROTECT-C</t>
  </si>
  <si>
    <t>SW-2,SnapProtect,8040,-C</t>
  </si>
  <si>
    <t>SW-2-8040-SNAPVAULT</t>
  </si>
  <si>
    <t>SW-2,SnapVault,8040</t>
  </si>
  <si>
    <t>SW-2-8040-SNAPVAULT-C</t>
  </si>
  <si>
    <t>SW-2,SnapVault ,8040,-C</t>
  </si>
  <si>
    <t>SW-2-8040-SRESTORE</t>
  </si>
  <si>
    <t>SW-2,SnapRestore,8040</t>
  </si>
  <si>
    <t>SW-2-8040-SRESTORE-C</t>
  </si>
  <si>
    <t>SW-2,SnapRestore,8040,-C</t>
  </si>
  <si>
    <t>SW-2-8040-VN-STOR</t>
  </si>
  <si>
    <t>SW-2,FlexArray Virtualization,8040</t>
  </si>
  <si>
    <t>SW-2-8040-VN-STOR-C</t>
  </si>
  <si>
    <t>SW-2,FlexArray Virtualization,8040,-C</t>
  </si>
  <si>
    <t>SW-2-8060A-CIFS</t>
  </si>
  <si>
    <t>SW-2,CIFS,8060A</t>
  </si>
  <si>
    <t>SW-2-8060A-CIFS-C</t>
  </si>
  <si>
    <t>SW-2,CIFS,8060A,-C</t>
  </si>
  <si>
    <t>SW-2-8060A-FCP</t>
  </si>
  <si>
    <t>SW-2,FCP,8060A</t>
  </si>
  <si>
    <t>SW-2-8060A-FCP-C</t>
  </si>
  <si>
    <t>SW-2,FCP,8060A,-C</t>
  </si>
  <si>
    <t>SW-2-8060A-FLEXCLN</t>
  </si>
  <si>
    <t>SW-2,Flexclone,8060A</t>
  </si>
  <si>
    <t>SW-2-8060A-FLEXCLN-C</t>
  </si>
  <si>
    <t>SW-2,Flexclone,8060A,-C</t>
  </si>
  <si>
    <t>SW-2-8060A-ISCSI</t>
  </si>
  <si>
    <t>SW-2,iSCSI,8060A</t>
  </si>
  <si>
    <t>SW-2-8060A-ISCSI-C</t>
  </si>
  <si>
    <t>SW-2,iSCSI,8060A,-C</t>
  </si>
  <si>
    <t>SW-2-8060A-NFS</t>
  </si>
  <si>
    <t>SW-2,NFS,8060A</t>
  </si>
  <si>
    <t>SW-2-8060A-NFS-C</t>
  </si>
  <si>
    <t>SW-2,NFS,8060A,-C</t>
  </si>
  <si>
    <t>SW-2-8060A-PREMBNDL</t>
  </si>
  <si>
    <t>SW-2,PREM BNDL,8060A</t>
  </si>
  <si>
    <t>SW-2-8060A-PREMBNDL-C</t>
  </si>
  <si>
    <t>SW-2,Premium BNDL,8060A,-C</t>
  </si>
  <si>
    <t>SW-2-8060A-SMGR</t>
  </si>
  <si>
    <t>SW-2,SMGR Suite,8060A</t>
  </si>
  <si>
    <t>SW-2-8060A-SMGR-C</t>
  </si>
  <si>
    <t>SW-2,SMGR Suite,8060A,-C</t>
  </si>
  <si>
    <t>SW-2-8060A-SMIRROR</t>
  </si>
  <si>
    <t>SW-2,SnapMirror,8060A</t>
  </si>
  <si>
    <t>SW-2-8060A-SMIRROR-C</t>
  </si>
  <si>
    <t>SW-2,SnapMirror,8060A,-C</t>
  </si>
  <si>
    <t>SW-2-8060A-SNAPPRO-C</t>
  </si>
  <si>
    <t>SW-2,SnapPro,8060A,Prem Bndl Reqd at POS,-C</t>
  </si>
  <si>
    <t>SW-2-8060A-SNAPPROTECT</t>
  </si>
  <si>
    <t>SW-2,SnapProtect,8060A</t>
  </si>
  <si>
    <t>SW-2-8060A-SNAPPROTECT-C</t>
  </si>
  <si>
    <t>SW-2,SnapProtect,8060A,-C</t>
  </si>
  <si>
    <t>SW-2-8060A-SNAPVAULT</t>
  </si>
  <si>
    <t>SW-2,SnapVault,8060A</t>
  </si>
  <si>
    <t>SW-2-8060A-SNAPVAULT-C</t>
  </si>
  <si>
    <t>SW-2,SnapVault ,8060A,-C</t>
  </si>
  <si>
    <t>SW-2-8060A-SRESTORE</t>
  </si>
  <si>
    <t>SW-2,SnapRestore,8060A</t>
  </si>
  <si>
    <t>SW-2-8060A-SRESTORE-C</t>
  </si>
  <si>
    <t>SW-2,SnapRestore,8060A,-C</t>
  </si>
  <si>
    <t>SW-2-8060A-VN-STOR</t>
  </si>
  <si>
    <t>SW-2,FlexArray Virtualization,8060A</t>
  </si>
  <si>
    <t>SW-2-8060A-VN-STOR-C</t>
  </si>
  <si>
    <t xml:space="preserve">SW-2,FlexArray Virtualization,8060A,-C  </t>
  </si>
  <si>
    <t>SW-2-8060-CIFS</t>
  </si>
  <si>
    <t>SW-2,CIFS,8060</t>
  </si>
  <si>
    <t>SW-2-8060-CIFS-C</t>
  </si>
  <si>
    <t>SW-2,CIFS,8060,-C</t>
  </si>
  <si>
    <t>SW-2-8060-FCP</t>
  </si>
  <si>
    <t>SW-2,FCP,8060</t>
  </si>
  <si>
    <t>SW-2-8060-FCP-C</t>
  </si>
  <si>
    <t>SW-2,FCP,8060,-C</t>
  </si>
  <si>
    <t>SW-2-8060-FLEXCLN</t>
  </si>
  <si>
    <t>SW-2,Flexclone,8060</t>
  </si>
  <si>
    <t>SW-2-8060-FLEXCLN-C</t>
  </si>
  <si>
    <t>SW-2,Flexclone,8060,-C</t>
  </si>
  <si>
    <t>SW-2-8060-ISCSI</t>
  </si>
  <si>
    <t>SW-2,iSCSI,8060</t>
  </si>
  <si>
    <t>SW-2-8060-ISCSI-C</t>
  </si>
  <si>
    <t>SW-2,iSCSI,8060,-C</t>
  </si>
  <si>
    <t>SW-2-8060-NFS</t>
  </si>
  <si>
    <t>SW-2,NFS,8060</t>
  </si>
  <si>
    <t>SW-2-8060-NFS-C</t>
  </si>
  <si>
    <t>SW-2,NFS,8060,-C</t>
  </si>
  <si>
    <t>SW-2-8060-PREMBNDL</t>
  </si>
  <si>
    <t>SW-2,PREM BNDL,8060</t>
  </si>
  <si>
    <t>SW-2-8060-PREMBNDL-C</t>
  </si>
  <si>
    <t>SW-2,PREM BNDL,8060,-C</t>
  </si>
  <si>
    <t>SW-2-8060-SMGR</t>
  </si>
  <si>
    <t>SW-2,SMGR Suite,8060</t>
  </si>
  <si>
    <t>SW-2-8060-SMGR-C</t>
  </si>
  <si>
    <t>SW-2,SMGR Suite,8060,-C</t>
  </si>
  <si>
    <t>SW-2-8060-SMIRROR</t>
  </si>
  <si>
    <t>SW-2,SnapMirror,8060</t>
  </si>
  <si>
    <t>SW-2-8060-SMIRROR-C</t>
  </si>
  <si>
    <t>SW-2,SnapMirror,8060,-C</t>
  </si>
  <si>
    <t>SW-2-8060-SNAPPRO-C</t>
  </si>
  <si>
    <t>SW-2,SnapPro,8060,Prem Bndl Reqd at POS,-C</t>
  </si>
  <si>
    <t>SW-2-8060-SNAPPROTECT</t>
  </si>
  <si>
    <t>SW-2,SnapProtect,8060</t>
  </si>
  <si>
    <t>SW-2-8060-SNAPPROTECT-C</t>
  </si>
  <si>
    <t>SW-2,SnapProtect,8060,-C</t>
  </si>
  <si>
    <t>SW-2-8060-SNAPVAULT</t>
  </si>
  <si>
    <t>SW-2,SnapVault,8060</t>
  </si>
  <si>
    <t>SW-2-8060-SNAPVAULT-C</t>
  </si>
  <si>
    <t>SW-2,SnapVault ,8060,-C</t>
  </si>
  <si>
    <t>SW-2-8060-SRESTORE</t>
  </si>
  <si>
    <t>SW-2,SnapRestore,8060</t>
  </si>
  <si>
    <t>SW-2-8060-SRESTORE-C</t>
  </si>
  <si>
    <t>SW-2,SnapRestore,8060,-C</t>
  </si>
  <si>
    <t>SW-2-8060-VN-STOR</t>
  </si>
  <si>
    <t>SW-2,FlexArray Virtualization,8060</t>
  </si>
  <si>
    <t>SW-2-8060-VN-STOR-C</t>
  </si>
  <si>
    <t xml:space="preserve">SW-2,FlexArray Virtualization,8060,-C  </t>
  </si>
  <si>
    <t>SW-2-8080A-CIFS</t>
  </si>
  <si>
    <t>SW-2,CIFS,8080A</t>
  </si>
  <si>
    <t>SW-2-8080A-CIFS-C</t>
  </si>
  <si>
    <t>SW-2,CIFS,8080A,-C</t>
  </si>
  <si>
    <t>SW-2-8080A-FCP</t>
  </si>
  <si>
    <t>SW-2,FCP,8080A</t>
  </si>
  <si>
    <t>SW-2-8080A-FCP-C</t>
  </si>
  <si>
    <t>SW-2,FCP,8080A,-C</t>
  </si>
  <si>
    <t>SW-2-8080A-FLEXCLN</t>
  </si>
  <si>
    <t>SW-2,Flexclone,8080A</t>
  </si>
  <si>
    <t>SW-2-8080A-FLEXCLN-C</t>
  </si>
  <si>
    <t>SW-2,Flexclone,8080A,-C</t>
  </si>
  <si>
    <t>SW-2-8080A-ISCSI</t>
  </si>
  <si>
    <t>SW-2,iSCSI,8080A</t>
  </si>
  <si>
    <t>SW-2-8080A-ISCSI-C</t>
  </si>
  <si>
    <t>SW-2,iSCSI,8080A,-C</t>
  </si>
  <si>
    <t>SW-2-8080A-NFS</t>
  </si>
  <si>
    <t>SW-2,NFS,8080A</t>
  </si>
  <si>
    <t>SW-2-8080A-NFS-C</t>
  </si>
  <si>
    <t>SW-2,NFS,8080A,-C</t>
  </si>
  <si>
    <t>SW-2-8080A-PREMBNDL</t>
  </si>
  <si>
    <t>SW-2,PREM BNDL,8080A</t>
  </si>
  <si>
    <t>SW-2-8080A-PREMBNDL-C</t>
  </si>
  <si>
    <t>SW-2,PREM BNDL,8080A,-C</t>
  </si>
  <si>
    <t>SW-2-8080A-SMGR</t>
  </si>
  <si>
    <t>SW-2,SMGR Suite,8080A</t>
  </si>
  <si>
    <t>SW-2-8080A-SMGR-C</t>
  </si>
  <si>
    <t>SW-2,SnapManager Suite,8080A,-C</t>
  </si>
  <si>
    <t>SW-2-8080A-SMIRROR</t>
  </si>
  <si>
    <t>SW-2,SnapMirror,8080A</t>
  </si>
  <si>
    <t>SW-2-8080A-SMIRROR-C</t>
  </si>
  <si>
    <t>SW-2,SnapMirror,8080A,-C</t>
  </si>
  <si>
    <t>SW-2-8080A-SNAPPRO-C</t>
  </si>
  <si>
    <t>SW-2,SnapPro,8080A,Prem Bndl Reqd at POS,-C</t>
  </si>
  <si>
    <t>SW-2-8080A-SNAPPROTECT</t>
  </si>
  <si>
    <t>SW-2,SnapProtect,8080A</t>
  </si>
  <si>
    <t>SW-2-8080A-SNAPPROTECT-C</t>
  </si>
  <si>
    <t>SW-2,SnapProtect,8080A,-C</t>
  </si>
  <si>
    <t>SW-2-8080A-SNAPVAULT</t>
  </si>
  <si>
    <t>SW-2,SnapVault,8080A</t>
  </si>
  <si>
    <t>SW-2-8080A-SNAPVAULT-C</t>
  </si>
  <si>
    <t>SW-2,SnapVault ,8080A,-C</t>
  </si>
  <si>
    <t>SW-2-8080A-SRESTORE</t>
  </si>
  <si>
    <t>SW-2,SnapRestore,8080A</t>
  </si>
  <si>
    <t>SW-2-8080A-SRESTORE-C</t>
  </si>
  <si>
    <t>SW-2,SnapRestore,8080A,-C</t>
  </si>
  <si>
    <t>SW-2-8080A-VN-STOR</t>
  </si>
  <si>
    <t>SW-2,FlexArray Virtualization,8080A</t>
  </si>
  <si>
    <t>SW-2-8080A-VN-STOR-C</t>
  </si>
  <si>
    <t>SW-2,FlexArray Virtualization,8080A,-C</t>
  </si>
  <si>
    <t>SW-2-8080-CIFS</t>
  </si>
  <si>
    <t>SW-2,CIFS,8080</t>
  </si>
  <si>
    <t>SW-2-8080-CIFS-C</t>
  </si>
  <si>
    <t>SW-2,CIFS,8080,-C</t>
  </si>
  <si>
    <t>SW-2-8080-FCP</t>
  </si>
  <si>
    <t>SW-2,FCP,8080</t>
  </si>
  <si>
    <t>SW-2-8080-FCP-C</t>
  </si>
  <si>
    <t>SW-2,FCP,8080,-C</t>
  </si>
  <si>
    <t>SW-2-8080-FLEXCLN</t>
  </si>
  <si>
    <t>SW-2,Flexclone,8080</t>
  </si>
  <si>
    <t>SW-2-8080-FLEXCLN-C</t>
  </si>
  <si>
    <t>SW-2,Flexclone,8080,-C</t>
  </si>
  <si>
    <t>SW-2-8080-ISCSI</t>
  </si>
  <si>
    <t>SW-2,iSCSI,8080</t>
  </si>
  <si>
    <t>SW-2-8080-ISCSI-C</t>
  </si>
  <si>
    <t>SW-2,iSCSI,8080,-C</t>
  </si>
  <si>
    <t>SW-2-8080-NFS</t>
  </si>
  <si>
    <t>SW-2,NFS,8080</t>
  </si>
  <si>
    <t>SW-2-8080-NFS-C</t>
  </si>
  <si>
    <t>SW-2,NFS,8080,-C</t>
  </si>
  <si>
    <t>SW-2-8080-PREMBNDL</t>
  </si>
  <si>
    <t>SW-2,PREM BNDL,8080</t>
  </si>
  <si>
    <t>SW-2-8080-PREMBNDL-C</t>
  </si>
  <si>
    <t>SW-2,PREM BNDL,8080,-C</t>
  </si>
  <si>
    <t>SW-2-8080-SMGR</t>
  </si>
  <si>
    <t>SW-2,SMGR Suite,8080</t>
  </si>
  <si>
    <t>SW-2-8080-SMGR-C</t>
  </si>
  <si>
    <t>SW-2,SMGR Suite,8080,-C</t>
  </si>
  <si>
    <t>SW-2-8080-SMIRROR</t>
  </si>
  <si>
    <t>SW-2,SnapMirror,8080</t>
  </si>
  <si>
    <t>SW-2-8080-SMIRROR-C</t>
  </si>
  <si>
    <t>SW-2,SnapMirror,8080,-C</t>
  </si>
  <si>
    <t>SW-2-8080-SNAPPRO-C</t>
  </si>
  <si>
    <t>SW-2,SnapPro,8080,Prem Bndl Reqd at POS,-C</t>
  </si>
  <si>
    <t>SW-2-8080-SNAPPROTECT</t>
  </si>
  <si>
    <t>SW-2,SnapProtect,8080</t>
  </si>
  <si>
    <t>SW-2-8080-SNAPPROTECT-C</t>
  </si>
  <si>
    <t>SW-2,SnapProtect,8080,-C</t>
  </si>
  <si>
    <t>SW-2-8080-SNAPVAULT</t>
  </si>
  <si>
    <t>SW-2,SnapVault,8080</t>
  </si>
  <si>
    <t>SW-2-8080-SNAPVAULT-C</t>
  </si>
  <si>
    <t>SW-2,SnapVault ,8080,-C</t>
  </si>
  <si>
    <t>SW-2-8080-SRESTORE</t>
  </si>
  <si>
    <t>SW-2,SnapRestore,8080</t>
  </si>
  <si>
    <t>SW-2-8080-SRESTORE-C</t>
  </si>
  <si>
    <t>SW-2,SnapRestore,8080,-C</t>
  </si>
  <si>
    <t>SW-2-8080-VN-STOR</t>
  </si>
  <si>
    <t>SW-2,FlexArray Virtualization,8080</t>
  </si>
  <si>
    <t>SW-2-8080-VN-STOR-C</t>
  </si>
  <si>
    <t>SW-2,FlexArray Virtualization,8080,-C</t>
  </si>
  <si>
    <t>SW-2-CIFS</t>
  </si>
  <si>
    <t>SW-2,CIFS</t>
  </si>
  <si>
    <t>SW-2-CIFS-C</t>
  </si>
  <si>
    <t>SW-2,CIFS,-C</t>
  </si>
  <si>
    <t>SW-2-CL-BASE</t>
  </si>
  <si>
    <t>SW-2,Base,CL,Node</t>
  </si>
  <si>
    <t>SW-2-FCP</t>
  </si>
  <si>
    <t>SW-2,FCP</t>
  </si>
  <si>
    <t>SW-2-FCP-C</t>
  </si>
  <si>
    <t>SW-2,FCP,-C</t>
  </si>
  <si>
    <t>SW-2-FLEXCLONE</t>
  </si>
  <si>
    <t>SW-2,FlexClone</t>
  </si>
  <si>
    <t>SW-2-HA-SLC-EN</t>
  </si>
  <si>
    <t>SW-2,HA, SnapLock Compliance,EN</t>
  </si>
  <si>
    <t>SW-2-HA-SLC-EN-C</t>
  </si>
  <si>
    <t>SW-2,HA,SnapLockCompliance,-C,EN</t>
  </si>
  <si>
    <t>SW-2-HA-SLC-T</t>
  </si>
  <si>
    <t>SW-2,HA, SnapLock Compliance,T</t>
  </si>
  <si>
    <t>SW-2-HA-SLC-VEL</t>
  </si>
  <si>
    <t>SW-2,HA,SnapLock Compliance,VEL</t>
  </si>
  <si>
    <t>SW-2-HA-SLC-VEL-C</t>
  </si>
  <si>
    <t>SW-2,HA,SnapLock Compliance,VEL,-C</t>
  </si>
  <si>
    <t>SW-2-HA-SLE-EN</t>
  </si>
  <si>
    <t>SW-2,HA, SnapLock Enterprise,EN</t>
  </si>
  <si>
    <t>SW-2-HA-SLE-EN-C</t>
  </si>
  <si>
    <t>SW-2,HA,SnapLock Enterprise,-C,EN</t>
  </si>
  <si>
    <t>SW-2-HA-SLE-T</t>
  </si>
  <si>
    <t>SW-2,HA, SnapLock Enterprise,T</t>
  </si>
  <si>
    <t>SW-2-HA-SLE-VEL</t>
  </si>
  <si>
    <t>SW-2,HA,SnapLock Enterprise,VEL</t>
  </si>
  <si>
    <t>SW-2-HA-SLE-VEL-C</t>
  </si>
  <si>
    <t>SW-2,HA,SnapLock Enterprise,VEL,-C</t>
  </si>
  <si>
    <t>SW-2-ISCSI</t>
  </si>
  <si>
    <t>SW-2,ISCSI</t>
  </si>
  <si>
    <t>SW-2-ISCSI-C</t>
  </si>
  <si>
    <t>SW-2,ISCSI,-C</t>
  </si>
  <si>
    <t>SW-2-NFS</t>
  </si>
  <si>
    <t>SW-2,NFS</t>
  </si>
  <si>
    <t>SW-2-NFS-C</t>
  </si>
  <si>
    <t>SW-2,NFS,-C</t>
  </si>
  <si>
    <t>SW-2-OCBAL</t>
  </si>
  <si>
    <t>SW-2,OnCommand Balance</t>
  </si>
  <si>
    <t>SW-2-PREMBNDL</t>
  </si>
  <si>
    <t>SW-2,PREM BNDL</t>
  </si>
  <si>
    <t>SW-2-SLC</t>
  </si>
  <si>
    <t>SW-2,SnapLockCompliance</t>
  </si>
  <si>
    <t>SW-2-SLC-EN</t>
  </si>
  <si>
    <t>SW-2, SnapLock Compliance,EN</t>
  </si>
  <si>
    <t>SW-2-SLC-EN-C</t>
  </si>
  <si>
    <t>SW-2,SnapLockCompliance,EN,-C</t>
  </si>
  <si>
    <t>SW-2-SLC-T</t>
  </si>
  <si>
    <t>SW-2, SnapLock Compliance,T</t>
  </si>
  <si>
    <t>SW-2-SLC-VEL</t>
  </si>
  <si>
    <t>SW-2,SnapLock Compliance,VEL</t>
  </si>
  <si>
    <t>SW-2-SLC-VEL-C</t>
  </si>
  <si>
    <t>SW-2,SnapLock Compliance,VEL,-C</t>
  </si>
  <si>
    <t>SW-2-SLE</t>
  </si>
  <si>
    <t>SW-2,SnapLockEnterprise</t>
  </si>
  <si>
    <t>SW-2-SLE-EN</t>
  </si>
  <si>
    <t>SW-2, SnapLock Enterprise,EN</t>
  </si>
  <si>
    <t>SW-2-SLE-EN-C</t>
  </si>
  <si>
    <t>SW-2,SnapLock Enterprise,EN,-C</t>
  </si>
  <si>
    <t>SW-2-SLE-T</t>
  </si>
  <si>
    <t>SW-2, SnapLock Enterprise,T</t>
  </si>
  <si>
    <t>SW-2-SLE-VEL</t>
  </si>
  <si>
    <t>SW-2,SnapLock Enterprise,VEL</t>
  </si>
  <si>
    <t>SW-2-SLE-VEL-C</t>
  </si>
  <si>
    <t>SW-2,SnapLock Enterprise,VEL,-C</t>
  </si>
  <si>
    <t>SW-2-SMGR</t>
  </si>
  <si>
    <t>SW-2,SMGR Suite</t>
  </si>
  <si>
    <t>SW-2-SMIRROR</t>
  </si>
  <si>
    <t>SW-2,SnapMirror</t>
  </si>
  <si>
    <t>SW-2-SPROTECT</t>
  </si>
  <si>
    <t>SW-2,SnapProtectApps</t>
  </si>
  <si>
    <t>SW-2-SRESTORE</t>
  </si>
  <si>
    <t>SW-2,SnapRestore</t>
  </si>
  <si>
    <t>SW-2-SVAULT</t>
  </si>
  <si>
    <t>SW-2,SnapVault</t>
  </si>
  <si>
    <t>SW-2-VNSTOR</t>
  </si>
  <si>
    <t>SW-2,V-SeriesStorage</t>
  </si>
  <si>
    <t>SW-3210A-CIFS</t>
  </si>
  <si>
    <t>SW,CIFS,3210A</t>
  </si>
  <si>
    <t>SW-3210A-CL-BASE</t>
  </si>
  <si>
    <t>SW,Base,CL Software,Node,3210A</t>
  </si>
  <si>
    <t>SW-3210A-CL-BASE-N-INC</t>
  </si>
  <si>
    <t>SW,Base,CL Software,INC Node,3210A</t>
  </si>
  <si>
    <t>SW-3210A-CL-BNDL</t>
  </si>
  <si>
    <t>SW,Premium Bundle,CL,Node,3210A</t>
  </si>
  <si>
    <t>SW-3210A-CL-BNDL-N-INC</t>
  </si>
  <si>
    <t>SW,Premium Bundle,CL,INC Node,3210A</t>
  </si>
  <si>
    <t>SW-3210A-CL-CIFS</t>
  </si>
  <si>
    <t>SW,CIFS,CL,Node,3210A</t>
  </si>
  <si>
    <t>SW-3210A-CL-CIFS-N-INC</t>
  </si>
  <si>
    <t>SW,CIFS,CL,INC Node,3210A</t>
  </si>
  <si>
    <t>SW-3210A-CL-FCP</t>
  </si>
  <si>
    <t>SW,FCP,CL,Node,3210A</t>
  </si>
  <si>
    <t>SW-3210A-CL-FCP-N-INC</t>
  </si>
  <si>
    <t>SW,FCP,CL,INC Node,3210A</t>
  </si>
  <si>
    <t>SW-3210A-CL-FLEXCLN</t>
  </si>
  <si>
    <t>SW,FLEXCLN,CL,Node,3210A</t>
  </si>
  <si>
    <t>SW-3210A-CL-FLEXCLN-N-INC</t>
  </si>
  <si>
    <t>SW,FLEXCLN,CL,INC Node,3210A</t>
  </si>
  <si>
    <t>SW-3210A-CL-ISCSI</t>
  </si>
  <si>
    <t>SW,ISCSI,CL,Node,3210A</t>
  </si>
  <si>
    <t>SW-3210A-CL-ISCSI-N-INC</t>
  </si>
  <si>
    <t>SW,ISCSI,CL,INC Node,3210A</t>
  </si>
  <si>
    <t>SW-3210A-CLM-BNDL</t>
  </si>
  <si>
    <t>SW,Premium Bndl,CLM,Node,3210A</t>
  </si>
  <si>
    <t>SW-3210A-CLM-CIFS</t>
  </si>
  <si>
    <t>SW,CIFS,CLM,Node,3210A</t>
  </si>
  <si>
    <t>SW-3210A-CLM-CIFS-N-INC</t>
  </si>
  <si>
    <t>SW,CIFS,CLM Software,INC Node,3210A</t>
  </si>
  <si>
    <t>SW-3210A-CLM-FCP</t>
  </si>
  <si>
    <t>SW,FCP,CLM,Node,3210A</t>
  </si>
  <si>
    <t>SW-3210A-CLM-FCP-N-INC</t>
  </si>
  <si>
    <t>SW,FCP,CLM Software,INC Node,3210A</t>
  </si>
  <si>
    <t>SW-3210A-CLM-FLEXCLN</t>
  </si>
  <si>
    <t>SW,FLEXCLN,CLM,Node,3210A</t>
  </si>
  <si>
    <t>SW-3210A-CLM-FLEXCLN-INC</t>
  </si>
  <si>
    <t>SW,FLEXCLN,CLM,INC Node,3210A</t>
  </si>
  <si>
    <t>SW-3210A-CLM-ISCSI</t>
  </si>
  <si>
    <t>SW,ISCSI,CLM,Node,3210A</t>
  </si>
  <si>
    <t>SW-3210A-CLM-ISCSI-N-INC</t>
  </si>
  <si>
    <t>SW,ISCSI,CLM Software,INC Node,3210A</t>
  </si>
  <si>
    <t>SW-3210A-CLM-NFS</t>
  </si>
  <si>
    <t>SW,NFS,CLM,Node,3210A</t>
  </si>
  <si>
    <t>SW-3210A-CLM-NFS-N-INC</t>
  </si>
  <si>
    <t>SW,NFS,CLM Software,INC Node,3210A</t>
  </si>
  <si>
    <t>SW-3210A-CLM-SMIRROR</t>
  </si>
  <si>
    <t>SW,SnapMirror,CLM,Node,3210A</t>
  </si>
  <si>
    <t>SW-3210A-CLM-SMIRROR-INC</t>
  </si>
  <si>
    <t>SW,SnapMirror,CLM,INC Node,3210A</t>
  </si>
  <si>
    <t>SW-3210A-CLM-SNAPMGR</t>
  </si>
  <si>
    <t>SW,SnapManager,CLM,Node,3210A</t>
  </si>
  <si>
    <t>SW-3210A-CLM-SNAPMGR-INC</t>
  </si>
  <si>
    <t>SW,SnapManager,CLM,INC Node,3210A</t>
  </si>
  <si>
    <t>SW-3210A-CLM-SNAPPRO</t>
  </si>
  <si>
    <t>SW,SnapProtect,CLM,Node,3210A</t>
  </si>
  <si>
    <t>SW-3210A-CLM-SNAPPRO-INC</t>
  </si>
  <si>
    <t>SW,SnapProtect,CLM,INC Node,3210A</t>
  </si>
  <si>
    <t>SW-3210A-CLM-SRESTORE</t>
  </si>
  <si>
    <t>SW,SnapRestore,CLM,Node,3210A</t>
  </si>
  <si>
    <t>SW-3210A-CLM-SRESTORE-INC</t>
  </si>
  <si>
    <t>SW,SnapRestore,CLM,INC Node,3210A</t>
  </si>
  <si>
    <t>SW-3210A-CL-NFS</t>
  </si>
  <si>
    <t>SW,NFS,CL,Node,3210A</t>
  </si>
  <si>
    <t>SW-3210A-CL-NFS-N-INC</t>
  </si>
  <si>
    <t>SW,NFS,CL,INC Node,3210A</t>
  </si>
  <si>
    <t>SW-3210A-CL-SMIRROR</t>
  </si>
  <si>
    <t>SW,SnapMirror,CL,Node,3210A</t>
  </si>
  <si>
    <t>SW-3210A-CL-SMIRROR-N-INC</t>
  </si>
  <si>
    <t>SW,SnapMirror,CL,INC Node,3210A</t>
  </si>
  <si>
    <t>SW-3210A-CL-SNAPMGR</t>
  </si>
  <si>
    <t>SW,SNAPMANAGER,CL,Node,3210A</t>
  </si>
  <si>
    <t>SW-3210A-CL-SNAPMGR-N-INC</t>
  </si>
  <si>
    <t>SW,SNAPMANAGER,CL,INC Node,3210A</t>
  </si>
  <si>
    <t>SW-3210A-CL-SNAPPRO</t>
  </si>
  <si>
    <t>SW,SnapProtect,CL,Node,3210A</t>
  </si>
  <si>
    <t>SW-3210A-CL-SNAPPRO-N-INC</t>
  </si>
  <si>
    <t>SW,SnapProtect,CL,INC Node,3210A</t>
  </si>
  <si>
    <t>SW-3210A-CL-SRESTORE</t>
  </si>
  <si>
    <t>SW,SnapRestore,CL,Node,3210A</t>
  </si>
  <si>
    <t>SW-3210A-CL-SRESTOR-N-INC</t>
  </si>
  <si>
    <t>SW,SnapRestore,CL,INC Node,3210A</t>
  </si>
  <si>
    <t>SW-3210A-COMP-BNDL</t>
  </si>
  <si>
    <t>SW,Complete BNDL,3210A</t>
  </si>
  <si>
    <t>SW-3210A-FCP</t>
  </si>
  <si>
    <t>SW,FCP,3210A</t>
  </si>
  <si>
    <t>SW-3210A-FLEXCLN</t>
  </si>
  <si>
    <t>SW,Flexclone,3210A</t>
  </si>
  <si>
    <t>SW-3210A-ISCSI</t>
  </si>
  <si>
    <t>SW,iSCSI,3210A</t>
  </si>
  <si>
    <t>SW-3210A-NFS</t>
  </si>
  <si>
    <t>SW,NFS,3210A</t>
  </si>
  <si>
    <t>SW-3210A-PAMII</t>
  </si>
  <si>
    <t>SW,PAMII,3210A</t>
  </si>
  <si>
    <t>SW-3210A-SMIRROR</t>
  </si>
  <si>
    <t>SW,SnapMirror,3210A</t>
  </si>
  <si>
    <t>SW-3210A-SNAPMANAGER</t>
  </si>
  <si>
    <t>SW,SnapMgr Application Integration,3210A</t>
  </si>
  <si>
    <t>SW-3210A-SNAPPROTECT</t>
  </si>
  <si>
    <t>SW,SnapProtect,3210A</t>
  </si>
  <si>
    <t>SW-3210A-SNAPVAULT</t>
  </si>
  <si>
    <t>SW,SnapVault,3210A</t>
  </si>
  <si>
    <t>SW-3210A-SRESTORE</t>
  </si>
  <si>
    <t>SW,SnapRestore,3210A</t>
  </si>
  <si>
    <t>SW-3210-CIFS</t>
  </si>
  <si>
    <t>SW,CIFS,3210</t>
  </si>
  <si>
    <t>SW-3210-COMP-BNDL</t>
  </si>
  <si>
    <t>SW,Complete BNDL,3210</t>
  </si>
  <si>
    <t>SW-3210-FCP</t>
  </si>
  <si>
    <t>SW,FCP,3210</t>
  </si>
  <si>
    <t>SW-3210-FLEXCLN</t>
  </si>
  <si>
    <t>SW,Flexclone,3210</t>
  </si>
  <si>
    <t>SW-3210-ISCSI</t>
  </si>
  <si>
    <t>SW,iSCSI,3210</t>
  </si>
  <si>
    <t>SW-3210-NFS</t>
  </si>
  <si>
    <t>SW,NFS,3210</t>
  </si>
  <si>
    <t>SW-3210-PAMII</t>
  </si>
  <si>
    <t>SW,PAMII,3210</t>
  </si>
  <si>
    <t>SW-3210-SMIRROR</t>
  </si>
  <si>
    <t>SW,SnapMirror,3210</t>
  </si>
  <si>
    <t>SW-3210-SNAPMANAGER</t>
  </si>
  <si>
    <t>SW,SnapMgr Application Integration,3210</t>
  </si>
  <si>
    <t>SW-3210-SNAPPROTECT</t>
  </si>
  <si>
    <t>SW,SnapProtect,3210</t>
  </si>
  <si>
    <t>SW-3210-SNAPVAULT</t>
  </si>
  <si>
    <t>SW,SnapVault,3210</t>
  </si>
  <si>
    <t>SW-3210-SRESTORE</t>
  </si>
  <si>
    <t>SW,SnapRestore,3210</t>
  </si>
  <si>
    <t>SW-3220A-CIFS</t>
  </si>
  <si>
    <t>SW,CIFS,3220A</t>
  </si>
  <si>
    <t>SW-3220A-CL-BASE</t>
  </si>
  <si>
    <t>SW,Base,CL Software,Node,3220A</t>
  </si>
  <si>
    <t>SW-3220A-CL-BASE-N-INC</t>
  </si>
  <si>
    <t>SW,Base,CL Software,INC Node,3220A</t>
  </si>
  <si>
    <t>SW-3220A-CL-BNDL</t>
  </si>
  <si>
    <t>SW,Premium Bundle,CL,Node,3220A</t>
  </si>
  <si>
    <t>SW-3220A-CL-BNDL-C</t>
  </si>
  <si>
    <t>SW,Premium Bundle,CL,Node,3220A,-C</t>
  </si>
  <si>
    <t>SW-3220A-CL-BNDL-N-INC</t>
  </si>
  <si>
    <t>SW,Premium Bundle,CL,INC Node,3220A</t>
  </si>
  <si>
    <t>SW-3220A-CL-CIFS</t>
  </si>
  <si>
    <t>SW,CIFS,CL,Node,3220A</t>
  </si>
  <si>
    <t>SW-3220A-CL-CIFS-N-INC</t>
  </si>
  <si>
    <t>SW,CIFS,CL,INC Node,3220A</t>
  </si>
  <si>
    <t>SW-3220A-CL-FCP</t>
  </si>
  <si>
    <t>SW,FCP,CL,Node,3220A</t>
  </si>
  <si>
    <t>SW-3220A-CL-FCP-N-INC</t>
  </si>
  <si>
    <t>SW,FCP,CL,INC Node,3220A</t>
  </si>
  <si>
    <t>SW-3220A-CL-FLEXCLN</t>
  </si>
  <si>
    <t>SW,FLEXCLN,CL,Node,3220A</t>
  </si>
  <si>
    <t>SW-3220A-CL-FLEXCLN-N-INC</t>
  </si>
  <si>
    <t>SW,FLEXCLN,CL,INC Node,3220A</t>
  </si>
  <si>
    <t>SW-3220A-CL-ISCSI</t>
  </si>
  <si>
    <t>SW,ISCSI,CL,Node,3220A</t>
  </si>
  <si>
    <t>SW-3220A-CL-ISCSI-N-INC</t>
  </si>
  <si>
    <t>SW,ISCSI,CL,INC Node,3220A</t>
  </si>
  <si>
    <t>SW-3220A-CLM-BNDL</t>
  </si>
  <si>
    <t>SW,Premium Bndl,CLM,Node,3220A</t>
  </si>
  <si>
    <t>SW-3220A-CLM-CIFS</t>
  </si>
  <si>
    <t>SW,CIFS,CLM,Node,3220A</t>
  </si>
  <si>
    <t>SW-3220A-CLM-CIFS-N-INC</t>
  </si>
  <si>
    <t>SW,CIFS,CLM Software,INC Node,3220A</t>
  </si>
  <si>
    <t>SW-3220A-CLM-FCP</t>
  </si>
  <si>
    <t>SW,FCP,CLM,Node,3220A</t>
  </si>
  <si>
    <t>SW-3220A-CLM-FCP-N-INC</t>
  </si>
  <si>
    <t>SW,FCP,CLM Software,INC Node,3220A</t>
  </si>
  <si>
    <t>SW-3220A-CLM-FLEXCLN</t>
  </si>
  <si>
    <t>SW,FLEXCLN,CLM,Node,3220A</t>
  </si>
  <si>
    <t>SW-3220A-CLM-FLEXCLN-INC</t>
  </si>
  <si>
    <t>SW,FLEXCLN,CLM,INC Node,3220A</t>
  </si>
  <si>
    <t>SW-3220A-CLM-ISCSI</t>
  </si>
  <si>
    <t>SW,ISCSI,CLM,Node,3220A</t>
  </si>
  <si>
    <t>SW-3220A-CLM-ISCSI-N-INC</t>
  </si>
  <si>
    <t>SW,ISCSI,CLM Software,INC Node,3220A</t>
  </si>
  <si>
    <t>SW-3220A-CLM-NFS</t>
  </si>
  <si>
    <t>SW,NFS,CLM,Node,3220A</t>
  </si>
  <si>
    <t>SW-3220A-CLM-NFS-N-INC</t>
  </si>
  <si>
    <t>SW,NFS,CLM Software,INC Node,3220A</t>
  </si>
  <si>
    <t>SW-3220A-CLM-SMIRROR</t>
  </si>
  <si>
    <t>SW,SnapMirror,CLM,Node,3220A</t>
  </si>
  <si>
    <t>SW-3220A-CLM-SMIRROR-INC</t>
  </si>
  <si>
    <t>SW,SnapMirror,CLM,INC Node,3220A</t>
  </si>
  <si>
    <t>SW-3220A-CLM-SNAPMGR</t>
  </si>
  <si>
    <t>SW,SnapManager,CLM,Node,3220A</t>
  </si>
  <si>
    <t>SW-3220A-CLM-SNAPMGR-INC</t>
  </si>
  <si>
    <t>SW,SnapManager,CLM,INC Node,3220A</t>
  </si>
  <si>
    <t>SW-3220A-CLM-SNAPPRO</t>
  </si>
  <si>
    <t>SW,SnapProtect,CLM,Node,3220A</t>
  </si>
  <si>
    <t>SW-3220A-CLM-SNAPPRO-INC</t>
  </si>
  <si>
    <t>SW,SnapProtect,CLM,INC Node,3220A</t>
  </si>
  <si>
    <t>SW-3220A-CLM-SRESTORE</t>
  </si>
  <si>
    <t>SW,SnapRestore,CLM,Node,3220A</t>
  </si>
  <si>
    <t>SW-3220A-CLM-SRESTORE-INC</t>
  </si>
  <si>
    <t>SW,SnapRestore,CLM,INC Node,3220A</t>
  </si>
  <si>
    <t>SW-3220A-CL-NFS</t>
  </si>
  <si>
    <t>SW,NFS,CL,Node,3220A</t>
  </si>
  <si>
    <t>SW-3220A-CL-NFS-N-INC</t>
  </si>
  <si>
    <t>SW,NFS,CL,INC Node,3220A</t>
  </si>
  <si>
    <t>SW-3220A-CL-SMIRROR</t>
  </si>
  <si>
    <t>SW,SnapMirror,CL,Node,3220A</t>
  </si>
  <si>
    <t>SW-3220A-CL-SMIRROR-N-INC</t>
  </si>
  <si>
    <t>SW,SnapMirror,CL,INC Node,3220A</t>
  </si>
  <si>
    <t>SW-3220A-CL-SNAPMGR</t>
  </si>
  <si>
    <t>SW,SNAPMANAGER,CL,Node,3220A</t>
  </si>
  <si>
    <t>SW-3220A-CL-SNAPMGR-N-INC</t>
  </si>
  <si>
    <t>SW,SNAPMANAGER,CL,INC Node,3220A</t>
  </si>
  <si>
    <t>SW-3220A-CL-SNAPPRO</t>
  </si>
  <si>
    <t>SW,SnapProtect,CL,Node,3220A</t>
  </si>
  <si>
    <t>SW-3220A-CL-SNAPPRO-N-INC</t>
  </si>
  <si>
    <t>SW,SnapProtect,CL,INC Node,3220A</t>
  </si>
  <si>
    <t>SW-3220A-CL-SRESTORE</t>
  </si>
  <si>
    <t>SW,SnapRestore,CL,Node,3220A</t>
  </si>
  <si>
    <t>SW-3220A-CL-SRESTOR-N-INC</t>
  </si>
  <si>
    <t>SW,SnapRestore,CL,INC Node,3220A</t>
  </si>
  <si>
    <t>SW-3220A-COMP-BNDL</t>
  </si>
  <si>
    <t>SW,Complete BNDL,3220A</t>
  </si>
  <si>
    <t>SW-3220A-FCP</t>
  </si>
  <si>
    <t>SW,FCP,3220A</t>
  </si>
  <si>
    <t>SW-3220A-FLEXCLN</t>
  </si>
  <si>
    <t>SW,Flexclone,3220A</t>
  </si>
  <si>
    <t>SW-3220A-ISCSI</t>
  </si>
  <si>
    <t>SW,iSCSI,3220A</t>
  </si>
  <si>
    <t>SW-3220A-NFS</t>
  </si>
  <si>
    <t>SW,NFS,3220A</t>
  </si>
  <si>
    <t>SW-3220A-SMIRROR</t>
  </si>
  <si>
    <t>SW,SnapMirror,3220A</t>
  </si>
  <si>
    <t>SW-3220A-SNAPMANAGER</t>
  </si>
  <si>
    <t>SW,SnapMgr Application Integration,3220A</t>
  </si>
  <si>
    <t>SW-3220A-SNAPPROTECT</t>
  </si>
  <si>
    <t>SW,SnapProtect,3220A</t>
  </si>
  <si>
    <t>SW-3220A-SNAPVAULT</t>
  </si>
  <si>
    <t>SW,SnapVault,3220A</t>
  </si>
  <si>
    <t>SW-3220A-SRESTORE</t>
  </si>
  <si>
    <t>SW,SnapRestore,3220A</t>
  </si>
  <si>
    <t>SW-3220-CIFS</t>
  </si>
  <si>
    <t>SW,CIFS,3220</t>
  </si>
  <si>
    <t>SW-3220-COMP-BNDL</t>
  </si>
  <si>
    <t>SW,Complete BNDL,3220</t>
  </si>
  <si>
    <t>SW-3220-FCP</t>
  </si>
  <si>
    <t>SW,FCP,3220</t>
  </si>
  <si>
    <t>SW-3220-FLEXCLN</t>
  </si>
  <si>
    <t>SW,Flexclone,3220</t>
  </si>
  <si>
    <t>SW-3220-ISCSI</t>
  </si>
  <si>
    <t>SW,iSCSI,3220</t>
  </si>
  <si>
    <t>SW-3220-NFS</t>
  </si>
  <si>
    <t>SW,NFS,3220</t>
  </si>
  <si>
    <t>SW-3220-SMIRROR</t>
  </si>
  <si>
    <t>SW,SnapMirror,3220</t>
  </si>
  <si>
    <t>SW-3220-SNAPMANAGER</t>
  </si>
  <si>
    <t>SW,SnapMgr Application Integration,3220</t>
  </si>
  <si>
    <t>SW-3220-SNAPPROTECT</t>
  </si>
  <si>
    <t>SW,SnapProtect,3220</t>
  </si>
  <si>
    <t>SW-3220-SNAPVAULT</t>
  </si>
  <si>
    <t>SW,SnapVault,3220</t>
  </si>
  <si>
    <t>SW-3220-SRESTORE</t>
  </si>
  <si>
    <t>SW,SnapRestore,3220</t>
  </si>
  <si>
    <t>SW-3240A-CIFS</t>
  </si>
  <si>
    <t>SW,CIFS,3240A</t>
  </si>
  <si>
    <t>SW-3240A-CL-BASE</t>
  </si>
  <si>
    <t>SW,Base,CL Software,Node,3240A</t>
  </si>
  <si>
    <t>SW-3240A-CL-BASE-N-INC</t>
  </si>
  <si>
    <t>SW,Base,CL Software,INC Node,3240A</t>
  </si>
  <si>
    <t>SW-3240A-CL-BNDL</t>
  </si>
  <si>
    <t>SW,Premium Bundle,CL,Node,3240A</t>
  </si>
  <si>
    <t>SW-3240A-CL-BNDL-N-INC</t>
  </si>
  <si>
    <t>SW,Premium Bundle,CL,INC Node,3240A</t>
  </si>
  <si>
    <t>SW-3240A-CL-CIFS</t>
  </si>
  <si>
    <t>SW,CIFS,CL,Node,3240A</t>
  </si>
  <si>
    <t>SW-3240A-CL-CIFS-N-INC</t>
  </si>
  <si>
    <t>SW,CIFS,CL,INC Node,3240A</t>
  </si>
  <si>
    <t>SW-3240A-CL-FCP</t>
  </si>
  <si>
    <t>SW,FCP,CL,Node,3240A</t>
  </si>
  <si>
    <t>SW-3240A-CL-FCP-N-INC</t>
  </si>
  <si>
    <t>SW,FCP,CL,INC Node,3240A</t>
  </si>
  <si>
    <t>SW-3240A-CL-FLEXCLN</t>
  </si>
  <si>
    <t>SW,FLEXCLN,CL,Node,3240A</t>
  </si>
  <si>
    <t>SW-3240A-CL-FLEXCLN-N-INC</t>
  </si>
  <si>
    <t>SW,FLEXCLN,CL,INC Node,3240A</t>
  </si>
  <si>
    <t>SW-3240A-CL-ISCSI</t>
  </si>
  <si>
    <t>SW,ISCSI,CL,Node,3240A</t>
  </si>
  <si>
    <t>SW-3240A-CL-ISCSI-N-INC</t>
  </si>
  <si>
    <t>SW,ISCSI,CL,INC Node,3240A</t>
  </si>
  <si>
    <t>SW-3240A-CLM-BNDL</t>
  </si>
  <si>
    <t>SW,Premium Bndl,CLM,Node,3240A</t>
  </si>
  <si>
    <t>SW-3240A-CLM-CIFS</t>
  </si>
  <si>
    <t>SW,CIFS,CLM,Node,3240A</t>
  </si>
  <si>
    <t>SW-3240A-CLM-CIFS-N-INC</t>
  </si>
  <si>
    <t>SW,CIFS,CLM Software,INC Node,3240A</t>
  </si>
  <si>
    <t>SW-3240A-CLM-FCP</t>
  </si>
  <si>
    <t>SW,FCP,CLM,Node,3240A</t>
  </si>
  <si>
    <t>SW-3240A-CLM-FCP-N-INC</t>
  </si>
  <si>
    <t>SW,FCP,CLM Software,INC Node,3240A</t>
  </si>
  <si>
    <t>SW-3240A-CLM-FLEXCLN</t>
  </si>
  <si>
    <t>SW,FLEXCLN,CLM,Node,3240A</t>
  </si>
  <si>
    <t>SW-3240A-CLM-FLEXCLN-INC</t>
  </si>
  <si>
    <t>SW,FLEXCLN,CLM,INC Node,3240A</t>
  </si>
  <si>
    <t>SW-3240A-CLM-ISCSI</t>
  </si>
  <si>
    <t>SW,ISCSI,CLM,Node,3240A</t>
  </si>
  <si>
    <t>SW-3240A-CLM-ISCSI-N-INC</t>
  </si>
  <si>
    <t>SW,ISCSI,CLM Software,INC Node,3240A</t>
  </si>
  <si>
    <t>SW-3240A-CLM-NFS</t>
  </si>
  <si>
    <t>SW,NFS,CLM,Node,3240A</t>
  </si>
  <si>
    <t>SW-3240A-CLM-NFS-N-INC</t>
  </si>
  <si>
    <t>SW,NFS,CLM Software,INC Node,3240A</t>
  </si>
  <si>
    <t>SW-3240A-CLM-SMIRROR</t>
  </si>
  <si>
    <t>SW,SnapMirror,CLM,Node,3240A</t>
  </si>
  <si>
    <t>SW-3240A-CLM-SMIRROR-INC</t>
  </si>
  <si>
    <t>SW,SnapMirror,CLM,INC Node,3240A</t>
  </si>
  <si>
    <t>SW-3240A-CLM-SNAPMGR</t>
  </si>
  <si>
    <t>SW,SnapManager,CLM,Node,3240A</t>
  </si>
  <si>
    <t>SW-3240A-CLM-SNAPMGR-INC</t>
  </si>
  <si>
    <t>SW,SnapManager,CLM,INC Node,3240A</t>
  </si>
  <si>
    <t>SW-3240A-CLM-SNAPPRO</t>
  </si>
  <si>
    <t>SW,SnapProtect,CLM,Node,3240A</t>
  </si>
  <si>
    <t>SW-3240A-CLM-SNAPPRO-INC</t>
  </si>
  <si>
    <t>SW,SnapProtect,CLM,INC Node,3240A</t>
  </si>
  <si>
    <t>SW-3240A-CLM-SRESTORE</t>
  </si>
  <si>
    <t>SW,SnapRestore,CLM,Node,3240A</t>
  </si>
  <si>
    <t>SW-3240A-CLM-SRESTORE-INC</t>
  </si>
  <si>
    <t>SW,SnapRestore,CLM,INC Node,3240A</t>
  </si>
  <si>
    <t>SW-3240A-CL-NFS</t>
  </si>
  <si>
    <t>SW,NFS,CL,Node,3240A</t>
  </si>
  <si>
    <t>SW-3240A-CL-NFS-N-INC</t>
  </si>
  <si>
    <t>SW,NFS,CL,INC Node,3240A</t>
  </si>
  <si>
    <t>SW-3240A-CL-SMIRROR</t>
  </si>
  <si>
    <t>SW,SnapMirror,CL,Node,3240A</t>
  </si>
  <si>
    <t>SW-3240A-CL-SMIRROR-N-INC</t>
  </si>
  <si>
    <t>SW,SnapMirror,CL,INC Node,3240A</t>
  </si>
  <si>
    <t>SW-3240A-CL-SNAPMGR</t>
  </si>
  <si>
    <t>SW,SNAPMANAGER,CL,Node,3240A</t>
  </si>
  <si>
    <t>SW-3240A-CL-SNAPMGR-N-INC</t>
  </si>
  <si>
    <t>SW,SNAPMANAGER,CL,INC Node,3240A</t>
  </si>
  <si>
    <t>SW-3240A-CL-SNAPPRO</t>
  </si>
  <si>
    <t>SW,SnapProtect,CL,Node,3240A</t>
  </si>
  <si>
    <t>SW-3240A-CL-SNAPPRO-N-INC</t>
  </si>
  <si>
    <t>SW,SnapProtect,CL,INC Node,3240A</t>
  </si>
  <si>
    <t>SW-3240A-CL-SRESTORE</t>
  </si>
  <si>
    <t>SW,SnapRestore,CL,Node,3240A</t>
  </si>
  <si>
    <t>SW-3240A-CL-SRESTOR-N-INC</t>
  </si>
  <si>
    <t>SW,SnapRestore,CL,INC Node,3240A</t>
  </si>
  <si>
    <t>SW-3240A-COMP-BNDL</t>
  </si>
  <si>
    <t>SW,Complete BNDL,3240A</t>
  </si>
  <si>
    <t>SW-3240A-FCP</t>
  </si>
  <si>
    <t>SW,FCP,3240A</t>
  </si>
  <si>
    <t>SW-3240A-FLEXCLN</t>
  </si>
  <si>
    <t>SW,Flexclone,3240A</t>
  </si>
  <si>
    <t>SW-3240A-ISCSI</t>
  </si>
  <si>
    <t>SW,iSCSI,3240A</t>
  </si>
  <si>
    <t>SW-3240A-NFS</t>
  </si>
  <si>
    <t>SW,NFS,3240A</t>
  </si>
  <si>
    <t>SW-3240A-PAMII</t>
  </si>
  <si>
    <t>SW,PAMII,3240A</t>
  </si>
  <si>
    <t>SW-3240A-SMIRROR</t>
  </si>
  <si>
    <t>SW,SnapMirror,3240A</t>
  </si>
  <si>
    <t>SW-3240A-SNAPMANAGER</t>
  </si>
  <si>
    <t>SW,SnapMgr Application Integration,3240A</t>
  </si>
  <si>
    <t>SW-3240A-SNAPPROTECT</t>
  </si>
  <si>
    <t>SW,SnapProtect,3240A</t>
  </si>
  <si>
    <t>SW-3240A-SNAPVAULT</t>
  </si>
  <si>
    <t>SW,SnapVault,3240A</t>
  </si>
  <si>
    <t>SW-3240A-SRESTORE</t>
  </si>
  <si>
    <t>SW,SnapRestore,3240A</t>
  </si>
  <si>
    <t>SW-3240-CIFS</t>
  </si>
  <si>
    <t>SW,CIFS,3240</t>
  </si>
  <si>
    <t>SW-3240-COMP-BNDL</t>
  </si>
  <si>
    <t>SW,Complete BNDL,3240</t>
  </si>
  <si>
    <t>SW-3240-FCP</t>
  </si>
  <si>
    <t>SW,FCP,3240</t>
  </si>
  <si>
    <t>SW-3240-FLEXCLN</t>
  </si>
  <si>
    <t>SW,Flexclone,3240</t>
  </si>
  <si>
    <t>SW-3240-ISCSI</t>
  </si>
  <si>
    <t>SW,iSCSI,3240</t>
  </si>
  <si>
    <t>SW-3240-NFS</t>
  </si>
  <si>
    <t>SW,NFS,3240</t>
  </si>
  <si>
    <t>SW-3240-PAMII</t>
  </si>
  <si>
    <t>SW,PAMII,3240</t>
  </si>
  <si>
    <t>SW-3240-SMIRROR</t>
  </si>
  <si>
    <t>SW,SnapMirror,3240</t>
  </si>
  <si>
    <t>SW-3240-SNAPMANAGER</t>
  </si>
  <si>
    <t>SW,SnapMgr Application Integration,3240</t>
  </si>
  <si>
    <t>SW-3240-SNAPPROTECT</t>
  </si>
  <si>
    <t>SW,SnapProtect,3240</t>
  </si>
  <si>
    <t>SW-3240-SNAPVAULT</t>
  </si>
  <si>
    <t>SW,SnapVault,3240</t>
  </si>
  <si>
    <t>SW-3240-SRESTORE</t>
  </si>
  <si>
    <t>SW,SnapRestore,3240</t>
  </si>
  <si>
    <t>SW-3250A-CIFS</t>
  </si>
  <si>
    <t>SW,CIFS,3250A</t>
  </si>
  <si>
    <t>SW-3250A-CL-BASE</t>
  </si>
  <si>
    <t>SW,Base,CL Software,Node,3250A</t>
  </si>
  <si>
    <t>SW-3250A-CL-BASE-N-INC</t>
  </si>
  <si>
    <t>SW,Base,CL Software,INC Node,3250A</t>
  </si>
  <si>
    <t>SW-3250A-CL-BNDL</t>
  </si>
  <si>
    <t>SW,Premium Bundle,CL,Node,3250A</t>
  </si>
  <si>
    <t>SW-3250A-CL-BNDL-C</t>
  </si>
  <si>
    <t>SW,Premium Bundle,CL,Node,3250A,-C</t>
  </si>
  <si>
    <t>SW-3250A-CL-BNDL-N-INC</t>
  </si>
  <si>
    <t>SW,Premium Bundle,CL,INC Node,3250A</t>
  </si>
  <si>
    <t>SW-3250A-CL-CIFS</t>
  </si>
  <si>
    <t>SW,CIFS,CL,Node,3250A</t>
  </si>
  <si>
    <t>SW-3250A-CL-CIFS-N-INC</t>
  </si>
  <si>
    <t>SW,CIFS,CL,INC Node,3250A</t>
  </si>
  <si>
    <t>SW-3250A-CL-FCP</t>
  </si>
  <si>
    <t>SW,FCP,CL,Node,3250A</t>
  </si>
  <si>
    <t>SW-3250A-CL-FCP-N-INC</t>
  </si>
  <si>
    <t>SW,FCP,CL,INC Node,3250A</t>
  </si>
  <si>
    <t>SW-3250A-CL-FLEXCLN</t>
  </si>
  <si>
    <t>SW,FLEXCLN,CL,Node,3250A</t>
  </si>
  <si>
    <t>SW-3250A-CL-FLEXCLN-N-INC</t>
  </si>
  <si>
    <t>SW,FLEXCLN,CL,INC Node,3250A</t>
  </si>
  <si>
    <t>SW-3250A-CL-ISCSI</t>
  </si>
  <si>
    <t>SW,ISCSI,CL,Node,3250A</t>
  </si>
  <si>
    <t>SW-3250A-CL-ISCSI-N-INC</t>
  </si>
  <si>
    <t>SW,ISCSI,CL,INC Node,3250A</t>
  </si>
  <si>
    <t>SW-3250A-CLM-BNDL</t>
  </si>
  <si>
    <t>SW,Premium Bndl,CLM,Node,3250A</t>
  </si>
  <si>
    <t>SW-3250A-CLM-CIFS</t>
  </si>
  <si>
    <t>SW,CIFS,CLM,Node,3250A</t>
  </si>
  <si>
    <t>SW-3250A-CLM-CIFS-N-INC</t>
  </si>
  <si>
    <t>SW,CIFS,CLM Software,INC Node,3250A</t>
  </si>
  <si>
    <t>SW-3250A-CLM-FCP</t>
  </si>
  <si>
    <t>SW,FCP,CLM,Node,3250A</t>
  </si>
  <si>
    <t>SW-3250A-CLM-FCP-N-INC</t>
  </si>
  <si>
    <t>SW,FCP,CLM Software,INC Node,3250A</t>
  </si>
  <si>
    <t>SW-3250A-CLM-FLEXCLN</t>
  </si>
  <si>
    <t>SW,FLEXCLN,CLM,Node,3250A</t>
  </si>
  <si>
    <t>SW-3250A-CLM-FLEXCLN-INC</t>
  </si>
  <si>
    <t>SW,FLEXCLN,CLM,INC Node,3250A</t>
  </si>
  <si>
    <t>SW-3250A-CLM-ISCSI</t>
  </si>
  <si>
    <t>SW,ISCSI,CLM,Node,3250A</t>
  </si>
  <si>
    <t>SW-3250A-CLM-ISCSI-N-INC</t>
  </si>
  <si>
    <t>SW,ISCSI,CLM Software,INC Node,3250A</t>
  </si>
  <si>
    <t>SW-3250A-CLM-NFS</t>
  </si>
  <si>
    <t>SW,NFS,CLM,Node,3250A</t>
  </si>
  <si>
    <t>SW-3250A-CLM-NFS-N-INC</t>
  </si>
  <si>
    <t>SW,NFS,CLM Software,INC Node,3250A</t>
  </si>
  <si>
    <t>SW-3250A-CLM-SMIRROR</t>
  </si>
  <si>
    <t>SW,SnapMirror,CLM,Node,3250A</t>
  </si>
  <si>
    <t>SW-3250A-CLM-SMIRROR-INC</t>
  </si>
  <si>
    <t>SW,SnapMirror,CLM,INC Node,3250A</t>
  </si>
  <si>
    <t>SW-3250A-CLM-SNAPMGR</t>
  </si>
  <si>
    <t>SW,SnapManager,CLM,Node,3250A</t>
  </si>
  <si>
    <t>SW-3250A-CLM-SNAPMGR-INC</t>
  </si>
  <si>
    <t>SW,SnapManager,CLM,INC Node,3250A</t>
  </si>
  <si>
    <t>SW-3250A-CLM-SNAPPRO</t>
  </si>
  <si>
    <t>SW,SnapProtect,CLM,Node,3250A</t>
  </si>
  <si>
    <t>SW-3250A-CLM-SNAPPRO-INC</t>
  </si>
  <si>
    <t>SW,SnapProtect,CLM,INC Node,3250A</t>
  </si>
  <si>
    <t>SW-3250A-CLM-SRESTORE</t>
  </si>
  <si>
    <t>SW,SnapRestore,CLM,Node,3250A</t>
  </si>
  <si>
    <t>SW-3250A-CLM-SRESTORE-INC</t>
  </si>
  <si>
    <t>SW,SnapRestore,CLM,INC Node,3250A</t>
  </si>
  <si>
    <t>SW-3250A-CL-NFS</t>
  </si>
  <si>
    <t>SW,NFS,CL,Node,3250A</t>
  </si>
  <si>
    <t>SW-3250A-CL-NFS-N-INC</t>
  </si>
  <si>
    <t>SW,NFS,CL,INC Node,3250A</t>
  </si>
  <si>
    <t>SW-3250A-CL-SMIRROR</t>
  </si>
  <si>
    <t>SW,SnapMirror,CL,Node,3250A</t>
  </si>
  <si>
    <t>SW-3250A-CL-SMIRROR-N-INC</t>
  </si>
  <si>
    <t>SW,SnapMirror,CL,INC Node,3250A</t>
  </si>
  <si>
    <t>SW-3250A-CL-SNAPMGR</t>
  </si>
  <si>
    <t>SW,SNAPMANAGER,CL,Node,3250A</t>
  </si>
  <si>
    <t>SW-3250A-CL-SNAPMGR-N-INC</t>
  </si>
  <si>
    <t>SW,SNAPMANAGER,CL,INC Node,3250A</t>
  </si>
  <si>
    <t>SW-3250A-CL-SNAPPRO</t>
  </si>
  <si>
    <t>SW,SnapProtect,CL,Node,3250A</t>
  </si>
  <si>
    <t>SW-3250A-CL-SNAPPRO-N-INC</t>
  </si>
  <si>
    <t>SW,SnapProtect,CL,INC Node,3250A</t>
  </si>
  <si>
    <t>SW-3250A-CL-SRESTORE</t>
  </si>
  <si>
    <t>SW,SnapRestore,CL,Node,3250A</t>
  </si>
  <si>
    <t>SW-3250A-CL-SRESTOR-N-INC</t>
  </si>
  <si>
    <t>SW,SnapRestore,CL,INC Node,3250A</t>
  </si>
  <si>
    <t>SW-3250A-COMP-BNDL</t>
  </si>
  <si>
    <t>SW,Complete BNDL,3250A</t>
  </si>
  <si>
    <t>SW-3250A-FCP</t>
  </si>
  <si>
    <t>SW,FCP,3250A</t>
  </si>
  <si>
    <t>SW-3250A-FLEXCLN</t>
  </si>
  <si>
    <t>SW,Flexclone,3250A</t>
  </si>
  <si>
    <t>SW-3250A-ISCSI</t>
  </si>
  <si>
    <t>SW,iSCSI,3250A</t>
  </si>
  <si>
    <t>SW-3250A-NFS</t>
  </si>
  <si>
    <t>SW,NFS,3250A</t>
  </si>
  <si>
    <t>SW-3250A-SMIRROR</t>
  </si>
  <si>
    <t>SW,SnapMirror,3250A</t>
  </si>
  <si>
    <t>SW-3250A-SNAPMANAGER</t>
  </si>
  <si>
    <t>SW,SnapMgr Application Integration,3250A</t>
  </si>
  <si>
    <t>SW-3250A-SNAPPROTECT</t>
  </si>
  <si>
    <t>SW,SnapProtect,3250A</t>
  </si>
  <si>
    <t>SW-3250A-SNAPVAULT</t>
  </si>
  <si>
    <t>SW,SnapVault,3250A</t>
  </si>
  <si>
    <t>SW-3250A-SRESTORE</t>
  </si>
  <si>
    <t>SW,SnapRestore,3250A</t>
  </si>
  <si>
    <t>SW-3250-CIFS</t>
  </si>
  <si>
    <t>SW,CIFS,3250</t>
  </si>
  <si>
    <t>SW-3250-COMP-BNDL</t>
  </si>
  <si>
    <t>SW,Complete BNDL,3250</t>
  </si>
  <si>
    <t>SW-3250-FCP</t>
  </si>
  <si>
    <t>SW,FCP,3250</t>
  </si>
  <si>
    <t>SW-3250-FLEXCLN</t>
  </si>
  <si>
    <t>SW,Flexclone,3250</t>
  </si>
  <si>
    <t>SW-3250-ISCSI</t>
  </si>
  <si>
    <t>SW,iSCSI,3250</t>
  </si>
  <si>
    <t>SW-3250-NFS</t>
  </si>
  <si>
    <t>SW,NFS,3250</t>
  </si>
  <si>
    <t>SW-3250-SMIRROR</t>
  </si>
  <si>
    <t>SW,SnapMirror,3250</t>
  </si>
  <si>
    <t>SW-3250-SNAPMANAGER</t>
  </si>
  <si>
    <t>SW,SnapMgr Application Integration,3250</t>
  </si>
  <si>
    <t>SW-3250-SNAPMANAGER-C</t>
  </si>
  <si>
    <t>SW, SnapManager Suite,-C</t>
  </si>
  <si>
    <t>SW-3250-SNAPPROTECT</t>
  </si>
  <si>
    <t>SW,SnapProtect,3250</t>
  </si>
  <si>
    <t>SW-3250-SNAPVAULT</t>
  </si>
  <si>
    <t>SW,SnapVault,3250</t>
  </si>
  <si>
    <t>SW-3250-SRESTORE</t>
  </si>
  <si>
    <t>SW,SnapRestore,3250</t>
  </si>
  <si>
    <t>SW-3270A-CIFS</t>
  </si>
  <si>
    <t>SW,CIFS,3270A</t>
  </si>
  <si>
    <t>SW-3270A-CL-BASE</t>
  </si>
  <si>
    <t>SW,Base,CL Software,Node,3270A</t>
  </si>
  <si>
    <t>SW-3270A-CL-BASE-N-INC</t>
  </si>
  <si>
    <t>SW,Base,CL Software,INC Node,3270A</t>
  </si>
  <si>
    <t>SW-3270A-CL-BNDL</t>
  </si>
  <si>
    <t>SW,Premium Bundle,CL,Node,3270A</t>
  </si>
  <si>
    <t>SW-3270A-CL-BNDL-N-INC</t>
  </si>
  <si>
    <t>SW,Premium Bundle,CL,INC Node,3270A</t>
  </si>
  <si>
    <t>SW-3270A-CL-CIFS</t>
  </si>
  <si>
    <t>SW,CIFS,CL,Node,3270A</t>
  </si>
  <si>
    <t>SW-3270A-CL-CIFS-N-INC</t>
  </si>
  <si>
    <t>SW,CIFS,CL,INC Node,3270A</t>
  </si>
  <si>
    <t>SW-3270A-CL-FCP</t>
  </si>
  <si>
    <t>SW,FCP,CL,Node,3270A</t>
  </si>
  <si>
    <t>SW-3270A-CL-FCP-N-INC</t>
  </si>
  <si>
    <t>SW,FCP,CL,INC Node,3270A</t>
  </si>
  <si>
    <t>SW-3270A-CL-FLEXCLN</t>
  </si>
  <si>
    <t>SW,FLEXCLN,CL,Node,3270A</t>
  </si>
  <si>
    <t>SW-3270A-CL-FLEXCLN-N-INC</t>
  </si>
  <si>
    <t>SW,FLEXCLN,CL,INC Node,3270A</t>
  </si>
  <si>
    <t>SW-3270A-CL-ISCSI</t>
  </si>
  <si>
    <t>SW,ISCSI,CL,Node,3270A</t>
  </si>
  <si>
    <t>SW-3270A-CL-ISCSI-N-INC</t>
  </si>
  <si>
    <t>SW,ISCSI,CL,INC Node,3270A</t>
  </si>
  <si>
    <t>SW-3270A-CLM-BNDL</t>
  </si>
  <si>
    <t>SW,Premium Bndl,CLM,Node,3270A</t>
  </si>
  <si>
    <t>SW-3270A-CLM-CIFS</t>
  </si>
  <si>
    <t>SW,CIFS,CLM,Node,3270A</t>
  </si>
  <si>
    <t>SW-3270A-CLM-CIFS-N-INC</t>
  </si>
  <si>
    <t>SW,CIFS,CLM Software,INC Node,3270A</t>
  </si>
  <si>
    <t>SW-3270A-CLM-FCP</t>
  </si>
  <si>
    <t>SW,FCP,CLM,Node,3270A</t>
  </si>
  <si>
    <t>SW-3270A-CLM-FCP-N-INC</t>
  </si>
  <si>
    <t>SW,FCP,CLM Software,INC Node,3270A</t>
  </si>
  <si>
    <t>SW-3270A-CLM-FLEXCLN</t>
  </si>
  <si>
    <t>SW,FLEXCLN,CLM,Node,3270A</t>
  </si>
  <si>
    <t>SW-3270A-CLM-FLEXCLN-INC</t>
  </si>
  <si>
    <t>SW,FLEXCLN,CLM,INC Node,3270A</t>
  </si>
  <si>
    <t>SW-3270A-CLM-ISCSI</t>
  </si>
  <si>
    <t>SW,ISCSI,CLM,Node,3270A</t>
  </si>
  <si>
    <t>SW-3270A-CLM-ISCSI-N-INC</t>
  </si>
  <si>
    <t>SW,ISCSI,CLM Software,INC Node,3270A</t>
  </si>
  <si>
    <t>SW-3270A-CLM-NFS</t>
  </si>
  <si>
    <t>SW,NFS,CLM,Node,3270A</t>
  </si>
  <si>
    <t>SW-3270A-CLM-NFS-N-INC</t>
  </si>
  <si>
    <t>SW,NFS,CLM Software,INC Node,3270A</t>
  </si>
  <si>
    <t>SW-3270A-CLM-SMIRROR</t>
  </si>
  <si>
    <t>SW,SnapMirror,CLM,Node,3270A</t>
  </si>
  <si>
    <t>SW-3270A-CLM-SMIRROR-INC</t>
  </si>
  <si>
    <t>SW,SnapMirror,CLM,INC Node,3270A</t>
  </si>
  <si>
    <t>SW-3270A-CLM-SNAPMGR</t>
  </si>
  <si>
    <t>SW,SnapManager,CLM,Node,3270A</t>
  </si>
  <si>
    <t>SW-3270A-CLM-SNAPMGR-INC</t>
  </si>
  <si>
    <t>SW,SnapManager,CLM,INC Node,3270A</t>
  </si>
  <si>
    <t>SW-3270A-CLM-SNAPPRO</t>
  </si>
  <si>
    <t>SW,SnapProtect,CLM,Node,3270A</t>
  </si>
  <si>
    <t>SW-3270A-CLM-SNAPPRO-INC</t>
  </si>
  <si>
    <t>SW,SnapProtect,CLM,INC Node,3270A</t>
  </si>
  <si>
    <t>SW-3270A-CLM-SRESTORE</t>
  </si>
  <si>
    <t>SW,SnapRestore,CLM,Node,3270A</t>
  </si>
  <si>
    <t>SW-3270A-CLM-SRESTORE-INC</t>
  </si>
  <si>
    <t>SW,SnapRestore,CLM,INC Node,3270A</t>
  </si>
  <si>
    <t>SW-3270A-CL-NFS</t>
  </si>
  <si>
    <t>SW,NFS,CL,Node,3270A</t>
  </si>
  <si>
    <t>SW-3270A-CL-NFS-N-INC</t>
  </si>
  <si>
    <t>SW,NFS,CL,INC Node,3270A</t>
  </si>
  <si>
    <t>SW-3270A-CL-SMIRROR</t>
  </si>
  <si>
    <t>SW,SnapMirror,CL,Node,3270A</t>
  </si>
  <si>
    <t>SW-3270A-CL-SMIRROR-N-INC</t>
  </si>
  <si>
    <t>SW,SnapMirror,CL,INC Node,3270A</t>
  </si>
  <si>
    <t>SW-3270A-CL-SNAPMGR</t>
  </si>
  <si>
    <t>SW,SNAPMANAGER,CL,Node,3270A</t>
  </si>
  <si>
    <t>SW-3270A-CL-SNAPMGR-N-INC</t>
  </si>
  <si>
    <t>SW,SNAPMANAGER,CL,INC Node,3270A</t>
  </si>
  <si>
    <t>SW-3270A-CL-SNAPPRO</t>
  </si>
  <si>
    <t>SW,SnapProtect,CL,Node,3270A</t>
  </si>
  <si>
    <t>SW-3270A-CL-SNAPPRO-N-INC</t>
  </si>
  <si>
    <t>SW,SnapProtect,CL,INC Node,3270A</t>
  </si>
  <si>
    <t>SW-3270A-CL-SRESTORE</t>
  </si>
  <si>
    <t>SW,SnapRestore,CL,Node,3270A</t>
  </si>
  <si>
    <t>SW-3270A-CL-SRESTOR-N-INC</t>
  </si>
  <si>
    <t>SW,SnapRestore,CL,INC Node,3270A</t>
  </si>
  <si>
    <t>SW-3270A-COMP-BNDL</t>
  </si>
  <si>
    <t>SW,Complete BNDL,3270A</t>
  </si>
  <si>
    <t>SW-3270A-FCP</t>
  </si>
  <si>
    <t>SW,FCP,3270A</t>
  </si>
  <si>
    <t>SW-3270A-FLEXCLN</t>
  </si>
  <si>
    <t>SW,Flexclone,3270A</t>
  </si>
  <si>
    <t>SW-3270A-ISCSI</t>
  </si>
  <si>
    <t>SW,iSCSI,3270A</t>
  </si>
  <si>
    <t>SW-3270A-NFS</t>
  </si>
  <si>
    <t>SW,NFS,3270A</t>
  </si>
  <si>
    <t>SW-3270A-PAMII</t>
  </si>
  <si>
    <t>SW,PAMII,3270A</t>
  </si>
  <si>
    <t>SW-3270A-SMIRROR</t>
  </si>
  <si>
    <t>SW,SnapMirror,3270A</t>
  </si>
  <si>
    <t>SW-3270A-SNAPMANAGER</t>
  </si>
  <si>
    <t>SW,SnapMgr Application Integration,3270A</t>
  </si>
  <si>
    <t>SW-3270A-SNAPPROTECT</t>
  </si>
  <si>
    <t>SW,SnapProtect,3270A</t>
  </si>
  <si>
    <t>SW-3270A-SNAPVAULT</t>
  </si>
  <si>
    <t>SW,SnapVault,3270A</t>
  </si>
  <si>
    <t>SW-3270A-SRESTORE</t>
  </si>
  <si>
    <t>SW,SnapRestore,3270A</t>
  </si>
  <si>
    <t>SW-3270-CIFS</t>
  </si>
  <si>
    <t>SW,CIFS,3270</t>
  </si>
  <si>
    <t>SW-3270-COMP-BNDL</t>
  </si>
  <si>
    <t>SW,Complete BNDL,3270</t>
  </si>
  <si>
    <t>SW-3270-FCP</t>
  </si>
  <si>
    <t>SW,FCP,3270</t>
  </si>
  <si>
    <t>SW-3270-FLEXCLN</t>
  </si>
  <si>
    <t>SW,Flexclone,3270</t>
  </si>
  <si>
    <t>SW-3270-ISCSI</t>
  </si>
  <si>
    <t>SW,iSCSI,3270</t>
  </si>
  <si>
    <t>SW-3270-NFS</t>
  </si>
  <si>
    <t>SW,NFS,3270</t>
  </si>
  <si>
    <t>SW-3270-PAMII</t>
  </si>
  <si>
    <t>SW,PAMII,3270</t>
  </si>
  <si>
    <t>SW-3270-SMIRROR</t>
  </si>
  <si>
    <t>SW,SnapMirror,3270</t>
  </si>
  <si>
    <t>SW-3270-SNAPMANAGER</t>
  </si>
  <si>
    <t>SW,SnapMgr Application Integration,3270</t>
  </si>
  <si>
    <t>SW-3270-SNAPPROTECT</t>
  </si>
  <si>
    <t>SW,SnapProtect,3270</t>
  </si>
  <si>
    <t>SW-3270-SNAPVAULT</t>
  </si>
  <si>
    <t>SW,SnapVault,3270</t>
  </si>
  <si>
    <t>SW-3270-SRESTORE</t>
  </si>
  <si>
    <t>SW,SnapRestore,3270</t>
  </si>
  <si>
    <t>SW-5400-SNAPSHOT</t>
  </si>
  <si>
    <t>SW,SnapShot,5400</t>
  </si>
  <si>
    <t>SW-5400-SNAPSHOT-P</t>
  </si>
  <si>
    <t>SW,SnapShot,5400,-P</t>
  </si>
  <si>
    <t>SW-5500-FDE-SKM</t>
  </si>
  <si>
    <t>SW,FDE Sec Key Mgmt,5500</t>
  </si>
  <si>
    <t>SW-5500-FDE-SKM-P</t>
  </si>
  <si>
    <t>SW,FDE Sec Key Mgmt,5500,-P</t>
  </si>
  <si>
    <t>SW-5600-FDE-SKM</t>
  </si>
  <si>
    <t>SW,FDE Sec Key Mgmt,5600</t>
  </si>
  <si>
    <t>SW-5600-FDE-SKM-P</t>
  </si>
  <si>
    <t>SW,FDE Sec Key Mgmt,5600,-P</t>
  </si>
  <si>
    <t>SW-6210A-CIFS</t>
  </si>
  <si>
    <t>SW,CIFS,6210A</t>
  </si>
  <si>
    <t>SW-6210A-CL-BASE</t>
  </si>
  <si>
    <t>SW,Base,CL Software,Node,6210A</t>
  </si>
  <si>
    <t>SW-6210A-CL-BASE-N-INC</t>
  </si>
  <si>
    <t>SW,Base,CL Software,INC Node,6210A</t>
  </si>
  <si>
    <t>SW-6210A-CL-BNDL</t>
  </si>
  <si>
    <t>SW,Premium Bundle,CL,Node,6210A</t>
  </si>
  <si>
    <t>SW-6210A-CL-BNDL-N-INC</t>
  </si>
  <si>
    <t>SW,Premium Bundle,CL,INC Node,6210A</t>
  </si>
  <si>
    <t>SW-6210A-CL-CIFS</t>
  </si>
  <si>
    <t>SW,CIFS,CL,Node,6210A</t>
  </si>
  <si>
    <t>SW-6210A-CL-CIFS-N-INC</t>
  </si>
  <si>
    <t>SW,CIFS,CL,INC Node,6210A</t>
  </si>
  <si>
    <t>SW-6210A-CL-FCP</t>
  </si>
  <si>
    <t>SW,FCP,CL,Node,6210A</t>
  </si>
  <si>
    <t>SW-6210A-CL-FCP-N-INC</t>
  </si>
  <si>
    <t>SW,FCP,CL,INC Node,6210A</t>
  </si>
  <si>
    <t>SW-6210A-CL-FLEXCLN</t>
  </si>
  <si>
    <t>SW,FLEXCLN,CL,Node,6210A</t>
  </si>
  <si>
    <t>SW-6210A-CL-FLEXCLN-N-INC</t>
  </si>
  <si>
    <t>SW,FLEXCLN,CL,INC Node,6210A</t>
  </si>
  <si>
    <t>SW-6210A-CL-ISCSI</t>
  </si>
  <si>
    <t>SW,ISCSI,CL,Node,6210A</t>
  </si>
  <si>
    <t>SW-6210A-CL-ISCSI-N-INC</t>
  </si>
  <si>
    <t>SW,ISCSI,CL,INC Node,6210A</t>
  </si>
  <si>
    <t>SW-6210A-CLM-BNDL</t>
  </si>
  <si>
    <t>SW,Premium Bndl,CLM,Node,6210A</t>
  </si>
  <si>
    <t>SW-6210A-CLM-CIFS</t>
  </si>
  <si>
    <t>SW,CIFS,CLM,Node,6210A</t>
  </si>
  <si>
    <t>SW-6210A-CLM-CIFS-N-INC</t>
  </si>
  <si>
    <t>SW,CIFS,CLM Software,INC Node,6210A</t>
  </si>
  <si>
    <t>SW-6210A-CLM-FCP</t>
  </si>
  <si>
    <t>SW,FCP,CLM,Node,6210A</t>
  </si>
  <si>
    <t>SW-6210A-CLM-FCP-N-INC</t>
  </si>
  <si>
    <t>SW,FCP,CLM Software,INC Node,6210A</t>
  </si>
  <si>
    <t>SW-6210A-CLM-FLEXCLN</t>
  </si>
  <si>
    <t>SW,FLEXCLN,CLM,Node,6210A</t>
  </si>
  <si>
    <t>SW-6210A-CLM-FLEXCLN-INC</t>
  </si>
  <si>
    <t>SW,FLEXCLN,CLM,INC Node,6210A</t>
  </si>
  <si>
    <t>SW-6210A-CLM-ISCSI</t>
  </si>
  <si>
    <t>SW,ISCSI,CLM,Node,6210A</t>
  </si>
  <si>
    <t>SW-6210A-CLM-ISCSI-N-INC</t>
  </si>
  <si>
    <t>SW,ISCSI,CLM Software,INC Node,6210A</t>
  </si>
  <si>
    <t>SW-6210A-CLM-NFS</t>
  </si>
  <si>
    <t>SW,NFS,CLM,Node,6210A</t>
  </si>
  <si>
    <t>SW-6210A-CLM-NFS-N-INC</t>
  </si>
  <si>
    <t>SW,NFS,CLM Software,INC Node,6210A</t>
  </si>
  <si>
    <t>SW-6210A-CLM-SMIRROR</t>
  </si>
  <si>
    <t>SW,SnapMirror,CLM,Node,6210A</t>
  </si>
  <si>
    <t>SW-6210A-CLM-SMIRROR-INC</t>
  </si>
  <si>
    <t>SW,SnapMirror,CLM,INC Node,6210A</t>
  </si>
  <si>
    <t>SW-6210A-CLM-SNAPMGR</t>
  </si>
  <si>
    <t>SW,SnapManager,CLM,Node,6210A</t>
  </si>
  <si>
    <t>SW-6210A-CLM-SNAPMGR-INC</t>
  </si>
  <si>
    <t>SW,SnapManager,CLM,INC Node,6210A</t>
  </si>
  <si>
    <t>SW-6210A-CLM-SNAPPRO</t>
  </si>
  <si>
    <t>SW,SnapProtect,CLM,Node,6210A</t>
  </si>
  <si>
    <t>SW-6210A-CLM-SNAPPRO-INC</t>
  </si>
  <si>
    <t>SW,SnapProtect,CLM,INC Node,6210A</t>
  </si>
  <si>
    <t>SW-6210A-CLM-SRESTORE</t>
  </si>
  <si>
    <t>SW,SnapRestore,CLM,Node,6210A</t>
  </si>
  <si>
    <t>SW-6210A-CLM-SRESTORE-INC</t>
  </si>
  <si>
    <t>SW,SnapRestore,CLM,INC Node,6210A</t>
  </si>
  <si>
    <t>SW-6210A-CL-NFS</t>
  </si>
  <si>
    <t>SW,NFS,CL,Node,6210A</t>
  </si>
  <si>
    <t>SW-6210A-CL-NFS-N-INC</t>
  </si>
  <si>
    <t>SW,NFS,CL,INC Node,6210A</t>
  </si>
  <si>
    <t>SW-6210A-CL-SMIRROR</t>
  </si>
  <si>
    <t>SW,SnapMirror,CL,Node,6210A</t>
  </si>
  <si>
    <t>SW-6210A-CL-SMIRROR-N-INC</t>
  </si>
  <si>
    <t>SW,SnapMirror,CL,INC Node,6210A</t>
  </si>
  <si>
    <t>SW-6210A-CL-SNAPMGR</t>
  </si>
  <si>
    <t>SW,SNAPMANAGER,CL,Node,6210A</t>
  </si>
  <si>
    <t>SW-6210A-CL-SNAPMGR-N-INC</t>
  </si>
  <si>
    <t>SW,SNAPMANAGER,CL,INC Node,6210A</t>
  </si>
  <si>
    <t>SW-6210A-CL-SNAPPRO</t>
  </si>
  <si>
    <t>SW,SnapProtect,CL,Node,6210A</t>
  </si>
  <si>
    <t>SW-6210A-CL-SNAPPRO-N-INC</t>
  </si>
  <si>
    <t>SW,SnapProtect,CL,INC Node,6210A</t>
  </si>
  <si>
    <t>SW-6210A-CL-SRESTORE</t>
  </si>
  <si>
    <t>SW,SnapRestore,CL,Node,6210A</t>
  </si>
  <si>
    <t>SW-6210A-CL-SRESTOR-N-INC</t>
  </si>
  <si>
    <t>SW,SnapRestore,CL,INC Node,6210A</t>
  </si>
  <si>
    <t>SW-6210A-COMP-BNDL</t>
  </si>
  <si>
    <t>SW,Complete BNDL,6210A</t>
  </si>
  <si>
    <t>SW-6210A-FCP</t>
  </si>
  <si>
    <t>SW,FCP,6210A</t>
  </si>
  <si>
    <t>SW-6210A-FLEXCLN</t>
  </si>
  <si>
    <t>SW,Flexclone,6210A</t>
  </si>
  <si>
    <t>SW-6210A-ISCSI</t>
  </si>
  <si>
    <t>SW,iSCSI,6210A</t>
  </si>
  <si>
    <t>SW-6210A-NFS</t>
  </si>
  <si>
    <t>SW,NFS,6210A</t>
  </si>
  <si>
    <t>SW-6210A-PAMII</t>
  </si>
  <si>
    <t>SW,PAMII,6210A</t>
  </si>
  <si>
    <t>SW-6210A-SMIRROR</t>
  </si>
  <si>
    <t>SW,SnapMirror,6210A</t>
  </si>
  <si>
    <t>SW-6210A-SNAPMANAGER</t>
  </si>
  <si>
    <t>SW,SnapMgr Application Integration,6210A</t>
  </si>
  <si>
    <t>SW-6210A-SNAPPROTECT</t>
  </si>
  <si>
    <t>SW,SnapProtect,6210A</t>
  </si>
  <si>
    <t>SW-6210A-SNAPVAULT</t>
  </si>
  <si>
    <t>SW,SnapVault,6210A</t>
  </si>
  <si>
    <t>SW-6210A-SRESTORE</t>
  </si>
  <si>
    <t>SW,SnapRestore,6210A</t>
  </si>
  <si>
    <t>SW-6210-CIFS</t>
  </si>
  <si>
    <t>SW,CIFS,6210</t>
  </si>
  <si>
    <t>SW-6210-COMP-BNDL</t>
  </si>
  <si>
    <t>SW,Complete BNDL,6210</t>
  </si>
  <si>
    <t>SW-6210-FCP</t>
  </si>
  <si>
    <t>SW,FCP,6210</t>
  </si>
  <si>
    <t>SW-6210-FLEXCLN</t>
  </si>
  <si>
    <t>SW,Flexclone,6210</t>
  </si>
  <si>
    <t>SW-6210-ISCSI</t>
  </si>
  <si>
    <t>SW,iSCSI,6210</t>
  </si>
  <si>
    <t>SW-6210-NFS</t>
  </si>
  <si>
    <t>SW,NFS,6210</t>
  </si>
  <si>
    <t>SW-6210-PAMII</t>
  </si>
  <si>
    <t>SW,PAMII,6210</t>
  </si>
  <si>
    <t>SW-6210-SMIRROR</t>
  </si>
  <si>
    <t>SW,SnapMirror,6210</t>
  </si>
  <si>
    <t>SW-6210-SNAPMANAGER</t>
  </si>
  <si>
    <t>SW,SnapMgr Application Integration,6210</t>
  </si>
  <si>
    <t>SW-6210-SNAPPROTECT</t>
  </si>
  <si>
    <t>SW,SnapProtect,6210</t>
  </si>
  <si>
    <t>SW-6210-SNAPVAULT</t>
  </si>
  <si>
    <t>SW,SnapVault,6210</t>
  </si>
  <si>
    <t>SW-6210-SRESTORE</t>
  </si>
  <si>
    <t>SW,SnapRestore,6210</t>
  </si>
  <si>
    <t>SW-6220A-CIFS</t>
  </si>
  <si>
    <t>SW,CIFS,6220A</t>
  </si>
  <si>
    <t>SW-6220A-CL-BASE</t>
  </si>
  <si>
    <t>SW,Base,CL Software,Node,6220A</t>
  </si>
  <si>
    <t>SW-6220A-CL-BASE-N-INC</t>
  </si>
  <si>
    <t>SW,Base,CL Software,INC Node,6220A</t>
  </si>
  <si>
    <t>SW-6220A-CL-BNDL</t>
  </si>
  <si>
    <t>SW,Premium Bundle,CL,Node,6220A</t>
  </si>
  <si>
    <t>SW-6220A-CL-BNDL-C</t>
  </si>
  <si>
    <t>SW,Premium Bundle,CL,Node,6220A,-C</t>
  </si>
  <si>
    <t>SW-6220A-CL-BNDL-N-INC</t>
  </si>
  <si>
    <t>SW,Premium Bundle,CL,INC Node,6220A</t>
  </si>
  <si>
    <t>SW-6220A-CL-CIFS</t>
  </si>
  <si>
    <t>SW,CIFS,CL,Node,6220A</t>
  </si>
  <si>
    <t>SW-6220A-CL-CIFS-N-INC</t>
  </si>
  <si>
    <t>SW,CIFS,CL,INC Node,6220A</t>
  </si>
  <si>
    <t>SW-6220A-CL-FCP</t>
  </si>
  <si>
    <t>SW,FCP,CL,Node,6220A</t>
  </si>
  <si>
    <t>SW-6220A-CL-FCP-N-INC</t>
  </si>
  <si>
    <t>SW,FCP,CL,INC Node,6220A</t>
  </si>
  <si>
    <t>SW-6220A-CL-FLEXCLN</t>
  </si>
  <si>
    <t>SW,FLEXCLN,CL,Node,6220A</t>
  </si>
  <si>
    <t>SW-6220A-CL-FLEXCLN-N-INC</t>
  </si>
  <si>
    <t>SW,FLEXCLN,CL,INC Node,6220A</t>
  </si>
  <si>
    <t>SW-6220A-CL-ISCSI</t>
  </si>
  <si>
    <t>SW,ISCSI,CL Software,Node,6220A</t>
  </si>
  <si>
    <t>SW-6220A-CL-ISCSI-N-INC</t>
  </si>
  <si>
    <t>SW,ISCSI,CL Software,INC Node,6220A</t>
  </si>
  <si>
    <t>SW-6220A-CLM-BNDL</t>
  </si>
  <si>
    <t>SW,Premium Bndl,CLM,Node,6220A</t>
  </si>
  <si>
    <t>SW-6220A-CLM-CIFS</t>
  </si>
  <si>
    <t>SW,CIFS,CLM,Node,6220A</t>
  </si>
  <si>
    <t>SW-6220A-CLM-CIFS-N-INC</t>
  </si>
  <si>
    <t>SW,CIFS,CLM Software,INC Node,6220A</t>
  </si>
  <si>
    <t>SW-6220A-CLM-FCP</t>
  </si>
  <si>
    <t>SW,FCP,CLM,Node,6220A</t>
  </si>
  <si>
    <t>SW-6220A-CLM-FCP-N-INC</t>
  </si>
  <si>
    <t>SW,FCP,CLM Software,INC Node,6220A</t>
  </si>
  <si>
    <t>SW-6220A-CLM-FLEXCLN</t>
  </si>
  <si>
    <t>SW,FLEXCLN,CLM,Node,6220A</t>
  </si>
  <si>
    <t>SW-6220A-CLM-FLEXCLN-INC</t>
  </si>
  <si>
    <t>SW,FLEXCLN,CLM,INC Node,6220A</t>
  </si>
  <si>
    <t>SW-6220A-CLM-ISCSI</t>
  </si>
  <si>
    <t>SW,ISCSI,CLM,Node,6220A</t>
  </si>
  <si>
    <t>SW-6220A-CLM-ISCSI-N-INC</t>
  </si>
  <si>
    <t>SW,ISCSI,CLM Software,INC Node,6220A</t>
  </si>
  <si>
    <t>SW-6220A-CLM-NFS</t>
  </si>
  <si>
    <t>SW,NFS,CLM,Node,6220A</t>
  </si>
  <si>
    <t>SW-6220A-CLM-NFS-N-INC</t>
  </si>
  <si>
    <t>SW,NFS,CLM Software,INC Node,6220A</t>
  </si>
  <si>
    <t>SW-6220A-CLM-SMIRROR</t>
  </si>
  <si>
    <t>SW,SnapMirror,CLM,Node,6220A</t>
  </si>
  <si>
    <t>SW-6220A-CLM-SMIRROR-INC</t>
  </si>
  <si>
    <t>SW,SnapMirror,CLM,INC Node,6220A</t>
  </si>
  <si>
    <t>SW-6220A-CLM-SNAPMGR</t>
  </si>
  <si>
    <t>SW,SnapManager,CLM,Node,6220A</t>
  </si>
  <si>
    <t>SW-6220A-CLM-SNAPMGR-INC</t>
  </si>
  <si>
    <t>SW,SnapManager,CLM,INC Node,6220A</t>
  </si>
  <si>
    <t>SW-6220A-CLM-SNAPPRO</t>
  </si>
  <si>
    <t>SW,SnapProtect,CLM,Node,6220A</t>
  </si>
  <si>
    <t>SW-6220A-CLM-SNAPPRO-INC</t>
  </si>
  <si>
    <t>SW,SnapProtect,CLM,INC Node,6220A</t>
  </si>
  <si>
    <t>SW-6220A-CLM-SRESTORE</t>
  </si>
  <si>
    <t>SW,SnapRestore,CLM,Node,6220A</t>
  </si>
  <si>
    <t>SW-6220A-CLM-SRESTORE-INC</t>
  </si>
  <si>
    <t>SW,SnapRestore,CLM,INC Node,6220A</t>
  </si>
  <si>
    <t>SW-6220A-CL-NFS</t>
  </si>
  <si>
    <t>SW,NFS,CL,Node,6220A</t>
  </si>
  <si>
    <t>SW-6220A-CL-NFS-N-INC</t>
  </si>
  <si>
    <t>SW,NFS,CL,INC Node,6220A</t>
  </si>
  <si>
    <t>SW-6220A-CL-SMIRROR</t>
  </si>
  <si>
    <t>SW,SnapMirror,CL,Node,6220A</t>
  </si>
  <si>
    <t>SW-6220A-CL-SMIRROR-N-INC</t>
  </si>
  <si>
    <t>SW,SnapMirror,CL,INC Node,6220A</t>
  </si>
  <si>
    <t>SW-6220A-CL-SNAPMGR</t>
  </si>
  <si>
    <t>SW,SNAPMANAGER,CL,Node,6220A</t>
  </si>
  <si>
    <t>SW-6220A-CL-SNAPMGR-N-INC</t>
  </si>
  <si>
    <t>SW,SNAPMANAGER,CL,INC Node,6220A</t>
  </si>
  <si>
    <t>SW-6220A-CL-SNAPPRO</t>
  </si>
  <si>
    <t>SW,SnapProtect,CL,Node,6220A</t>
  </si>
  <si>
    <t>SW-6220A-CL-SNAPPRO-N-INC</t>
  </si>
  <si>
    <t>SW,SnapProtect,CL,INC Node,6220A</t>
  </si>
  <si>
    <t>SW-6220A-CL-SRESTORE</t>
  </si>
  <si>
    <t>SW,SnapRestore,CL,Node,6220A</t>
  </si>
  <si>
    <t>SW-6220A-CL-SRESTOR-N-INC</t>
  </si>
  <si>
    <t>SW,SnapRestore,CL,INC Node,6220A</t>
  </si>
  <si>
    <t>SW-6220A-COMP-BNDL</t>
  </si>
  <si>
    <t>SW,Complete BNDL,6220A</t>
  </si>
  <si>
    <t>SW-6220A-FCP</t>
  </si>
  <si>
    <t>SW,FCP,6220A</t>
  </si>
  <si>
    <t>SW-6220A-FLEXCLN</t>
  </si>
  <si>
    <t>SW,Flexclone,6220A</t>
  </si>
  <si>
    <t>SW-6220A-ISCSI</t>
  </si>
  <si>
    <t>SW,iSCSI,6220A</t>
  </si>
  <si>
    <t>SW-6220A-NFS</t>
  </si>
  <si>
    <t>SW,NFS,6220A</t>
  </si>
  <si>
    <t>SW-6220A-SMIRROR</t>
  </si>
  <si>
    <t>SW,SnapMirror,6220A</t>
  </si>
  <si>
    <t>SW-6220A-SNAPMANAGER</t>
  </si>
  <si>
    <t>SW,SnapMgr Application Integration,6220A</t>
  </si>
  <si>
    <t>SW-6220A-SNAPPROTECT</t>
  </si>
  <si>
    <t>SW,SnapProtect,6220A</t>
  </si>
  <si>
    <t>SW-6220A-SNAPVAULT</t>
  </si>
  <si>
    <t>SW,SnapVault,6220A</t>
  </si>
  <si>
    <t>SW-6220A-SRESTORE</t>
  </si>
  <si>
    <t>SW,SnapRestore,6220A</t>
  </si>
  <si>
    <t>SW-6220-CIFS</t>
  </si>
  <si>
    <t>SW,CIFS,6220</t>
  </si>
  <si>
    <t>SW-6220-COMP-BNDL</t>
  </si>
  <si>
    <t>SW,Complete BNDL,6220</t>
  </si>
  <si>
    <t>SW-6220-FCP</t>
  </si>
  <si>
    <t>SW,FCP,6220</t>
  </si>
  <si>
    <t>SW-6220-FLEXCLN</t>
  </si>
  <si>
    <t>SW,Flexclone,6220</t>
  </si>
  <si>
    <t>SW-6220-ISCSI</t>
  </si>
  <si>
    <t>SW,iSCSI,6220</t>
  </si>
  <si>
    <t>SW-6220-NFS</t>
  </si>
  <si>
    <t>SW,NFS,6220</t>
  </si>
  <si>
    <t>SW-6220-SMIRROR</t>
  </si>
  <si>
    <t>SW,SnapMirror,6220</t>
  </si>
  <si>
    <t>SW-6220-SNAPMANAGER</t>
  </si>
  <si>
    <t>SW,SnapMgr Application Integration,6220</t>
  </si>
  <si>
    <t>SW-6220-SNAPPROTECT</t>
  </si>
  <si>
    <t>SW,SnapProtect,6220</t>
  </si>
  <si>
    <t>SW-6220-SNAPVAULT</t>
  </si>
  <si>
    <t>SW,SnapVault,6220</t>
  </si>
  <si>
    <t>SW-6220-SRESTORE</t>
  </si>
  <si>
    <t>SW,SnapRestore,6220</t>
  </si>
  <si>
    <t>SW-6240A-CIFS</t>
  </si>
  <si>
    <t>SW,CIFS,6240A</t>
  </si>
  <si>
    <t>SW-6240A-CL-BASE</t>
  </si>
  <si>
    <t>SW,Base,CL Software,Node,6240A</t>
  </si>
  <si>
    <t>SW-6240A-CL-BASE-N-INC</t>
  </si>
  <si>
    <t>SW,Base,CL Software,INC Node,6240A</t>
  </si>
  <si>
    <t>SW-6240A-CL-BNDL</t>
  </si>
  <si>
    <t>SW,Premium Bundle,CL,Node,6240A</t>
  </si>
  <si>
    <t>SW-6240A-CL-BNDL-N-INC</t>
  </si>
  <si>
    <t>SW,Premium Bundle,CL,INC Node,6240A</t>
  </si>
  <si>
    <t>SW-6240A-CL-CIFS</t>
  </si>
  <si>
    <t>SW,CIFS,CL,Node,6240A</t>
  </si>
  <si>
    <t>SW-6240A-CL-CIFS-N-INC</t>
  </si>
  <si>
    <t>SW,CIFS,CL,INC Node,6240A</t>
  </si>
  <si>
    <t>SW-6240A-CL-FCP</t>
  </si>
  <si>
    <t>SW,FCP,CL,Node,6240A</t>
  </si>
  <si>
    <t>SW-6240A-CL-FCP-N-INC</t>
  </si>
  <si>
    <t>SW,FCP,CL,INC Node,6240A</t>
  </si>
  <si>
    <t>SW-6240A-CL-FLEXCLN</t>
  </si>
  <si>
    <t>SW,FLEXCLN,CL,Node,6240A</t>
  </si>
  <si>
    <t>SW-6240A-CL-FLEXCLN-N-INC</t>
  </si>
  <si>
    <t>SW,FLEXCLN,CL,INC Node,6240A</t>
  </si>
  <si>
    <t>SW-6240A-CL-ISCSI</t>
  </si>
  <si>
    <t>SW,ISCSI,CL,Node,6240A</t>
  </si>
  <si>
    <t>SW-6240A-CL-ISCSI-N-INC</t>
  </si>
  <si>
    <t>SW,ISCSI,CL,INC Node,6240A</t>
  </si>
  <si>
    <t>SW-6240A-CLM-BNDL</t>
  </si>
  <si>
    <t>SW,Premium Bndl,CLM,Node,6240A</t>
  </si>
  <si>
    <t>SW-6240A-CLM-CIFS</t>
  </si>
  <si>
    <t>SW,CIFS,CLM,Node,6240A</t>
  </si>
  <si>
    <t>SW-6240A-CLM-CIFS-N-INC</t>
  </si>
  <si>
    <t>SW,CIFS,CLM Software,INC Node,6240A</t>
  </si>
  <si>
    <t>SW-6240A-CLM-FCP</t>
  </si>
  <si>
    <t>SW,FCP,CLM,Node,6240A</t>
  </si>
  <si>
    <t>SW-6240A-CLM-FCP-N-INC</t>
  </si>
  <si>
    <t>SW,FCP,CLM Software,INC Node,6240A</t>
  </si>
  <si>
    <t>SW-6240A-CLM-FLEXCLN</t>
  </si>
  <si>
    <t>SW,FLEXCLN,CLM,Node,6240A</t>
  </si>
  <si>
    <t>SW-6240A-CLM-FLEXCLN-INC</t>
  </si>
  <si>
    <t>SW,FLEXCLN,CLM,INC Node,6240A</t>
  </si>
  <si>
    <t>SW-6240A-CLM-ISCSI</t>
  </si>
  <si>
    <t>SW,ISCSI,CLM,Node,6240A</t>
  </si>
  <si>
    <t>SW-6240A-CLM-ISCSI-N-INC</t>
  </si>
  <si>
    <t>SW,ISCSI,CLM Software,INC Node,6240A</t>
  </si>
  <si>
    <t>SW-6240A-CLM-NFS</t>
  </si>
  <si>
    <t>SW,NFS,CLM,Node,6240A</t>
  </si>
  <si>
    <t>SW-6240A-CLM-NFS-N-INC</t>
  </si>
  <si>
    <t>SW,NFS,CLM Software,INC Node,6240A</t>
  </si>
  <si>
    <t>SW-6240A-CLM-SMIRROR</t>
  </si>
  <si>
    <t>SW,SnapMirror,CLM,Node,6240A</t>
  </si>
  <si>
    <t>SW-6240A-CLM-SMIRROR-INC</t>
  </si>
  <si>
    <t>SW,SnapMirror,CLM,INC Node,6240A</t>
  </si>
  <si>
    <t>SW-6240A-CLM-SNAPMGR</t>
  </si>
  <si>
    <t>SW,SnapManager,CLM,Node,6240A</t>
  </si>
  <si>
    <t>SW-6240A-CLM-SNAPMGR-INC</t>
  </si>
  <si>
    <t>SW,SnapManager,CLM,INC Node,6240A</t>
  </si>
  <si>
    <t>SW-6240A-CLM-SNAPPRO</t>
  </si>
  <si>
    <t>SW,SnapProtect,CLM,Node,6240A</t>
  </si>
  <si>
    <t>SW-6240A-CLM-SNAPPRO-INC</t>
  </si>
  <si>
    <t>SW,SnapProtect,CLM,INC Node,6240A</t>
  </si>
  <si>
    <t>SW-6240A-CLM-SRESTORE</t>
  </si>
  <si>
    <t>SW,SnapRestore,CLM,Node,6240A</t>
  </si>
  <si>
    <t>SW-6240A-CLM-SRESTORE-INC</t>
  </si>
  <si>
    <t>SW,SnapRestore,CLM,INC Node,6240A</t>
  </si>
  <si>
    <t>SW-6240A-CL-NFS</t>
  </si>
  <si>
    <t>SW,NFS,CL,Node,6240A</t>
  </si>
  <si>
    <t>SW-6240A-CL-NFS-N-INC</t>
  </si>
  <si>
    <t>SW,NFS,CL,INC Node,6240A</t>
  </si>
  <si>
    <t>SW-6240A-CL-SMIRROR</t>
  </si>
  <si>
    <t>SW,SnapMirror,CL,Node,6240A</t>
  </si>
  <si>
    <t>SW-6240A-CL-SMIRROR-N-INC</t>
  </si>
  <si>
    <t>SW,SnapMirror,CL,INC Node,6240A</t>
  </si>
  <si>
    <t>SW-6240A-CL-SNAPMGR</t>
  </si>
  <si>
    <t>SW,SNAPMANAGER,CL,Node,6240A</t>
  </si>
  <si>
    <t>SW-6240A-CL-SNAPMGR-N-INC</t>
  </si>
  <si>
    <t>SW,SNAPMANAGER,CL,INC Node,6240A</t>
  </si>
  <si>
    <t>SW-6240A-CL-SNAPPRO</t>
  </si>
  <si>
    <t>SW,SnapProtect,CL,Node,6240A</t>
  </si>
  <si>
    <t>SW-6240A-CL-SNAPPRO-N-INC</t>
  </si>
  <si>
    <t>SW,SnapProtect,CL,INC Node,6240A</t>
  </si>
  <si>
    <t>SW-6240A-CL-SRESTORE</t>
  </si>
  <si>
    <t>SW,SnapRestore,CL,Node,6240A</t>
  </si>
  <si>
    <t>SW-6240A-CL-SRESTOR-N-INC</t>
  </si>
  <si>
    <t>SW,SnapRestore,CL,INC Node,6240A</t>
  </si>
  <si>
    <t>SW-6240A-COMP-BNDL</t>
  </si>
  <si>
    <t>SW,Complete BNDL,6240A</t>
  </si>
  <si>
    <t>SW-6240A-FCP</t>
  </si>
  <si>
    <t>SW,FCP,6240A</t>
  </si>
  <si>
    <t>SW-6240A-FLEXCLN</t>
  </si>
  <si>
    <t>SW,Flexclone,6240A</t>
  </si>
  <si>
    <t>SW-6240A-ISCSI</t>
  </si>
  <si>
    <t>SW,iSCSI,6240A</t>
  </si>
  <si>
    <t>SW-6240A-NFS</t>
  </si>
  <si>
    <t>SW,NFS,6240A</t>
  </si>
  <si>
    <t>SW-6240A-PAMII</t>
  </si>
  <si>
    <t>SW,PAMII,6240A</t>
  </si>
  <si>
    <t>SW-6240A-SMIRROR</t>
  </si>
  <si>
    <t>SW,SnapMirror,6240A</t>
  </si>
  <si>
    <t>SW-6240A-SNAPMANAGER</t>
  </si>
  <si>
    <t>SW,SnapMgr Application Integration,6240A</t>
  </si>
  <si>
    <t>SW-6240A-SNAPPROTECT</t>
  </si>
  <si>
    <t>SW,SnapProtect,6240A</t>
  </si>
  <si>
    <t>SW-6240A-SNAPVAULT</t>
  </si>
  <si>
    <t>SW,SnapVault,6240A</t>
  </si>
  <si>
    <t>SW-6240A-SRESTORE</t>
  </si>
  <si>
    <t>SW,SnapRestore,6240A</t>
  </si>
  <si>
    <t>SW-6240-CIFS</t>
  </si>
  <si>
    <t>SW,CIFS,6240</t>
  </si>
  <si>
    <t>SW-6240-COMP-BNDL</t>
  </si>
  <si>
    <t>SW,Complete BNDL,6240</t>
  </si>
  <si>
    <t>SW-6240-FCP</t>
  </si>
  <si>
    <t>SW,FCP,6240</t>
  </si>
  <si>
    <t>SW-6240-FLEXCLN</t>
  </si>
  <si>
    <t>SW,Flexclone,6240</t>
  </si>
  <si>
    <t>SW-6240-ISCSI</t>
  </si>
  <si>
    <t>SW,iSCSI,6240</t>
  </si>
  <si>
    <t>SW-6240-NFS</t>
  </si>
  <si>
    <t>SW,NFS,6240</t>
  </si>
  <si>
    <t>SW-6240-PAMII</t>
  </si>
  <si>
    <t>SW,PAMII,6240</t>
  </si>
  <si>
    <t>SW-6240-SMIRROR</t>
  </si>
  <si>
    <t>SW,SnapMirror,6240</t>
  </si>
  <si>
    <t>SW-6240-SNAPMANAGER</t>
  </si>
  <si>
    <t>SW,SnapMgr Application Integration,6240</t>
  </si>
  <si>
    <t>SW-6240-SNAPPROTECT</t>
  </si>
  <si>
    <t>SW,SnapProtect,6240</t>
  </si>
  <si>
    <t>SW-6240-SNAPVAULT</t>
  </si>
  <si>
    <t>SW,SnapVault,6240</t>
  </si>
  <si>
    <t>SW-6240-SRESTORE</t>
  </si>
  <si>
    <t>SW,SnapRestore,6240</t>
  </si>
  <si>
    <t>SW-6250A-CIFS</t>
  </si>
  <si>
    <t>SW,CIFS,6250A</t>
  </si>
  <si>
    <t>SW-6250A-CL-BASE</t>
  </si>
  <si>
    <t>SW,Base,CL Software,Node,6250A</t>
  </si>
  <si>
    <t>SW-6250A-CL-BASE-N-INC</t>
  </si>
  <si>
    <t>SW,Base,CL Software,INC Node,6250A</t>
  </si>
  <si>
    <t>SW-6250A-CL-BNDL</t>
  </si>
  <si>
    <t>SW,Premium Bundle,CL,Node,6250A</t>
  </si>
  <si>
    <t>SW-6250A-CL-BNDL-C</t>
  </si>
  <si>
    <t>SW,Premium Bundle,CL,Node,6250A,-C</t>
  </si>
  <si>
    <t>SW-6250A-CL-BNDL-N-INC</t>
  </si>
  <si>
    <t>SW,Premium Bundle,CL,INC Node,6250A</t>
  </si>
  <si>
    <t>SW-6250A-CL-CIFS</t>
  </si>
  <si>
    <t>SW,CIFS,CL,Node,6250A</t>
  </si>
  <si>
    <t>SW-6250A-CL-CIFS-N-INC</t>
  </si>
  <si>
    <t>SW,CIFS,CL,INC Node,6250A</t>
  </si>
  <si>
    <t>SW-6250A-CL-FCP</t>
  </si>
  <si>
    <t>SW,FCP,CL,Node,6250A</t>
  </si>
  <si>
    <t>SW-6250A-CL-FCP-N-INC</t>
  </si>
  <si>
    <t>SW,FCP,CL,INC Node,6250A</t>
  </si>
  <si>
    <t>SW-6250A-CL-FLEXCLN</t>
  </si>
  <si>
    <t>SW,FLEXCLN,CL,Node,6250A</t>
  </si>
  <si>
    <t>SW-6250A-CL-FLEXCLN-N-INC</t>
  </si>
  <si>
    <t>SW,FLEXCLN,CL,INC Node,6250A</t>
  </si>
  <si>
    <t>SW-6250A-CL-ISCSI</t>
  </si>
  <si>
    <t>SW,ISCSI,CL Software,Node,6250A</t>
  </si>
  <si>
    <t>SW-6250A-CL-ISCSI-N-INC</t>
  </si>
  <si>
    <t>SW,ISCSI,CL Software,INC Node,6250A</t>
  </si>
  <si>
    <t>SW-6250A-CLM-BNDL</t>
  </si>
  <si>
    <t>SW,Premium Bndl,CLM,Node,6250A</t>
  </si>
  <si>
    <t>SW-6250A-CLM-CIFS</t>
  </si>
  <si>
    <t>SW,CIFS,CLM,Node,6250A</t>
  </si>
  <si>
    <t>SW-6250A-CLM-CIFS-N-INC</t>
  </si>
  <si>
    <t>SW,CIFS,CLM Software,INC Node,6250A</t>
  </si>
  <si>
    <t>SW-6250A-CLM-FCP</t>
  </si>
  <si>
    <t>SW,FCP,CLM,Node,6250A</t>
  </si>
  <si>
    <t>SW-6250A-CLM-FCP-N-INC</t>
  </si>
  <si>
    <t>SW,FCP,CLM Software,INC Node,6250A</t>
  </si>
  <si>
    <t>SW-6250A-CLM-FLEXCLN</t>
  </si>
  <si>
    <t>SW,FLEXCLN,CLM,Node,6250A</t>
  </si>
  <si>
    <t>SW-6250A-CLM-FLEXCLN-INC</t>
  </si>
  <si>
    <t>SW,FLEXCLN,CLM,INC Node,6250A</t>
  </si>
  <si>
    <t>SW-6250A-CLM-ISCSI</t>
  </si>
  <si>
    <t>SW,ISCSI,CLM,Node,6250A</t>
  </si>
  <si>
    <t>SW-6250A-CLM-ISCSI-N-INC</t>
  </si>
  <si>
    <t>SW,ISCSI,CLM Software,INC Node,6250A</t>
  </si>
  <si>
    <t>SW-6250A-CLM-NFS</t>
  </si>
  <si>
    <t>SW,NFS,CLM,Node,6250A</t>
  </si>
  <si>
    <t>SW-6250A-CLM-NFS-N-INC</t>
  </si>
  <si>
    <t>SW,NFS,CLM Software,INC Node,6250A</t>
  </si>
  <si>
    <t>SW-6250A-CLM-SMIRROR</t>
  </si>
  <si>
    <t>SW,SnapMirror,CLM,Node,6250A</t>
  </si>
  <si>
    <t>SW-6250A-CLM-SMIRROR-INC</t>
  </si>
  <si>
    <t>SW,SnapMirror,CLM,INC Node,6250A</t>
  </si>
  <si>
    <t>SW-6250A-CLM-SNAPMGR</t>
  </si>
  <si>
    <t>SW,SnapManager,CLM,Node,6250A</t>
  </si>
  <si>
    <t>SW-6250A-CLM-SNAPMGR-INC</t>
  </si>
  <si>
    <t>SW,SnapManager,CLM,INC Node,6250A</t>
  </si>
  <si>
    <t>SW-6250A-CLM-SNAPPRO</t>
  </si>
  <si>
    <t>SW,SnapProtect,CLM,Node,6250A</t>
  </si>
  <si>
    <t>SW-6250A-CLM-SNAPPRO-INC</t>
  </si>
  <si>
    <t>SW,SnapProtect,CLM,INC Node,6250A</t>
  </si>
  <si>
    <t>SW-6250A-CLM-SRESTORE</t>
  </si>
  <si>
    <t>SW,SnapRestore,CLM,Node,6250A</t>
  </si>
  <si>
    <t>SW-6250A-CLM-SRESTORE-INC</t>
  </si>
  <si>
    <t>SW,SnapRestore,CLM,INC Node,6250A</t>
  </si>
  <si>
    <t>SW-6250A-CL-NFS</t>
  </si>
  <si>
    <t>SW,NFS,CL,Node,6250A</t>
  </si>
  <si>
    <t>SW-6250A-CL-NFS-N-INC</t>
  </si>
  <si>
    <t>SW,NFS,CL,INC Node,6250A</t>
  </si>
  <si>
    <t>SW-6250A-CL-SMIRROR</t>
  </si>
  <si>
    <t>SW,SnapMirror,CL,Node,6250A</t>
  </si>
  <si>
    <t>SW-6250A-CL-SMIRROR-N-INC</t>
  </si>
  <si>
    <t>SW,SnapMirror,CL,INC Node,6250A</t>
  </si>
  <si>
    <t>SW-6250A-CL-SNAPMGR</t>
  </si>
  <si>
    <t>SW,SNAPMANAGER,CL,Node,6250A</t>
  </si>
  <si>
    <t>SW-6250A-CL-SNAPMGR-N-INC</t>
  </si>
  <si>
    <t>SW,SNAPMANAGER,CL,INC Node,6250A</t>
  </si>
  <si>
    <t>SW-6250A-CL-SNAPPRO</t>
  </si>
  <si>
    <t>SW,SnapProtect,CL,Node,6250A</t>
  </si>
  <si>
    <t>SW-6250A-CL-SNAPPRO-N-INC</t>
  </si>
  <si>
    <t>SW,SnapProtect,CL,INC Node,6250A</t>
  </si>
  <si>
    <t>SW-6250A-CL-SRESTORE</t>
  </si>
  <si>
    <t>SW,SnapRestore,CL,Node,6250A</t>
  </si>
  <si>
    <t>SW-6250A-CL-SRESTOR-N-INC</t>
  </si>
  <si>
    <t>SW,SnapRestore,CL,INC Node,6250A</t>
  </si>
  <si>
    <t>SW-6250A-COMP-BNDL</t>
  </si>
  <si>
    <t>SW,Complete BNDL,6250A</t>
  </si>
  <si>
    <t>SW-6250A-FCP</t>
  </si>
  <si>
    <t>SW,FCP,6250A</t>
  </si>
  <si>
    <t>SW-6250A-FLEXCLN</t>
  </si>
  <si>
    <t>SW,Flexclone,6250A</t>
  </si>
  <si>
    <t>SW-6250A-ISCSI</t>
  </si>
  <si>
    <t>SW,iSCSI,6250A</t>
  </si>
  <si>
    <t>SW-6250A-NFS</t>
  </si>
  <si>
    <t>SW,NFS,6250A</t>
  </si>
  <si>
    <t>SW-6250A-SMIRROR</t>
  </si>
  <si>
    <t>SW,SnapMirror,6250A</t>
  </si>
  <si>
    <t>SW-6250A-SNAPMANAGER</t>
  </si>
  <si>
    <t>SW,SnapMgr Application Integration,6250A</t>
  </si>
  <si>
    <t>SW-6250A-SNAPPROTECT</t>
  </si>
  <si>
    <t>SW,SnapProtect,6250A</t>
  </si>
  <si>
    <t>SW-6250A-SNAPVAULT</t>
  </si>
  <si>
    <t>SW,SnapVault,6250A</t>
  </si>
  <si>
    <t>SW-6250A-SRESTORE</t>
  </si>
  <si>
    <t>SW,SnapRestore,6250A</t>
  </si>
  <si>
    <t>SW-6250-CIFS</t>
  </si>
  <si>
    <t>SW,CIFS,6250</t>
  </si>
  <si>
    <t>SW-6250-COMP-BNDL</t>
  </si>
  <si>
    <t>SW,Complete BNDL,6250</t>
  </si>
  <si>
    <t>SW-6250-FCP</t>
  </si>
  <si>
    <t>SW,FCP,6250</t>
  </si>
  <si>
    <t>SW-6250-FLEXCLN</t>
  </si>
  <si>
    <t>SW,Flexclone,6250</t>
  </si>
  <si>
    <t>SW-6250-ISCSI</t>
  </si>
  <si>
    <t>SW,iSCSI,6250</t>
  </si>
  <si>
    <t>SW-6250-NFS</t>
  </si>
  <si>
    <t>SW,NFS,6250</t>
  </si>
  <si>
    <t>SW-6250-SMIRROR</t>
  </si>
  <si>
    <t>SW,SnapMirror,6250</t>
  </si>
  <si>
    <t>SW-6250-SNAPMANAGER</t>
  </si>
  <si>
    <t>SW,SnapMgr Application Integration,6250</t>
  </si>
  <si>
    <t>SW-6250-SNAPPROTECT</t>
  </si>
  <si>
    <t>SW,SnapProtect,6250</t>
  </si>
  <si>
    <t>SW-6250-SNAPVAULT</t>
  </si>
  <si>
    <t>SW,SnapVault,6250</t>
  </si>
  <si>
    <t>SW-6250-SRESTORE</t>
  </si>
  <si>
    <t>SW,SnapRestore,6250</t>
  </si>
  <si>
    <t>SW-6280A-CIFS</t>
  </si>
  <si>
    <t>SW,CIFS,6280A</t>
  </si>
  <si>
    <t>SW-6280A-CL-BASE</t>
  </si>
  <si>
    <t>SW,Base,CL Software,Node,6280A</t>
  </si>
  <si>
    <t>SW-6280A-CL-BASE-N-INC</t>
  </si>
  <si>
    <t>SW,Base,CL Software,INC Node,6280A</t>
  </si>
  <si>
    <t>SW-6280A-CL-BNDL</t>
  </si>
  <si>
    <t>SW,Premium Bundle,CL,Node,6280A</t>
  </si>
  <si>
    <t>SW-6280A-CL-BNDL-N-INC</t>
  </si>
  <si>
    <t>SW,Premium Bundle,CL,INC Node,6280A</t>
  </si>
  <si>
    <t>SW-6280A-CL-CIFS</t>
  </si>
  <si>
    <t>SW,CIFS,CL,Node,6280A</t>
  </si>
  <si>
    <t>SW-6280A-CL-CIFS-N-INC</t>
  </si>
  <si>
    <t>SW,CIFS,CL,INC Node,6280A</t>
  </si>
  <si>
    <t>SW-6280A-CL-FCP</t>
  </si>
  <si>
    <t>SW,FCP,CL,Node,6280A</t>
  </si>
  <si>
    <t>SW-6280A-CL-FCP-N-INC</t>
  </si>
  <si>
    <t>SW,FCP,CL,INC Node,6280A</t>
  </si>
  <si>
    <t>SW-6280A-CL-FLEXCLN</t>
  </si>
  <si>
    <t>SW,FLEXCLN,CL,Node,6280A</t>
  </si>
  <si>
    <t>SW-6280A-CL-FLEXCLN-N-INC</t>
  </si>
  <si>
    <t>SW,FLEXCLN,CL,INC Node,6280A</t>
  </si>
  <si>
    <t>SW-6280A-CL-ISCSI</t>
  </si>
  <si>
    <t>SW,ISCSI,CL,Node,6280A</t>
  </si>
  <si>
    <t>SW-6280A-CL-ISCSI-N-INC</t>
  </si>
  <si>
    <t>SW,ISCSI,CL,INC Node,6280A</t>
  </si>
  <si>
    <t>SW-6280A-CLM-BNDL</t>
  </si>
  <si>
    <t>SW,Premium Bndl,CLM,Node,6280A</t>
  </si>
  <si>
    <t>SW-6280A-CLM-CIFS</t>
  </si>
  <si>
    <t>SW,CIFS,CLM,Node,6280A</t>
  </si>
  <si>
    <t>SW-6280A-CLM-CIFS-N-INC</t>
  </si>
  <si>
    <t>SW,CIFS,CLM Software,INC Node,6280A</t>
  </si>
  <si>
    <t>SW-6280A-CLM-FCP</t>
  </si>
  <si>
    <t>SW,FCP,CLM,Node,6280A</t>
  </si>
  <si>
    <t>SW-6280A-CLM-FCP-N-INC</t>
  </si>
  <si>
    <t>SW,FCP,CLM Software,INC Node,6280A</t>
  </si>
  <si>
    <t>SW-6280A-CLM-FLEXCLN</t>
  </si>
  <si>
    <t>SW,FLEXCLN,CLM,Node,6280A</t>
  </si>
  <si>
    <t>SW-6280A-CLM-FLEXCLN-INC</t>
  </si>
  <si>
    <t>SW,FLEXCLN,CLM,INC Node,6280A</t>
  </si>
  <si>
    <t>SW-6280A-CLM-ISCSI</t>
  </si>
  <si>
    <t>SW,ISCSI,CLM,Node,6280A</t>
  </si>
  <si>
    <t>SW-6280A-CLM-ISCSI-N-INC</t>
  </si>
  <si>
    <t>SW,ISCSI,CLM Software,INC Node,6280A</t>
  </si>
  <si>
    <t>SW-6280A-CLM-NFS</t>
  </si>
  <si>
    <t>SW,NFS,CLM,Node,6280A</t>
  </si>
  <si>
    <t>SW-6280A-CLM-NFS-N-INC</t>
  </si>
  <si>
    <t>SW,NFS,CLM Software,INC Node,6280A</t>
  </si>
  <si>
    <t>SW-6280A-CLM-SMIRROR</t>
  </si>
  <si>
    <t>SW,SnapMirror,CLM,Node,6280A</t>
  </si>
  <si>
    <t>SW-6280A-CLM-SMIRROR-INC</t>
  </si>
  <si>
    <t>SW,SnapMirror,CLM,INC Node,6280A</t>
  </si>
  <si>
    <t>SW-6280A-CLM-SNAPMGR</t>
  </si>
  <si>
    <t>SW,SnapManager,CLM,Node,6280A</t>
  </si>
  <si>
    <t>SW-6280A-CLM-SNAPMGR-INC</t>
  </si>
  <si>
    <t>SW,SnapManager,CLM,INC Node,6280A</t>
  </si>
  <si>
    <t>SW-6280A-CLM-SNAPPRO</t>
  </si>
  <si>
    <t>SW,SnapProtect,CLM,Node,6280A</t>
  </si>
  <si>
    <t>SW-6280A-CLM-SNAPPRO-INC</t>
  </si>
  <si>
    <t>SW,SnapProtect,CLM,INC Node,6280A</t>
  </si>
  <si>
    <t>SW-6280A-CLM-SRESTORE</t>
  </si>
  <si>
    <t>SW,SnapRestore,CLM,Node,6280A</t>
  </si>
  <si>
    <t>SW-6280A-CLM-SRESTORE-INC</t>
  </si>
  <si>
    <t>SW,SnapRestore,CLM,INC Node,6280A</t>
  </si>
  <si>
    <t>SW-6280A-CL-NFS</t>
  </si>
  <si>
    <t>SW,NFS,CL,Node,6280A</t>
  </si>
  <si>
    <t>SW-6280A-CL-NFS-N-INC</t>
  </si>
  <si>
    <t>SW,NFS,CL,INC Node,6280A</t>
  </si>
  <si>
    <t>SW-6280A-CL-SMIRROR</t>
  </si>
  <si>
    <t>SW,SnapMirror,CL,Node,6280A</t>
  </si>
  <si>
    <t>SW-6280A-CL-SMIRROR-N-INC</t>
  </si>
  <si>
    <t>SW,SnapMirror,CL,INC Node,6280A</t>
  </si>
  <si>
    <t>SW-6280A-CL-SNAPMGR</t>
  </si>
  <si>
    <t>SW,SNAPMANAGER,CL,Node,6280A</t>
  </si>
  <si>
    <t>SW-6280A-CL-SNAPMGR-N-INC</t>
  </si>
  <si>
    <t>SW,SNAPMANAGER,CL,INC Node,6280A</t>
  </si>
  <si>
    <t>SW-6280A-CL-SNAPPRO</t>
  </si>
  <si>
    <t>SW,SnapProtect,CL,Node,6280A</t>
  </si>
  <si>
    <t>SW-6280A-CL-SNAPPRO-N-INC</t>
  </si>
  <si>
    <t>SW,SnapProtect,CL,INC Node,6280A</t>
  </si>
  <si>
    <t>SW-6280A-CL-SRESTORE</t>
  </si>
  <si>
    <t>SW,SnapRestore,CL,Node,6280A</t>
  </si>
  <si>
    <t>SW-6280A-CL-SRESTOR-N-INC</t>
  </si>
  <si>
    <t>SW,SnapRestore,CL,INC Node,6280A</t>
  </si>
  <si>
    <t>SW-6280A-COMP-BNDL</t>
  </si>
  <si>
    <t>SW,Complete BNDL,6280A</t>
  </si>
  <si>
    <t>SW-6280A-FCP</t>
  </si>
  <si>
    <t>SW,FCP,6280A</t>
  </si>
  <si>
    <t>SW-6280A-FLEXCLN</t>
  </si>
  <si>
    <t>SW,Flexclone,6280A</t>
  </si>
  <si>
    <t>SW-6280A-ISCSI</t>
  </si>
  <si>
    <t>SW,iSCSI,6280A</t>
  </si>
  <si>
    <t>SW-6280A-NFS</t>
  </si>
  <si>
    <t>SW,NFS,6280A</t>
  </si>
  <si>
    <t>SW-6280A-PAMII</t>
  </si>
  <si>
    <t>SW,PAMII,6280A</t>
  </si>
  <si>
    <t>SW-6280A-SMIRROR</t>
  </si>
  <si>
    <t>SW,SnapMirror,6280A</t>
  </si>
  <si>
    <t>SW-6280A-SNAPMANAGER</t>
  </si>
  <si>
    <t>SW,SnapMgr Application Integration,6280A</t>
  </si>
  <si>
    <t>SW-6280A-SNAPPROTECT</t>
  </si>
  <si>
    <t>SW,SnapProtect,6280A</t>
  </si>
  <si>
    <t>SW-6280A-SNAPVAULT</t>
  </si>
  <si>
    <t>SW,SnapVault,6280A</t>
  </si>
  <si>
    <t>SW-6280A-SRESTORE</t>
  </si>
  <si>
    <t>SW,SnapRestore,6280A</t>
  </si>
  <si>
    <t>SW-6280-CIFS</t>
  </si>
  <si>
    <t>SW,CIFS,6280</t>
  </si>
  <si>
    <t>SW-6280-COMP-BNDL</t>
  </si>
  <si>
    <t>SW,Complete BNDL,6280</t>
  </si>
  <si>
    <t>SW-6280-FCP</t>
  </si>
  <si>
    <t>SW,FCP,6280</t>
  </si>
  <si>
    <t>SW-6280-FLEXCLN</t>
  </si>
  <si>
    <t>SW,Flexclone,6280</t>
  </si>
  <si>
    <t>SW-6280-ISCSI</t>
  </si>
  <si>
    <t>SW,iSCSI,6280</t>
  </si>
  <si>
    <t>SW-6280-NFS</t>
  </si>
  <si>
    <t>SW,NFS,6280</t>
  </si>
  <si>
    <t>SW-6280-PAMII</t>
  </si>
  <si>
    <t>SW,PAMII,6280</t>
  </si>
  <si>
    <t>SW-6280-SMIRROR</t>
  </si>
  <si>
    <t>SW,SnapMirror,6280</t>
  </si>
  <si>
    <t>SW-6280-SNAPMANAGER</t>
  </si>
  <si>
    <t>SW,SnapMgr Application Integration,6280</t>
  </si>
  <si>
    <t>SW-6280-SNAPPROTECT</t>
  </si>
  <si>
    <t>SW,SnapProtect,6280</t>
  </si>
  <si>
    <t>SW-6280-SNAPVAULT</t>
  </si>
  <si>
    <t>SW,SnapVault,6280</t>
  </si>
  <si>
    <t>SW-6280-SRESTORE</t>
  </si>
  <si>
    <t>SW,SnapRestore,6280</t>
  </si>
  <si>
    <t>SW-6290A-CIFS</t>
  </si>
  <si>
    <t>SW,CIFS,6290A</t>
  </si>
  <si>
    <t>SW-6290A-CL-BASE</t>
  </si>
  <si>
    <t>SW,Base,CL Software,Node,6290A</t>
  </si>
  <si>
    <t>SW-6290A-CL-BASE-N-INC</t>
  </si>
  <si>
    <t>SW,Base,CL Software,INC Node,6290A</t>
  </si>
  <si>
    <t>SW-6290A-CL-BNDL</t>
  </si>
  <si>
    <t>SW,Premium Bundle,CL,Node,6290A</t>
  </si>
  <si>
    <t>SW-6290A-CL-BNDL-N-INC</t>
  </si>
  <si>
    <t>SW,Premium Bundle,CL,INC Node,6290A</t>
  </si>
  <si>
    <t>SW-6290A-CL-CIFS</t>
  </si>
  <si>
    <t>SW,CIFS,CL,Node,6290A</t>
  </si>
  <si>
    <t>SW-6290A-CL-CIFS-N-INC</t>
  </si>
  <si>
    <t>SW,CIFS,CL,INC Node,6290A</t>
  </si>
  <si>
    <t>SW-6290A-CL-FCP</t>
  </si>
  <si>
    <t>SW,FCP,CL,Node,6290A</t>
  </si>
  <si>
    <t>SW-6290A-CL-FCP-N-INC</t>
  </si>
  <si>
    <t>SW,FCP,CL,INC Node,6290A</t>
  </si>
  <si>
    <t>SW-6290A-CL-FLEXCLN</t>
  </si>
  <si>
    <t>SW,FLEXCLN,CL,Node,6290A</t>
  </si>
  <si>
    <t>SW-6290A-CL-FLEXCLN-N-INC</t>
  </si>
  <si>
    <t>SW,FLEXCLN,CL,INC Node,6290A</t>
  </si>
  <si>
    <t>SW-6290A-CL-ISCSI</t>
  </si>
  <si>
    <t>SW,ISCSI,CL,Node,6290A</t>
  </si>
  <si>
    <t>SW-6290A-CL-ISCSI-N-INC</t>
  </si>
  <si>
    <t>SW,ISCSI,CL,INC Node,6290A</t>
  </si>
  <si>
    <t>SW-6290A-CLM-BNDL</t>
  </si>
  <si>
    <t>SW,Premium Bndl,CLM,Node,6290A</t>
  </si>
  <si>
    <t>SW-6290A-CLM-CIFS</t>
  </si>
  <si>
    <t>SW,CIFS,CLM,Node,6290A</t>
  </si>
  <si>
    <t>SW-6290A-CLM-CIFS-N-INC</t>
  </si>
  <si>
    <t>SW,CIFS,CLM Software,INC Node,6290A</t>
  </si>
  <si>
    <t>SW-6290A-CLM-FCP</t>
  </si>
  <si>
    <t>SW,FCP,CLM,Node,6290A</t>
  </si>
  <si>
    <t>SW-6290A-CLM-FCP-N-INC</t>
  </si>
  <si>
    <t>SW,FCP,CLM Software,INC Node,6290A</t>
  </si>
  <si>
    <t>SW-6290A-CLM-FLEXCLN</t>
  </si>
  <si>
    <t>SW,FLEXCLN,CLM,Node,6290A</t>
  </si>
  <si>
    <t>SW-6290A-CLM-FLEXCLN-INC</t>
  </si>
  <si>
    <t>SW,FLEXCLN,CLM,INC Node,6290A</t>
  </si>
  <si>
    <t>SW-6290A-CLM-ISCSI</t>
  </si>
  <si>
    <t>SW,ISCSI,CLM,Node,6290A</t>
  </si>
  <si>
    <t>SW-6290A-CLM-ISCSI-N-INC</t>
  </si>
  <si>
    <t>SW,ISCSI,CLM Software,INC Node,6290A</t>
  </si>
  <si>
    <t>SW-6290A-CLM-NFS</t>
  </si>
  <si>
    <t>SW,NFS,CLM,Node,6290A</t>
  </si>
  <si>
    <t>SW-6290A-CLM-NFS-N-INC</t>
  </si>
  <si>
    <t>SW,NFS,CLM Software,INC Node,6290A</t>
  </si>
  <si>
    <t>SW-6290A-CLM-SMIRROR</t>
  </si>
  <si>
    <t>SW,SnapMirror,CLM,Node,6290A</t>
  </si>
  <si>
    <t>SW-6290A-CLM-SMIRROR-INC</t>
  </si>
  <si>
    <t>SW,SnapMirror,CLM,INC Node,6290A</t>
  </si>
  <si>
    <t>SW-6290A-CLM-SNAPMGR</t>
  </si>
  <si>
    <t>SW,SnapManager,CLM,Node,6290A</t>
  </si>
  <si>
    <t>SW-6290A-CLM-SNAPMGR-INC</t>
  </si>
  <si>
    <t>SW,SnapManager,CLM,INC Node,6290A</t>
  </si>
  <si>
    <t>SW-6290A-CLM-SNAPPRO</t>
  </si>
  <si>
    <t>SW,SnapProtect,CLM,Node,6290A</t>
  </si>
  <si>
    <t>SW-6290A-CLM-SNAPPRO-INC</t>
  </si>
  <si>
    <t>SW,SnapProtect,CLM,INC Node,6290A</t>
  </si>
  <si>
    <t>SW-6290A-CLM-SRESTORE</t>
  </si>
  <si>
    <t>SW,SnapRestore,CLM,Node,6290A</t>
  </si>
  <si>
    <t>SW-6290A-CLM-SRESTORE-INC</t>
  </si>
  <si>
    <t>SW,SnapRestore,CLM,INC Node,6290A</t>
  </si>
  <si>
    <t>SW-6290A-CL-NFS</t>
  </si>
  <si>
    <t>SW,NFS,CL,Node,6290A</t>
  </si>
  <si>
    <t>SW-6290A-CL-NFS-N-INC</t>
  </si>
  <si>
    <t>SW,NFS,CL,INC Node,6290A</t>
  </si>
  <si>
    <t>SW-6290A-CL-SMIRROR</t>
  </si>
  <si>
    <t>SW,SnapMirror,CL,Node,6290A</t>
  </si>
  <si>
    <t>SW-6290A-CL-SMIRROR-N-INC</t>
  </si>
  <si>
    <t>SW,SnapMirror,CL,INC Node,6290A</t>
  </si>
  <si>
    <t>SW-6290A-CL-SNAPMGR</t>
  </si>
  <si>
    <t>SW,SNAPMANAGER,CL,Node,6290A</t>
  </si>
  <si>
    <t>SW-6290A-CL-SNAPMGR-N-INC</t>
  </si>
  <si>
    <t>SW,SNAPMANAGER,CL,INC Node,6290A</t>
  </si>
  <si>
    <t>SW-6290A-CL-SNAPPRO</t>
  </si>
  <si>
    <t>SW,SnapProtect,CL,Node,6290A</t>
  </si>
  <si>
    <t>SW-6290A-CL-SNAPPRO-N-INC</t>
  </si>
  <si>
    <t>SW,SnapProtect,CL,INC Node,6290A</t>
  </si>
  <si>
    <t>SW-6290A-CL-SRESTORE</t>
  </si>
  <si>
    <t>SW,SnapRestore,CL,Node,6290A</t>
  </si>
  <si>
    <t>SW-6290A-CL-SRESTOR-N-INC</t>
  </si>
  <si>
    <t>SW,SnapRestore,CL,INC Node,6290A</t>
  </si>
  <si>
    <t>SW-6290A-COMP-BNDL</t>
  </si>
  <si>
    <t>SW,Complete BNDL,6290A</t>
  </si>
  <si>
    <t>SW-6290A-FCP</t>
  </si>
  <si>
    <t>SW,FCP,6290A</t>
  </si>
  <si>
    <t>SW-6290A-FLEXCLN</t>
  </si>
  <si>
    <t>SW,Flexclone,6290A</t>
  </si>
  <si>
    <t>SW-6290A-ISCSI</t>
  </si>
  <si>
    <t>SW,iSCSI,6290A</t>
  </si>
  <si>
    <t>SW-6290A-NFS</t>
  </si>
  <si>
    <t>SW,NFS,6290A</t>
  </si>
  <si>
    <t>SW-6290A-SMIRROR</t>
  </si>
  <si>
    <t>SW,SnapMirror,6290A</t>
  </si>
  <si>
    <t>SW-6290A-SNAPMANAGER</t>
  </si>
  <si>
    <t>SW,SnapMgr Application Integration,6290A</t>
  </si>
  <si>
    <t>SW-6290A-SNAPPROTECT</t>
  </si>
  <si>
    <t>SW,SnapProtect,6290A</t>
  </si>
  <si>
    <t>SW-6290A-SNAPVAULT</t>
  </si>
  <si>
    <t>SW,SnapVault,6290A</t>
  </si>
  <si>
    <t>SW-6290A-SRESTORE</t>
  </si>
  <si>
    <t>SW,SnapRestore,6290A</t>
  </si>
  <si>
    <t>SW-6290-CIFS</t>
  </si>
  <si>
    <t>SW,CIFS,6290</t>
  </si>
  <si>
    <t>SW-6290-COMP-BNDL</t>
  </si>
  <si>
    <t>SW,Complete BNDL,6290</t>
  </si>
  <si>
    <t>SW-6290-FCP</t>
  </si>
  <si>
    <t>SW,FCP,6290</t>
  </si>
  <si>
    <t>SW-6290-FLEXCLN</t>
  </si>
  <si>
    <t>SW,Flexclone,6290</t>
  </si>
  <si>
    <t>SW-6290-ISCSI</t>
  </si>
  <si>
    <t>SW,iSCSI,6290</t>
  </si>
  <si>
    <t>SW-6290-NFS</t>
  </si>
  <si>
    <t>SW,NFS,6290</t>
  </si>
  <si>
    <t>SW-6290-SMIRROR</t>
  </si>
  <si>
    <t>SW,SnapMirror,6290</t>
  </si>
  <si>
    <t>SW-6290-SNAPMANAGER</t>
  </si>
  <si>
    <t>SW,SnapMgr Application Integration,6290</t>
  </si>
  <si>
    <t>SW-6290-SNAPPROTECT</t>
  </si>
  <si>
    <t>SW,SnapProtect,6290</t>
  </si>
  <si>
    <t>SW-6290-SNAPVAULT</t>
  </si>
  <si>
    <t>SW-6290-SRESTORE</t>
  </si>
  <si>
    <t>SW,SnapRestore,6290</t>
  </si>
  <si>
    <t>SW-AIX-MEDIAKIT</t>
  </si>
  <si>
    <t>Media Kit,AIX</t>
  </si>
  <si>
    <t>SW-AVA-VESXI-16TB</t>
  </si>
  <si>
    <t>SW,AltaVault 16TB,Virtual Appl for ESXi</t>
  </si>
  <si>
    <t>SW-AVA-VESXI-32TB</t>
  </si>
  <si>
    <t>SW,AltaVault 32TB,Virtual Appl for ESXi</t>
  </si>
  <si>
    <t>SW-AVA-VESXI-8TB</t>
  </si>
  <si>
    <t>SW,AltaVault 8TB,Virtual Appl for ESXi</t>
  </si>
  <si>
    <t>SW-AVA-VHYP-16TB</t>
  </si>
  <si>
    <t>SW,AltaVault 16TB,Virtual Appl for Hyper-V</t>
  </si>
  <si>
    <t>SW-AVA-VHYP-32TB</t>
  </si>
  <si>
    <t>SW,AltaVault 32TB,Virtual Appl for Hyper-V</t>
  </si>
  <si>
    <t>SW-AVA-VHYP-8TB</t>
  </si>
  <si>
    <t>SW,AltaVault 8TB,Virtual Appl for Hyper-V</t>
  </si>
  <si>
    <t>SW-BASE-PK</t>
  </si>
  <si>
    <t>SW,BASE Pack</t>
  </si>
  <si>
    <t>SW-BASE-PK-P</t>
  </si>
  <si>
    <t>SW,BASE Pack,-P</t>
  </si>
  <si>
    <t>SW-BSW-3900TRK-02-QS</t>
  </si>
  <si>
    <t>SW,Brocade Switch 5100,6510 Trunking,QS</t>
  </si>
  <si>
    <t>SW-BSW-DCX10GE-01-M-QS</t>
  </si>
  <si>
    <t>SW,Brocade FX8-24 10GbE License,QS</t>
  </si>
  <si>
    <t>SW-BSW-DCX4ENTICL-01-M</t>
  </si>
  <si>
    <t>SW,Brocade DCX8510-4 ICL License</t>
  </si>
  <si>
    <t>SW-BSW-DCX4SCUP-01-QS</t>
  </si>
  <si>
    <t>SW,Brocade DCX-4S FICON Management,QS</t>
  </si>
  <si>
    <t>SW-BSW-DCX4SEB-01-QS</t>
  </si>
  <si>
    <t>SW,Brocade DCX-4S Enterprise Package,QS</t>
  </si>
  <si>
    <t>SW-BSW-DCX4SIR-01-QS</t>
  </si>
  <si>
    <t>SW,Brocade DCX-4S Integrated Routing,QS</t>
  </si>
  <si>
    <t>SW-BSW-DCX8ENTICL-01-M</t>
  </si>
  <si>
    <t>SW,Brocade DCX8510-8 ICL License</t>
  </si>
  <si>
    <t>SW-BSW-DCXAEX-01-M-QS</t>
  </si>
  <si>
    <t>SW,Brocade FX8-24 Advance Extension,QS</t>
  </si>
  <si>
    <t>SW-BSW-DCXAFI-01-M-QS</t>
  </si>
  <si>
    <t>SW,Brocade FX8-24 Advance Accel for FICON,QS</t>
  </si>
  <si>
    <t>SW-BSWDCX-FICON-QS</t>
  </si>
  <si>
    <t>Brocade,FICON Management License</t>
  </si>
  <si>
    <t>SW-BSW-DCXIR-01-QS</t>
  </si>
  <si>
    <t>SW,Brocade DCX Integrated Routing,QS</t>
  </si>
  <si>
    <t>SW-BSW-EXTSAEX-01-QS</t>
  </si>
  <si>
    <t>SW,Brocade 7800 Advance Extension,QS</t>
  </si>
  <si>
    <t>SW-BSW-EXTSAFI-01-QS</t>
  </si>
  <si>
    <t>SW,Brocade 7800 Advance Accel for FICON,QS</t>
  </si>
  <si>
    <t>SW-BSW-EXTSAN-01-QS</t>
  </si>
  <si>
    <t>SW,Brocade 7800 Adaptive Networking,QS</t>
  </si>
  <si>
    <t>SW-BSW-EXTSCUP-01-QS</t>
  </si>
  <si>
    <t>SW,Brocade 7800 FICON,QS</t>
  </si>
  <si>
    <t>SW-BSW-EXTSEB-01-QS</t>
  </si>
  <si>
    <t>SW,Brocade 7800 Enterprise Package,QS</t>
  </si>
  <si>
    <t>SW-BSW-EXTSEXF-01-QS</t>
  </si>
  <si>
    <t>SW,Brocade 7800 Extended Fabric,QS</t>
  </si>
  <si>
    <t>SW-BSW-EXTSFWH-01-QS</t>
  </si>
  <si>
    <t>SW,Brocade 7800 Fabric Watch,QS</t>
  </si>
  <si>
    <t>SW-BSW-EXTSIR-01-QS</t>
  </si>
  <si>
    <t>SW,Brocade 7800 Integrated Routing,QS</t>
  </si>
  <si>
    <t>SW-BSW-EXTSPRF-01-QS</t>
  </si>
  <si>
    <t>SW,Brocade 7800 Advance Perf Monitoring,QS</t>
  </si>
  <si>
    <t>SW-BSW-EXTSSAO-01-QS</t>
  </si>
  <si>
    <t>SW,Brocade 7800 Server App Optimization,QS</t>
  </si>
  <si>
    <t>SW-BSW-EXTSTRK-01-QS</t>
  </si>
  <si>
    <t>SW,Brocade 7800 ISL Trunking,QS</t>
  </si>
  <si>
    <t>SW-BSW-MENTCUP-01-C</t>
  </si>
  <si>
    <t>SW,Brocade 5300 FICON,-C</t>
  </si>
  <si>
    <t>SW-BSW-MENTCUP-01-QS</t>
  </si>
  <si>
    <t>SW,Brocade 5300 FICON,QS</t>
  </si>
  <si>
    <t>SW-BSW-MENTEB-01-C</t>
  </si>
  <si>
    <t>SW,Brocade 5300 Enterprise Package,-C</t>
  </si>
  <si>
    <t>SW-BSW-MENTEB-01-QS</t>
  </si>
  <si>
    <t>SW,Brocade 5300 Enterprise Package,QS</t>
  </si>
  <si>
    <t>SW-BSW-MENTEB4-01-QS</t>
  </si>
  <si>
    <t>SW,Brocade 6520 Enterprise Package,QS</t>
  </si>
  <si>
    <t>SW-BSW-MENTIR-01-C</t>
  </si>
  <si>
    <t>SW,Brocade 5300 Integrated Routing,-C</t>
  </si>
  <si>
    <t>SW-BSW-MENTIR-01-QS</t>
  </si>
  <si>
    <t>SW,Brocade 5300 Integrated Routing,QS</t>
  </si>
  <si>
    <t>SW-BSW-MENTTRK-01-QS</t>
  </si>
  <si>
    <t>SW,Brocade Switch 5300,6520 Trunking,QS</t>
  </si>
  <si>
    <t>SW-BSW-MIDRCUP-01-C</t>
  </si>
  <si>
    <t>SW,Brocade 5100 FICON,-C</t>
  </si>
  <si>
    <t>SW-BSW-MIDRCUP-01-QS</t>
  </si>
  <si>
    <t>SW,Brocade 5100/6500/VA-40FC FICON,QS</t>
  </si>
  <si>
    <t>SW-BSW-MIDREB-01-C</t>
  </si>
  <si>
    <t>SW,Brocade 5100 Enterprise Package,-C</t>
  </si>
  <si>
    <t>SW-BSW-MIDREB-01-QS</t>
  </si>
  <si>
    <t>SW,Brocade 5100/6500/VA-40FC Ent Package,QS</t>
  </si>
  <si>
    <t>SW-BSW-MIDRIR-01-C</t>
  </si>
  <si>
    <t>SW,Brocade 5100 Integrated Routing,-C</t>
  </si>
  <si>
    <t>SW-BSW-MIDRIR-01-QS</t>
  </si>
  <si>
    <t>SW,Brocade 5100/6500/VA-40FC Int Routing,QS</t>
  </si>
  <si>
    <t>SW-BSW-NTWADV-ADD-IP-BASE</t>
  </si>
  <si>
    <t>SW,Adv Base IP for 150 Dev to Pro Plus/Ent</t>
  </si>
  <si>
    <t>SW-BSW-NTWADV-ADD-SAN-ENT</t>
  </si>
  <si>
    <t>SW,Advanced Base IP to SAN Enterprise License</t>
  </si>
  <si>
    <t>SW-BSW-NTWADV-ADD-SAN-PLU</t>
  </si>
  <si>
    <t>SW,Advanced Base IP to SAN Pro Plus License</t>
  </si>
  <si>
    <t>SW-BSW-NTWADV-ADD-SAN-UPG</t>
  </si>
  <si>
    <t>SW,SAN Pro Plus to SAN ENT with Adv Base IP</t>
  </si>
  <si>
    <t>SW-BSW-NTWADV-ENT</t>
  </si>
  <si>
    <t>SW,Adv Base IP for 550 Dev and SAN Ent Lic</t>
  </si>
  <si>
    <t>SW-BSW-NTWADV-IP-100</t>
  </si>
  <si>
    <t>SW,Advanced Base IP Lic for 100 Devices</t>
  </si>
  <si>
    <t>SW-BSW-NTWADV-IP-1000</t>
  </si>
  <si>
    <t>SW,Advanced Base IP Lic for 1000 Devices</t>
  </si>
  <si>
    <t>SW-BSW-NTWADV-IP-2500</t>
  </si>
  <si>
    <t>SW,Advanced Base IP Lic for 2500 Devices</t>
  </si>
  <si>
    <t>SW-BSW-NTWADV-IP-500</t>
  </si>
  <si>
    <t>SW,Advanced Base IP Lic for 500 Devices</t>
  </si>
  <si>
    <t>SW-BSW-NTWADV-IP-BASE-DC</t>
  </si>
  <si>
    <t>SW,Advanced Base IP Lic for 50 Devices</t>
  </si>
  <si>
    <t>SW-BSW-NTWADV-IP-DC</t>
  </si>
  <si>
    <t>SW,Advanced IP Add on License Feature</t>
  </si>
  <si>
    <t>SW-BSW-NTWADV-MPLS-10</t>
  </si>
  <si>
    <t>SW,MPLS Management for 10 Devices</t>
  </si>
  <si>
    <t>SW-BSW-NTWADV-MPLS-25</t>
  </si>
  <si>
    <t>SW,MPLS Management for 25 Devices</t>
  </si>
  <si>
    <t>SW-BSW-NTWADV-MPLS-50</t>
  </si>
  <si>
    <t>SW,MPLS Management for 50 Devices</t>
  </si>
  <si>
    <t>SW-BSW-NTWADV-PLU</t>
  </si>
  <si>
    <t>SW,Adv Base IP for 50 Dev and SAN Pro Plus</t>
  </si>
  <si>
    <t>SW-BSW-NTWADV-PLU-UPG</t>
  </si>
  <si>
    <t>SW,Adv Base IP+SAN ProPlus Upgrade to SAN Ent</t>
  </si>
  <si>
    <t>SW-BSW-NTWADV-SAN-ENT</t>
  </si>
  <si>
    <t>SW,SAN ENT Lic for 9000 Switch Ports</t>
  </si>
  <si>
    <t>SW-BSW-NTWADV-SAN-PLU</t>
  </si>
  <si>
    <t>SW,SAN Pro Plus Lic for 2560 Switch Ports</t>
  </si>
  <si>
    <t>SW-BSW-NTWADV-SANPLU-MC-C</t>
  </si>
  <si>
    <t>SW,Brocade Pro Plus Lic for MC,-C</t>
  </si>
  <si>
    <t>SW-BSW-NTWADV-SAN-PLU-UPG</t>
  </si>
  <si>
    <t>SW,SAN Pro Plus to SAN Enterprise Lic</t>
  </si>
  <si>
    <t>SW-BSW-SMED12POD-01-QS</t>
  </si>
  <si>
    <t>SW,Brocade 6505 12-POD w/o SFP</t>
  </si>
  <si>
    <t>SW-BSW-SMEDEB-01-C</t>
  </si>
  <si>
    <t>SW,Brocade 300 Enterprise Package,-C</t>
  </si>
  <si>
    <t>SW-BSW-SMEDEB-01-QS</t>
  </si>
  <si>
    <t>SW,Brocade 300 Enterprise Package,QS</t>
  </si>
  <si>
    <t>SW-BSW-SMEDTRK8-01-QS</t>
  </si>
  <si>
    <t>SW,Brocade Switch 300,6505 Trunking,QS</t>
  </si>
  <si>
    <t>SW-BSW-VDX6720-24FCOE-01</t>
  </si>
  <si>
    <t>SW,Brocade VDX6720 1U 24-Port FCoE License</t>
  </si>
  <si>
    <t>SW-BSW-VDX6720-24POD-QS</t>
  </si>
  <si>
    <t>SW,Brocade VDX6720-1U 8-POD w/o SFP</t>
  </si>
  <si>
    <t>SW-BSW-VDX6720-60FCOE-01</t>
  </si>
  <si>
    <t>SW,Brocade VDX6720 2U 60-Port FCoE License</t>
  </si>
  <si>
    <t>SW-BSW-VDX6720-60POD-QS</t>
  </si>
  <si>
    <t>SW,Brocade VDX6720-2U 10-POD w/o SFP</t>
  </si>
  <si>
    <t>SW-BSW-VDX6740-2X40G-CAP</t>
  </si>
  <si>
    <t>SW,Brocade VDX6740 40GB 2-POD w/o SFP</t>
  </si>
  <si>
    <t>SW-BSW-VDX6740-8X10G-CAP</t>
  </si>
  <si>
    <t>SW,Brocade VDX6740 10GB 8-POD w/o SFP</t>
  </si>
  <si>
    <t>SW-BSW-VDX6740FCOE-01-QS</t>
  </si>
  <si>
    <t>SW,Brocade VDX6740 FCoE License</t>
  </si>
  <si>
    <t>SW-BSW-VDX6740T-1G-16X10G</t>
  </si>
  <si>
    <t>SW,Brocade VDX6740T 10GbE 16port COD License</t>
  </si>
  <si>
    <t>SW-BSW-VDX6740VCS-01-QS</t>
  </si>
  <si>
    <t>SW,Brocade VDX6740 24-Pt VCS License</t>
  </si>
  <si>
    <t>SW-BSW-VDX8770-LIC-FCOE</t>
  </si>
  <si>
    <t>SW,Brocade VDX8770 FCoE License</t>
  </si>
  <si>
    <t>SW-BSW-VDX8770-LIC-LAYER3</t>
  </si>
  <si>
    <t>SW,Brocade VDX8770 Layer3 License</t>
  </si>
  <si>
    <t>SW-CF</t>
  </si>
  <si>
    <t>SW,High Availability</t>
  </si>
  <si>
    <t>SW-CF-C</t>
  </si>
  <si>
    <t>SW,High Availability,-C</t>
  </si>
  <si>
    <t>SW-CFREMOTE</t>
  </si>
  <si>
    <t>SW,High Availability Remote</t>
  </si>
  <si>
    <t>SW-CIFS-C</t>
  </si>
  <si>
    <t>SW,CIFS,-C</t>
  </si>
  <si>
    <t>SW-DCNM-LAN-N5K-K9</t>
  </si>
  <si>
    <t>SW,Cisco Nexus 5K DCNM LAN License</t>
  </si>
  <si>
    <t>SW-DCNM-LAN-N61-K9</t>
  </si>
  <si>
    <t>SW,Cisco Nexus 6001 DCNM LAN License</t>
  </si>
  <si>
    <t>SW-DCNM-LAN-N64-K9</t>
  </si>
  <si>
    <t>SW,Cisco Nexus 6004 DCNM LAN License</t>
  </si>
  <si>
    <t>SW-DCNM-LS-N61-K9</t>
  </si>
  <si>
    <t>SW,Cisco Nexus 6001 DCNM LAN &amp; SAN License</t>
  </si>
  <si>
    <t>SW-DCNM-SAN-M91-K9</t>
  </si>
  <si>
    <t>SW,DCNM SAN Advanced Edition MDS91XX</t>
  </si>
  <si>
    <t>SW-DCNM-SAN-M92-K9</t>
  </si>
  <si>
    <t>SW,DCNM SAN Advanced Edition MDS92XX</t>
  </si>
  <si>
    <t>SW-DCNM-SAN-M95-K9</t>
  </si>
  <si>
    <t>SW,DCNM SAN Advanced Edition MDS95XX</t>
  </si>
  <si>
    <t>SW-DCNM-SAN-M97-K9</t>
  </si>
  <si>
    <t>SW,DCNM SAN Advanced Edition MDS97XX</t>
  </si>
  <si>
    <t>SW-DCNM-SAN-N5K-K9</t>
  </si>
  <si>
    <t>SW,DCNM SAN Advanced Edition Nexus 5000</t>
  </si>
  <si>
    <t>SW-DCNM-SAN-N61-K9</t>
  </si>
  <si>
    <t>SW,Cisco Nexus 6001 DCNM SAN License</t>
  </si>
  <si>
    <t>SW-DCNM-SAN-N64-K9</t>
  </si>
  <si>
    <t>SW,Cisco Nexus 6004 DCNM SAN License</t>
  </si>
  <si>
    <t>SW-E9BLXZF0-ZZZN0</t>
  </si>
  <si>
    <t>SW,Symantec,Replication Director</t>
  </si>
  <si>
    <t>SW-EDGE-FDVM200-VMWARE</t>
  </si>
  <si>
    <t>SW,cDOT Edge, Virtual Appliance, Vmware</t>
  </si>
  <si>
    <t>SW-ELA-LICENSE</t>
  </si>
  <si>
    <t>Software License,ELA</t>
  </si>
  <si>
    <t>SW-ELA-ONC-INSIGHT-PR</t>
  </si>
  <si>
    <t>Ent Site License,OnCommand Insight,SW,Special</t>
  </si>
  <si>
    <t>SW-ELA-PR</t>
  </si>
  <si>
    <t>Ent Site License,SW,Value</t>
  </si>
  <si>
    <t>SW-ELA-SSP</t>
  </si>
  <si>
    <t>Software Subscription,ELA</t>
  </si>
  <si>
    <t>SW-ELA-TRA</t>
  </si>
  <si>
    <t>Ent Site License,SW,Traditional</t>
  </si>
  <si>
    <t>SW-ELA-VEL</t>
  </si>
  <si>
    <t>Ent Site License,SW,Velocity</t>
  </si>
  <si>
    <t>SW-ESA-SSP</t>
  </si>
  <si>
    <t>Software Subscription,ESA</t>
  </si>
  <si>
    <t>SW-ESERIES-SANTRICTY</t>
  </si>
  <si>
    <t>SW,E-Series,SANtricity</t>
  </si>
  <si>
    <t>SW-FCP-C</t>
  </si>
  <si>
    <t>SW,FCP,-C</t>
  </si>
  <si>
    <t>SW-FLASHBNDL-C</t>
  </si>
  <si>
    <t>SW,Flashbndl ,Per-0.1TB,Promo,-C</t>
  </si>
  <si>
    <t>SW-FLASH-CACHE-C</t>
  </si>
  <si>
    <t>SW,Flash Cache,-C</t>
  </si>
  <si>
    <t>SW-FLEXCACHE</t>
  </si>
  <si>
    <t>SW,FlexCache,NFS</t>
  </si>
  <si>
    <t>SW-FLEXCACHE-C</t>
  </si>
  <si>
    <t>SW,FlexCache,-C</t>
  </si>
  <si>
    <t>SW-HA-SLC</t>
  </si>
  <si>
    <t>SW,SnapLock Compliance,HA</t>
  </si>
  <si>
    <t>SW-HA-SLC-C</t>
  </si>
  <si>
    <t>SW,SnapLock Compliance,HA,-C</t>
  </si>
  <si>
    <t>SW-HA-SLC-EN</t>
  </si>
  <si>
    <t>SW,SnapLock Compliance,HA,EN</t>
  </si>
  <si>
    <t>SW-HA-SLC-EN-C</t>
  </si>
  <si>
    <t>SW,SnapLock Compliance,HA,EN,-C</t>
  </si>
  <si>
    <t>SW-HA-SLE</t>
  </si>
  <si>
    <t>SW,SnapLock Enterprise,HA</t>
  </si>
  <si>
    <t>SW-HA-SLE-C</t>
  </si>
  <si>
    <t>SW,SnapLock Enterprise,HA,-C</t>
  </si>
  <si>
    <t>SW-HA-SLE-EN</t>
  </si>
  <si>
    <t>SW,SnapLock Enterprise,HA,EN</t>
  </si>
  <si>
    <t>SW-HA-SLE-EN-C</t>
  </si>
  <si>
    <t>SW,SnapLock Enterprise,HA,EN,-C</t>
  </si>
  <si>
    <t>SW-HORTONWKS-SERVICE-12</t>
  </si>
  <si>
    <t>SW Support,Hortonworks,24x7,12months</t>
  </si>
  <si>
    <t>SW-INS-HOST-UTIL-PK-INC</t>
  </si>
  <si>
    <t>SW,Insight Host Utilization Pack,Host Lic,INC</t>
  </si>
  <si>
    <t>SW-INS-HOST-UTIL-PK-TOT</t>
  </si>
  <si>
    <t>SW,Insight Host Utilization Pack,Host Lic,TOT</t>
  </si>
  <si>
    <t>SW-INSIGHT-ASSURE-TB</t>
  </si>
  <si>
    <t>SW,Insight Assure,TB License</t>
  </si>
  <si>
    <t>SW-INSIGHT-ASSURE-TB-INC</t>
  </si>
  <si>
    <t>SW,Insight Assure,TB,INC</t>
  </si>
  <si>
    <t>SW-INSIGHT-ASSURE-TB-TOT</t>
  </si>
  <si>
    <t>SW,Insight Assure,TB,TOT</t>
  </si>
  <si>
    <t>SW-INSIGHT-DISCOVER-INC</t>
  </si>
  <si>
    <t>SW,Insight Discover,TB,INC</t>
  </si>
  <si>
    <t>SW-INSIGHT-DISCOVER-TB</t>
  </si>
  <si>
    <t>SW,Insight Discover,TB License</t>
  </si>
  <si>
    <t>SW-INSIGHT-DISCOVER-TOT</t>
  </si>
  <si>
    <t>SW,Insight Discover,TB,TOT</t>
  </si>
  <si>
    <t>SW-INSIGHT-HOST-UTIL-PK</t>
  </si>
  <si>
    <t>SW,Insight Host Utilization Pack,Host License</t>
  </si>
  <si>
    <t>SW-INSIGHT-PERFORM-TB</t>
  </si>
  <si>
    <t>SW,Insight Perform,TB License</t>
  </si>
  <si>
    <t>SW-INSIGHT-PERFORM-TB-INC</t>
  </si>
  <si>
    <t>SW,Insight Perform,TB,INC</t>
  </si>
  <si>
    <t>SW-INSIGHT-PERFORM-TB-TOT</t>
  </si>
  <si>
    <t>SW,Insight Perform,TB,TOT</t>
  </si>
  <si>
    <t>SW-INSIGHT-PLAN-TB</t>
  </si>
  <si>
    <t>SW,Insight Plan,TB License</t>
  </si>
  <si>
    <t>SW-INSIGHT-PLAN-TB-INC</t>
  </si>
  <si>
    <t>SW,Insight Plan,TB,INC</t>
  </si>
  <si>
    <t>SW-INSIGHT-PLAN-TB-TOT</t>
  </si>
  <si>
    <t>SW,Insight Plan,TB,TOT</t>
  </si>
  <si>
    <t>SW-ISCSI-C</t>
  </si>
  <si>
    <t>SW,iSCSI,-C</t>
  </si>
  <si>
    <t>SW-M9100ENT1K9</t>
  </si>
  <si>
    <t>Cisco MDS 9100 Enterprise</t>
  </si>
  <si>
    <t>SW-M9100ENT1K9-C</t>
  </si>
  <si>
    <t>Cisco MDS 9100 Enterprise,-C</t>
  </si>
  <si>
    <t>SW-M9100FIC1K9</t>
  </si>
  <si>
    <t>Cisco MDS 9100 Mainframe</t>
  </si>
  <si>
    <t>SW-M9100FIC1K9-C</t>
  </si>
  <si>
    <t>Cisco MDS 9100 Mainframe,-C</t>
  </si>
  <si>
    <t>SW-M9100FMS1K9</t>
  </si>
  <si>
    <t>Cisco MDS 9100 FabricMgrSrvr</t>
  </si>
  <si>
    <t>SW-M9100FMS1K9-C</t>
  </si>
  <si>
    <t>Cisco MDS 9100 FabricMgrSrvr,-C</t>
  </si>
  <si>
    <t>SW-M9124PL8-4G</t>
  </si>
  <si>
    <t>Cisco MDS 9124 8-Port SW UPG</t>
  </si>
  <si>
    <t>SW-M9134PL2-10G</t>
  </si>
  <si>
    <t>Cisco MDS 9134 10Gbps Port Enabler,QS</t>
  </si>
  <si>
    <t>SW-M9134PL8-4G</t>
  </si>
  <si>
    <t>Cisco MDS 9134 8-Port SW UPG,QS</t>
  </si>
  <si>
    <t>SW-M9148PL8-8G</t>
  </si>
  <si>
    <t>Software,Cisco 9148 8-Port Upgade License</t>
  </si>
  <si>
    <t>SW-M9148S-PL12</t>
  </si>
  <si>
    <t>SW,Cisco MDS 9148S 12-Pt POD License</t>
  </si>
  <si>
    <t>SW-M9148S-PL12-C</t>
  </si>
  <si>
    <t>SW,Cisco MDS 9148S 12-Pt POD License,-C</t>
  </si>
  <si>
    <t>SW-M9200ENT1K9</t>
  </si>
  <si>
    <t>Cisco MDS 9200 Enterprise</t>
  </si>
  <si>
    <t>SW-M9200ENT1K9-C</t>
  </si>
  <si>
    <t>Cisco MDS 9200 Enterprise,-C</t>
  </si>
  <si>
    <t>SW-M9200EXT12K9</t>
  </si>
  <si>
    <t>Cisco 92XX FCIP 14/2-Port MLTPR SVC Module</t>
  </si>
  <si>
    <t>SW-M9200EXT14K9</t>
  </si>
  <si>
    <t>Cisco MDS 9200 FCIP 4port IP module</t>
  </si>
  <si>
    <t>SW-M9200EXT1AK9</t>
  </si>
  <si>
    <t>Cisco SAN 9200 Ext 18/4-Port Module</t>
  </si>
  <si>
    <t>SW-M9200EXT1AK9-C</t>
  </si>
  <si>
    <t>Cisco SAN 9200 Ext 18/4-Port Module,-C</t>
  </si>
  <si>
    <t>SW-M9200EXT1K9</t>
  </si>
  <si>
    <t>Cisco MDS 9200 FCIP 8port IP module</t>
  </si>
  <si>
    <t>SW-M9200EXT1K9-C</t>
  </si>
  <si>
    <t>Cisco MDS 9200 FCIP 8port IP module,-C</t>
  </si>
  <si>
    <t>SW-M9200FIC1K9</t>
  </si>
  <si>
    <t>Cisco MDS 9200 Mainframe</t>
  </si>
  <si>
    <t>SW-M9200FIC1K9-C</t>
  </si>
  <si>
    <t>Cisco MDS 9200 Mainframe,-C</t>
  </si>
  <si>
    <t>SW-M9200FMS1K9</t>
  </si>
  <si>
    <t>Cisco MDS 9200 FabricMgrSrvr</t>
  </si>
  <si>
    <t>SW-M9200FMS1K9-C</t>
  </si>
  <si>
    <t>Cisco MDS 9200 FabricMgrSrvr,-C</t>
  </si>
  <si>
    <t>SW-M9200SME1FK9</t>
  </si>
  <si>
    <t>Cisco MDS 9222i,Storage Media Encryp</t>
  </si>
  <si>
    <t>SW-M9200SME1FK9-C</t>
  </si>
  <si>
    <t>Cisco MDS 9222i Storage Media Encryp,-C</t>
  </si>
  <si>
    <t>SW-M9200SME1MK9</t>
  </si>
  <si>
    <t>Cisco MDS 9200,18/4 Storage Media Encryp</t>
  </si>
  <si>
    <t>SW-M9222IDMMK9</t>
  </si>
  <si>
    <t>Cisco MDS 9222i Data Mobility Mgr Lic</t>
  </si>
  <si>
    <t>SW-M9222IDMMTSK9</t>
  </si>
  <si>
    <t>Cisco MDS 9222i Data Mobility Mgr Lic,180days</t>
  </si>
  <si>
    <t>SW-M9222IIOA</t>
  </si>
  <si>
    <t>Cisco MDS 9222i,I/O Accelerator License</t>
  </si>
  <si>
    <t>SW-M9250IDMMK9</t>
  </si>
  <si>
    <t>SW,Cisco MDS9250i Data Mobility Mgr Lic</t>
  </si>
  <si>
    <t>SW-M9250IDMMT6M</t>
  </si>
  <si>
    <t>SW,Cisco MDS9250i 6M Data Mobility Mgr Lic</t>
  </si>
  <si>
    <t>SW-M9250IDMMT6M-C</t>
  </si>
  <si>
    <t>SW,Cisco MDS9250i 6M Data Mobility Mgr Lic,-C</t>
  </si>
  <si>
    <t>SW-M9250IIOA</t>
  </si>
  <si>
    <t>SW,Cisco MDS9250i I/O Accelerator License</t>
  </si>
  <si>
    <t>SW-M9250IIOA-C</t>
  </si>
  <si>
    <t>SW,Cisco MDS9250i I/O Accelerator License,-C</t>
  </si>
  <si>
    <t>SW-M9250IP20-16G</t>
  </si>
  <si>
    <t>SW,Cisco MDS9250i 20-Port Upgrade License</t>
  </si>
  <si>
    <t>SW-M9250IP20-16G-C</t>
  </si>
  <si>
    <t>SW,Cisco MDS9250i 20-Port Upgrade License,-C</t>
  </si>
  <si>
    <t>SW-M92DMM184K9</t>
  </si>
  <si>
    <t>Cisco Data Mobility Mgr Lic,18/4,9200</t>
  </si>
  <si>
    <t>SW-M92DMM184TSK9</t>
  </si>
  <si>
    <t>Cisco Data Mobility Mgr Lic,18/4,180days,9200</t>
  </si>
  <si>
    <t>SW-M92DMMS1K9</t>
  </si>
  <si>
    <t>Cisco M92 Data Mobility Mgr Lic Permanent</t>
  </si>
  <si>
    <t>SW-M92DMMS1K9-C</t>
  </si>
  <si>
    <t>Cisco M92 Data Mobility Mgr Lic Permanent,-C</t>
  </si>
  <si>
    <t>SW-M92DMMTS1K9</t>
  </si>
  <si>
    <t>Cisco M92 Data Mobility Mgr Lic 180 Days</t>
  </si>
  <si>
    <t>SW-M92DMMTS1K9-C</t>
  </si>
  <si>
    <t>Cisco M92 Data Mobility Mgr Lic 180 Days,-C</t>
  </si>
  <si>
    <t>SW-M92EXTSSNK9</t>
  </si>
  <si>
    <t>Cisco MDS 9200,SSN-16,SAN Extension License</t>
  </si>
  <si>
    <t>SW-M92IOA184</t>
  </si>
  <si>
    <t>Cisco MDS 9200,18/4,I/O Accelerator License</t>
  </si>
  <si>
    <t>SW-M92IOASSN</t>
  </si>
  <si>
    <t>Cisco MDS 9200,SSN-16,I/O Accelerator License</t>
  </si>
  <si>
    <t>SW-M92SMESSNK9</t>
  </si>
  <si>
    <t>Cisco MDS 9200,SSN-16,StorageMediaEncryp Lic</t>
  </si>
  <si>
    <t>SW-M9500ENT1K9</t>
  </si>
  <si>
    <t>Cisco MDS 9500 Enterprise</t>
  </si>
  <si>
    <t>SW-M9500ENT1K9-C</t>
  </si>
  <si>
    <t>Cisco MDS9500 Enterprise,-C</t>
  </si>
  <si>
    <t>SW-M9500EXT14K9</t>
  </si>
  <si>
    <t>Cisco MDS 9500 FCIP 4port IP module</t>
  </si>
  <si>
    <t>SW-M9500EXT1AK9</t>
  </si>
  <si>
    <t>Cisco SAN Ext 9500 18/4-Port Module</t>
  </si>
  <si>
    <t>SW-M9500EXT1AK9-C</t>
  </si>
  <si>
    <t>Cisco SAN Ext 9500 18/4-Port Module,-C</t>
  </si>
  <si>
    <t>SW-M9500EXT1K9</t>
  </si>
  <si>
    <t>Cisco MDS 9500 FCIP 8port IP module</t>
  </si>
  <si>
    <t>SW-M9500EXT1K9-C</t>
  </si>
  <si>
    <t>Cisco MDS 9500 FCIP 8port IP module,-C</t>
  </si>
  <si>
    <t>SW-M9500FIC1K9</t>
  </si>
  <si>
    <t>Cisco MDS 9500 Mainframe</t>
  </si>
  <si>
    <t>SW-M9500FIC1K9-C</t>
  </si>
  <si>
    <t>Cisco MDS 9500 Mainframe,-C</t>
  </si>
  <si>
    <t>SW-M9500FMS1K9</t>
  </si>
  <si>
    <t>Cisco MDS 9500 FabricMgrSrvr</t>
  </si>
  <si>
    <t>SW-M9500FMS1K9-C</t>
  </si>
  <si>
    <t>Cisco MDS9500 FabricMgrSrvr,-C</t>
  </si>
  <si>
    <t>SW-M9500SME1MK9</t>
  </si>
  <si>
    <t>Cisco MDS 9500,18/4 Storage Media Encryp</t>
  </si>
  <si>
    <t>SW-M9500SSE1K9-C</t>
  </si>
  <si>
    <t>Cisco MDS 9500 Storage SVC Enabler,-C</t>
  </si>
  <si>
    <t>SW-M95DMM184K9</t>
  </si>
  <si>
    <t>Cisco Data Mobility Mgr Lic,18/4,9500</t>
  </si>
  <si>
    <t>SW-M95DMM184TSK9</t>
  </si>
  <si>
    <t>Cisco Data Mobility Mgr Lic,18/4,180days,9500</t>
  </si>
  <si>
    <t>SW-M95DMMS1K9</t>
  </si>
  <si>
    <t>Cisco MDS Data Mobility Mgr Lic Permanent</t>
  </si>
  <si>
    <t>SW-M95DMMS1K9-C</t>
  </si>
  <si>
    <t>Cisco MDS Data Mobility Mgr Lic Permanent,-C</t>
  </si>
  <si>
    <t>SW-M95DMMTS1K9</t>
  </si>
  <si>
    <t>Cisco MDS Data Mobility Mgr Lic 180 Days</t>
  </si>
  <si>
    <t>SW-M95DMMTS1K9-C</t>
  </si>
  <si>
    <t>Cisco MDS Data Mobility Mgr Lic 180 Days,-C</t>
  </si>
  <si>
    <t>SW-M95EXTSSNK9</t>
  </si>
  <si>
    <t>Cisco MDS 9500,SSN-16,SAN Extension License</t>
  </si>
  <si>
    <t>SW-M95IOA184</t>
  </si>
  <si>
    <t>Cisco MDS 9500,18/4,I/O Accelerator License</t>
  </si>
  <si>
    <t>SW-M95IOASSN</t>
  </si>
  <si>
    <t>Cisco MDS 9500,SSN-16,I/O Accelerator License</t>
  </si>
  <si>
    <t>SW-M95SMESSNK9</t>
  </si>
  <si>
    <t>Cisco MDS 9500,SSN-16,StorageMediaEncryp Lic</t>
  </si>
  <si>
    <t>SW-M97ENTK9</t>
  </si>
  <si>
    <t>SW,Cisco MDS97XX Enterprise License</t>
  </si>
  <si>
    <t>SW-M97ENTK9-C</t>
  </si>
  <si>
    <t>SW,Cisco MDS97XX Enterprise License,-C</t>
  </si>
  <si>
    <t>SW-M97FIC1K9</t>
  </si>
  <si>
    <t>SW,Cisco MDS97XX MainFrame License</t>
  </si>
  <si>
    <t>SW-M97FIC1K9-C</t>
  </si>
  <si>
    <t>SW,Cisco MDS97XX MainFrame License,-C</t>
  </si>
  <si>
    <t>SW-MASTER-CCID</t>
  </si>
  <si>
    <t>SW,Master CCID</t>
  </si>
  <si>
    <t>SW-N5000FMS1K9</t>
  </si>
  <si>
    <t>Cisco N50XX Fabric Manager Server</t>
  </si>
  <si>
    <t>SW-N5000FMS1K9-C</t>
  </si>
  <si>
    <t>Cisco N50XX Fabric Manager Server,-C</t>
  </si>
  <si>
    <t>SW-N5010-FNPV-SSK9</t>
  </si>
  <si>
    <t>SW,Cisco Nexus 5010 FCoE NPV License</t>
  </si>
  <si>
    <t>SW-N5010-FNPV-SSK9-C</t>
  </si>
  <si>
    <t>SW,Cisco Nexus 5010 FCoE NPV License,-C</t>
  </si>
  <si>
    <t>SW-N5010-SSK9</t>
  </si>
  <si>
    <t>Cisco,FCoE License,N5010</t>
  </si>
  <si>
    <t>SW-N5020-FNPV-SSK9</t>
  </si>
  <si>
    <t>SW,Cisco Nexus 5020 FCoE NPV License</t>
  </si>
  <si>
    <t>SW-N5020-FNPV-SSK9-C</t>
  </si>
  <si>
    <t>SW,Cisco Nexus 5020 FCoE NPV License,-C</t>
  </si>
  <si>
    <t>SW-N5020-SSK9</t>
  </si>
  <si>
    <t>Cisco,FCoE License,N5020</t>
  </si>
  <si>
    <t>SW-N5548-EL2-SSK9</t>
  </si>
  <si>
    <t>SW,Cisco Nexus 5548 Fabric Path License</t>
  </si>
  <si>
    <t>SW-N5548-EL2-SSK9-C</t>
  </si>
  <si>
    <t>SW,Cisco Nexus 5548 Fabric Path License,-C</t>
  </si>
  <si>
    <t>SW-N5548-FNPV-SSK9</t>
  </si>
  <si>
    <t>SW,Cisco Nexus 5548 FCoE NPV License</t>
  </si>
  <si>
    <t>SW-N5548-FNPV-SSK9-C</t>
  </si>
  <si>
    <t>SW,Cisco Nexus 5548 FCoE NPV License,-C</t>
  </si>
  <si>
    <t>SW-N55-8P-SSK9</t>
  </si>
  <si>
    <t>SW,Cisco Nexus 55xx 8-Port FC/FCoE License</t>
  </si>
  <si>
    <t>SW-N55-8P-SSK9-C</t>
  </si>
  <si>
    <t>SW,Cisco Nexus 55xx 8-Port FC/FCoE License,-C</t>
  </si>
  <si>
    <t>SW-N5596-EL2-SSK9</t>
  </si>
  <si>
    <t>SW,Cisco Nexus 5596 Fabric Path License</t>
  </si>
  <si>
    <t>SW-N5596-EL2-SSK9-C</t>
  </si>
  <si>
    <t>SW,Cisco Nexus 5596 Fabric Path License,-C</t>
  </si>
  <si>
    <t>SW-N5596-FNPV-SSK9</t>
  </si>
  <si>
    <t>SW,Cisco Nexus 5596 FCoE NPV License</t>
  </si>
  <si>
    <t>SW-N5596-FNPV-SSK9-C</t>
  </si>
  <si>
    <t>SW,Cisco Nexus 5596 FCoE NPV License,-C</t>
  </si>
  <si>
    <t>SW-N55-BAS1K9</t>
  </si>
  <si>
    <t>SW,Cisco Nexus 5K L3 Base License</t>
  </si>
  <si>
    <t>SW-N55-BAS1K9-C</t>
  </si>
  <si>
    <t>SW,Cisco Nexus 5K L3 Base License,-C</t>
  </si>
  <si>
    <t>SW-N55-LAN1K9</t>
  </si>
  <si>
    <t>SW,Cisco Nexus 5K L3 Enterprise License</t>
  </si>
  <si>
    <t>SW-N55-LAN1K9-C</t>
  </si>
  <si>
    <t>SW,Cisco Nexus 5K L3 Enterprise License,-C</t>
  </si>
  <si>
    <t>SW-N55-VMFEXK9</t>
  </si>
  <si>
    <t>SW,Cisco Nexus 5K VMFEX License</t>
  </si>
  <si>
    <t>SW-N55-VMFEXK9-C</t>
  </si>
  <si>
    <t>SW,Cisco Nexus 5K VMFEX License,-C</t>
  </si>
  <si>
    <t>SW-N56128-DFA-BUN-P1</t>
  </si>
  <si>
    <t>SW,Cisco Nexus 56128 DFA Bundle</t>
  </si>
  <si>
    <t>SW-N56128-DFA-BUN-P1-C</t>
  </si>
  <si>
    <t>SW,Cisco Nexus 56128 DFA Bundle,-C</t>
  </si>
  <si>
    <t>SW-N56128-EL2P-SSK9</t>
  </si>
  <si>
    <t>SW,Cisco Nexus 56128 Promo Fabric Path Lic</t>
  </si>
  <si>
    <t>SW-N56128-EL2P-SSK9-C</t>
  </si>
  <si>
    <t>SW,Cisco Nexus 56128 Promo Fabric Path Lic,-C</t>
  </si>
  <si>
    <t>SW-N56128SBUN-P1</t>
  </si>
  <si>
    <t>SW,Cisco Nexus 56128 SBUN License</t>
  </si>
  <si>
    <t>SW-N56128SBUN-P1-C</t>
  </si>
  <si>
    <t>SW,Cisco Nexus 56128 SBUN License,-C</t>
  </si>
  <si>
    <t>SW-N56-16P-SSK9</t>
  </si>
  <si>
    <t>SW,Cisco Nexus 56XX 16-pt Storage Svc Lic</t>
  </si>
  <si>
    <t>SW-N56-16P-SSK9-C</t>
  </si>
  <si>
    <t>SW,Cisco Nexus 56XX 16-pt Storage Svc Lic,-C</t>
  </si>
  <si>
    <t>SW-N5672-DFA-BUN-P1</t>
  </si>
  <si>
    <t>SW,Cisco Nexus 5672 DFA Bundle</t>
  </si>
  <si>
    <t>SW-N5672-DFA-BUN-P1-C</t>
  </si>
  <si>
    <t>SW,Cisco Nexus 5672 DFA Bundle,-C</t>
  </si>
  <si>
    <t>SW-N5672-EL2-P-SSK9</t>
  </si>
  <si>
    <t>SW,Cisco Nexus 5672 Fabric Path License</t>
  </si>
  <si>
    <t>SW-N5672-EL2-P-SSK9-C</t>
  </si>
  <si>
    <t>SW,Cisco Nexus 5672 Fabric Path License,-C</t>
  </si>
  <si>
    <t>SW-N5672-SBUN-P1</t>
  </si>
  <si>
    <t>SW,Cisco Nexus 5672 SBUN License</t>
  </si>
  <si>
    <t>SW-N5672-SBUN-P1-C</t>
  </si>
  <si>
    <t>SW,Cisco Nexus 5672 SBUN License,-C</t>
  </si>
  <si>
    <t>SW-N56K-FNPV-SSK9</t>
  </si>
  <si>
    <t>SW,Cisco Nexus 56XX FCoE NPV License</t>
  </si>
  <si>
    <t>SW-N56K-FNPV-SSK9-C</t>
  </si>
  <si>
    <t>SW,Cisco Nexus 56XX FCoE NPV License,-C</t>
  </si>
  <si>
    <t>SW-N56K-VMFEXK9</t>
  </si>
  <si>
    <t>SW,Cisco Nexus 56XX VMFEX License</t>
  </si>
  <si>
    <t>SW-N56K-VMFEXK9-C</t>
  </si>
  <si>
    <t>SW,Cisco Nexus 56XX VMFEX License,-C</t>
  </si>
  <si>
    <t>SW-N56-LAN1K9-P</t>
  </si>
  <si>
    <t>SW,Cisco Nexus 56XX L3 Enterprise License</t>
  </si>
  <si>
    <t>SW-N56-LAN1K9-P-C</t>
  </si>
  <si>
    <t>SW,Cisco Nexus 56XX L3 Enterprise License,-C</t>
  </si>
  <si>
    <t>SW-N6001-16PP-SSK9</t>
  </si>
  <si>
    <t>SW,Cisco N6001 16-Pt Promo Storage Svc Lic</t>
  </si>
  <si>
    <t>SW-N6001-16PP-SSK9-C</t>
  </si>
  <si>
    <t>SW,Cisco N6001 16-Pt Promo Storage Svc Lic,-C</t>
  </si>
  <si>
    <t>SW-N6001-64P-SSK9</t>
  </si>
  <si>
    <t>SW,Cisco Nexus 6001 64-Pt 10G Storage Lic</t>
  </si>
  <si>
    <t>SW-N6001-64P-SSK9-C</t>
  </si>
  <si>
    <t>SW,Cisco Nexus 6001 64-Pt 10G Storage Lic,-C</t>
  </si>
  <si>
    <t>SW-N6001-EL2P-SSK9</t>
  </si>
  <si>
    <t>SW,Cisco Nexus 6001 Fabric Path L2 Lic</t>
  </si>
  <si>
    <t>SW-N6001-EL2P-SSK9-C</t>
  </si>
  <si>
    <t>SW,Cisco Nexus 6001 Fabric Path L2 Lic,-C</t>
  </si>
  <si>
    <t>SW-N6001-LAN1K9-P</t>
  </si>
  <si>
    <t>SW,Cisco Nexus 6001 Layer 3 LAN License</t>
  </si>
  <si>
    <t>SW-N6001-LAN1K9-P-C</t>
  </si>
  <si>
    <t>SW,Cisco Nexus 6001 Layer 3 LAN License,-C</t>
  </si>
  <si>
    <t>SW-N6001-SBUN-P1</t>
  </si>
  <si>
    <t>SW,Cisco Nexus 6001 SBUN 64-Pt License</t>
  </si>
  <si>
    <t>SW-N6001-SBUN-P1-C</t>
  </si>
  <si>
    <t>SW,Cisco Nexus 6001 SBUN 64-Pt License,-C</t>
  </si>
  <si>
    <t>SW-N6004-12Q-SSK9</t>
  </si>
  <si>
    <t>SW,Cisco Nexus 6004 12-Port Storage Lic</t>
  </si>
  <si>
    <t>SW-N6004-12Q-SSK9-C</t>
  </si>
  <si>
    <t>SW,Cisco Nexus 6004 12-Port Storage Lic,-C</t>
  </si>
  <si>
    <t>SW-N6004-4Q-SSK9-P</t>
  </si>
  <si>
    <t>SW,Nexus 6004 4-Port Storage Promo Lic</t>
  </si>
  <si>
    <t>SW-N6004-4Q-SSK9-P-C</t>
  </si>
  <si>
    <t>SW,Nexus 6004 4-Port Storage Promo Lic, -C</t>
  </si>
  <si>
    <t>SW-N6004-96Q-SSK9</t>
  </si>
  <si>
    <t>SW,Cisco Nexus 6004 96-Port Storage Lic</t>
  </si>
  <si>
    <t>SW-N6004-96Q-SSK9-C</t>
  </si>
  <si>
    <t>SW,Cisco Nexus 6004 96-Port Storage Lic,-C</t>
  </si>
  <si>
    <t>SW-N6004-EL2-SSK9</t>
  </si>
  <si>
    <t>SW,Cisco Nexus 6004 Fabric Path License</t>
  </si>
  <si>
    <t>SW-N6004-EL2-SSK9-C</t>
  </si>
  <si>
    <t>SW,Cisco Nexus 6004 Fabric Path License,-C</t>
  </si>
  <si>
    <t>SW-N6004-LAN1K9</t>
  </si>
  <si>
    <t>SW,Cisco Nexus 6004 Layer 3 LAN License</t>
  </si>
  <si>
    <t>SW-N6004-LAN1K9-C</t>
  </si>
  <si>
    <t>SW,Cisco Nexus 6004 Layer 3 LAN License,-C</t>
  </si>
  <si>
    <t>SW-N6004-SBUN-P1</t>
  </si>
  <si>
    <t>SW,Nexus 6004 SBUN 96-Port Lic</t>
  </si>
  <si>
    <t>SW-N6004-SBUN-P1-C</t>
  </si>
  <si>
    <t>SW,Nexus 6004 SBUN 96-port Lic,-C</t>
  </si>
  <si>
    <t>SW-N6004-SBUN-P1-L</t>
  </si>
  <si>
    <t>SW,Nexus 6004 SBUN Lite 24-Port Lic</t>
  </si>
  <si>
    <t>SW-N6004-SBUN-P1-L-C</t>
  </si>
  <si>
    <t>SW,Nexus 6004 SBUN Lite 24-port Lic,-C</t>
  </si>
  <si>
    <t>SW-N6K-BAS1K9</t>
  </si>
  <si>
    <t>SW,Cisco Nexus 6K Layer 3 Base License</t>
  </si>
  <si>
    <t>SW-N6K-BAS1K9-C</t>
  </si>
  <si>
    <t>SW,Cisco Nexus 6K Layer 3 Base License,-C</t>
  </si>
  <si>
    <t>SW-N6K-FNPV-SSK9</t>
  </si>
  <si>
    <t>SW,Cisco Nexus 6K FCoE NPV License</t>
  </si>
  <si>
    <t>SW-N6K-FNPV-SSK9-C</t>
  </si>
  <si>
    <t>SW,Cisco Nexus 6K FCoE NPV License,-C</t>
  </si>
  <si>
    <t>SW-N6K-VMFEXK9</t>
  </si>
  <si>
    <t>SW,Cisco Nexus 6K VMFEX License</t>
  </si>
  <si>
    <t>SW-N6K-VMFEXK9-C</t>
  </si>
  <si>
    <t>SW,Cisco Nexus 6K VMFEX License,-C</t>
  </si>
  <si>
    <t>SW-NETAPP-CONN-SRVR-USER</t>
  </si>
  <si>
    <t>SW,NetApp Connect Srv,Mixed Env,Per 100 Users</t>
  </si>
  <si>
    <t>SW-NFS-C</t>
  </si>
  <si>
    <t>SW,NFS,-C</t>
  </si>
  <si>
    <t>SW-NOC-CORE</t>
  </si>
  <si>
    <t>SW,NetApp OnCommand core</t>
  </si>
  <si>
    <t>SW-NTAP-CONN-SERVER-USER</t>
  </si>
  <si>
    <t>SW,NetApp Connect Server,Per 100 Users</t>
  </si>
  <si>
    <t>SW-NTAP-CONN-SRV-USER-INC</t>
  </si>
  <si>
    <t>SW,NetApp Connect Server,per 100 Users,INC</t>
  </si>
  <si>
    <t>SW-NTAP-CONN-SRV-USER-TOT</t>
  </si>
  <si>
    <t>SW,NetApp Connect Server,per 100 Users,TOT</t>
  </si>
  <si>
    <t>SW-NTAP-CONN-USER-MIX-INC</t>
  </si>
  <si>
    <t>SW,NetApp Conn Srvr,Mix Env,per 100 Users,INC</t>
  </si>
  <si>
    <t>SW-NTAP-CONN-USER-MIX-TOT</t>
  </si>
  <si>
    <t>SW,NetApp Connect Srvr,Mix,per 100 Users,TOT</t>
  </si>
  <si>
    <t>SW-OC-COGNOS-UNIT-INC</t>
  </si>
  <si>
    <t>SW,Cognos,Unit,INC</t>
  </si>
  <si>
    <t>SW-OC-COGNOS-UNIT-TOT</t>
  </si>
  <si>
    <t>SW,Cognos,Unit,TOT</t>
  </si>
  <si>
    <t>SW-R150-SLK-12-EXP</t>
  </si>
  <si>
    <t>SnapLock Compliance SW,12TB,Expansion,R150</t>
  </si>
  <si>
    <t>SW-R150-SLKE-12-EXP</t>
  </si>
  <si>
    <t>SnapLock Enterprise SW,12TB,Expansion,R150</t>
  </si>
  <si>
    <t>SW-R150-SMIR-12-EXP</t>
  </si>
  <si>
    <t>SnapMirror Software,12TB Expansion,R150</t>
  </si>
  <si>
    <t>SW-R150-SRES-12-EXP</t>
  </si>
  <si>
    <t>SnapRestore Software,12TB Expansion,R150</t>
  </si>
  <si>
    <t>SW-R150-SVPR-12-EXP</t>
  </si>
  <si>
    <t>SnapVault Primary SW,12TB Expansion,R150</t>
  </si>
  <si>
    <t>SW-R150-SVSC-12-EXP</t>
  </si>
  <si>
    <t>SnapVault Secondary SW,12TB Expansion,R150</t>
  </si>
  <si>
    <t>SW-R200-FLXC-EXP</t>
  </si>
  <si>
    <t>Flexclone Software,8TB,Expansion,R200</t>
  </si>
  <si>
    <t>SW-R200-MSTO-EXP</t>
  </si>
  <si>
    <t>MultiStore Software,8TB,Expansion,R200</t>
  </si>
  <si>
    <t>SW-R200-NAS-EXP1</t>
  </si>
  <si>
    <t>NAS Protocol Software,8TB,Expansion,R200</t>
  </si>
  <si>
    <t>SW-R200-SLKE-EXP</t>
  </si>
  <si>
    <t>SnapLock Enterprise SW,Expansion,R200</t>
  </si>
  <si>
    <t>SW-R200-SLK-EXP</t>
  </si>
  <si>
    <t>SnapLockCompliance Software,Expansion,R200</t>
  </si>
  <si>
    <t>SW-R200-SME-EXP</t>
  </si>
  <si>
    <t>SnapManager for Exchange SW,8TB,EXP,R200</t>
  </si>
  <si>
    <t>SW-R200-SMIR-EXP</t>
  </si>
  <si>
    <t>SnapMirror Software,8TB,Expansion,R200</t>
  </si>
  <si>
    <t>SW-R200-SMSQL-EXP</t>
  </si>
  <si>
    <t>SnapManager for SQL SW,8TB,Expansion,R200</t>
  </si>
  <si>
    <t>SW-R200-SMSVS-EXP</t>
  </si>
  <si>
    <t>SnapMirror SnapVault Software,8TB,EXP,R200</t>
  </si>
  <si>
    <t>SW-R200-SRES-EXP</t>
  </si>
  <si>
    <t>SnapRestore Software,8TB,Expansion,R200</t>
  </si>
  <si>
    <t>SW-R200-SVPR-EXP</t>
  </si>
  <si>
    <t>SnapVault Primary Software,8TB,EXP,R200</t>
  </si>
  <si>
    <t>SW-R200-SVSC-EXP</t>
  </si>
  <si>
    <t>SnapVault Secondary Software,8TB,EXP,R200</t>
  </si>
  <si>
    <t>SW-R200-SVSLV-14TB-EXP</t>
  </si>
  <si>
    <t>SnapVault Sec.,LV,SW EXP,14TB,R200</t>
  </si>
  <si>
    <t>SW-REPASSURANCE</t>
  </si>
  <si>
    <t>Replication Assurance,Array,License</t>
  </si>
  <si>
    <t>SW-SDR-AIX</t>
  </si>
  <si>
    <t>SnapDrive Software,AIX</t>
  </si>
  <si>
    <t>SW-SDR-HPUX</t>
  </si>
  <si>
    <t>SnapDrive Software,HP-UX</t>
  </si>
  <si>
    <t>SW-SDRIVE-WIN</t>
  </si>
  <si>
    <t>SW SnapDrive,Win</t>
  </si>
  <si>
    <t>SW-SDR-LNX</t>
  </si>
  <si>
    <t>SnapDrive Software,Linux</t>
  </si>
  <si>
    <t>SW-SDR-SOL</t>
  </si>
  <si>
    <t>SnapDrive Software,Solaris</t>
  </si>
  <si>
    <t>SW-SDR-WIN</t>
  </si>
  <si>
    <t>SnapDrive Software,Windows</t>
  </si>
  <si>
    <t>SW-SDU</t>
  </si>
  <si>
    <t>SnapDrive Software,UNIX</t>
  </si>
  <si>
    <t>SW-SDU-INC</t>
  </si>
  <si>
    <t>SnapDrive Software,UNIX,INC</t>
  </si>
  <si>
    <t>SW-SDU-TOT</t>
  </si>
  <si>
    <t>SnapDrive Software,UNIX,TOT</t>
  </si>
  <si>
    <t>SW-SDW</t>
  </si>
  <si>
    <t>SW SnapDrive,Windows</t>
  </si>
  <si>
    <t>SW-SDW-INC</t>
  </si>
  <si>
    <t>SW SnapDrive,Windows,INC</t>
  </si>
  <si>
    <t>SW-SDW-TOT</t>
  </si>
  <si>
    <t>SW SnapDrive,Windows,TOT</t>
  </si>
  <si>
    <t>SW-SFK150V-001-NSE-C</t>
  </si>
  <si>
    <t>SFK150v Subscription,10 NSE,1-YR PLUS,-C</t>
  </si>
  <si>
    <t>SW-SFK150V-001PP-NSE-C</t>
  </si>
  <si>
    <t>SFK150v Perpetual,10 NSE,1-YR PLUS,-C</t>
  </si>
  <si>
    <t>SW-SFK150V-002-NSE-C</t>
  </si>
  <si>
    <t>SFK150v Subscription,10 NSE,2-YR PLUS,-C</t>
  </si>
  <si>
    <t>SW-SFK150V-002PP-NSE-C</t>
  </si>
  <si>
    <t>SFK150v Perpetual,10 NSE,2-YR PLUS,-C</t>
  </si>
  <si>
    <t>SW-SFK150V-003-NSE-C</t>
  </si>
  <si>
    <t>SFK150v Subscription,10 NSE,3-YR PLUS,-C</t>
  </si>
  <si>
    <t>SW-SFK150V-003PP-NSE-C</t>
  </si>
  <si>
    <t>SFK150v Perpetual,10 NSE,3-YR PLUS,-C</t>
  </si>
  <si>
    <t>SW-SFK150V-004PP-NSE-C</t>
  </si>
  <si>
    <t>SFK150v Perpetual,10 NSE,4-YR PLUS,-C</t>
  </si>
  <si>
    <t>SW-SFK150V-005PP-NSE-C</t>
  </si>
  <si>
    <t>SFK150v Perpetual,10 NSE,5-YR PLUS,-C</t>
  </si>
  <si>
    <t>SW-SFNET-KS460-NSE-KEY-C</t>
  </si>
  <si>
    <t>SafeNet,KeySecure Connector License 10 NSE,-C</t>
  </si>
  <si>
    <t>SW-SFNET-NSE-KEY</t>
  </si>
  <si>
    <t>SafeNet,Connector License 10 NSE</t>
  </si>
  <si>
    <t>SW-SG-WEBSCALE</t>
  </si>
  <si>
    <t>SW,StorageGRID,Webscale</t>
  </si>
  <si>
    <t>SW-SG-WEBSCALE-INC</t>
  </si>
  <si>
    <t>SW,StorageGRID,Webscale,INC</t>
  </si>
  <si>
    <t>SW-SG-WEBSCALE-TOT</t>
  </si>
  <si>
    <t>SW,StorageGRID,Webscale,TOT</t>
  </si>
  <si>
    <t>SW-SLC</t>
  </si>
  <si>
    <t>SW,SnapLock Compliance</t>
  </si>
  <si>
    <t>SW-SLC-C</t>
  </si>
  <si>
    <t>SW,SnapLock Compliance,-C</t>
  </si>
  <si>
    <t>SW-SLC-EN</t>
  </si>
  <si>
    <t>SW,SnapLock Compliance,EN</t>
  </si>
  <si>
    <t>SW-SLC-EN-C</t>
  </si>
  <si>
    <t>SW,SnapLock Compliance,EN,-C</t>
  </si>
  <si>
    <t>SW-SLE</t>
  </si>
  <si>
    <t>SW,SnapLock Enterprise</t>
  </si>
  <si>
    <t>SW-SLE-C</t>
  </si>
  <si>
    <t>SW,SnapLock Enterprise,-C</t>
  </si>
  <si>
    <t>SW-SLE-EN</t>
  </si>
  <si>
    <t>SW,SnapLock Enterprise,EN</t>
  </si>
  <si>
    <t>SW-SLE-EN-C</t>
  </si>
  <si>
    <t>SW,SnapLock Enterprise,EN,-C</t>
  </si>
  <si>
    <t>SW-SMBR-10000PK</t>
  </si>
  <si>
    <t>Single Mailbox Recovery Software,10000PK</t>
  </si>
  <si>
    <t>SW-SMBR-1000PK</t>
  </si>
  <si>
    <t>Single Mailbox Recovery Software,1000PK</t>
  </si>
  <si>
    <t>SW-SMBR-100PK</t>
  </si>
  <si>
    <t>Single Mailbox Recovery Software,100PK</t>
  </si>
  <si>
    <t>SW-SMBR-12500PK</t>
  </si>
  <si>
    <t>Single Mailbox Recovery Software,12500PK</t>
  </si>
  <si>
    <t>SW-SMBR-15000PK</t>
  </si>
  <si>
    <t>Single Mailbox Recovery Software,15000PK</t>
  </si>
  <si>
    <t>SW-SMBR-1500PK</t>
  </si>
  <si>
    <t>Single Mailbox Recovery Software,1500PK</t>
  </si>
  <si>
    <t>SW-SMBR-20000PK</t>
  </si>
  <si>
    <t>Single Mailbox Recovery Software,20000PK</t>
  </si>
  <si>
    <t>SW-SMBR-25000PK</t>
  </si>
  <si>
    <t>Single Mailbox Recovery Software,25000PK</t>
  </si>
  <si>
    <t>SW-SMBR-2500PK</t>
  </si>
  <si>
    <t>Single Mailbox Recovery Software,2500PK</t>
  </si>
  <si>
    <t>SW-SMBR-30000PK</t>
  </si>
  <si>
    <t>Single Mailbox Recovery Software,30000PK</t>
  </si>
  <si>
    <t>SW-SMBR-40000PK</t>
  </si>
  <si>
    <t>Single Mailbox Recovery Software,40000PK</t>
  </si>
  <si>
    <t>SW-SMBR-50000PK</t>
  </si>
  <si>
    <t>Single Mailbox Recovery Software,50000PK</t>
  </si>
  <si>
    <t>SW-SMBR-5000PK</t>
  </si>
  <si>
    <t>Single Mailbox Recovery Software,5000PK</t>
  </si>
  <si>
    <t>SW-SMBR-500PK</t>
  </si>
  <si>
    <t>Single Mailbox Recovery Software,500PK</t>
  </si>
  <si>
    <t>SW-SMBR-7500PK</t>
  </si>
  <si>
    <t>Single Mailbox Recovery Software,7500PK</t>
  </si>
  <si>
    <t>SW-SMBR-ADMINSRVR</t>
  </si>
  <si>
    <t>SMBR SW,Administrative Server</t>
  </si>
  <si>
    <t>SW-SMBR-AGENT-ADVSEARCH</t>
  </si>
  <si>
    <t>SMBR SW,Agent,Advance Searching</t>
  </si>
  <si>
    <t>SW-SMBR-AGENT-CAS</t>
  </si>
  <si>
    <t>SMBR SW,Extract Wizard,Content Analysis</t>
  </si>
  <si>
    <t>SW-SMBR-AGNT-PST</t>
  </si>
  <si>
    <t>SMBR SW,Extract Wizard,PST Tape</t>
  </si>
  <si>
    <t>SW-SMBR-EXTWIZ-CA</t>
  </si>
  <si>
    <t>SMBR SW,Extract Wizard,CA ARCserve Tape</t>
  </si>
  <si>
    <t>SW-SMBR-EXTWIZ-COMMGALXY</t>
  </si>
  <si>
    <t>SMBR SW,Extract Wizard,Commvault Galaxy</t>
  </si>
  <si>
    <t>SW-SMBR-EXTWIZ-HP</t>
  </si>
  <si>
    <t>SMBR SW,Extract Wizard,HP</t>
  </si>
  <si>
    <t>SW-SMBR-EXTWIZ-LE</t>
  </si>
  <si>
    <t>SMBR SW,Extract Wizard,LEGATO Tape</t>
  </si>
  <si>
    <t>SW-SMBR-EXTWIZ-NBU</t>
  </si>
  <si>
    <t>SMBR SW,Extract Wizard for NetBackUp</t>
  </si>
  <si>
    <t>SW-SMBR-EXTWIZ-TIV</t>
  </si>
  <si>
    <t>SMBR SW,Extract Wizard,Tivoli Tape</t>
  </si>
  <si>
    <t>SW-SMBR-EXTWIZ-ULTRABAC</t>
  </si>
  <si>
    <t>SMBR SW,Extract Wizard,UltraBac</t>
  </si>
  <si>
    <t>SW-SME-SERVER</t>
  </si>
  <si>
    <t>SnapManager for Exchange Software,Server</t>
  </si>
  <si>
    <t>SW-SMHV-MSFT</t>
  </si>
  <si>
    <t>SnapManager Hyper-V SW</t>
  </si>
  <si>
    <t>SW-SMHV-MSFT-INC</t>
  </si>
  <si>
    <t>SnapManager Hyper-V SW,INC</t>
  </si>
  <si>
    <t>SW-SMHV-MSFT-TOT</t>
  </si>
  <si>
    <t>SnapManager Hyper-V SW,TOT</t>
  </si>
  <si>
    <t>SW-SMO-INC</t>
  </si>
  <si>
    <t>SnapManager Oracle Software,INC</t>
  </si>
  <si>
    <t>SW-SMO-NEW</t>
  </si>
  <si>
    <t>SnapManager Oracle Software</t>
  </si>
  <si>
    <t>SW-SMO-TOT</t>
  </si>
  <si>
    <t>SnapManager Oracle Software,TOT</t>
  </si>
  <si>
    <t>SW-SMO-WIN</t>
  </si>
  <si>
    <t>SW SnapManager Oracle Software,Windows</t>
  </si>
  <si>
    <t>SW-SMO-WIN-INC</t>
  </si>
  <si>
    <t>SW SnapManager Oracle Software,Windows,INC</t>
  </si>
  <si>
    <t>SW-SMO-WIN-TOT</t>
  </si>
  <si>
    <t>SW SnapManager Oracle Software,Windows,TOT</t>
  </si>
  <si>
    <t>SW-SMSAP-INC</t>
  </si>
  <si>
    <t>SW SnapManager SAP,INC</t>
  </si>
  <si>
    <t>SW-SMSAP-NEW</t>
  </si>
  <si>
    <t>SW SnapManager SAP,Unix</t>
  </si>
  <si>
    <t>SW-SMSAP-TOT</t>
  </si>
  <si>
    <t>SW SnapManager SAP,TOT</t>
  </si>
  <si>
    <t>SW-SMSAP-WIN</t>
  </si>
  <si>
    <t>SW SnapManager SAP,Windows</t>
  </si>
  <si>
    <t>SW-SMSAP-WIN-INC</t>
  </si>
  <si>
    <t>SW SnapManager SAP,Windows,INC</t>
  </si>
  <si>
    <t>SW-SMSAP-WIN-TOT</t>
  </si>
  <si>
    <t>SW SnapManager SAP,Windows,TOT</t>
  </si>
  <si>
    <t>SW-SMSHAREPOINT</t>
  </si>
  <si>
    <t>SnapManager for SharePoint Software</t>
  </si>
  <si>
    <t>SW-SMSP-ARCHIVE-MANAGER</t>
  </si>
  <si>
    <t>SW,SnapMgr for SharePoint,Archive Manager</t>
  </si>
  <si>
    <t>SW-SMSP-FS-CONNECTOR</t>
  </si>
  <si>
    <t>SW,SnapMgr,SharePoint,File Share Connector</t>
  </si>
  <si>
    <t>SW-SMSP-STORAGE-MANAGER</t>
  </si>
  <si>
    <t>SW,SnapMgr for SharePoint,Storage Manager</t>
  </si>
  <si>
    <t>SW-SMSQL-SERVER</t>
  </si>
  <si>
    <t>SnapManager for SQL Software,Server</t>
  </si>
  <si>
    <t>SW-SMVI-VMWARE</t>
  </si>
  <si>
    <t>SnapManager for VI SW</t>
  </si>
  <si>
    <t>SW-SMVI-VMWARE-INC</t>
  </si>
  <si>
    <t>SnapManager for VI SW,INC</t>
  </si>
  <si>
    <t>SW-SMVI-VMWARE-TOT</t>
  </si>
  <si>
    <t>SnapManager for VI SW,TOT</t>
  </si>
  <si>
    <t>SW-SNAPPROT-MGMT-SERVER</t>
  </si>
  <si>
    <t>SW,SnapProtect Management Server</t>
  </si>
  <si>
    <t>SW-SSP-2040A-CL-BASE</t>
  </si>
  <si>
    <t>SW Support Plan,CL Base,SFO (per node),2040A</t>
  </si>
  <si>
    <t>SW-SSP-2040A-CL-BASE-P-R</t>
  </si>
  <si>
    <t>Choice SW Supp,CL Base,SFO(per node),2040A</t>
  </si>
  <si>
    <t>SW-SSP-2040A-CL-CIFS-P-R</t>
  </si>
  <si>
    <t>Choice SW Support,CL CIFS (per node),2040A</t>
  </si>
  <si>
    <t>SW-SSP-2040A-CL-FLEXCLN</t>
  </si>
  <si>
    <t>SW SSP,CL FLEXCLN (per node),2040A</t>
  </si>
  <si>
    <t>SW-SSP-2040A-CL-FLXCL-P-R</t>
  </si>
  <si>
    <t>Choice SW Supp,CL FLEXCLN (per node),2040A</t>
  </si>
  <si>
    <t>SW-SSP-2040A-CL-FVHPO-P-R</t>
  </si>
  <si>
    <t>Choice SW Supp,CL FV-HPO (per node),2040A</t>
  </si>
  <si>
    <t>SW-SSP-2040A-CL-NFS</t>
  </si>
  <si>
    <t>SW Support Plan,CL NFS (per node),2040A</t>
  </si>
  <si>
    <t>SW-SSP-2040A-CL-NFS-P-R</t>
  </si>
  <si>
    <t>Choice SW Support,CL NFS (per node),2040A</t>
  </si>
  <si>
    <t>SW-SSP-2040A-CL-SMIR-P-R</t>
  </si>
  <si>
    <t>Choice SW Supp,CL SMirror (per node),2040A</t>
  </si>
  <si>
    <t>SW-SSP-2040A-CL-SNAPPRO</t>
  </si>
  <si>
    <t>SW Support Plan,CL SnapProtect per node,2040A</t>
  </si>
  <si>
    <t>SW-SSP-2040A-CL-SPRO-P-R</t>
  </si>
  <si>
    <t>Choice SW Supp,CL SnapProtect per node,2040A</t>
  </si>
  <si>
    <t>SW-SSP-2040A-CL-SRST-P-R</t>
  </si>
  <si>
    <t>Choice SW Supp,CL SRestore(per node),2040A</t>
  </si>
  <si>
    <t>SW-SSP-2220A-CL-BASE</t>
  </si>
  <si>
    <t>SW Subs,CL Base,SFO (per node),2220A</t>
  </si>
  <si>
    <t>SW-SSP-2220A-CL-BASE-P-R</t>
  </si>
  <si>
    <t>SW SSP,CL Base,SFO (per node),ASP,2220A</t>
  </si>
  <si>
    <t>SW-SSP-2220A-CL-BNDL</t>
  </si>
  <si>
    <t>SW Support Plan,CL Bundle,(per node),2220A</t>
  </si>
  <si>
    <t>SW-SSP-2220A-CL-BNDL-P-R</t>
  </si>
  <si>
    <t>Choice SW Support,CL Bundle(per node),2220A</t>
  </si>
  <si>
    <t>SW-SSP-2220A-CL-CIFS</t>
  </si>
  <si>
    <t>SW Subs,CL CIFS (per node),2220A</t>
  </si>
  <si>
    <t>SW-SSP-2220A-CL-CIFS-P-R</t>
  </si>
  <si>
    <t>SW SSP,CL CIFS (per node),ASP,2220A</t>
  </si>
  <si>
    <t>SW-SSP-2220A-CL-FLEXCLN</t>
  </si>
  <si>
    <t>SW Subs,CL FLEXCLN (per node),2220A</t>
  </si>
  <si>
    <t>SW-SSP-2220A-CL-FLXCL-P-R</t>
  </si>
  <si>
    <t>SW SSP,CL FLEXCLN (per node),ASP,2220A</t>
  </si>
  <si>
    <t>SW-SSP-2220A-CL-FV-HPO</t>
  </si>
  <si>
    <t>SW Subs,CL FV-HPO,SFO (per node),2220A</t>
  </si>
  <si>
    <t>SW-SSP-2220A-CL-FVHPO-P-R</t>
  </si>
  <si>
    <t>SW SSP,CL FVHPO,SFO (per node),ASP,2220A</t>
  </si>
  <si>
    <t>SW-SSP-2220A-CL-ISCSI</t>
  </si>
  <si>
    <t>SW Subs,CL ISCSI (per node),2220A</t>
  </si>
  <si>
    <t>SW-SSP-2220A-CL-ISCSI-P-R</t>
  </si>
  <si>
    <t>SW SSP,CL ISCSI (per node),ASP,2220A</t>
  </si>
  <si>
    <t>SW-SSP-2220A-CLM-BNDL</t>
  </si>
  <si>
    <t>SW SSP,CLM Premium Bndl (per node),2220A</t>
  </si>
  <si>
    <t>SW-SSP-2220A-CLM-BNDL-P-R</t>
  </si>
  <si>
    <t>Choice SW Supp,CLM Prem Bndl (per node),2220A</t>
  </si>
  <si>
    <t>SW-SSP-2220A-CLM-FLCL-P-R</t>
  </si>
  <si>
    <t>Choice SW Supp,CLM FLEXCLN (per node),2220A</t>
  </si>
  <si>
    <t>SW-SSP-2220A-CLM-FLEXCLN</t>
  </si>
  <si>
    <t>SW SSP,CLM FLEXCLN (per node),2220A</t>
  </si>
  <si>
    <t>SW-SSP-2220A-CLM-OCBAL</t>
  </si>
  <si>
    <t>SW SSP,CLM OnCommand Balance,(per node),2220A</t>
  </si>
  <si>
    <t>SW-SSP-2220A-CLM-OCBL-P-R</t>
  </si>
  <si>
    <t>Choice SW Support,CLM OCBAL(per node),2220A</t>
  </si>
  <si>
    <t>SW-SSP-2220A-CLM-SMGR-P-R</t>
  </si>
  <si>
    <t>Choice SW Sup,CLM SNPMANAGER(per node),2220A</t>
  </si>
  <si>
    <t>SW-SSP-2220A-CLM-SMIR-P-R</t>
  </si>
  <si>
    <t>Choice SW Supp,CLM SMirror (per node),2220A</t>
  </si>
  <si>
    <t>SW-SSP-2220A-CLM-SMIRROR</t>
  </si>
  <si>
    <t>SW SSP,CLM SnapMirror (per node),2220A</t>
  </si>
  <si>
    <t>SW-SSP-2220A-CLM-SNAPMGR</t>
  </si>
  <si>
    <t>SW SSP,CLM SnapManager (per node),2220A</t>
  </si>
  <si>
    <t>SW-SSP-2220A-CLM-SNAPPRO</t>
  </si>
  <si>
    <t>SW SSP,CLM SnapProtect per node,2220A</t>
  </si>
  <si>
    <t>SW-SSP-2220A-CLM-SPRO-P-R</t>
  </si>
  <si>
    <t>Choice SW Supp,CLM SnapProtect per node,2220A</t>
  </si>
  <si>
    <t>SW-SSP-2220A-CLM-SRESTORE</t>
  </si>
  <si>
    <t>SW SSP,CLM SRestore (per node),2220A</t>
  </si>
  <si>
    <t>SW-SSP-2220A-CLM-SRST-P-R</t>
  </si>
  <si>
    <t>Choice SW Supp,CLM SRestore(per node),2220A</t>
  </si>
  <si>
    <t>SW-SSP-2220A-CL-NFS</t>
  </si>
  <si>
    <t>SW Subs,CL NFS (per node),2220A</t>
  </si>
  <si>
    <t>SW-SSP-2220A-CL-NFS-P-R</t>
  </si>
  <si>
    <t>SW SSP,CL NFS (per node),ASP,2220A</t>
  </si>
  <si>
    <t>SW-SSP-2220A-CL-OCBAL</t>
  </si>
  <si>
    <t>SW Support Plan,CL OCBAL,(per node),2220A</t>
  </si>
  <si>
    <t>SW-SSP-2220A-CL-OCBAL-P-R</t>
  </si>
  <si>
    <t>Choice SW Support,CL OCBAL(per node),2220A</t>
  </si>
  <si>
    <t>SW-SSP-2220A-CL-SMGR-P-R</t>
  </si>
  <si>
    <t>SW SSP,CL SnapManager (per node),ASP,2220A</t>
  </si>
  <si>
    <t>SW-SSP-2220A-CL-SMIR-P-R</t>
  </si>
  <si>
    <t>SW SSP,CL SnapMirror (per node),ASP,2220A</t>
  </si>
  <si>
    <t>SW-SSP-2220A-CL-SMIRROR</t>
  </si>
  <si>
    <t>SW Subs,CL SnapMirror (per node),2220A</t>
  </si>
  <si>
    <t>SW-SSP-2220A-CL-SNAPMGR</t>
  </si>
  <si>
    <t>SW Subs,CL SnapMgr Appl Int (per node),2220A</t>
  </si>
  <si>
    <t>SW-SSP-2220A-CL-SNAPPRO</t>
  </si>
  <si>
    <t>SW Subs,CL SnapProtect (per node),2220A</t>
  </si>
  <si>
    <t>SW-SSP-2220A-CL-SPRO-P-R</t>
  </si>
  <si>
    <t>Choice SW Support,CL SnapPro per node,2220A</t>
  </si>
  <si>
    <t>SW-SSP-2220A-CL-SRESTORE</t>
  </si>
  <si>
    <t>SW Subs,CL SnapRestore (per node),2220A</t>
  </si>
  <si>
    <t>SW-SSP-2220A-CL-SRST-P-R</t>
  </si>
  <si>
    <t>SW SSP,CL SnapRestore (per node),ASP,2220A</t>
  </si>
  <si>
    <t>SW-SSP-2220A-CL-STRIPEVOL</t>
  </si>
  <si>
    <t>SW Subs,CL StripedVol (per node),2220A</t>
  </si>
  <si>
    <t>SW-SSP-2240A-CL-BASE</t>
  </si>
  <si>
    <t>SW SSP,CL Base,SFO (per node),2240A</t>
  </si>
  <si>
    <t>SW-SSP-2240A-CL-BASE-P-R</t>
  </si>
  <si>
    <t>Choice SW Supp,CL Base,SFO (per node),2240A</t>
  </si>
  <si>
    <t>SW-SSP-2240A-CL-BNDL</t>
  </si>
  <si>
    <t>SW Support Plan,CL Bundle,(per node),2240A</t>
  </si>
  <si>
    <t>SW-SSP-2240A-CL-BNDL-P-R</t>
  </si>
  <si>
    <t>Choice SW Support,CL Bundle(per node),2240A</t>
  </si>
  <si>
    <t>SW-SSP-2240A-CL-CIFS</t>
  </si>
  <si>
    <t>SW SSP,CL CIFS (per node),2240A</t>
  </si>
  <si>
    <t>SW-SSP-2240A-CL-CIFS-P-R</t>
  </si>
  <si>
    <t>Choice SW Support,CL CIFS (per node),2240A</t>
  </si>
  <si>
    <t>SW-SSP-2240A-CL-FLEXCLN</t>
  </si>
  <si>
    <t>SW Subs,CL FLEXCLN (per node),2240A</t>
  </si>
  <si>
    <t>SW-SSP-2240A-CL-FLXCL-P-R</t>
  </si>
  <si>
    <t>Choice SW Supp,CL FLEXCLN (per node),2240A</t>
  </si>
  <si>
    <t>SW-SSP-2240A-CL-FVHPO-P-R</t>
  </si>
  <si>
    <t>Choice SW Supp,CL FV-HPO,SFO(per nde),2240A</t>
  </si>
  <si>
    <t>SW-SSP-2240A-CL-ISCSI</t>
  </si>
  <si>
    <t>SW SSP,CL ISCSI (per node),2240A</t>
  </si>
  <si>
    <t>SW-SSP-2240A-CL-ISCSI-P-R</t>
  </si>
  <si>
    <t>Choice SW Support,CL ISCSI (per node),2240A</t>
  </si>
  <si>
    <t>SW-SSP-2240A-CLM-BNDL</t>
  </si>
  <si>
    <t>SW SSP,CLM Premium Bndl (per node),2240A</t>
  </si>
  <si>
    <t>SW-SSP-2240A-CLM-BNDL-P-R</t>
  </si>
  <si>
    <t>Choice SW Supp,CLM Prem Bndl (per node),2240A</t>
  </si>
  <si>
    <t>SW-SSP-2240A-CLM-FLCL-P-R</t>
  </si>
  <si>
    <t>Choice SW Supp,CLM FLEXCLN (per node),2240A</t>
  </si>
  <si>
    <t>SW-SSP-2240A-CLM-FLEXCLN</t>
  </si>
  <si>
    <t>SW SSP,CLM FLEXCLN (per node),2240A</t>
  </si>
  <si>
    <t>SW-SSP-2240A-CLM-OCBAL</t>
  </si>
  <si>
    <t>SW SSP,CLM OnCommand Balance,(per node),2240A</t>
  </si>
  <si>
    <t>SW-SSP-2240A-CLM-OCBL-P-R</t>
  </si>
  <si>
    <t>Choice SW Support,CLM OCBAL(per node),2240A</t>
  </si>
  <si>
    <t>SW-SSP-2240A-CLM-SMGR-P-R</t>
  </si>
  <si>
    <t>Choice SW Sup,CLM SNPMANAGER(per node),2240A</t>
  </si>
  <si>
    <t>SW-SSP-2240A-CLM-SMIR-P-R</t>
  </si>
  <si>
    <t>Choice SW Supp,CLM SMirror (per node),2240A</t>
  </si>
  <si>
    <t>SW-SSP-2240A-CLM-SMIRROR</t>
  </si>
  <si>
    <t>SW SSP,CLM SnapMirror (per node),2240A</t>
  </si>
  <si>
    <t>SW-SSP-2240A-CLM-SNAPMGR</t>
  </si>
  <si>
    <t>SW SSP,CLM SnapManager (per node),2240A</t>
  </si>
  <si>
    <t>SW-SSP-2240A-CLM-SNAPPRO</t>
  </si>
  <si>
    <t>SW SSP,CLM SnapProtect per node,2240A</t>
  </si>
  <si>
    <t>SW-SSP-2240A-CLM-SPRO-P-R</t>
  </si>
  <si>
    <t>Choice SW Supp,CLM SnapProtect per node,2240A</t>
  </si>
  <si>
    <t>SW-SSP-2240A-CLM-SRESTORE</t>
  </si>
  <si>
    <t>SW SSP,CLM SRestore (per node),2240A</t>
  </si>
  <si>
    <t>SW-SSP-2240A-CLM-SRST-P-R</t>
  </si>
  <si>
    <t>Choice SW Supp,CLM SRestore(per node),2240A</t>
  </si>
  <si>
    <t>SW-SSP-2240A-CL-NFS</t>
  </si>
  <si>
    <t>SW SSP,CL NFS (per node),2240A</t>
  </si>
  <si>
    <t>SW-SSP-2240A-CL-NFS-P-R</t>
  </si>
  <si>
    <t>Choice SW Support,CL NFS (per node),2240A</t>
  </si>
  <si>
    <t>SW-SSP-2240A-CL-OCBAL</t>
  </si>
  <si>
    <t>SW Support Plan,CL OCBAL,(per node),2240A</t>
  </si>
  <si>
    <t>SW-SSP-2240A-CL-OCBAL-P-R</t>
  </si>
  <si>
    <t>Choice SW Support,CL OCBAL(per node),2240A</t>
  </si>
  <si>
    <t>SW-SSP-2240A-CL-SMGR-P-R</t>
  </si>
  <si>
    <t>Choice SW Sup,CL SMgr App Int(per nde)2240A</t>
  </si>
  <si>
    <t>SW-SSP-2240A-CL-SMIR-P-R</t>
  </si>
  <si>
    <t>Choice SW Supp,CL SnapMirror(per nde),2240A</t>
  </si>
  <si>
    <t>SW-SSP-2240A-CL-SMIRROR</t>
  </si>
  <si>
    <t>SW SSP,CL SnapMirror (per node),2240A</t>
  </si>
  <si>
    <t>SW-SSP-2240A-CL-SNAPMGR</t>
  </si>
  <si>
    <t>SW Subs,CL SnapMgr Appl Int (per node),2240A</t>
  </si>
  <si>
    <t>SW-SSP-2240A-CL-SNAPPRO</t>
  </si>
  <si>
    <t>SW SSP,CL SnapProtect (per node),2240A</t>
  </si>
  <si>
    <t>SW-SSP-2240A-CL-SPRO-P-R</t>
  </si>
  <si>
    <t>Choice SW Supp,CL SnapProtect per node,2240A</t>
  </si>
  <si>
    <t>SW-SSP-2240A-CL-SRESTORE</t>
  </si>
  <si>
    <t>SW SSP,CL SnapRestore (per node),2240A</t>
  </si>
  <si>
    <t>SW-SSP-2240A-CL-SRST-P-R</t>
  </si>
  <si>
    <t>Choice SW Sup,CL SnapRestore (per nde)2240A</t>
  </si>
  <si>
    <t>SW-SSP-3210A-CL-BASE</t>
  </si>
  <si>
    <t>SW Support Plan,CL Base,SFO (per node),3210A</t>
  </si>
  <si>
    <t>SW-SSP-3210A-CL-BASE-P-R</t>
  </si>
  <si>
    <t>Choice SW Supp,CL Base,SFO(per node),3210A</t>
  </si>
  <si>
    <t>SW-SSP-3210A-CL-BNDL</t>
  </si>
  <si>
    <t>SW Support Plan,CL Bundle,(per node),3210A</t>
  </si>
  <si>
    <t>SW-SSP-3210A-CL-BNDL-P-R</t>
  </si>
  <si>
    <t>Choice SW Support,CL Bundle(per node),3210A</t>
  </si>
  <si>
    <t>SW-SSP-3210A-CL-CIFS</t>
  </si>
  <si>
    <t>SW Support Plan,CL CIFS (per node),3210A</t>
  </si>
  <si>
    <t>SW-SSP-3210A-CL-CIFS-P-R</t>
  </si>
  <si>
    <t>Choice SW Support,CL CIFS (per node),3210A</t>
  </si>
  <si>
    <t>SW-SSP-3210A-CL-FCP</t>
  </si>
  <si>
    <t>SW SSP,CL FCP (per node),3210A</t>
  </si>
  <si>
    <t>SW-SSP-3210A-CL-FCP-P-R</t>
  </si>
  <si>
    <t>Choice SW Support,CL FCP (per node),3210A</t>
  </si>
  <si>
    <t>SW-SSP-3210A-CL-FLEXCLN</t>
  </si>
  <si>
    <t>SW SSP,CL FLEXCLN (per node),3210A</t>
  </si>
  <si>
    <t>SW-SSP-3210A-CL-FLXCL-P-R</t>
  </si>
  <si>
    <t>Choice SW Supp,CL FLEXCLN (per node),3210A</t>
  </si>
  <si>
    <t>SW-SSP-3210A-CL-FVHPO-P-R</t>
  </si>
  <si>
    <t>Choice SW Support,CL FV-HPO(per node),3210A</t>
  </si>
  <si>
    <t>SW-SSP-3210A-CL-ISCSI</t>
  </si>
  <si>
    <t>SW SSP,CL ISCSI (per node),3210A</t>
  </si>
  <si>
    <t>SW-SSP-3210A-CL-ISCSI-P-R</t>
  </si>
  <si>
    <t>Choice SW Support,CL ISCSI (per node),3210A</t>
  </si>
  <si>
    <t>SW-SSP-3210A-CLM-BNDL</t>
  </si>
  <si>
    <t>SW SSP,CLM Premium Bndl (per node),3210A</t>
  </si>
  <si>
    <t>SW-SSP-3210A-CLM-BNDL-P-R</t>
  </si>
  <si>
    <t>Choice SW Supp,CLM Prem Bndl (per node),3210A</t>
  </si>
  <si>
    <t>SW-SSP-3210A-CLM-CIFS</t>
  </si>
  <si>
    <t>SW SSP,CLM CIFS (per node),3210A</t>
  </si>
  <si>
    <t>SW-SSP-3210A-CLM-CIFS-P-R</t>
  </si>
  <si>
    <t>Choice SW Support,CLM CIFS (per node),3210A</t>
  </si>
  <si>
    <t>SW-SSP-3210A-CLM-FCP</t>
  </si>
  <si>
    <t>SW SSP,CLM FCP (per node),3210A</t>
  </si>
  <si>
    <t>SW-SSP-3210A-CLM-FCP-P-R</t>
  </si>
  <si>
    <t>Choice SW Support,CLM FCP (per node),3210A</t>
  </si>
  <si>
    <t>SW-SSP-3210A-CLM-FLCL-P-R</t>
  </si>
  <si>
    <t>Choice SW Supp,CLM FLEXCLN (per node),3210A</t>
  </si>
  <si>
    <t>SW-SSP-3210A-CLM-FLEXCLN</t>
  </si>
  <si>
    <t>SW SSP,CLM FLEXCLN (per node),3210A</t>
  </si>
  <si>
    <t>SW-SSP-3210A-CLM-ISCSI</t>
  </si>
  <si>
    <t>SW SSP,CLM ISCSI (per node),3210A</t>
  </si>
  <si>
    <t>SW-SSP-3210A-CLM-NFS</t>
  </si>
  <si>
    <t>SW SSP,CLM NFS (per node),3210A</t>
  </si>
  <si>
    <t>SW-SSP-3210A-CLM-NFS-P-R</t>
  </si>
  <si>
    <t>Choice SW Support,CLM NFS (per node),3210A</t>
  </si>
  <si>
    <t>SW-SSP-3210A-CLM-OCBAL</t>
  </si>
  <si>
    <t>SW SSP,CLM OnCommand Balance,(per node),3210A</t>
  </si>
  <si>
    <t>SW-SSP-3210A-CLM-OCBL-P-R</t>
  </si>
  <si>
    <t>Choice SW Support,CLM OCBAL(per node),3210A</t>
  </si>
  <si>
    <t>SW-SSP-3210A-CLM-SCSI-P-R</t>
  </si>
  <si>
    <t>Choice SW Support,CLM ISCSI(per node),3210A</t>
  </si>
  <si>
    <t>SW-SSP-3210A-CLM-SMGR-P-R</t>
  </si>
  <si>
    <t>Choice SW Sup,CLM SNPMANAGER(per node),3210A</t>
  </si>
  <si>
    <t>SW-SSP-3210A-CLM-SMIR-P-R</t>
  </si>
  <si>
    <t>Choice SW Supp,CLM SMirror (per node),3210A</t>
  </si>
  <si>
    <t>SW-SSP-3210A-CLM-SMIRROR</t>
  </si>
  <si>
    <t>SW SSP,CLM SnapMirror (per node),3210A</t>
  </si>
  <si>
    <t>SW-SSP-3210A-CLM-SNAPMGR</t>
  </si>
  <si>
    <t>SW SSP,CLM SnapManager (per node),3210A</t>
  </si>
  <si>
    <t>SW-SSP-3210A-CLM-SNAPPRO</t>
  </si>
  <si>
    <t>SW SSP,CLM SnapProtect per node,3210A</t>
  </si>
  <si>
    <t>SW-SSP-3210A-CLM-SPRO-P-R</t>
  </si>
  <si>
    <t>Choice SW Supp,CLM SnapProtect per node,3210A</t>
  </si>
  <si>
    <t>SW-SSP-3210A-CLM-SRESTORE</t>
  </si>
  <si>
    <t>SW SSP,CLM SRestore (per node),3210A</t>
  </si>
  <si>
    <t>SW-SSP-3210A-CLM-SRST-P-R</t>
  </si>
  <si>
    <t>Choice SW Supp,CLM SRestore(per node),3210A</t>
  </si>
  <si>
    <t>SW-SSP-3210A-CL-NFS</t>
  </si>
  <si>
    <t>SW Support Plan,CL NFS (per node),3210A</t>
  </si>
  <si>
    <t>SW-SSP-3210A-CL-NFS-P-R</t>
  </si>
  <si>
    <t>Choice SW Support,CL NFS (per node),3210A</t>
  </si>
  <si>
    <t>SW-SSP-3210A-CL-OCBAL</t>
  </si>
  <si>
    <t>SW Support Plan,CL OCBAL,(per node),3210A</t>
  </si>
  <si>
    <t>SW-SSP-3210A-CL-OCBAL-P-R</t>
  </si>
  <si>
    <t>Choice SW Support,CL OCBAL(per node),3210A</t>
  </si>
  <si>
    <t>SW-SSP-3210A-CL-SMGR-P-R</t>
  </si>
  <si>
    <t>Choice SW Sup,CL SNPMANAGER(per node),3210A</t>
  </si>
  <si>
    <t>SW-SSP-3210A-CL-SMIR-P-R</t>
  </si>
  <si>
    <t>Choice SW Supp,CL SMirror (per node),3210A</t>
  </si>
  <si>
    <t>SW-SSP-3210A-CL-SMIRROR</t>
  </si>
  <si>
    <t>SW Support Plan,CL SMirror (per node),3210A</t>
  </si>
  <si>
    <t>SW-SSP-3210A-CL-SNAPMGR</t>
  </si>
  <si>
    <t>SW SSP,CL SNAPMANAGER (per node),3210A</t>
  </si>
  <si>
    <t>SW-SSP-3210A-CL-SNAPPRO</t>
  </si>
  <si>
    <t>SW Support Plan,CL SnapProtect per node,3210A</t>
  </si>
  <si>
    <t>SW-SSP-3210A-CL-SPRO-P-R</t>
  </si>
  <si>
    <t>Choice SW Supp,CL SnapProtect per node,3210A</t>
  </si>
  <si>
    <t>SW-SSP-3210A-CL-SRESTORE</t>
  </si>
  <si>
    <t>SW Support Plan,CL SRestore (per node),3210A</t>
  </si>
  <si>
    <t>SW-SSP-3210A-CL-SRST-P-R</t>
  </si>
  <si>
    <t>Choice SW Supp,CL SRestore(per node),3210A</t>
  </si>
  <si>
    <t>SW-SSP-3220A-CL-BASE</t>
  </si>
  <si>
    <t>SW Support Plan,CL Base,SFO (per node),3220A</t>
  </si>
  <si>
    <t>SW-SSP-3220A-CL-BASE-P-R</t>
  </si>
  <si>
    <t>Choice SW Supp,CL Base,SFO(per node),3220A</t>
  </si>
  <si>
    <t>SW-SSP-3220A-CL-BNDL</t>
  </si>
  <si>
    <t>SW Support Plan,CL Bundle,(per node),3220A</t>
  </si>
  <si>
    <t>SW-SSP-3220A-CL-BNDL-P-R</t>
  </si>
  <si>
    <t>Choice SW Support,CL Bundle(per node),3220A</t>
  </si>
  <si>
    <t>SW-SSP-3220A-CL-CIFS</t>
  </si>
  <si>
    <t>SW Support Plan,CL CIFS (per node),3220A</t>
  </si>
  <si>
    <t>SW-SSP-3220A-CL-CIFS-P-R</t>
  </si>
  <si>
    <t>Choice SW Support,CL CIFS (per node),3220A</t>
  </si>
  <si>
    <t>SW-SSP-3220A-CL-FCP</t>
  </si>
  <si>
    <t>SW SSP,CL FCP (per node),3220A</t>
  </si>
  <si>
    <t>SW-SSP-3220A-CL-FCP-P-R</t>
  </si>
  <si>
    <t>Choice SW Support,CL FCP (per node),3220A</t>
  </si>
  <si>
    <t>SW-SSP-3220A-CL-FLEXCLN</t>
  </si>
  <si>
    <t>SW SSP,CL FLEXCLN (per node),3220A</t>
  </si>
  <si>
    <t>SW-SSP-3220A-CL-FLXCL-P-R</t>
  </si>
  <si>
    <t>Choice SW Supp,CL FLEXCLN (per node),3220A</t>
  </si>
  <si>
    <t>SW-SSP-3220A-CL-FV-HPO</t>
  </si>
  <si>
    <t>SW Support Plan,CL FV-HPO (per node),3220A</t>
  </si>
  <si>
    <t>SW-SSP-3220A-CL-FVHPO-P-R</t>
  </si>
  <si>
    <t>Choice SW Support,CL FV-HPO(per node),3220A</t>
  </si>
  <si>
    <t>SW-SSP-3220A-CL-ISCSI</t>
  </si>
  <si>
    <t>SW SSP,CL ISCSI (per node),3220A</t>
  </si>
  <si>
    <t>SW-SSP-3220A-CL-ISCSI-P-R</t>
  </si>
  <si>
    <t>Choice SW Support,CL ISCSI (per node),3220A</t>
  </si>
  <si>
    <t>SW-SSP-3220A-CLM-BNDL</t>
  </si>
  <si>
    <t>SW SSP,CLM Premium Bndl (per node),3220A</t>
  </si>
  <si>
    <t>SW-SSP-3220A-CLM-BNDL-P-R</t>
  </si>
  <si>
    <t>Choice SW Supp,CLM Prem Bndl (per node),3220A</t>
  </si>
  <si>
    <t>SW-SSP-3220A-CLM-CIFS</t>
  </si>
  <si>
    <t>SW SSP,CLM CIFS (per node),3220A</t>
  </si>
  <si>
    <t>SW-SSP-3220A-CLM-CIFS-P-R</t>
  </si>
  <si>
    <t>Choice SW Support,CLM CIFS (per node),3220A</t>
  </si>
  <si>
    <t>SW-SSP-3220A-CLM-FCP</t>
  </si>
  <si>
    <t>SW SSP,CLM FCP (per node),3220A</t>
  </si>
  <si>
    <t>SW-SSP-3220A-CLM-FCP-P-R</t>
  </si>
  <si>
    <t>Choice SW Support,CLM FCP (per node),3220A</t>
  </si>
  <si>
    <t>SW-SSP-3220A-CLM-FLCL-P-R</t>
  </si>
  <si>
    <t>Choice SW Supp,CLM FLEXCLN (per node),3220A</t>
  </si>
  <si>
    <t>SW-SSP-3220A-CLM-FLEXCLN</t>
  </si>
  <si>
    <t>SW SSP,CLM FLEXCLN (per node),3220A</t>
  </si>
  <si>
    <t>SW-SSP-3220A-CLM-ISCSI</t>
  </si>
  <si>
    <t>SW SSP,CLM ISCSI (per node),3220A</t>
  </si>
  <si>
    <t>SW-SSP-3220A-CLM-NFS</t>
  </si>
  <si>
    <t>SW SSP,CLM NFS (per node),3220A</t>
  </si>
  <si>
    <t>SW-SSP-3220A-CLM-NFS-P-R</t>
  </si>
  <si>
    <t>Choice SW Support,CLM NFS (per node),3220A</t>
  </si>
  <si>
    <t>SW-SSP-3220A-CLM-OCBAL</t>
  </si>
  <si>
    <t>SW SSP,CLM OnCommand Balance,(per node),3220A</t>
  </si>
  <si>
    <t>SW-SSP-3220A-CLM-OCBL-P-R</t>
  </si>
  <si>
    <t>Choice SW Support,CLM OCBAL(per node),3220A</t>
  </si>
  <si>
    <t>SW-SSP-3220A-CLM-SCSI-P-R</t>
  </si>
  <si>
    <t>Choice SW Support,CLM ISCSI(per node),3220A</t>
  </si>
  <si>
    <t>SW-SSP-3220A-CLM-SMGR-P-R</t>
  </si>
  <si>
    <t>Choice SW Sup,CLM SNPMANAGER(per node),3220A</t>
  </si>
  <si>
    <t>SW-SSP-3220A-CLM-SMIR-P-R</t>
  </si>
  <si>
    <t>Choice SW Supp,CLM SMirror (per node),3220A</t>
  </si>
  <si>
    <t>SW-SSP-3220A-CLM-SMIRROR</t>
  </si>
  <si>
    <t>SW SSP,CLM SnapMirror (per node),3220A</t>
  </si>
  <si>
    <t>SW-SSP-3220A-CLM-SNAPMGR</t>
  </si>
  <si>
    <t>SW SSP,CLM SnapManager (per node),3220A</t>
  </si>
  <si>
    <t>SW-SSP-3220A-CLM-SNAPPRO</t>
  </si>
  <si>
    <t>SW SSP,CLM SnapProtect per node,3220A</t>
  </si>
  <si>
    <t>SW-SSP-3220A-CLM-SPRO-P-R</t>
  </si>
  <si>
    <t>Choice SW Supp,CLM SnapProtect per node,3220A</t>
  </si>
  <si>
    <t>SW-SSP-3220A-CLM-SRESTORE</t>
  </si>
  <si>
    <t>SW SSP,CLM SRestore (per node),3220A</t>
  </si>
  <si>
    <t>SW-SSP-3220A-CLM-SRST-P-R</t>
  </si>
  <si>
    <t>Choice SW Supp,CLM SRestore(per node),3220A</t>
  </si>
  <si>
    <t>SW-SSP-3220A-CL-NFS</t>
  </si>
  <si>
    <t>SW Support Plan,CL NFS (per node),3220A</t>
  </si>
  <si>
    <t>SW-SSP-3220A-CL-NFS-P-R</t>
  </si>
  <si>
    <t>Choice SW Support,CL NFS (per node),3220A</t>
  </si>
  <si>
    <t>SW-SSP-3220A-CL-OCBAL</t>
  </si>
  <si>
    <t>SW Support Plan,CL OCBAL,(per node),3220A</t>
  </si>
  <si>
    <t>SW-SSP-3220A-CL-OCBAL-P-R</t>
  </si>
  <si>
    <t>Choice SW Support,CL OCBAL(per node),3220A</t>
  </si>
  <si>
    <t>SW-SSP-3220A-CL-SMGR-P-R</t>
  </si>
  <si>
    <t>Choice SW Sup,CL SNPMANAGER(per node),3220A</t>
  </si>
  <si>
    <t>SW-SSP-3220A-CL-SMIR-P-R</t>
  </si>
  <si>
    <t>Choice SW Supp,CL SMirror (per node),3220A</t>
  </si>
  <si>
    <t>SW-SSP-3220A-CL-SMIRROR</t>
  </si>
  <si>
    <t>SW Support Plan,CL SMirror (per node),3220A</t>
  </si>
  <si>
    <t>SW-SSP-3220A-CL-SNAPMGR</t>
  </si>
  <si>
    <t>SW SSP,CL SNAPMANAGER (per node),3220A</t>
  </si>
  <si>
    <t>SW-SSP-3220A-CL-SNAPPRO</t>
  </si>
  <si>
    <t>SW Support Plan,CL SnapProtect per node,3220A</t>
  </si>
  <si>
    <t>SW-SSP-3220A-CL-SPRO-P-R</t>
  </si>
  <si>
    <t>Choice SW Supp,CL SnapProtect per node,3220A</t>
  </si>
  <si>
    <t>SW-SSP-3220A-CL-SRESTORE</t>
  </si>
  <si>
    <t>SW Support Plan,CL SRestore (per node),3220A</t>
  </si>
  <si>
    <t>SW-SSP-3220A-CL-SRST-P-R</t>
  </si>
  <si>
    <t>Choice SW Supp,CL SRestore(per node),3220A</t>
  </si>
  <si>
    <t>SW-SSP-3240A-CL-BASE</t>
  </si>
  <si>
    <t>SW Support Plan,CL Base,SFO (per node),3240A</t>
  </si>
  <si>
    <t>SW-SSP-3240A-CL-BASE-P-R</t>
  </si>
  <si>
    <t>Choice SW Supp,CL Base,SFO(per node),3240A</t>
  </si>
  <si>
    <t>SW-SSP-3240A-CL-BNDL</t>
  </si>
  <si>
    <t>SW Support Plan,CL Bundle,(per node),3240A</t>
  </si>
  <si>
    <t>SW-SSP-3240A-CL-BNDL-P-R</t>
  </si>
  <si>
    <t>Choice SW Support,CL Bundle(per node),3240A</t>
  </si>
  <si>
    <t>SW-SSP-3240A-CL-CIFS</t>
  </si>
  <si>
    <t>SW Support Plan,CL CIFS (per node),3240A</t>
  </si>
  <si>
    <t>SW-SSP-3240A-CL-CIFS-P-R</t>
  </si>
  <si>
    <t>Choice SW Support,CL CIFS (per node),3240A</t>
  </si>
  <si>
    <t>SW-SSP-3240A-CL-FCP</t>
  </si>
  <si>
    <t>SW SSP,CL FCP (per node),3240A</t>
  </si>
  <si>
    <t>SW-SSP-3240A-CL-FCP-P-R</t>
  </si>
  <si>
    <t>Choice SW Support,CL FCP (per node),3240A</t>
  </si>
  <si>
    <t>SW-SSP-3240A-CL-FLEXCLN</t>
  </si>
  <si>
    <t>SW SSP,CL FLEXCLN (per node),3240A</t>
  </si>
  <si>
    <t>SW-SSP-3240A-CL-FLXCL-P-R</t>
  </si>
  <si>
    <t>Choice SW Supp,CL FLEXCLN (per node),3240A</t>
  </si>
  <si>
    <t>SW-SSP-3240A-CL-FVHPO-P-R</t>
  </si>
  <si>
    <t>Choice SW Support,CL FV-HPO(per node),3240A</t>
  </si>
  <si>
    <t>SW-SSP-3240A-CL-ISCSI</t>
  </si>
  <si>
    <t>SW SSP,CL ISCSI (per node),3240A</t>
  </si>
  <si>
    <t>SW-SSP-3240A-CL-ISCSI-P-R</t>
  </si>
  <si>
    <t>Choice SW Support,CL ISCSI (per node),3240A</t>
  </si>
  <si>
    <t>SW-SSP-3240A-CLM-BNDL</t>
  </si>
  <si>
    <t>SW SSP,CLM Premium Bndl (per node),3240A</t>
  </si>
  <si>
    <t>SW-SSP-3240A-CLM-BNDL-P-R</t>
  </si>
  <si>
    <t>Choice SW Supp,CLM Prem Bndl (per node),3240A</t>
  </si>
  <si>
    <t>SW-SSP-3240A-CLM-CIFS</t>
  </si>
  <si>
    <t>SW SSP,CLM CIFS (per node),3240A</t>
  </si>
  <si>
    <t>SW-SSP-3240A-CLM-CIFS-P-R</t>
  </si>
  <si>
    <t>Choice SW Support,CLM CIFS (per node),3240A</t>
  </si>
  <si>
    <t>SW-SSP-3240A-CLM-FCP</t>
  </si>
  <si>
    <t>SW SSP,CLM FCP (per node),3240A</t>
  </si>
  <si>
    <t>SW-SSP-3240A-CLM-FCP-P-R</t>
  </si>
  <si>
    <t>Choice SW Support,CLM FCP (per node),3240A</t>
  </si>
  <si>
    <t>SW-SSP-3240A-CLM-FLCL-P-R</t>
  </si>
  <si>
    <t>Choice SW Supp,CLM FLEXCLN (per node),3240A</t>
  </si>
  <si>
    <t>SW-SSP-3240A-CLM-FLEXCLN</t>
  </si>
  <si>
    <t>SW SSP,CLM FLEXCLN (per node),3240A</t>
  </si>
  <si>
    <t>SW-SSP-3240A-CLM-ISCSI</t>
  </si>
  <si>
    <t>SW SSP,CLM ISCSI (per node),3240A</t>
  </si>
  <si>
    <t>SW-SSP-3240A-CLM-NFS</t>
  </si>
  <si>
    <t>SW SSP,CLM NFS (per node),3240A</t>
  </si>
  <si>
    <t>SW-SSP-3240A-CLM-NFS-P-R</t>
  </si>
  <si>
    <t>Choice SW Support,CLM NFS (per node),3240A</t>
  </si>
  <si>
    <t>SW-SSP-3240A-CLM-OCBAL</t>
  </si>
  <si>
    <t>SW SSP,CLM OnCommand Balance,(per node),3240A</t>
  </si>
  <si>
    <t>SW-SSP-3240A-CLM-OCBL-P-R</t>
  </si>
  <si>
    <t>Choice SW Support,CLM OCBAL(per node),3240A</t>
  </si>
  <si>
    <t>SW-SSP-3240A-CLM-SCSI-P-R</t>
  </si>
  <si>
    <t>Choice SW Support,CLM ISCSI(per node),3240A</t>
  </si>
  <si>
    <t>SW-SSP-3240A-CLM-SMGR-P-R</t>
  </si>
  <si>
    <t>Choice SW Sup,CLM SNPMANAGER(per node),3240A</t>
  </si>
  <si>
    <t>SW-SSP-3240A-CLM-SMIR-P-R</t>
  </si>
  <si>
    <t>Choice SW Supp,CLM SMirror (per node),3240A</t>
  </si>
  <si>
    <t>SW-SSP-3240A-CLM-SMIRROR</t>
  </si>
  <si>
    <t>SW SSP,CLM SnapMirror (per node),3240A</t>
  </si>
  <si>
    <t>SW-SSP-3240A-CLM-SNAPMGR</t>
  </si>
  <si>
    <t>SW SSP,CLM SnapManager (per node),3240A</t>
  </si>
  <si>
    <t>SW-SSP-3240A-CLM-SNAPPRO</t>
  </si>
  <si>
    <t>SW SSP,CLM SnapProtect per node,3240A</t>
  </si>
  <si>
    <t>SW-SSP-3240A-CLM-SPRO-P-R</t>
  </si>
  <si>
    <t>Choice SW Supp,CLM SnapProtect per node,3240A</t>
  </si>
  <si>
    <t>SW-SSP-3240A-CLM-SRESTORE</t>
  </si>
  <si>
    <t>SW SSP,CLM SRestore (per node),3240A</t>
  </si>
  <si>
    <t>SW-SSP-3240A-CLM-SRST-P-R</t>
  </si>
  <si>
    <t>Choice SW Supp,CLM SRestore(per node),3240A</t>
  </si>
  <si>
    <t>SW-SSP-3240A-CL-NFS</t>
  </si>
  <si>
    <t>SW Support Plan,CL NFS (per node),3240A</t>
  </si>
  <si>
    <t>SW-SSP-3240A-CL-NFS-P-R</t>
  </si>
  <si>
    <t>Choice SW Support,CL NFS (per node),3240A</t>
  </si>
  <si>
    <t>SW-SSP-3240A-CL-OCBAL</t>
  </si>
  <si>
    <t>SW Support Plan,CL OCBAL,(per node),3240A</t>
  </si>
  <si>
    <t>SW-SSP-3240A-CL-OCBAL-P-R</t>
  </si>
  <si>
    <t>Choice SW Support,CL OCBAL(per node),3240A</t>
  </si>
  <si>
    <t>SW-SSP-3240A-CL-SMGR-P-R</t>
  </si>
  <si>
    <t>Choice SW Sup,CL SNPMANAGER(per node),3240A</t>
  </si>
  <si>
    <t>SW-SSP-3240A-CL-SMIR-P-R</t>
  </si>
  <si>
    <t>Choice SW Supp,CL SMirror (per node),3240A</t>
  </si>
  <si>
    <t>SW-SSP-3240A-CL-SMIRROR</t>
  </si>
  <si>
    <t>SW Support Plan,CL SMirror (per node),3240A</t>
  </si>
  <si>
    <t>SW-SSP-3240A-CL-SNAPMGR</t>
  </si>
  <si>
    <t>SW SSP,CL SNAPMANAGER (per node),3240A</t>
  </si>
  <si>
    <t>SW-SSP-3240A-CL-SNAPPRO</t>
  </si>
  <si>
    <t>SW Support Plan,CL SnapProtect per node,3240A</t>
  </si>
  <si>
    <t>SW-SSP-3240A-CL-SPRO-P-R</t>
  </si>
  <si>
    <t>Choice SW Supp,CL SnapProtect per node,3240A</t>
  </si>
  <si>
    <t>SW-SSP-3240A-CL-SRESTORE</t>
  </si>
  <si>
    <t>SW Support Plan,CL SRestore (per node),3240A</t>
  </si>
  <si>
    <t>SW-SSP-3240A-CL-SRST-P-R</t>
  </si>
  <si>
    <t>Choice SW Supp,CL SRestore(per node),3240A</t>
  </si>
  <si>
    <t>SW-SSP-3250A-CL-BASE</t>
  </si>
  <si>
    <t>SW Support Plan,CL Base,SFO (per node),3250A</t>
  </si>
  <si>
    <t>SW-SSP-3250A-CL-BASE-P-R</t>
  </si>
  <si>
    <t>Choice SW Supp,CL Base,SFO(per node),3250A</t>
  </si>
  <si>
    <t>SW-SSP-3250A-CL-BNDL</t>
  </si>
  <si>
    <t>SW Support Plan,CL Bundle,(per node),3250A</t>
  </si>
  <si>
    <t>SW-SSP-3250A-CL-BNDL-P-R</t>
  </si>
  <si>
    <t>Choice SW Support,CL Bundle(per node),3250A</t>
  </si>
  <si>
    <t>SW-SSP-3250A-CL-CIFS</t>
  </si>
  <si>
    <t>SW Support Plan,CL CIFS (per node),3250A</t>
  </si>
  <si>
    <t>SW-SSP-3250A-CL-CIFS-P-R</t>
  </si>
  <si>
    <t>Choice SW Support,CL CIFS (per node),3250A</t>
  </si>
  <si>
    <t>SW-SSP-3250A-CL-FCP</t>
  </si>
  <si>
    <t>SW SSP,CL FCP (per node),3250A</t>
  </si>
  <si>
    <t>SW-SSP-3250A-CL-FCP-P-R</t>
  </si>
  <si>
    <t>Choice SW Support,CL FCP (per node),3250A</t>
  </si>
  <si>
    <t>SW-SSP-3250A-CL-FLEXCLN</t>
  </si>
  <si>
    <t>SW SSP,CL FLEXCLN (per node),3250A</t>
  </si>
  <si>
    <t>SW-SSP-3250A-CL-FLXCL-P-R</t>
  </si>
  <si>
    <t>Choice SW Supp,CL FLEXCLN (per node),3250A</t>
  </si>
  <si>
    <t>SW-SSP-3250A-CL-FV-HPO</t>
  </si>
  <si>
    <t>SW Support Plan,CL FV-HPO (per node),3250A</t>
  </si>
  <si>
    <t>SW-SSP-3250A-CL-FVHPO-P-R</t>
  </si>
  <si>
    <t>Choice SW Support,CL FV-HPO(per node),3250A</t>
  </si>
  <si>
    <t>SW-SSP-3250A-CL-ISCSI</t>
  </si>
  <si>
    <t>SW SSP,CL ISCSI (per node),3250A</t>
  </si>
  <si>
    <t>SW-SSP-3250A-CL-ISCSI-P-R</t>
  </si>
  <si>
    <t>Choice SW Support,CL ISCSI (per node),3250A</t>
  </si>
  <si>
    <t>SW-SSP-3250A-CLM-BNDL</t>
  </si>
  <si>
    <t>SW SSP,CLM Premium Bndl (per node),3250A</t>
  </si>
  <si>
    <t>SW-SSP-3250A-CLM-BNDL-P-R</t>
  </si>
  <si>
    <t>Choice SW Supp,CLM Prem Bndl (per node),3250A</t>
  </si>
  <si>
    <t>SW-SSP-3250A-CLM-CIFS</t>
  </si>
  <si>
    <t>SW SSP,CLM CIFS (per node),3250A</t>
  </si>
  <si>
    <t>SW-SSP-3250A-CLM-CIFS-P-R</t>
  </si>
  <si>
    <t>Choice SW Support,CLM CIFS (per node),3250A</t>
  </si>
  <si>
    <t>SW-SSP-3250A-CLM-FCP</t>
  </si>
  <si>
    <t>SW SSP,CLM FCP (per node),3250A</t>
  </si>
  <si>
    <t>SW-SSP-3250A-CLM-FCP-P-R</t>
  </si>
  <si>
    <t>Choice SW Support,CLM FCP (per node),3250A</t>
  </si>
  <si>
    <t>SW-SSP-3250A-CLM-FLCL-P-R</t>
  </si>
  <si>
    <t>Choice SW Supp,CLM FLEXCLN (per node),3250A</t>
  </si>
  <si>
    <t>SW-SSP-3250A-CLM-FLEXCLN</t>
  </si>
  <si>
    <t>SW SSP,CLM FLEXCLN (per node),3250A</t>
  </si>
  <si>
    <t>SW-SSP-3250A-CLM-ISCSI</t>
  </si>
  <si>
    <t>SW SSP,CLM ISCSI (per node),3250A</t>
  </si>
  <si>
    <t>SW-SSP-3250A-CLM-NFS</t>
  </si>
  <si>
    <t>SW SSP,CLM NFS (per node),3250A</t>
  </si>
  <si>
    <t>SW-SSP-3250A-CLM-NFS-P-R</t>
  </si>
  <si>
    <t>Choice SW Support,CLM NFS (per node),3250A</t>
  </si>
  <si>
    <t>SW-SSP-3250A-CLM-OCBAL</t>
  </si>
  <si>
    <t>SW SSP,CLM OnCommand Balance,(per node),3250A</t>
  </si>
  <si>
    <t>SW-SSP-3250A-CLM-OCBL-P-R</t>
  </si>
  <si>
    <t>Choice SW Support,CLM OCBAL(per node),3250A</t>
  </si>
  <si>
    <t>SW-SSP-3250A-CLM-SCSI-P-R</t>
  </si>
  <si>
    <t>Choice SW Support,CLM ISCSI(per node),3250A</t>
  </si>
  <si>
    <t>SW-SSP-3250A-CLM-SMGR-P-R</t>
  </si>
  <si>
    <t>Choice SW Sup,CLM SNPMANAGER(per node),3250A</t>
  </si>
  <si>
    <t>SW-SSP-3250A-CLM-SMIR-P-R</t>
  </si>
  <si>
    <t>Choice SW Supp,CLM SMirror (per node),3250A</t>
  </si>
  <si>
    <t>SW-SSP-3250A-CLM-SMIRROR</t>
  </si>
  <si>
    <t>SW SSP,CLM SnapMirror (per node),3250A</t>
  </si>
  <si>
    <t>SW-SSP-3250A-CLM-SNAPMGR</t>
  </si>
  <si>
    <t>SW SSP,CLM SnapManager (per node),3250A</t>
  </si>
  <si>
    <t>SW-SSP-3250A-CLM-SNAPPRO</t>
  </si>
  <si>
    <t>SW SSP,CLM SnapProtect per node,3250A</t>
  </si>
  <si>
    <t>SW-SSP-3250A-CLM-SPRO-P-R</t>
  </si>
  <si>
    <t>Choice SW Supp,CLM SnapProtect per node,3250A</t>
  </si>
  <si>
    <t>SW-SSP-3250A-CLM-SRESTORE</t>
  </si>
  <si>
    <t>SW SSP,CLM SRestore (per node),3250A</t>
  </si>
  <si>
    <t>SW-SSP-3250A-CLM-SRST-P-R</t>
  </si>
  <si>
    <t>Choice SW Supp,CLM SRestore(per node),3250A</t>
  </si>
  <si>
    <t>SW-SSP-3250A-CL-NFS</t>
  </si>
  <si>
    <t>SW Support Plan,CL NFS (per node),3250A</t>
  </si>
  <si>
    <t>SW-SSP-3250A-CL-NFS-P-R</t>
  </si>
  <si>
    <t>Choice SW Support,CL NFS (per node),3250A</t>
  </si>
  <si>
    <t>SW-SSP-3250A-CL-OCBAL</t>
  </si>
  <si>
    <t>SW Support Plan,CL OCBAL,(per node),3250A</t>
  </si>
  <si>
    <t>SW-SSP-3250A-CL-OCBAL-P-R</t>
  </si>
  <si>
    <t>Choice SW Support,CL OCBAL(per node),3250A</t>
  </si>
  <si>
    <t>SW-SSP-3250A-CL-SMGR-P-R</t>
  </si>
  <si>
    <t>Choice SW Sup,CL SNPMANAGER(per node),3250A</t>
  </si>
  <si>
    <t>SW-SSP-3250A-CL-SMIR-P-R</t>
  </si>
  <si>
    <t>Choice SW Supp,CL SMirror (per node),3250A</t>
  </si>
  <si>
    <t>SW-SSP-3250A-CL-SMIRROR</t>
  </si>
  <si>
    <t>SW Support Plan,CL SMirror (per node),3250A</t>
  </si>
  <si>
    <t>SW-SSP-3250A-CL-SNAPMGR</t>
  </si>
  <si>
    <t>SW SSP,CL SNAPMANAGER (per node),3250A</t>
  </si>
  <si>
    <t>SW-SSP-3250A-CL-SNAPPRO</t>
  </si>
  <si>
    <t>SW Support Plan,CL SnapProtect per node,3250A</t>
  </si>
  <si>
    <t>SW-SSP-3250A-CL-SPRO-P-R</t>
  </si>
  <si>
    <t>Choice SW Supp,CL SnapProtect per node,3250A</t>
  </si>
  <si>
    <t>SW-SSP-3250A-CL-SRESTORE</t>
  </si>
  <si>
    <t>SW Support Plan,CL SRestore (per node),3250A</t>
  </si>
  <si>
    <t>SW-SSP-3250A-CL-SRST-P-R</t>
  </si>
  <si>
    <t>Choice SW Supp,CL SRestore(per node),3250A</t>
  </si>
  <si>
    <t>SW-SSP-3270A-CL-BASE</t>
  </si>
  <si>
    <t>SW Support Plan,CL Base,SFO (per node),3270A</t>
  </si>
  <si>
    <t>SW-SSP-3270A-CL-BASE-P-R</t>
  </si>
  <si>
    <t>Choice SW Supp,CL Base,SFO(per node),3270A</t>
  </si>
  <si>
    <t>SW-SSP-3270A-CL-BNDL</t>
  </si>
  <si>
    <t>SW Support Plan,CL Bundle,(per node),3270A</t>
  </si>
  <si>
    <t>SW-SSP-3270A-CL-BNDL-P-R</t>
  </si>
  <si>
    <t>Choice SW Support,CL Bundle(per node),3270A</t>
  </si>
  <si>
    <t>SW-SSP-3270A-CL-CIFS</t>
  </si>
  <si>
    <t>SW Support Plan,CL CIFS (per node),3270A</t>
  </si>
  <si>
    <t>SW-SSP-3270A-CL-CIFS-P-R</t>
  </si>
  <si>
    <t>Choice SW Support,CL CIFS (per node),3270A</t>
  </si>
  <si>
    <t>SW-SSP-3270A-CL-FCP</t>
  </si>
  <si>
    <t>SW SSP,CL FCP (per node),3270A</t>
  </si>
  <si>
    <t>SW-SSP-3270A-CL-FCP-P-R</t>
  </si>
  <si>
    <t>Choice SW Support,CL FCP (per node),3270A</t>
  </si>
  <si>
    <t>SW-SSP-3270A-CL-FLEXCLN</t>
  </si>
  <si>
    <t>SW SSP,CL FLEXCLN (per node),3270A</t>
  </si>
  <si>
    <t>SW-SSP-3270A-CL-FLXCL-P-R</t>
  </si>
  <si>
    <t>Choice SW Supp,CL FLEXCLN (per node),3270A</t>
  </si>
  <si>
    <t>SW-SSP-3270A-CL-FVHPO-P-R</t>
  </si>
  <si>
    <t>Choice SW Support,CL FV-HPO(per node),3270A</t>
  </si>
  <si>
    <t>SW-SSP-3270A-CL-ISCSI</t>
  </si>
  <si>
    <t>SW SSP,CL ISCSI (per node),3270A</t>
  </si>
  <si>
    <t>SW-SSP-3270A-CL-ISCSI-P-R</t>
  </si>
  <si>
    <t>Choice SW Support,CL ISCSI (per node),3270A</t>
  </si>
  <si>
    <t>SW-SSP-3270A-CLM-BNDL</t>
  </si>
  <si>
    <t>SW SSP,CLM Premium Bndl (per node),3270A</t>
  </si>
  <si>
    <t>SW-SSP-3270A-CLM-BNDL-P-R</t>
  </si>
  <si>
    <t>Choice SW Supp,CLM Prem Bndl (per node),3270A</t>
  </si>
  <si>
    <t>SW-SSP-3270A-CLM-CIFS</t>
  </si>
  <si>
    <t>SW SSP,CLM CIFS (per node),3270A</t>
  </si>
  <si>
    <t>SW-SSP-3270A-CLM-CIFS-P-R</t>
  </si>
  <si>
    <t>Choice SW Support,CLM CIFS (per node),3270A</t>
  </si>
  <si>
    <t>SW-SSP-3270A-CLM-FCP</t>
  </si>
  <si>
    <t>SW SSP,CLM FCP (per node),3270A</t>
  </si>
  <si>
    <t>SW-SSP-3270A-CLM-FCP-P-R</t>
  </si>
  <si>
    <t>Choice SW Support,CLM FCP (per node),3270A</t>
  </si>
  <si>
    <t>SW-SSP-3270A-CLM-FLCL-P-R</t>
  </si>
  <si>
    <t>Choice SW Supp,CLM FLEXCLN (per node),3270A</t>
  </si>
  <si>
    <t>SW-SSP-3270A-CLM-FLEXCLN</t>
  </si>
  <si>
    <t>SW SSP,CLM FLEXCLN (per node),3270A</t>
  </si>
  <si>
    <t>SW-SSP-3270A-CLM-ISCSI</t>
  </si>
  <si>
    <t>SW SSP,CLM ISCSI (per node),3270A</t>
  </si>
  <si>
    <t>SW-SSP-3270A-CLM-NFS</t>
  </si>
  <si>
    <t>SW SSP,CLM NFS (per node),3270A</t>
  </si>
  <si>
    <t>SW-SSP-3270A-CLM-NFS-P-R</t>
  </si>
  <si>
    <t>Choice SW Support,CLM NFS (per node),3270A</t>
  </si>
  <si>
    <t>SW-SSP-3270A-CLM-OCBAL</t>
  </si>
  <si>
    <t>SW SSP,CLM OnCommand Balance,(per node),3270A</t>
  </si>
  <si>
    <t>SW-SSP-3270A-CLM-OCBL-P-R</t>
  </si>
  <si>
    <t>Choice SW Support,CLM OCBAL(per node),3270A</t>
  </si>
  <si>
    <t>SW-SSP-3270A-CLM-SCSI-P-R</t>
  </si>
  <si>
    <t>Choice SW Support,CLM ISCSI(per node),3270A</t>
  </si>
  <si>
    <t>SW-SSP-3270A-CLM-SMGR-P-R</t>
  </si>
  <si>
    <t>Choice SW Sup,CLM SNPMANAGER(per node),3270A</t>
  </si>
  <si>
    <t>SW-SSP-3270A-CLM-SMIR-P-R</t>
  </si>
  <si>
    <t>Choice SW Supp,CLM SMirror (per node),3270A</t>
  </si>
  <si>
    <t>SW-SSP-3270A-CLM-SMIRROR</t>
  </si>
  <si>
    <t>SW SSP,CLM SnapMirror (per node),3270A</t>
  </si>
  <si>
    <t>SW-SSP-3270A-CLM-SNAPMGR</t>
  </si>
  <si>
    <t>SW SSP,CLM SnapManager (per node),3270A</t>
  </si>
  <si>
    <t>SW-SSP-3270A-CLM-SNAPPRO</t>
  </si>
  <si>
    <t>SW SSP,CLM SnapProtect per node,3270A</t>
  </si>
  <si>
    <t>SW-SSP-3270A-CLM-SPRO-P-R</t>
  </si>
  <si>
    <t>Choice SW Supp,CLM SnapProtect per node,3270A</t>
  </si>
  <si>
    <t>SW-SSP-3270A-CLM-SRESTORE</t>
  </si>
  <si>
    <t>SW SSP,CLM SRestore (per node),3270A</t>
  </si>
  <si>
    <t>SW-SSP-3270A-CLM-SRST-P-R</t>
  </si>
  <si>
    <t>Choice SW Supp,CLM SRestore(per node),3270A</t>
  </si>
  <si>
    <t>SW-SSP-3270A-CL-NFS</t>
  </si>
  <si>
    <t>SW Support Plan,CL NFS (per node),3270A</t>
  </si>
  <si>
    <t>SW-SSP-3270A-CL-NFS-P-R</t>
  </si>
  <si>
    <t>Choice SW Support ,CL NFS (per node),3270A</t>
  </si>
  <si>
    <t>SW-SSP-3270A-CL-OCBAL</t>
  </si>
  <si>
    <t>SW Support Plan,CL OCBAL,(per node),3270A</t>
  </si>
  <si>
    <t>SW-SSP-3270A-CL-OCBAL-P-R</t>
  </si>
  <si>
    <t>Choice SW Support,CL OCBAL(per node),3270A</t>
  </si>
  <si>
    <t>SW-SSP-3270A-CL-SMGR-P-R</t>
  </si>
  <si>
    <t>Choice SW Sup,CL SNPMANAGER(per node),3270A</t>
  </si>
  <si>
    <t>SW-SSP-3270A-CL-SMIR-P-R</t>
  </si>
  <si>
    <t>Choice SW Supp,CL SMirror (per node),3270A</t>
  </si>
  <si>
    <t>SW-SSP-3270A-CL-SMIRROR</t>
  </si>
  <si>
    <t>SW Support Plan,CL SMirror (per node),3270A</t>
  </si>
  <si>
    <t>SW-SSP-3270A-CL-SNAPMGR</t>
  </si>
  <si>
    <t>SW SSP,CL SNAPMANAGER (per node),3270A</t>
  </si>
  <si>
    <t>SW-SSP-3270A-CL-SNAPPRO</t>
  </si>
  <si>
    <t>SW Support Plan,CL SnapProtect per node,3270A</t>
  </si>
  <si>
    <t>SW-SSP-3270A-CL-SPRO-P-R</t>
  </si>
  <si>
    <t>Choice SW Supp,CL SnapProtect per node,3270A</t>
  </si>
  <si>
    <t>SW-SSP-3270A-CL-SRESTORE</t>
  </si>
  <si>
    <t>SW Support Plan,CL SRestore (per node),3270A</t>
  </si>
  <si>
    <t>SW-SSP-3270A-CL-SRST-P-R</t>
  </si>
  <si>
    <t>Choice SW Supp,CL SRestore (per node),3270A</t>
  </si>
  <si>
    <t>SW-SSP-6210A-CL-BASE</t>
  </si>
  <si>
    <t>SW Support Plan,CL Base,SFO (per node),6210A</t>
  </si>
  <si>
    <t>SW-SSP-6210A-CL-BASE-P-R</t>
  </si>
  <si>
    <t>Choice SW Supp,CL Base,SFO (per node),6210A</t>
  </si>
  <si>
    <t>SW-SSP-6210A-CL-BNDL</t>
  </si>
  <si>
    <t>SW Support Plan,CL Bundle,(per node),6210A</t>
  </si>
  <si>
    <t>SW-SSP-6210A-CL-BNDL-P-R</t>
  </si>
  <si>
    <t>Choice SW Support,CL Bundle(per node),6210A</t>
  </si>
  <si>
    <t>SW-SSP-6210A-CL-CIFS</t>
  </si>
  <si>
    <t>SW Support Plan,CL CIFS (per node),6210A</t>
  </si>
  <si>
    <t>SW-SSP-6210A-CL-CIFS-P-R</t>
  </si>
  <si>
    <t>Choice SW Support,CL CIFS (per node),6210A</t>
  </si>
  <si>
    <t>SW-SSP-6210A-CL-FCP</t>
  </si>
  <si>
    <t>SW SSP,CL FCP (per node),6210A</t>
  </si>
  <si>
    <t>SW-SSP-6210A-CL-FCP-P-R</t>
  </si>
  <si>
    <t>Choice SW Support,CL FCP (per node),6210A</t>
  </si>
  <si>
    <t>SW-SSP-6210A-CL-FLEXCLN</t>
  </si>
  <si>
    <t>SW SSP,CL FLEXCLN (per node),6210A</t>
  </si>
  <si>
    <t>SW-SSP-6210A-CL-FLXCL-P-R</t>
  </si>
  <si>
    <t>Choice SW Supp,CL FLEXCLN (per node),6210A</t>
  </si>
  <si>
    <t>SW-SSP-6210A-CL-FVHPO-P-R</t>
  </si>
  <si>
    <t>Choice SW Support,CL FV-HPO(per node),6210A</t>
  </si>
  <si>
    <t>SW-SSP-6210A-CL-ISCSI</t>
  </si>
  <si>
    <t>SW SSP,CL ISCSI (per node),6210A</t>
  </si>
  <si>
    <t>SW-SSP-6210A-CL-ISCSI-P-R</t>
  </si>
  <si>
    <t>Choice SW Support,CL ISCSI (per node),6210A</t>
  </si>
  <si>
    <t>SW-SSP-6210A-CLM-BNDL</t>
  </si>
  <si>
    <t>SW SSP,CLM Premium Bndl (per node),6210A</t>
  </si>
  <si>
    <t>SW-SSP-6210A-CLM-BNDL-P-R</t>
  </si>
  <si>
    <t>Choice SW Supp,CLM Prem Bndl (per node),6210A</t>
  </si>
  <si>
    <t>SW-SSP-6210A-CLM-CIFS</t>
  </si>
  <si>
    <t>SW SSP,CLM CIFS (per node),6210A</t>
  </si>
  <si>
    <t>SW-SSP-6210A-CLM-CIFS-P-R</t>
  </si>
  <si>
    <t>Choice SW Support,CLM CIFS (per node),6210A</t>
  </si>
  <si>
    <t>SW-SSP-6210A-CLM-FCP</t>
  </si>
  <si>
    <t>SW SSP,CLM FCP (per node),6210A</t>
  </si>
  <si>
    <t>SW-SSP-6210A-CLM-FCP-P-R</t>
  </si>
  <si>
    <t>Choice SW Support,CLM FCP (per node),6210A</t>
  </si>
  <si>
    <t>SW-SSP-6210A-CLM-FLCL-P-R</t>
  </si>
  <si>
    <t>Choice SW Supp,CLM FLEXCLN (per node),6210A</t>
  </si>
  <si>
    <t>SW-SSP-6210A-CLM-FLEXCLN</t>
  </si>
  <si>
    <t>SW SSP,CLM FLEXCLN (per node),6210A</t>
  </si>
  <si>
    <t>SW-SSP-6210A-CLM-ISCSI</t>
  </si>
  <si>
    <t>SW SSP,CLM ISCSI (per node),6210A</t>
  </si>
  <si>
    <t>SW-SSP-6210A-CLM-NFS</t>
  </si>
  <si>
    <t>SW SSP,CLM NFS (per node),6210A</t>
  </si>
  <si>
    <t>SW-SSP-6210A-CLM-NFS-P-R</t>
  </si>
  <si>
    <t>Choice SW Support,CLM NFS (per node),6210A</t>
  </si>
  <si>
    <t>SW-SSP-6210A-CLM-OCBAL</t>
  </si>
  <si>
    <t>SW SSP,CLM OnCommand Balance,(per node),6210A</t>
  </si>
  <si>
    <t>SW-SSP-6210A-CLM-OCBL-P-R</t>
  </si>
  <si>
    <t>Choice SW Support,CLM OCBAL(per node),6210A</t>
  </si>
  <si>
    <t>SW-SSP-6210A-CLM-SCSI-P-R</t>
  </si>
  <si>
    <t>Choice SW Support,CLM ISCSI(per node),6210A</t>
  </si>
  <si>
    <t>SW-SSP-6210A-CLM-SMGR-P-R</t>
  </si>
  <si>
    <t>Choice SW Sup,CLM SNPMANAGER(per node),6210A</t>
  </si>
  <si>
    <t>SW-SSP-6210A-CLM-SMIR-P-R</t>
  </si>
  <si>
    <t>Choice SW Supp,CLM SMirror (per node),6210A</t>
  </si>
  <si>
    <t>SW-SSP-6210A-CLM-SMIRROR</t>
  </si>
  <si>
    <t>SW SSP,CLM SnapMirror (per node),6210A</t>
  </si>
  <si>
    <t>SW-SSP-6210A-CLM-SNAPMGR</t>
  </si>
  <si>
    <t>SW SSP,CLM SnapManager (per node),6210A</t>
  </si>
  <si>
    <t>SW-SSP-6210A-CLM-SNAPPRO</t>
  </si>
  <si>
    <t>SW SSP,CLM SnapProtect per node,6210A</t>
  </si>
  <si>
    <t>SW-SSP-6210A-CLM-SPRO-P-R</t>
  </si>
  <si>
    <t>Choice SW Supp,CLM SnapProtect per node,6210A</t>
  </si>
  <si>
    <t>SW-SSP-6210A-CLM-SRESTORE</t>
  </si>
  <si>
    <t>SW SSP,CLM SRestore (per node),6210A</t>
  </si>
  <si>
    <t>SW-SSP-6210A-CLM-SRST-P-R</t>
  </si>
  <si>
    <t>Choice SW Supp,CLM SRestore(per node),6210A</t>
  </si>
  <si>
    <t>SW-SSP-6210A-CL-NFS</t>
  </si>
  <si>
    <t>SW Support Plan,CL NFS (per node),6210A</t>
  </si>
  <si>
    <t>SW-SSP-6210A-CL-NFS-P-R</t>
  </si>
  <si>
    <t>Choice SW Support,CL NFS (per node),6210A</t>
  </si>
  <si>
    <t>SW-SSP-6210A-CL-OCBAL</t>
  </si>
  <si>
    <t>SW Support Plan,CL OCBAL,(per node),6210A</t>
  </si>
  <si>
    <t>SW-SSP-6210A-CL-OCBAL-P-R</t>
  </si>
  <si>
    <t>Choice SW Support,CL OCBAL(per node),6210A</t>
  </si>
  <si>
    <t>SW-SSP-6210A-CL-SMGR-P-R</t>
  </si>
  <si>
    <t>Choice SW Sup,CL SNPMANAGER(per node),6210A</t>
  </si>
  <si>
    <t>SW-SSP-6210A-CL-SMIR-P-R</t>
  </si>
  <si>
    <t>Choice SW Supp,CL SMirror (per node),6210A</t>
  </si>
  <si>
    <t>SW-SSP-6210A-CL-SMIRROR</t>
  </si>
  <si>
    <t>SW Support Plan,CL SMirror (per node),6210A</t>
  </si>
  <si>
    <t>SW-SSP-6210A-CL-SNAPMGR</t>
  </si>
  <si>
    <t>SW SSP,CL SNAPMANAGER (per node),6210A</t>
  </si>
  <si>
    <t>SW-SSP-6210A-CL-SNAPPRO</t>
  </si>
  <si>
    <t>SW Support Plan,CL SnapProtect per node,6210A</t>
  </si>
  <si>
    <t>SW-SSP-6210A-CL-SPRO-P-R</t>
  </si>
  <si>
    <t>Choice SW Supp,CL SnapProtect per node,6210A</t>
  </si>
  <si>
    <t>SW-SSP-6210A-CL-SRESTORE</t>
  </si>
  <si>
    <t>SW Support Plan,CL SRestore (per node),6210A</t>
  </si>
  <si>
    <t>SW-SSP-6210A-CL-SRST-P-R</t>
  </si>
  <si>
    <t>Choice SW Supp,CL SRestore (per node),6210A</t>
  </si>
  <si>
    <t>SW-SSP-6220A-CL-BASE</t>
  </si>
  <si>
    <t>SW Support Plan,CL Base,SFO (per node),6220A</t>
  </si>
  <si>
    <t>SW-SSP-6220A-CL-BASE-P-R</t>
  </si>
  <si>
    <t>Choice SW Supp,CL Base,SFO(per node),6220A</t>
  </si>
  <si>
    <t>SW-SSP-6220A-CL-BNDL</t>
  </si>
  <si>
    <t>SW Support Plan,CL Prem Bndl, per node,6220A</t>
  </si>
  <si>
    <t>SW-SSP-6220A-CL-BNDL-P-R</t>
  </si>
  <si>
    <t>Choice SW Support,CL Prem Bndl per node,6220A</t>
  </si>
  <si>
    <t>SW-SSP-6220A-CL-CIFS</t>
  </si>
  <si>
    <t>SW Support Plan,CL CIFS (per node),6220A</t>
  </si>
  <si>
    <t>SW-SSP-6220A-CL-CIFS-P-R</t>
  </si>
  <si>
    <t>Choice SW Support,CL CIFS (per node),6220A</t>
  </si>
  <si>
    <t>SW-SSP-6220A-CL-FCP</t>
  </si>
  <si>
    <t>SW SSP,CL FCP (per node),6220A</t>
  </si>
  <si>
    <t>SW-SSP-6220A-CL-FCP-P-R</t>
  </si>
  <si>
    <t>Choice SW Support,CL FCP (per node),6220A</t>
  </si>
  <si>
    <t>SW-SSP-6220A-CL-FLEXCLN</t>
  </si>
  <si>
    <t>SW SSP,CL FLEXCLN (per node),6220A</t>
  </si>
  <si>
    <t>SW-SSP-6220A-CL-FLXCL-P-R</t>
  </si>
  <si>
    <t>Choice SW Supp,CL FLEXCLN (per node),6220A</t>
  </si>
  <si>
    <t>SW-SSP-6220A-CL-FV-HPO</t>
  </si>
  <si>
    <t>SW Support Plan,CL FV-HPO(per node),6220A</t>
  </si>
  <si>
    <t>SW-SSP-6220A-CL-FVHPO-P-R</t>
  </si>
  <si>
    <t>Choice SW Support,CL FV-HPO(per node),6220A</t>
  </si>
  <si>
    <t>SW-SSP-6220A-CL-ISCSI</t>
  </si>
  <si>
    <t>SW Support Plan,CL ISCSI (per node),6220A</t>
  </si>
  <si>
    <t>SW-SSP-6220A-CL-ISCSI-P-R</t>
  </si>
  <si>
    <t>Choice SW Support,CL ISCSI (per node),6220A</t>
  </si>
  <si>
    <t>SW-SSP-6220A-CLM-BNDL</t>
  </si>
  <si>
    <t>SW SSP,CLM Premium Bndl (per node),6220A</t>
  </si>
  <si>
    <t>SW-SSP-6220A-CLM-BNDL-P-R</t>
  </si>
  <si>
    <t>Choice SW Supp,CLM Prem Bndl (per node),6220A</t>
  </si>
  <si>
    <t>SW-SSP-6220A-CLM-CIFS</t>
  </si>
  <si>
    <t>SW SSP,CLM CIFS (per node),6220A</t>
  </si>
  <si>
    <t>SW-SSP-6220A-CLM-CIFS-P-R</t>
  </si>
  <si>
    <t>Choice SW Support,CLM CIFS (per node),6220A</t>
  </si>
  <si>
    <t>SW-SSP-6220A-CLM-FCP</t>
  </si>
  <si>
    <t>SW SSP,CLM FCP (per node),6220A</t>
  </si>
  <si>
    <t>SW-SSP-6220A-CLM-FCP-P-R</t>
  </si>
  <si>
    <t>Choice SW Support,CLM FCP (per node),6220A</t>
  </si>
  <si>
    <t>SW-SSP-6220A-CLM-FLCL-P-R</t>
  </si>
  <si>
    <t>Choice SW Supp,CLM FLEXCLN (per node),6220A</t>
  </si>
  <si>
    <t>SW-SSP-6220A-CLM-FLEXCLN</t>
  </si>
  <si>
    <t>SW SSP,CLM FLEXCLN (per node),6220A</t>
  </si>
  <si>
    <t>SW-SSP-6220A-CLM-ISCSI</t>
  </si>
  <si>
    <t>SW SSP,CLM ISCSI (per node),6220A</t>
  </si>
  <si>
    <t>SW-SSP-6220A-CLM-NFS</t>
  </si>
  <si>
    <t>SW SSP,CLM NFS (per node),6220A</t>
  </si>
  <si>
    <t>SW-SSP-6220A-CLM-NFS-P-R</t>
  </si>
  <si>
    <t>Choice SW Support,CLM NFS (per node),6220A</t>
  </si>
  <si>
    <t>SW-SSP-6220A-CLM-OCBAL</t>
  </si>
  <si>
    <t>SW SSP,CLM OnCommand Balance,(per node),6220A</t>
  </si>
  <si>
    <t>SW-SSP-6220A-CLM-OCBL-P-R</t>
  </si>
  <si>
    <t>Choice SW Support,CLM OCBAL(per node),6220A</t>
  </si>
  <si>
    <t>SW-SSP-6220A-CLM-SCSI-P-R</t>
  </si>
  <si>
    <t>Choice SW Support,CLM ISCSI(per node),6220A</t>
  </si>
  <si>
    <t>SW-SSP-6220A-CLM-SMGR-P-R</t>
  </si>
  <si>
    <t>Choice SW Sup,CLM SnapManager(per node),6220A</t>
  </si>
  <si>
    <t>SW-SSP-6220A-CLM-SMIR-P-R</t>
  </si>
  <si>
    <t>Choice SW Supp,CLM SMirror (per node),6220A</t>
  </si>
  <si>
    <t>SW-SSP-6220A-CLM-SMIRROR</t>
  </si>
  <si>
    <t>SW SSP,CLM SnapMirror (per node),6220A</t>
  </si>
  <si>
    <t>SW-SSP-6220A-CLM-SNAPMGR</t>
  </si>
  <si>
    <t>SW SSP,CLM SnapManager (per node),6220A</t>
  </si>
  <si>
    <t>SW-SSP-6220A-CLM-SNAPPRO</t>
  </si>
  <si>
    <t>SW SSP,CLM SnapProtect per node,6220A</t>
  </si>
  <si>
    <t>SW-SSP-6220A-CLM-SPRO-P-R</t>
  </si>
  <si>
    <t>Choice SW Supp,CLM SnapProtect per node,6220A</t>
  </si>
  <si>
    <t>SW-SSP-6220A-CLM-SRESTORE</t>
  </si>
  <si>
    <t>SW SSP,CLM SRestore (per node),6220A</t>
  </si>
  <si>
    <t>SW-SSP-6220A-CLM-SRST-P-R</t>
  </si>
  <si>
    <t>Choice SW Supp,CLM SRestore(per node),6220A</t>
  </si>
  <si>
    <t>SW-SSP-6220A-CL-NFS</t>
  </si>
  <si>
    <t>SW Support Plan,CL NFS (per node),6220A</t>
  </si>
  <si>
    <t>SW-SSP-6220A-CL-NFS-P-R</t>
  </si>
  <si>
    <t>Choice SW Support,CL NFS (per node),6220A</t>
  </si>
  <si>
    <t>SW-SSP-6220A-CL-OCBAL</t>
  </si>
  <si>
    <t>SW Support Plan,CL OCBAL,(per node),6220A</t>
  </si>
  <si>
    <t>SW-SSP-6220A-CL-OCBAL-P-R</t>
  </si>
  <si>
    <t>Choice SW Support,CL OCBAL(per node),6220A</t>
  </si>
  <si>
    <t>SW-SSP-6220A-CL-SMGR-P-R</t>
  </si>
  <si>
    <t>Choice SW Sup,CL SNPMANAGER(per node),6220A</t>
  </si>
  <si>
    <t>SW-SSP-6220A-CL-SMIR-P-R</t>
  </si>
  <si>
    <t>Choice SW Supp,CL SMirror (per node),6220A</t>
  </si>
  <si>
    <t>SW-SSP-6220A-CL-SMIRROR</t>
  </si>
  <si>
    <t>SW Support Plan,CL SMirror (per node),6220A</t>
  </si>
  <si>
    <t>SW-SSP-6220A-CL-SNAPMGR</t>
  </si>
  <si>
    <t>SW SSP,CL SNAPMANAGER (per node),6220A</t>
  </si>
  <si>
    <t>SW-SSP-6220A-CL-SNAPPRO</t>
  </si>
  <si>
    <t>SW Support Plan,CL SnapProtect per node,6220A</t>
  </si>
  <si>
    <t>SW-SSP-6220A-CL-SPRO-P-R</t>
  </si>
  <si>
    <t>Choice SW Supp,CL SnapProtect per node,6220A</t>
  </si>
  <si>
    <t>SW-SSP-6220A-CL-SRESTORE</t>
  </si>
  <si>
    <t>SW Support Plan,CL SRestore (per node),6220A</t>
  </si>
  <si>
    <t>SW-SSP-6220A-CL-SRST-P-R</t>
  </si>
  <si>
    <t>Choice SW Supp,CL SRestore(per node),6220A</t>
  </si>
  <si>
    <t>SW-SSP-6240A-CL-BASE</t>
  </si>
  <si>
    <t>SW Support Plan,CL Base,SFO (per node),6240A</t>
  </si>
  <si>
    <t>SW-SSP-6240A-CL-BASE-P-R</t>
  </si>
  <si>
    <t>Choice SW Supp,CL Base,SFO (per node),6240A</t>
  </si>
  <si>
    <t>SW-SSP-6240A-CL-BNDL</t>
  </si>
  <si>
    <t>SW Support Plan,CL Bundle,(per node),6240A</t>
  </si>
  <si>
    <t>SW-SSP-6240A-CL-BNDL-P-R</t>
  </si>
  <si>
    <t>Choice SW Support,CL Bundle(per node),6240A</t>
  </si>
  <si>
    <t>SW-SSP-6240A-CL-CIFS</t>
  </si>
  <si>
    <t>SW Support Plan,CL CIFS (per node),6240A</t>
  </si>
  <si>
    <t>SW-SSP-6240A-CL-CIFS-P-R</t>
  </si>
  <si>
    <t>Choice SW Support,CL CIFS (per node),6240A</t>
  </si>
  <si>
    <t>SW-SSP-6240A-CL-FCP</t>
  </si>
  <si>
    <t>SW SSP,CL FCP (per node),6240A</t>
  </si>
  <si>
    <t>SW-SSP-6240A-CL-FCP-P-R</t>
  </si>
  <si>
    <t>Choice SW Support,CL FCP (per node),6240A</t>
  </si>
  <si>
    <t>SW-SSP-6240A-CL-FLEXCLN</t>
  </si>
  <si>
    <t>SW SSP,CL FLEXCLN (per node),6240A</t>
  </si>
  <si>
    <t>SW-SSP-6240A-CL-FLXCL-P-R</t>
  </si>
  <si>
    <t>Choice SW Supp,CL FLEXCLN (per node),6240A</t>
  </si>
  <si>
    <t>SW-SSP-6240A-CL-FVHPO-P-R</t>
  </si>
  <si>
    <t>Choice SW Support,CL FV-HPO(per node),6240A</t>
  </si>
  <si>
    <t>SW-SSP-6240A-CL-ISCSI</t>
  </si>
  <si>
    <t>SW SSP,CL ISCSI (per node),6240A</t>
  </si>
  <si>
    <t>SW-SSP-6240A-CL-ISCSI-P-R</t>
  </si>
  <si>
    <t>Choice SW Support,CL ISCSI (per node),6240A</t>
  </si>
  <si>
    <t>SW-SSP-6240A-CLM-BNDL</t>
  </si>
  <si>
    <t>SW SSP,CLM Premium Bndl (per node),6240A</t>
  </si>
  <si>
    <t>SW-SSP-6240A-CLM-BNDL-P-R</t>
  </si>
  <si>
    <t>Choice SW Supp,CLM Prem Bndl (per node),6240A</t>
  </si>
  <si>
    <t>SW-SSP-6240A-CLM-CIFS</t>
  </si>
  <si>
    <t>SW SSP,CLM CIFS (per node),6240A</t>
  </si>
  <si>
    <t>SW-SSP-6240A-CLM-CIFS-P-R</t>
  </si>
  <si>
    <t>Choice SW Support,CLM CIFS (per node),6240A</t>
  </si>
  <si>
    <t>SW-SSP-6240A-CLM-FCP</t>
  </si>
  <si>
    <t>SW SSP,CLM FCP (per node),6240A</t>
  </si>
  <si>
    <t>SW-SSP-6240A-CLM-FCP-P-R</t>
  </si>
  <si>
    <t>Choice SW Support,CLM FCP (per node),6240A</t>
  </si>
  <si>
    <t>SW-SSP-6240A-CLM-FLCL-P-R</t>
  </si>
  <si>
    <t>Choice SW Supp,CLM FLEXCLN (per node),6240A</t>
  </si>
  <si>
    <t>SW-SSP-6240A-CLM-FLEXCLN</t>
  </si>
  <si>
    <t>SW SSP,CLM FLEXCLN (per node),6240A</t>
  </si>
  <si>
    <t>SW-SSP-6240A-CLM-ISCSI</t>
  </si>
  <si>
    <t>SW SSP,CLM ISCSI (per node),6240A</t>
  </si>
  <si>
    <t>SW-SSP-6240A-CLM-NFS</t>
  </si>
  <si>
    <t>SW SSP,CLM NFS (per node),6240A</t>
  </si>
  <si>
    <t>SW-SSP-6240A-CLM-NFS-P-R</t>
  </si>
  <si>
    <t>Choice SW Support,CLM NFS (per node),6240A</t>
  </si>
  <si>
    <t>SW-SSP-6240A-CLM-OCBAL</t>
  </si>
  <si>
    <t>SW SSP,CLM OnCommand Balance,(per node),6240A</t>
  </si>
  <si>
    <t>SW-SSP-6240A-CLM-OCBL-P-R</t>
  </si>
  <si>
    <t>Choice SW Support,CLM OCBAL(per node),6240A</t>
  </si>
  <si>
    <t>SW-SSP-6240A-CLM-SCSI-P-R</t>
  </si>
  <si>
    <t>Choice SW Support,CLM ISCSI(per node),6240A</t>
  </si>
  <si>
    <t>SW-SSP-6240A-CLM-SMGR-P-R</t>
  </si>
  <si>
    <t>Choice SW Sup,CLM SNPMANAGER(per node),6240A</t>
  </si>
  <si>
    <t>SW-SSP-6240A-CLM-SMIR-P-R</t>
  </si>
  <si>
    <t>Choice SW Supp,CLM SMirror (per node),6240A</t>
  </si>
  <si>
    <t>SW-SSP-6240A-CLM-SMIRROR</t>
  </si>
  <si>
    <t>SW SSP,CLM SnapMirror (per node),6240A</t>
  </si>
  <si>
    <t>SW-SSP-6240A-CLM-SNAPMGR</t>
  </si>
  <si>
    <t>SW SSP,CLM SnapManager (per node),6240A</t>
  </si>
  <si>
    <t>SW-SSP-6240A-CLM-SNAPPRO</t>
  </si>
  <si>
    <t>SW SSP,CLM SnapProtect per node,6240A</t>
  </si>
  <si>
    <t>SW-SSP-6240A-CLM-SPRO-P-R</t>
  </si>
  <si>
    <t>Choice SW Supp,CLM SnapProtect per node,6240A</t>
  </si>
  <si>
    <t>SW-SSP-6240A-CLM-SRESTORE</t>
  </si>
  <si>
    <t>SW SSP,CLM SRestore (per node),6240A</t>
  </si>
  <si>
    <t>SW-SSP-6240A-CLM-SRST-P-R</t>
  </si>
  <si>
    <t>Choice SW Supp,CLM SRestore(per node),6240A</t>
  </si>
  <si>
    <t>SW-SSP-6240A-CL-NFS</t>
  </si>
  <si>
    <t>SW Support Plan,CL NFS (per node),6240A</t>
  </si>
  <si>
    <t>SW-SSP-6240A-CL-NFS-P-R</t>
  </si>
  <si>
    <t>Choice SW Support,CL NFS (per node),6240A</t>
  </si>
  <si>
    <t>SW-SSP-6240A-CL-OCBAL</t>
  </si>
  <si>
    <t>SW Support Plan,CL OCBAL,(per node),6240A</t>
  </si>
  <si>
    <t>SW-SSP-6240A-CL-OCBAL-P-R</t>
  </si>
  <si>
    <t>Choice SW Support,CL OCBAL(per node),6240A</t>
  </si>
  <si>
    <t>SW-SSP-6240A-CL-SMGR-P-R</t>
  </si>
  <si>
    <t>Choice SW Sup,CL SNPMANAGER(per node),6240A</t>
  </si>
  <si>
    <t>SW-SSP-6240A-CL-SMIR-P-R</t>
  </si>
  <si>
    <t>Choice SW Supp,CL SMirror (per node),6240A</t>
  </si>
  <si>
    <t>SW-SSP-6240A-CL-SMIRROR</t>
  </si>
  <si>
    <t>SW Support Plan,CL SMirror (per node),6240A</t>
  </si>
  <si>
    <t>SW-SSP-6240A-CL-SNAPMGR</t>
  </si>
  <si>
    <t>SW SSP,CL SNAPMANAGER (per node),6240A</t>
  </si>
  <si>
    <t>SW-SSP-6240A-CL-SNAPPRO</t>
  </si>
  <si>
    <t>SW Support Plan,CL SnapProtect per node,6240A</t>
  </si>
  <si>
    <t>SW-SSP-6240A-CL-SPRO-P-R</t>
  </si>
  <si>
    <t>Choice SW Supp,CL SnapProtect per node,6240A</t>
  </si>
  <si>
    <t>SW-SSP-6240A-CL-SRESTORE</t>
  </si>
  <si>
    <t>SW Support Plan,CL SRestore (per node),6240A</t>
  </si>
  <si>
    <t>SW-SSP-6240A-CL-SRST-P-R</t>
  </si>
  <si>
    <t>Choice SW Supp,CL SRestore (per node),6240A</t>
  </si>
  <si>
    <t>SW-SSP-6250A-CL-BASE</t>
  </si>
  <si>
    <t>SW Support Plan,CL Base,SFO (per node),6250A</t>
  </si>
  <si>
    <t>SW-SSP-6250A-CL-BASE-P-R</t>
  </si>
  <si>
    <t>Choice SW Supp,CL Base,SFO(per node),6250A</t>
  </si>
  <si>
    <t>SW-SSP-6250A-CL-BNDL</t>
  </si>
  <si>
    <t>SW Support Plan,CL Prem Bndl, per node,6250A</t>
  </si>
  <si>
    <t>SW-SSP-6250A-CL-BNDL-P-R</t>
  </si>
  <si>
    <t>Choice SW Support,CL Prem Bndl per node,6250A</t>
  </si>
  <si>
    <t>SW-SSP-6250A-CL-CIFS</t>
  </si>
  <si>
    <t>SW Support Plan,CL CIFS (per node),6250A</t>
  </si>
  <si>
    <t>SW-SSP-6250A-CL-CIFS-P-R</t>
  </si>
  <si>
    <t>Choice SW Support,CL CIFS (per node),6250A</t>
  </si>
  <si>
    <t>SW-SSP-6250A-CL-FCP</t>
  </si>
  <si>
    <t>SW SSP,CL FCP (per node),6250A</t>
  </si>
  <si>
    <t>SW-SSP-6250A-CL-FCP-P-R</t>
  </si>
  <si>
    <t>Choice SW Support,CL FCP (per node),6250A</t>
  </si>
  <si>
    <t>SW-SSP-6250A-CL-FLEXCLN</t>
  </si>
  <si>
    <t>SW SSP,CL FLEXCLN (per node),6250A</t>
  </si>
  <si>
    <t>SW-SSP-6250A-CL-FLXCL-P-R</t>
  </si>
  <si>
    <t>Choice SW Supp,CL FLEXCLN (per node),6250A</t>
  </si>
  <si>
    <t>SW-SSP-6250A-CL-FV-HPO</t>
  </si>
  <si>
    <t>SW Support Plan,CL FV-HPO(per node),6250A</t>
  </si>
  <si>
    <t>SW-SSP-6250A-CL-FVHPO-P-R</t>
  </si>
  <si>
    <t>Choice SW Support,CL FV-HPO(per node),6250A</t>
  </si>
  <si>
    <t>SW-SSP-6250A-CL-ISCSI</t>
  </si>
  <si>
    <t>SW Support Plan,CL ISCSI (per node),6250A</t>
  </si>
  <si>
    <t>SW-SSP-6250A-CL-ISCSI-P-R</t>
  </si>
  <si>
    <t>Choice SW Support,CL ISCSI (per node),6250A</t>
  </si>
  <si>
    <t>SW-SSP-6250A-CLM-BNDL</t>
  </si>
  <si>
    <t>SW SSP,CLM Premium Bndl (per node),6250A</t>
  </si>
  <si>
    <t>SW-SSP-6250A-CLM-BNDL-P-R</t>
  </si>
  <si>
    <t>Choice SW Supp,CLM Prem Bndl (per node),6250A</t>
  </si>
  <si>
    <t>SW-SSP-6250A-CLM-CIFS</t>
  </si>
  <si>
    <t>SW SSP,CLM CIFS (per node),6250A</t>
  </si>
  <si>
    <t>SW-SSP-6250A-CLM-CIFS-P-R</t>
  </si>
  <si>
    <t>Choice SW Support,CLM CIFS (per node),6250A</t>
  </si>
  <si>
    <t>SW-SSP-6250A-CLM-FCP</t>
  </si>
  <si>
    <t>SW SSP,CLM FCP (per node),6250A</t>
  </si>
  <si>
    <t>SW-SSP-6250A-CLM-FCP-P-R</t>
  </si>
  <si>
    <t>Choice SW Support,CLM FCP (per node),6250A</t>
  </si>
  <si>
    <t>SW-SSP-6250A-CLM-FLCL-P-R</t>
  </si>
  <si>
    <t>Choice SW Supp,CLM FLEXCLN (per node),6250A</t>
  </si>
  <si>
    <t>SW-SSP-6250A-CLM-FLEXCLN</t>
  </si>
  <si>
    <t>SW SSP,CLM FLEXCLN (per node),6250A</t>
  </si>
  <si>
    <t>SW-SSP-6250A-CLM-ISCSI</t>
  </si>
  <si>
    <t>SW SSP,CLM ISCSI (per node),6250A</t>
  </si>
  <si>
    <t>SW-SSP-6250A-CLM-NFS</t>
  </si>
  <si>
    <t>SW SSP,CLM NFS (per node),6250A</t>
  </si>
  <si>
    <t>SW-SSP-6250A-CLM-NFS-P-R</t>
  </si>
  <si>
    <t>Choice SW Support,CLM NFS (per node),6250A</t>
  </si>
  <si>
    <t>SW-SSP-6250A-CLM-OCBAL</t>
  </si>
  <si>
    <t>SW SSP,CLM OnCommand Balance,(per node),6250A</t>
  </si>
  <si>
    <t>SW-SSP-6250A-CLM-OCBL-P-R</t>
  </si>
  <si>
    <t>Choice SW Support,CLM OCBAL(per node),6250A</t>
  </si>
  <si>
    <t>SW-SSP-6250A-CLM-SCSI-P-R</t>
  </si>
  <si>
    <t>Choice SW Support,CLM ISCSI(per node),6250A</t>
  </si>
  <si>
    <t>SW-SSP-6250A-CLM-SMGR-P-R</t>
  </si>
  <si>
    <t>Choice SW Sup,CLM SnapManager(per node),6250A</t>
  </si>
  <si>
    <t>SW-SSP-6250A-CLM-SMIR-P-R</t>
  </si>
  <si>
    <t>Choice SW Supp,CLM SMirror (per node),6250A</t>
  </si>
  <si>
    <t>SW-SSP-6250A-CLM-SMIRROR</t>
  </si>
  <si>
    <t>SW SSP,CLM SnapMirror (per node),6250A</t>
  </si>
  <si>
    <t>SW-SSP-6250A-CLM-SNAPMGR</t>
  </si>
  <si>
    <t>SW SSP,CLM SnapManager (per node),6250A</t>
  </si>
  <si>
    <t>SW-SSP-6250A-CLM-SNAPPRO</t>
  </si>
  <si>
    <t>SW SSP,CLM SnapProtect per node,6250A</t>
  </si>
  <si>
    <t>SW-SSP-6250A-CLM-SPRO-P-R</t>
  </si>
  <si>
    <t>Choice SW Supp,CLM SnapProtect per node,6250A</t>
  </si>
  <si>
    <t>SW-SSP-6250A-CLM-SRESTORE</t>
  </si>
  <si>
    <t>SW SSP,CLM SRestore (per node),6250A</t>
  </si>
  <si>
    <t>SW-SSP-6250A-CLM-SRST-P-R</t>
  </si>
  <si>
    <t>Choice SW Supp,CLM SRestore(per node),6250A</t>
  </si>
  <si>
    <t>SW-SSP-6250A-CL-NFS</t>
  </si>
  <si>
    <t>SW Support Plan,CL NFS (per node),6250A</t>
  </si>
  <si>
    <t>SW-SSP-6250A-CL-NFS-P-R</t>
  </si>
  <si>
    <t>Choice SW Support,CL NFS (per node),6250A</t>
  </si>
  <si>
    <t>SW-SSP-6250A-CL-OCBAL</t>
  </si>
  <si>
    <t>SW Support Plan,CL OCBAL,(per node),6250A</t>
  </si>
  <si>
    <t>SW-SSP-6250A-CL-OCBAL-P-R</t>
  </si>
  <si>
    <t>Choice SW Support,CL OCBAL(per node),6250A</t>
  </si>
  <si>
    <t>SW-SSP-6250A-CL-SMGR-P-R</t>
  </si>
  <si>
    <t>Choice SW Sup,CL SNPMANAGER(per node),6250A</t>
  </si>
  <si>
    <t>SW-SSP-6250A-CL-SMIR-P-R</t>
  </si>
  <si>
    <t>Choice SW Supp,CL SMirror (per node),6250A</t>
  </si>
  <si>
    <t>SW-SSP-6250A-CL-SMIRROR</t>
  </si>
  <si>
    <t>SW Support Plan,CL SMirror (per node),6250A</t>
  </si>
  <si>
    <t>SW-SSP-6250A-CL-SNAPMGR</t>
  </si>
  <si>
    <t>SW SSP,CL SNAPMANAGER (per node),6250A</t>
  </si>
  <si>
    <t>SW-SSP-6250A-CL-SNAPPRO</t>
  </si>
  <si>
    <t>SW Support Plan,CL SnapProtect per node,6250A</t>
  </si>
  <si>
    <t>SW-SSP-6250A-CL-SPRO-P-R</t>
  </si>
  <si>
    <t>Choice SW Supp,CL SnapProtect per node,6250A</t>
  </si>
  <si>
    <t>SW-SSP-6250A-CL-SRESTORE</t>
  </si>
  <si>
    <t>SW Support Plan,CL SRestore (per node),6250A</t>
  </si>
  <si>
    <t>SW-SSP-6250A-CL-SRST-P-R</t>
  </si>
  <si>
    <t>Choice SW Supp,CL SRestore(per node),6250A</t>
  </si>
  <si>
    <t>SW-SSP-6280A-CL-BASE</t>
  </si>
  <si>
    <t>SW Support Plan,CL Base,SFO (per node),6280A</t>
  </si>
  <si>
    <t>SW-SSP-6280A-CL-BASE-P-R</t>
  </si>
  <si>
    <t>Choice SW Supp,CL Base,SFO (per node),6280A</t>
  </si>
  <si>
    <t>SW-SSP-6280A-CL-BNDL</t>
  </si>
  <si>
    <t>SW Support Plan,CL Bundle,(per node),6280A</t>
  </si>
  <si>
    <t>SW-SSP-6280A-CL-BNDL-P-R</t>
  </si>
  <si>
    <t>Choice SW Support,CL Bundle(per node),6280A</t>
  </si>
  <si>
    <t>SW-SSP-6280A-CL-CIFS</t>
  </si>
  <si>
    <t>SW Support Plan,CL CIFS (per node),6280A</t>
  </si>
  <si>
    <t>SW-SSP-6280A-CL-CIFS-P-R</t>
  </si>
  <si>
    <t>Choice SW Support,CL CIFS (per node),6280A</t>
  </si>
  <si>
    <t>SW-SSP-6280A-CL-FCP</t>
  </si>
  <si>
    <t>SW SSP,CL FCP (per node),6280A</t>
  </si>
  <si>
    <t>SW-SSP-6280A-CL-FCP-P-R</t>
  </si>
  <si>
    <t>Choice SW Support,CL FCP (per node),6280A</t>
  </si>
  <si>
    <t>SW-SSP-6280A-CL-FLEXCLN</t>
  </si>
  <si>
    <t>SW SSP,CL FLEXCLN (per node),6280A</t>
  </si>
  <si>
    <t>SW-SSP-6280A-CL-FLXCL-P-R</t>
  </si>
  <si>
    <t>Choice SW Supp,CL FLEXCLN (per node),6280A</t>
  </si>
  <si>
    <t>SW-SSP-6280A-CL-FVHPO-P-R</t>
  </si>
  <si>
    <t>Choice SW Support,CL FV-HPO(per node),6280A</t>
  </si>
  <si>
    <t>SW-SSP-6280A-CL-ISCSI</t>
  </si>
  <si>
    <t>SW SSP,CL ISCSI (per node),6280A</t>
  </si>
  <si>
    <t>SW-SSP-6280A-CL-ISCSI-P-R</t>
  </si>
  <si>
    <t>Choice SW Support,CL ISCSI (per node),6280A</t>
  </si>
  <si>
    <t>SW-SSP-6280A-CLM-BNDL</t>
  </si>
  <si>
    <t>SW SSP,CLM Prem Bndl (per node),6280A</t>
  </si>
  <si>
    <t>SW-SSP-6280A-CLM-BNDL-P-R</t>
  </si>
  <si>
    <t>Choice SW Supp,CLM Prem Bndl (per node),6280A</t>
  </si>
  <si>
    <t>SW-SSP-6280A-CLM-CIFS</t>
  </si>
  <si>
    <t>SW SSP,CLM CIFS (per node),6280A</t>
  </si>
  <si>
    <t>SW-SSP-6280A-CLM-CIFS-P-R</t>
  </si>
  <si>
    <t>Choice SW Support,CLM CIFS (per node),6280A</t>
  </si>
  <si>
    <t>SW-SSP-6280A-CLM-FCP</t>
  </si>
  <si>
    <t>SW SSP,CLM FCP (per node),6280A</t>
  </si>
  <si>
    <t>SW-SSP-6280A-CLM-FCP-P-R</t>
  </si>
  <si>
    <t>Choice SW Support,CLM FCP (per node),6280A</t>
  </si>
  <si>
    <t>SW-SSP-6280A-CLM-FLCL-P-R</t>
  </si>
  <si>
    <t>Choice SW Supp,CLM FLEXCLN (per node),6280A</t>
  </si>
  <si>
    <t>SW-SSP-6280A-CLM-FLEXCLN</t>
  </si>
  <si>
    <t>SW SSP,CLM SRestore (per node),6280A</t>
  </si>
  <si>
    <t>SW-SSP-6280A-CLM-ISCSI</t>
  </si>
  <si>
    <t>SW SSP,CLM ISCSI (per node),6280A</t>
  </si>
  <si>
    <t>SW-SSP-6280A-CLM-NFS</t>
  </si>
  <si>
    <t>SW SSP,CLM NFS (per node),6280A</t>
  </si>
  <si>
    <t>SW-SSP-6280A-CLM-NFS-P-R</t>
  </si>
  <si>
    <t>Choice SW Support,CLM NFS (per node),6280A</t>
  </si>
  <si>
    <t>SW-SSP-6280A-CLM-OCBAL</t>
  </si>
  <si>
    <t>SW SSP,CLM OnCommand Balance,(per node),6280A</t>
  </si>
  <si>
    <t>SW-SSP-6280A-CLM-OCBL-P-R</t>
  </si>
  <si>
    <t>Choice SW Support,CLM OCBAL(per node),6280A</t>
  </si>
  <si>
    <t>SW-SSP-6280A-CLM-SCSI-P-R</t>
  </si>
  <si>
    <t>Choice SW Support,CLM ISCSI(per node),6280A</t>
  </si>
  <si>
    <t>SW-SSP-6280A-CLM-SMGR-P-R</t>
  </si>
  <si>
    <t>Choice SW Sup,CLM SNPMANAGER(per node),6280A</t>
  </si>
  <si>
    <t>SW-SSP-6280A-CLM-SMIR-P-R</t>
  </si>
  <si>
    <t>Choice SW Supp,CLM SMirror (per node),6280A</t>
  </si>
  <si>
    <t>SW-SSP-6280A-CLM-SMIRROR</t>
  </si>
  <si>
    <t>SW SSP,CLM SnapMirror (per node),6280A</t>
  </si>
  <si>
    <t>SW-SSP-6280A-CLM-SNAPMGR</t>
  </si>
  <si>
    <t>SW SSP,CLM SnapManager (per node),6280A</t>
  </si>
  <si>
    <t>SW-SSP-6280A-CLM-SNAPPRO</t>
  </si>
  <si>
    <t>SW SSP,CLM SnapProtect per node,6280A</t>
  </si>
  <si>
    <t>SW-SSP-6280A-CLM-SPRO-P-R</t>
  </si>
  <si>
    <t>Choice SW Supp,CLM SnapProtect per node,6280A</t>
  </si>
  <si>
    <t>SW-SSP-6280A-CLM-SRESTORE</t>
  </si>
  <si>
    <t>SW-SSP-6280A-CLM-SRST-P-R</t>
  </si>
  <si>
    <t>Choice SW Supp,CLM SRestore(per node),6280A</t>
  </si>
  <si>
    <t>SW-SSP-6280A-CL-NFS</t>
  </si>
  <si>
    <t>SW Support Plan,CL NFS (per node),6280A</t>
  </si>
  <si>
    <t>SW-SSP-6280A-CL-NFS-P-R</t>
  </si>
  <si>
    <t>Choice SW Support,CL NFS (per node),6280A</t>
  </si>
  <si>
    <t>SW-SSP-6280A-CL-OCBAL</t>
  </si>
  <si>
    <t>SW Support Plan,CL OCBAL,(per node),6280A</t>
  </si>
  <si>
    <t>SW-SSP-6280A-CL-OCBAL-P-R</t>
  </si>
  <si>
    <t>Choice SW Support,CL OCBAL(per node),6280A</t>
  </si>
  <si>
    <t>SW-SSP-6280A-CL-SMGR-P-R</t>
  </si>
  <si>
    <t>Choice SW Sup,CL SNPMANAGER(per node),6280A</t>
  </si>
  <si>
    <t>SW-SSP-6280A-CL-SMIR-P-R</t>
  </si>
  <si>
    <t>Choice SW Supp,CL SMirror (per node),6280A</t>
  </si>
  <si>
    <t>SW-SSP-6280A-CL-SMIRROR</t>
  </si>
  <si>
    <t>SW Support Plan,CL SMirror (per node),6280A</t>
  </si>
  <si>
    <t>SW-SSP-6280A-CL-SNAPMGR</t>
  </si>
  <si>
    <t>SW SSP,CL SNAPMANAGER (per node),6280A</t>
  </si>
  <si>
    <t>SW-SSP-6280A-CL-SNAPPRO</t>
  </si>
  <si>
    <t>SW Support Plan,CL SnapProtect per node,6280A</t>
  </si>
  <si>
    <t>SW-SSP-6280A-CL-SPRO-P-R</t>
  </si>
  <si>
    <t>Choice SW Supp,CL SnapProtect per node,6280A</t>
  </si>
  <si>
    <t>SW-SSP-6280A-CL-SRESTORE</t>
  </si>
  <si>
    <t>SW Support Plan,CL SRestore (per node),6280A</t>
  </si>
  <si>
    <t>SW-SSP-6280A-CL-SRST-P-R</t>
  </si>
  <si>
    <t>Choice SW Sup,CL SRestore (per node),6280A</t>
  </si>
  <si>
    <t>SW-SSP-6290A-CL-BASE</t>
  </si>
  <si>
    <t>SW Support Plan,CL Base,SFO (per node),6290A</t>
  </si>
  <si>
    <t>SW-SSP-6290A-CL-BASE-P-R</t>
  </si>
  <si>
    <t>Choice SW Supp,CL Base,SFO(per node),6290A</t>
  </si>
  <si>
    <t>SW-SSP-6290A-CL-BNDL</t>
  </si>
  <si>
    <t>SW Support Plan,CL Prem Bndl, per node,6290A</t>
  </si>
  <si>
    <t>SW-SSP-6290A-CL-BNDL-P-R</t>
  </si>
  <si>
    <t>Choice SW Support,CL Prem Bndl per node,6290A</t>
  </si>
  <si>
    <t>SW-SSP-6290A-CL-CIFS</t>
  </si>
  <si>
    <t>SW Support Plan,CL CIFS (per node),6290A</t>
  </si>
  <si>
    <t>SW-SSP-6290A-CL-CIFS-P-R</t>
  </si>
  <si>
    <t>Choice SW Support,CL CIFS (per node),6290A</t>
  </si>
  <si>
    <t>SW-SSP-6290A-CL-FCP</t>
  </si>
  <si>
    <t>SW SSP,CL FCP (per node),6290A</t>
  </si>
  <si>
    <t>SW-SSP-6290A-CL-FCP-P-R</t>
  </si>
  <si>
    <t>Choice SW Support,CL FCP (per node),6290A</t>
  </si>
  <si>
    <t>SW-SSP-6290A-CL-FLEXCLN</t>
  </si>
  <si>
    <t>SW SSP,CL FLEXCLN (per node),6290A</t>
  </si>
  <si>
    <t>SW-SSP-6290A-CL-FLXCL-P-R</t>
  </si>
  <si>
    <t>Choice SW Supp,CL FLEXCLN (per node),6290A</t>
  </si>
  <si>
    <t>SW-SSP-6290A-CL-FV-HPO</t>
  </si>
  <si>
    <t>SW Support Plan,CL FV-HPO(per node),6290A</t>
  </si>
  <si>
    <t>SW-SSP-6290A-CL-FVHPO-P-R</t>
  </si>
  <si>
    <t>Choice SW Support,CL FV-HPO(per node),6290A</t>
  </si>
  <si>
    <t>SW-SSP-6290A-CL-ISCSI</t>
  </si>
  <si>
    <t>SW Support Plan,CL ISCSI (per node),6290A</t>
  </si>
  <si>
    <t>SW-SSP-6290A-CL-ISCSI-P-R</t>
  </si>
  <si>
    <t>Choice SW Support,CL ISCSI (per node),6290A</t>
  </si>
  <si>
    <t>SW-SSP-6290A-CLM-BNDL</t>
  </si>
  <si>
    <t>SW SSP,CLM Prem Bndl (per node),6290A</t>
  </si>
  <si>
    <t>SW-SSP-6290A-CLM-BNDL-P-R</t>
  </si>
  <si>
    <t>Choice SW Supp,CLM Prem Bndl (per node),6290A</t>
  </si>
  <si>
    <t>SW-SSP-6290A-CLM-CIFS</t>
  </si>
  <si>
    <t>SW SSP,CLM CIFS (per node),6290A</t>
  </si>
  <si>
    <t>SW-SSP-6290A-CLM-CIFS-P-R</t>
  </si>
  <si>
    <t>Choice SW Support,CLM CIFS (per node),6290A</t>
  </si>
  <si>
    <t>SW-SSP-6290A-CLM-FCP</t>
  </si>
  <si>
    <t>SW SSP,CLM FCP (per node),6290A</t>
  </si>
  <si>
    <t>SW-SSP-6290A-CLM-FCP-P-R</t>
  </si>
  <si>
    <t>Choice SW Support,CLM FCP (per node),6290A</t>
  </si>
  <si>
    <t>SW-SSP-6290A-CLM-FLCL-P-R</t>
  </si>
  <si>
    <t>Choice SW Supp,CLM FLEXCLN (per node),6290A</t>
  </si>
  <si>
    <t>SW-SSP-6290A-CLM-FLEXCLN</t>
  </si>
  <si>
    <t>SW SSP,CLM SRestore (per node),6290A</t>
  </si>
  <si>
    <t>SW-SSP-6290A-CLM-ISCSI</t>
  </si>
  <si>
    <t>SW SSP,CLM ISCSI (per node),6290A</t>
  </si>
  <si>
    <t>SW-SSP-6290A-CLM-NFS</t>
  </si>
  <si>
    <t>SW SSP,CLM NFS (per node),6290A</t>
  </si>
  <si>
    <t>SW-SSP-6290A-CLM-NFS-P-R</t>
  </si>
  <si>
    <t>Choice SW Support,CLM NFS (per node),6290A</t>
  </si>
  <si>
    <t>SW-SSP-6290A-CLM-OCBAL</t>
  </si>
  <si>
    <t>SW SSP,CLM OnCommand Balance,(per node),6290A</t>
  </si>
  <si>
    <t>SW-SSP-6290A-CLM-OCBL-P-R</t>
  </si>
  <si>
    <t>Choice SW Support,CLM OCBAL(per node),6290A</t>
  </si>
  <si>
    <t>SW-SSP-6290A-CLM-SCSI-P-R</t>
  </si>
  <si>
    <t>Choice SW Support,CLM ISCSI(per node),6290A</t>
  </si>
  <si>
    <t>SW-SSP-6290A-CLM-SMGR-P-R</t>
  </si>
  <si>
    <t>Choice SW Sup,CLM SnapManager(per node),6290A</t>
  </si>
  <si>
    <t>SW-SSP-6290A-CLM-SMIR-P-R</t>
  </si>
  <si>
    <t>Choice SW Supp,CLM SMirror (per node),6290A</t>
  </si>
  <si>
    <t>SW-SSP-6290A-CLM-SMIRROR</t>
  </si>
  <si>
    <t>SW SSP,CLM SnapMirror (per node),6290A</t>
  </si>
  <si>
    <t>SW-SSP-6290A-CLM-SNAPMGR</t>
  </si>
  <si>
    <t>SW SSP,CLM SnapManager (per node),6290A</t>
  </si>
  <si>
    <t>SW-SSP-6290A-CLM-SNAPPRO</t>
  </si>
  <si>
    <t>SW SSP,CLM SnapProtect per node,6290A</t>
  </si>
  <si>
    <t>SW-SSP-6290A-CLM-SPRO-P-R</t>
  </si>
  <si>
    <t>Choice SW Supp,CLM SnapProtect per node,6290A</t>
  </si>
  <si>
    <t>SW-SSP-6290A-CLM-SRESTORE</t>
  </si>
  <si>
    <t>SW-SSP-6290A-CLM-SRST-P-R</t>
  </si>
  <si>
    <t>Choice SW Supp,CLM SRestore(per node),6290A</t>
  </si>
  <si>
    <t>SW-SSP-6290A-CL-NFS</t>
  </si>
  <si>
    <t>SW Support Plan,CL NFS (per node),6290A</t>
  </si>
  <si>
    <t>SW-SSP-6290A-CL-NFS-P-R</t>
  </si>
  <si>
    <t>Choice SW Support,CL NFS (per node),6290A</t>
  </si>
  <si>
    <t>SW-SSP-6290A-CL-OCBAL</t>
  </si>
  <si>
    <t>SW Support Plan,CL OCBAL,(per node),6290A</t>
  </si>
  <si>
    <t>SW-SSP-6290A-CL-OCBAL-P-R</t>
  </si>
  <si>
    <t>Choice SW Support,CL OCBAL(per node),6290A</t>
  </si>
  <si>
    <t>SW-SSP-6290A-CL-SMGR-P-R</t>
  </si>
  <si>
    <t>Choice SW Sup,CL SNPMANAGER(per node),6290A</t>
  </si>
  <si>
    <t>SW-SSP-6290A-CL-SMIR-P-R</t>
  </si>
  <si>
    <t>Choice SW Supp,CL SMirror (per node),6290A</t>
  </si>
  <si>
    <t>SW-SSP-6290A-CL-SMIRROR</t>
  </si>
  <si>
    <t>SW Support Plan,CL SMirror (per node),6290A</t>
  </si>
  <si>
    <t>SW-SSP-6290A-CL-SNAPMGR</t>
  </si>
  <si>
    <t>SW SSP,CL SNAPMANAGER (per node),6290A</t>
  </si>
  <si>
    <t>SW-SSP-6290A-CL-SNAPPRO</t>
  </si>
  <si>
    <t>SW Support Plan,CL SnapProtect per node,6290A</t>
  </si>
  <si>
    <t>SW-SSP-6290A-CL-SPRO-P-R</t>
  </si>
  <si>
    <t>Choice SW Supp,CL SnapProtect per node,6290A</t>
  </si>
  <si>
    <t>SW-SSP-6290A-CL-SRESTORE</t>
  </si>
  <si>
    <t>SW Support Plan,CL SRestore (per node),6290A</t>
  </si>
  <si>
    <t>SW-SSP-6290A-CL-SRST-P-R</t>
  </si>
  <si>
    <t>Choice SW Supp,CL SRestore(per node),6290A</t>
  </si>
  <si>
    <t>SW-SSP-APPINSIGHT-A-TB</t>
  </si>
  <si>
    <t>SSP,Application Insight,TB License</t>
  </si>
  <si>
    <t>SW-SSP-APPINSIGHT-S-PT</t>
  </si>
  <si>
    <t>SSP,Application Insight,Port License</t>
  </si>
  <si>
    <t>SW-SSP-ASSURE-CONV-P-R</t>
  </si>
  <si>
    <t>Choice SW Support,Insight Assure Conversion</t>
  </si>
  <si>
    <t>SW-SSP-AVA-VESX-16TB</t>
  </si>
  <si>
    <t>SW,Support,AltaVault 16TB,Virt Appl for ESX</t>
  </si>
  <si>
    <t>SW-SSP-AVA-VESX-16TB-P-R</t>
  </si>
  <si>
    <t>Choice,SW Supp,AltaVault 16TB,Virt Appl,ESX</t>
  </si>
  <si>
    <t>SW-SSP-AVA-VESX-32TB</t>
  </si>
  <si>
    <t>SW,Support,AltaVault 32TB,Virt Appl for ESX</t>
  </si>
  <si>
    <t>SW-SSP-AVA-VESX-32TB-P-R</t>
  </si>
  <si>
    <t>Choice,SW Supp,AltaVault 32TB,Virt Appl,ESX</t>
  </si>
  <si>
    <t>SW-SSP-AVA-VESX-8TB</t>
  </si>
  <si>
    <t>SW,Support,AltaVault 8TB,Virtual Appl for ESX</t>
  </si>
  <si>
    <t>SW-SSP-AVA-VESX-8TB-P-R</t>
  </si>
  <si>
    <t>Choice,SW Supp,AltaVault 8TB,Virt Appl,ESX</t>
  </si>
  <si>
    <t>SW-SSP-AVA-VHYP-16TB</t>
  </si>
  <si>
    <t>SW,Support,AltaVlt 16TB,Virt Appl for Hyper-V</t>
  </si>
  <si>
    <t>SW-SSP-AVA-VHYP-16TB-P-R</t>
  </si>
  <si>
    <t>Choice,SW Supp,AltaVlt 16TB,Virt Appl,Hyper-V</t>
  </si>
  <si>
    <t>SW-SSP-AVA-VHYP-32TB</t>
  </si>
  <si>
    <t>SW,Support,AltaVlt 32TB,Virt Appl for Hyper-V</t>
  </si>
  <si>
    <t>SW-SSP-AVA-VHYP-32TB-P-R</t>
  </si>
  <si>
    <t>Choice,SW Supp,AltaVlt 32TB,Virt Appl,Hyper-V</t>
  </si>
  <si>
    <t>SW-SSP-AVA-VHYP-8TB</t>
  </si>
  <si>
    <t>SW,Support,AltaVlt 8TB,Virt Appl for Hyper-V</t>
  </si>
  <si>
    <t>SW-SSP-AVA-VHYP-8TB-P-R</t>
  </si>
  <si>
    <t>Choice,SW Supp,AltaVlt 8TB,Virt Appl,Hyper-V</t>
  </si>
  <si>
    <t>SW-SSP-BNA-ADD-IP-BASE</t>
  </si>
  <si>
    <t>SSP,BNA  Adv Base IP 150 Dev to Pro Plus/Ent</t>
  </si>
  <si>
    <t>SW-SSP-BNA-ADD-SAN-ENT</t>
  </si>
  <si>
    <t>SSP,BNA Adv Base IP to SAN Enterprise License</t>
  </si>
  <si>
    <t>SW-SSP-BNA-ADD-SAN-PLU</t>
  </si>
  <si>
    <t>SSP,BNA Adv Base IP to SAN Pro Plus License</t>
  </si>
  <si>
    <t>SW-SSP-BNA-ADD-SAN-PL-UPG</t>
  </si>
  <si>
    <t>SSP,BNA SAN Pro Plus to SAN Ent w/Adv Base IP</t>
  </si>
  <si>
    <t>SW-SSP-BNA-IP-100</t>
  </si>
  <si>
    <t>SSP,BNA Advanced Base IP for 100 Devices</t>
  </si>
  <si>
    <t>SW-SSP-BNA-IP-1000</t>
  </si>
  <si>
    <t>SSP,BNA Advanced Base IP for 1000 Devices</t>
  </si>
  <si>
    <t>SW-SSP-BNA-IP-2500</t>
  </si>
  <si>
    <t>SSP,BNA Advanced Base IP for 2500 Devices</t>
  </si>
  <si>
    <t>SW-SSP-BNA-IP-500</t>
  </si>
  <si>
    <t>SSP,BNA Advanced Base IP for 500 Devices</t>
  </si>
  <si>
    <t>SW-SSP-BNA-IP-ADV-BASE</t>
  </si>
  <si>
    <t>SSP,BNA Advanced Base IP for 150 Devices</t>
  </si>
  <si>
    <t>SW-SSP-BNA-IP-ADV-DC</t>
  </si>
  <si>
    <t>SSP,BNA Advanced IP Add on License Feature</t>
  </si>
  <si>
    <t>SW-SSP-BNA-IP-BAS-SAN-ENT</t>
  </si>
  <si>
    <t>SSP, BNA Adv Base IP for 550 Dev+SAN Ent Lic</t>
  </si>
  <si>
    <t>SW-SSP-BNA-IP-BAS-SAN-PLU</t>
  </si>
  <si>
    <t>SSP,BNA Adv Base IP for 150 Dev+SAN Pro Plus</t>
  </si>
  <si>
    <t>SW-SSP-BNA-IP-SAN-PLU-UPG</t>
  </si>
  <si>
    <t>SSP,BNA Adv Base IP+SAN Pro Plus to SAN Ent</t>
  </si>
  <si>
    <t>SW-SSP-BNA-MPLS-10</t>
  </si>
  <si>
    <t>SSP,BNA MPLS Management for 10 Devices</t>
  </si>
  <si>
    <t>SW-SSP-BNA-MPLS-25</t>
  </si>
  <si>
    <t>SSP,BNA MPLS Management for 25 Devices</t>
  </si>
  <si>
    <t>SW-SSP-BNA-MPLS-50</t>
  </si>
  <si>
    <t>SSP,BNA MPLS Management for 50 Devices</t>
  </si>
  <si>
    <t>SW-SSP-BNA-SAN-ENT</t>
  </si>
  <si>
    <t>SSP,BNA SAN Enterprise for 9000 Switch Ports</t>
  </si>
  <si>
    <t>SW-SSP-BNA-SAN-PLU</t>
  </si>
  <si>
    <t>SSP,BNA SAN Pro Plus 2560 Switch Ports</t>
  </si>
  <si>
    <t>SW-SSP-BNA-SAN-PLU-UPG</t>
  </si>
  <si>
    <t>SSP,BNA SAN Pro Plus to SAN Enterprise Lic</t>
  </si>
  <si>
    <t>SW-SSP-BRCD-DCFM-ENT</t>
  </si>
  <si>
    <t>Brocade DCFM Enterprise Base,SSP</t>
  </si>
  <si>
    <t>SW-SSP-BRCD-DCFM-ENT-UPG</t>
  </si>
  <si>
    <t>Brocade DCFM Enterprise UPG,SSP</t>
  </si>
  <si>
    <t>SW-SSP-BRCD-DCFM-PLU</t>
  </si>
  <si>
    <t>SSP,Brocade DCFM Professional Plus</t>
  </si>
  <si>
    <t>SW-SSP-BRCD-EFCM-256</t>
  </si>
  <si>
    <t>Brocade EFCM Advance Module,256 port,SSP</t>
  </si>
  <si>
    <t>SW-SSP-BRCD-EFCM-512</t>
  </si>
  <si>
    <t>Brocade EFCM Advance Module,512 port,SSP</t>
  </si>
  <si>
    <t>SW-SSP-BRCD-EFCM-64</t>
  </si>
  <si>
    <t>Brocade EFCM Advance Module,64 port,SSP</t>
  </si>
  <si>
    <t>SW-SSP-BRCD-EFCM-BASE</t>
  </si>
  <si>
    <t>Brocade EFCM Enterprise Base,SSP</t>
  </si>
  <si>
    <t>SW-SSP-BRCD-FABMAN-BASE</t>
  </si>
  <si>
    <t>SW Support Plan,Brocade Fabric Manager,Base</t>
  </si>
  <si>
    <t>SW-SSP-BRCD-FABMAN-ENT</t>
  </si>
  <si>
    <t>SW Support Plan,Brocade Fabric Manager,ENT</t>
  </si>
  <si>
    <t>SW-SSP-BRCD-FABMAN-STD</t>
  </si>
  <si>
    <t>SW Support Plan,Brocade Fabric Manager,STD</t>
  </si>
  <si>
    <t>SW-SSP-BSW3-FABMAN</t>
  </si>
  <si>
    <t>Brocade SW Support Plan Fabric Manager</t>
  </si>
  <si>
    <t>SW-SSP-CAPACITYMGR-TB</t>
  </si>
  <si>
    <t>SW Support Plan,Capacity Manager,TB License</t>
  </si>
  <si>
    <t>SW-SSP-CDVM100-BYOL-AWS</t>
  </si>
  <si>
    <t>SW Subs,NetApp Cloud-vM100,BYOL,Amazon</t>
  </si>
  <si>
    <t>H</t>
  </si>
  <si>
    <t>SW-SSP-CDVM100-BYOL-AWS12</t>
  </si>
  <si>
    <t>SW Subs,NetApp Cloud-vM100,BYOL,Amazon,12Mos</t>
  </si>
  <si>
    <t>SW-SSP-CDVM100-BYOL-EXT</t>
  </si>
  <si>
    <t>SW Subs,NetApp Cloud-vM100,BYOL,Amazon,Ext</t>
  </si>
  <si>
    <t>SW-SSP-CDVM100-BYOL-EXT12</t>
  </si>
  <si>
    <t>SW Subs,NetApp Cloud-vM100,BYOL,AWS,Ext,12Mos</t>
  </si>
  <si>
    <t>SW-SSP-DISCOVER-CONV-P-R</t>
  </si>
  <si>
    <t>Choice SW Supp,Insight Discover Conversion</t>
  </si>
  <si>
    <t>SW-SSP-EDGE-200-VMWR-P-R</t>
  </si>
  <si>
    <t>SW Support,cDOT Edge, Vmware, P-R</t>
  </si>
  <si>
    <t>SW-SSP-EDGE-FDVM200-VMWR</t>
  </si>
  <si>
    <t>SW Support,cDOT Edge, Vmware</t>
  </si>
  <si>
    <t>SW-SSP-ELA-ESA-PR</t>
  </si>
  <si>
    <t>Software Support,ELA,ESA,Value</t>
  </si>
  <si>
    <t>SW-SSP-ELA-ESA-TRA</t>
  </si>
  <si>
    <t>Software Support,ELA,ESA,Traditional</t>
  </si>
  <si>
    <t>SW-SSP-ELA-ESA-VEL</t>
  </si>
  <si>
    <t>Software Support,ELA,ESA,Velocity</t>
  </si>
  <si>
    <t>SW-SSP-ELA-ONC-INSIGHT-PR</t>
  </si>
  <si>
    <t>Software Support,OnCommand Insight,Special</t>
  </si>
  <si>
    <t>SW-SSP-HOST-UT-PK-INC-P-R</t>
  </si>
  <si>
    <t>Choise SW,Support,Insight Host Util Pk,INC</t>
  </si>
  <si>
    <t>SW-SSP-INS-HOST-UTIL-PK</t>
  </si>
  <si>
    <t>SW,Support,Insight Host Utilization Pack</t>
  </si>
  <si>
    <t>SW-SSP-INS-HOST-UTIL-P-R</t>
  </si>
  <si>
    <t>Choice SW Support,Insight Host Utilization Pk</t>
  </si>
  <si>
    <t>SW-SSP-INS-HOST-UT-PK-INC</t>
  </si>
  <si>
    <t>SW,Support,Insight Host Utilization Pack,INC</t>
  </si>
  <si>
    <t>SW-SSP-INSIGHT-ASSURE</t>
  </si>
  <si>
    <t>SW,Support,Insight Assure</t>
  </si>
  <si>
    <t>SW-SSP-INSIGHT-ASSURE-P-R</t>
  </si>
  <si>
    <t>Choice SW Support,Insight Assure</t>
  </si>
  <si>
    <t>SW-SSP-INSIGHT-BAL</t>
  </si>
  <si>
    <t xml:space="preserve">SW,Support,Balance </t>
  </si>
  <si>
    <t>SW-SSP-INSIGHT-BAL-P-R</t>
  </si>
  <si>
    <t xml:space="preserve">Choice SW Support,Balance  </t>
  </si>
  <si>
    <t>SW-SSP-INSIGHT-DISCOVER</t>
  </si>
  <si>
    <t>SW,Support,Insight Discover</t>
  </si>
  <si>
    <t>SW-SSP-INSIGHT-DSCVER-P-R</t>
  </si>
  <si>
    <t>Choice SW Support,Insight Discover</t>
  </si>
  <si>
    <t>SW-SSP-INSIGHT-PERFORM</t>
  </si>
  <si>
    <t>SW,Support,Insight Perform</t>
  </si>
  <si>
    <t>SW-SSP-INSIGHT-PERFRM-P-R</t>
  </si>
  <si>
    <t>Choice SW Support,Insight Perform</t>
  </si>
  <si>
    <t>SW-SSP-INSIGHT-PLAN</t>
  </si>
  <si>
    <t>SW,Support,Insight Plan</t>
  </si>
  <si>
    <t>SW-SSP-INSIGHT-PLAN-P-R</t>
  </si>
  <si>
    <t>Choice SW Support,Insight Plan</t>
  </si>
  <si>
    <t>SW-SSP-INST-ASSURE-INC</t>
  </si>
  <si>
    <t>SW,Support,Insight Assure,INC</t>
  </si>
  <si>
    <t>SW-SSP-INST-DISCOVER-INC</t>
  </si>
  <si>
    <t>SW,Support,Insight Discover,INC</t>
  </si>
  <si>
    <t>SW-SSP-INST-PERFORM-INC</t>
  </si>
  <si>
    <t>SW,Support,Insight Perform,INC</t>
  </si>
  <si>
    <t>SW-SSP-INST-PLAN-INC</t>
  </si>
  <si>
    <t>SW,Support,Insight Plan,INC</t>
  </si>
  <si>
    <t>SW-SSP-NETAPP-CONN-SERVER</t>
  </si>
  <si>
    <t>SW Subs,NetApp Connect Server,per 100 users</t>
  </si>
  <si>
    <t>SW-SSP-NTAP-CONN-SRVR-MIX</t>
  </si>
  <si>
    <t>SW Subs,NetApp Conn Srv,Mix Env,per 100 users</t>
  </si>
  <si>
    <t>SW-SSP-PERFORM-CONV-P-R</t>
  </si>
  <si>
    <t>Choice SW Supp,Insight Perform Conversion</t>
  </si>
  <si>
    <t>SW-SSP-PLAN-CONV-P-R</t>
  </si>
  <si>
    <t>Choice SW Support,Insight Plan Conversion</t>
  </si>
  <si>
    <t>SW-SSP-REPASSURE</t>
  </si>
  <si>
    <t>SSP,Replication Assurnce,Num of Array Lic</t>
  </si>
  <si>
    <t>SW-SSP-REPASSURE-P-R</t>
  </si>
  <si>
    <t>Choice SW Sup,Replic Assurance,Num of Array</t>
  </si>
  <si>
    <t>SW-SSP-SDR-AIX</t>
  </si>
  <si>
    <t>SW Support Plan,SnapDrive for Unix,AIX</t>
  </si>
  <si>
    <t>SW-SSP-SDR-AIX-TIER1</t>
  </si>
  <si>
    <t>SW Support Plan,SDR AIX Support,Tier 1</t>
  </si>
  <si>
    <t>SW-SSP-SDR-AIX-TIER2</t>
  </si>
  <si>
    <t>SW Support Plan,SDR AIX Support,Tier 2</t>
  </si>
  <si>
    <t>SW-SSP-SDR-AIX-TIER3</t>
  </si>
  <si>
    <t>SW Support Plan,SDR AIX Support,Tier 3</t>
  </si>
  <si>
    <t>SW-SSP-SDR-AIX-TIER4</t>
  </si>
  <si>
    <t>SW Support Plan,SDR AIX Support,Tier 4</t>
  </si>
  <si>
    <t>SW-SSP-SDR-HPUX</t>
  </si>
  <si>
    <t>SW Support Plan,SnapDrive for Unix,HP-UX</t>
  </si>
  <si>
    <t>SW-SSP-SDR-HPUX-TIER1</t>
  </si>
  <si>
    <t>SW Support Plan,SDR HP-UX Support,Tier 1</t>
  </si>
  <si>
    <t>SW-SSP-SDR-HPUX-TIER2</t>
  </si>
  <si>
    <t>SW Support Plan,SDR HP-UX Support,Tier 2</t>
  </si>
  <si>
    <t>SW-SSP-SDR-HPUX-TIER3</t>
  </si>
  <si>
    <t>SW Support Plan,SDR HP-UX Support,Tier 3</t>
  </si>
  <si>
    <t>SW-SSP-SDR-HPUX-TIER4</t>
  </si>
  <si>
    <t>SW Support Plan,SDR HP-UX Support,Tier 4</t>
  </si>
  <si>
    <t>SW-SSP-SDR-LNX</t>
  </si>
  <si>
    <t>SW Support Plan,SnapDrive for Unix,Linux</t>
  </si>
  <si>
    <t>SW-SSP-SDR-LNX-TIER1</t>
  </si>
  <si>
    <t>SW Support Plan,SDR Linux Support,Tier 1</t>
  </si>
  <si>
    <t>SW-SSP-SDR-LNX-TIER2</t>
  </si>
  <si>
    <t>SW Support Plan,SDR Linux Support,Tier 2</t>
  </si>
  <si>
    <t>SW-SSP-SDR-LNX-TIER3</t>
  </si>
  <si>
    <t>SW Support Plan,SDR Linux Support,Tier 3</t>
  </si>
  <si>
    <t>SW-SSP-SDR-LNX-TIER4</t>
  </si>
  <si>
    <t>SW Support Plan,SDR Linux Support,Tier 4</t>
  </si>
  <si>
    <t>SW-SSP-SDR-SOL</t>
  </si>
  <si>
    <t>SW Support Plan,SnapDrive for Unix,Solaris</t>
  </si>
  <si>
    <t>SW-SSP-SDR-SOL-TIER1</t>
  </si>
  <si>
    <t>SW Support Plan,SDR Solaris Support,Tier 1</t>
  </si>
  <si>
    <t>SW-SSP-SDR-SOL-TIER2</t>
  </si>
  <si>
    <t>SW Support Plan,SDR Solaris Support,Tier 2</t>
  </si>
  <si>
    <t>SW-SSP-SDR-SOL-TIER3</t>
  </si>
  <si>
    <t>SW Support Plan,SDR Solaris Support,Tier 3</t>
  </si>
  <si>
    <t>SW-SSP-SDR-SOL-TIER4</t>
  </si>
  <si>
    <t>SW Support Plan,SDR Solaris Support,Tier 4</t>
  </si>
  <si>
    <t>SW-SSP-SDR-WINDOWS</t>
  </si>
  <si>
    <t>SW Support Plan,SnapDrive for Windows</t>
  </si>
  <si>
    <t>SW-SSP-SG-WEBSCALE</t>
  </si>
  <si>
    <t>SSP, StorageGRID,Webscale</t>
  </si>
  <si>
    <t>SW-SSP-SME-SERV</t>
  </si>
  <si>
    <t>SW Support Plan,SnpMngr-Exchange,Per Server</t>
  </si>
  <si>
    <t>SW-SSP-SME-SERV-P-R</t>
  </si>
  <si>
    <t>Choice SW Sup,SnapManager for Exch,Per Srvr</t>
  </si>
  <si>
    <t>SW-SSP-SMHV-MSFT</t>
  </si>
  <si>
    <t>SW Support Plan,SnapManager for Hyper-V</t>
  </si>
  <si>
    <t>SW-SSP-SMHV-MSFT-P-R</t>
  </si>
  <si>
    <t>Choice SW Support,SnapManager for Hyper-V</t>
  </si>
  <si>
    <t>SW-SSP-SMO</t>
  </si>
  <si>
    <t>SW Support Plan,SnapManager for Oracle</t>
  </si>
  <si>
    <t>SW-SSP-SMO-CPU</t>
  </si>
  <si>
    <t>SW Support Plan,SnapManager Oracle</t>
  </si>
  <si>
    <t>SW-SSP-SMO-CPU-P-R</t>
  </si>
  <si>
    <t>Choice SW Support,SnapManager Oracle</t>
  </si>
  <si>
    <t>SW-SSP-SMO-UNIX-P-R</t>
  </si>
  <si>
    <t>Choice SW Support,SnapManager Oracle,Unix</t>
  </si>
  <si>
    <t>SW-SSP-SMO-WIN</t>
  </si>
  <si>
    <t>SW Support Plan,SnapManager Oracle,Windows</t>
  </si>
  <si>
    <t>SW-SSP-SMO-WIN-P-R</t>
  </si>
  <si>
    <t>Choice SW Support,SnapManager Oracle,Win</t>
  </si>
  <si>
    <t>SW-SSP-SMSAP</t>
  </si>
  <si>
    <t>SW Support Plan,SnapManager SAP</t>
  </si>
  <si>
    <t>SW-SSP-SMSAP-CPU</t>
  </si>
  <si>
    <t>SW-SSP-SMSAP-CPU-P-R</t>
  </si>
  <si>
    <t>Choice SW Support,SnapManager SAP,CPU</t>
  </si>
  <si>
    <t>SW-SSP-SMSAP-UNIX-P-R</t>
  </si>
  <si>
    <t>Choice SW Support,SnapManager SAP,Unix</t>
  </si>
  <si>
    <t>SW-SSP-SMSAP-WIN</t>
  </si>
  <si>
    <t>SW Support Plan,SnapManager SAP,Windows</t>
  </si>
  <si>
    <t>SW-SSP-SMSAP-WIN-P-R</t>
  </si>
  <si>
    <t>Choice SW Support,SnapManager SAP,Win</t>
  </si>
  <si>
    <t>SW-SSP-SMSHAREPOINT</t>
  </si>
  <si>
    <t>SW Support Plan,SnapManager for SharePoint</t>
  </si>
  <si>
    <t>SW-SSP-SMSHAREPOINT-P-R</t>
  </si>
  <si>
    <t>Choice SW Support,SnapManagr SharePoint</t>
  </si>
  <si>
    <t>SW-SSP-SMSP-ARCHIVE-MGR</t>
  </si>
  <si>
    <t>SW Subs,SnapMgr SharePoint,Archive Manager</t>
  </si>
  <si>
    <t>SW-SSP-SMSP-ARCHIVER-P-R</t>
  </si>
  <si>
    <t>Choice SW Supp,SnapMgr SharePoint Archiver</t>
  </si>
  <si>
    <t>SW-SSP-SMSP-ARCH-MGR-P-R</t>
  </si>
  <si>
    <t>Choice SW Supp,SnapMgr SharePt Archive Mgr</t>
  </si>
  <si>
    <t>SW-SSP-SMSP-FS-CONNECTOR</t>
  </si>
  <si>
    <t>SW Subs,SnapMgr SharePt,File Share Connector</t>
  </si>
  <si>
    <t>SW-SSP-SMSP-FS-CONN-P-R</t>
  </si>
  <si>
    <t>Choice SW Supp,SnapMgr ShrPt,File Share Conn</t>
  </si>
  <si>
    <t>SW-SSP-SMSP-STORAGE-MGR</t>
  </si>
  <si>
    <t>SW Subs,SnapMgr SharePoint,Storage Manager</t>
  </si>
  <si>
    <t>SW-SSP-SMSP-STOR-MGR-P-R</t>
  </si>
  <si>
    <t>Choice SW Supp,SnapMgr SharePt,Storage Mgr</t>
  </si>
  <si>
    <t>SW-SSP-SMSQL-SERV</t>
  </si>
  <si>
    <t>SW Support Plan,SMSQL,Per Server</t>
  </si>
  <si>
    <t>SW-SSP-SMSQL-SERV-P-R</t>
  </si>
  <si>
    <t>Choice SW Support,SMSQL,Per Server</t>
  </si>
  <si>
    <t>SW-SSP-SMVI-VMWARE</t>
  </si>
  <si>
    <t>SW Support Plan,SnapManager for VI</t>
  </si>
  <si>
    <t>SW-SSP-SMVI-VMWARE-P-R</t>
  </si>
  <si>
    <t>Choice SW Support,SnapManager for VI</t>
  </si>
  <si>
    <t>SW-SSP-SNAPROT-MGMT-SVR</t>
  </si>
  <si>
    <t>SW Support,SnapProtect Management Server</t>
  </si>
  <si>
    <t>SW-SSP-SVCASSURANCE-PT</t>
  </si>
  <si>
    <t>SSP,Service Assurance,Port License</t>
  </si>
  <si>
    <t>SW-SSP-SVCASSURANCE-SME1</t>
  </si>
  <si>
    <t>SSP,Service Assurance,Port Lic,250,SME1</t>
  </si>
  <si>
    <t>SW-SSP-SVCASSURANCE-SME2</t>
  </si>
  <si>
    <t>SSP,Service Assurance,Port Lic,500,SME2</t>
  </si>
  <si>
    <t>SW-SSP-SVCASSURANCE-TB</t>
  </si>
  <si>
    <t>SW Support Plan,Service Assurance,TB,License</t>
  </si>
  <si>
    <t>SW-SSP-SVCINSIGHT-PT</t>
  </si>
  <si>
    <t>SW Support Plan,Service Insight,Port License</t>
  </si>
  <si>
    <t>SW-SSP-SVCINSIGHT-SME1</t>
  </si>
  <si>
    <t>SSP,Service Insight,Port License,250,SME1</t>
  </si>
  <si>
    <t>SW-SSP-SVCINSIGHT-SME2</t>
  </si>
  <si>
    <t>SSP,Service Insight,Port License,500,SME2</t>
  </si>
  <si>
    <t>SW-SSP-SVCINSIGHT-TB</t>
  </si>
  <si>
    <t>SW Support Plan,Service Insight,TB License</t>
  </si>
  <si>
    <t>SW-SSP-T0-BNDL</t>
  </si>
  <si>
    <t>SW Support Plan,T0,CIFS,iSCSI,SRESTORE,BNDL</t>
  </si>
  <si>
    <t>SW-SSP-T0-NFS</t>
  </si>
  <si>
    <t>SW Support Plan,T0,NFS</t>
  </si>
  <si>
    <t>SW-SSP-T0-SME</t>
  </si>
  <si>
    <t>SW Support Plan,T0,SME</t>
  </si>
  <si>
    <t>SW-SSP-T0-SMIRROR</t>
  </si>
  <si>
    <t>SW Support Plan,T0,SMIRROR</t>
  </si>
  <si>
    <t>SW-SSP-T0-SMSQL</t>
  </si>
  <si>
    <t>SW Support Plan,T0,SMSQL</t>
  </si>
  <si>
    <t>SW-SSP-T0-SVPRI</t>
  </si>
  <si>
    <t>SW Support Plan,T0,SVPRI</t>
  </si>
  <si>
    <t>SW-SSP-T3C-CL-BASE</t>
  </si>
  <si>
    <t>SW Support Plan,CL Base,SFO (per node),T3C</t>
  </si>
  <si>
    <t>SW-SSP-T3C-CL-BASE-P-R</t>
  </si>
  <si>
    <t>Choice SW Support,CL Base,SFO(per node),T3C</t>
  </si>
  <si>
    <t>SW-SSP-T3C-CL-CIFS</t>
  </si>
  <si>
    <t>SW Support Plan,CL CIFS (per node),T3C</t>
  </si>
  <si>
    <t>SW-SSP-T3C-CL-CIFS-P-R</t>
  </si>
  <si>
    <t>Choice SW Support,CL CIFS (per node),T3C</t>
  </si>
  <si>
    <t>SW-SSP-T3C-CL-FCP</t>
  </si>
  <si>
    <t>SW SSP,CL FCP (per node),T3C</t>
  </si>
  <si>
    <t>SW-SSP-T3C-CL-FCP-P-R</t>
  </si>
  <si>
    <t>Choice SW Support,CL FCP (per node),T3C</t>
  </si>
  <si>
    <t>SW-SSP-T3C-CL-FLEXCLN</t>
  </si>
  <si>
    <t>SW SSP,CL FLEXCLN (per node),T3C</t>
  </si>
  <si>
    <t>SW-SSP-T3C-CL-FLXCLN-P-R</t>
  </si>
  <si>
    <t>Choice SW Support,CL FLEXCLN (per node),T3C</t>
  </si>
  <si>
    <t>SW-SSP-T3C-CL-FV-HPO-P-R</t>
  </si>
  <si>
    <t>Choice SW Support,CL FV-HPO (per node),T3C</t>
  </si>
  <si>
    <t>SW-SSP-T3C-CL-ISCSI</t>
  </si>
  <si>
    <t>SW SSP,CL ISCSI (per node),T3C</t>
  </si>
  <si>
    <t>SW-SSP-T3C-CL-ISCSI-P-R</t>
  </si>
  <si>
    <t>Choice SW Support,CL ISCSI (per node),T3C</t>
  </si>
  <si>
    <t>SW-SSP-T3C-CLM-CIFS</t>
  </si>
  <si>
    <t>SW SSP,CLM CIFS (per node),T3C</t>
  </si>
  <si>
    <t>SW-SSP-T3C-CLM-CIFS-P-R</t>
  </si>
  <si>
    <t>Choice SW Support,CLM CIFS (per node),T3C</t>
  </si>
  <si>
    <t>SW-SSP-T3C-CLM-FCP</t>
  </si>
  <si>
    <t>SW SSP,CLM FCP (per node),T3C</t>
  </si>
  <si>
    <t>SW-SSP-T3C-CLM-FCP-P-R</t>
  </si>
  <si>
    <t>Choice SW Support,CLM FCP (per node),T3C</t>
  </si>
  <si>
    <t>SW-SSP-T3C-CLM-FLEXCLN</t>
  </si>
  <si>
    <t>SW SSP,CLM FLEXCLN (per node),T3C</t>
  </si>
  <si>
    <t>SW-SSP-T3C-CLM-FLXCLN-P-R</t>
  </si>
  <si>
    <t>Choice SW Supp,CLM FLEXCLN (per node),T3C</t>
  </si>
  <si>
    <t>SW-SSP-T3C-CLM-ISCSI</t>
  </si>
  <si>
    <t>SW SSP,CLM ISCSI (per node),T3C</t>
  </si>
  <si>
    <t>SW-SSP-T3C-CLM-ISCSI-P-R</t>
  </si>
  <si>
    <t>Choice SW Support,CLM ISCSI (per node),T3C</t>
  </si>
  <si>
    <t>SW-SSP-T3C-CLM-NFS</t>
  </si>
  <si>
    <t>SW SSP,CLM NFS (per node),T3C</t>
  </si>
  <si>
    <t>SW-SSP-T3C-CLM-NFS-P-R</t>
  </si>
  <si>
    <t>Choice SW Support,CLM NFS (per node),T3C</t>
  </si>
  <si>
    <t>SW-SSP-T3C-CLM-SMIR-P-R</t>
  </si>
  <si>
    <t>Choice SW Supp,CLM SMirror (per node),T3C</t>
  </si>
  <si>
    <t>SW-SSP-T3C-CLM-SMIRROR</t>
  </si>
  <si>
    <t>SW SSP,CLM SnapMirror (per node),T3C</t>
  </si>
  <si>
    <t>SW-SSP-T3C-CLM-SNAPPRO</t>
  </si>
  <si>
    <t>SW SSP,CLM SnapProtect per node,T3C</t>
  </si>
  <si>
    <t>SW-SSP-T3C-CLM-SNAPRSTOR</t>
  </si>
  <si>
    <t>SW SSP,CLM SRestore (per node),T3C</t>
  </si>
  <si>
    <t>SW-SSP-T3C-CLM-SNPPRO-P-R</t>
  </si>
  <si>
    <t>Choice SW Supp,CLM SnapProtect per node,T3C</t>
  </si>
  <si>
    <t>SW-SSP-T3C-CLM-SRSTOR-P-R</t>
  </si>
  <si>
    <t>Choice SW Supp,CLM SRestore(per node),T3C</t>
  </si>
  <si>
    <t>SW-SSP-T3C-CL-NFS</t>
  </si>
  <si>
    <t>SW Support Plan,CL NFS (per node),T3C</t>
  </si>
  <si>
    <t>SW-SSP-T3C-CL-NFS-P-R</t>
  </si>
  <si>
    <t>Choice SW Support,CL NFS (per node),T3C</t>
  </si>
  <si>
    <t>SW-SSP-T3C-CL-SMIRROR</t>
  </si>
  <si>
    <t>SW Support Plan,CL SnapMirror (per node),T3C</t>
  </si>
  <si>
    <t>SW-SSP-T3C-CL-SMIRROR-P-R</t>
  </si>
  <si>
    <t>Choice SW Supp,CL SnapMirror (per node),T3C</t>
  </si>
  <si>
    <t>SW-SSP-T3C-CL-SNAPPRO</t>
  </si>
  <si>
    <t>SW Support Plan,CL SnapProtect (per node),T3C</t>
  </si>
  <si>
    <t>SW-SSP-T3C-CL-SNAPPRO-P-R</t>
  </si>
  <si>
    <t>Choice SW Support,CL SnapProtect per node,T3C</t>
  </si>
  <si>
    <t>SW-SSP-T3C-CL-SNAPRESTORE</t>
  </si>
  <si>
    <t>SW Support Plan,CL SnapRestore (per node),T3C</t>
  </si>
  <si>
    <t>SW-SSP-T3C-CL-SRESTOR-P-R</t>
  </si>
  <si>
    <t>Choice SW Supp,CL SnapRestore(per node),T3C</t>
  </si>
  <si>
    <t>SW-SSP-T4C-CL-BASE</t>
  </si>
  <si>
    <t>SW Support Plan,CL Base,SFO (per node),T4C</t>
  </si>
  <si>
    <t>SW-SSP-T4C-CL-BASE-P-R</t>
  </si>
  <si>
    <t>Choice SW Support,CL Base,SFO(per node),T4C</t>
  </si>
  <si>
    <t>SW-SSP-T4C-CL-CIFS</t>
  </si>
  <si>
    <t>SW Support Plan,CL CIFS (per node),T4C</t>
  </si>
  <si>
    <t>SW-SSP-T4C-CL-CIFS-P-R</t>
  </si>
  <si>
    <t>Choice SW Support,CL CIFS (per node),T4C</t>
  </si>
  <si>
    <t>SW-SSP-T4C-CL-FCP</t>
  </si>
  <si>
    <t>SW SSP,CL FCP (per node),T4C</t>
  </si>
  <si>
    <t>SW-SSP-T4C-CL-FCP-P-R</t>
  </si>
  <si>
    <t>Choice SW Support,CL FCP (per node),T4C</t>
  </si>
  <si>
    <t>SW-SSP-T4C-CL-FLEXCLN</t>
  </si>
  <si>
    <t>SW SSP,CL FLEXCLN (per node),T4C</t>
  </si>
  <si>
    <t>SW-SSP-T4C-CL-FLXCLN-P-R</t>
  </si>
  <si>
    <t>Choice SW Support,CL FLEXCLN (per node),T4C</t>
  </si>
  <si>
    <t>SW-SSP-T4C-CL-FV-HPO-P-R</t>
  </si>
  <si>
    <t>Choice SW Support,CL FV-HPO (per node),T4C</t>
  </si>
  <si>
    <t>SW-SSP-T4C-CL-ISCSI</t>
  </si>
  <si>
    <t>SW SSP,CL ISCSI (per node),T4C</t>
  </si>
  <si>
    <t>SW-SSP-T4C-CL-ISCSI-P-R</t>
  </si>
  <si>
    <t>Choice SW Support,CL ISCSI (per node),T4C</t>
  </si>
  <si>
    <t>SW-SSP-T4C-CLM-CIFS</t>
  </si>
  <si>
    <t>SW SSP,CLM CIFS (per node),T4C</t>
  </si>
  <si>
    <t>SW-SSP-T4C-CLM-CIFS-P-R</t>
  </si>
  <si>
    <t>Choice SW Support,CLM CIFS (per node),T4C</t>
  </si>
  <si>
    <t>SW-SSP-T4C-CLM-FCP</t>
  </si>
  <si>
    <t>SW SSP,CLM FCP (per node),T4C</t>
  </si>
  <si>
    <t>SW-SSP-T4C-CLM-FCP-P-R</t>
  </si>
  <si>
    <t>Choice SW Support,CLM FCP (per node),T4C</t>
  </si>
  <si>
    <t>SW-SSP-T4C-CLM-FLEXCLN</t>
  </si>
  <si>
    <t>SW SSP,CLM FLEXCLN (per node),T4C</t>
  </si>
  <si>
    <t>SW-SSP-T4C-CLM-FLXCLN-P-R</t>
  </si>
  <si>
    <t>Choice SW Supp,CLM FLEXCLN (per node),T4C</t>
  </si>
  <si>
    <t>SW-SSP-T4C-CLM-ISCSI</t>
  </si>
  <si>
    <t>SW SSP,CLM ISCSI (per node),T4C</t>
  </si>
  <si>
    <t>SW-SSP-T4C-CLM-ISCSI-P-R</t>
  </si>
  <si>
    <t>Choice SW Support,CLM ISCSI (per node),T4C</t>
  </si>
  <si>
    <t>SW-SSP-T4C-CLM-NFS</t>
  </si>
  <si>
    <t>SW SSP,CLM NFS (per node),T4C</t>
  </si>
  <si>
    <t>SW-SSP-T4C-CLM-NFS-P-R</t>
  </si>
  <si>
    <t>Choice SW Support,CLM NFS (per node),T4C</t>
  </si>
  <si>
    <t>SW-SSP-T4C-CLM-SMIR-P-R</t>
  </si>
  <si>
    <t>Choice SW Supp,CLM SMirror (per node),T4C</t>
  </si>
  <si>
    <t>SW-SSP-T4C-CLM-SMIRROR</t>
  </si>
  <si>
    <t>SW SSP,CLM SnapMirror (per node),T4C</t>
  </si>
  <si>
    <t>SW-SSP-T4C-CLM-SNAPPRO</t>
  </si>
  <si>
    <t>SW SSP,CLM SnapProtect per node,T4C</t>
  </si>
  <si>
    <t>SW-SSP-T4C-CLM-SNAPRSTOR</t>
  </si>
  <si>
    <t>SW SSP,CLM SRestore (per node),T4C</t>
  </si>
  <si>
    <t>SW-SSP-T4C-CLM-SNPPRO-P-R</t>
  </si>
  <si>
    <t>Choice SW Supp,CLM SnapProtect per node,T4C</t>
  </si>
  <si>
    <t>SW-SSP-T4C-CLM-SRSTOR-P-R</t>
  </si>
  <si>
    <t>Choice SW Supp,CLM SRestore(per node),T4C</t>
  </si>
  <si>
    <t>SW-SSP-T4C-CL-NFS</t>
  </si>
  <si>
    <t>SW Support Plan,CL NFS (per node),T4C</t>
  </si>
  <si>
    <t>SW-SSP-T4C-CL-NFS-P-R</t>
  </si>
  <si>
    <t>Choice SW Support,CL NFS (per node),T4C</t>
  </si>
  <si>
    <t>SW-SSP-T4C-CL-SMIRROR</t>
  </si>
  <si>
    <t>SW Support Plan,CL SnapMirror (per node),T4C</t>
  </si>
  <si>
    <t>SW-SSP-T4C-CL-SMIRROR-P-R</t>
  </si>
  <si>
    <t>Choice SW Supp,CL SnapMirror (per node),T4C</t>
  </si>
  <si>
    <t>SW-SSP-T4C-CL-SNAPPRO</t>
  </si>
  <si>
    <t>SW Support Plan,CL SnapProtect (per node),T4C</t>
  </si>
  <si>
    <t>SW-SSP-T4C-CL-SNAPPRO-P-R</t>
  </si>
  <si>
    <t>Choice SW Support,CL SnapProtect per node,T4C</t>
  </si>
  <si>
    <t>SW-SSP-T4C-CL-SNAPRESTORE</t>
  </si>
  <si>
    <t>SW Support Plan,CL SnapRestore (per node),T4C</t>
  </si>
  <si>
    <t>SW-SSP-T4C-CL-SRESTOR-P-R</t>
  </si>
  <si>
    <t>Choice SW Supp,CL SnapRestore(per node),T4C</t>
  </si>
  <si>
    <t>SW-SSP-T5C-CL-BASE</t>
  </si>
  <si>
    <t>SW Support Plan,CL Base,SFO (per node),T5C</t>
  </si>
  <si>
    <t>SW-SSP-T5C-CL-BASE-P-R</t>
  </si>
  <si>
    <t>Choice SW Support,CL Base,SFO(per node),T5C</t>
  </si>
  <si>
    <t>SW-SSP-T5C-CL-CIFS</t>
  </si>
  <si>
    <t>SW Support Plan,CL CIFS (per node),T5C</t>
  </si>
  <si>
    <t>SW-SSP-T5C-CL-CIFS-P-R</t>
  </si>
  <si>
    <t>Choice SW Support,CL CIFS (per node),T5C</t>
  </si>
  <si>
    <t>SW-SSP-T5C-CL-FCP</t>
  </si>
  <si>
    <t>SW SSP,CL FCP (per node),T5C</t>
  </si>
  <si>
    <t>SW-SSP-T5C-CL-FCP-P-R</t>
  </si>
  <si>
    <t>Choice SW Support,CL FCP (per node),T5C</t>
  </si>
  <si>
    <t>SW-SSP-T5C-CL-FLEXCLN</t>
  </si>
  <si>
    <t>SW SSP,CL FLEXCLN (per node),T5C</t>
  </si>
  <si>
    <t>SW-SSP-T5C-CL-FLXCLN-P-R</t>
  </si>
  <si>
    <t>Choice SW Support,CL FLEXCLN (per node),T5C</t>
  </si>
  <si>
    <t>SW-SSP-T5C-CL-FV-HPO-P-R</t>
  </si>
  <si>
    <t>Choice SW Support,CL FV-HPO (per node),T5C</t>
  </si>
  <si>
    <t>SW-SSP-T5C-CL-ISCSI</t>
  </si>
  <si>
    <t>SW SSP,CL ISCSI (per node),T5C</t>
  </si>
  <si>
    <t>SW-SSP-T5C-CL-ISCSI-P-R</t>
  </si>
  <si>
    <t>Choice SW Support,CL ISCSI (per node),T5C</t>
  </si>
  <si>
    <t>SW-SSP-T5C-CLM-CIFS</t>
  </si>
  <si>
    <t>SW SSP,CLM CIFS (per node),T5C</t>
  </si>
  <si>
    <t>SW-SSP-T5C-CLM-CIFS-P-R</t>
  </si>
  <si>
    <t>Choice SW Support,CLM CIFS (per node),T5C</t>
  </si>
  <si>
    <t>SW-SSP-T5C-CLM-FCP</t>
  </si>
  <si>
    <t>SW SSP,CLM FCP (per node),T5C</t>
  </si>
  <si>
    <t>SW-SSP-T5C-CLM-FCP-P-R</t>
  </si>
  <si>
    <t>Choice SW Support,CLM FCP (per node),T5C</t>
  </si>
  <si>
    <t>SW-SSP-T5C-CLM-FLEXCLN</t>
  </si>
  <si>
    <t>SW SSP,CLM FLEXCLN (per node),T5C</t>
  </si>
  <si>
    <t>SW-SSP-T5C-CLM-FLXCLN-P-R</t>
  </si>
  <si>
    <t>Choice SW Supp,CLM FLEXCLN (per node),T5C</t>
  </si>
  <si>
    <t>SW-SSP-T5C-CLM-ISCSI</t>
  </si>
  <si>
    <t>SW SSP,CLM ISCSI (per node),T5C</t>
  </si>
  <si>
    <t>SW-SSP-T5C-CLM-ISCSI-P-R</t>
  </si>
  <si>
    <t>Choice SW Support,CLM ISCSI (per node),T5C</t>
  </si>
  <si>
    <t>SW-SSP-T5C-CLM-NFS</t>
  </si>
  <si>
    <t>SW SSP,CLM NFS (per node),T5C</t>
  </si>
  <si>
    <t>SW-SSP-T5C-CLM-NFS-P-R</t>
  </si>
  <si>
    <t>Choice SW Support,CLM NFS (per node),T5C</t>
  </si>
  <si>
    <t>SW-SSP-T5C-CLM-SMIR-P-R</t>
  </si>
  <si>
    <t>Choice SW Supp,CLM SMirror (per node),T5C</t>
  </si>
  <si>
    <t>SW-SSP-T5C-CLM-SMIRROR</t>
  </si>
  <si>
    <t>SW SSP,CLM SnapMirror (per node),T5C</t>
  </si>
  <si>
    <t>SW-SSP-T5C-CLM-SNAPPRO</t>
  </si>
  <si>
    <t>SW SSP,CLM SnapProtect per node,T5C</t>
  </si>
  <si>
    <t>SW-SSP-T5C-CLM-SNAPRSTOR</t>
  </si>
  <si>
    <t>SW SSP,CLM SRestore (per node),T5C</t>
  </si>
  <si>
    <t>SW-SSP-T5C-CLM-SNPPRO-P-R</t>
  </si>
  <si>
    <t>Choice SW Supp,CLM SnapProtect per node,T5C</t>
  </si>
  <si>
    <t>SW-SSP-T5C-CLM-SRSTOR-P-R</t>
  </si>
  <si>
    <t>Choice SW Supp,CLM SRestore(per node),T5C</t>
  </si>
  <si>
    <t>SW-SSP-T5C-CL-NFS</t>
  </si>
  <si>
    <t>SW Support Plan,CL NFS (per node),T5C</t>
  </si>
  <si>
    <t>SW-SSP-T5C-CL-NFS-P-R</t>
  </si>
  <si>
    <t>Choice SW Support,CL NFS (per node),T5C</t>
  </si>
  <si>
    <t>SW-SSP-T5C-CL-SMIRROR</t>
  </si>
  <si>
    <t>SW Support Plan,CL SnapMirror (per node),T5C</t>
  </si>
  <si>
    <t>SW-SSP-T5C-CL-SMIRROR-P-R</t>
  </si>
  <si>
    <t>Choice SW Supp,CL SnapMirror(per node),T5C</t>
  </si>
  <si>
    <t>SW-SSP-T5C-CL-SNAPPRO</t>
  </si>
  <si>
    <t>SW Support Plan,CL SnapProtect (per node),T5C</t>
  </si>
  <si>
    <t>SW-SSP-T5C-CL-SNAPPRO-P-R</t>
  </si>
  <si>
    <t>Choice SW Support,CL SnapProtect per node,T5C</t>
  </si>
  <si>
    <t>SW-SSP-T5C-CL-SNAPRESTORE</t>
  </si>
  <si>
    <t>SW Support Plan,CL SnapRestore (per node),T5C</t>
  </si>
  <si>
    <t>SW-SSP-T5C-CL-SRESTOR-P-R</t>
  </si>
  <si>
    <t>Choice SW Supp,CL SnapRestore(per node),T5C</t>
  </si>
  <si>
    <t>SW-SSP-T6C-CL-BASE</t>
  </si>
  <si>
    <t>SW Support Plan,CL Base,SFO (per node),T6C</t>
  </si>
  <si>
    <t>SW-SSP-T6C-CL-BASE-P-R</t>
  </si>
  <si>
    <t>Choice SW Support,CL Base,SFO(per node),T6C</t>
  </si>
  <si>
    <t>SW-SSP-T6C-CL-CIFS</t>
  </si>
  <si>
    <t>SW Support Plan,CL CIFS (per node),T6C</t>
  </si>
  <si>
    <t>SW-SSP-T6C-CL-CIFS-P-R</t>
  </si>
  <si>
    <t>Choice SW Support,CL CIFS (per node),T6C</t>
  </si>
  <si>
    <t>SW-SSP-T6C-CL-FCP</t>
  </si>
  <si>
    <t>SW SSP,CL FCP (per node),T6C</t>
  </si>
  <si>
    <t>SW-SSP-T6C-CL-FCP-P-R</t>
  </si>
  <si>
    <t>Choice SW Support,CL FCP (per node),T6C</t>
  </si>
  <si>
    <t>SW-SSP-T6C-CL-FLEXCLN</t>
  </si>
  <si>
    <t>SW SSP,CL FLEXCLN (per node),T6C</t>
  </si>
  <si>
    <t>SW-SSP-T6C-CL-FLXCLN-P-R</t>
  </si>
  <si>
    <t>Choice SW Support,CL FLEXCLN (per node),T6C</t>
  </si>
  <si>
    <t>SW-SSP-T6C-CL-FV-HPO-P-R</t>
  </si>
  <si>
    <t>Choice SW Support,CL FV-HPO (per node),T6C</t>
  </si>
  <si>
    <t>SW-SSP-T6C-CL-ISCSI</t>
  </si>
  <si>
    <t>SW SSP,CL ISCSI (per node),T6C</t>
  </si>
  <si>
    <t>SW-SSP-T6C-CL-ISCSI-P-R</t>
  </si>
  <si>
    <t>Choice SW Support,CL ISCSI (per node),T6C</t>
  </si>
  <si>
    <t>SW-SSP-T6C-CLM-CIFS</t>
  </si>
  <si>
    <t>SW SSP,CLM CIFS (per node),T6C</t>
  </si>
  <si>
    <t>SW-SSP-T6C-CLM-CIFS-P-R</t>
  </si>
  <si>
    <t>Choice SW Support,CLM CIFS (per node),T6C</t>
  </si>
  <si>
    <t>SW-SSP-T6C-CLM-FCP</t>
  </si>
  <si>
    <t>SW SSP,CLM FCP (per node),T6C</t>
  </si>
  <si>
    <t>SW-SSP-T6C-CLM-FCP-P-R</t>
  </si>
  <si>
    <t>Choice SW Support,CLM FCP (per node),T6C</t>
  </si>
  <si>
    <t>SW-SSP-T6C-CLM-FLEXCLN</t>
  </si>
  <si>
    <t>SW SSP,CLM FLEXCLN (per node),T6C</t>
  </si>
  <si>
    <t>SW-SSP-T6C-CLM-FLXCLN-P-R</t>
  </si>
  <si>
    <t>Choice SW Supp,CLM FLEXCLN (per node),T6C</t>
  </si>
  <si>
    <t>SW-SSP-T6C-CLM-ISCSI</t>
  </si>
  <si>
    <t>SW SSP,CLM ISCSI (per node),T6C</t>
  </si>
  <si>
    <t>SW-SSP-T6C-CLM-ISCSI-P-R</t>
  </si>
  <si>
    <t>Choice SW Support,CLM ISCSI (per node),T6C</t>
  </si>
  <si>
    <t>SW-SSP-T6C-CLM-NFS</t>
  </si>
  <si>
    <t>SW SSP,CLM NFS (per node),T6C</t>
  </si>
  <si>
    <t>SW-SSP-T6C-CLM-NFS-P-R</t>
  </si>
  <si>
    <t>Choice SW Support,CLM NFS (per node),T6C</t>
  </si>
  <si>
    <t>SW-SSP-T6C-CLM-SMIR-P-R</t>
  </si>
  <si>
    <t>Choice SW Supp,CLM SMirror (per node),T6C</t>
  </si>
  <si>
    <t>SW-SSP-T6C-CLM-SMIRROR</t>
  </si>
  <si>
    <t>SW SSP,CLM SnapMirror (per node),T6C</t>
  </si>
  <si>
    <t>SW-SSP-T6C-CLM-SNAPPRO</t>
  </si>
  <si>
    <t>SW SSP,CLM SnapProtect per node,T6C</t>
  </si>
  <si>
    <t>SW-SSP-T6C-CLM-SNAPRSTOR</t>
  </si>
  <si>
    <t>SW SSP,CLM SRestore (per node),T6C</t>
  </si>
  <si>
    <t>SW-SSP-T6C-CLM-SNPPRO-P-R</t>
  </si>
  <si>
    <t>Choice SW Supp,CLM SnapProtect per node,T6C</t>
  </si>
  <si>
    <t>SW-SSP-T6C-CLM-SRSTOR-P-R</t>
  </si>
  <si>
    <t>Choice SW Supp,CLM SRestore(per node),T6C</t>
  </si>
  <si>
    <t>SW-SSP-T6C-CL-NFS</t>
  </si>
  <si>
    <t>SW Support Plan,CL NFS (per node),T6C</t>
  </si>
  <si>
    <t>SW-SSP-T6C-CL-NFS-P-R</t>
  </si>
  <si>
    <t>Choice SW Support,CL NFS (per node),T6C</t>
  </si>
  <si>
    <t>SW-SSP-T6C-CL-SMIRROR</t>
  </si>
  <si>
    <t>SW Support Plan,CL SnapMirror (per node),T6C</t>
  </si>
  <si>
    <t>SW-SSP-T6C-CL-SMIRROR-P-R</t>
  </si>
  <si>
    <t>Choice SW Supp,CL SnapMirror(per node),T6C</t>
  </si>
  <si>
    <t>SW-SSP-T6C-CL-SNAPPRO</t>
  </si>
  <si>
    <t>SW Support Plan,CL SnapProtect (per node),T6C</t>
  </si>
  <si>
    <t>SW-SSP-T6C-CL-SNAPPRO-P-R</t>
  </si>
  <si>
    <t>Choice SW Support,CL SnapProtect per node,T6C</t>
  </si>
  <si>
    <t>SW-SSP-T6C-CL-SNAPRESTORE</t>
  </si>
  <si>
    <t>SW Support Plan,CL SnapRestore (per node),T6C</t>
  </si>
  <si>
    <t>SW-SSP-T6C-CL-SRESTOR-P-R</t>
  </si>
  <si>
    <t>Choice SW Sup,CL SnapRestore(per node),T6C,SC</t>
  </si>
  <si>
    <t>SW-SSP-T7C-CL-BASE</t>
  </si>
  <si>
    <t>SW Support Plan,CL Base,SFO (per node),T7C</t>
  </si>
  <si>
    <t>SW-SSP-T7C-CL-BASE-P-R</t>
  </si>
  <si>
    <t>Choice SW Support,CL Base,SFO(per node),T7C</t>
  </si>
  <si>
    <t>SW-SSP-T7C-CL-CIFS</t>
  </si>
  <si>
    <t>SW Support Plan,CL CIFS (per node),T7C</t>
  </si>
  <si>
    <t>SW-SSP-T7C-CL-CIFS-P-R</t>
  </si>
  <si>
    <t>Choice SW Support,CL CIFS (per node),T7C</t>
  </si>
  <si>
    <t>SW-SSP-T7C-CL-FCP</t>
  </si>
  <si>
    <t>SW SSP,CL FCP (per node),T7C</t>
  </si>
  <si>
    <t>SW-SSP-T7C-CL-FCP-P-R</t>
  </si>
  <si>
    <t>Choice SW Support,CL FCP (per node),T7C</t>
  </si>
  <si>
    <t>SW-SSP-T7C-CL-FLEXCLN</t>
  </si>
  <si>
    <t>SW SSP,CL FLEXCLN (per node),T7C</t>
  </si>
  <si>
    <t>SW-SSP-T7C-CL-FLXCLN-P-R</t>
  </si>
  <si>
    <t>Choice SW Support,CL FLEXCLN (per node),T7C</t>
  </si>
  <si>
    <t>SW-SSP-T7C-CL-FV-HPO-P-R</t>
  </si>
  <si>
    <t>Choice SW Support,CL FV-HPO (per node),T7C</t>
  </si>
  <si>
    <t>SW-SSP-T7C-CL-ISCSI</t>
  </si>
  <si>
    <t>SW SSP,CL ISCSI (per node),T7C</t>
  </si>
  <si>
    <t>SW-SSP-T7C-CL-ISCSI-P-R</t>
  </si>
  <si>
    <t>Choice SW Support,CL ISCSI (per node),T7C</t>
  </si>
  <si>
    <t>SW-SSP-T7C-CLM-CIFS</t>
  </si>
  <si>
    <t>SW SSP,CLM CIFS (per node),T7C</t>
  </si>
  <si>
    <t>SW-SSP-T7C-CLM-CIFS-P-R</t>
  </si>
  <si>
    <t>Choice SW Support,CLM CIFS (per node),T7C</t>
  </si>
  <si>
    <t>SW-SSP-T7C-CLM-FCP</t>
  </si>
  <si>
    <t>SW SSP,CLM FCP (per node),T7C</t>
  </si>
  <si>
    <t>SW-SSP-T7C-CLM-FCP-P-R</t>
  </si>
  <si>
    <t>Choice SW Support,CLM FCP (per node),T7C</t>
  </si>
  <si>
    <t>SW-SSP-T7C-CLM-FLEXCLN</t>
  </si>
  <si>
    <t>SW SSP,CLM FLEXCLN (per node),T7C</t>
  </si>
  <si>
    <t>SW-SSP-T7C-CLM-FLXCLN-P-R</t>
  </si>
  <si>
    <t>Choice SW Supp,CLM FLEXCLN (per node),T7C</t>
  </si>
  <si>
    <t>SW-SSP-T7C-CLM-ISCSI</t>
  </si>
  <si>
    <t>SW SSP,CLM ISCSI (per node),T7C</t>
  </si>
  <si>
    <t>SW-SSP-T7C-CLM-ISCSI-P-R</t>
  </si>
  <si>
    <t>Choice SW Support,CLM ISCSI (per node),T7C</t>
  </si>
  <si>
    <t>SW-SSP-T7C-CLM-NFS</t>
  </si>
  <si>
    <t>SW SSP,CLM NFS (per node),T7C</t>
  </si>
  <si>
    <t>SW-SSP-T7C-CLM-NFS-P-R</t>
  </si>
  <si>
    <t>Choice SW Support,CLM NFS (per node),T7C</t>
  </si>
  <si>
    <t>SW-SSP-T7C-CLM-SMIR-P-R</t>
  </si>
  <si>
    <t>Choice SW Supp,CLM SMirror (per node),T7C</t>
  </si>
  <si>
    <t>SW-SSP-T7C-CLM-SMIRROR</t>
  </si>
  <si>
    <t>SW SSP,CLM SnapMirror (per node),T7C</t>
  </si>
  <si>
    <t>SW-SSP-T7C-CLM-SNAPPRO</t>
  </si>
  <si>
    <t>SW SSP,CLM SnapProtect per node,T7C</t>
  </si>
  <si>
    <t>SW-SSP-T7C-CLM-SNAPRSTOR</t>
  </si>
  <si>
    <t>SW SSP,CLM SRestore (per node),T7C</t>
  </si>
  <si>
    <t>SW-SSP-T7C-CLM-SNPPRO-P-R</t>
  </si>
  <si>
    <t>Choice SW Supp,CLM SnapProtect per node,T7C</t>
  </si>
  <si>
    <t>SW-SSP-T7C-CLM-SRSTOR-P-R</t>
  </si>
  <si>
    <t>Choice SW Supp,CLM SRestore(per node),T7C</t>
  </si>
  <si>
    <t>SW-SSP-T7C-CL-NFS</t>
  </si>
  <si>
    <t>SW Support Plan,CL NFS (per node),T7C</t>
  </si>
  <si>
    <t>SW-SSP-T7C-CL-NFS-P-R</t>
  </si>
  <si>
    <t>Choice SW Support,CL NFS (per node),T7C</t>
  </si>
  <si>
    <t>SW-SSP-T7C-CL-SMIRROR</t>
  </si>
  <si>
    <t>SW Support Plan,CL SnapMirror (per node),T7C</t>
  </si>
  <si>
    <t>SW-SSP-T7C-CL-SMIRROR-P-R</t>
  </si>
  <si>
    <t>Choice SW Supp,CL SnapMirror(per node),T7C</t>
  </si>
  <si>
    <t>SW-SSP-T7C-CL-SNAPPRO</t>
  </si>
  <si>
    <t>SW Support Plan,CL SnapProtect (per node),T7C</t>
  </si>
  <si>
    <t>SW-SSP-T7C-CL-SNAPPRO-P-R</t>
  </si>
  <si>
    <t>Choice SW Support,CL SnapProtect per node,T7C</t>
  </si>
  <si>
    <t>SW-SSP-T7C-CL-SNAPRESTORE</t>
  </si>
  <si>
    <t>SW Support Plan,CL SnapRestore (per node),T7C</t>
  </si>
  <si>
    <t>SW-SSP-T7C-CL-SRESTOR-P-R</t>
  </si>
  <si>
    <t>Choice SW Supp,CL SnapRestore(per node),T7C</t>
  </si>
  <si>
    <t>SW-SSP-VMINSIGHT-TB</t>
  </si>
  <si>
    <t>SW Support Plan,VM Insight,TB License</t>
  </si>
  <si>
    <t>SW-SSPVN-CON-SAU-128SBNP1</t>
  </si>
  <si>
    <t>Cisco SSP,N56128 SBUNP1</t>
  </si>
  <si>
    <t>SW-SSPVN-CON-SAU-2ESSN</t>
  </si>
  <si>
    <t>Cisco SSP,MDS9200 Storage Media Encryp,SSN-16</t>
  </si>
  <si>
    <t>SW-SSPVN-CON-SAU-2IO18</t>
  </si>
  <si>
    <t>Cisco SSP,MDS 9200 I/O Accelerator,18/4</t>
  </si>
  <si>
    <t>SW-SSPVN-CON-SAU-2IOSS</t>
  </si>
  <si>
    <t>Cisco SSP,MDS 9200,I/O Accelerator,SSN-16</t>
  </si>
  <si>
    <t>SW-SSPVN-CON-SAU-5ESSN</t>
  </si>
  <si>
    <t>Cisco SSP,MDS9500 Storage Media Encryp,SSN-16</t>
  </si>
  <si>
    <t>SW-SSPVN-CON-SAU-5IO18</t>
  </si>
  <si>
    <t>Cisco SSP,MDS 9500 I/O Accelerator,18/4</t>
  </si>
  <si>
    <t>SW-SSPVN-CON-SAU-5IOSS</t>
  </si>
  <si>
    <t>Cisco SSP,MDS 9500,I/O Accelerator,SSN-16</t>
  </si>
  <si>
    <t>SW-SSPVN-CON-SAU-5LDCNM</t>
  </si>
  <si>
    <t>Cisco SSP,DCNM LAN N55XX</t>
  </si>
  <si>
    <t>SW-SSPVN-CON-SAU-72DFABP1</t>
  </si>
  <si>
    <t>Cisco SSP,Nexus 5672 DFA</t>
  </si>
  <si>
    <t>SW-SSPVN-CON-SAU-72SBUNP1</t>
  </si>
  <si>
    <t>Cisco SSP,Nexus 5672 SBUN</t>
  </si>
  <si>
    <t>SW-SSPVN-CON-SAU-91ENT</t>
  </si>
  <si>
    <t>Cisco SSP,MDS91XX Enterprise Package</t>
  </si>
  <si>
    <t>SW-SSPVN-CON-SAU-91FIC</t>
  </si>
  <si>
    <t>Cisco SSP,MDS91XX Mainframe Package</t>
  </si>
  <si>
    <t>SW-SSPVN-CON-SAU-91FMS</t>
  </si>
  <si>
    <t>Cisco SSP,MDS91XX Fabric Manager Server</t>
  </si>
  <si>
    <t>SW-SSPVN-CON-SAU-91PL210G</t>
  </si>
  <si>
    <t>Cisco SSP,MDS9134,10Gbps Port Enabler</t>
  </si>
  <si>
    <t>SW-SSPVN-CON-SAU-91PL8</t>
  </si>
  <si>
    <t>Cisco SSP,MDS9124 SW 8-Port Upg</t>
  </si>
  <si>
    <t>SW-SSPVN-CON-SAU-91PL8-4G</t>
  </si>
  <si>
    <t>Cisco SSP,MDS9134,SW 8-Port Upg</t>
  </si>
  <si>
    <t>SW-SSPVN-CON-SAU-925DM</t>
  </si>
  <si>
    <t>Cisco SSP,9250i Data Mobility Manager</t>
  </si>
  <si>
    <t>SW-SSPVN-CON-SAU-925DM6</t>
  </si>
  <si>
    <t>Cisco SSP, 9250i Data Mobility Manager 6M</t>
  </si>
  <si>
    <t>SW-SSPVN-CON-SAU-925IO</t>
  </si>
  <si>
    <t>Cisco SSP,9250i I/O Accelerator</t>
  </si>
  <si>
    <t>SW-SSPVN-CON-SAU-928DM</t>
  </si>
  <si>
    <t>Cisco SSP,9222i DMM License,18/4</t>
  </si>
  <si>
    <t>SW-SSPVN-CON-SAU-928DT</t>
  </si>
  <si>
    <t>Cisco SSP,9222i DMM License,18/4,180 Days</t>
  </si>
  <si>
    <t>SW-SSPVN-CON-SAU-92DMM</t>
  </si>
  <si>
    <t>Cisco SSP, 9200 Data Mobility Mgr Permanent</t>
  </si>
  <si>
    <t>SW-SSPVN-CON-SAU-92DMT</t>
  </si>
  <si>
    <t>Cisco SSP, 9200 Data Mobility Mgr 180 Days</t>
  </si>
  <si>
    <t>SW-SSPVN-CON-SAU-92ENT</t>
  </si>
  <si>
    <t>Cisco SSP,MDS92XX Enterprise Package</t>
  </si>
  <si>
    <t>SW-SSPVN-CON-SAU-92FIC</t>
  </si>
  <si>
    <t>Cisco SSP,MDS92XX Mainframe Package</t>
  </si>
  <si>
    <t>SW-SSPVN-CON-SAU-92FMS</t>
  </si>
  <si>
    <t>Cisco SSP,MDS92XX Fabric Manager Server</t>
  </si>
  <si>
    <t>SW-SSPVN-CON-SAU-92IDM</t>
  </si>
  <si>
    <t>MDS 9222i DMM License Permanent</t>
  </si>
  <si>
    <t>SW-SSPVN-CON-SAU-92IDT</t>
  </si>
  <si>
    <t>MDS 9222i DMM License,180 Days</t>
  </si>
  <si>
    <t>SW-SSPVN-CON-SAU-92IOA</t>
  </si>
  <si>
    <t>Cisco SSP, 9222i,I/O Accelerator</t>
  </si>
  <si>
    <t>SW-SSPVN-CON-SAU-92SME</t>
  </si>
  <si>
    <t>Cisco SSP,M9200 Storage Media Encryp,18/4</t>
  </si>
  <si>
    <t>SW-SSPVN-CON-SAU-92SMF</t>
  </si>
  <si>
    <t>Cisco SSP,M9222i Storage Media Encryp</t>
  </si>
  <si>
    <t>SW-SSPVN-CON-SAU-958DM</t>
  </si>
  <si>
    <t>Cisco SSP,95XX DMM License,18/4</t>
  </si>
  <si>
    <t>SW-SSPVN-CON-SAU-958DT</t>
  </si>
  <si>
    <t>Cisco SSP,95XX DMM License,18/4,180 Days</t>
  </si>
  <si>
    <t>SW-SSPVN-CON-SAU-95DMM</t>
  </si>
  <si>
    <t>Cisco SSP, 9500 Data Mobility Mgr Permanent</t>
  </si>
  <si>
    <t>SW-SSPVN-CON-SAU-95DMT</t>
  </si>
  <si>
    <t>Cisco SSP, 9500 Data Mobility Mgr 180 Days</t>
  </si>
  <si>
    <t>SW-SSPVN-CON-SAU-95ENT</t>
  </si>
  <si>
    <t>Cisco SSP,MDS95XX Enterprise Package</t>
  </si>
  <si>
    <t>SW-SSPVN-CON-SAU-95FIC</t>
  </si>
  <si>
    <t>Cisco SSP,MDS95XX Mainframe Package</t>
  </si>
  <si>
    <t>SW-SSPVN-CON-SAU-95FMS</t>
  </si>
  <si>
    <t>Cisco SSP,MDS95XX Fabric Manager Server</t>
  </si>
  <si>
    <t>SW-SSPVN-CON-SAU-95SME</t>
  </si>
  <si>
    <t>Cisco SSP,M9500 Storage Media Encryp,18/4</t>
  </si>
  <si>
    <t>SW-SSPVN-CON-SAU-95SSE</t>
  </si>
  <si>
    <t>Cisco SSP,MDS95XX Storage SVC Enabler</t>
  </si>
  <si>
    <t>SW-SSPVN-CON-SAU-97ENT</t>
  </si>
  <si>
    <t>Cisco SSP,Enterprise Package MDS97XX</t>
  </si>
  <si>
    <t>SW-SSPVN-CON-SAU-97FIC</t>
  </si>
  <si>
    <t>Cisco SSP,MDS97XX Mainframe License</t>
  </si>
  <si>
    <t>SW-SSPVN-CON-SAU-97SAN</t>
  </si>
  <si>
    <t>Cisco SSP,DCNM SAN Advanced Edition MDS97XX</t>
  </si>
  <si>
    <t>SW-SSPVN-CON-SAU-N5FMS</t>
  </si>
  <si>
    <t>Cisco SSP,N50XX Fabric Manager Server</t>
  </si>
  <si>
    <t>SW-SSPVN-CON-SAU-N5LDCNM</t>
  </si>
  <si>
    <t>Cisco SSP,N56128 DFA Bundle</t>
  </si>
  <si>
    <t>SW-SSPVN-CON-SAU-N61LANK9</t>
  </si>
  <si>
    <t>Cisco SSP,DCNM LAN N6001</t>
  </si>
  <si>
    <t>SW-SSPVN-CON-SAU-N61LSK9</t>
  </si>
  <si>
    <t>Cisco SSP,DCNM LAN-SAN N6001</t>
  </si>
  <si>
    <t>SW-SSPVN-CON-SAU-N61SANK9</t>
  </si>
  <si>
    <t>Cisco SSP,DCNM SAN N6001</t>
  </si>
  <si>
    <t>SW-SSPVN-CON-SAU-N61SBP1</t>
  </si>
  <si>
    <t>Cisco SSP,Nexus 6001 SBUN1</t>
  </si>
  <si>
    <t>SW-SSPVN-CON-SAU-N64LANK9</t>
  </si>
  <si>
    <t>Cisco SSP,DCNM LAN N6004</t>
  </si>
  <si>
    <t>SW-SSPVN-CON-SAU-N64SBP1</t>
  </si>
  <si>
    <t>Cisco SSP,Nexus 6004 SBUN 96-port</t>
  </si>
  <si>
    <t>SW-SSPVN-CON-SAU-N64SBP1L</t>
  </si>
  <si>
    <t>Cisco SSP,Nexus 6004 SBUN Lite 24-port</t>
  </si>
  <si>
    <t>SW-SSPVN-CON-SAU-SM91K9</t>
  </si>
  <si>
    <t>Cisco SSP,DCNM SAN Advanced Edition MDS91XX</t>
  </si>
  <si>
    <t>SW-SSPVN-CON-SAU-SM92K9</t>
  </si>
  <si>
    <t>Cisco SSP,DCNM SAN Advanced Edition MDS92XX</t>
  </si>
  <si>
    <t>SW-SSPVN-CON-SAU-SM95K9</t>
  </si>
  <si>
    <t>Cisco SSP,DCNM SAN Advanced Edition MDS95XX</t>
  </si>
  <si>
    <t>SW-SSPVN-CON-SAU-SN5KK9</t>
  </si>
  <si>
    <t>Cisco SSP,DCNM SAN Advanced Edition N5000</t>
  </si>
  <si>
    <t>SW-SSPVN-CON-SAU-SN64K9</t>
  </si>
  <si>
    <t>Cisco SSP,DCNM SAN Advanced Edition N6004</t>
  </si>
  <si>
    <t>SW-SSPVN-E9BLXZZ0-EI1N0</t>
  </si>
  <si>
    <t>SW Supp,Symantec,Replication Dir</t>
  </si>
  <si>
    <t>SW-SSPVN-SMBR-10000PK</t>
  </si>
  <si>
    <t>Vendor SW Sub SMBR, 10000pk</t>
  </si>
  <si>
    <t>SW-SSPVN-SMBR-10000PK-P-R</t>
  </si>
  <si>
    <t>Choice SW Support,SMBR,10000pk</t>
  </si>
  <si>
    <t>SW-SSPVN-SMBR-1000PK</t>
  </si>
  <si>
    <t>Vendor SW Sub SMBR, 1000pk</t>
  </si>
  <si>
    <t>SW-SSPVN-SMBR-1000PK-P-R</t>
  </si>
  <si>
    <t>Choice SW Support,SMBR,1000pk</t>
  </si>
  <si>
    <t>SW-SSPVN-SMBR-100PK</t>
  </si>
  <si>
    <t>Vendor SW Sub SMBR, 100pk</t>
  </si>
  <si>
    <t>SW-SSPVN-SMBR-100PK-P-R</t>
  </si>
  <si>
    <t>Choice SW Support,SMBR,100pk</t>
  </si>
  <si>
    <t>SW-SSPVN-SMBR-12500PK</t>
  </si>
  <si>
    <t>Vendor SW Sub SMBR, 12500pk</t>
  </si>
  <si>
    <t>SW-SSPVN-SMBR-12500PK-P-R</t>
  </si>
  <si>
    <t>Choice SW Support,SMBR,12500pk</t>
  </si>
  <si>
    <t>SW-SSPVN-SMBR-15000PK</t>
  </si>
  <si>
    <t>Vendor SW Sub SMBR, 15000pk</t>
  </si>
  <si>
    <t>SW-SSPVN-SMBR-15000PK-P-R</t>
  </si>
  <si>
    <t>Choice SW Support,SMBR,15000pk</t>
  </si>
  <si>
    <t>SW-SSPVN-SMBR-1500PK</t>
  </si>
  <si>
    <t>Vendor SW Sub SMBR, 1500pk</t>
  </si>
  <si>
    <t>SW-SSPVN-SMBR-1500PK-P-R</t>
  </si>
  <si>
    <t>Choice SW Support,SMBR,1500pk</t>
  </si>
  <si>
    <t>SW-SSPVN-SMBR-20000PK</t>
  </si>
  <si>
    <t>Vendor SW Sub SMBR, 20000pk</t>
  </si>
  <si>
    <t>SW-SSPVN-SMBR-20000PK-P-R</t>
  </si>
  <si>
    <t>Choice SW Support,SMBR,20000pk</t>
  </si>
  <si>
    <t>SW-SSPVN-SMBR-25000PK</t>
  </si>
  <si>
    <t>Vendor SW Sub SMBR, 25000pk</t>
  </si>
  <si>
    <t>SW-SSPVN-SMBR-25000PK-P-R</t>
  </si>
  <si>
    <t>Choice SW Support,SMBR,25000pk</t>
  </si>
  <si>
    <t>SW-SSPVN-SMBR-2500PK</t>
  </si>
  <si>
    <t>Vendor SW Sub SMBR, 2500pk</t>
  </si>
  <si>
    <t>SW-SSPVN-SMBR-2500PK-P-R</t>
  </si>
  <si>
    <t>Choice SW Support,SMBR,2500pk</t>
  </si>
  <si>
    <t>SW-SSPVN-SMBR-30000PK</t>
  </si>
  <si>
    <t>Vendor SW Sub SMBR, 30000pk</t>
  </si>
  <si>
    <t>SW-SSPVN-SMBR-30000PK-P-R</t>
  </si>
  <si>
    <t>Choice SW Support,SMBR,30000pk</t>
  </si>
  <si>
    <t>SW-SSPVN-SMBR-40000PK</t>
  </si>
  <si>
    <t>Vendor SW Sub SMBR, 40000pk</t>
  </si>
  <si>
    <t>SW-SSPVN-SMBR-40000PK-P-R</t>
  </si>
  <si>
    <t>Choice SW Support,SMBR,40000pk</t>
  </si>
  <si>
    <t>SW-SSPVN-SMBR-50000PK</t>
  </si>
  <si>
    <t>Vendor SW Sub SMBR, 50000pk</t>
  </si>
  <si>
    <t>SW-SSPVN-SMBR-50000PK-P-R</t>
  </si>
  <si>
    <t>Choice SW Support,SMBR,50000pk</t>
  </si>
  <si>
    <t>SW-SSPVN-SMBR-5000PK</t>
  </si>
  <si>
    <t>Vendor SW Sub SMBR, 5000pk</t>
  </si>
  <si>
    <t>SW-SSPVN-SMBR-5000PK-P-R</t>
  </si>
  <si>
    <t>Choice SW Support,SMBR,5000pk</t>
  </si>
  <si>
    <t>SW-SSPVN-SMBR-500PK</t>
  </si>
  <si>
    <t>Vendor SW Sub SMBR, 500pk</t>
  </si>
  <si>
    <t>SW-SSPVN-SMBR-500PK-P-R</t>
  </si>
  <si>
    <t>Choice SW Support,SMBR,500pk</t>
  </si>
  <si>
    <t>SW-SSPVN-SMBR-7500PK</t>
  </si>
  <si>
    <t>Vendor SW Sub SMBR, 7500pk</t>
  </si>
  <si>
    <t>SW-SSPVN-SMBR-7500PK-P-R</t>
  </si>
  <si>
    <t>Choice SW Support,SMBR,7500pk</t>
  </si>
  <si>
    <t>SW-SSPVN-SMBR-ADMINSRVR</t>
  </si>
  <si>
    <t>Vendor SW Subs,SMBR Administrative Server</t>
  </si>
  <si>
    <t>SW-SSPVN-SMBR-ADM-SVR-P-R</t>
  </si>
  <si>
    <t>Choice SW Supp,SMBR Administrative Server</t>
  </si>
  <si>
    <t>SW-SSPVN-SMBR-AGENT-CAS</t>
  </si>
  <si>
    <t>Vendor SW Subs,SMBR,Agent,Content Analysis</t>
  </si>
  <si>
    <t>SW-SSPVN-SMBR-AGNT-CA-P-R</t>
  </si>
  <si>
    <t>Choice SW Supp,SMBR,Agnt,Content Analysis</t>
  </si>
  <si>
    <t>SW-SSPVN-SMBR-AGNT-PST</t>
  </si>
  <si>
    <t>Vendor SW Subs,SMBR,PC Agent,PST Files</t>
  </si>
  <si>
    <t>SW-SSPVN-SMBR-AGNT-SEARCH</t>
  </si>
  <si>
    <t>Vendor SW Subs,SMBR,PC Agent,Advance Search</t>
  </si>
  <si>
    <t>SW-SSPVN-SMBR-AGT-PST-P-R</t>
  </si>
  <si>
    <t>Choice SW Support,SMBR,PC Agent,PST Files</t>
  </si>
  <si>
    <t>SW-SSPVN-SMBR-AGT-SRC-P-R</t>
  </si>
  <si>
    <t>Choice SW Support,SMBR,PC Agnt,Advan Search</t>
  </si>
  <si>
    <t>SW-SSPVN-SMBR-COMGLXY-P-R</t>
  </si>
  <si>
    <t>Choice SW Supp,SMBR,Ex Wz,Commvault Galxy</t>
  </si>
  <si>
    <t>SW-SSPVN-SMBR-COMMGALXY</t>
  </si>
  <si>
    <t>Vendor SW Subs,SMBR,Ext Wiz,Commvault Galaxy</t>
  </si>
  <si>
    <t>SW-SSPVN-SMBR-EWZ-TIV-P-R</t>
  </si>
  <si>
    <t>Choice SW Support,SMBR,Ext Wiz,IBM Tivoli</t>
  </si>
  <si>
    <t>SW-SSPVN-SMBR-EXTWIZ-CA</t>
  </si>
  <si>
    <t>Vendor SW Subs,SMBR,Ext Wiz,CA ARCserv</t>
  </si>
  <si>
    <t>SW-SSPVN-SMBR-EXTWIZ-HP</t>
  </si>
  <si>
    <t>Vendor SW Subs,SMBR,Ext Wiz,HP DP</t>
  </si>
  <si>
    <t>SW-SSPVN-SMBR-EXTWIZ-LE</t>
  </si>
  <si>
    <t>Vendor SW Subs,SMBR,Ext Wiz,Legato</t>
  </si>
  <si>
    <t>SW-SSPVN-SMBR-EXTWIZ-NBU</t>
  </si>
  <si>
    <t>Vendor SW Subs,SMBR,Ext Wiz,NetBackUp</t>
  </si>
  <si>
    <t>SW-SSPVN-SMBR-EXTWIZ-TIV</t>
  </si>
  <si>
    <t>Vendor SW Subs,SMBR,Ext Wiz,IBM Tivoli</t>
  </si>
  <si>
    <t>SW-SSPVN-SMBR-EXWZ-CA-P-R</t>
  </si>
  <si>
    <t>Choice SW Support,SMBR,Ext Wiz,CA ARCserv</t>
  </si>
  <si>
    <t>SW-SSPVN-SMBR-EXWZ-HP-P-R</t>
  </si>
  <si>
    <t>Choice SW Support,SMBR,Ext Wiz,HP DP</t>
  </si>
  <si>
    <t>SW-SSPVN-SMBR-EXWZ-LE-P-R</t>
  </si>
  <si>
    <t>Choice SW Support,SMBR,Ext Wiz,Legato</t>
  </si>
  <si>
    <t>SW-SSPVN-SMBR-EXWZ-NB-P-R</t>
  </si>
  <si>
    <t>Choice SW Support,SMBR,Ext Wiz,NetBackUp</t>
  </si>
  <si>
    <t>SW-SSPVN-SMBR-ULTRABAC</t>
  </si>
  <si>
    <t>Vendor SW Subs,SMBR,Ext Wiz,UltraBac</t>
  </si>
  <si>
    <t>SW-SSPVN-SMBR-ULTRABC-P-R</t>
  </si>
  <si>
    <t>Choice SW Support,SMBR,Ext Wiz,UltraBac</t>
  </si>
  <si>
    <t>SW-SSPVN-SYMANTEC-V-DMP</t>
  </si>
  <si>
    <t>SW Support,Symantec,V-DMP</t>
  </si>
  <si>
    <t>SW-SSPVN-SYMC-REPL-DIR</t>
  </si>
  <si>
    <t>SW,Support,Symantec,Replication Director</t>
  </si>
  <si>
    <t>SW-SSPVN-WYSQVZZ0-EI1N0</t>
  </si>
  <si>
    <t>SW Supp,Symantec,VDMP</t>
  </si>
  <si>
    <t>SW-T1-ADVANCED-PACK</t>
  </si>
  <si>
    <t>SW,Advanced Pack,T1</t>
  </si>
  <si>
    <t>SW-T1-APPLICATION-PACK</t>
  </si>
  <si>
    <t>SW,Application Pack,T1</t>
  </si>
  <si>
    <t>SW-T1C-ADVANCED-PACK</t>
  </si>
  <si>
    <t>SW,Advanced Pack,T1C</t>
  </si>
  <si>
    <t>SW-T1C-APPLICATION-PACK</t>
  </si>
  <si>
    <t>SW,Application Pack,T1C</t>
  </si>
  <si>
    <t>SW-T1C-CIFS</t>
  </si>
  <si>
    <t>CIFS Software,T1C</t>
  </si>
  <si>
    <t>SW-T1C-COMP-BNDL</t>
  </si>
  <si>
    <t>SW,Complete Bndl,NetApp Select,T1C</t>
  </si>
  <si>
    <t>SW-T1C-D2D-BACKUP-PRI</t>
  </si>
  <si>
    <t>D2D Backup,SV Primary Bundle,T1C</t>
  </si>
  <si>
    <t>SW-T1C-FCP</t>
  </si>
  <si>
    <t>FCP Software,T1C</t>
  </si>
  <si>
    <t>SW-T1C-FLEXCACHE</t>
  </si>
  <si>
    <t>FlexCache Software,NFS,T1C</t>
  </si>
  <si>
    <t>SW-T1C-FOUNDATION-PACK</t>
  </si>
  <si>
    <t>SW,Foundation Pack,T1C</t>
  </si>
  <si>
    <t>SW-T1-CIFS</t>
  </si>
  <si>
    <t>CIFS Software,T1</t>
  </si>
  <si>
    <t>SW-T1-CLUSTER</t>
  </si>
  <si>
    <t>CFO Software,T1</t>
  </si>
  <si>
    <t>SW-T1C-NFS</t>
  </si>
  <si>
    <t>NFS Software,T1C</t>
  </si>
  <si>
    <t>SW-T1-COMP-BNDL</t>
  </si>
  <si>
    <t>SW,Complete Bndl,NetApp Select,T1</t>
  </si>
  <si>
    <t>SW-T1C-PROTECTION-PACK</t>
  </si>
  <si>
    <t>SW,Protection Pack,T1C</t>
  </si>
  <si>
    <t>SW-T1C-SERVER-PACK</t>
  </si>
  <si>
    <t>SW,Server Pack,T1C</t>
  </si>
  <si>
    <t>SW-T1C-SNAPPROTECT</t>
  </si>
  <si>
    <t>SW,SnapProtect,T1C</t>
  </si>
  <si>
    <t>SW-T1C-VRTL-BNDL</t>
  </si>
  <si>
    <t>Srvr VrtlBndl,NetApp Select,T1C</t>
  </si>
  <si>
    <t>SW-T1C-WIN-BNDL</t>
  </si>
  <si>
    <t>Windows Bundle,SW,NetApp Select,T1C</t>
  </si>
  <si>
    <t>SW-T1-FCP</t>
  </si>
  <si>
    <t>FCP Software,T1</t>
  </si>
  <si>
    <t>SW-T1-FLEXCACHE</t>
  </si>
  <si>
    <t>FlexCache Software,NFS,T1</t>
  </si>
  <si>
    <t>SW-T1-FOUNDATION-PACK</t>
  </si>
  <si>
    <t>SW,Foundation Pack,T1</t>
  </si>
  <si>
    <t>SW-T1-ISCSI</t>
  </si>
  <si>
    <t>iSCSI Software,T1</t>
  </si>
  <si>
    <t>SW-T1-NFS</t>
  </si>
  <si>
    <t>NFS Software,T1</t>
  </si>
  <si>
    <t>SW-T1-PROTECTION-PACK</t>
  </si>
  <si>
    <t>SW,Protection Pack,T1</t>
  </si>
  <si>
    <t>SW-T1-SERVER-PACK</t>
  </si>
  <si>
    <t>SW,Server Pack,T1</t>
  </si>
  <si>
    <t>SW-T1-SMIRROR-S</t>
  </si>
  <si>
    <t>SnapMirror Software,Special,T1</t>
  </si>
  <si>
    <t>SW-T1-SNAPPROTECT</t>
  </si>
  <si>
    <t>SW,SnapProtect,T1</t>
  </si>
  <si>
    <t>SW-T1-VRTL-BNDL</t>
  </si>
  <si>
    <t>Srvr VrtlBndl,NetApp Select,T1</t>
  </si>
  <si>
    <t>SW-T1-WIN-BNDL</t>
  </si>
  <si>
    <t>Windows Bundle,SW,NetApp Select,T1</t>
  </si>
  <si>
    <t>SW-T2-ADVANCED-PACK</t>
  </si>
  <si>
    <t>SW,Advanced Pack,T2</t>
  </si>
  <si>
    <t>SW-T2-ADVANCED-PACK-C</t>
  </si>
  <si>
    <t>SW,Advanced Pack,T2,-C</t>
  </si>
  <si>
    <t>SW-T2-APPLICATION-PACK</t>
  </si>
  <si>
    <t>SW,Application Pack,T2</t>
  </si>
  <si>
    <t>SW-T2C-ADVANCED-PACK</t>
  </si>
  <si>
    <t>SW,Advanced Pack,T2C</t>
  </si>
  <si>
    <t>SW-T2C-APPLICATION-PACK</t>
  </si>
  <si>
    <t>SW,Application Pack,T2C</t>
  </si>
  <si>
    <t>SW-T2C-CIFS</t>
  </si>
  <si>
    <t>CIFS Software,T2C</t>
  </si>
  <si>
    <t>SW-T2C-CIFS-C</t>
  </si>
  <si>
    <t>CIFS Software,T2C-C</t>
  </si>
  <si>
    <t>SW-T2C-COMP-BNDL</t>
  </si>
  <si>
    <t>SW,Complete Bndl,NetApp Select,T2C</t>
  </si>
  <si>
    <t>SW-T2C-COMP-BNDL-P</t>
  </si>
  <si>
    <t>SW,Complete Bndl,NetApp Select,T2C,-P</t>
  </si>
  <si>
    <t>SW-T2C-D2D-BACKUP-PRI</t>
  </si>
  <si>
    <t>D2D Backup,SV Primary Bundle,T2C</t>
  </si>
  <si>
    <t>SW-T2C-FCP</t>
  </si>
  <si>
    <t>FCP Software,T2C</t>
  </si>
  <si>
    <t>SW-T2C-FLEXCACHE</t>
  </si>
  <si>
    <t>FlexCache Software,NFS,T2C</t>
  </si>
  <si>
    <t>SW-T2C-FLEXCACHE-C</t>
  </si>
  <si>
    <t>FlexCache Software,NFS,T2C,-C</t>
  </si>
  <si>
    <t>SW-T2C-FOUNDATION-PACK</t>
  </si>
  <si>
    <t>SW,Foundation Pack,T2C</t>
  </si>
  <si>
    <t>SW-T2-CIFS</t>
  </si>
  <si>
    <t>CIFS Software,T2</t>
  </si>
  <si>
    <t>SW-T2-CIFS-C</t>
  </si>
  <si>
    <t>CIFS Software,T2,-C</t>
  </si>
  <si>
    <t>SW-T2-CLUSTER</t>
  </si>
  <si>
    <t>CFO Software,1-Node,T2</t>
  </si>
  <si>
    <t>SW-T2C-NFS</t>
  </si>
  <si>
    <t>NFS Software,T2C</t>
  </si>
  <si>
    <t>SW-T2C-NFS-C</t>
  </si>
  <si>
    <t>Protocol Software - NFS</t>
  </si>
  <si>
    <t>SW-T2-COMP-BNDL</t>
  </si>
  <si>
    <t>SW,Complete Bndl,NetApp Select,T2</t>
  </si>
  <si>
    <t>SW-T2C-PROTECTION-PACK</t>
  </si>
  <si>
    <t>SW,Protection Pack,T2C</t>
  </si>
  <si>
    <t>SW-T2C-SERVER-PACK</t>
  </si>
  <si>
    <t>SW,Server Pack,T2C</t>
  </si>
  <si>
    <t>SW-T2C-SNAPPROTECT</t>
  </si>
  <si>
    <t>SW,SnapProtect,T2C</t>
  </si>
  <si>
    <t>SW-T2C-VRTL-BNDL</t>
  </si>
  <si>
    <t>Srvr VrtlBndl,NetApp Select,T2C</t>
  </si>
  <si>
    <t>SW-T2C-WIN-BNDL</t>
  </si>
  <si>
    <t>Windows Bundle,SW,NetApp Select,T2C</t>
  </si>
  <si>
    <t>SW-T2-D2D-BACKUP-PRI</t>
  </si>
  <si>
    <t>D2D Backup,SV Primary Bundle,T2</t>
  </si>
  <si>
    <t>SW-T2-FCP</t>
  </si>
  <si>
    <t>FCP Software,T2</t>
  </si>
  <si>
    <t>SW-T2-FLEXCACHE</t>
  </si>
  <si>
    <t>FlexCache Software,NFS,T2</t>
  </si>
  <si>
    <t>SW-T2-FLEXCACHE-C</t>
  </si>
  <si>
    <t>FlexCache Software,NFS,T2,-C</t>
  </si>
  <si>
    <t>SW-T2-FOUNDATION-PACK</t>
  </si>
  <si>
    <t>SW,Foundation Pack,T2</t>
  </si>
  <si>
    <t>SW-T2-NFS</t>
  </si>
  <si>
    <t>NFS Software,T2</t>
  </si>
  <si>
    <t>SW-T2-NFS-C</t>
  </si>
  <si>
    <t>SW-T2-PROTECTION-PACK</t>
  </si>
  <si>
    <t>SW,Protection Pack,T2</t>
  </si>
  <si>
    <t>SW-T2-SERVER-PACK</t>
  </si>
  <si>
    <t>SW,Server Pack,T2</t>
  </si>
  <si>
    <t>SW-T2-SNAPPROTECT</t>
  </si>
  <si>
    <t>SW,SnapProtect,T2</t>
  </si>
  <si>
    <t>SW-T2-VRTL-BNDL</t>
  </si>
  <si>
    <t>Srvr VrtlBndl,NetApp Select,T2</t>
  </si>
  <si>
    <t>SW-T2-WIN-BNDL</t>
  </si>
  <si>
    <t>Windows Bundle,SW,NetApp Select,T2</t>
  </si>
  <si>
    <t>SW-T3-ASIS</t>
  </si>
  <si>
    <t>A-SIS Deduplication Software,T3</t>
  </si>
  <si>
    <t>SW-T3C-ASIS</t>
  </si>
  <si>
    <t>A-SIS Deduplication Software,T3C</t>
  </si>
  <si>
    <t>SW-T3C-CIFS</t>
  </si>
  <si>
    <t>CIFS Software,T3C</t>
  </si>
  <si>
    <t>SW-T3C-CL-BASE</t>
  </si>
  <si>
    <t>SW,Base,CL Software,Node,T3C</t>
  </si>
  <si>
    <t>SW-T3C-CL-BASE-N-INC</t>
  </si>
  <si>
    <t>SW,Base,CL Software,INC Node,T3C</t>
  </si>
  <si>
    <t>SW-T3C-CL-CIFS</t>
  </si>
  <si>
    <t>SW,CIFS,CL,Node,T3C</t>
  </si>
  <si>
    <t>SW-T3C-CL-CIFS-N-INC</t>
  </si>
  <si>
    <t>SW,CIFS,CL,INC Node,T3C</t>
  </si>
  <si>
    <t>SW-T3C-CL-FCP</t>
  </si>
  <si>
    <t>SW,FCP,CL,Node,T3C</t>
  </si>
  <si>
    <t>SW-T3C-CL-FCP-N-INC</t>
  </si>
  <si>
    <t>SW,FCP,CL,INC Node,T3C</t>
  </si>
  <si>
    <t>SW-T3C-CL-FLEXCLN</t>
  </si>
  <si>
    <t>SW,FLEXCLN,CL,Node,T3C</t>
  </si>
  <si>
    <t>SW-T3C-CL-FLEXCLN-N-INC</t>
  </si>
  <si>
    <t>SW,FLEXCLN,CL,INC Node,T3C</t>
  </si>
  <si>
    <t>SW-T3C-CL-ISCSI</t>
  </si>
  <si>
    <t>SW,ISCSI,CL,Node,T3C</t>
  </si>
  <si>
    <t>SW-T3C-CL-ISCSI-N-INC</t>
  </si>
  <si>
    <t>SW,ISCSI,CL,INC Node,T3C</t>
  </si>
  <si>
    <t>SW-T3C-CLM-CIFS</t>
  </si>
  <si>
    <t>SW,CIFS,CLM,Node,T3C</t>
  </si>
  <si>
    <t>SW-T3C-CLM-CIFS-INC</t>
  </si>
  <si>
    <t>SW,CIFS,CLM,INC Node,T3C</t>
  </si>
  <si>
    <t>SW-T3C-CLM-FCP</t>
  </si>
  <si>
    <t>SW,FCP,CLM,Node,T3C</t>
  </si>
  <si>
    <t>SW-T3C-CLM-FCP-INC</t>
  </si>
  <si>
    <t>SW,FCP,CLM,INC Node,T3C</t>
  </si>
  <si>
    <t>SW-T3C-CLM-FLEXCLN</t>
  </si>
  <si>
    <t>SW,FLEXCLN,CLM,Node,T3C</t>
  </si>
  <si>
    <t>SW-T3C-CLM-FLEXCLN-INC</t>
  </si>
  <si>
    <t>SW,FLEXCLN,CLM,INC Node,T3C</t>
  </si>
  <si>
    <t>SW-T3C-CLM-ISCSI</t>
  </si>
  <si>
    <t>SW,ISCSI,CLM,Node,T3C</t>
  </si>
  <si>
    <t>SW-T3C-CLM-ISCSI-INC</t>
  </si>
  <si>
    <t>SW,ISCSI,CLM,INC Node,T3C</t>
  </si>
  <si>
    <t>SW-T3C-CLM-NFS</t>
  </si>
  <si>
    <t>SW,NFS,CLM,Node,T3C</t>
  </si>
  <si>
    <t>SW-T3C-CLM-NFS-INC</t>
  </si>
  <si>
    <t>SW,NFS,CLM,INC Node,T3C</t>
  </si>
  <si>
    <t>SW-T3C-CLM-SMIRROR</t>
  </si>
  <si>
    <t>SW,SnapMirror,CLM,Node,T3C</t>
  </si>
  <si>
    <t>SW-T3C-CLM-SMIRROR-INC</t>
  </si>
  <si>
    <t>SW,SnapMirror,CLM,INC Node,T3C</t>
  </si>
  <si>
    <t>SW-T3C-CLM-SNAPPRO</t>
  </si>
  <si>
    <t>SW,SnapProtect,CLM,Node,T3C</t>
  </si>
  <si>
    <t>SW-T3C-CLM-SNAPPRO-INC</t>
  </si>
  <si>
    <t>SW,SnapProtect,CLM,INC Node,T3C</t>
  </si>
  <si>
    <t>SW-T3C-CLM-SNAPRSTOR</t>
  </si>
  <si>
    <t>SW,SnapRestore,CLM,Node,T3C</t>
  </si>
  <si>
    <t>SW-T3C-CLM-SNAPRSTOR-INC</t>
  </si>
  <si>
    <t>SW,SnapRestore,CLM,INC Node,T3C</t>
  </si>
  <si>
    <t>SW-T3C-CL-NFS</t>
  </si>
  <si>
    <t>SW,NFS,CL,Node,T3C</t>
  </si>
  <si>
    <t>SW-T3C-CL-NFS-N-INC</t>
  </si>
  <si>
    <t>SW,NFS,CL,INC Node,T3C</t>
  </si>
  <si>
    <t>SW-T3C-CL-SMIRROR</t>
  </si>
  <si>
    <t>SW,SnapMirror,CL,Node,T3C</t>
  </si>
  <si>
    <t>SW-T3C-CL-SMIRROR-N-INC</t>
  </si>
  <si>
    <t>SW,SnapMirror,CL,INC Node,T3C</t>
  </si>
  <si>
    <t>SW-T3C-CL-SNAPPRO</t>
  </si>
  <si>
    <t>SW,SnapProtect,CL,Node,T3C</t>
  </si>
  <si>
    <t>SW-T3C-CL-SNAPPRO-N-INC</t>
  </si>
  <si>
    <t>SW,SnapProtect,CL,INC Node,T3C</t>
  </si>
  <si>
    <t>SW-T3C-CL-SNAPRSTOR</t>
  </si>
  <si>
    <t>SW,SnapRestore,CL,Node,T3C</t>
  </si>
  <si>
    <t>SW-T3C-CL-SNAPRSTOR-N-INC</t>
  </si>
  <si>
    <t>SW,SnapRestore,CL,INC Node,T3C</t>
  </si>
  <si>
    <t>SW-T3C-COMP-BNDL</t>
  </si>
  <si>
    <t>SW,Complete Bndl,NetApp Select,T3C</t>
  </si>
  <si>
    <t>SW-T3C-D2D-BACKUP-PRI</t>
  </si>
  <si>
    <t>D2D Backup,SV Primary Bundle,T3C</t>
  </si>
  <si>
    <t>SW-T3C-FCP</t>
  </si>
  <si>
    <t>FCP Software,T3C</t>
  </si>
  <si>
    <t>SW-T3C-FLEXCACHE</t>
  </si>
  <si>
    <t>FlexCache Software,NFS,T3C</t>
  </si>
  <si>
    <t>SW-T3C-FLEXCLN</t>
  </si>
  <si>
    <t>Flexclone Software,T3C</t>
  </si>
  <si>
    <t>SW-T3C-FLEXSCALE</t>
  </si>
  <si>
    <t>FlexScale Software,T3C</t>
  </si>
  <si>
    <t>SW-T3C-HTTP</t>
  </si>
  <si>
    <t>HTTP Software,T3C</t>
  </si>
  <si>
    <t>SW-T3-CIFS</t>
  </si>
  <si>
    <t>CIFS Software,T3</t>
  </si>
  <si>
    <t>SW-T3C-ISCSI</t>
  </si>
  <si>
    <t>iSCSI Software,T3C</t>
  </si>
  <si>
    <t>SW-T3C-LSYNCMR</t>
  </si>
  <si>
    <t>Local SyncMirror Software,T3C</t>
  </si>
  <si>
    <t>SW-T3-CLUSTER</t>
  </si>
  <si>
    <t>CFO Software,T3</t>
  </si>
  <si>
    <t>SW-T3C-MCREMOTE</t>
  </si>
  <si>
    <t>Cluster Remote Software,T3C</t>
  </si>
  <si>
    <t>SW-T3C-MSTORE</t>
  </si>
  <si>
    <t>MultiStore Software,T3C</t>
  </si>
  <si>
    <t>SW-T3C-NEARSTORE</t>
  </si>
  <si>
    <t>Nearstore Software,T3C</t>
  </si>
  <si>
    <t>SW-T3C-NFS</t>
  </si>
  <si>
    <t>NFS Software,T3C</t>
  </si>
  <si>
    <t>SW-T3-COMP-BNDL</t>
  </si>
  <si>
    <t>SW,Complete Bndl,NetApp Select,T3</t>
  </si>
  <si>
    <t>SW-T3C-PAMII</t>
  </si>
  <si>
    <t>PAM II SW,T3C</t>
  </si>
  <si>
    <t>SW-T3C-SDR-UNX</t>
  </si>
  <si>
    <t>SnapDrive for Unix Software,T3C</t>
  </si>
  <si>
    <t>SW-T3C-SDR-WIN</t>
  </si>
  <si>
    <t>SnapDrive for Windows Software,T3C</t>
  </si>
  <si>
    <t>SW-T3C-SLC</t>
  </si>
  <si>
    <t>SnapLock Compliance Software,T3C</t>
  </si>
  <si>
    <t>SW-T3C-SLE</t>
  </si>
  <si>
    <t>SnapLock Enterprise Software,T3C</t>
  </si>
  <si>
    <t>SW-T3C-SME</t>
  </si>
  <si>
    <t>SnapManager Software,Exchange,T3C</t>
  </si>
  <si>
    <t>SW-T3C-SMHV-MSFT</t>
  </si>
  <si>
    <t>SnapManager Hyper-V SW,T3C</t>
  </si>
  <si>
    <t>SW-T3C-SMIRROR</t>
  </si>
  <si>
    <t>SnapMirror Software,T3C</t>
  </si>
  <si>
    <t>SW-T3C-SMIRROR-S</t>
  </si>
  <si>
    <t>SnapMirror Software,Special,T3C</t>
  </si>
  <si>
    <t>SW-T3C-SMO</t>
  </si>
  <si>
    <t>SnapManager Oracle SW,T3C</t>
  </si>
  <si>
    <t>SW-T3C-SMO-WIN-DR</t>
  </si>
  <si>
    <t>DR SW Bundle,Windows,Oracle,T3C</t>
  </si>
  <si>
    <t>SW-T3C-SMSAP</t>
  </si>
  <si>
    <t>SnapManager SAP SW,T3C</t>
  </si>
  <si>
    <t>SW-T3C-SMSHAREPOINT</t>
  </si>
  <si>
    <t>SnapManager SharePoint SW,T3C</t>
  </si>
  <si>
    <t>SW-T3C-SMSQL</t>
  </si>
  <si>
    <t>SnapManager Software,SQL,T3C</t>
  </si>
  <si>
    <t>SW-T3C-SMSVS</t>
  </si>
  <si>
    <t>SnapMirror SnapVault Bundle Software,T3C</t>
  </si>
  <si>
    <t>SW-T3C-SMVI-VMWARE</t>
  </si>
  <si>
    <t>SnapManager for VI SW,T3C</t>
  </si>
  <si>
    <t>SW-T3C-SNAPPROTECT</t>
  </si>
  <si>
    <t>SW,SnapProtect,T3C</t>
  </si>
  <si>
    <t>SW-T3C-SRESTORE</t>
  </si>
  <si>
    <t>SnapRestore Software,T3C</t>
  </si>
  <si>
    <t>SW-T3C-SVPRI</t>
  </si>
  <si>
    <t>SnapVault Primary Software,T3C</t>
  </si>
  <si>
    <t>SW-T3C-SVSEC</t>
  </si>
  <si>
    <t>SnapVault Secondary Software,T3C</t>
  </si>
  <si>
    <t>SW-T3C-VRTL-BNDL</t>
  </si>
  <si>
    <t>Srvr VrtlBndl,NetApp Select,T3C</t>
  </si>
  <si>
    <t>SW-T3C-WIN-BNDL</t>
  </si>
  <si>
    <t>Windows Bundle,SW,NetApp Select,T3C</t>
  </si>
  <si>
    <t>SW-T3-FCP</t>
  </si>
  <si>
    <t>FCP Software,T3</t>
  </si>
  <si>
    <t>SW-T3-FLEXCACHE</t>
  </si>
  <si>
    <t>FlexCache Software,NFS,T3</t>
  </si>
  <si>
    <t>SW-T3-FLEXCLN</t>
  </si>
  <si>
    <t>Flexclone Software,T3</t>
  </si>
  <si>
    <t>SW-T3-FLEXSCALE</t>
  </si>
  <si>
    <t>FlexScale Software,T3</t>
  </si>
  <si>
    <t>SW-T3-HTTP</t>
  </si>
  <si>
    <t>HTTP Software,T3</t>
  </si>
  <si>
    <t>SW-T3-ISCSI</t>
  </si>
  <si>
    <t>iSCSI Software,T3</t>
  </si>
  <si>
    <t>SW-T3-LSYNCMR</t>
  </si>
  <si>
    <t>Local SyncMirror Software,T3</t>
  </si>
  <si>
    <t>SW-T3-MCREMOTE</t>
  </si>
  <si>
    <t>Cluster Remote Software,T3</t>
  </si>
  <si>
    <t>SW-T3-MSTORE</t>
  </si>
  <si>
    <t>MultiStore Software,T3</t>
  </si>
  <si>
    <t>SW-T3-NEARSTORE</t>
  </si>
  <si>
    <t>Nearstore Software,T3</t>
  </si>
  <si>
    <t>SW-T3-NFS</t>
  </si>
  <si>
    <t>NFS Software,T3</t>
  </si>
  <si>
    <t>SW-T3-PAMII</t>
  </si>
  <si>
    <t>PAM II SW,T3</t>
  </si>
  <si>
    <t>SW-T3-SDR-UNX</t>
  </si>
  <si>
    <t>SnapDrive for Unix Software,T3</t>
  </si>
  <si>
    <t>SW-T3-SDR-WIN</t>
  </si>
  <si>
    <t>SnapDrive for Windows Software,T3</t>
  </si>
  <si>
    <t>SW-T3-SLC</t>
  </si>
  <si>
    <t>SnapLock Compliance Software,T3</t>
  </si>
  <si>
    <t>SW-T3-SLE</t>
  </si>
  <si>
    <t>SnapLock Enterprise Software,T3</t>
  </si>
  <si>
    <t>SW-T3-SME</t>
  </si>
  <si>
    <t>SnapManager Software,Exchange,T3</t>
  </si>
  <si>
    <t>SW-T3-SMHV-MSFT</t>
  </si>
  <si>
    <t>SnapManager Hyper-V SW,T3</t>
  </si>
  <si>
    <t>SW-T3-SMIRROR</t>
  </si>
  <si>
    <t>SnapMirror Software,T3</t>
  </si>
  <si>
    <t>SW-T3-SMO</t>
  </si>
  <si>
    <t>SnapManager Oracle SW,T3</t>
  </si>
  <si>
    <t>SW-T3-SMSAP</t>
  </si>
  <si>
    <t>SnapManager SAP SW,T3</t>
  </si>
  <si>
    <t>SW-T3-SMSHAREPOINT</t>
  </si>
  <si>
    <t>SnapManager SharePoint SW,T3</t>
  </si>
  <si>
    <t>SW-T3-SMSQL</t>
  </si>
  <si>
    <t>SnapManager Software,SQL,T3</t>
  </si>
  <si>
    <t>SW-T3-SMSVS</t>
  </si>
  <si>
    <t>SnapMirror SnapVault Bundle Software,T3</t>
  </si>
  <si>
    <t>SW-T3-SMVI-VMWARE</t>
  </si>
  <si>
    <t>SnapManager for VI SW,T3</t>
  </si>
  <si>
    <t>SW-T3-SNAPPROTECT</t>
  </si>
  <si>
    <t>SW,SnapProtect,T3</t>
  </si>
  <si>
    <t>SW-T3-SRESTORE</t>
  </si>
  <si>
    <t>SnapRestore Software,T3</t>
  </si>
  <si>
    <t>SW-T3-SVPRI</t>
  </si>
  <si>
    <t>SnapVault Primary Software,T3</t>
  </si>
  <si>
    <t>SW-T3-SVSEC</t>
  </si>
  <si>
    <t>SnapVault Secondary Software,T3</t>
  </si>
  <si>
    <t>SW-T3-VRTL-BNDL</t>
  </si>
  <si>
    <t>Srvr VrtlBndl,NetApp Select,T3</t>
  </si>
  <si>
    <t>SW-T3-WIN-BNDL</t>
  </si>
  <si>
    <t>Windows Bundle,SW,NetApp Select,T3</t>
  </si>
  <si>
    <t>SW-T4-ASIS</t>
  </si>
  <si>
    <t>A-SIS Deduplication Software,T4</t>
  </si>
  <si>
    <t>SW-T4C-ASIS</t>
  </si>
  <si>
    <t>A-SIS Deduplication Software,T4C</t>
  </si>
  <si>
    <t>SW-T4C-CIFS</t>
  </si>
  <si>
    <t>CIFS Software,T4C</t>
  </si>
  <si>
    <t>SW-T4C-CL-BASE</t>
  </si>
  <si>
    <t>SW,Base,CL Software,Node,T4C</t>
  </si>
  <si>
    <t>SW-T4C-CL-BASE-N-INC</t>
  </si>
  <si>
    <t>SW,Base,CL Software,INC Node,T4C</t>
  </si>
  <si>
    <t>SW-T4C-CL-CIFS</t>
  </si>
  <si>
    <t>SW,CIFS,CL,Node,T4C</t>
  </si>
  <si>
    <t>SW-T4C-CL-CIFS-N-INC</t>
  </si>
  <si>
    <t>SW,CIFS,CL,INC Node,T4C</t>
  </si>
  <si>
    <t>SW-T4C-CL-FCP</t>
  </si>
  <si>
    <t>SW,FCP,CL,Node,T4C</t>
  </si>
  <si>
    <t>SW-T4C-CL-FCP-N-INC</t>
  </si>
  <si>
    <t>SW,FCP,CL,INC Node,T4C</t>
  </si>
  <si>
    <t>SW-T4C-CL-FLEXCLN</t>
  </si>
  <si>
    <t>SW,FLEXCLN,CL,Node,T4C</t>
  </si>
  <si>
    <t>SW-T4C-CL-FLEXCLN-N-INC</t>
  </si>
  <si>
    <t>SW,FLEXCLN,CL,INC Node,T4C</t>
  </si>
  <si>
    <t>SW-T4C-CL-ISCSI</t>
  </si>
  <si>
    <t>SW,ISCSI,CL,Node,T4C</t>
  </si>
  <si>
    <t>SW-T4C-CL-ISCSI-N-INC</t>
  </si>
  <si>
    <t>SW,ISCSI,CL,INC Node,T4C</t>
  </si>
  <si>
    <t>SW-T4C-CLM-CIFS</t>
  </si>
  <si>
    <t>SW,CIFS,CLM,Node,T4C</t>
  </si>
  <si>
    <t>SW-T4C-CLM-CIFS-INC</t>
  </si>
  <si>
    <t>SW,CIFS,CLM,INC Node,T4C</t>
  </si>
  <si>
    <t>SW-T4C-CLM-FCP</t>
  </si>
  <si>
    <t>SW,FCP,CLM,Node,T4C</t>
  </si>
  <si>
    <t>SW-T4C-CLM-FCP-INC</t>
  </si>
  <si>
    <t>SW,FCP,CLM,INC Node,T4C</t>
  </si>
  <si>
    <t>SW-T4C-CLM-FLEXCLN</t>
  </si>
  <si>
    <t>SW,FLEXCLN,CLM,Node,T4C</t>
  </si>
  <si>
    <t>SW-T4C-CLM-FLEXCLN-INC</t>
  </si>
  <si>
    <t>SW,FLEXCLN,CLM,INC Node,T4C</t>
  </si>
  <si>
    <t>SW-T4C-CLM-ISCSI</t>
  </si>
  <si>
    <t>SW,ISCSI,CLM,Node,T4C</t>
  </si>
  <si>
    <t>SW-T4C-CLM-ISCSI-INC</t>
  </si>
  <si>
    <t>SW,ISCSI,CLM,INC Node,T4C</t>
  </si>
  <si>
    <t>SW-T4C-CLM-NFS</t>
  </si>
  <si>
    <t>SW,NFS,CLM,Node,T4C</t>
  </si>
  <si>
    <t>SW-T4C-CLM-NFS-INC</t>
  </si>
  <si>
    <t>SW,NFS,CLM,INC Node,T4C</t>
  </si>
  <si>
    <t>SW-T4C-CLM-SMIRROR</t>
  </si>
  <si>
    <t>SW,SnapMirror,CLM,Node,T4C</t>
  </si>
  <si>
    <t>SW-T4C-CLM-SMIRROR-INC</t>
  </si>
  <si>
    <t>SW,SnapMirror,CLM,INC Node,T4C</t>
  </si>
  <si>
    <t>SW-T4C-CLM-SNAPPRO</t>
  </si>
  <si>
    <t>SW,SnapProtect,CLM,Node,T4C</t>
  </si>
  <si>
    <t>SW-T4C-CLM-SNAPPRO-INC</t>
  </si>
  <si>
    <t>SW,SnapProtect,CLM,INC Node,T4C</t>
  </si>
  <si>
    <t>SW-T4C-CLM-SNAPRSTOR</t>
  </si>
  <si>
    <t>SW,SnapRestore,CLM,Node,T4C</t>
  </si>
  <si>
    <t>SW-T4C-CLM-SNAPRSTOR-INC</t>
  </si>
  <si>
    <t>SW,SnapRestore,CLM,INC Node,T4C</t>
  </si>
  <si>
    <t>SW-T4C-CL-NFS</t>
  </si>
  <si>
    <t>SW,NFS,CL,Node,T4C</t>
  </si>
  <si>
    <t>SW-T4C-CL-NFS-N-INC</t>
  </si>
  <si>
    <t>SW,NFS,CL,INC Node,T4C</t>
  </si>
  <si>
    <t>SW-T4C-CL-SMIRROR</t>
  </si>
  <si>
    <t>SW,SnapMirror,CL,Node,T4C</t>
  </si>
  <si>
    <t>SW-T4C-CL-SMIRROR-N-INC</t>
  </si>
  <si>
    <t>SW,SnapMirror,CL,INC Node,T4C</t>
  </si>
  <si>
    <t>SW-T4C-CL-SNAPPRO</t>
  </si>
  <si>
    <t>SW,SnapProtect,CL,Node,T4C</t>
  </si>
  <si>
    <t>SW-T4C-CL-SNAPPRO-N-INC</t>
  </si>
  <si>
    <t>SW,SnapProtect,CL,INC Node,T4C</t>
  </si>
  <si>
    <t>SW-T4C-CL-SNAPRSTOR</t>
  </si>
  <si>
    <t>SW,SnapRestore,CL,Node,T4C</t>
  </si>
  <si>
    <t>SW-T4C-CL-SNAPRSTOR-N-INC</t>
  </si>
  <si>
    <t>SW,SnapRestore,CL,INC Node,T4C</t>
  </si>
  <si>
    <t>SW-T4C-COMP-BNDL</t>
  </si>
  <si>
    <t>SW,Complete Bndl,NetApp Select,T4C</t>
  </si>
  <si>
    <t>SW-T4C-D2D-BACKUP-PRI</t>
  </si>
  <si>
    <t>D2D Backup,SV Primary Bundle,T4C</t>
  </si>
  <si>
    <t>SW-T4C-FCP</t>
  </si>
  <si>
    <t>FCP Software,T4C</t>
  </si>
  <si>
    <t>SW-T4C-FLEXCACHE</t>
  </si>
  <si>
    <t>FlexCache Software,NFS,T4C</t>
  </si>
  <si>
    <t>SW-T4C-FLEXCLN</t>
  </si>
  <si>
    <t>Flexclone Software,T4C</t>
  </si>
  <si>
    <t>SW-T4C-FLEXSCALE</t>
  </si>
  <si>
    <t>FlexScale Software,T4C</t>
  </si>
  <si>
    <t>SW-T4C-HTTP</t>
  </si>
  <si>
    <t>HTTP Software,T4C</t>
  </si>
  <si>
    <t>SW-T4-CIFS</t>
  </si>
  <si>
    <t>CIFS Software,T4</t>
  </si>
  <si>
    <t>SW-T4C-ISCSI</t>
  </si>
  <si>
    <t>iSCSI Software,T4C</t>
  </si>
  <si>
    <t>SW-T4C-LSYNCMR</t>
  </si>
  <si>
    <t>Local SyncMirror Software,T4C</t>
  </si>
  <si>
    <t>SW-T4-CLUSTER</t>
  </si>
  <si>
    <t>CFO Software,T4</t>
  </si>
  <si>
    <t>SW-T4C-MCREMOTE</t>
  </si>
  <si>
    <t>Cluster Remote Software,T4C</t>
  </si>
  <si>
    <t>SW-T4C-MSTORE</t>
  </si>
  <si>
    <t>MultiStore Software,T4C</t>
  </si>
  <si>
    <t>SW-T4C-NEARSTORE</t>
  </si>
  <si>
    <t>Nearstore Software,T4C</t>
  </si>
  <si>
    <t>SW-T4C-NFS</t>
  </si>
  <si>
    <t>NFS Software,T4C</t>
  </si>
  <si>
    <t>SW-T4-COMP-BNDL</t>
  </si>
  <si>
    <t>SW,Complete Bndl,NetApp Select,T4</t>
  </si>
  <si>
    <t>SW-T4C-PAMII</t>
  </si>
  <si>
    <t>PAM II SW,T4C</t>
  </si>
  <si>
    <t>SW-T4C-SDR-UNX</t>
  </si>
  <si>
    <t>SnapDrive for Unix Software,T4C</t>
  </si>
  <si>
    <t>SW-T4C-SDR-WIN</t>
  </si>
  <si>
    <t>SnapDrive for Windows Software,T4C</t>
  </si>
  <si>
    <t>SW-T4C-SLC</t>
  </si>
  <si>
    <t>SnapLock Compliance Software,T4C</t>
  </si>
  <si>
    <t>SW-T4C-SLE</t>
  </si>
  <si>
    <t>SnapLock Enterprise Software,T4C</t>
  </si>
  <si>
    <t>SW-T4C-SME</t>
  </si>
  <si>
    <t>SnapManager Software,Exchange,T4C</t>
  </si>
  <si>
    <t>SW-T4C-SMHV-MSFT</t>
  </si>
  <si>
    <t>SnapManager Hyper-V SW,T4C</t>
  </si>
  <si>
    <t>SW-T4C-SMIRROR</t>
  </si>
  <si>
    <t>SnapMirror Software,T4C</t>
  </si>
  <si>
    <t>SW-T4C-SMIRROR-S</t>
  </si>
  <si>
    <t>SnapMirror Software,Special,T4C</t>
  </si>
  <si>
    <t>SW-T4C-SMO</t>
  </si>
  <si>
    <t>SnapManager Oracle SW,T4C</t>
  </si>
  <si>
    <t>SW-T4C-SMO-WIN-DR</t>
  </si>
  <si>
    <t>DR SW Bundle,Windows,Oracle,T4C</t>
  </si>
  <si>
    <t>SW-T4C-SMSAP</t>
  </si>
  <si>
    <t>SnapManager SAP SW,T4C</t>
  </si>
  <si>
    <t>SW-T4C-SMSHAREPOINT</t>
  </si>
  <si>
    <t>SnapManager SharePoint SW,T4C</t>
  </si>
  <si>
    <t>SW-T4C-SMSQL</t>
  </si>
  <si>
    <t>SnapManager Software,SQL,T4C</t>
  </si>
  <si>
    <t>SW-T4C-SMSVS</t>
  </si>
  <si>
    <t>SnapMirror SnapVault Bundle Software,T4C</t>
  </si>
  <si>
    <t>SW-T4C-SMVI-VMWARE</t>
  </si>
  <si>
    <t>SnapManager for VI SW,T4C</t>
  </si>
  <si>
    <t>SW-T4C-SNAPPROTECT</t>
  </si>
  <si>
    <t>SW,SnapProtect,T4C</t>
  </si>
  <si>
    <t>SW-T4C-SRESTORE</t>
  </si>
  <si>
    <t>SnapRestore Software,T4C</t>
  </si>
  <si>
    <t>SW-T4C-SVPRI</t>
  </si>
  <si>
    <t>SnapVault Primary Software,T4C</t>
  </si>
  <si>
    <t>SW-T4C-SVSEC</t>
  </si>
  <si>
    <t>SnapVault Secondary Software,T4C</t>
  </si>
  <si>
    <t>SW-T4C-VRTL-BNDL</t>
  </si>
  <si>
    <t>Srvr VrtlBndl,NetApp Select,T4C</t>
  </si>
  <si>
    <t>SW-T4C-WIN-BNDL</t>
  </si>
  <si>
    <t>Windows Bundle,SW,NetApp Select,T4C</t>
  </si>
  <si>
    <t>SW-T4-FCP</t>
  </si>
  <si>
    <t>FCP Software,T4</t>
  </si>
  <si>
    <t>SW-T4-FLEXCACHE</t>
  </si>
  <si>
    <t>FlexCache Software,T4</t>
  </si>
  <si>
    <t>SW-T4-FLEXCLN</t>
  </si>
  <si>
    <t>Flexclone Software,T4</t>
  </si>
  <si>
    <t>SW-T4-FLEXSCALE</t>
  </si>
  <si>
    <t>FlexScale Software,T4</t>
  </si>
  <si>
    <t>SW-T4-HTTP</t>
  </si>
  <si>
    <t>HTTP Software,T4</t>
  </si>
  <si>
    <t>SW-T4-ISCSI</t>
  </si>
  <si>
    <t>iSCSI Software,T4</t>
  </si>
  <si>
    <t>SW-T4-LSYNCMR</t>
  </si>
  <si>
    <t>Local SyncMirror Software,T4</t>
  </si>
  <si>
    <t>SW-T4-MCREMOTE</t>
  </si>
  <si>
    <t>Cluster Remote Software,T4</t>
  </si>
  <si>
    <t>SW-T4-MSTORE</t>
  </si>
  <si>
    <t>MultiStore Software,T4</t>
  </si>
  <si>
    <t>SW-T4-NEARSTORE</t>
  </si>
  <si>
    <t>Nearstore Software,T4</t>
  </si>
  <si>
    <t>SW-T4-NFS</t>
  </si>
  <si>
    <t>NFS Software,T4</t>
  </si>
  <si>
    <t>SW-T4-PAMII</t>
  </si>
  <si>
    <t>PAM II SW,T4</t>
  </si>
  <si>
    <t>SW-T4-SDR-UNX</t>
  </si>
  <si>
    <t>SnapDrive for Unix Software,T4</t>
  </si>
  <si>
    <t>SW-T4-SDR-WIN</t>
  </si>
  <si>
    <t>SnapDrive for Windows Software,T4</t>
  </si>
  <si>
    <t>SW-T4-SLC</t>
  </si>
  <si>
    <t>SnapLock Compliance Software,T4</t>
  </si>
  <si>
    <t>SW-T4-SLE</t>
  </si>
  <si>
    <t>SnapLock Enterprise Software,T4</t>
  </si>
  <si>
    <t>SW-T4-SME</t>
  </si>
  <si>
    <t>SnapManager Software,Exchange,T4</t>
  </si>
  <si>
    <t>SW-T4-SMHV-MSFT</t>
  </si>
  <si>
    <t>SnapManager Hyper-V SW,T4</t>
  </si>
  <si>
    <t>SW-T4-SMIRROR</t>
  </si>
  <si>
    <t>SnapMirror Software,T4</t>
  </si>
  <si>
    <t>SW-T4-SMO</t>
  </si>
  <si>
    <t>SnapManager Oracle SW,T4</t>
  </si>
  <si>
    <t>SW-T4-SMSAP</t>
  </si>
  <si>
    <t>SnapManager SAP SW,T4</t>
  </si>
  <si>
    <t>SW-T4-SMSHAREPOINT</t>
  </si>
  <si>
    <t>SnapManager SharePoint SW,T4</t>
  </si>
  <si>
    <t>SW-T4-SMSQL</t>
  </si>
  <si>
    <t>SnapManager Software,SQL,T4</t>
  </si>
  <si>
    <t>SW-T4-SMSVS</t>
  </si>
  <si>
    <t>SnapMirror SnapVault Bundle Software,T4</t>
  </si>
  <si>
    <t>SW-T4-SMVI-VMWARE</t>
  </si>
  <si>
    <t>SnapManager for VI SW,T4</t>
  </si>
  <si>
    <t>SW-T4-SNAPPROTECT</t>
  </si>
  <si>
    <t>SW,SnapProtect,T4</t>
  </si>
  <si>
    <t>SW-T4-SRESTORE</t>
  </si>
  <si>
    <t>SnapRestore Software,T4</t>
  </si>
  <si>
    <t>SW-T4-SVPRI</t>
  </si>
  <si>
    <t>SnapVault Primary Software,T4</t>
  </si>
  <si>
    <t>SW-T4-SVSEC</t>
  </si>
  <si>
    <t>SnapVault Secondary Software,T4</t>
  </si>
  <si>
    <t>SW-T4-VRTL-BNDL</t>
  </si>
  <si>
    <t>Srvr VrtlBndl,NetApp Select,T4</t>
  </si>
  <si>
    <t>SW-T4-WIN-BNDL</t>
  </si>
  <si>
    <t>Windows Bundle,SW,NetApp Select,T4</t>
  </si>
  <si>
    <t>SW-T5-ASIS</t>
  </si>
  <si>
    <t>A-SIS Deduplication Software,T5</t>
  </si>
  <si>
    <t>SW-T5C-ASIS</t>
  </si>
  <si>
    <t>A-SIS Deduplication Software,T5C</t>
  </si>
  <si>
    <t>SW-T5C-CIFS</t>
  </si>
  <si>
    <t>CIFS Software,T5C</t>
  </si>
  <si>
    <t>SW-T5C-CL-BASE</t>
  </si>
  <si>
    <t>SW,Base,CL,Node License,T5C</t>
  </si>
  <si>
    <t>SW-T5C-CL-BASE-N-INC</t>
  </si>
  <si>
    <t>SW,Base,CL,Incremental Node,T5C</t>
  </si>
  <si>
    <t>SW-T5C-CL-CIFS</t>
  </si>
  <si>
    <t>SW,CIFS,CL,Node License,T5C</t>
  </si>
  <si>
    <t>SW-T5C-CL-CIFS-N-INC</t>
  </si>
  <si>
    <t>SW,CIFS,CL,INC Node,T5C</t>
  </si>
  <si>
    <t>SW-T5C-CL-FCP</t>
  </si>
  <si>
    <t>SW,FCP,CL,Node,T5C</t>
  </si>
  <si>
    <t>SW-T5C-CL-FCP-N-INC</t>
  </si>
  <si>
    <t>SW,FCP,CL,INC Node,T5C</t>
  </si>
  <si>
    <t>SW-T5C-CL-FLEXCLN</t>
  </si>
  <si>
    <t>SW,FLEXCLN,CL,Node,T5C</t>
  </si>
  <si>
    <t>SW-T5C-CL-FLEXCLN-N-INC</t>
  </si>
  <si>
    <t>SW,FLEXCLN,CL,INC Node,T5C</t>
  </si>
  <si>
    <t>SW-T5C-CL-ISCSI</t>
  </si>
  <si>
    <t>SW,ISCSI,CL,Node,T5C</t>
  </si>
  <si>
    <t>SW-T5C-CL-ISCSI-N-INC</t>
  </si>
  <si>
    <t>SW,ISCSI,CL,INC Node,T5C</t>
  </si>
  <si>
    <t>SW-T5C-CLM-CIFS</t>
  </si>
  <si>
    <t>SW,CIFS,CLM,Node License,T5C</t>
  </si>
  <si>
    <t>SW-T5C-CLM-CIFS-INC</t>
  </si>
  <si>
    <t>SW,CIFS,CLM,INC Node License,T5C</t>
  </si>
  <si>
    <t>SW-T5C-CLM-FCP</t>
  </si>
  <si>
    <t>SW,FCP,CLM,Node,T5C</t>
  </si>
  <si>
    <t>SW-T5C-CLM-FCP-INC</t>
  </si>
  <si>
    <t>SW,FCP,CLM,INC Node,T5C</t>
  </si>
  <si>
    <t>SW-T5C-CLM-FLEXCLN</t>
  </si>
  <si>
    <t>SW,FLEXCLN,CLM,Node,T5C</t>
  </si>
  <si>
    <t>SW-T5C-CLM-FLEXCLN-INC</t>
  </si>
  <si>
    <t>SW,FLEXCLN,CLM,INC Node,T5C</t>
  </si>
  <si>
    <t>SW-T5C-CLM-ISCSI</t>
  </si>
  <si>
    <t>SW,ISCSI,CLM,Node,T5C</t>
  </si>
  <si>
    <t>SW-T5C-CLM-ISCSI-INC</t>
  </si>
  <si>
    <t>SW,ISCSI,CLM,INC Node,T5C</t>
  </si>
  <si>
    <t>SW-T5C-CLM-NFS</t>
  </si>
  <si>
    <t>SW,NFS,CLM,Node,T5C</t>
  </si>
  <si>
    <t>SW-T5C-CLM-NFS-INC</t>
  </si>
  <si>
    <t>SW,NFS,CLM,INC Node,T5C</t>
  </si>
  <si>
    <t>SW-T5C-CLM-SMIRROR</t>
  </si>
  <si>
    <t>SW,SnapMirror,CLM,Node,T5C</t>
  </si>
  <si>
    <t>SW-T5C-CLM-SMIRROR-INC</t>
  </si>
  <si>
    <t>SW,SnapMirror,CLM,INC Node,T5C</t>
  </si>
  <si>
    <t>SW-T5C-CLM-SNAPPRO</t>
  </si>
  <si>
    <t>SW,SnapProtect,CLM,Node License,T5C</t>
  </si>
  <si>
    <t>SW-T5C-CLM-SNAPPRO-INC</t>
  </si>
  <si>
    <t>SW,SnapProtect,CLM,INC Node License,T5C</t>
  </si>
  <si>
    <t>SW-T5C-CLM-SNAPRSTOR</t>
  </si>
  <si>
    <t>SW,SnapRestore,CLM,Node License,T5C</t>
  </si>
  <si>
    <t>SW-T5C-CLM-SNAPRSTOR-INC</t>
  </si>
  <si>
    <t>SW,SnapRestore,CLM,INC Node License,T5C</t>
  </si>
  <si>
    <t>SW-T5C-CL-NFS</t>
  </si>
  <si>
    <t>SW,NFS,CL,Node,T5C</t>
  </si>
  <si>
    <t>SW-T5C-CL-NFS-N-INC</t>
  </si>
  <si>
    <t>SW,NFS,CL,INC Node,T5C</t>
  </si>
  <si>
    <t>SW-T5C-CL-SMIRROR</t>
  </si>
  <si>
    <t>SW,SnapMirror,CL,Node,T5C</t>
  </si>
  <si>
    <t>SW-T5C-CL-SMIRROR-N-INC</t>
  </si>
  <si>
    <t>SW,SnapMirror,CL,INC Node,T5C</t>
  </si>
  <si>
    <t>SW-T5C-CL-SNAPPRO</t>
  </si>
  <si>
    <t>SW,SnapProtect,CL,Node License,T5C</t>
  </si>
  <si>
    <t>SW-T5C-CL-SNAPPRO-N-INC</t>
  </si>
  <si>
    <t>SW,SnapProtect,CL,INC Node,T5C</t>
  </si>
  <si>
    <t>SW-T5C-CL-SNAPRSTOR</t>
  </si>
  <si>
    <t>SW,SnapRestore,CL,Node License,T5C</t>
  </si>
  <si>
    <t>SW-T5C-CL-SNAPRSTOR-N-INC</t>
  </si>
  <si>
    <t>SW,SnapRestore,Cl,INC Node,T5C</t>
  </si>
  <si>
    <t>SW-T5C-COMP-BNDL</t>
  </si>
  <si>
    <t>SW,Complete Bndl,NetApp Select,T5C</t>
  </si>
  <si>
    <t>SW-T5C-FCP</t>
  </si>
  <si>
    <t>FCP Software,T5C</t>
  </si>
  <si>
    <t>SW-T5C-FLEXCACHE</t>
  </si>
  <si>
    <t>FlexCache Software,NFS,T5C</t>
  </si>
  <si>
    <t>SW-T5C-FLEXCLN</t>
  </si>
  <si>
    <t>Flexclone Software,T5C</t>
  </si>
  <si>
    <t>SW-T5C-FLEXSCALE</t>
  </si>
  <si>
    <t>FlexScale Software,T5C</t>
  </si>
  <si>
    <t>SW-T5C-HTTP</t>
  </si>
  <si>
    <t>HTTP Software,T5C</t>
  </si>
  <si>
    <t>SW-T5-CIFS</t>
  </si>
  <si>
    <t>CIFS Software,T5</t>
  </si>
  <si>
    <t>SW-T5C-ISCSI</t>
  </si>
  <si>
    <t>iSCSI Software,T5C</t>
  </si>
  <si>
    <t>SW-T5C-LSYNCMR</t>
  </si>
  <si>
    <t>Local SyncMirror Software,T5C</t>
  </si>
  <si>
    <t>SW-T5-CLUSTER</t>
  </si>
  <si>
    <t>CFO Software,T5</t>
  </si>
  <si>
    <t>SW-T5C-MCREMOTE</t>
  </si>
  <si>
    <t>Cluster Remote Software,T5C</t>
  </si>
  <si>
    <t>SW-T5C-MSTORE</t>
  </si>
  <si>
    <t>MultiStore Software,T5C</t>
  </si>
  <si>
    <t>SW-T5C-NEARSTORE</t>
  </si>
  <si>
    <t>NearStore Software,T5C</t>
  </si>
  <si>
    <t>SW-T5C-NFS</t>
  </si>
  <si>
    <t>NFS Software,T5C</t>
  </si>
  <si>
    <t>SW-T5-COMP-BNDL</t>
  </si>
  <si>
    <t>SW,Complete Bndl,NetApp Select,T5</t>
  </si>
  <si>
    <t>SW-T5C-PAMII</t>
  </si>
  <si>
    <t>PAM II SW,T5C</t>
  </si>
  <si>
    <t>SW-T5C-SDR-UNX</t>
  </si>
  <si>
    <t>SnapDrive for Unix Software,T5C</t>
  </si>
  <si>
    <t>SW-T5C-SDR-WIN</t>
  </si>
  <si>
    <t>SnapDrive for Windows Software,T5C</t>
  </si>
  <si>
    <t>SW-T5C-SLC</t>
  </si>
  <si>
    <t>SnapLock Compliance Software,T5C</t>
  </si>
  <si>
    <t>SW-T5C-SLE</t>
  </si>
  <si>
    <t>SnapLock Enterprise Software,T5C</t>
  </si>
  <si>
    <t>SW-T5C-SME</t>
  </si>
  <si>
    <t>SnapManager Software,Exchange,T5C</t>
  </si>
  <si>
    <t>SW-T5C-SMHV-MSFT</t>
  </si>
  <si>
    <t>SnapManager Hyper-V SW,T5C</t>
  </si>
  <si>
    <t>SW-T5C-SMIRROR</t>
  </si>
  <si>
    <t>SnapMirror Software,T5C</t>
  </si>
  <si>
    <t>SW-T5C-SMIRROR-S</t>
  </si>
  <si>
    <t>SnapMirror Software,Special,T5C</t>
  </si>
  <si>
    <t>SW-T5C-SMO</t>
  </si>
  <si>
    <t>SnapManager Oracle SW,T5C</t>
  </si>
  <si>
    <t>SW-T5C-SMO-WIN-DR</t>
  </si>
  <si>
    <t>DR SW Bundle,Windows,Oracle,T5C</t>
  </si>
  <si>
    <t>SW-T5C-SMSAP</t>
  </si>
  <si>
    <t>SnapManager SAP SW,T5C</t>
  </si>
  <si>
    <t>SW-T5C-SMSHAREPOINT</t>
  </si>
  <si>
    <t>SnapManager SharePoint SW,T5C</t>
  </si>
  <si>
    <t>SW-T5C-SMSQL</t>
  </si>
  <si>
    <t>SnapManager Software,SQL,T5C</t>
  </si>
  <si>
    <t>SW-T5C-SMSVS</t>
  </si>
  <si>
    <t>SnapMirror SnapVault Bundle Software,T5C</t>
  </si>
  <si>
    <t>SW-T5C-SMVI-VMWARE</t>
  </si>
  <si>
    <t>SnapManager for VI SW,T5C</t>
  </si>
  <si>
    <t>SW-T5C-SNAPPROTECT</t>
  </si>
  <si>
    <t>SW,SnapProtect,T5C</t>
  </si>
  <si>
    <t>SW-T5C-SRESTORE</t>
  </si>
  <si>
    <t>SnapRestore Software,T5C</t>
  </si>
  <si>
    <t>SW-T5C-SVPRI</t>
  </si>
  <si>
    <t>SnapVault Primary Software,T5C</t>
  </si>
  <si>
    <t>SW-T5C-SVSEC</t>
  </si>
  <si>
    <t>SnapVault Secondary Software,T5C</t>
  </si>
  <si>
    <t>SW-T5C-VRTL-BNDL</t>
  </si>
  <si>
    <t>Srvr VrtlBndl,NetApp Select,T5C</t>
  </si>
  <si>
    <t>SW-T5C-WIN-BNDL</t>
  </si>
  <si>
    <t>Windows Bundle,SW,NetApp Select,T5C</t>
  </si>
  <si>
    <t>SW-T5-FCP</t>
  </si>
  <si>
    <t>FCP Software,T5</t>
  </si>
  <si>
    <t>SW-T5-FLEXCACHE</t>
  </si>
  <si>
    <t>FlexCache Software,NFS,T5</t>
  </si>
  <si>
    <t>SW-T5-FLEXCLN</t>
  </si>
  <si>
    <t>Flexclone Software,T5</t>
  </si>
  <si>
    <t>SW-T5-FLEXSCALE</t>
  </si>
  <si>
    <t>FlexScale Software,T5</t>
  </si>
  <si>
    <t>SW-T5-HTTP</t>
  </si>
  <si>
    <t>HTTP Software,T5</t>
  </si>
  <si>
    <t>SW-T5-ISCSI</t>
  </si>
  <si>
    <t>iSCSI Software,T5</t>
  </si>
  <si>
    <t>SW-T5-LSYNCMR</t>
  </si>
  <si>
    <t>Local SyncMirror Software,T5</t>
  </si>
  <si>
    <t>SW-T5-MCREMOTE</t>
  </si>
  <si>
    <t>Cluster Remote Software,T5</t>
  </si>
  <si>
    <t>SW-T5-MSTORE</t>
  </si>
  <si>
    <t>MultiStore Software,T5</t>
  </si>
  <si>
    <t>SW-T5-NEARSTORE</t>
  </si>
  <si>
    <t>Nearstore Software,T5</t>
  </si>
  <si>
    <t>SW-T5-NFS</t>
  </si>
  <si>
    <t>NFS Software,T5</t>
  </si>
  <si>
    <t>SW-T5-PAMII</t>
  </si>
  <si>
    <t>PAM II SW,T5</t>
  </si>
  <si>
    <t>SW-T5-SDR-UNX</t>
  </si>
  <si>
    <t>SnapDrive for Unix Software,T5</t>
  </si>
  <si>
    <t>SW-T5-SDR-WIN</t>
  </si>
  <si>
    <t>SnapDrive for Windows Software,T5</t>
  </si>
  <si>
    <t>SW-T5-SLC</t>
  </si>
  <si>
    <t>SnapLock Compliance Software,T5</t>
  </si>
  <si>
    <t>SW-T5-SLE</t>
  </si>
  <si>
    <t>SnapLock Enterprise Software,T5</t>
  </si>
  <si>
    <t>SW-T5-SME</t>
  </si>
  <si>
    <t>SnapManager Software,Exchange,T5</t>
  </si>
  <si>
    <t>SW-T5-SMHV-MSFT</t>
  </si>
  <si>
    <t>SnapManager Hyper-V SW,T5</t>
  </si>
  <si>
    <t>SW-T5-SMIRROR</t>
  </si>
  <si>
    <t>SnapMirror Software,T5</t>
  </si>
  <si>
    <t>SW-T5-SMO</t>
  </si>
  <si>
    <t>SnapManager Oracle SW,T5</t>
  </si>
  <si>
    <t>SW-T5-SMSAP</t>
  </si>
  <si>
    <t>SnapManager SAP SW,T5</t>
  </si>
  <si>
    <t>SW-T5-SMSHAREPOINT</t>
  </si>
  <si>
    <t>SnapManager SharePoint SW,T5</t>
  </si>
  <si>
    <t>SW-T5-SMSQL</t>
  </si>
  <si>
    <t>SnapManager Software,SQL,T5</t>
  </si>
  <si>
    <t>SW-T5-SMSVS</t>
  </si>
  <si>
    <t>SnapMirror SnapVault Bundle Software,T5</t>
  </si>
  <si>
    <t>SW-T5-SMVI-VMWARE</t>
  </si>
  <si>
    <t>SnapManager for VI SW,T5</t>
  </si>
  <si>
    <t>SW-T5-SNAPPROTECT</t>
  </si>
  <si>
    <t>SW,SnapProtect,T5</t>
  </si>
  <si>
    <t>SW-T5-SRESTORE</t>
  </si>
  <si>
    <t>SnapRestore Software,T5</t>
  </si>
  <si>
    <t>SW-T5-SVPRI</t>
  </si>
  <si>
    <t>SnapVault Primary Software,T5</t>
  </si>
  <si>
    <t>SW-T5-SVSEC</t>
  </si>
  <si>
    <t>SnapVault Secondary Software,T5</t>
  </si>
  <si>
    <t>SW-T5-VRTL-BNDL</t>
  </si>
  <si>
    <t>Srvr VrtlBndl,NetApp Select,T5</t>
  </si>
  <si>
    <t>SW-T5-WIN-BNDL</t>
  </si>
  <si>
    <t>Windows Bundle,SW,NetApp Select,T5</t>
  </si>
  <si>
    <t>SW-T6-ASIS</t>
  </si>
  <si>
    <t>A-SIS Deduplication Software,T6</t>
  </si>
  <si>
    <t>SW-T6C-ASIS</t>
  </si>
  <si>
    <t>A-SIS Deduplication Software,T6C</t>
  </si>
  <si>
    <t>SW-T6C-CIFS</t>
  </si>
  <si>
    <t>CIFS Software,T6C</t>
  </si>
  <si>
    <t>SW-T6C-CL-BASE</t>
  </si>
  <si>
    <t>SW,Base,CL,Node License,T6C</t>
  </si>
  <si>
    <t>SW-T6C-CL-BASE-N-INC</t>
  </si>
  <si>
    <t>SW,Base,CL,Incremental Node,T6C</t>
  </si>
  <si>
    <t>SW-T6C-CL-CIFS</t>
  </si>
  <si>
    <t>SW,CIFS,CL,Node License,T6C</t>
  </si>
  <si>
    <t>SW-T6C-CL-CIFS-N-INC</t>
  </si>
  <si>
    <t>SW,CIFS,CL,INC Node,T6C</t>
  </si>
  <si>
    <t>SW-T6C-CL-FCP</t>
  </si>
  <si>
    <t>SW,FCP,CL,Node,T6C</t>
  </si>
  <si>
    <t>SW-T6C-CL-FCP-N-INC</t>
  </si>
  <si>
    <t>SW,FCP,CL,INC Node,T6C</t>
  </si>
  <si>
    <t>SW-T6C-CL-FLEXCLN</t>
  </si>
  <si>
    <t>SW,FLEXCLN,CL,Node,T6C</t>
  </si>
  <si>
    <t>SW-T6C-CL-FLEXCLN-N-INC</t>
  </si>
  <si>
    <t>SW,FLEXCLN,CL,INC Node,T6C</t>
  </si>
  <si>
    <t>SW-T6C-CL-ISCSI</t>
  </si>
  <si>
    <t>SW,ISCSI,CL,Node,T6C</t>
  </si>
  <si>
    <t>SW-T6C-CL-ISCSI-N-INC</t>
  </si>
  <si>
    <t>SW,ISCSI,CL,INC Node,T6C</t>
  </si>
  <si>
    <t>SW-T6C-CLM-CIFS</t>
  </si>
  <si>
    <t>SW,CIFS,CLM,Node License,T6C</t>
  </si>
  <si>
    <t>SW-T6C-CLM-CIFS-INC</t>
  </si>
  <si>
    <t>SW,CIFS,CLM,INC Node License,T6C</t>
  </si>
  <si>
    <t>SW-T6C-CLM-FCP</t>
  </si>
  <si>
    <t>SW,FCP,CLM,Node,T6C</t>
  </si>
  <si>
    <t>SW-T6C-CLM-FCP-INC</t>
  </si>
  <si>
    <t>SW,FCP,CLM,INC Node,T6C</t>
  </si>
  <si>
    <t>SW-T6C-CLM-FLEXCLN</t>
  </si>
  <si>
    <t>SW,FLEXCLN,CLM,Node,T6C</t>
  </si>
  <si>
    <t>SW-T6C-CLM-FLEXCLN-INC</t>
  </si>
  <si>
    <t>SW,FLEXCLN,CLM,INC Node,T6C</t>
  </si>
  <si>
    <t>SW-T6C-CLM-ISCSI</t>
  </si>
  <si>
    <t>SW,ISCSI,CLM,Node,T6C</t>
  </si>
  <si>
    <t>SW-T6C-CLM-ISCSI-INC</t>
  </si>
  <si>
    <t>SW,ISCSI,CLM,INC Node,T6C</t>
  </si>
  <si>
    <t>SW-T6C-CLM-NFS</t>
  </si>
  <si>
    <t>SW,NFS,CLM,Node,T6C</t>
  </si>
  <si>
    <t>SW-T6C-CLM-NFS-INC</t>
  </si>
  <si>
    <t>SW,NFS,CLM,INC Node,T6C</t>
  </si>
  <si>
    <t>SW-T6C-CLM-SMIRROR</t>
  </si>
  <si>
    <t>SW,SnapMirror,CLM,Node,T6C</t>
  </si>
  <si>
    <t>SW-T6C-CLM-SMIRROR-INC</t>
  </si>
  <si>
    <t>SW,SnapMirror,CLM,INC Node,T6C</t>
  </si>
  <si>
    <t>SW-T6C-CLM-SNAPPRO</t>
  </si>
  <si>
    <t>SW,SnapProtect,CLM,Node License,T6C</t>
  </si>
  <si>
    <t>SW-T6C-CLM-SNAPPRO-INC</t>
  </si>
  <si>
    <t>SW,SnapProtect,CLM,INC Node License,T6C</t>
  </si>
  <si>
    <t>SW-T6C-CLM-SNAPRSTOR</t>
  </si>
  <si>
    <t>SW,SnapRestore,CLM,Node License,T6C</t>
  </si>
  <si>
    <t>SW-T6C-CLM-SNAPRSTOR-INC</t>
  </si>
  <si>
    <t>SW,SnapRestore,CLM,INC Node License,T6C</t>
  </si>
  <si>
    <t>SW-T6C-CL-NFS</t>
  </si>
  <si>
    <t>SW,NFS,CL,Node,T6C</t>
  </si>
  <si>
    <t>SW-T6C-CL-NFS-N-INC</t>
  </si>
  <si>
    <t>SW,NFS,CL,INC Node,T6C</t>
  </si>
  <si>
    <t>SW-T6C-CL-SMIRROR</t>
  </si>
  <si>
    <t>SW,SnapMirror,CL,Node,T6C</t>
  </si>
  <si>
    <t>SW-T6C-CL-SMIRROR-N-INC</t>
  </si>
  <si>
    <t>SW,SnapMirror,CL,INC Node,T6C</t>
  </si>
  <si>
    <t>SW-T6C-CL-SNAPPRO</t>
  </si>
  <si>
    <t>SW,SnapProtect,CL,Node License,T6C</t>
  </si>
  <si>
    <t>SW-T6C-CL-SNAPPRO-N-INC</t>
  </si>
  <si>
    <t>SW,SnapProtect,CL,INC Node,T6C</t>
  </si>
  <si>
    <t>SW-T6C-CL-SNAPRSTOR</t>
  </si>
  <si>
    <t>SW,SnapRestore,CL,Node License,T6C</t>
  </si>
  <si>
    <t>SW-T6C-CL-SNAPRSTOR-N-INC</t>
  </si>
  <si>
    <t>SW,SnapRestore,Cl,INC Node,T6C</t>
  </si>
  <si>
    <t>SW-T6C-FCP</t>
  </si>
  <si>
    <t>FCP Software,T6C</t>
  </si>
  <si>
    <t>SW-T6C-FLEXCACHE</t>
  </si>
  <si>
    <t>FlexCache Software,NFS,T6C</t>
  </si>
  <si>
    <t>SW-T6C-FLEXCLN</t>
  </si>
  <si>
    <t>Flexclone Software,T6C</t>
  </si>
  <si>
    <t>SW-T6C-FLEXSCALE</t>
  </si>
  <si>
    <t>FlexScale Software,T6C</t>
  </si>
  <si>
    <t>SW-T6C-HTTP</t>
  </si>
  <si>
    <t>HTTP Software,T6C</t>
  </si>
  <si>
    <t>SW-T6-CIFS</t>
  </si>
  <si>
    <t>CIFS Software,T6</t>
  </si>
  <si>
    <t>SW-T6C-ISCSI</t>
  </si>
  <si>
    <t>iSCSI Software,T6C</t>
  </si>
  <si>
    <t>SW-T6C-LSYNCMR</t>
  </si>
  <si>
    <t>Local SyncMirror Software,T6C</t>
  </si>
  <si>
    <t>SW-T6-CLUSTER</t>
  </si>
  <si>
    <t>CFO Software,T6</t>
  </si>
  <si>
    <t>SW-T6C-MCREMOTE</t>
  </si>
  <si>
    <t>Cluster Remote Software,T6C</t>
  </si>
  <si>
    <t>SW-T6C-MSTORE</t>
  </si>
  <si>
    <t>MultiStore Software,T6C</t>
  </si>
  <si>
    <t>SW-T6C-NEARSTORE</t>
  </si>
  <si>
    <t>Nearstore Software,T6C</t>
  </si>
  <si>
    <t>SW-T6C-NFS</t>
  </si>
  <si>
    <t>NFS Software,T6C</t>
  </si>
  <si>
    <t>SW-T6C-PAMII</t>
  </si>
  <si>
    <t>PAM II SW,T6C</t>
  </si>
  <si>
    <t>SW-T6C-SDR-UNX</t>
  </si>
  <si>
    <t>SnapDrive for Unix Software,T6C</t>
  </si>
  <si>
    <t>SW-T6C-SDR-WIN</t>
  </si>
  <si>
    <t>SnapDrive for Windows Software,T6C</t>
  </si>
  <si>
    <t>SW-T6C-SLC</t>
  </si>
  <si>
    <t>SnapLock Compliance Software,T6C</t>
  </si>
  <si>
    <t>SW-T6C-SLE</t>
  </si>
  <si>
    <t>SnapLock Enterprise Software,T6C</t>
  </si>
  <si>
    <t>SW-T6C-SME</t>
  </si>
  <si>
    <t>SnapManager Software,Exchange,T6C</t>
  </si>
  <si>
    <t>SW-T6C-SMHV-MSFT</t>
  </si>
  <si>
    <t>SnapManager Hyper-V SW,T6C</t>
  </si>
  <si>
    <t>SW-T6C-SMIRROR</t>
  </si>
  <si>
    <t>SnapMirror Software,T6C</t>
  </si>
  <si>
    <t>SW-T6C-SMO</t>
  </si>
  <si>
    <t>SnapManager Oracle SW,T6C</t>
  </si>
  <si>
    <t>SW-T6C-SMSAP</t>
  </si>
  <si>
    <t>SnapManager SAP SW,T6C</t>
  </si>
  <si>
    <t>SW-T6C-SMSHAREPOINT</t>
  </si>
  <si>
    <t>SnapManager SharePoint SW,T6C</t>
  </si>
  <si>
    <t>SW-T6C-SMSQL</t>
  </si>
  <si>
    <t>SnapManager Software,SQL,T6C</t>
  </si>
  <si>
    <t>SW-T6C-SMSVS</t>
  </si>
  <si>
    <t>SnapMirror SnapVault Bundle Software,T6C</t>
  </si>
  <si>
    <t>SW-T6C-SMVI-VMWARE</t>
  </si>
  <si>
    <t>SnapManager for VI SW,T6C</t>
  </si>
  <si>
    <t>SW-T6C-SNAPPROTECT</t>
  </si>
  <si>
    <t>SW,SnapProtect,T6C</t>
  </si>
  <si>
    <t>SW-T6C-SRESTORE</t>
  </si>
  <si>
    <t>SnapRestore Software,T6C</t>
  </si>
  <si>
    <t>SW-T6C-SVPRI</t>
  </si>
  <si>
    <t>SnapVault Primary Software,T6C</t>
  </si>
  <si>
    <t>SW-T6C-SVSEC</t>
  </si>
  <si>
    <t>SnapVault Secondary Software,T6C</t>
  </si>
  <si>
    <t>SW-T6-FCP</t>
  </si>
  <si>
    <t>FCP Software,T6</t>
  </si>
  <si>
    <t>SW-T6-FLEXCACHE</t>
  </si>
  <si>
    <t>FlexCache Software,NFS,T6</t>
  </si>
  <si>
    <t>SW-T6-FLEXCLN</t>
  </si>
  <si>
    <t>Flexclone Software,T6</t>
  </si>
  <si>
    <t>SW-T6-FLEXSCALE</t>
  </si>
  <si>
    <t>FlexScale Software,T6</t>
  </si>
  <si>
    <t>SW-T6-HTTP</t>
  </si>
  <si>
    <t>HTTP Software,T6</t>
  </si>
  <si>
    <t>SW-T6-ISCSI</t>
  </si>
  <si>
    <t>iSCSI Software,T6</t>
  </si>
  <si>
    <t>SW-T6-LSYNCMR</t>
  </si>
  <si>
    <t>Local SyncMirror Software,T6</t>
  </si>
  <si>
    <t>SW-T6-MCREMOTE</t>
  </si>
  <si>
    <t>Cluster Remote Software,T6</t>
  </si>
  <si>
    <t>SW-T6-MSTORE</t>
  </si>
  <si>
    <t>MultiStore Software,T6</t>
  </si>
  <si>
    <t>SW-T6-NEARSTORE</t>
  </si>
  <si>
    <t>Nearstore Software,T6</t>
  </si>
  <si>
    <t>SW-T6-NFS</t>
  </si>
  <si>
    <t>NFS Software,T6</t>
  </si>
  <si>
    <t>SW-T6-PAMII</t>
  </si>
  <si>
    <t>PAM II SW,T6</t>
  </si>
  <si>
    <t>SW-T6-SDR-UNX</t>
  </si>
  <si>
    <t>SnapDrive for Unix Software,T6</t>
  </si>
  <si>
    <t>SW-T6-SDR-WIN</t>
  </si>
  <si>
    <t>SnapDrive for Windows Software,T6</t>
  </si>
  <si>
    <t>SW-T6-SLC</t>
  </si>
  <si>
    <t>SnapLock Compliance Software,T6</t>
  </si>
  <si>
    <t>SW-T6-SLE</t>
  </si>
  <si>
    <t>SnapLock Enterprise Software,T6</t>
  </si>
  <si>
    <t>SW-T6-SME</t>
  </si>
  <si>
    <t>SnapManager Software,Exchange,T6</t>
  </si>
  <si>
    <t>SW-T6-SMHV-MSFT</t>
  </si>
  <si>
    <t>SnapManager Hyper-V SW,T6</t>
  </si>
  <si>
    <t>SW-T6-SMIRROR</t>
  </si>
  <si>
    <t>SnapMirror Software,T6</t>
  </si>
  <si>
    <t>SW-T6-SMO</t>
  </si>
  <si>
    <t>SnapManager Oracle SW,T6</t>
  </si>
  <si>
    <t>SW-T6-SMSAP</t>
  </si>
  <si>
    <t>SnapManager SAP SW,T6</t>
  </si>
  <si>
    <t>SW-T6-SMSHAREPOINT</t>
  </si>
  <si>
    <t>SnapManager SharePoint SW,T6</t>
  </si>
  <si>
    <t>SW-T6-SMSQL</t>
  </si>
  <si>
    <t>SnapManager Software,SQL,T6</t>
  </si>
  <si>
    <t>SW-T6-SMSVS</t>
  </si>
  <si>
    <t>SnapMirror SnapVault Bundle Software,T6</t>
  </si>
  <si>
    <t>SW-T6-SMVI-VMWARE</t>
  </si>
  <si>
    <t>SnapManager for VI SW,T6</t>
  </si>
  <si>
    <t>SW-T6-SNAPPROTECT</t>
  </si>
  <si>
    <t>SW,SnapProtect,T6</t>
  </si>
  <si>
    <t>SW-T6-SRESTORE</t>
  </si>
  <si>
    <t>SnapRestore Software,T6</t>
  </si>
  <si>
    <t>SW-T6-SVPRI</t>
  </si>
  <si>
    <t>SnapVault Primary Software,T6</t>
  </si>
  <si>
    <t>SW-T6-SVSEC</t>
  </si>
  <si>
    <t>SnapVault Secondary Software,T6</t>
  </si>
  <si>
    <t>SW-T7-ASIS</t>
  </si>
  <si>
    <t>A-SIS Deduplication Software,T7</t>
  </si>
  <si>
    <t>SW-T7C-ASIS</t>
  </si>
  <si>
    <t>A-SIS Deduplication Software,T7C</t>
  </si>
  <si>
    <t>SW-T7C-CIFS</t>
  </si>
  <si>
    <t>CIFS Software,T7C</t>
  </si>
  <si>
    <t>SW-T7C-CL-BASE</t>
  </si>
  <si>
    <t>SW,Base,CL,Node License,T7C</t>
  </si>
  <si>
    <t>SW-T7C-CL-BASE-N-INC</t>
  </si>
  <si>
    <t>SW,Base,CL,Incremental Node,T7C</t>
  </si>
  <si>
    <t>SW-T7C-CL-CIFS</t>
  </si>
  <si>
    <t>SW,CIFS,CL,Node License,T7C</t>
  </si>
  <si>
    <t>SW-T7C-CL-CIFS-N-INC</t>
  </si>
  <si>
    <t>SW,CIFS,CL,INC Node,T7C</t>
  </si>
  <si>
    <t>SW-T7C-CL-FCP</t>
  </si>
  <si>
    <t>SW,FCP,CL,Node,T7C</t>
  </si>
  <si>
    <t>SW-T7C-CL-FCP-N-INC</t>
  </si>
  <si>
    <t>SW,FCP,CL,INC Node,T7C</t>
  </si>
  <si>
    <t>SW-T7C-CL-FLEXCLN</t>
  </si>
  <si>
    <t>SW,FLEXCLN,CL,Node,T7C</t>
  </si>
  <si>
    <t>SW-T7C-CL-FLEXCLN-N-INC</t>
  </si>
  <si>
    <t>SW,FLEXCLN,CL,INC Node,T7C</t>
  </si>
  <si>
    <t>SW-T7C-CL-ISCSI</t>
  </si>
  <si>
    <t>SW,ISCSI,CL,Node,T7C</t>
  </si>
  <si>
    <t>SW-T7C-CL-ISCSI-N-INC</t>
  </si>
  <si>
    <t>SW,ISCSI,CL,INC Node,T7C</t>
  </si>
  <si>
    <t>SW-T7C-CLM-CIFS</t>
  </si>
  <si>
    <t>SW,CIFS,CLM,Node License,T7C</t>
  </si>
  <si>
    <t>SW-T7C-CLM-CIFS-INC</t>
  </si>
  <si>
    <t>SW,CIFS,CLM,INC Node License,T7C</t>
  </si>
  <si>
    <t>SW-T7C-CLM-FCP</t>
  </si>
  <si>
    <t>SW,FCP,CLM,Node,T7C</t>
  </si>
  <si>
    <t>SW-T7C-CLM-FCP-INC</t>
  </si>
  <si>
    <t>SW,FCP,CLM,INC Node,T7C</t>
  </si>
  <si>
    <t>SW-T7C-CLM-FLEXCLN</t>
  </si>
  <si>
    <t>SW,FLEXCLN,CLM,Node,T7C</t>
  </si>
  <si>
    <t>SW-T7C-CLM-FLEXCLN-INC</t>
  </si>
  <si>
    <t>SW,FLEXCLN,CLM,INC Node,T7C</t>
  </si>
  <si>
    <t>SW-T7C-CLM-ISCSI</t>
  </si>
  <si>
    <t>SW,ISCSI,CLM,Node,T7C</t>
  </si>
  <si>
    <t>SW-T7C-CLM-ISCSI-INC</t>
  </si>
  <si>
    <t>SW,ISCSI,CLM,INC Node,T7C</t>
  </si>
  <si>
    <t>SW-T7C-CLM-NFS</t>
  </si>
  <si>
    <t>SW,NFS,CLM,Node,T7C</t>
  </si>
  <si>
    <t>SW-T7C-CLM-NFS-INC</t>
  </si>
  <si>
    <t>SW,NFS,CLM,INC Node,T7C</t>
  </si>
  <si>
    <t>SW-T7C-CLM-SMIRROR</t>
  </si>
  <si>
    <t>SW,SnapMirror,CLM,Node,T7C</t>
  </si>
  <si>
    <t>SW-T7C-CLM-SMIRROR-INC</t>
  </si>
  <si>
    <t>SW,SnapMirror,CLM,INC Node,T7C</t>
  </si>
  <si>
    <t>SW-T7C-CLM-SNAPPRO</t>
  </si>
  <si>
    <t>SW,SnapProtect,CLM,Node License,T7C</t>
  </si>
  <si>
    <t>SW-T7C-CLM-SNAPPRO-INC</t>
  </si>
  <si>
    <t>SW,SnapProtect,CLM,INC Node License,T7C</t>
  </si>
  <si>
    <t>SW-T7C-CLM-SNAPRSTOR</t>
  </si>
  <si>
    <t>SW,SnapRestore,CLM,Node License,T7C</t>
  </si>
  <si>
    <t>SW-T7C-CLM-SNAPRSTOR-INC</t>
  </si>
  <si>
    <t>SW,SnapRestore,CLM,INC Node License,T7C</t>
  </si>
  <si>
    <t>SW-T7C-CL-NFS</t>
  </si>
  <si>
    <t>SW,NFS,CL,Node,T7C</t>
  </si>
  <si>
    <t>SW-T7C-CL-NFS-N-INC</t>
  </si>
  <si>
    <t>SW,NFS,CL,INC Node,T7C</t>
  </si>
  <si>
    <t>SW-T7C-CL-SMIRROR</t>
  </si>
  <si>
    <t>SW,SnapMirror,CL,Node,T7C</t>
  </si>
  <si>
    <t>SW-T7C-CL-SMIRROR-N-INC</t>
  </si>
  <si>
    <t>SW,SnapMirror,CL,INC Node,T7C</t>
  </si>
  <si>
    <t>SW-T7C-CL-SNAPPRO</t>
  </si>
  <si>
    <t>SW,SnapProtect,CL,Node License,T7C</t>
  </si>
  <si>
    <t>SW-T7C-CL-SNAPPRO-N-INC</t>
  </si>
  <si>
    <t>SW,SnapProtect,CL,INC Node,T7C</t>
  </si>
  <si>
    <t>SW-T7C-CL-SNAPRSTOR</t>
  </si>
  <si>
    <t>SW,SnapRestore,CL,Node License,T7C</t>
  </si>
  <si>
    <t>SW-T7C-CL-SNAPRSTOR-N-INC</t>
  </si>
  <si>
    <t>SW,SnapRestore,Cl,INC Node,T7C</t>
  </si>
  <si>
    <t>SW-T7C-FCP</t>
  </si>
  <si>
    <t>FCP Software,T7C</t>
  </si>
  <si>
    <t>SW-T7C-FLEXCACHE</t>
  </si>
  <si>
    <t>FlexCache Software,NFS,T7C</t>
  </si>
  <si>
    <t>SW-T7C-FLEXCLN</t>
  </si>
  <si>
    <t>Flexclone Software,T7C</t>
  </si>
  <si>
    <t>SW-T7C-FLEXSCALE</t>
  </si>
  <si>
    <t>FlexScale Software,T7C</t>
  </si>
  <si>
    <t>SW-T7C-HTTP</t>
  </si>
  <si>
    <t>HTTP Software,T7C</t>
  </si>
  <si>
    <t>SW-T7-CIFS</t>
  </si>
  <si>
    <t>CIFS Software,T7</t>
  </si>
  <si>
    <t>SW-T7C-ISCSI</t>
  </si>
  <si>
    <t>iSCSI Software,T7C</t>
  </si>
  <si>
    <t>SW-T7C-LSYNCMR</t>
  </si>
  <si>
    <t>Local SyncMirror Software,T7C</t>
  </si>
  <si>
    <t>SW-T7-CLUSTER</t>
  </si>
  <si>
    <t>CFO Software,T7</t>
  </si>
  <si>
    <t>SW-T7C-MCREMOTE</t>
  </si>
  <si>
    <t>Cluster Remote Software,T7C</t>
  </si>
  <si>
    <t>SW-T7C-MSTORE</t>
  </si>
  <si>
    <t>MultiStore Software,T7C</t>
  </si>
  <si>
    <t>SW-T7C-NEARSTORE</t>
  </si>
  <si>
    <t>Nearstore Software,T7C</t>
  </si>
  <si>
    <t>SW-T7C-NFS</t>
  </si>
  <si>
    <t>NFS Software,T7C</t>
  </si>
  <si>
    <t>SW-T7C-PAMII</t>
  </si>
  <si>
    <t>PAM II SW,T7C</t>
  </si>
  <si>
    <t>SW-T7C-SDR-UNX</t>
  </si>
  <si>
    <t>SnapDrive for Unix Software,T7C</t>
  </si>
  <si>
    <t>SW-T7C-SDR-WIN</t>
  </si>
  <si>
    <t>SnapDrive for Windows Software,T7C</t>
  </si>
  <si>
    <t>SW-T7C-SLC</t>
  </si>
  <si>
    <t>SnapLock Compliance Software,T7C</t>
  </si>
  <si>
    <t>SW-T7C-SLE</t>
  </si>
  <si>
    <t>SnapLock Enterprise Software,T7C</t>
  </si>
  <si>
    <t>SW-T7C-SME</t>
  </si>
  <si>
    <t>SnapManager Software,Exchange,T7C</t>
  </si>
  <si>
    <t>SW-T7C-SMHV-MSFT</t>
  </si>
  <si>
    <t>SnapManager Hyper-V SW,T7C</t>
  </si>
  <si>
    <t>SW-T7C-SMIRROR</t>
  </si>
  <si>
    <t>SnapMirror Software,T7C</t>
  </si>
  <si>
    <t>SW-T7C-SMO</t>
  </si>
  <si>
    <t>SnapManager Oracle SW,T7C</t>
  </si>
  <si>
    <t>SW-T7C-SMSAP</t>
  </si>
  <si>
    <t>SnapManager SAP SW,T7C</t>
  </si>
  <si>
    <t>SW-T7C-SMSHAREPOINT</t>
  </si>
  <si>
    <t>SnapManager SharePoint SW,T7C</t>
  </si>
  <si>
    <t>SW-T7C-SMSQL</t>
  </si>
  <si>
    <t>SnapManager Software,SQL,T7C</t>
  </si>
  <si>
    <t>SW-T7C-SMSVS</t>
  </si>
  <si>
    <t>SnapMirror SnapVault Bundle Software,T7C</t>
  </si>
  <si>
    <t>SW-T7C-SMVI-VMWARE</t>
  </si>
  <si>
    <t>SnapManager for VI SW,T7C</t>
  </si>
  <si>
    <t>SW-T7C-SNAPPROTECT</t>
  </si>
  <si>
    <t>SW,SnapProtect,T7C</t>
  </si>
  <si>
    <t>SW-T7C-SRESTORE</t>
  </si>
  <si>
    <t>SnapRestore Software,T7C</t>
  </si>
  <si>
    <t>SW-T7C-SVPRI</t>
  </si>
  <si>
    <t>SnapVault Primary Software,T7C</t>
  </si>
  <si>
    <t>SW-T7C-SVSEC</t>
  </si>
  <si>
    <t>SnapVault Secondary Software,T7C</t>
  </si>
  <si>
    <t>SW-T7-FCP</t>
  </si>
  <si>
    <t>FCP Software,T7</t>
  </si>
  <si>
    <t>SW-T7-FLEXCACHE</t>
  </si>
  <si>
    <t>FlexCache Software,NFS,T7</t>
  </si>
  <si>
    <t>SW-T7-FLEXCLN</t>
  </si>
  <si>
    <t>Flexclone Software,T7</t>
  </si>
  <si>
    <t>SW-T7-FLEXSCALE</t>
  </si>
  <si>
    <t>FlexScale Software,T7</t>
  </si>
  <si>
    <t>SW-T7-HTTP</t>
  </si>
  <si>
    <t>HTTP Software,T7</t>
  </si>
  <si>
    <t>SW-T7-ISCSI</t>
  </si>
  <si>
    <t>iSCSI Software,T7</t>
  </si>
  <si>
    <t>SW-T7-LSYNCMR</t>
  </si>
  <si>
    <t>Local SyncMirror Software,T7</t>
  </si>
  <si>
    <t>SW-T7-MCREMOTE</t>
  </si>
  <si>
    <t>Cluster Remote Software,T7</t>
  </si>
  <si>
    <t>SW-T7-MSTORE</t>
  </si>
  <si>
    <t>MultiStore Software,T7</t>
  </si>
  <si>
    <t>SW-T7-NEARSTORE</t>
  </si>
  <si>
    <t>Nearstore Software,T7</t>
  </si>
  <si>
    <t>SW-T7-NFS</t>
  </si>
  <si>
    <t>NFS Software,T7</t>
  </si>
  <si>
    <t>SW-T7-PAMII</t>
  </si>
  <si>
    <t>PAM II SW,T7</t>
  </si>
  <si>
    <t>SW-T7-SDR-UNX</t>
  </si>
  <si>
    <t>SnapDrive for Unix Software,T7</t>
  </si>
  <si>
    <t>SW-T7-SDR-WIN</t>
  </si>
  <si>
    <t>SnapDrive for Windows Software,T7</t>
  </si>
  <si>
    <t>SW-T7-SLC</t>
  </si>
  <si>
    <t>SnapLock Compliance Software,T7</t>
  </si>
  <si>
    <t>SW-T7-SLE</t>
  </si>
  <si>
    <t>SnapLock Enterprise Software,T7</t>
  </si>
  <si>
    <t>SW-T7-SME</t>
  </si>
  <si>
    <t>SnapManager Software,Exchange,T7</t>
  </si>
  <si>
    <t>SW-T7-SMHV-MSFT</t>
  </si>
  <si>
    <t>SnapManager Hyper-V SW,T7</t>
  </si>
  <si>
    <t>SW-T7-SMIRROR</t>
  </si>
  <si>
    <t>SnapMirror Software,T7</t>
  </si>
  <si>
    <t>SW-T7-SMO</t>
  </si>
  <si>
    <t>SnapManager Oracle SW,T7</t>
  </si>
  <si>
    <t>SW-T7-SMSAP</t>
  </si>
  <si>
    <t>SnapManager SAP SW,T7</t>
  </si>
  <si>
    <t>SW-T7-SMSHAREPOINT</t>
  </si>
  <si>
    <t>SnapManager SharePoint SW,T7</t>
  </si>
  <si>
    <t>SW-T7-SMSQL</t>
  </si>
  <si>
    <t>SnapManager Software,SQL,T7</t>
  </si>
  <si>
    <t>SW-T7-SMSVS</t>
  </si>
  <si>
    <t>SnapMirror SnapVault Bundle Software,T7</t>
  </si>
  <si>
    <t>SW-T7-SMVI-VMWARE</t>
  </si>
  <si>
    <t>SnapManager for VI SW,T7</t>
  </si>
  <si>
    <t>SW-T7-SNAPPROTECT</t>
  </si>
  <si>
    <t>SW,SnapProtect,T7</t>
  </si>
  <si>
    <t>SW-T7-SRESTORE</t>
  </si>
  <si>
    <t>SnapRestore Software,T7</t>
  </si>
  <si>
    <t>SW-T7-SVPRI</t>
  </si>
  <si>
    <t>SnapVault Primary Software,T7</t>
  </si>
  <si>
    <t>SW-T7-SVSEC</t>
  </si>
  <si>
    <t>SnapVault Secondary Software,T7</t>
  </si>
  <si>
    <t>SW-TX-SMHV-MSFT</t>
  </si>
  <si>
    <t>SW,SnapManager for Hyper-V,Upgrade</t>
  </si>
  <si>
    <t>SW-WYSQVZF0-ZZZN0</t>
  </si>
  <si>
    <t>SW,Symantec,V-DMP</t>
  </si>
  <si>
    <t>TI-A-BASE</t>
  </si>
  <si>
    <t>Trade-in Credit,A,Platform Base</t>
  </si>
  <si>
    <t>TI-D-BASE</t>
  </si>
  <si>
    <t>Trade-in Credit,D,Platform Base</t>
  </si>
  <si>
    <t>TI-E-BASE</t>
  </si>
  <si>
    <t>Trade-in Credit,E-Series Comp,Platform Base</t>
  </si>
  <si>
    <t>TI-J-SW</t>
  </si>
  <si>
    <t>Trade-in Credit,J,Software Returns</t>
  </si>
  <si>
    <t>TI-K-SW</t>
  </si>
  <si>
    <t>Trade-in Credit,K,Software Returns</t>
  </si>
  <si>
    <t>TI-L-BASE</t>
  </si>
  <si>
    <t>Trade-in Credit,L,Platform Base</t>
  </si>
  <si>
    <t>TI-N-SW</t>
  </si>
  <si>
    <t>Trade-in Credit,N,Software Returns</t>
  </si>
  <si>
    <t>X-000072-R6</t>
  </si>
  <si>
    <t>Kit,Brocade 300/6510/67XX Rackmount Rail</t>
  </si>
  <si>
    <t>X-000072-R6-C</t>
  </si>
  <si>
    <t>Kit,Brocade 300/6510/67XX Rackmount Rail,-C</t>
  </si>
  <si>
    <t>X-000073-R6</t>
  </si>
  <si>
    <t>Kit,Brocade 5100/5300/6520 Rackmount Rail</t>
  </si>
  <si>
    <t>X-000073-R6-C</t>
  </si>
  <si>
    <t>Kit,Brocade 5100/5300/6520 Rackmount Rail,-C</t>
  </si>
  <si>
    <t>X-000123-R6</t>
  </si>
  <si>
    <t>Power Cable,Brocade DCX NA C19-C20 250V 20A</t>
  </si>
  <si>
    <t>X-000160-R6</t>
  </si>
  <si>
    <t>SFP,Brocade 8Gbps SW mSFP</t>
  </si>
  <si>
    <t>X-000165-R6</t>
  </si>
  <si>
    <t>Kit,Brocade 6520/8000 Telco Mid-Mount</t>
  </si>
  <si>
    <t>X-000174-R6</t>
  </si>
  <si>
    <t>Brocade,SFP,ELWL,8Gb,25Km,R6</t>
  </si>
  <si>
    <t>X-000180-R6</t>
  </si>
  <si>
    <t>SFP,Brocade 10GbE SFP+ SR 1-Pack</t>
  </si>
  <si>
    <t>X-000182-R6</t>
  </si>
  <si>
    <t>SFP,Brocade 10GbE SFP+ LR 1-Pack</t>
  </si>
  <si>
    <t>X-000190-R5</t>
  </si>
  <si>
    <t>SFP,Brocade 1GbE Copper RJ-45</t>
  </si>
  <si>
    <t>X-000258-R6</t>
  </si>
  <si>
    <t>SFP,Brocade 16Gb ELWL 25Km SFP+ 1-Pk</t>
  </si>
  <si>
    <t>X-000306-R6</t>
  </si>
  <si>
    <t>Kit,Brocade 67XX 4-Post Rack-Mount</t>
  </si>
  <si>
    <t>X-000307-R6</t>
  </si>
  <si>
    <t>Kit,Brocade 67XX 2-Post Flush Rack-Mount</t>
  </si>
  <si>
    <t>X-01673-00-R6-C</t>
  </si>
  <si>
    <t>HIC,E5500,6GB,SAS,4-ports,-C</t>
  </si>
  <si>
    <t>X-01677-00-R6-C</t>
  </si>
  <si>
    <t>HIC,E5500,40GB,IB,2-ports,-C</t>
  </si>
  <si>
    <t>X1008A-R6</t>
  </si>
  <si>
    <t>NIC 2-Port Optical 10GbE PCIe</t>
  </si>
  <si>
    <t>X1038A-R6</t>
  </si>
  <si>
    <t>NIC 2-Port Optical GbE PCIe</t>
  </si>
  <si>
    <t>X1039A-R6</t>
  </si>
  <si>
    <t>NIC 2-Port Copper GbE PCIe</t>
  </si>
  <si>
    <t>X1048A-EN-R6-C</t>
  </si>
  <si>
    <t>NIC 4-Port Optical GbE PCIe,EN,-C</t>
  </si>
  <si>
    <t>X1048A-R6</t>
  </si>
  <si>
    <t>NIC 4-Port Optical GbE PCIe</t>
  </si>
  <si>
    <t>X1049B-EN-R6-C</t>
  </si>
  <si>
    <t>NIC 4-Port Copper GbE II PCIe,EN,-C</t>
  </si>
  <si>
    <t>X1049B-R6</t>
  </si>
  <si>
    <t>NIC 4-Port Copper GbE II PCIe</t>
  </si>
  <si>
    <t>X1049C-R6</t>
  </si>
  <si>
    <t>NIC 4-Port  Copper GbE II PCIe</t>
  </si>
  <si>
    <t>X1049C-R6-C</t>
  </si>
  <si>
    <t>NIC 4-Port  Copper GbE II PCIe,-C</t>
  </si>
  <si>
    <t>X1094A-R6</t>
  </si>
  <si>
    <t>HBA QLogic QLE2560 1-Port 8Gb PCIe</t>
  </si>
  <si>
    <t>X1095A-R6</t>
  </si>
  <si>
    <t>HBA Qlogic QLE2562 2-Port 8Gb PCIe</t>
  </si>
  <si>
    <t>X1096A-R6</t>
  </si>
  <si>
    <t>HBA Emulex LPe12000 1-Port 8Gb PCIe</t>
  </si>
  <si>
    <t>X1097A-R6</t>
  </si>
  <si>
    <t>HBA Emulex LPe12002 2-Port 8Gb PCIe</t>
  </si>
  <si>
    <t>X-10G-SFPP-SR-8-R6</t>
  </si>
  <si>
    <t>SFP,Brocade 10GbE SFP+ SR 8-Pack</t>
  </si>
  <si>
    <t>X-1100WPSAC-F-R6</t>
  </si>
  <si>
    <t>Power Supply,Brocade 6520 Port Side Intake AC</t>
  </si>
  <si>
    <t>X-1100WPSAC-R-R6</t>
  </si>
  <si>
    <t>Power Supply,Brocade 6520 1100W RAF AC</t>
  </si>
  <si>
    <t>X1117A-EN-R6-C</t>
  </si>
  <si>
    <t>NICII 2-Port Bare Cage SFP+ 10GbE PCIe,EN,-C</t>
  </si>
  <si>
    <t>X1117A-R6</t>
  </si>
  <si>
    <t>NICII 2-Port Bare Cage SFP+ 10GbE PCIe</t>
  </si>
  <si>
    <t>X1120A-R6</t>
  </si>
  <si>
    <t>NIC II 2-Port RJ45 10GBASE-T PCIe</t>
  </si>
  <si>
    <t>X1120A-R6-C</t>
  </si>
  <si>
    <t>NIC II 2-Port RJ45 10GBASE-T PCIe,-C</t>
  </si>
  <si>
    <t>X1124A-R6</t>
  </si>
  <si>
    <t>HBA FC-Virtual Interface 2-Port 4Gb PCIe</t>
  </si>
  <si>
    <t>X1124A-R6-C</t>
  </si>
  <si>
    <t>HBA FC-Virtual Interface 2-Port 4Gb PCIe,-C</t>
  </si>
  <si>
    <t>X1131A-EN-R6-C</t>
  </si>
  <si>
    <t>HBA 2-Port FCP Target 8Gb PCIe,EN,-C</t>
  </si>
  <si>
    <t>X1131A-R6</t>
  </si>
  <si>
    <t>HBA 2-Port FCP Target 8Gb PCIe</t>
  </si>
  <si>
    <t>X1132A-EN-R6-C</t>
  </si>
  <si>
    <t>ADPT 4-Port FCP 8Gb Target Adapter PCIe,EN,-C</t>
  </si>
  <si>
    <t>X1132A-R6</t>
  </si>
  <si>
    <t>ADPT 4-Pt FC 8Gb Target-Init PCIe</t>
  </si>
  <si>
    <t>X1133A-R6</t>
  </si>
  <si>
    <t>HBA,4-Port FCP Target 16Gb PCIe w/SFP+</t>
  </si>
  <si>
    <t>X1133A-R6-C</t>
  </si>
  <si>
    <t>HBA,4-Port FCP Target 16Gb PCIe w/SFP+,-C</t>
  </si>
  <si>
    <t>X1139A-EN-R6-C</t>
  </si>
  <si>
    <t>ADPT 2-Pt Unified Tgt 10GbE SFP+ PCIe,EN,-C</t>
  </si>
  <si>
    <t>X1139A-R6</t>
  </si>
  <si>
    <t>ADPT 2-Port Unified Target 10GbE SFP+ PCIe</t>
  </si>
  <si>
    <t>X1139A-R6-C</t>
  </si>
  <si>
    <t>ADPT 2-Port Unified Target 10GbE SFP+ PCIe,-C</t>
  </si>
  <si>
    <t>X1140A-EN-R6-C</t>
  </si>
  <si>
    <t>ADPT 2-Pt Unified Tgt Cu 10GbE SFP+PCIe,EN,-C</t>
  </si>
  <si>
    <t>X1140A-R6</t>
  </si>
  <si>
    <t>ADPT 2-Pt Unified Target Cu 10GbE SFP+PCIe</t>
  </si>
  <si>
    <t>X1140A-R6-C</t>
  </si>
  <si>
    <t>ADPT 2-Pt Unified Target Cu 10GbE SFP+PCIe,-C</t>
  </si>
  <si>
    <t>X1142A-EN-R6-C</t>
  </si>
  <si>
    <t>HBA FC-Virt Interface 2-Port 8Gb PCIe,EN,-C</t>
  </si>
  <si>
    <t>X1142A-R6</t>
  </si>
  <si>
    <t>HBA FC-Virtual Interface 2-Port 8Gb PCIe</t>
  </si>
  <si>
    <t>X1142A-R6-C</t>
  </si>
  <si>
    <t>HBA FC-Virtual Interface 2-Port 8Gb PCIe,-C</t>
  </si>
  <si>
    <t>X1143A-R6</t>
  </si>
  <si>
    <t>ADPT 2-Pt UTA2,10GbE,16Gb FC BareCage SFP+</t>
  </si>
  <si>
    <t>X1143A-R6-C</t>
  </si>
  <si>
    <t>ADPT 2-Pt UTA2,10GbE,16Gb FC BareCage SFP+,-C</t>
  </si>
  <si>
    <t>X1150A-R6</t>
  </si>
  <si>
    <t>CARD Mezzanine 2-port 8G FC</t>
  </si>
  <si>
    <t>X1160A-R6</t>
  </si>
  <si>
    <t>CARD Mezzanine 2-port 10GbE</t>
  </si>
  <si>
    <t>X1300A-R5</t>
  </si>
  <si>
    <t>NIC,Compression</t>
  </si>
  <si>
    <t>X1422-R5</t>
  </si>
  <si>
    <t>LCD Assembly,6XXX Series</t>
  </si>
  <si>
    <t>X1425A-R6</t>
  </si>
  <si>
    <t>MEM,USB Media,2GB,Blank</t>
  </si>
  <si>
    <t>X1426A-R6</t>
  </si>
  <si>
    <t>USB Flash,8GB</t>
  </si>
  <si>
    <t>X1558A-R6</t>
  </si>
  <si>
    <t>Power Cable,In-Cabinet,48-IN,C13-C14</t>
  </si>
  <si>
    <t>X1558A-R6-C</t>
  </si>
  <si>
    <t>Power Cable,In-Cabinet,48-IN,C13-C14,-C</t>
  </si>
  <si>
    <t>X1563C-R5</t>
  </si>
  <si>
    <t>SFP,Brocade 4Gbps Short Wave 4-Pack</t>
  </si>
  <si>
    <t>X1563C-R5-C</t>
  </si>
  <si>
    <t>Brocade Short Wave SFP,4Gbps,4-Pack,-C,R5</t>
  </si>
  <si>
    <t>X1574A-MC-R6-C</t>
  </si>
  <si>
    <t>Bridge,ATTO 6500N FC-SAS cDOT,-C</t>
  </si>
  <si>
    <t>X1574A-R6</t>
  </si>
  <si>
    <t>Bridge,ATTO 6500N FC-SAS</t>
  </si>
  <si>
    <t>X1574A-R6-C</t>
  </si>
  <si>
    <t>Bridge,ATTO 6500N FC-SAS,-C</t>
  </si>
  <si>
    <t>X1577B-4PK-R6</t>
  </si>
  <si>
    <t>SFP,Cisco 4Gbps 4-Pack Short Wave</t>
  </si>
  <si>
    <t>X1577B-4PK-R6-C</t>
  </si>
  <si>
    <t>Cisco Short Wave SFP,4Gbps,4-Pack,-C,R6</t>
  </si>
  <si>
    <t>X1580A-R5</t>
  </si>
  <si>
    <t>SFP,Cisco MDS 2Gbps Long Wave IP</t>
  </si>
  <si>
    <t>X1580A-R5-C</t>
  </si>
  <si>
    <t>Cisco MDS 2 Gbps Long Wave IP SFP,-C,R5</t>
  </si>
  <si>
    <t>X1584A-R5</t>
  </si>
  <si>
    <t>Power Suppy,Cisco MDS 9506 AC</t>
  </si>
  <si>
    <t>X1587A-R5</t>
  </si>
  <si>
    <t>Power Suppy,Cisco MDS 9509 AC</t>
  </si>
  <si>
    <t>X1593A-R6</t>
  </si>
  <si>
    <t>Power Cable,Cisco MDS 9216/N50XX US</t>
  </si>
  <si>
    <t>X1593A-R6-C</t>
  </si>
  <si>
    <t>Cisco MDS 9216/N50XX Power Cable US,-C,R6</t>
  </si>
  <si>
    <t>X1594A-R6</t>
  </si>
  <si>
    <t>Power Cable,Cisco MDS 9216/N50XX Australia</t>
  </si>
  <si>
    <t>X1594A-R6-C</t>
  </si>
  <si>
    <t>Cisco MDS 9216/N50XX Pwr Cbl Australia,-C,R6</t>
  </si>
  <si>
    <t>X1595A-R6</t>
  </si>
  <si>
    <t>Power Cable,Cisco MDS 9216/N50XX EU</t>
  </si>
  <si>
    <t>X1595A-R6-C</t>
  </si>
  <si>
    <t>Cisco MDS 9216/N50XX Power Cable EU,-C,R6</t>
  </si>
  <si>
    <t>X1596A-R6</t>
  </si>
  <si>
    <t>Power Cable,Cisco MDS 9216/N50XX Italy</t>
  </si>
  <si>
    <t>X1596A-R6-C</t>
  </si>
  <si>
    <t>Cisco MDS 9216/N50XX Power Cable Italy,-C,R6</t>
  </si>
  <si>
    <t>X1597A-R6</t>
  </si>
  <si>
    <t>Power Cable,Cisco MDS 9216/N50XX UK</t>
  </si>
  <si>
    <t>X1597A-R6-C</t>
  </si>
  <si>
    <t>Cisco MDS 9216/N50XX Power Cable UK,-C,R6</t>
  </si>
  <si>
    <t>X1598A-R6</t>
  </si>
  <si>
    <t>Power Cable,Cisco MDS 9216/N50XX Argentina</t>
  </si>
  <si>
    <t>X1598A-R6-C</t>
  </si>
  <si>
    <t>Cisco MDS 9216/N50XX Pwr Cbl Argentina,-C,R6</t>
  </si>
  <si>
    <t>X1599A-R6</t>
  </si>
  <si>
    <t>Power Cable,Cisco MDS 9506 US</t>
  </si>
  <si>
    <t>X1599A-R6-C</t>
  </si>
  <si>
    <t>Cisco MDS 9506 Power Cable US,-C,R6</t>
  </si>
  <si>
    <t>X1600A-R6</t>
  </si>
  <si>
    <t>Power Cable,Cisco MDS 9506 EU</t>
  </si>
  <si>
    <t>X1600A-R6-C</t>
  </si>
  <si>
    <t>Cisco MDS 9506 Power Cable,EU,-C,R6</t>
  </si>
  <si>
    <t>X1601A-R6</t>
  </si>
  <si>
    <t>Power Cable,Cisco MDS 9506 Int</t>
  </si>
  <si>
    <t>X1601A-R6-C</t>
  </si>
  <si>
    <t>Cisco MDS 9506 Power Cable Int,-C,R6</t>
  </si>
  <si>
    <t>X1602A-R6</t>
  </si>
  <si>
    <t>Power Cable,Cisco MDS 9506 US Twist</t>
  </si>
  <si>
    <t>X1602A-R6-C</t>
  </si>
  <si>
    <t>Cisco MDS 9506 Power Cable US Twist,-C,R6</t>
  </si>
  <si>
    <t>X1603A-R6</t>
  </si>
  <si>
    <t>Power Cable,Cisco 9513/97XX US</t>
  </si>
  <si>
    <t>X1603A-R6-C</t>
  </si>
  <si>
    <t>Power Cable,Cisco 9513/97XX US,-C</t>
  </si>
  <si>
    <t>X1604A-R6</t>
  </si>
  <si>
    <t>Power Cable,Cisco 9513/97XX EU</t>
  </si>
  <si>
    <t>X1604A-R6-C</t>
  </si>
  <si>
    <t>Power Cable,Cisco 9513/97XX EU,-C</t>
  </si>
  <si>
    <t>X1605A-R6</t>
  </si>
  <si>
    <t>Power Cable,Cisco 9513/97XX Int</t>
  </si>
  <si>
    <t>X1605A-R6-C</t>
  </si>
  <si>
    <t>Power Cable,Cisco 9513/97XX Int,-C</t>
  </si>
  <si>
    <t>X1606A-R6</t>
  </si>
  <si>
    <t>Power Cable,Cisco MDS 9509 US Twist</t>
  </si>
  <si>
    <t>X1606A-R6-C</t>
  </si>
  <si>
    <t>Cisco MDS 9509 Power Cable US Twist,-C,R6</t>
  </si>
  <si>
    <t>X1607A-R5</t>
  </si>
  <si>
    <t>Disk,Cisco MDS Supervisor 512MB CF</t>
  </si>
  <si>
    <t>X1608A-R6</t>
  </si>
  <si>
    <t>Kit,Cisco MDS 9216 Static Rail</t>
  </si>
  <si>
    <t>X1608A-R6-C</t>
  </si>
  <si>
    <t>Cisco MDS 9216 Static Rail Kit,-C,R6</t>
  </si>
  <si>
    <t>X1609A-R6</t>
  </si>
  <si>
    <t>Adapter,Cisco MDS 92XX AC Power</t>
  </si>
  <si>
    <t>X1609A-R6-C</t>
  </si>
  <si>
    <t>Cisco MDS 92XX AC Power Adapter,-C,R6</t>
  </si>
  <si>
    <t>X1622-R6</t>
  </si>
  <si>
    <t>Power Cable,Cisco MDS 9506 Switzerland</t>
  </si>
  <si>
    <t>X1622-R6-C</t>
  </si>
  <si>
    <t>Cisco MDS 9506 Power Cable Switzerland,-C,R6</t>
  </si>
  <si>
    <t>X1623-R6</t>
  </si>
  <si>
    <t>Power Cable,Cisco MDS 9506 South Africa</t>
  </si>
  <si>
    <t>X1623-R6-C</t>
  </si>
  <si>
    <t>Cisco MDS 9506 Power Cable South Africa,-C,R6</t>
  </si>
  <si>
    <t>X1624-R6</t>
  </si>
  <si>
    <t>Power Cable,Cisco 9513/97XX Switzerland</t>
  </si>
  <si>
    <t>X1624-R6-C</t>
  </si>
  <si>
    <t>Power Cable,Cisco 9513/97XX Switzerland,-C</t>
  </si>
  <si>
    <t>X1625-R6</t>
  </si>
  <si>
    <t>Power Cable,Cisco 95/97XX South Africa</t>
  </si>
  <si>
    <t>X1625-R6-C</t>
  </si>
  <si>
    <t>Power Cable,Cisco 95/97XX South Africa,-C</t>
  </si>
  <si>
    <t>X1626-R6</t>
  </si>
  <si>
    <t>Power Cable,Cisco PAA 250VAC Argentina</t>
  </si>
  <si>
    <t>X1627-R6</t>
  </si>
  <si>
    <t>Power Cable,Cisco PAA 250VAC Australia</t>
  </si>
  <si>
    <t>X1628-R6</t>
  </si>
  <si>
    <t>Power Cable,Cisco PAA 250VAC EU</t>
  </si>
  <si>
    <t>X1629-R6</t>
  </si>
  <si>
    <t>Power Cable,Cisco PAA 250VAC Korea</t>
  </si>
  <si>
    <t>X1630-R6</t>
  </si>
  <si>
    <t>Power Cable,Cisco PAA 250VAC UK</t>
  </si>
  <si>
    <t>X1631-R6</t>
  </si>
  <si>
    <t>Power Cable,Cisco PAA 125VAC US</t>
  </si>
  <si>
    <t>X1632-R6</t>
  </si>
  <si>
    <t>Power Cable,Cisco MDS 9216/N50XX S Africa</t>
  </si>
  <si>
    <t>X1632-R6-C</t>
  </si>
  <si>
    <t>Cisco MDS 9216/N50XX Pwr Cable S Africa,-C,R6</t>
  </si>
  <si>
    <t>X1633-R6</t>
  </si>
  <si>
    <t>Power Cable,Cisco MDS 9216/N50XX Switzerland</t>
  </si>
  <si>
    <t>X1633-R6-C</t>
  </si>
  <si>
    <t>Cisco MDS9216/N50XX Pwr Cbl Switzerland,-C,R6</t>
  </si>
  <si>
    <t>X1634-R6</t>
  </si>
  <si>
    <t>Adapter,Cisco MDS 9506 AC Power</t>
  </si>
  <si>
    <t>X1634-R6-C</t>
  </si>
  <si>
    <t>Power Cable,Cisco Cabinet Jumper,-C</t>
  </si>
  <si>
    <t>X1637-R6</t>
  </si>
  <si>
    <t>Kit,Cisco MDS 9506 Rack Mnt and Cable Mgmt</t>
  </si>
  <si>
    <t>X1638-R5</t>
  </si>
  <si>
    <t>Fan,Cisco MDS 9506</t>
  </si>
  <si>
    <t>X1642-R6</t>
  </si>
  <si>
    <t>Kit,Cisco Telco and EIA Shelf Bracket</t>
  </si>
  <si>
    <t>X1643-R5</t>
  </si>
  <si>
    <t>Fan,Cisco MDS 9100</t>
  </si>
  <si>
    <t>X1644-R6</t>
  </si>
  <si>
    <t>Kit,Cisco MDS 9509 (only) Shelf Bracket</t>
  </si>
  <si>
    <t>X1646-R6</t>
  </si>
  <si>
    <t>Kit,Cisco MDS 9100 Rack Mnt and Cable Mgmt</t>
  </si>
  <si>
    <t>X1651-R5</t>
  </si>
  <si>
    <t>SFP,Cisco Gigabit Ethernet CU RJ-45</t>
  </si>
  <si>
    <t>X1651-R5-C</t>
  </si>
  <si>
    <t>Cisco Gigabit Ethernet CU SFP,RJ-45,-C,R5</t>
  </si>
  <si>
    <t>X1652-R6</t>
  </si>
  <si>
    <t>Power Cable,Cisco 9513/97XX Israel</t>
  </si>
  <si>
    <t>X1652-R6-C</t>
  </si>
  <si>
    <t>Power Cable,Cisco 9513/97XX Israel,-C</t>
  </si>
  <si>
    <t>X1653-R6</t>
  </si>
  <si>
    <t>Power Cable,Cisco MDS 9506 Israel</t>
  </si>
  <si>
    <t>X1653-R6-C</t>
  </si>
  <si>
    <t>Cisco MDS 9506 Power Cable Israel,-C,R6</t>
  </si>
  <si>
    <t>X1654-R6</t>
  </si>
  <si>
    <t>Power Cable,Cisco MDS 9020  Israel</t>
  </si>
  <si>
    <t>X1654-R6-C</t>
  </si>
  <si>
    <t>Cisco MDS 9020 Power Cable Israel,-C,R6</t>
  </si>
  <si>
    <t>X1656A-R5</t>
  </si>
  <si>
    <t>Power Supply,Cisco MDS 9513 6000W AC</t>
  </si>
  <si>
    <t>X1659A-R6</t>
  </si>
  <si>
    <t>Power Cable,Cisco 9513/97XX Australia</t>
  </si>
  <si>
    <t>X1659A-R6-C</t>
  </si>
  <si>
    <t>Power Cable,Cisco 9513/97XX Australia,-C</t>
  </si>
  <si>
    <t>X1660A-R6</t>
  </si>
  <si>
    <t>Power Cable,Cisco 9513/97XX China</t>
  </si>
  <si>
    <t>X1660A-R6-C</t>
  </si>
  <si>
    <t>Power Cable,Cisco 9513/97XX China,-C</t>
  </si>
  <si>
    <t>X1672A-R5</t>
  </si>
  <si>
    <t>SFP,Cisco MDS 10Gbps Short Wave</t>
  </si>
  <si>
    <t>X1672A-R5-C</t>
  </si>
  <si>
    <t>Cisco MDS 10Gbps Short Reach 300M SFP,-C,R5</t>
  </si>
  <si>
    <t>X1673A-R5</t>
  </si>
  <si>
    <t>Power Supply,Brocade 4900 AC</t>
  </si>
  <si>
    <t>X1674A-R5</t>
  </si>
  <si>
    <t>SFP,Cisco MDS 4Gbps Short Wave LC</t>
  </si>
  <si>
    <t>X1674A-R5-C</t>
  </si>
  <si>
    <t>Cisco MDS 4 Gbps Short Wave SFP,LC,-C,R5</t>
  </si>
  <si>
    <t>X1676A-R5</t>
  </si>
  <si>
    <t>Tray,Cisco MDS 9513 Front Fan</t>
  </si>
  <si>
    <t>X1677A-R5</t>
  </si>
  <si>
    <t>Tray,Cisco MDS 9513 Rear Fan</t>
  </si>
  <si>
    <t>X1678A-R5</t>
  </si>
  <si>
    <t>Module,Cisco MDS 9513 Backplane Clock</t>
  </si>
  <si>
    <t>X1679A-R5-C</t>
  </si>
  <si>
    <t>Cisco MDS9509 PowerSupply 3KW,-C,R5</t>
  </si>
  <si>
    <t>X1697-R5</t>
  </si>
  <si>
    <t>Kit,Brocade Universal Rail</t>
  </si>
  <si>
    <t>X1780-R5</t>
  </si>
  <si>
    <t>Power Supply,Brocade 5100/6505 AC</t>
  </si>
  <si>
    <t>X1781-R6</t>
  </si>
  <si>
    <t>Brocade Accessory Kit,300,R6</t>
  </si>
  <si>
    <t>X1782-R6</t>
  </si>
  <si>
    <t>Brocade Accessory Kit,5100,R6</t>
  </si>
  <si>
    <t>X1783-R6</t>
  </si>
  <si>
    <t>Brocade Accessory Kit,5300/ES,R6</t>
  </si>
  <si>
    <t>X1834-R6</t>
  </si>
  <si>
    <t>Battery Assembly For NVRAM9,FAS8040/60/80</t>
  </si>
  <si>
    <t>X1837-R6</t>
  </si>
  <si>
    <t>Battery Assembly For NVRAM8</t>
  </si>
  <si>
    <t>X1839-R6</t>
  </si>
  <si>
    <t>Battery Assembly For NVRAM9,FAS8020</t>
  </si>
  <si>
    <t>X1840-R6</t>
  </si>
  <si>
    <t>Power Cable,Cisco MDS 91XX/92XX China</t>
  </si>
  <si>
    <t>X1840-R6-C</t>
  </si>
  <si>
    <t>Cisco MDS 91XX/92XX Power Cable China,-C,R6</t>
  </si>
  <si>
    <t>X1841-R6</t>
  </si>
  <si>
    <t>Power Cable,Cisco MDS 91XX/92XX Korea</t>
  </si>
  <si>
    <t>X1841-R6-C</t>
  </si>
  <si>
    <t>Cisco MDS 91XX/92XX Power Cable Korea,-C,R6</t>
  </si>
  <si>
    <t>X1842-R6</t>
  </si>
  <si>
    <t>Power Cable,Cisco MDS 91XX/92XX Taiwan</t>
  </si>
  <si>
    <t>X1842-R6-C</t>
  </si>
  <si>
    <t>Cisco MDS 91XX92XX Power Cable Taiwan,-C,R6</t>
  </si>
  <si>
    <t>X1847-R6</t>
  </si>
  <si>
    <t>Lithium System Battery CR2032,R6</t>
  </si>
  <si>
    <t>X1853-R5</t>
  </si>
  <si>
    <t>Power Supply,Brocade 5000 AC w/Fan</t>
  </si>
  <si>
    <t>X1857-R6</t>
  </si>
  <si>
    <t>PERFORATED BLANK PNL,3U,42U CAB,R6</t>
  </si>
  <si>
    <t>X1858-CH-R5</t>
  </si>
  <si>
    <t>Brocade DCX Switch Chassis,R5</t>
  </si>
  <si>
    <t>X1866-8PK-R6</t>
  </si>
  <si>
    <t>SFP,Brocade 4Gbps SWL 8-Pack</t>
  </si>
  <si>
    <t>X1866-R6</t>
  </si>
  <si>
    <t>SFP,Brocade 4Gbps SWL</t>
  </si>
  <si>
    <t>X1868-R6</t>
  </si>
  <si>
    <t>SFP,Brocade 4Gbps 4Km LWL</t>
  </si>
  <si>
    <t>X1869-R6</t>
  </si>
  <si>
    <t>SFP,Brocade 8Gbps 10Km LWL</t>
  </si>
  <si>
    <t>X1872-R5</t>
  </si>
  <si>
    <t>Power Supply,Brocade DCX 2000W AC</t>
  </si>
  <si>
    <t>X1873-R6</t>
  </si>
  <si>
    <t>Power Cable,Brocade DCX North America</t>
  </si>
  <si>
    <t>X1875-R6</t>
  </si>
  <si>
    <t>Power Cable,Brocade DCX Cont. Europe</t>
  </si>
  <si>
    <t>X1876-R6</t>
  </si>
  <si>
    <t>Power Cable,Brocade DCX Aust/NZ</t>
  </si>
  <si>
    <t>X1877-R6</t>
  </si>
  <si>
    <t>Power Cable,Brocade DCX IEC-60309</t>
  </si>
  <si>
    <t>X1878-R5</t>
  </si>
  <si>
    <t>Kit,Brocade DCX Rack Mount/Mid-Mount</t>
  </si>
  <si>
    <t>X1880-R6</t>
  </si>
  <si>
    <t>SFP,Brocade 4Gbps 10Km LWL</t>
  </si>
  <si>
    <t>X1881-R6</t>
  </si>
  <si>
    <t>SFP,Brocade 4Gbps 30Km LWL</t>
  </si>
  <si>
    <t>X1882-R6</t>
  </si>
  <si>
    <t>XFP,Brocade 10GbE 40Km Extended LongWave</t>
  </si>
  <si>
    <t>X1884-R5</t>
  </si>
  <si>
    <t>Kit,Brocade DCX 14U Rack Mount</t>
  </si>
  <si>
    <t>X1885-R5</t>
  </si>
  <si>
    <t>Blade,Brocade DCX CR8 Control Processor</t>
  </si>
  <si>
    <t>X1888-R5</t>
  </si>
  <si>
    <t>Tray,Brocade DCX Cable Management</t>
  </si>
  <si>
    <t>X1889-R5</t>
  </si>
  <si>
    <t>Door,Brocade DCX</t>
  </si>
  <si>
    <t>X1891-R5</t>
  </si>
  <si>
    <t>Card,Brocade DCX WWN</t>
  </si>
  <si>
    <t>X1892-R5</t>
  </si>
  <si>
    <t>Fan,Brocade DCX Blower Assy</t>
  </si>
  <si>
    <t>X1893-R5</t>
  </si>
  <si>
    <t>Panel,Brocade DCX Port Card Slot Filler</t>
  </si>
  <si>
    <t>X1894-R5</t>
  </si>
  <si>
    <t>Panel,Brocade DCX Power Supply Slot Filler</t>
  </si>
  <si>
    <t>X1895-R6</t>
  </si>
  <si>
    <t>Drive,Brocade DCX 2GB USB</t>
  </si>
  <si>
    <t>X1927A-EN-R6-C</t>
  </si>
  <si>
    <t>HBA MetroCluster FC-VI,5M Cbl 8Gb PCIe,EN,-C</t>
  </si>
  <si>
    <t>X1927A-R6</t>
  </si>
  <si>
    <t>HBA MetroCluster FC-VI w/5M Cbl 8Gb PCIe</t>
  </si>
  <si>
    <t>X1927A-R6-C</t>
  </si>
  <si>
    <t>HBA MetroCluster FC-VI w/5M Cbl 8Gb PCIe,-C</t>
  </si>
  <si>
    <t>X1928A-R6</t>
  </si>
  <si>
    <t>HBA,MC FC-VI  16Gb PCIe w/5M Cbl w/o SFP</t>
  </si>
  <si>
    <t>X1928A-R6-C</t>
  </si>
  <si>
    <t>HBA,MC FC-VI 16Gb PCIe w/5M Cbl w/o SFP,-C</t>
  </si>
  <si>
    <t>X1945A-R6</t>
  </si>
  <si>
    <t>Cable,Cluster 4X,Fiber,5M,R6</t>
  </si>
  <si>
    <t>X1945A-R6-C</t>
  </si>
  <si>
    <t>Cable,Cluster 4X,Fiber,5M,-C,R6</t>
  </si>
  <si>
    <t>X1946A-R6</t>
  </si>
  <si>
    <t>Cable,Cluster 4X,Fiber,30M,R6</t>
  </si>
  <si>
    <t>X1946A-R6-C</t>
  </si>
  <si>
    <t>Cable,Cluster 4X,Fiber,30M,-C,R6</t>
  </si>
  <si>
    <t>X1949A-R5</t>
  </si>
  <si>
    <t>Converter,Fiber,Copper-Fiber,4X IB</t>
  </si>
  <si>
    <t>X1951A-R6</t>
  </si>
  <si>
    <t>Cable,MTP to SC Patch Panel,30M,R6</t>
  </si>
  <si>
    <t>X1951A-R6-C</t>
  </si>
  <si>
    <t>Cable,MTP to SC Patch Panel,30M,-C,R6</t>
  </si>
  <si>
    <t>X1952A-R6</t>
  </si>
  <si>
    <t>Cable,MTP to ST Patch Panel,30M,R6</t>
  </si>
  <si>
    <t>X1952A-R6-C</t>
  </si>
  <si>
    <t>Cable,MTP to ST Patch Panel,30M,-C,R6</t>
  </si>
  <si>
    <t>X1953A-R6</t>
  </si>
  <si>
    <t>Cable,MTP to LC Patch Panel,30M,R6</t>
  </si>
  <si>
    <t>X1953A-R6-C</t>
  </si>
  <si>
    <t>Cable,MTP to LC Patch Panel,30M,-C,R6</t>
  </si>
  <si>
    <t>X1954A-R6</t>
  </si>
  <si>
    <t>Cable,MTP to FC Patch Panel,30M,R6</t>
  </si>
  <si>
    <t>X1954A-R6-C</t>
  </si>
  <si>
    <t>Cable,MTP to FC Patch Panel,30M,-C,R6</t>
  </si>
  <si>
    <t>X1955A-R6</t>
  </si>
  <si>
    <t>Cable,MTP to MTRJ Patch Panel,30M,R6</t>
  </si>
  <si>
    <t>X1955A-R6-C</t>
  </si>
  <si>
    <t>Cable,MTP to MTRJ Patch Panel,30M,-C,R6</t>
  </si>
  <si>
    <t>X1956-R6</t>
  </si>
  <si>
    <t>Converter,CU to Fiber,40Gbs,62XX,SA620</t>
  </si>
  <si>
    <t>X1956-R6-C</t>
  </si>
  <si>
    <t>X1960-R6</t>
  </si>
  <si>
    <t>ClusterNet Interconnect Cluster,16Pt,10Gb</t>
  </si>
  <si>
    <t>X1960-R6-C</t>
  </si>
  <si>
    <t>ClusterNet Interconnect,16Pt,10Gb,-C</t>
  </si>
  <si>
    <t>X1961-R6</t>
  </si>
  <si>
    <t>ClusterNet Interconnect Mgmt,16Pt,1Gb</t>
  </si>
  <si>
    <t>X1961-R6-C</t>
  </si>
  <si>
    <t>ClusterNet Interconnect,16Pt,1Gb, -C</t>
  </si>
  <si>
    <t>X1967-R6</t>
  </si>
  <si>
    <t>ClusterNet Interconnect,48Pt,10Gb</t>
  </si>
  <si>
    <t>X1967R-R6</t>
  </si>
  <si>
    <t>ClusterNet Interconnect,Reverse Air,48Pt,10Gb</t>
  </si>
  <si>
    <t>X1973A-R6</t>
  </si>
  <si>
    <t>Flash Cache 512GB PCIe Module 2</t>
  </si>
  <si>
    <t>X1973A-R6-C</t>
  </si>
  <si>
    <t>Flash Cache 512GB PCIe Module 2,-C</t>
  </si>
  <si>
    <t>X1974A-R6</t>
  </si>
  <si>
    <t>Flash Cache 1TB PCIe Module 2</t>
  </si>
  <si>
    <t>X1974A-R6-C</t>
  </si>
  <si>
    <t>Flash Cache 1TB PCIe Module 2,-C</t>
  </si>
  <si>
    <t>X1975A-R6</t>
  </si>
  <si>
    <t>Flash Cache 2TB PCIe Module 2</t>
  </si>
  <si>
    <t>X1975A-R6-C</t>
  </si>
  <si>
    <t>Flash Cache 2TB PCIe Module 2,-C</t>
  </si>
  <si>
    <t>X1982-R6</t>
  </si>
  <si>
    <t>SFP+,Opt,10Gb,Shortwave,X1962/X1963/X1968</t>
  </si>
  <si>
    <t>X1983-1-R6</t>
  </si>
  <si>
    <t>Cable,Twinax CU,SFP+,1M,X1962/X1963/X1968</t>
  </si>
  <si>
    <t>X1983-3-R6</t>
  </si>
  <si>
    <t>Cable,Twinax CU,SFP+,3M,X1962/X1963/X1968</t>
  </si>
  <si>
    <t>X1983-5-R6</t>
  </si>
  <si>
    <t>Cable,Twinax CU,SFP+,5M,X1962/X1963/X1968</t>
  </si>
  <si>
    <t>X1985-QS-R6</t>
  </si>
  <si>
    <t>Cluster Cable Label Kit,QS</t>
  </si>
  <si>
    <t>X1985-R6</t>
  </si>
  <si>
    <t>12-Node Cluster Cable Label Kit</t>
  </si>
  <si>
    <t>X1985-R6-C</t>
  </si>
  <si>
    <t>12-Node Cluster Cable Label Kit,-C</t>
  </si>
  <si>
    <t>X1987-R6</t>
  </si>
  <si>
    <t>Accessory Kit,Cluster,X1967</t>
  </si>
  <si>
    <t>X1988-R6</t>
  </si>
  <si>
    <t>16-Port Expansion Module for X1967</t>
  </si>
  <si>
    <t>X1989-R6</t>
  </si>
  <si>
    <t>ClusterNet Interconnect,48Pt,10GBaseT</t>
  </si>
  <si>
    <t>X-20004-00-0E-R6-C</t>
  </si>
  <si>
    <t>Cable,miniSAS,1m,0E,-C</t>
  </si>
  <si>
    <t>X-20004-00-R6</t>
  </si>
  <si>
    <t>Cable,miniSAS,1m</t>
  </si>
  <si>
    <t>X-20004-00-R6-C</t>
  </si>
  <si>
    <t>Cable,miniSAS,1m,-C</t>
  </si>
  <si>
    <t>X2027B-R5</t>
  </si>
  <si>
    <t>HBA 2-Port SCSI Copper 320MB PCI-X</t>
  </si>
  <si>
    <t>X2027B-R5-C</t>
  </si>
  <si>
    <t>HBA 2-Port SCSI Copper 320MB LVD/SE PCI-X,-C</t>
  </si>
  <si>
    <t>X2053A-R6</t>
  </si>
  <si>
    <t>HBA 2-Port Optical 4Gb Tape PCIe</t>
  </si>
  <si>
    <t>X2053A-R6-C</t>
  </si>
  <si>
    <t>HBA 2-Port Optical 4Gb Tape PCIe,-C</t>
  </si>
  <si>
    <t>X2056-EN-R6-C</t>
  </si>
  <si>
    <t>IO Board FC 4-Port,EN,-C</t>
  </si>
  <si>
    <t>X2056-R6</t>
  </si>
  <si>
    <t>IO Board FC 4-Port</t>
  </si>
  <si>
    <t>X2056-R6-C</t>
  </si>
  <si>
    <t>IO Board FC 4-Port,-C</t>
  </si>
  <si>
    <t>X2065A-EN-R6-C</t>
  </si>
  <si>
    <t>HBA SAS 4-Port Copper 3/6 Gb QSFP PCIe,EN,-C</t>
  </si>
  <si>
    <t>X2065A-R6</t>
  </si>
  <si>
    <t>HBA SAS 4-Port Copper 3/6 Gb QSFP PCIe</t>
  </si>
  <si>
    <t>X2065A-R6-C</t>
  </si>
  <si>
    <t>HBA SAS 4-Port Copper 3/6 Gb QSFP PCIe,-C</t>
  </si>
  <si>
    <t>X2067-R6</t>
  </si>
  <si>
    <t>IO Board SAS 4-Port</t>
  </si>
  <si>
    <t>X2067-R6-C</t>
  </si>
  <si>
    <t>IO Board SAS 4-Port,-C</t>
  </si>
  <si>
    <t>X2069-R6</t>
  </si>
  <si>
    <t>HBA,4-Port SAS 3/6/12Gbps QSFP PCIe</t>
  </si>
  <si>
    <t>X2069-R6-C</t>
  </si>
  <si>
    <t>HBA,4-Port SAS 3/6/12Gbps QSFP PCIe,-C</t>
  </si>
  <si>
    <t>X-21091-00-R6</t>
  </si>
  <si>
    <t>Blank,Dsk Drv Filler,12-Pack,DE1600</t>
  </si>
  <si>
    <t>X-24236-00-R6</t>
  </si>
  <si>
    <t>Diagnostic Cables,E2XXX,E5XXX</t>
  </si>
  <si>
    <t>X-24238-00-R6</t>
  </si>
  <si>
    <t>Rail Kit,DE1600,Adjustable,23.5"-32.5"</t>
  </si>
  <si>
    <t>X-24936-00-0E-R6-C</t>
  </si>
  <si>
    <t>Cable,miniSAS,2m,0E,-C</t>
  </si>
  <si>
    <t>X-24936-00-R6</t>
  </si>
  <si>
    <t>Cable,miniSAS,2m,R6</t>
  </si>
  <si>
    <t>X-24936-00-R6-C</t>
  </si>
  <si>
    <t>Cable,miniSAS,2m,-C</t>
  </si>
  <si>
    <t>X-250WPSAC-F-R6</t>
  </si>
  <si>
    <t>Power Supply,Brocade VDX67XX-1UF AC w/Fan</t>
  </si>
  <si>
    <t>X-250WPSAC-R-R6</t>
  </si>
  <si>
    <t>Power Supply,Brocade VDX67XX-1U AC w/Fan</t>
  </si>
  <si>
    <t>X-26001-00-0E-R6-C</t>
  </si>
  <si>
    <t>Cable,SAS HD to miniSAS,SAS2,2m,0E,-C</t>
  </si>
  <si>
    <t>X-26001-00-R6</t>
  </si>
  <si>
    <t>Cable,SAS HD to miniSAS,SAS2,2m</t>
  </si>
  <si>
    <t>X-26002-00-0E-R6-C</t>
  </si>
  <si>
    <t>Cable,SAS HD to miniSAS,SAS2,1m,0E,-C</t>
  </si>
  <si>
    <t>X-26002-00-R6</t>
  </si>
  <si>
    <t>Cable,SAS HD to miniSAS,SAS2,1m</t>
  </si>
  <si>
    <t>X-26003-00-0E-R6-C</t>
  </si>
  <si>
    <t>Cable,SAS HD to miniSAS,SAS2,0.5m,0E,-C</t>
  </si>
  <si>
    <t>X-26003-00-R6</t>
  </si>
  <si>
    <t>Cable,SAS HD to miniSAS,SAS2,0.5m</t>
  </si>
  <si>
    <t>X306A-R5</t>
  </si>
  <si>
    <t>Disk Drive,2.0TB 7.2k,DS424x,2554/2240-4</t>
  </si>
  <si>
    <t>X308A-R5</t>
  </si>
  <si>
    <t>Disk Drive,3.0TB 7.2K,DS424x,2554/2240-4</t>
  </si>
  <si>
    <t>X-310-0004-R5-C</t>
  </si>
  <si>
    <t>8-Pt Brocade 300 No Fab FC 4Gbps,-C,R5</t>
  </si>
  <si>
    <t>X3105A-R6</t>
  </si>
  <si>
    <t>Blanking Panel,Fan Assy,31XX,62XX,SA620</t>
  </si>
  <si>
    <t>X3106A-R6</t>
  </si>
  <si>
    <t>Blanking Panel,SYS Cntlr,31XX,62XX,SA620,80x0</t>
  </si>
  <si>
    <t>X3106A-R6-C</t>
  </si>
  <si>
    <t>Blanking Panel,SYS Cntlr,FAS8040/8060,-C</t>
  </si>
  <si>
    <t>X3109-R6</t>
  </si>
  <si>
    <t>Chassis,FAS/V32XX  W/ AC PS</t>
  </si>
  <si>
    <t>X3117A-R6</t>
  </si>
  <si>
    <t>Battery,FAS22XX,FAS25XX,NVMEM,R6</t>
  </si>
  <si>
    <t>X3118-R6</t>
  </si>
  <si>
    <t>Blanking Panel,SYS CNTRL,32XX</t>
  </si>
  <si>
    <t>X3118-R6-C</t>
  </si>
  <si>
    <t>Blanking Panel,SYS CNTRL,32XX,-C</t>
  </si>
  <si>
    <t>X3124A</t>
  </si>
  <si>
    <t>Slot Cover,Slot2,AFF8080CC</t>
  </si>
  <si>
    <t>X3148A-R6</t>
  </si>
  <si>
    <t>BATTERY,4CELL With Holder,FAS/V32XX</t>
  </si>
  <si>
    <t>X3149-R6</t>
  </si>
  <si>
    <t>NVRAM8 Card With 4GB Memory No Battery</t>
  </si>
  <si>
    <t>X315A-R6</t>
  </si>
  <si>
    <t>DSK DRV,4TB 7.2k,NSE,DS424x,2554/2220/2240-4</t>
  </si>
  <si>
    <t>X316A-R6</t>
  </si>
  <si>
    <t>Disk Drive,6TB 7.2k,DS4246,FAS2554</t>
  </si>
  <si>
    <t>X3199-R6</t>
  </si>
  <si>
    <t>MEM,DIMM,2GB,DDR,ESS,3220/3250/3240/3270</t>
  </si>
  <si>
    <t>X-320-0008-MC-R5-C</t>
  </si>
  <si>
    <t>Switch,Brocade 300 8-Pt FF 8G SW SFPs MC,-C</t>
  </si>
  <si>
    <t>X-320-0008-R5-C</t>
  </si>
  <si>
    <t>8-Pt Brocade 300 Full Fab FC 8Gbps,-C,R5</t>
  </si>
  <si>
    <t>X3204-R6</t>
  </si>
  <si>
    <t>DIMM,4GB For 6210 And 6240 Systems</t>
  </si>
  <si>
    <t>X3205-R6</t>
  </si>
  <si>
    <t>DIMM,8GB for 6280 and SA620 Systems</t>
  </si>
  <si>
    <t>X320A-12-R6</t>
  </si>
  <si>
    <t>Disk Drive Pack,12x4.0TB,AVA10S</t>
  </si>
  <si>
    <t>X320A-R6</t>
  </si>
  <si>
    <t>Disk Drive,4.0TB 7.2k,AVA10S</t>
  </si>
  <si>
    <t>X3211-R6</t>
  </si>
  <si>
    <t>Riser Card, Right For 62XX and SA620</t>
  </si>
  <si>
    <t>X3212-R6</t>
  </si>
  <si>
    <t>DIMM,4GB For FAS80X0 Systems</t>
  </si>
  <si>
    <t>X3213-R6</t>
  </si>
  <si>
    <t>DIMM,8GB For FAS80X0 Systems</t>
  </si>
  <si>
    <t>X3214-R6</t>
  </si>
  <si>
    <t>DIMM,16GB for FAS8080</t>
  </si>
  <si>
    <t>X3216-R6</t>
  </si>
  <si>
    <t>Riser Card, Left For 62XX And SA620</t>
  </si>
  <si>
    <t>X3217-R6</t>
  </si>
  <si>
    <t>Riser Card,10GbE For 62XX and SA620</t>
  </si>
  <si>
    <t>X321A-12-R6</t>
  </si>
  <si>
    <t>Disk Drive Pack,12x6.0TB,AVA10S</t>
  </si>
  <si>
    <t>X321A-R6</t>
  </si>
  <si>
    <t>Disk Drive,6.0TB 7.2k,AVA10S</t>
  </si>
  <si>
    <t>X3220A-R6</t>
  </si>
  <si>
    <t>DIMM,2GB,DDR3-800,LOW IDD6 for FAS25XX</t>
  </si>
  <si>
    <t>X3221A-R6</t>
  </si>
  <si>
    <t>DIMM,16GB,DDR3-800 for FAS25XX</t>
  </si>
  <si>
    <t>X3250-R6</t>
  </si>
  <si>
    <t>DIMM,4GB,DDR,ESS,3250/3270</t>
  </si>
  <si>
    <t>X-33106-00-R6</t>
  </si>
  <si>
    <t>Power Cord,North America,220V,E-Series</t>
  </si>
  <si>
    <t>X-33106-00-R6-C</t>
  </si>
  <si>
    <t>Power Cord,North America,220V,E-SERIES,-C</t>
  </si>
  <si>
    <t>X-33107-00-R6</t>
  </si>
  <si>
    <t>Power Cord,North America,110V,E-Series</t>
  </si>
  <si>
    <t>X-33107-00-R6-C</t>
  </si>
  <si>
    <t>Power Cord,North America,110V,E-SERIES,-C</t>
  </si>
  <si>
    <t>X-33108-00-R6</t>
  </si>
  <si>
    <t>Power Cord,Europe,E-Series</t>
  </si>
  <si>
    <t>X-33108-00-R6-C</t>
  </si>
  <si>
    <t>Power Cord,Europe,E-SERIES,-C</t>
  </si>
  <si>
    <t>X-33109-00-R6</t>
  </si>
  <si>
    <t>Power Cord,Switzerland,E-Series</t>
  </si>
  <si>
    <t>X-33109-00-R6-C</t>
  </si>
  <si>
    <t>Power Cord,Switzerland,E-SERIES,-C</t>
  </si>
  <si>
    <t>X-33110-00-R6</t>
  </si>
  <si>
    <t>Power Cord,Italy,E-Series</t>
  </si>
  <si>
    <t>X-33110-00-R6-C</t>
  </si>
  <si>
    <t>Power Cord,Italy,E-SERIES,-C</t>
  </si>
  <si>
    <t>X-33111-00-R6</t>
  </si>
  <si>
    <t>Power Cord,UK and Ireland,E-Series</t>
  </si>
  <si>
    <t>X-33111-00-R6-C</t>
  </si>
  <si>
    <t>Power Cord,UK and Ireland,E-SERIES,-C</t>
  </si>
  <si>
    <t>X-33112-00-R6</t>
  </si>
  <si>
    <t>Power Cord,Denmark,E-Series</t>
  </si>
  <si>
    <t>X-33112-00-R6-C</t>
  </si>
  <si>
    <t>Power Cord,Denmark,E-SERIES,-C</t>
  </si>
  <si>
    <t>X-33113-00-R6</t>
  </si>
  <si>
    <t>Power Cord,India,E-Series</t>
  </si>
  <si>
    <t>X-33113-00-R6-C</t>
  </si>
  <si>
    <t>Power Cord,India,E-SERIES,-C</t>
  </si>
  <si>
    <t>X-33115-00-R6</t>
  </si>
  <si>
    <t>Power Cord,Australia-New Zealand,E-Series</t>
  </si>
  <si>
    <t>X-33115-00-R6-C</t>
  </si>
  <si>
    <t>Power Cord,Australia-New Zealand,E-SERIES,-C</t>
  </si>
  <si>
    <t>X-33116-00-R6</t>
  </si>
  <si>
    <t>Power Cord,Israel,E-Series</t>
  </si>
  <si>
    <t>X-33116-00-R6-C</t>
  </si>
  <si>
    <t>Power Cord,Israel,E-SERIES,-C</t>
  </si>
  <si>
    <t>X-33117-00-R6</t>
  </si>
  <si>
    <t>Power Cord,China,E-Series</t>
  </si>
  <si>
    <t>X-33117-00-R6-C</t>
  </si>
  <si>
    <t>Power Cord,China,E-SERIES,-C</t>
  </si>
  <si>
    <t>X3400A-R6</t>
  </si>
  <si>
    <t>Motherboard,No Memory,FAS2552/FAS2554</t>
  </si>
  <si>
    <t>X3401A-R6</t>
  </si>
  <si>
    <t>Motherboard,No Memory,FAS2520</t>
  </si>
  <si>
    <t>X3402A-R6</t>
  </si>
  <si>
    <t>Motherboard,No Memory,FAS2552</t>
  </si>
  <si>
    <t>X-35610-00-R6-C</t>
  </si>
  <si>
    <t>Blank,Dsk Drv Filler,DE5600,-C</t>
  </si>
  <si>
    <t>X3561-EN-R6</t>
  </si>
  <si>
    <t>Motherboard,FAS6220 No Memory,EN</t>
  </si>
  <si>
    <t>X3562-EN-R6</t>
  </si>
  <si>
    <t>Motherboard,FAS6250 No Memory,EN</t>
  </si>
  <si>
    <t>X3563-EN-R6</t>
  </si>
  <si>
    <t>Motherboard,FAS6290 No Memory,EN</t>
  </si>
  <si>
    <t>X3564-EN-R6</t>
  </si>
  <si>
    <t>Motherboard,V6220 No Memory,EN</t>
  </si>
  <si>
    <t>X3565-EN-R6</t>
  </si>
  <si>
    <t>Motherboard,V6250 No Memory,EN</t>
  </si>
  <si>
    <t>X3566-EN-R6</t>
  </si>
  <si>
    <t>Motherboard,V6290 No Memory,EN</t>
  </si>
  <si>
    <t>X3567-R6</t>
  </si>
  <si>
    <t>Motherboard,FAS8020 No Memory</t>
  </si>
  <si>
    <t>X3568-R6</t>
  </si>
  <si>
    <t>Motherboard,FAS8040 No Memory</t>
  </si>
  <si>
    <t>X3569-R6</t>
  </si>
  <si>
    <t>Motherboard,FAS8060 No Memory</t>
  </si>
  <si>
    <t>X3570-R6</t>
  </si>
  <si>
    <t>Motherboard,FAS8080 No Memory</t>
  </si>
  <si>
    <t>X-360-0008-R5-C</t>
  </si>
  <si>
    <t>24-Pt Brocade 300 Full Fab FC 8Gbps,-C,R5</t>
  </si>
  <si>
    <t>X-37901-00-R6</t>
  </si>
  <si>
    <t>SFP,16Gb,FC,E-Series</t>
  </si>
  <si>
    <t>X-37953-00-0E-R6-C</t>
  </si>
  <si>
    <t>SFP,8Gb,FC,E-SERIES,0E,-C</t>
  </si>
  <si>
    <t>X-37953-00-R6</t>
  </si>
  <si>
    <t>SFP,8Gb,FC,E-Series</t>
  </si>
  <si>
    <t>X-37953-00-R6-C</t>
  </si>
  <si>
    <t>SFP,8Gb,FC,E-SERIES,-C</t>
  </si>
  <si>
    <t>X-39941-00-R6</t>
  </si>
  <si>
    <t>Blank,Dsk Drv Filler,12-Pack,DE5600</t>
  </si>
  <si>
    <t>X-39941-00-R6-C</t>
  </si>
  <si>
    <t>Blank,Dsk Drv Filler,12-Pack,DE5600,-C</t>
  </si>
  <si>
    <t>X-40G-QSFP-SR4-INT-R6</t>
  </si>
  <si>
    <t>SFP,Brocade 4x10GBase SR4 QSFP+ Optics</t>
  </si>
  <si>
    <t>X-40G-QSFP-SR4-R6</t>
  </si>
  <si>
    <t>SFP,Brocade 40GBase SR4 QSFP+ Optics</t>
  </si>
  <si>
    <t>X-41198-00-R6</t>
  </si>
  <si>
    <t>Rail Kit,DE6600,Adjustable,29.5"-35.75"</t>
  </si>
  <si>
    <t>X-41592-00-R6</t>
  </si>
  <si>
    <t>Power Cord,Taiwan,E-Series</t>
  </si>
  <si>
    <t>X-41592-00-R6-C</t>
  </si>
  <si>
    <t>Power Cord,Taiwan,E-SERIES,-C</t>
  </si>
  <si>
    <t>X417A-R6</t>
  </si>
  <si>
    <t>DSK DRV,900GB,10K,NSE,DS2246,2552/2240-2</t>
  </si>
  <si>
    <t>X422A-R5</t>
  </si>
  <si>
    <t>Disk Drive,600GB 10k,DS224x,2552/2240-2</t>
  </si>
  <si>
    <t>X423A-R5</t>
  </si>
  <si>
    <t>DSK DRV,900GB,10K,2.5",DS2246,2552/2240-2,R5</t>
  </si>
  <si>
    <t>X425A-R6</t>
  </si>
  <si>
    <t>DSK DRV,1.2TB,10K,2.5",DS2246,2552/2240-2</t>
  </si>
  <si>
    <t>X426A-R6</t>
  </si>
  <si>
    <t>DSK DRV,1.8TB,10K,2.5",DS2246,2552/2240-2</t>
  </si>
  <si>
    <t>X-42858-00-R6-C</t>
  </si>
  <si>
    <t>Blank,Dsk Drv Filler,DE1600,-C</t>
  </si>
  <si>
    <t>X438A-R6</t>
  </si>
  <si>
    <t>SSD,400GB,DS224x,FAS2552/2240-2</t>
  </si>
  <si>
    <t>X439A-R6</t>
  </si>
  <si>
    <t>SSD,1.6TB,DS224x,FAS2552/2240-2</t>
  </si>
  <si>
    <t>X440A-R6</t>
  </si>
  <si>
    <t>SSD,800GB,NSE,DS224x,FAS2240-2,FAS2552</t>
  </si>
  <si>
    <t>X446B-R6</t>
  </si>
  <si>
    <t>SSD,200GB,B,DS224x,FAS2240-2,FAS2552</t>
  </si>
  <si>
    <t>X447A-R6</t>
  </si>
  <si>
    <t>SSD,800GB,DS224x,FAS2552/2240-2</t>
  </si>
  <si>
    <t>X448A-R6</t>
  </si>
  <si>
    <t>SSD,200GB,DS4246,FAS2554/2240-4/2220</t>
  </si>
  <si>
    <t>X449A-R6</t>
  </si>
  <si>
    <t>SSD,800GB,DS4246,FAS2554/2240-4/2220</t>
  </si>
  <si>
    <t>X-46381-00-R6</t>
  </si>
  <si>
    <t>Battery,E2600,E2700</t>
  </si>
  <si>
    <t>X477A-R6</t>
  </si>
  <si>
    <t>DSK DRV,4TB 7.2k,DS4246,2554/2220/2240-4</t>
  </si>
  <si>
    <t>X480A-R6</t>
  </si>
  <si>
    <t>Disk Carrier,2x4TB 7.2k,DS4486</t>
  </si>
  <si>
    <t>X481A-R6</t>
  </si>
  <si>
    <t>Disk Carrier,2x6TB 7.2k,DS4486</t>
  </si>
  <si>
    <t>X-48414-00-0E-R6-C</t>
  </si>
  <si>
    <t>Controller ESM Blank,DEXX00,0E,-C</t>
  </si>
  <si>
    <t>X-48414-00-R6</t>
  </si>
  <si>
    <t>Controller ESM Blank,DEXX00</t>
  </si>
  <si>
    <t>X-48549-00-R6</t>
  </si>
  <si>
    <t>PSU Spare,725W,DC,DE1600/DE5600</t>
  </si>
  <si>
    <t>X-48550-00-R6</t>
  </si>
  <si>
    <t>PSU AC to DC Ugrade,725W,DC,DE1600/DE5600</t>
  </si>
  <si>
    <t>X-48564-00-R6</t>
  </si>
  <si>
    <t>PSU,1755W,AC,DE6600</t>
  </si>
  <si>
    <t>X-48565-00-R6</t>
  </si>
  <si>
    <t>FAN,DE6600</t>
  </si>
  <si>
    <t>X-48566-00-R6</t>
  </si>
  <si>
    <t>Drawer,12-Drive,DE6600</t>
  </si>
  <si>
    <t>X-48567-00-R6</t>
  </si>
  <si>
    <t>Bezel,Front Panel,DE6600</t>
  </si>
  <si>
    <t>X-48600-00-0E-R6-C</t>
  </si>
  <si>
    <t>Battery,E2700,0E,-C</t>
  </si>
  <si>
    <t>X-48601-00-R6</t>
  </si>
  <si>
    <t>Rail Kit,DE6600,Adjustable,600-785mm</t>
  </si>
  <si>
    <t>X-48619-00-R6</t>
  </si>
  <si>
    <t>BATTERY,E5400,E5500,E5600</t>
  </si>
  <si>
    <t>X-48619-00-R6-C</t>
  </si>
  <si>
    <t>Battery,E5400,E5500,E5600,-C</t>
  </si>
  <si>
    <t>X487A-R5</t>
  </si>
  <si>
    <t>Disk Drive,600GB 10k 2.5",2520/2220</t>
  </si>
  <si>
    <t>X-48870-00-R6</t>
  </si>
  <si>
    <t>PSU,725W,AC,DE1600</t>
  </si>
  <si>
    <t>X-48894-00-0E-R6-C</t>
  </si>
  <si>
    <t>SFP,1Gb/10Gb,iSCSI,E-Series,0E,-C</t>
  </si>
  <si>
    <t>X-48894-00-R6</t>
  </si>
  <si>
    <t>SFP,1Gb/10GB,iSCSI,E-Series</t>
  </si>
  <si>
    <t>X-48894-00-R6-C</t>
  </si>
  <si>
    <t>SFP,1Gb/10Gb,iSCSI,E-Series,-C</t>
  </si>
  <si>
    <t>X-48895-00-0E-R6-C</t>
  </si>
  <si>
    <t>SFP,10Gb iSCSI/16Gb FC,Unified,E-Series,0E,-C</t>
  </si>
  <si>
    <t>X-48895-00-R6</t>
  </si>
  <si>
    <t>SFP,10Gb iSCSI/16Gb FC,Unified,E-Series</t>
  </si>
  <si>
    <t>X-48895-00-R6-C</t>
  </si>
  <si>
    <t>SFP,10Gb iSCSI/16Gb FC,Unified,E-Series,-C</t>
  </si>
  <si>
    <t>X488A-R5</t>
  </si>
  <si>
    <t>Disk Drive,900GB 10k 2.5",2520/2220</t>
  </si>
  <si>
    <t>X489A-R6</t>
  </si>
  <si>
    <t>Disk Drive,1.2TB 10k 2.5",2520/2220</t>
  </si>
  <si>
    <t>X490A-R6</t>
  </si>
  <si>
    <t>Disk Drive,1.8TB 10k 2.5",FAS2520</t>
  </si>
  <si>
    <t>X495A-R6</t>
  </si>
  <si>
    <t>DSK DRV,900GB,10K,NSE,2520/2220</t>
  </si>
  <si>
    <t>X-500WPSAC-01-F-R6</t>
  </si>
  <si>
    <t>Power Supply,Brocade VDX6740T-F AC</t>
  </si>
  <si>
    <t>X-500WPSAC-01-R-R6</t>
  </si>
  <si>
    <t>Power Supply,Brocade VDX6740T-R AC</t>
  </si>
  <si>
    <t>X-500WPSAC-F-R6</t>
  </si>
  <si>
    <t>Power Supply,Brocade VDX67XX-2UF AC</t>
  </si>
  <si>
    <t>X-500WPSAC-R-R6</t>
  </si>
  <si>
    <t>Power Supply,Brocade VDX67XX-2U AC</t>
  </si>
  <si>
    <t>X-50185-00-R6</t>
  </si>
  <si>
    <t>Power Cord,DC,DE1600/DE5600</t>
  </si>
  <si>
    <t>X5051-R6</t>
  </si>
  <si>
    <t>BLANK,DSK DRV FILLER,DS424x,R6</t>
  </si>
  <si>
    <t>X5052-R6</t>
  </si>
  <si>
    <t>BLANK,CHASSIS FILLER,REAR,DS4243,R6</t>
  </si>
  <si>
    <t>X5053-R6</t>
  </si>
  <si>
    <t>BLANK,PSU FILLER,DS4243,R6</t>
  </si>
  <si>
    <t>X5054-R6</t>
  </si>
  <si>
    <t>BLANK,DSK DRV FILLER,DS2246,R6</t>
  </si>
  <si>
    <t>X5055-R6</t>
  </si>
  <si>
    <t>BLANK,CHASSIS FILLER,REAR,DS2246,R6</t>
  </si>
  <si>
    <t>X505-R6-C</t>
  </si>
  <si>
    <t>System Lift Handle,Detachable,-C,R6</t>
  </si>
  <si>
    <t>X-50613-00-R6</t>
  </si>
  <si>
    <t>Power Cord,In Cabinet,2m,C14-C19,250V,DE6600</t>
  </si>
  <si>
    <t>X-50613-00-R6-C</t>
  </si>
  <si>
    <t>Power Cord,In Cabinet,2m,C14-C19,DE6600,-C</t>
  </si>
  <si>
    <t>X518A-R6</t>
  </si>
  <si>
    <t>PSU W/FANS,580W,AC,DS424x,R6</t>
  </si>
  <si>
    <t>X519A-R6</t>
  </si>
  <si>
    <t>PSU W/FANS,750W,AC,DS2246,R6</t>
  </si>
  <si>
    <t>X-52197-00-R6</t>
  </si>
  <si>
    <t>Power Cord,In-Cabinet,2m,C14-C13,E-Series</t>
  </si>
  <si>
    <t>X-52197-00-R6-C</t>
  </si>
  <si>
    <t>Power Cord,In-Cabinet,2m,C14-C13,E-SERIES,-C</t>
  </si>
  <si>
    <t>X521A-R6</t>
  </si>
  <si>
    <t>PSU W/FANS,750W,AC,R6</t>
  </si>
  <si>
    <t>X522A-R6</t>
  </si>
  <si>
    <t>PSU W/FANS,Estar,580W,AC,DS424x</t>
  </si>
  <si>
    <t>X523A-R6</t>
  </si>
  <si>
    <t>PSU W/FANS,Estar,750W,AC,DS2246</t>
  </si>
  <si>
    <t>X-53460-00-R6</t>
  </si>
  <si>
    <t>Bezel,2-PC End Cap Set,DE5600</t>
  </si>
  <si>
    <t>X-54806-00-R6</t>
  </si>
  <si>
    <t>BEZEL,2-PC END CAP SET,DE1600</t>
  </si>
  <si>
    <t>X5515A-R6</t>
  </si>
  <si>
    <t>Rackmount Kit,4N2,DS14-Middle,R6</t>
  </si>
  <si>
    <t>X5515A-R6-C</t>
  </si>
  <si>
    <t>Rackmount Kit,4N2,DS14-Middle,-C,R6</t>
  </si>
  <si>
    <t>X5517-R6-C</t>
  </si>
  <si>
    <t>Storage Cabinet,Rail Set,42U,-C,R6</t>
  </si>
  <si>
    <t>X5518A-R6</t>
  </si>
  <si>
    <t>Rack Mount Kit,FAS2020/40,FAS2220,R6</t>
  </si>
  <si>
    <t>X5518A-R6-C</t>
  </si>
  <si>
    <t>Kit,FAS2020/40,-C,R6</t>
  </si>
  <si>
    <t>X5525A-R6</t>
  </si>
  <si>
    <t>Rackmount Kit,2-Post,DS424x,R6</t>
  </si>
  <si>
    <t>X5525A-R6-C</t>
  </si>
  <si>
    <t>Rackmount Kit,2-Post,DS424x,-C,R6</t>
  </si>
  <si>
    <t>X5526A-R6</t>
  </si>
  <si>
    <t>Rackmount Kit,4-Post,Universal,R6</t>
  </si>
  <si>
    <t>X5526A-R6-C</t>
  </si>
  <si>
    <t>Rackmount Kit,4-Post,Universal,-C,R6</t>
  </si>
  <si>
    <t>X5527A-R6</t>
  </si>
  <si>
    <t>Rackmount Kit,2-Post,DS2246</t>
  </si>
  <si>
    <t>X5527A-R6-C</t>
  </si>
  <si>
    <t>Rackmount Kit,2-Post,DS2246,-C</t>
  </si>
  <si>
    <t>X5529A-R6</t>
  </si>
  <si>
    <t>Rackmount Kit,Swift,4-Post,Square-Hole</t>
  </si>
  <si>
    <t>X5529A-R6-C</t>
  </si>
  <si>
    <t>Rackmount Kit,Swift,4-Post,Square-Hole,-C</t>
  </si>
  <si>
    <t>X5530A-R6</t>
  </si>
  <si>
    <t>Rackmount Kit,Spare,X1960/X1961/X1980/X1981</t>
  </si>
  <si>
    <t>X5561A-R6</t>
  </si>
  <si>
    <t>DSK SHLF,Empty,4PSU,DS424X,no endcap</t>
  </si>
  <si>
    <t>X5562A-R6</t>
  </si>
  <si>
    <t>DSK SHLF,FAS2520/2220,Empty,W/O PSU</t>
  </si>
  <si>
    <t>X556B-R6</t>
  </si>
  <si>
    <t>DSK SHLF,Empty,2PSU,DS424X,no endcap</t>
  </si>
  <si>
    <t>X559A-R6</t>
  </si>
  <si>
    <t>SHELF,EMPTY,2PSU,AC,DS2246,R6</t>
  </si>
  <si>
    <t>X-56001-00-0E-R6-C</t>
  </si>
  <si>
    <t>HIC,E2700,16GB FC/10GB ISCSI,2-ports,-C</t>
  </si>
  <si>
    <t>X-56001-00-R6</t>
  </si>
  <si>
    <t>HIC,E2700,16GB,FC/10GB ISCSI,2-ports</t>
  </si>
  <si>
    <t>X-56002-00-0E-R6-C</t>
  </si>
  <si>
    <t>HIC,E2700,16GB FC/10GB ISCSI,4-ports,-C</t>
  </si>
  <si>
    <t>X-56002-00-R6</t>
  </si>
  <si>
    <t>HIC,E2700,16GB,FC/10GB ISCSI,4-ports</t>
  </si>
  <si>
    <t>X-56003-00-0E-R6-C</t>
  </si>
  <si>
    <t>HIC,E2700,12GB,SAS,2-ports,-C</t>
  </si>
  <si>
    <t>X-56003-00-R6</t>
  </si>
  <si>
    <t>HIC,E2700,12GB,SAS,2-ports</t>
  </si>
  <si>
    <t>X-56004-00-0E-R6-C</t>
  </si>
  <si>
    <t>HIC,E2700,12GB,SAS,4-ports,-C</t>
  </si>
  <si>
    <t>X-56004-00-R6</t>
  </si>
  <si>
    <t>HIC,E2700,12GB,SAS,4-ports</t>
  </si>
  <si>
    <t>X-56005-00-0E-R6-C</t>
  </si>
  <si>
    <t>HIC,E2700,10GB,Base-T,2-ports,-C</t>
  </si>
  <si>
    <t>X-56005-00-R6</t>
  </si>
  <si>
    <t>HIC,E2700,10GB,Base-T,2-ports</t>
  </si>
  <si>
    <t>X-56006-00-R6-C</t>
  </si>
  <si>
    <t xml:space="preserve">Blank Faceplate,No HIC,E2700,-C </t>
  </si>
  <si>
    <t>X-56007-00-R6-C</t>
  </si>
  <si>
    <t>HIC,E5500,16GB,FC,4-ports,-C</t>
  </si>
  <si>
    <t>X-56011-00-R6-C</t>
  </si>
  <si>
    <t>HIC,E5500,56Gb,IB,2-ports,-C</t>
  </si>
  <si>
    <t>X-56012-00-R6-C</t>
  </si>
  <si>
    <t>HIC,E5500,12Gb SAS,4-ports,-C</t>
  </si>
  <si>
    <t>X-56013-00-R6-C</t>
  </si>
  <si>
    <t>HIC,E5600,10Gb iSCSI,4-ports,-C</t>
  </si>
  <si>
    <t>X-56014-00-R6-C</t>
  </si>
  <si>
    <t>HIC,E5600,56Gb IB,2-ports,-C</t>
  </si>
  <si>
    <t>X-56015-00-R6-C</t>
  </si>
  <si>
    <t>HIC,E5600,12Gb SAS,4-ports,-C</t>
  </si>
  <si>
    <t>X-56016-00-R6-C</t>
  </si>
  <si>
    <t>HIC,E5600,16Gb FC,4-ports,-C</t>
  </si>
  <si>
    <t>X-56017-00-R6-C</t>
  </si>
  <si>
    <t>HIC,E5500B,10Gb ISCSI,4-ports,-C</t>
  </si>
  <si>
    <t>X5712A-R6</t>
  </si>
  <si>
    <t>IOM3,SAS,3Gb,R6</t>
  </si>
  <si>
    <t>X5713A-R6</t>
  </si>
  <si>
    <t>IOM6,SAS,6Gb,R6</t>
  </si>
  <si>
    <t>X575A-R6</t>
  </si>
  <si>
    <t>SSD,400GB,DS424x,FAS2554/2240-4/2220</t>
  </si>
  <si>
    <t>X576A-R6</t>
  </si>
  <si>
    <t>SSD,1.6TB,DS424x,FAS2220</t>
  </si>
  <si>
    <t>X577A-R6</t>
  </si>
  <si>
    <t>SSD,800GB,NSE,DS4246,FAS2554</t>
  </si>
  <si>
    <t>X6220-EN-R6</t>
  </si>
  <si>
    <t>Chassis,FAS6220 With AC PS,EN</t>
  </si>
  <si>
    <t>X6221-EN-R6</t>
  </si>
  <si>
    <t>Chassis,V6220 With AC PS,EN</t>
  </si>
  <si>
    <t>X6222-EN-R6</t>
  </si>
  <si>
    <t>Chassis,FAS6250 With AC PS,EN</t>
  </si>
  <si>
    <t>X6223-EN-R6</t>
  </si>
  <si>
    <t>Chassis,V6250 With AC PS,EN</t>
  </si>
  <si>
    <t>X6224-EN-R6</t>
  </si>
  <si>
    <t>Chassis,FAS6290 With AC PS,EN</t>
  </si>
  <si>
    <t>X6225-EN-R6</t>
  </si>
  <si>
    <t>Chassis,V6290 With AC PS,EN</t>
  </si>
  <si>
    <t>X6226-R6-C</t>
  </si>
  <si>
    <t>Chassis,FAS8020,AC PS,-C</t>
  </si>
  <si>
    <t>X6227-R6-C</t>
  </si>
  <si>
    <t>Chassis,FAS8040/60/80 W/CNTRL Slots,AC PS,-C</t>
  </si>
  <si>
    <t>X6231-R6</t>
  </si>
  <si>
    <t>Chassis,Empty,FAS8020</t>
  </si>
  <si>
    <t>X6232-R6</t>
  </si>
  <si>
    <t>Chassis,Empty,FAS8040/8060/8080</t>
  </si>
  <si>
    <t>X62XX-EXP-R6</t>
  </si>
  <si>
    <t>IO Expander for FAS/V62XX and SA620</t>
  </si>
  <si>
    <t>X-6505-12-0R-R6</t>
  </si>
  <si>
    <t>Switch,Brocade 6505 12-Pt w/o SFPs</t>
  </si>
  <si>
    <t>X-6505-12-16G-0R-R6</t>
  </si>
  <si>
    <t>Switch,Brocade 6505 12-Pt w/16Gb SWL SFP+</t>
  </si>
  <si>
    <t>X-6505-12-16G-MC-R6-C</t>
  </si>
  <si>
    <t>Switch,Brocade 6505 12-Pt w/16Gb SWL SFP+Ent</t>
  </si>
  <si>
    <t>X-6505-24-16G-1R-R6</t>
  </si>
  <si>
    <t>Switch,Brocade 6505 24-Pt w/16Gb SWL SFP+ Ent</t>
  </si>
  <si>
    <t>X-6510-0001-R6</t>
  </si>
  <si>
    <t>Power Supply,Brocade 6510 Port Side Intake AC</t>
  </si>
  <si>
    <t>X-6510-24-16G-F-M-R6</t>
  </si>
  <si>
    <t>Switch,Brocade 6510-F 24-Pt FF w/16G SWL SFP</t>
  </si>
  <si>
    <t>X-6510-24-16G-MC-R6-C</t>
  </si>
  <si>
    <t>Switch,Brocade 6510 24-Pt w/16Gb SWL SFP+Ent</t>
  </si>
  <si>
    <t>X-6510-24-16G-R6</t>
  </si>
  <si>
    <t>Switch,Brocade 6510 24-Pt FF w/16G SWL SFPs</t>
  </si>
  <si>
    <t>X-6510-24-16G-R6-C</t>
  </si>
  <si>
    <t>Switch,Brocade 6510 24-Pt FF w/16G SW SFPs,-C</t>
  </si>
  <si>
    <t>X-6510-24-8G-F-M-R6</t>
  </si>
  <si>
    <t>Switch,Brocade 6510-F 24-Pt FF w/8G SWL SFP</t>
  </si>
  <si>
    <t>X-6510-24-8G-MC-R6-C</t>
  </si>
  <si>
    <t>Switch,Brocade 6510 24-Pt FF 8G SW SFPs MC,-C</t>
  </si>
  <si>
    <t>X-6510-24-8G-R6</t>
  </si>
  <si>
    <t>Switch,Brocade 6510 24-Pt FF w/8G SWL SFPs</t>
  </si>
  <si>
    <t>X-6510-48-16G-R6</t>
  </si>
  <si>
    <t>Switch,Brocade 6510 48-Pt FF Ent 16G SWL SFPs</t>
  </si>
  <si>
    <t>X6510A-R6</t>
  </si>
  <si>
    <t>Cable,Cntlr-Shelf/Switch,5m,SC/SC,Op</t>
  </si>
  <si>
    <t>X6510A-R6-C</t>
  </si>
  <si>
    <t>Cable,Optical Cable,SC Connector,5M,-C,R6</t>
  </si>
  <si>
    <t>X6511A-R6</t>
  </si>
  <si>
    <t>Cable,Cntlr-Shelf/Switch,30m,SC/SC,Op</t>
  </si>
  <si>
    <t>X6511A-R6-C</t>
  </si>
  <si>
    <t>Cable,Optical,SC Connector,30M,-C,R6</t>
  </si>
  <si>
    <t>X6513-R6</t>
  </si>
  <si>
    <t>Cable,SCSI,LVD,2M,R6</t>
  </si>
  <si>
    <t>X-6520-48-16G-F-M-R6</t>
  </si>
  <si>
    <t>Switch,Brocade 6520-F 48-Pt FF w/16G SWL SFP</t>
  </si>
  <si>
    <t>X-6520-48-16G-R-M-R6</t>
  </si>
  <si>
    <t>Switch,Brocade 6520-R 48-Pt FF w/16G SWL SFP</t>
  </si>
  <si>
    <t>X-6520-48-8G-F-M-R6</t>
  </si>
  <si>
    <t>Switch,Brocade 6520-F 48-Pt FF w/8G SWL SFP</t>
  </si>
  <si>
    <t>X-6520-48-8G-R-M-R6</t>
  </si>
  <si>
    <t>Switch,Brocade 6520-R 48-Pt FF w/8G SWL SFP</t>
  </si>
  <si>
    <t>X-6520-96-16G-R-ENT-M-R6</t>
  </si>
  <si>
    <t>Switch,Brocade 6520-R 96-Pt ENT w/16G SW SFP</t>
  </si>
  <si>
    <t>X-6520-96-16G-R-M-R6</t>
  </si>
  <si>
    <t>Switch,Brocade 6520-R 96-Pt FF w/16G SWL SFP</t>
  </si>
  <si>
    <t>X6521-R6</t>
  </si>
  <si>
    <t>Loopback,Optical,LC,R6</t>
  </si>
  <si>
    <t>X6521-R6-C</t>
  </si>
  <si>
    <t>Loopback,Optical,LC</t>
  </si>
  <si>
    <t>X6523-R6</t>
  </si>
  <si>
    <t>Cable,Cntlr-Shelf/Switch,2mPair,SC/LC,Op</t>
  </si>
  <si>
    <t>X6523-R6-C</t>
  </si>
  <si>
    <t>Cable,Optical,Pair,SC/LC,2M,-C,R6</t>
  </si>
  <si>
    <t>X6524-R6</t>
  </si>
  <si>
    <t>Cable,Cntlr-Shelf/Switch,2m,Pair,LC/LC,Op</t>
  </si>
  <si>
    <t>X6524-R6-C</t>
  </si>
  <si>
    <t>Cable,Cntlr-Shelf/Switch,2m Pair,LC-LC,Op,-C</t>
  </si>
  <si>
    <t>X6529-R6</t>
  </si>
  <si>
    <t>SFP,Optical,FC,R6</t>
  </si>
  <si>
    <t>X6529-R6-C</t>
  </si>
  <si>
    <t>SFP,Optical,FC,-C,R6</t>
  </si>
  <si>
    <t>X6530-R6</t>
  </si>
  <si>
    <t>Cable,Shelf to Shelf,0.5m,FC</t>
  </si>
  <si>
    <t>X6530-R6-C</t>
  </si>
  <si>
    <t>Cable,Shelf to Shelf,0.5m,FC,-C</t>
  </si>
  <si>
    <t>X6531-R6</t>
  </si>
  <si>
    <t>Cable,Patch,FC SFP to HSSDC2,0.5M,R6</t>
  </si>
  <si>
    <t>X6531-R6-C</t>
  </si>
  <si>
    <t>Cable,Patch,FC SFP to HSSDC2,0.5M,-C,R6</t>
  </si>
  <si>
    <t>X6532-R6</t>
  </si>
  <si>
    <t>Cable,Shelf to Shelf,3m,FC</t>
  </si>
  <si>
    <t>X6532-R6-C</t>
  </si>
  <si>
    <t>Cable,Shelf to Shelf,3m,FC,-C</t>
  </si>
  <si>
    <t>X6533-R6</t>
  </si>
  <si>
    <t>Cable,Patch,FC SFP to HSSDC2,3M,R6</t>
  </si>
  <si>
    <t>X6536-R6</t>
  </si>
  <si>
    <t>Cable,Cntlr-Shelf/Switch,5m,LC/LC,Op</t>
  </si>
  <si>
    <t>X6536-R6-C</t>
  </si>
  <si>
    <t>Cable,Cntlr-Shelf/Switch,5m,LC/LC,Op,-C</t>
  </si>
  <si>
    <t>X6537-R6</t>
  </si>
  <si>
    <t>Cable,Cntlr-Shelf/Switch,30m,LC/LC,Op</t>
  </si>
  <si>
    <t>X6537-R6-C</t>
  </si>
  <si>
    <t>Cable,Cntlr-Shelf/Switch,30m,LC/LC,Op,-C</t>
  </si>
  <si>
    <t>X6538-R6</t>
  </si>
  <si>
    <t>Cable,SFP to DB9,3M,R6</t>
  </si>
  <si>
    <t>X6539-R6</t>
  </si>
  <si>
    <t>SFP,Optical,4.25Gb,R6</t>
  </si>
  <si>
    <t>X6539-R6-C</t>
  </si>
  <si>
    <t>SFP,Optical,4.25Gb,-C,R6</t>
  </si>
  <si>
    <t>X65400A-R6</t>
  </si>
  <si>
    <t>QSFP,MPO,Optical Transceiver,6G,&lt;150m,OM4</t>
  </si>
  <si>
    <t>X6543A-R6</t>
  </si>
  <si>
    <t>Cable,miniSAS Cntlr-Shelf,2m</t>
  </si>
  <si>
    <t>X6543A-R6-C</t>
  </si>
  <si>
    <t>Cable,miniSAS Cntlr-Shelf,2m,-C</t>
  </si>
  <si>
    <t>X6544A-R6</t>
  </si>
  <si>
    <t>Cable,miniSAS Cntlr-Shelf,5m</t>
  </si>
  <si>
    <t>X6544A-R6-C</t>
  </si>
  <si>
    <t>Cable,miniSAS Cntlr-Shelf,5m,-C</t>
  </si>
  <si>
    <t>X6545-R5</t>
  </si>
  <si>
    <t>Cable,Cisco MDS CX4 10Gbps Copper 15M</t>
  </si>
  <si>
    <t>X6546-R6</t>
  </si>
  <si>
    <t>Cable,Cntlr-Shelf/Switch,30m,LC/SC,Op</t>
  </si>
  <si>
    <t>X6546-R6-C</t>
  </si>
  <si>
    <t>Cable,Cntlr-Shelf/Switch,30m,LC/SC,Op,-C</t>
  </si>
  <si>
    <t>X6547-R6</t>
  </si>
  <si>
    <t>Cable,Cntlr-Shelf/Switch,5m,LC/SC,Op</t>
  </si>
  <si>
    <t>X6547-R6-C</t>
  </si>
  <si>
    <t>Cable,Cntlr-Shelf/Switch,5m,LC/SC,Op,-C</t>
  </si>
  <si>
    <t>X6548-R5</t>
  </si>
  <si>
    <t>Cable,Cisco MDS CX4 10Gbps Copper 1M</t>
  </si>
  <si>
    <t>X6553-R6</t>
  </si>
  <si>
    <t>Cable,Cntlr-Shelf/Switch,2m,LC/LC,Op</t>
  </si>
  <si>
    <t>X6553-R6-C</t>
  </si>
  <si>
    <t>Cable,Cntlr-Shelf/Switch,2m,LC/LC,Op,-C</t>
  </si>
  <si>
    <t>X6554-R6</t>
  </si>
  <si>
    <t>Cable,Cntlr-Shelf/Switch,15m,LC/LC,Op</t>
  </si>
  <si>
    <t>X6554-R6-C</t>
  </si>
  <si>
    <t>Cable,Cntlr-Shelf/Switch,15m,LC/LC,Op,-C</t>
  </si>
  <si>
    <t>X6556-R6</t>
  </si>
  <si>
    <t>Cable,5M,FC Shelf to Shelf,LC/LC,SFPs</t>
  </si>
  <si>
    <t>X6556-R6-C</t>
  </si>
  <si>
    <t>Cable,5M,FC Shelf to Shelf,LC/LC,SFPs,-C</t>
  </si>
  <si>
    <t>X6557-EN-R6-C</t>
  </si>
  <si>
    <t>Cbl,SAS Cntlr-Shelf/Shelf-Shelf/HA,0.5m,EN,-C</t>
  </si>
  <si>
    <t>X6557-R6</t>
  </si>
  <si>
    <t>Cable,SAS Cntlr-Shelf/Shelf-Shelf/HA,0.5m</t>
  </si>
  <si>
    <t>X6557-R6-C</t>
  </si>
  <si>
    <t>Cable,SAS Cntlr-Shelf/Shelf-Shelf/HA,0.5m,-C</t>
  </si>
  <si>
    <t>X6558-EN-R6-C</t>
  </si>
  <si>
    <t>Cable,SAS Cntlr-Shelf/Shelf-Shelf/HA,2m,-C</t>
  </si>
  <si>
    <t>X6558-R6</t>
  </si>
  <si>
    <t>Cable,SAS Cntlr-Shelf/Shelf-Shelf/HA,2m</t>
  </si>
  <si>
    <t>X6558-R6-C</t>
  </si>
  <si>
    <t>X6559-EN-R6-C</t>
  </si>
  <si>
    <t>Cable,SAS Cntlr-Shelf/Shelf-Shelf/HA,5m,-C</t>
  </si>
  <si>
    <t>X6559-R6</t>
  </si>
  <si>
    <t>Cable,SAS Cntlr-Shelf/Shelf-Shelf/HA,5m</t>
  </si>
  <si>
    <t>X6559-R6-C</t>
  </si>
  <si>
    <t>X6560-R6</t>
  </si>
  <si>
    <t>Cable,Ethernet,0.5m RJ45 CAT6</t>
  </si>
  <si>
    <t>X6560-R6-C</t>
  </si>
  <si>
    <t>Cable,Ethernet,0.5m RJ45 CAT6,-C</t>
  </si>
  <si>
    <t>X6561-R6</t>
  </si>
  <si>
    <t>Cable,Ethernet,2m RJ45 CAT6</t>
  </si>
  <si>
    <t>X6561-R6-C</t>
  </si>
  <si>
    <t>Cable,Ethernet,2m RJ45 CAT6,-C</t>
  </si>
  <si>
    <t>X6562-R6</t>
  </si>
  <si>
    <t>Cable,Ethernet,5m RJ45 CAT6</t>
  </si>
  <si>
    <t>X6562-R6-C</t>
  </si>
  <si>
    <t>Cable,Ethernet,5m RJ45 CAT6,-C</t>
  </si>
  <si>
    <t>X6563-R6</t>
  </si>
  <si>
    <t>SFP+ for X1107,Optical,10GbE,Short Reach</t>
  </si>
  <si>
    <t>X6563-R6-C</t>
  </si>
  <si>
    <t>SFP+ for X1107,Optical,10GbE,Short Reach,-C</t>
  </si>
  <si>
    <t>X6566B-05-R6</t>
  </si>
  <si>
    <t>Cable,Direct Attach CU SFP+ 10G,0.5M</t>
  </si>
  <si>
    <t>X6566B-05-R6-C</t>
  </si>
  <si>
    <t>Cable,Direct Attach CU SFP+ 10G,0.5M,-C</t>
  </si>
  <si>
    <t>X6566B-2-R6</t>
  </si>
  <si>
    <t>Cable,Direct Attach CU SFP+ 10G,2M</t>
  </si>
  <si>
    <t>X6566B-2-R6-C</t>
  </si>
  <si>
    <t>Cable,Direct Attach CU SFP+ 10G,2M,-C</t>
  </si>
  <si>
    <t>X6566B-3-R6</t>
  </si>
  <si>
    <t>Cable,Direct Attach CU SFP+ 10G,3M</t>
  </si>
  <si>
    <t>X6566B-3-R6-C</t>
  </si>
  <si>
    <t>Cable,Direct Attach CU SFP+ 10G,3M,-C</t>
  </si>
  <si>
    <t>X6566B-5-R6</t>
  </si>
  <si>
    <t>Cable,Direct Attach CU SFP+ 10G,5M</t>
  </si>
  <si>
    <t>X6566B-5-R6-C</t>
  </si>
  <si>
    <t>Cable,Direct Attach CU SFP+ 10G,5M,-C</t>
  </si>
  <si>
    <t>X6567-R6</t>
  </si>
  <si>
    <t>SFP Optical 1GB Shortwave Multimode</t>
  </si>
  <si>
    <t>X6567-R6-C</t>
  </si>
  <si>
    <t>SFP Optical 1GB Shortwave Multimode,-C</t>
  </si>
  <si>
    <t>X6568-R6</t>
  </si>
  <si>
    <t>SFP Copper 1GB RJ-45</t>
  </si>
  <si>
    <t>X6568-R6-C</t>
  </si>
  <si>
    <t>SFP Copper 1GB RJ-45,-C</t>
  </si>
  <si>
    <t>X6569-R6</t>
  </si>
  <si>
    <t>SFP+ for X1117A,Optical,10GbE,R6</t>
  </si>
  <si>
    <t>X6569-R6-C</t>
  </si>
  <si>
    <t>SFP+ for X1117A,Optical,10GbE,R6,-C</t>
  </si>
  <si>
    <t>X6577-R6</t>
  </si>
  <si>
    <t>Cable,Ethernet,30m RJ45 CAT6</t>
  </si>
  <si>
    <t>X6577-R6-C</t>
  </si>
  <si>
    <t>Cable,Ethernet,30m RJ45 CAT6,-C</t>
  </si>
  <si>
    <t>X6581-R6</t>
  </si>
  <si>
    <t>SFP+ for X1107A,Optical,10GbE,Long Reach</t>
  </si>
  <si>
    <t>X6584-R6</t>
  </si>
  <si>
    <t>Cable,Ethernet,1m RJ45 CAT6</t>
  </si>
  <si>
    <t>X6584-R6-C</t>
  </si>
  <si>
    <t>Cable,Ethernet,1m RJ45 CAT6,-C</t>
  </si>
  <si>
    <t>X6585-R6</t>
  </si>
  <si>
    <t>Cable,Ethernet,3m RJ45 CAT6</t>
  </si>
  <si>
    <t>X6585-R6-C</t>
  </si>
  <si>
    <t>Cable,Ethernet,3m RJ45 CAT6,-C</t>
  </si>
  <si>
    <t>X6588-R6</t>
  </si>
  <si>
    <t>SFP+Optical 8Gb Shortwave</t>
  </si>
  <si>
    <t>X6588-R6-C</t>
  </si>
  <si>
    <t>SFP+OPTICAL 8GB SHORTWAVE, -C</t>
  </si>
  <si>
    <t>X6589-R6</t>
  </si>
  <si>
    <t>SFP+Optical 10Gb Shortwave</t>
  </si>
  <si>
    <t>X6589-R6-C</t>
  </si>
  <si>
    <t>SFP+ Optical 10Gb Shortwave,-C</t>
  </si>
  <si>
    <t>X6590-R6</t>
  </si>
  <si>
    <t>Cable,SAS Cntlr-Shelf/Shelf-Shelf,10m</t>
  </si>
  <si>
    <t>X6591-R6</t>
  </si>
  <si>
    <t>Cable,SAS Cntlr-Shelf/Shelf-Shelf,20m</t>
  </si>
  <si>
    <t>X6592-R6</t>
  </si>
  <si>
    <t>Cable,Ethernet,10m RJ45 CAT6</t>
  </si>
  <si>
    <t>X6593-R6</t>
  </si>
  <si>
    <t>Cable,Ethernet,20m RJ45 CAT6</t>
  </si>
  <si>
    <t>X6594-R6</t>
  </si>
  <si>
    <t>Cable,SAS Cntlr-Shelf/Shelf-Shelf,HA,1m</t>
  </si>
  <si>
    <t>X6594-R6-C</t>
  </si>
  <si>
    <t>Cable,SAS Cntlr-Shelf/Shelf-Shelf,HA,1m,-C</t>
  </si>
  <si>
    <t>X6595-R6</t>
  </si>
  <si>
    <t>Cable,SAS Cntlr-Shelf/Shelf-Shelf/HA,3m</t>
  </si>
  <si>
    <t>X6595-R6-C</t>
  </si>
  <si>
    <t>Cable,SAS Cntlr-Shelf/Shelf-Shelf/HA,3m,-C</t>
  </si>
  <si>
    <t>X6596-R6</t>
  </si>
  <si>
    <t>SFP+ FC Optical 16Gb</t>
  </si>
  <si>
    <t>X6596-R6-C</t>
  </si>
  <si>
    <t>SFP+ FC Optical 16Gb,-C</t>
  </si>
  <si>
    <t>X6599A-R6</t>
  </si>
  <si>
    <t>SFP+ Optical 10Gb Shortwave,FAS80X0</t>
  </si>
  <si>
    <t>X6599A-R6-C</t>
  </si>
  <si>
    <t>SFP+ Optical,10Gb Shortwave,-C</t>
  </si>
  <si>
    <t>X66000A-R6</t>
  </si>
  <si>
    <t>Cable,Storage,SAS-OM4,6G,QSFP,1m</t>
  </si>
  <si>
    <t>X66000A-R6-C</t>
  </si>
  <si>
    <t>Cable,Storage,SAS-OM4,6G,QSFP,1m,-C</t>
  </si>
  <si>
    <t>X66001A-R6</t>
  </si>
  <si>
    <t>Cable,Storage,SAS-OM4,6G,QSFP,2m</t>
  </si>
  <si>
    <t>X66001A-R6-C</t>
  </si>
  <si>
    <t>Cable,Storage,SAS-OM4,6G,QSFP,2m,-C</t>
  </si>
  <si>
    <t>X66002A-R6</t>
  </si>
  <si>
    <t>Cable,Storage,SAS-OM4,6G,QSFP,3m</t>
  </si>
  <si>
    <t>X66002A-R6-C</t>
  </si>
  <si>
    <t>Cable,Storage,SAS-OM4,6G,QSFP,3m,-C</t>
  </si>
  <si>
    <t>X66003A-R6</t>
  </si>
  <si>
    <t>Cable,Storage,SAS-OM4,6G,QSFP,5m</t>
  </si>
  <si>
    <t>X66003A-R6-C</t>
  </si>
  <si>
    <t>Cable,Storage,SAS-OM4,6G,QSFP,5m,-C</t>
  </si>
  <si>
    <t>X66004A-R6</t>
  </si>
  <si>
    <t>Cable,Storage,SAS-OM4,6G,QSFP,7m</t>
  </si>
  <si>
    <t>X66005A-R6</t>
  </si>
  <si>
    <t>Cable,Storage,SAS-OM4,6G,QSFP,15m</t>
  </si>
  <si>
    <t>X66006A-R6</t>
  </si>
  <si>
    <t>Cable,Storage,SAS-OM4,6G,QSFP,30m</t>
  </si>
  <si>
    <t>X66007A-R6</t>
  </si>
  <si>
    <t>Cable,Storage,SAS-OM4,6G,QSFP,50m</t>
  </si>
  <si>
    <t>X66008A-R6</t>
  </si>
  <si>
    <t>Cable,&lt;150m-PatchP,OM4,6G,QSFP,LC,5m</t>
  </si>
  <si>
    <t>X66008A-R6-C</t>
  </si>
  <si>
    <t>Cable,&lt;150m-PatchP,OM4,6G,QSFP,LC,5m,-C</t>
  </si>
  <si>
    <t>X66009A-R6</t>
  </si>
  <si>
    <t>Cable,&lt;150m-PatchP,OM4,6G,QSFP,LC,30m</t>
  </si>
  <si>
    <t>X66009A-R6-C</t>
  </si>
  <si>
    <t>Cable,&lt;150m-PatchP,OM4,6G,QSFP,LC,30m,-C</t>
  </si>
  <si>
    <t>X6600A-R6</t>
  </si>
  <si>
    <t>SFP+ Optical,UTA,10GbE Shortwave</t>
  </si>
  <si>
    <t>X6600A-R6-C</t>
  </si>
  <si>
    <t>SFP+ Optical,UTA,10GbE Shortwave,-C</t>
  </si>
  <si>
    <t>X66010A-R6</t>
  </si>
  <si>
    <t>Cable,&lt;150m-PatchP,OM4,6G,QSFP,SC,5m</t>
  </si>
  <si>
    <t>X66010A-R6-C</t>
  </si>
  <si>
    <t>Cable,&lt;150m-PatchP,OM4,6G,QSFP,SC,5m,-C</t>
  </si>
  <si>
    <t>X66011A-R6</t>
  </si>
  <si>
    <t>Cable,&lt;150m-PatchP,OM4,6G,QSFP,SC,30m</t>
  </si>
  <si>
    <t>X66011A-R6-C</t>
  </si>
  <si>
    <t>Cable,&lt;150m-PatchP,OM4,6G,QSFP,SC,30m,-C</t>
  </si>
  <si>
    <t>X66012A-R6</t>
  </si>
  <si>
    <t>Cable,&lt;150m-PatchP,OM4,6G,QSFP-MTRJ,5m</t>
  </si>
  <si>
    <t>X66012A-R6-C</t>
  </si>
  <si>
    <t>Cable,&lt;150m-PatchP,OM4,6G,QSFP-MTRJ,5m,-C</t>
  </si>
  <si>
    <t>X66013A-R6</t>
  </si>
  <si>
    <t>Cable,&lt;150m-PatchP,OM4,6G,QSFP-MTRJ,30m</t>
  </si>
  <si>
    <t>X66013A-R6-C</t>
  </si>
  <si>
    <t>Cable,&lt;150m-PatchP,OM4,6G,QSFP-MTRJ,30m,-C</t>
  </si>
  <si>
    <t>X66014A-R6</t>
  </si>
  <si>
    <t>Cable,&lt;500m-PatchP,OS1,6G,QSFP,LC,5m</t>
  </si>
  <si>
    <t>X66014A-R6-C</t>
  </si>
  <si>
    <t>Cable,&lt;150m-PatchP,OS1,6G,QSFP,LC,5m,-C</t>
  </si>
  <si>
    <t>X66015A-R6</t>
  </si>
  <si>
    <t>Cable,&lt;500m-PatchP,OS1,6G,QSFP,LC,30m</t>
  </si>
  <si>
    <t>X66015A-R6-C</t>
  </si>
  <si>
    <t>Cable,&lt;150m-PatchP,OS1,6G,QSFP,LC,30m,-C</t>
  </si>
  <si>
    <t>X66016A-R6</t>
  </si>
  <si>
    <t>Cable,&lt;500m-PatchP,OS1,6G,QSFP,SC,5m</t>
  </si>
  <si>
    <t>X66016A-R6-C</t>
  </si>
  <si>
    <t>Cable,&lt;150m-PatchP,OS1,6G,QSFP,SC,5m,-C</t>
  </si>
  <si>
    <t>X66017A-R6</t>
  </si>
  <si>
    <t>Cable,&lt;500m-PatchP,OS1,6G,QSFP,SC,30m</t>
  </si>
  <si>
    <t>X66017A-R6-C</t>
  </si>
  <si>
    <t>Cable,&lt;150m-PatchP,OS1,6G,QSFP,SC,30m,-C</t>
  </si>
  <si>
    <t>X66018A-R6</t>
  </si>
  <si>
    <t>Cable,&lt;500m-PatchP,OS1,6G,QSFP-MTRJ,5m</t>
  </si>
  <si>
    <t>X66018A-R6-C</t>
  </si>
  <si>
    <t>Cable,&lt;150m-PatchP,OS1,6G,QSFP-MTRJ,5m,-C</t>
  </si>
  <si>
    <t>X66019A-R6</t>
  </si>
  <si>
    <t>Cable,&lt;500m-PatchP,OS1,6G,QSFP-MTRJ,30m</t>
  </si>
  <si>
    <t>X66019A-R6-C</t>
  </si>
  <si>
    <t>Cable,&lt;150m-PatchP,OS1,6G,QSFP-MTRJ,30m,-C</t>
  </si>
  <si>
    <t>X6601A-R6</t>
  </si>
  <si>
    <t>SFP,16Gb FC Longwave SFP+ Optical</t>
  </si>
  <si>
    <t>X6601A-R6-C</t>
  </si>
  <si>
    <t>SFP,16Gb FC Longwave SFP+ Optical,-C</t>
  </si>
  <si>
    <t>X66020A-R6</t>
  </si>
  <si>
    <t>Cable,Storage,MiniSAS HD,QSFP,12G,1m</t>
  </si>
  <si>
    <t>X66020A-R6-C</t>
  </si>
  <si>
    <t>Cable,Storage,MiniSAS-QSFP,12G,1m,-C</t>
  </si>
  <si>
    <t>X66021A-R6</t>
  </si>
  <si>
    <t>Cable,Storage,MiniSAS HD,QSFP,12G,2m</t>
  </si>
  <si>
    <t>X66021A-R6-C</t>
  </si>
  <si>
    <t>Cable,Storage,MiniSAS-QSFP,12G,2m,-C</t>
  </si>
  <si>
    <t>X66022A-R6</t>
  </si>
  <si>
    <t>Cable,Storage,MiniSAS HD,QSFP,12G,5m</t>
  </si>
  <si>
    <t>X66022A-R6-C</t>
  </si>
  <si>
    <t>Cable,Storage,MiniSAS-QSFP,12G,5m,-C</t>
  </si>
  <si>
    <t>X6602A-R6</t>
  </si>
  <si>
    <t>SFP+ Optical,UTA,16Gb FC Shortwave</t>
  </si>
  <si>
    <t>X6602A-R6-C</t>
  </si>
  <si>
    <t>SFP+ Optical,UTA,16Gb FC Shortwave,-C</t>
  </si>
  <si>
    <t>X66201A-R6</t>
  </si>
  <si>
    <t>Cable,HA,CU,1m</t>
  </si>
  <si>
    <t>X66201A-R6-C</t>
  </si>
  <si>
    <t>Cable,HA,CU,1m,-C</t>
  </si>
  <si>
    <t>X66202A-R6</t>
  </si>
  <si>
    <t>Cable,HA,CU,2m</t>
  </si>
  <si>
    <t>X66202A-R6-C</t>
  </si>
  <si>
    <t>Cable,HA,CU,2m,-C</t>
  </si>
  <si>
    <t>X66210A-R6</t>
  </si>
  <si>
    <t>Cable,HA,IB,OPT,Active,5m</t>
  </si>
  <si>
    <t>X66210A-R6-C</t>
  </si>
  <si>
    <t>Cable,HA,IB,OPT,Active,5m,-C</t>
  </si>
  <si>
    <t>X66230A-R6</t>
  </si>
  <si>
    <t>Cable,HA,IB,OPT,Active,30m</t>
  </si>
  <si>
    <t>X66230A-R6-C</t>
  </si>
  <si>
    <t>Cable,HA,IB,OPT,Active,30m,-C</t>
  </si>
  <si>
    <t>X70073-R6</t>
  </si>
  <si>
    <t>BEZEL,2-PC END CAP SET,DS424X,R6</t>
  </si>
  <si>
    <t>X70074-R6</t>
  </si>
  <si>
    <t>BEZEL,2-PC END CAP SET,DS2246,R6</t>
  </si>
  <si>
    <t>X70075-R6</t>
  </si>
  <si>
    <t>BEZEL,2-PC END CAP SET,DS448x,R6</t>
  </si>
  <si>
    <t>X758-R6</t>
  </si>
  <si>
    <t>Power Supply,850W AC For 32XX and SA320</t>
  </si>
  <si>
    <t>X763-R6</t>
  </si>
  <si>
    <t>Power Supply,1300W AC For 62XX,SA620,80X0</t>
  </si>
  <si>
    <t>X-7800-0001-R5</t>
  </si>
  <si>
    <t>Switch,Brocade 7800 6-Port w/4 8Gb SWL SFP</t>
  </si>
  <si>
    <t>X-7800F-0001-R5</t>
  </si>
  <si>
    <t>Switch,Brocade 7800 22-Port w/16 8Gb SWL SFP</t>
  </si>
  <si>
    <t>X-7800UG-0001-R5</t>
  </si>
  <si>
    <t>POD,16-Port Upgrade w/12 8Gb SWL SFPs</t>
  </si>
  <si>
    <t>X-7800UG-0002-R5</t>
  </si>
  <si>
    <t>POD,16-Port Upgrade w/12 8Gb LWL SFPs</t>
  </si>
  <si>
    <t>X800-42U-R6</t>
  </si>
  <si>
    <t>Power Cable,In-Cabinet,C13-C14</t>
  </si>
  <si>
    <t>X800-42U-R6-C</t>
  </si>
  <si>
    <t>Power Cable,In-Cabinet,C13-C14,-C</t>
  </si>
  <si>
    <t>X80064-R6</t>
  </si>
  <si>
    <t>Bezel,FAS/V62XX,SA620</t>
  </si>
  <si>
    <t>X80065-R6</t>
  </si>
  <si>
    <t>Bezel,FAS/V32XX</t>
  </si>
  <si>
    <t>X80083-R6</t>
  </si>
  <si>
    <t>Bezel,FAS8040/8060/8080</t>
  </si>
  <si>
    <t>X80084-R6</t>
  </si>
  <si>
    <t>Bezel,FAS8020</t>
  </si>
  <si>
    <t>X80085A-R6</t>
  </si>
  <si>
    <t>Bezel,Cabinet,Lighted</t>
  </si>
  <si>
    <t>X800B-EVO-R6</t>
  </si>
  <si>
    <t>Power Cable,EVO Continental Euro,R6</t>
  </si>
  <si>
    <t>X800B-R6</t>
  </si>
  <si>
    <t>Power Cable Continental Euro,R6</t>
  </si>
  <si>
    <t>X800B-R6-C</t>
  </si>
  <si>
    <t>Power Cable Continental Euro,-C,R6</t>
  </si>
  <si>
    <t>X800C-EVO-R6</t>
  </si>
  <si>
    <t>Power Cable,EVO UK and Ireland,R6</t>
  </si>
  <si>
    <t>X800C-R6</t>
  </si>
  <si>
    <t>Power Cable UK and Ireland,R6</t>
  </si>
  <si>
    <t>X800C-R6-C</t>
  </si>
  <si>
    <t>Power Cable UK,Ireland,-C,R6</t>
  </si>
  <si>
    <t>X800D-R6</t>
  </si>
  <si>
    <t>Power Cable Japan,R6</t>
  </si>
  <si>
    <t>X800D-R6-C</t>
  </si>
  <si>
    <t>Power Cable Japan,-C,R6</t>
  </si>
  <si>
    <t>X800E-R6</t>
  </si>
  <si>
    <t>Power Cable North America,R6</t>
  </si>
  <si>
    <t>X800E-R6-C</t>
  </si>
  <si>
    <t>Power Cable North America,-C,R6</t>
  </si>
  <si>
    <t>X800F-R6</t>
  </si>
  <si>
    <t>Power Cable Australia,New Zealand,R6</t>
  </si>
  <si>
    <t>X800F-R6-C</t>
  </si>
  <si>
    <t>Power Cable Australia/New Zealand,-C,R6</t>
  </si>
  <si>
    <t>X800G-EVO-R6</t>
  </si>
  <si>
    <t>Power Cable,EVO Switzerland,R6</t>
  </si>
  <si>
    <t>X800G-R6</t>
  </si>
  <si>
    <t>Power Cable Switzerland,R6</t>
  </si>
  <si>
    <t>X800G-R6-C</t>
  </si>
  <si>
    <t>Power Cable Switzerland,-C,R6</t>
  </si>
  <si>
    <t>X800H-R6</t>
  </si>
  <si>
    <t>Power Cable Argentina,R6</t>
  </si>
  <si>
    <t>X800H-R6-C</t>
  </si>
  <si>
    <t>Power Cable Argentina,-C,R6</t>
  </si>
  <si>
    <t>X800I-R6</t>
  </si>
  <si>
    <t>Power Cable China,R6</t>
  </si>
  <si>
    <t>X800I-R6-C</t>
  </si>
  <si>
    <t>Power Cable China,-C,R6</t>
  </si>
  <si>
    <t>X800J-EVO-R6</t>
  </si>
  <si>
    <t>Power Cable,EVO Denmark,R6</t>
  </si>
  <si>
    <t>X800J-R6</t>
  </si>
  <si>
    <t>Power Cable Denmark,R6</t>
  </si>
  <si>
    <t>X800J-R6-C</t>
  </si>
  <si>
    <t>Power Cable Denmark,-C,R6</t>
  </si>
  <si>
    <t>X800K-R6</t>
  </si>
  <si>
    <t>Power Cable India,South Africa,R6</t>
  </si>
  <si>
    <t>X800K-R6-C</t>
  </si>
  <si>
    <t>Power Cable India,South Africa,-C,R6</t>
  </si>
  <si>
    <t>X800L-R6</t>
  </si>
  <si>
    <t>Power Cable Israel,R6</t>
  </si>
  <si>
    <t>X800L-R6-C</t>
  </si>
  <si>
    <t>Power Cable Israel,-C,R6</t>
  </si>
  <si>
    <t>X800M-EVO-R6</t>
  </si>
  <si>
    <t>Power Cable,EVO Italy,R6</t>
  </si>
  <si>
    <t>X800M-R6</t>
  </si>
  <si>
    <t>Power Cable Italy,R6</t>
  </si>
  <si>
    <t>X800M-R6-C</t>
  </si>
  <si>
    <t>Power Cable Italy,-C,R6</t>
  </si>
  <si>
    <t>X800P-R6</t>
  </si>
  <si>
    <t>Power Cable North America,250V,R6</t>
  </si>
  <si>
    <t>X800P-R6-C</t>
  </si>
  <si>
    <t>Power Cable North America,250V,-C,R6</t>
  </si>
  <si>
    <t>X800T-R6</t>
  </si>
  <si>
    <t>Power Cable,Taiwan,BSMI,R6</t>
  </si>
  <si>
    <t>X800T-R6-C</t>
  </si>
  <si>
    <t>Power Cable,Taiwan,BSMI,-C,R6</t>
  </si>
  <si>
    <t>X800VB-R6</t>
  </si>
  <si>
    <t>Power Cable,Brazil,IEC-60906-1-Plug</t>
  </si>
  <si>
    <t>X800W-R6</t>
  </si>
  <si>
    <t>Power Cable,Taiwan,250V,BSMI,R6</t>
  </si>
  <si>
    <t>X800W-R6-C</t>
  </si>
  <si>
    <t>Power Cable Taiwan,250V,BSMI,-C</t>
  </si>
  <si>
    <t>X800Y-R6</t>
  </si>
  <si>
    <t>Power Cable Japan,250V/15A</t>
  </si>
  <si>
    <t>X800Y-R6-C</t>
  </si>
  <si>
    <t>Power Cable Japan,250V/15A,-C</t>
  </si>
  <si>
    <t>X80100A-R6</t>
  </si>
  <si>
    <t xml:space="preserve">Bezel,FAS2554,R6 </t>
  </si>
  <si>
    <t>X80101A-R6</t>
  </si>
  <si>
    <t xml:space="preserve">Bezel,FAS2552,R6 </t>
  </si>
  <si>
    <t>X80102A-R6</t>
  </si>
  <si>
    <t xml:space="preserve">Bezel,FAS2520,R6 </t>
  </si>
  <si>
    <t>X8012-R6</t>
  </si>
  <si>
    <t>Power Cable Argentina,X1967</t>
  </si>
  <si>
    <t>X8013-R6</t>
  </si>
  <si>
    <t>Power Cable Australia,X1967</t>
  </si>
  <si>
    <t>X8014-R6</t>
  </si>
  <si>
    <t>Power Cable China,X1967</t>
  </si>
  <si>
    <t>X8015-R6</t>
  </si>
  <si>
    <t>Power Cable Europe,X1967</t>
  </si>
  <si>
    <t>X8016-R6</t>
  </si>
  <si>
    <t>Power Cable India,X1967</t>
  </si>
  <si>
    <t>X8017-R6</t>
  </si>
  <si>
    <t>Power Cable Israel,X1967</t>
  </si>
  <si>
    <t>X8018-R6</t>
  </si>
  <si>
    <t>Power Cable Italy,X1967</t>
  </si>
  <si>
    <t>X8021-R6</t>
  </si>
  <si>
    <t>Power Cable 15A,125V NA,X1967</t>
  </si>
  <si>
    <t>X8022-R6</t>
  </si>
  <si>
    <t>Power Cable 13A,250V NA,X1967</t>
  </si>
  <si>
    <t>X8023-R6</t>
  </si>
  <si>
    <t>Power Cable 6A,250V NA,X1967</t>
  </si>
  <si>
    <t>X8024-R6</t>
  </si>
  <si>
    <t>Power Cable Switzerland,X1967</t>
  </si>
  <si>
    <t>X8025-R6</t>
  </si>
  <si>
    <t>Power Cable UK,X1967</t>
  </si>
  <si>
    <t>X8026-R6</t>
  </si>
  <si>
    <t>Power Cable C13-C14,X1967</t>
  </si>
  <si>
    <t>X80X0-EXP-R6</t>
  </si>
  <si>
    <t>IO Expander FAS80X0 Series</t>
  </si>
  <si>
    <t>X8533A-R6</t>
  </si>
  <si>
    <t>Fan Assembly 62XX,31XX and SA620</t>
  </si>
  <si>
    <t>X8535-R6</t>
  </si>
  <si>
    <t>FAN ASSY,32XX,8020</t>
  </si>
  <si>
    <t>X8537A-R6</t>
  </si>
  <si>
    <t>Fan Assembly FAS8040/8060/8080</t>
  </si>
  <si>
    <t>X8603-R6</t>
  </si>
  <si>
    <t>Cable Management Bracket,6XXX Series,R6</t>
  </si>
  <si>
    <t>X870E-EN-R6-C</t>
  </si>
  <si>
    <t>Cab,Lighted,Empty,No PDU,No Rails,EN,-C</t>
  </si>
  <si>
    <t>X870E-QS-R6-C</t>
  </si>
  <si>
    <t>Cab,Lighted,Empty,No PDU,No Rails,QS,-C</t>
  </si>
  <si>
    <t>X8712C-EN-R6-C</t>
  </si>
  <si>
    <t>PDU,1-Phase,12 Outlet,30A,NEMA,EN,-C,R6</t>
  </si>
  <si>
    <t>X8712C-R6</t>
  </si>
  <si>
    <t>PDU,1-Phase,12 Outlet,30A,NEMA,R6</t>
  </si>
  <si>
    <t>X8712C-R6-C</t>
  </si>
  <si>
    <t>PDU,1-Phase,12 Outlet,30A,NEMA,-C,R6</t>
  </si>
  <si>
    <t>X8713C-EN-R6-C</t>
  </si>
  <si>
    <t>PDU,1-Phase,12 Outlet,30A,IEC,EN,-C,R6</t>
  </si>
  <si>
    <t>X8713C-R6</t>
  </si>
  <si>
    <t>PDU,1-Phase,12 Outlet,30A,IEC,R6</t>
  </si>
  <si>
    <t>X8713C-R6-C</t>
  </si>
  <si>
    <t>PDU,1-Phase,12 Outlet,30A,IEC,-C,R6</t>
  </si>
  <si>
    <t>X8714A-R6</t>
  </si>
  <si>
    <t>PDU,1-Phase,12 Outlet,30A,Australia/NZ</t>
  </si>
  <si>
    <t>X8714A-R6-C</t>
  </si>
  <si>
    <t>PDU,1-Phase,12 Outlet,30A,Australia/NZ,-C</t>
  </si>
  <si>
    <t>X8718A-EN-R6-C</t>
  </si>
  <si>
    <t>PDU,3-phase,24-Outlet,32A,IEC,EN,-C,R6</t>
  </si>
  <si>
    <t>X8718A-R6</t>
  </si>
  <si>
    <t>PDU,3-phase,24-Outlet,32A,IEC,R6</t>
  </si>
  <si>
    <t>X8718A-R6-C</t>
  </si>
  <si>
    <t>PDU,3-phase,24-Outlet,32A,IEC,-C,R6</t>
  </si>
  <si>
    <t>X8719A-EN-R6-C</t>
  </si>
  <si>
    <t>PDU,3-phase,24-Outlet,30A,NEMA,4-Pin,EN,-C,R6</t>
  </si>
  <si>
    <t>X8719A-R6</t>
  </si>
  <si>
    <t>PDU,3-phase,24-Outlet,30A,NEMA,4-Pin,R6</t>
  </si>
  <si>
    <t>X8719A-R6-C</t>
  </si>
  <si>
    <t>PDU,3-phase,24-Outlet,30A,NEMA,4-Pin,-C,R6</t>
  </si>
  <si>
    <t>X8720A-EN-R6-C</t>
  </si>
  <si>
    <t>PDU,3-phase,24-Outlet,30A,NEMA,5-Pin,EN,-C,R6</t>
  </si>
  <si>
    <t>X8720A-R6</t>
  </si>
  <si>
    <t>PDU,3-phase,24-Outlet,30A,NEMA,5-Pin,R6</t>
  </si>
  <si>
    <t>X8720A-R6-C</t>
  </si>
  <si>
    <t>PDU,3-phase,24-Outlet,30A,NEMA,5-Pin,-C,R6</t>
  </si>
  <si>
    <t>X8721A-EN-R6-C</t>
  </si>
  <si>
    <t>PDU,3-phase,24-Out,60A,Delta,3-Pin+PE,EN,-C</t>
  </si>
  <si>
    <t>X8721A-R6</t>
  </si>
  <si>
    <t>PDU,3-phase,24-Outlet,60A,Delta,3-Pin+PE</t>
  </si>
  <si>
    <t>X8721A-R6-C</t>
  </si>
  <si>
    <t>PDU,3-phase,24-Outlet,60A,Delta,3-Pin+PE,-C</t>
  </si>
  <si>
    <t>X8722A-R6</t>
  </si>
  <si>
    <t>PDU,3-Phase,24 Outlet,32A,Australia/NZ</t>
  </si>
  <si>
    <t>X8722A-R6-C</t>
  </si>
  <si>
    <t>PDU,3-Phase,24 Outlet,32A,Australia/NZ,-C</t>
  </si>
  <si>
    <t>X8724A-R6</t>
  </si>
  <si>
    <t>PDU,Smart,1-Phase,12-Outlet,16A</t>
  </si>
  <si>
    <t>X8760A-R6</t>
  </si>
  <si>
    <t>Power Cable,Qty2,Smart PDU,NEMA</t>
  </si>
  <si>
    <t>X8761A-R6</t>
  </si>
  <si>
    <t>Power Cable,Qty2,Smart PDU,IEC</t>
  </si>
  <si>
    <t>X8773-R6</t>
  </si>
  <si>
    <t>Mounting Bracket,Tie-Down,Multiple,R6</t>
  </si>
  <si>
    <t>X8773-R6-C</t>
  </si>
  <si>
    <t>Mounting Bracket,Tie-Down,Multiple,-C,R6</t>
  </si>
  <si>
    <t>X8775-R6-C</t>
  </si>
  <si>
    <t>Mounting Bracket,Tie-Down,FAS20XX,-C,R6</t>
  </si>
  <si>
    <t>X8776B-QS-R6-C</t>
  </si>
  <si>
    <t>Blank Panel,1U,42U Deep Cabinet,QS,-C</t>
  </si>
  <si>
    <t>X8776B-R6</t>
  </si>
  <si>
    <t>Blank Panel,1U,42U Deep Cabinet</t>
  </si>
  <si>
    <t>X8776-R6</t>
  </si>
  <si>
    <t>Blank Panel,1U,42U Cab,R6</t>
  </si>
  <si>
    <t>X8776-R6-C</t>
  </si>
  <si>
    <t>Blank Panel,1U,42U Cab,-C,R6</t>
  </si>
  <si>
    <t>X8777-R6</t>
  </si>
  <si>
    <t>Blank Panel,3U,42U Cab,R6</t>
  </si>
  <si>
    <t>X8777-R6-C</t>
  </si>
  <si>
    <t>Blank Panel,3U,42U Cab,-C,R6</t>
  </si>
  <si>
    <t>X8778B-QS-R6-C</t>
  </si>
  <si>
    <t>Blank Panel,2U,42U Deep Cabinet,QS,-C</t>
  </si>
  <si>
    <t>X8778B-R6</t>
  </si>
  <si>
    <t>Blank Panel,2U,42U Deep Cabinet</t>
  </si>
  <si>
    <t>X8778-R6-C</t>
  </si>
  <si>
    <t>Mounting Bracket,Tie-Down,32X0,-C,R6</t>
  </si>
  <si>
    <t>X8779-R6-C</t>
  </si>
  <si>
    <t>Mounting Bracket,Tie-Down,DS448X,-C</t>
  </si>
  <si>
    <t>X877B-QS-R6-C</t>
  </si>
  <si>
    <t>Rail Kit II,Cab,QS,-C,R6</t>
  </si>
  <si>
    <t>X877B-R6</t>
  </si>
  <si>
    <t>Rail Kit II,Cab,R6</t>
  </si>
  <si>
    <t>X877B-R6-C</t>
  </si>
  <si>
    <t>Rail Kit II, Cab,-C,R6</t>
  </si>
  <si>
    <t>X8781-R6</t>
  </si>
  <si>
    <t>Hardware Kit,Add-On Peripheral,Cabinet,R6</t>
  </si>
  <si>
    <t>X8781-R6-C</t>
  </si>
  <si>
    <t>Hardware Kit,Add-On Peripheral,Cabinet,-C,R6</t>
  </si>
  <si>
    <t>X8783A-QS-R6-C</t>
  </si>
  <si>
    <t>Rail Kit III,Cabinet,QS,-C</t>
  </si>
  <si>
    <t>X8783A-R6</t>
  </si>
  <si>
    <t>Rail Kit III,Cabinet</t>
  </si>
  <si>
    <t>X8783A-R6-C</t>
  </si>
  <si>
    <t>Rail Kit III,Cabinet,-C</t>
  </si>
  <si>
    <t>X8784-R6</t>
  </si>
  <si>
    <t>Panel,42U Cabinet Switch Pass Through</t>
  </si>
  <si>
    <t>X8784-R6-C</t>
  </si>
  <si>
    <t>Panel,42U Cabinet Switch Pass Through,-C</t>
  </si>
  <si>
    <t>X8785-R6</t>
  </si>
  <si>
    <t>Bracket,42U Cabinet Cisco 9148 L-Mounting</t>
  </si>
  <si>
    <t>X8786A-R6</t>
  </si>
  <si>
    <t>Door,Front,Lighted,With Hinges,Deep Cabinet</t>
  </si>
  <si>
    <t>X878-R6</t>
  </si>
  <si>
    <t>Storage Cabinet Bolt-Down Kit,R6</t>
  </si>
  <si>
    <t>X8790A-R6</t>
  </si>
  <si>
    <t>Side Panel,Deep Cabinet</t>
  </si>
  <si>
    <t>X8791A-R6</t>
  </si>
  <si>
    <t>Door,Rear,With Hinges,Deep Cabinet</t>
  </si>
  <si>
    <t>X8792A-R6</t>
  </si>
  <si>
    <t>Door,Front,With Hinges,Deep Cabinet</t>
  </si>
  <si>
    <t>X8793A-R6</t>
  </si>
  <si>
    <t>Wheel,Caster,Deep Cabinet</t>
  </si>
  <si>
    <t>X8794A-R6</t>
  </si>
  <si>
    <t>Keys,Spare,Qty 2,Deep Cabinet</t>
  </si>
  <si>
    <t>X8795A-R6</t>
  </si>
  <si>
    <t>Kit,Accessory,Deep Cabinet</t>
  </si>
  <si>
    <t>X8796A-R6</t>
  </si>
  <si>
    <t>Paint,Touch Up,Deep Cabinet</t>
  </si>
  <si>
    <t>X8797A-R6</t>
  </si>
  <si>
    <t>Crate,Empty,Relocation,Deep Cabinet</t>
  </si>
  <si>
    <t>X8797B-R6</t>
  </si>
  <si>
    <t>Packaging,Relocation,Corrugated,Deep Cabinet</t>
  </si>
  <si>
    <t>X879B-R6</t>
  </si>
  <si>
    <t>Kit,Cab-Interconnect,Deep Cabinet</t>
  </si>
  <si>
    <t>X879B-R6-C</t>
  </si>
  <si>
    <t>Kit,Cab-Interconnect,Deep Cabinet,-C</t>
  </si>
  <si>
    <t>X879B-R6-QS-C</t>
  </si>
  <si>
    <t>Kit,Cab-Interconnect,Deep Cabinet,QS,-C</t>
  </si>
  <si>
    <t>X879-R6</t>
  </si>
  <si>
    <t>Kit,Storage Cabinet Interconnection,R6</t>
  </si>
  <si>
    <t>X879-R6-C</t>
  </si>
  <si>
    <t xml:space="preserve">Storage Cabinet Interconnect Kit </t>
  </si>
  <si>
    <t>X881-R6</t>
  </si>
  <si>
    <t>ADPT,Console,RJ45-DB9,R6</t>
  </si>
  <si>
    <t>X893A-R6</t>
  </si>
  <si>
    <t>Kit,Qty 16,Cable Management Velcro Ring,R6</t>
  </si>
  <si>
    <t>X896A-R6</t>
  </si>
  <si>
    <t>DS2246,Kit,FAS2240-2,FAS2552,R6</t>
  </si>
  <si>
    <t>X897A-R6</t>
  </si>
  <si>
    <t>DS4246,Kit,FAS2240-4,FAS2554,R6</t>
  </si>
  <si>
    <t>X-AC-FAN-F-R6</t>
  </si>
  <si>
    <t>Fan,Brocade VDX6740T-F</t>
  </si>
  <si>
    <t>X-AC-FAN-R-R6</t>
  </si>
  <si>
    <t>Fan,Brocade VDX6740T-R</t>
  </si>
  <si>
    <t>X-ACPWR-3000-R6</t>
  </si>
  <si>
    <t>Power Supply,Brocade VDX8770 3000W</t>
  </si>
  <si>
    <t>X-CAB-1900W-CH-R6</t>
  </si>
  <si>
    <t>Power Cable,Cisco MDS 9506 China</t>
  </si>
  <si>
    <t>X-CAB-1900W-CH-R6-C</t>
  </si>
  <si>
    <t>Cisco MDS 9506 Pwr Cord China,-C,R6</t>
  </si>
  <si>
    <t>X-CAB-1900W-KOR-R6</t>
  </si>
  <si>
    <t>Power Cable,Cisco MDS 9506 Korea</t>
  </si>
  <si>
    <t>X-CAB-1900W-KOR-R6-C</t>
  </si>
  <si>
    <t>Cisco MDS 9506 Pwr Cord Korea,-C,R6</t>
  </si>
  <si>
    <t>X-CAB-1900W-TWN-R6</t>
  </si>
  <si>
    <t>Power Cable,Cisco MDS 9506 Taiwan</t>
  </si>
  <si>
    <t>X-CAB-1900W-TWN-R6-C</t>
  </si>
  <si>
    <t>Cisco MDS 9506 Pwr Cord Taiwan,-C,R6</t>
  </si>
  <si>
    <t>X-CAB-1900W-UK-R6</t>
  </si>
  <si>
    <t>Power Cable,Cisco MDS 9506 UK Ireland</t>
  </si>
  <si>
    <t>X-CAB-1900W-UK-R6-C</t>
  </si>
  <si>
    <t>Power Cable,Cisco MDS 9506 UK Ireland,-C</t>
  </si>
  <si>
    <t>X-CAB-250V-10A-BR-R6</t>
  </si>
  <si>
    <t>Power Cable,Cisco Nexus 10A 250V Brazil</t>
  </si>
  <si>
    <t>X-CAB-250V-10A-BR-R6-C</t>
  </si>
  <si>
    <t>Power Cable,Cisco Nexus 10A 250V Brazil,-C</t>
  </si>
  <si>
    <t>X-CAB-9K16A-ARG-R6</t>
  </si>
  <si>
    <t>Power Cable,Cisco MDS 97XX Argentina</t>
  </si>
  <si>
    <t>X-CAB-9K16A-ARG-R6-C</t>
  </si>
  <si>
    <t>Power Cable,Cisco MDS 97XX Argentina,-C</t>
  </si>
  <si>
    <t>X-CAB-9K16A-BRZ-R6</t>
  </si>
  <si>
    <t>Power Cable,Cisco MDS 97XX Brazil</t>
  </si>
  <si>
    <t>X-CAB-9K16A-BRZ-R6-C</t>
  </si>
  <si>
    <t>Power Cable,Cisco MDS 97XX Brazil,-C</t>
  </si>
  <si>
    <t>X-CAB-9K16A-KOR-R6</t>
  </si>
  <si>
    <t>Power Cable,Cisco MDS 97XX Korea</t>
  </si>
  <si>
    <t>X-CAB-9K16A-KOR-R6-C</t>
  </si>
  <si>
    <t>Power Cable,Cisco MDS 97XX Korea,-C</t>
  </si>
  <si>
    <t>X-CAB-9K16A-US2-R6</t>
  </si>
  <si>
    <t>Power Cable,Cisco 250V 16A US/JAPAN NEMA</t>
  </si>
  <si>
    <t>X-CAB-9K16A-US2-R6-C</t>
  </si>
  <si>
    <t>Power Cable,Cisco 250V 16A US/JAPAN NEMA,-C</t>
  </si>
  <si>
    <t>X-CAB-9K20A-NA-R6</t>
  </si>
  <si>
    <t>Power Cable,Cisco MDS 95XX 125VAC 20A NEMA</t>
  </si>
  <si>
    <t>X-CAB-9K20A-NA-R6-C</t>
  </si>
  <si>
    <t>Cisco MDS 95XX Pwr Cord 125VAC 20A NEMA,-C,R6</t>
  </si>
  <si>
    <t>X-CAB-AC-250V-13A-R6</t>
  </si>
  <si>
    <t>Power Cable,Cisco N50XX 13A 250V NA</t>
  </si>
  <si>
    <t>X-CAB-AC-250V-13A-R6-C</t>
  </si>
  <si>
    <t>Cisco N50XX Pwr Cord,13A,250V,NA,-C,R6</t>
  </si>
  <si>
    <t>X-CAB-AC-L620-C13-R6</t>
  </si>
  <si>
    <t>Power Cable,Cisco NEMA L6-20-C13 2M AC</t>
  </si>
  <si>
    <t>X-CAB-AC-L620-C13-R6-C</t>
  </si>
  <si>
    <t>Power Cable,Cisco NEMA L6-20-C13 2M AC,-C</t>
  </si>
  <si>
    <t>X-CAB-C13-C14-2M-R6</t>
  </si>
  <si>
    <t>Power Cable,Cisco Cabinet 250V AC 10A 2M</t>
  </si>
  <si>
    <t>X-CAB-C13-C14-2M-R6-C</t>
  </si>
  <si>
    <t>Power Cable,Cisco Cabinet 250V AC 10A 2M,-C</t>
  </si>
  <si>
    <t>X-CAB-C13-C14-AC-R6</t>
  </si>
  <si>
    <t>Power Cable,Cisco C13-C14 Jmp Rec 2.5M</t>
  </si>
  <si>
    <t>X-CAB-C13-C14-AC-R6-C</t>
  </si>
  <si>
    <t>Power Cable,Cisco C13-C14 Jmp Rec 2.5M,-C</t>
  </si>
  <si>
    <t>X-CAB-C13-C14-JMPR-R6</t>
  </si>
  <si>
    <t>Power Cable,Cisco N50XX Type 6A 250V Strip</t>
  </si>
  <si>
    <t>X-CAB-C13-C14-JMPR-R6-C</t>
  </si>
  <si>
    <t>Cisco N50XX Power Strip Type,6A,250V,-C,R6</t>
  </si>
  <si>
    <t>X-CAB-C13-CBN-R6</t>
  </si>
  <si>
    <t>Power Cable,Cisco Cabinet 250V AC 16A</t>
  </si>
  <si>
    <t>X-CAB-C13-CBN-R6-C</t>
  </si>
  <si>
    <t>Power Cable,Cisco Cabinet 250V AC 16A,-C</t>
  </si>
  <si>
    <t>X-CAB-N5K6A-R6</t>
  </si>
  <si>
    <t>Power Cable,Cisco N50XX 6A 250V NA</t>
  </si>
  <si>
    <t>X-CAB-N5K6A-R6-C</t>
  </si>
  <si>
    <t>Cisco N50XX Pwr Cord,6A,250V,NA,-C,R6</t>
  </si>
  <si>
    <t>XCISCO-1USD</t>
  </si>
  <si>
    <t>Cisco 1 Dollar SKU</t>
  </si>
  <si>
    <t>X-DCX-2101-R5</t>
  </si>
  <si>
    <t>Brocade FC8-16,16Pt w/ 8Gb SWL SFP,R5</t>
  </si>
  <si>
    <t>X-DCX-2102-R5</t>
  </si>
  <si>
    <t>Brocade FC8-32,32Pt w/ 8Gb SWL SFP,R5</t>
  </si>
  <si>
    <t>X-DCX-2148-R5</t>
  </si>
  <si>
    <t>Brocade FC8-48,48Pt w/ 8Gb SWL SFP,R5</t>
  </si>
  <si>
    <t>X-DCX-2164-R5</t>
  </si>
  <si>
    <t>Blade,Brocade FC8-64 with 64 8Gbps SWL mSFP</t>
  </si>
  <si>
    <t>X-DCX4S-0105-R5</t>
  </si>
  <si>
    <t>Tray,Brocade DCX-4S Cable Management</t>
  </si>
  <si>
    <t>X-DCX4S-0120-R5</t>
  </si>
  <si>
    <t>Kit,Brocade DCX-4S 27x31 Rackmount</t>
  </si>
  <si>
    <t>X-DCX4S-0121-R5</t>
  </si>
  <si>
    <t>Kit,Brocade DCX-4S Exhaust (w/27x31) Rails</t>
  </si>
  <si>
    <t>X-DCX4S-0124-R5</t>
  </si>
  <si>
    <t>Card,Brocade DCX-4S WWN</t>
  </si>
  <si>
    <t>X-DCX4S-0126-R5</t>
  </si>
  <si>
    <t>Kit,Brocade DCX-4S Telco Mid-mount</t>
  </si>
  <si>
    <t>X-DCX8510-0102-R5</t>
  </si>
  <si>
    <t>Blade,Brocade FC16-32 32Pt without SFP</t>
  </si>
  <si>
    <t>X-DCX8510-0148-R5</t>
  </si>
  <si>
    <t>Blade,Brocade FC16-48 48Pt without SFP</t>
  </si>
  <si>
    <t>X-DCX8510-2102-R5</t>
  </si>
  <si>
    <t>Blade,Brocade FC16-32 32Pt w/32 16G SWL SFPs</t>
  </si>
  <si>
    <t>X-DCX8510-2148-R5</t>
  </si>
  <si>
    <t>Blade,Brocade FC16-48 48Pt w/48 16G SWL SFPs</t>
  </si>
  <si>
    <t>X-DCX8510-2164-R6</t>
  </si>
  <si>
    <t>Blade,Brocade 64-Port w/64 16G SWL QSFPs</t>
  </si>
  <si>
    <t>X-DCX8514-0001-R5</t>
  </si>
  <si>
    <t>Switch,Brocade 8510-4 w/2PS 16G</t>
  </si>
  <si>
    <t>X-DCX8514-0002-R5</t>
  </si>
  <si>
    <t>Switch,Brocade 8510-4 w/2PS 16G Ent Bundle</t>
  </si>
  <si>
    <t>X-DCX8518-0001-R5</t>
  </si>
  <si>
    <t>Switch,Brocade 8510-8 w/2PS 16G Ent Bundle</t>
  </si>
  <si>
    <t>X-DCXICLKIT-01-R6</t>
  </si>
  <si>
    <t>Kit,Brocade 8510 ICL w/16-64Gb QSFP w/o cable</t>
  </si>
  <si>
    <t>X-DS-13SLT-FAB3-R6</t>
  </si>
  <si>
    <t>Cisco MDS 9513,Fab3 Module</t>
  </si>
  <si>
    <t>X-DS-48C-300AC-R6</t>
  </si>
  <si>
    <t>Power Supply,Cisco MDS 9148 300W AC</t>
  </si>
  <si>
    <t>X-DS-9148S-KIT-CSCO-R6</t>
  </si>
  <si>
    <t>Kit,Cisco MDS 9148S Accessory</t>
  </si>
  <si>
    <t>X-DS-9250I-KITCCO-R6</t>
  </si>
  <si>
    <t>Kit,Cisco MDS 9250i Accessory</t>
  </si>
  <si>
    <t>X-DS-9706-KIT-CCO-R6</t>
  </si>
  <si>
    <t>Kit,Cisco MDS9706 Accessory</t>
  </si>
  <si>
    <t>X-DS-9710-KIT-CCO-R6</t>
  </si>
  <si>
    <t>Kit,Cisco MDS9710 Accessory</t>
  </si>
  <si>
    <t>X-DS-C48-FAN-R6</t>
  </si>
  <si>
    <t>Fan,Cisco MDS 9148 Switch</t>
  </si>
  <si>
    <t>X-DS-C48S-300AC-R6</t>
  </si>
  <si>
    <t>Power Supply,Cisco MDS 9148S 300W AC</t>
  </si>
  <si>
    <t>X-DS-C48S-FAN-R6</t>
  </si>
  <si>
    <t>Fan,Cisco MDS 9148S Module</t>
  </si>
  <si>
    <t>X-DS-C9148-16P-K9-R5-C</t>
  </si>
  <si>
    <t>Switch,Cisco MDS 9148 16-Port,-C</t>
  </si>
  <si>
    <t>X-DS-C9148-32P-K9-R5-C</t>
  </si>
  <si>
    <t>Switch,Cisco MDS 9148 32-Port,-C</t>
  </si>
  <si>
    <t>X-DS-C9148-48P-K9-R5-C</t>
  </si>
  <si>
    <t>Switch,Cisco MDS 9148 48-Port,-C</t>
  </si>
  <si>
    <t>X-DS-C9148-NA16P-K9-R5-C</t>
  </si>
  <si>
    <t>Switch,MC Cisco MDS 9148 16-Port,-C</t>
  </si>
  <si>
    <t>X-DS-C9148S12PK9-R6-C</t>
  </si>
  <si>
    <t>Switch,Cisco MDS 9148S 12-Pt w 2 P/S,-C</t>
  </si>
  <si>
    <t>X-DS-C9148S48PK9-R6-C</t>
  </si>
  <si>
    <t>Switch,Cisco MDS 9148S 48-Pt w 2 P/S,-C</t>
  </si>
  <si>
    <t>X-DS-C9148S-D12S-ENT-C</t>
  </si>
  <si>
    <t>Switch,Cisco MDS 9148S 12-Pt w 2 P/S MCC,-C</t>
  </si>
  <si>
    <t>X-DS-C9250I-K9-R6-C</t>
  </si>
  <si>
    <t>Switch,Cisco MDS 9250i Base Config w/3PSU,-C</t>
  </si>
  <si>
    <t>X-DS-C9506-2AK9-R5-C</t>
  </si>
  <si>
    <t>Switch,Cisco MDS9506 Bundle Sup-2A PSU,-C</t>
  </si>
  <si>
    <t>X-DS-C9513-4AK9-R5-C</t>
  </si>
  <si>
    <t>Switch,Cisco MDS9513 Bundle Sup2A Fab3 PSU,-C</t>
  </si>
  <si>
    <t>X-DS-C9706-1EK9-R6-C</t>
  </si>
  <si>
    <t>Switch,Cisco MDS9706 w/2Sup1,6Fab1,4PSU,-C</t>
  </si>
  <si>
    <t>X-DS-C9706-1K9-R6-C</t>
  </si>
  <si>
    <t>Switch,Cisco MDS9706 w/2Sup1,3Fab1,4PSU,-C</t>
  </si>
  <si>
    <t>X-DS-C9710-1EK9-R6-C</t>
  </si>
  <si>
    <t>Switch,Cisco MDS9710 w/2Sup1,6Fab1,8PSU,-C</t>
  </si>
  <si>
    <t>X-DS-C9710-1K9-R6-C</t>
  </si>
  <si>
    <t>Switch,Cisco MDS9710 w/2Sup1,3Fab1,6PSU,-C</t>
  </si>
  <si>
    <t>X-DS-CAC97-3KW-R6</t>
  </si>
  <si>
    <t>Power Supply,Cisco MDS9700 3000W AC</t>
  </si>
  <si>
    <t>X-DS-CDC97-3KW-R6</t>
  </si>
  <si>
    <t>Power Supply,Cisco MDS9700 3000W DC</t>
  </si>
  <si>
    <t>X-DS-SC-K9-R5</t>
  </si>
  <si>
    <t>Card,Cisco MDS 9000 Smart</t>
  </si>
  <si>
    <t>X-DS-SCR-K9-R5</t>
  </si>
  <si>
    <t>Reader,Cisco MDS 9000 Smart Card</t>
  </si>
  <si>
    <t>X-DS-SFP-10GE-LR-R6</t>
  </si>
  <si>
    <t>SFP,Cisco MDS 10GBase LR SFP+ Optic</t>
  </si>
  <si>
    <t>X-DS-SFP-10GE-SR-R6</t>
  </si>
  <si>
    <t>SFP,Cisco MDS 10GBase SR SFP+ Optic</t>
  </si>
  <si>
    <t>X-DS-SFP-10GE-SR-R6-C</t>
  </si>
  <si>
    <t>SFP,Cisco MDS 10GBase SR SFP+ Optic,-C</t>
  </si>
  <si>
    <t>X-DS-SFP-FC10G-LW-R6</t>
  </si>
  <si>
    <t>SFP,Cisco MDS 10Gbps FC Long Wave SFP+ LC</t>
  </si>
  <si>
    <t>X-DS-SFP-FC10G-SW-R6</t>
  </si>
  <si>
    <t>SFP,Cisco MDS 10Gbps FC Short Wave SFP+ LC</t>
  </si>
  <si>
    <t>X-DS-SFP-FC16G-LW-R6</t>
  </si>
  <si>
    <t>SFP,Cisco 16Gbps FC Long Wave SFP+ LC</t>
  </si>
  <si>
    <t>X-DS-SFP-FC16G-SW-R6</t>
  </si>
  <si>
    <t>SFP,Cisco 16Gbps FC Short Wave SFP+ LC</t>
  </si>
  <si>
    <t>X-DS-SFP-FC16G-SW-R6-C</t>
  </si>
  <si>
    <t>SFP,Cisco 16Gbps FCShort Wave SFP+ LC,-C</t>
  </si>
  <si>
    <t>X-DS-SFP-FC8G-ER-R6</t>
  </si>
  <si>
    <t>SFP,Cisco MDS 8Gbps FC Ext Reach 40km SFP+ LC</t>
  </si>
  <si>
    <t>X-DS-SFP-FC8G-LW-R6</t>
  </si>
  <si>
    <t>SFP,Cisco 8Gbps 10Km LWL</t>
  </si>
  <si>
    <t>X-DS-SFP-FC8G-SW-R5</t>
  </si>
  <si>
    <t>SFP,Cisco MDS 8Gbps Short Wave SFP+ LC</t>
  </si>
  <si>
    <t>X-DS-SFP-FC8G-SW-R5-C</t>
  </si>
  <si>
    <t>Cisco MDS 8 Gbps Short Wave SFP+,LC,-C, R5</t>
  </si>
  <si>
    <t>X-DS-X9232-256K9-R6</t>
  </si>
  <si>
    <t>Cisco 32-Port Advanced 8G FC Module</t>
  </si>
  <si>
    <t>X-DS-X9232-256K9-R6-C</t>
  </si>
  <si>
    <t>Cisco 32-Port Advanced 8G FC Module,-C</t>
  </si>
  <si>
    <t>X-DS-X9248-256K9-R6</t>
  </si>
  <si>
    <t>Cisco 48-Port Advanced 8G FC Module</t>
  </si>
  <si>
    <t>X-DS-X9248-256K9-R6-C</t>
  </si>
  <si>
    <t>Cisco 48-Port Advanced 8G FC Module-C</t>
  </si>
  <si>
    <t>X-DS-X9316-SSNK9-R5</t>
  </si>
  <si>
    <t>Cisco,Module,95XX,9222i,16-Pt GE SSN-16,R5</t>
  </si>
  <si>
    <t>X-DS-X9316-SSNK9-R5-C</t>
  </si>
  <si>
    <t>Cisco,Module,95XX,9222i,16-Pt GE SSN-16,-C,R5</t>
  </si>
  <si>
    <t>X-DS-X9448-768K-R6</t>
  </si>
  <si>
    <t>Module,Cisco 48-Port 16Gb FC</t>
  </si>
  <si>
    <t>X-DS-X9448-768K-R6-C</t>
  </si>
  <si>
    <t>Module,Cisco 48-Port 16Gb FC,-C</t>
  </si>
  <si>
    <t>X-DS-X9530-SF2AK9-R5</t>
  </si>
  <si>
    <t>Card,Cisco MDS 9500 Series Supervisor-2A</t>
  </si>
  <si>
    <t>X-DS-X9706-BSK-R6</t>
  </si>
  <si>
    <t>Kit,Cisco MDS9706 Bottom Support</t>
  </si>
  <si>
    <t>X-DS-X9706-CBTOP-R6</t>
  </si>
  <si>
    <t>Kit,Cisco MDS9706Cable Management/LED</t>
  </si>
  <si>
    <t>X-DS-X9706-FAB1-R6</t>
  </si>
  <si>
    <t>Module,Cisco MDS9706 Fab1</t>
  </si>
  <si>
    <t>X-DS-X9706-FD-MB-R6</t>
  </si>
  <si>
    <t>Kit,Cisco MDS9706 Front Door</t>
  </si>
  <si>
    <t>X-DS-X9706-RMK-R6</t>
  </si>
  <si>
    <t>Kit,Cisco MDS9706 Rack Mount</t>
  </si>
  <si>
    <t>X-DS-X9710-FAB1-R6</t>
  </si>
  <si>
    <t>Module,Cisco MDS9710 Fab1</t>
  </si>
  <si>
    <t>X-DS-X9710-FAB1-R6-C</t>
  </si>
  <si>
    <t>Module,Cisco MDS9710 Fab1,-C</t>
  </si>
  <si>
    <t>X-DS-X97-SF1-K9-R6</t>
  </si>
  <si>
    <t>Card,Cisco MDS9700 Series Supervisor-1</t>
  </si>
  <si>
    <t>X-DS-X9848480BK9-R6</t>
  </si>
  <si>
    <t>Module,Cisco MDS97XX 48-Port FCoE w/SFP Optic</t>
  </si>
  <si>
    <t>X-DS-X9848-480K9-R6</t>
  </si>
  <si>
    <t>Module,Cisco MDS97XX 48-Port FCoE no SFP</t>
  </si>
  <si>
    <t>X-DS-X9848-480K9-R6-C</t>
  </si>
  <si>
    <t>Module,Cisco MDS97XX 48-Port FCoE no SFP,-C</t>
  </si>
  <si>
    <t>X-E1MG-SX-OM-R6</t>
  </si>
  <si>
    <t>SFP,Brocade 1GbE Optics</t>
  </si>
  <si>
    <t>X-ENTPOD-01-16G-R6</t>
  </si>
  <si>
    <t>POD,Brocade 6520 24-POD w/16G SWL SFPs</t>
  </si>
  <si>
    <t>X-ENTPOD-01-8G-R6</t>
  </si>
  <si>
    <t>POD,Brocade 6520 24-POD w/8G SWL SFPs</t>
  </si>
  <si>
    <t>X-FAN-80-F-R6</t>
  </si>
  <si>
    <t>Fan,Brocade VDX67XX-2UF</t>
  </si>
  <si>
    <t>X-FAN-80-R-R6</t>
  </si>
  <si>
    <t>Fan,Brocade 6520/VDX67XX-2U</t>
  </si>
  <si>
    <t>X-FAN-FRU-R6</t>
  </si>
  <si>
    <t>Fan,Brocade VDX8770</t>
  </si>
  <si>
    <t>X-FCOE10-2400-R5</t>
  </si>
  <si>
    <t>Brocade,FCoE Blade,24-pt 10GbE w/SFP+,R5</t>
  </si>
  <si>
    <t>X-FX824-0001-R5</t>
  </si>
  <si>
    <t>Blade,Brocade FX8-24 24-Pt w/12 8Gb SWL SFPs</t>
  </si>
  <si>
    <t>X-FX824-0002-R5</t>
  </si>
  <si>
    <t>Blade,Brocade FX8-24 24-Pt w/12 8Gb LWL SFPs</t>
  </si>
  <si>
    <t>X-GLC-LH-SM-R6</t>
  </si>
  <si>
    <t>SFP,Cisco 1Gb Ethernet LongReach SFP+</t>
  </si>
  <si>
    <t>X-GLC-SX-MM-R6</t>
  </si>
  <si>
    <t>Cisco,1GBase SR SFP+,R6</t>
  </si>
  <si>
    <t>X-GLC-T-R6</t>
  </si>
  <si>
    <t>SFP,Cisco 1000BASE-T</t>
  </si>
  <si>
    <t>X-GLC-T-R6-C</t>
  </si>
  <si>
    <t>SFP,Cisco 1000BASE-T,-C</t>
  </si>
  <si>
    <t>X-M102061-0E-R6</t>
  </si>
  <si>
    <t>40U Rack,Empty,L6-30,Domestic,0E</t>
  </si>
  <si>
    <t>X-M102061-R6</t>
  </si>
  <si>
    <t>40U Rack,Empty,L6-30,Domestic</t>
  </si>
  <si>
    <t>X-M102062-0E-R6</t>
  </si>
  <si>
    <t>40U Rack,Empty,IEC309,International,0E</t>
  </si>
  <si>
    <t>X-M102062-R6</t>
  </si>
  <si>
    <t>40U Rack,Empty,IEC309,International</t>
  </si>
  <si>
    <t>X-MDIR12POD-16G-R6</t>
  </si>
  <si>
    <t>POD,Brocade 6510 12-POD w/16G SWL SFPs</t>
  </si>
  <si>
    <t>X-MDIR12POD-8G-R6</t>
  </si>
  <si>
    <t>POD,Brocade 6510 12-POD w/8G SWL SFPs</t>
  </si>
  <si>
    <t>X-MENTPOD8-01-R6</t>
  </si>
  <si>
    <t>Brocade 5300 16-POD for 8Gbps,R6</t>
  </si>
  <si>
    <t>X-MIDRPOD8-01-R6</t>
  </si>
  <si>
    <t>Brocade 5100 8-POD for 8Gbps,R6</t>
  </si>
  <si>
    <t>X-N2200-ACC-KIT-R6</t>
  </si>
  <si>
    <t>Switch,Cisco N22XX Accessory Kit</t>
  </si>
  <si>
    <t>X-N2200-PAC-400W-B-R6</t>
  </si>
  <si>
    <t>Power Supply,Cisco N22XX 400W Rev Airflow</t>
  </si>
  <si>
    <t>X-N2200-PAC-400W-R6</t>
  </si>
  <si>
    <t>Power Supply,Cisco N22XX 400 Watt</t>
  </si>
  <si>
    <t>X-N2232TP-E-BA-BUN-R6-C</t>
  </si>
  <si>
    <t>Switch,Cisco N2232TP-E Rev Airflow,-C</t>
  </si>
  <si>
    <t>X-N2232TP-E-FA-BUN-R6-C</t>
  </si>
  <si>
    <t>Switch,Cisco N2232TP-E Std Airflow,-C</t>
  </si>
  <si>
    <t>X-N2248PQ-BA-BUN-R6-C</t>
  </si>
  <si>
    <t>Switch,Cisco N2248PQ-10GE Rev Airflow,-C</t>
  </si>
  <si>
    <t>X-N2248PQ-FA-BUN-R6-C</t>
  </si>
  <si>
    <t>Switch,Cisco N2248PQ-10GE Std Airflow,-C</t>
  </si>
  <si>
    <t>X-N2248TP-E-FA-BUN-R6-C</t>
  </si>
  <si>
    <t>Switch,Cisco N2248-E Std Airflow,-C</t>
  </si>
  <si>
    <t>X-N2300-ACC-KIT-R6</t>
  </si>
  <si>
    <t>Kit,Cisco Nexus N2300 Accessory</t>
  </si>
  <si>
    <t>X-N2348UPQ-BA-BUN-R6-C</t>
  </si>
  <si>
    <t>Switch,Cisco N2348UPQ-10GE AC Rev Airflow,-C</t>
  </si>
  <si>
    <t>X-N2348UPQ-FA-BUN-R6-C</t>
  </si>
  <si>
    <t>Switch,Cisco N2348UPQ-10GE AC Std Airflow,-C</t>
  </si>
  <si>
    <t>X-N2K-C2224TF-1GE-R5-C</t>
  </si>
  <si>
    <t>Switch,Cisco N2224 FEX 24/2 10GE 2PS 4FET,-C</t>
  </si>
  <si>
    <t>X-N2K-C2224TP-1GE-R5-C</t>
  </si>
  <si>
    <t>Switch,Cisco N2224 FEX 24/2 10GE 2PS,-C</t>
  </si>
  <si>
    <t>X-N2K-C2232-FAN-R6</t>
  </si>
  <si>
    <t>Fan,Cisco N2232 Fabric Extender</t>
  </si>
  <si>
    <t>X-N2K-C2232PF-10GE-R6-C</t>
  </si>
  <si>
    <t>Switch,Cisco N2232 FEX 32/8 10GE 2PS 16FET,-C</t>
  </si>
  <si>
    <t>X-N2K-C2232PP-10GE-R6-C</t>
  </si>
  <si>
    <t>Switch,Cisco N2232 Fab Ext 32/8 10GE 2PSU,-C</t>
  </si>
  <si>
    <t>X-N2K-C2232T8F-E-10G-R6-C</t>
  </si>
  <si>
    <t>Switch,Cisco N2232T8FE 2PS 32/8 10GE 8FET,-C</t>
  </si>
  <si>
    <t>X-N2K-C2232TF-10GE-R6-C</t>
  </si>
  <si>
    <t>Switch,Cisco N2232 FEX 2PS 32/8 10GE 16FET,-C</t>
  </si>
  <si>
    <t>X-N2K-C2232TF-E-10G-R6-C</t>
  </si>
  <si>
    <t>Switch,Cisco N2232TFE 2PS 32/8 10GE 16FET,-C</t>
  </si>
  <si>
    <t>X-N2K-C2232TM-10GE-R6-C</t>
  </si>
  <si>
    <t>Switch,Cisco N2232 FabExt 2PSU 32/8 10GE,-C</t>
  </si>
  <si>
    <t>X-N2K-C2232TM-E-10G-R6-C</t>
  </si>
  <si>
    <t>Switch,Cisco N2232TME FEX 2PS 32/8 10GE,-C</t>
  </si>
  <si>
    <t>X-N2K-C2248-FAN-R6</t>
  </si>
  <si>
    <t>Fan,Cisco N2248 Fabric Extender</t>
  </si>
  <si>
    <t>X-N2K-C2248PQ-10GE-R6-C</t>
  </si>
  <si>
    <t>Switch,Cisco N2248PQ FEX 2PS 48/4 40GE,-C</t>
  </si>
  <si>
    <t>X-N2K-C2248TF-1GE-R6-C</t>
  </si>
  <si>
    <t>Switch,Cisco N2248 FEX 48/4 10GE 2PS 8FET,-C</t>
  </si>
  <si>
    <t>X-N2K-C2248TF-E-R6-C</t>
  </si>
  <si>
    <t>Switch,Cisco N2248E FEX 48/4 10GE 2PS 8FET,-C</t>
  </si>
  <si>
    <t>X-N2K-C2248TP-1GE-R6-C</t>
  </si>
  <si>
    <t>Switch,Cisco N2248 Fab Ext 48/4 10GE 2PSU,-C</t>
  </si>
  <si>
    <t>X-N2K-C2248TP-E-R6-C</t>
  </si>
  <si>
    <t>Switch,Cisco N2248E FEX 48/4 10GE 2PSU,-C</t>
  </si>
  <si>
    <t>X-N2K-C2348UPQ12F-R6-C</t>
  </si>
  <si>
    <t>Switch,Cisco N2348UPQ FEX 48/6 40GE 12FET,-C</t>
  </si>
  <si>
    <t>X-N2K-C2348UPQ4F-R6-C</t>
  </si>
  <si>
    <t>Switch,Cisco N2348UPQ FEX 48/6 40GE 4FET,-C</t>
  </si>
  <si>
    <t>X-N2K-C2348UPQ8F-R6-C</t>
  </si>
  <si>
    <t>Switch,Cisco N2348UPQ FEX 48/6 40GE 8FET,-C</t>
  </si>
  <si>
    <t>X-N2K-C2348UPQ-R6-C</t>
  </si>
  <si>
    <t>Switch,Cisco N2348UPQ FEX 48/6 40GE,-C</t>
  </si>
  <si>
    <t>X-N5548P-ACC-KIT-R6</t>
  </si>
  <si>
    <t>Accessory Kit,Cisco N5548</t>
  </si>
  <si>
    <t>X-N5548P-FAN-R6</t>
  </si>
  <si>
    <t>Fan,Cisco N5548 Module</t>
  </si>
  <si>
    <t>X-N5596-ACC-KIT-R6</t>
  </si>
  <si>
    <t>Kit,Cisco Nexus 5596/56128P Accessory</t>
  </si>
  <si>
    <t>X-N5596-FAN-R6</t>
  </si>
  <si>
    <t>Fan,Cisco Nexus 5596 Module</t>
  </si>
  <si>
    <t>X-N5596UP-B-FC48-R6-C</t>
  </si>
  <si>
    <t>Switch,Cisco N5596UP 48-Pt Bndl 8G FC SFP+,-C</t>
  </si>
  <si>
    <t>X-N5596UP-FAN-B-R6</t>
  </si>
  <si>
    <t>Fan,Cisco N5596 Module Reverse Airflow</t>
  </si>
  <si>
    <t>X-N55-D160L3-R6</t>
  </si>
  <si>
    <t>Module,Cisco N5548 L3 Daughter Card v2</t>
  </si>
  <si>
    <t>X-N55-D160L3-R6-C</t>
  </si>
  <si>
    <t>Module,Cisco N5548 L3 Daughter Card v2,-C</t>
  </si>
  <si>
    <t>X-N55-M12T-R6</t>
  </si>
  <si>
    <t>Module,Cisco 12-Port 10G-BaseT</t>
  </si>
  <si>
    <t>X-N55-M12T-R6-C</t>
  </si>
  <si>
    <t>Module,Cisco 12-Port 10G-BaseT,-C</t>
  </si>
  <si>
    <t>X-N55-M160L3-R6</t>
  </si>
  <si>
    <t>Module,Cisco N5596 L3 Exp v2</t>
  </si>
  <si>
    <t>X-N55-M160L3-R6-C</t>
  </si>
  <si>
    <t>Module,Cisco N5596 L3 Exp v2,-C</t>
  </si>
  <si>
    <t>X-N55-M16P-R6</t>
  </si>
  <si>
    <t>Module,Cisco 16-Port 1/10GbE FCoE</t>
  </si>
  <si>
    <t>X-N55-M16P-R6-C</t>
  </si>
  <si>
    <t>Module,Cisco 16-Port 1/10GbE FCoE,-C</t>
  </si>
  <si>
    <t>X-N55-M16UP-B-FC-R6-C</t>
  </si>
  <si>
    <t>Module,Cisco 16-Port Bndl w/8G FC SFP+,-C</t>
  </si>
  <si>
    <t>X-N55-M16UP-R5</t>
  </si>
  <si>
    <t>Module,Cisco 16-Port Universal Port</t>
  </si>
  <si>
    <t>X-N55-M16UP-R5-C</t>
  </si>
  <si>
    <t>Module,Cisco 16-Port Universal Port,-C</t>
  </si>
  <si>
    <t>X-N55-M4Q-R6</t>
  </si>
  <si>
    <t>Module,Cisco 4-port 4x10GbE QSFP</t>
  </si>
  <si>
    <t>X-N55-M4Q-R6-C</t>
  </si>
  <si>
    <t>Module,Cisco 4-port 4x10GbE QSFP,-C</t>
  </si>
  <si>
    <t>X-N55-M8P8FP-R6</t>
  </si>
  <si>
    <t>Module,Cisco 8-Pt FC 8-Pt 10GbE FCoE</t>
  </si>
  <si>
    <t>X-N55-M8P8FP-R6-C</t>
  </si>
  <si>
    <t>Module,Cisco 8-Pt FC 8-Pt 10GbE FCoE,-C</t>
  </si>
  <si>
    <t>X-N55-PAC-1100W-B-R6</t>
  </si>
  <si>
    <t>Power Supply,Cisco Nexus 5596 1100W Rev Air</t>
  </si>
  <si>
    <t>X-N55-PAC-1100W-R6</t>
  </si>
  <si>
    <t>Power Supply,Cisco Nexus 5596/60XX 1100W</t>
  </si>
  <si>
    <t>X-N55-PAC-750W-R6</t>
  </si>
  <si>
    <t>Power Supply,Cisco N5548 750W</t>
  </si>
  <si>
    <t>X-N5672-ACC-KIT-R6</t>
  </si>
  <si>
    <t>Kit,Cisco Nexus 5672UP Accessory</t>
  </si>
  <si>
    <t>X-N56-M24UP2Q-R6</t>
  </si>
  <si>
    <t>Module,Cisco 24-Port 10GbE w/ 2x40GbE</t>
  </si>
  <si>
    <t>X-N56-M24UP2Q-R6-C</t>
  </si>
  <si>
    <t>Module,Cisco 24-Port 10GbE w/ 2x40GbE,-C</t>
  </si>
  <si>
    <t>X-N5K-C5548P-FA-R6-C</t>
  </si>
  <si>
    <t>Switch,Cisco N5548 32-Pt w 2 P/S,-C</t>
  </si>
  <si>
    <t>X-N5K-C5548UP-FA-R6-C</t>
  </si>
  <si>
    <t>Switch,Cisco N5548UP 32-Pt w 2 P/S,-C</t>
  </si>
  <si>
    <t>X-N5K-C5548UP-OSM-R6-C</t>
  </si>
  <si>
    <t>Switch,Cisco N5548UP OSM 32-Pt w/2 P/S,-C</t>
  </si>
  <si>
    <t>X-N5K-C5596T-FA-R6-C</t>
  </si>
  <si>
    <t>Switch,Cisco N5596T 48-Pt with 2 P/S,-C</t>
  </si>
  <si>
    <t>X-N5K-C5596UP-FA-R5-C</t>
  </si>
  <si>
    <t>Switch,Cisco N5596 48-Pt w 2 P/S,-C</t>
  </si>
  <si>
    <t>X-N5K-C5596UP-OSM-R5-C</t>
  </si>
  <si>
    <t>Switch,Cisco N5596UP OSM 48-Pt w/2 P/S,-C</t>
  </si>
  <si>
    <t>X-N5K-C56128P-B-R6-C</t>
  </si>
  <si>
    <t>Switch,Cisco N56128 48-Pt w 2P/S Rev air,-C</t>
  </si>
  <si>
    <t>X-N5K-C56128P-F-R6-C</t>
  </si>
  <si>
    <t>Switch,Cisco N56128 48-Pt w 2P/S Std air,-C</t>
  </si>
  <si>
    <t>X-N5K-C56128P-OSM-B-R6-C</t>
  </si>
  <si>
    <t>Switch,Cisco N56128-OSM 48-Pt w2PS Rev air,-C</t>
  </si>
  <si>
    <t>X-N5K-C56128P-OSM-F-R6-C</t>
  </si>
  <si>
    <t>Switch,Cisco N56128-OSM 48-Pt w2PS Std air,-C</t>
  </si>
  <si>
    <t>X-N5K-C5672UP-B-R6-C</t>
  </si>
  <si>
    <t>Switch,Cisco N5672UP 48-Pt w 2 P/S,Rev air,-C</t>
  </si>
  <si>
    <t>X-N5K-C5672UP-F-R6-C</t>
  </si>
  <si>
    <t>Switch,Cisco N5672UP 48-Pt w 2 P/S,Std air,-C</t>
  </si>
  <si>
    <t>X-N5K-C5672UP-OSM-B-R6-C</t>
  </si>
  <si>
    <t>Switch,Cisco N5672UP-OSM 48-Pt w 2 P/S,Rev,-C</t>
  </si>
  <si>
    <t>X-N5K-C5672UP-OSM-F-R6-C</t>
  </si>
  <si>
    <t>Switch,Cisco N5672UP-OSM 48-Pt w 2 P/S Std,-C</t>
  </si>
  <si>
    <t>X-N5K-NFAS-BUN-R6-C</t>
  </si>
  <si>
    <t>Switch,Cisco FlexPod 32-Pt Fixed Config,-C</t>
  </si>
  <si>
    <t>X-N5K-PAC-750W-R5</t>
  </si>
  <si>
    <t>Power Supply,Cisco N5020 750 Watt AC</t>
  </si>
  <si>
    <t>X-N5K-PAC-750W-R5-C</t>
  </si>
  <si>
    <t>Power Supply,Cisco N5020 750 Watt AC,-C</t>
  </si>
  <si>
    <t>X-N6K-C6001-64P-R6-C</t>
  </si>
  <si>
    <t>Switch,Cisco N6001 48x10+4x40GbE w2 P/S,-C</t>
  </si>
  <si>
    <t>X-N6K-C6001-ACC-KIT-R6</t>
  </si>
  <si>
    <t>Kit,Cisco N6001 Accessory</t>
  </si>
  <si>
    <t>X-N6K-C6001-FAN-B-R6</t>
  </si>
  <si>
    <t>Fan,Cisco N56XX/N6001 B to F Reverse Airflow</t>
  </si>
  <si>
    <t>X-N6K-C6001-FAN-F-R6</t>
  </si>
  <si>
    <t>Fan,Cisco N56XX/N6001 F to B Standard Airflow</t>
  </si>
  <si>
    <t>X-N6K-C6004-96Q-R6-C</t>
  </si>
  <si>
    <t>Switch,Cisco N6004 48-Pt 40GbE/FCoE w2 P/S,-C</t>
  </si>
  <si>
    <t>X-N6K-C6004-ACC-KIT-R6</t>
  </si>
  <si>
    <t>Accessory Kit,Cisco N6004</t>
  </si>
  <si>
    <t>X-N6K-C6004-FAN-F-R6</t>
  </si>
  <si>
    <t>Fan,Cisco N6004 Port-Side Exhaust Module</t>
  </si>
  <si>
    <t>X-N6K-C6004-M12Q-R6</t>
  </si>
  <si>
    <t>Module,Cisco 12-Port 40GbE/FCoE</t>
  </si>
  <si>
    <t>X-N6K-C6004-M12Q-R6-C</t>
  </si>
  <si>
    <t>Module,Cisco 12-Port 40GbE/FCoE,-C</t>
  </si>
  <si>
    <t>X-NXA-ACC-KIT-BAV-R6</t>
  </si>
  <si>
    <t>Kit,Cisco Nexus 2200 Airflow Vent</t>
  </si>
  <si>
    <t>X-NXA-AIRFLOW-SLV-R6</t>
  </si>
  <si>
    <t>Kit,Cisco Nexus 2200 Airflow Ext Sleeve</t>
  </si>
  <si>
    <t>X-NXA-FAN-30CFM-B-R6</t>
  </si>
  <si>
    <t>Fan,Cisco Nexus FEX Fan Module Rev Airflow</t>
  </si>
  <si>
    <t>X-NXA-FAN-30CFM-F-R6</t>
  </si>
  <si>
    <t>Fan,Cisco Nexus FEX Fan Module Std Airflow</t>
  </si>
  <si>
    <t>X-NXA-PAC-1100W-B-R6</t>
  </si>
  <si>
    <t>Power Supply,Cisco N56XX 1100W B to F Rev Air</t>
  </si>
  <si>
    <t>X-NXA-PAC-1100W-R6</t>
  </si>
  <si>
    <t>Power Supply,Cisco N56XX 1100W F to B Std Air</t>
  </si>
  <si>
    <t>X-PC15CHINA-IEC309-R6</t>
  </si>
  <si>
    <t>Power Cable,Brocade VDX China</t>
  </si>
  <si>
    <t>X-PC15INDIA-BS546-R6</t>
  </si>
  <si>
    <t>Power Cable,Brocade VDX India</t>
  </si>
  <si>
    <t>X-PCTAIWAN-EPS-R6</t>
  </si>
  <si>
    <t>Power Cable,Brocade VDX Taiwan</t>
  </si>
  <si>
    <t>X-QSFP-40G-CSR4-R6</t>
  </si>
  <si>
    <t>SFP,Cisco 40GB CSR4 QSFP+ Optic</t>
  </si>
  <si>
    <t>X-QSFP-40G-CSR4-R6-C</t>
  </si>
  <si>
    <t>SFP,Cisco 40GB CSR4 QSFP+ Optic,-C</t>
  </si>
  <si>
    <t>X-QSFP-40G-SR4-R6</t>
  </si>
  <si>
    <t>SFP,Cisco 40GB SR4 QSFP+ Optic</t>
  </si>
  <si>
    <t>X-QSFP-40G-SR4-R6-C</t>
  </si>
  <si>
    <t>SFP,Cisco 40GB SR4 QSFP+ Optic,-C</t>
  </si>
  <si>
    <t>X-QSFP-40G-SR-BD-R6</t>
  </si>
  <si>
    <t>SFP,Cisco 40GB SR BD QSFP+ Optic</t>
  </si>
  <si>
    <t>X-QSFP-40G-SR-BD-R6-C</t>
  </si>
  <si>
    <t>SFP,Cisco 40GB SR BD QSFP+ Optic,-C</t>
  </si>
  <si>
    <t>X-QSFP-H40G-AC10M-R6</t>
  </si>
  <si>
    <t>Cable,Cisco 40GB Act Twx Cu 10M QSFP+</t>
  </si>
  <si>
    <t>X-QSFP-H40G-AC10M-R6-C</t>
  </si>
  <si>
    <t>Cable,Cisco 40GB Act Twx Cu 10M QSFP+,-C</t>
  </si>
  <si>
    <t>X-QSFP-H40G-AC7M-R6</t>
  </si>
  <si>
    <t>Cable,Cisco 40GB Act Twx Cu 7M QSFP+</t>
  </si>
  <si>
    <t>X-QSFP-H40G-AC7M-R6-C</t>
  </si>
  <si>
    <t>Cable,Cisco 40GB Act Twx Cu 7M QSFP+,-C</t>
  </si>
  <si>
    <t>X-QSFP-H40G-CU1M-R6</t>
  </si>
  <si>
    <t>Cable,Cisco 40GB Twinax Copper QSFP+ 1M</t>
  </si>
  <si>
    <t>X-QSFP-H40G-CU1M-R6-C</t>
  </si>
  <si>
    <t>Cable,Cisco 40GB Twinax Copper QSFP+ 1M,-C</t>
  </si>
  <si>
    <t>X-QSFP-H40G-CU3M-R6</t>
  </si>
  <si>
    <t>Cable,Cisco 40GB Twinax Copper QSFP+ 3M</t>
  </si>
  <si>
    <t>X-QSFP-H40G-CU3M-R6-C</t>
  </si>
  <si>
    <t>Cable,Cisco 40GB Twinax Copper QSFP+ 3M,-C</t>
  </si>
  <si>
    <t>X-QSFP-H40G-CU5M-R6</t>
  </si>
  <si>
    <t>Cable,Cisco 40GB Twinax Copper QSFP+ 5M</t>
  </si>
  <si>
    <t>X-QSFP-H40G-CU5M-R6-C</t>
  </si>
  <si>
    <t>Cable,Cisco 40GB Twinax Copper QSFP+ 5M,-C</t>
  </si>
  <si>
    <t>X-R000162-R6</t>
  </si>
  <si>
    <t>Kit,Brocade 6520/8000 Rack Mount</t>
  </si>
  <si>
    <t>X-R000163-R6</t>
  </si>
  <si>
    <t>SFP,Brocade 8Gb SWL SFP+ 1-Pk</t>
  </si>
  <si>
    <t>X-R000164-R6</t>
  </si>
  <si>
    <t>SFP,Brocade 8Gb SWL SFP+ 8-Pk</t>
  </si>
  <si>
    <t>X-R000192-R6</t>
  </si>
  <si>
    <t>SFP,Brocade 16Gb SWL SFP+ 1-Pk</t>
  </si>
  <si>
    <t>X-R000193-R6</t>
  </si>
  <si>
    <t>SFP,Brocade 16Gb SWL SFP+ 8-Pk</t>
  </si>
  <si>
    <t>X-R000198-R6</t>
  </si>
  <si>
    <t>SFP,Brocade 16Gb LWL 10Km SFP+ 1-Pk</t>
  </si>
  <si>
    <t>X-R000228-R6</t>
  </si>
  <si>
    <t>SFP,Brocade 64Gb SWL QSFP 1-Pk</t>
  </si>
  <si>
    <t>X-R000291-R6</t>
  </si>
  <si>
    <t>Kit,Brocade 6505/6510 Fixed Rack Mount</t>
  </si>
  <si>
    <t>X-R000292-R6</t>
  </si>
  <si>
    <t>Kit,Brocade 6740 2-Post Mid-Mount Rail</t>
  </si>
  <si>
    <t>X-R000293-R6</t>
  </si>
  <si>
    <t>Kit,Brocade 6740 2-Post Flush-Mount Rail</t>
  </si>
  <si>
    <t>X-R000294-R6</t>
  </si>
  <si>
    <t>Kit,Brocade 6740T 2-Post Mid-Mount Rail</t>
  </si>
  <si>
    <t>X-R000295-R6</t>
  </si>
  <si>
    <t>Kit,Brocade 6740T 4-Post 24-32 in Rail</t>
  </si>
  <si>
    <t>X-RMK-4P-8-R6</t>
  </si>
  <si>
    <t>Kit,Brocade 8770-8 4-Post 27-31 inch Rail</t>
  </si>
  <si>
    <t>X-RMK-FL-4-R6</t>
  </si>
  <si>
    <t>Kit,Brocade 8770-4 4-Post 27-31 inch Rail</t>
  </si>
  <si>
    <t>X-SFNET-01G-94744-R5-C</t>
  </si>
  <si>
    <t>SafeNet,StorageSecure 2U 1G Dual AC V1.X,-C</t>
  </si>
  <si>
    <t>X-SFNET-10G-94745-R5-C</t>
  </si>
  <si>
    <t>SafeNet,StorageSecure 10G Dual AC V1.X,-C</t>
  </si>
  <si>
    <t>X-SFNET-90405-R5</t>
  </si>
  <si>
    <t>SFP,SafeNet 1000BASE-SX,LC,MM,850NM</t>
  </si>
  <si>
    <t>X-SFNET-90406-R5-C</t>
  </si>
  <si>
    <t>SFP,SafeNet 1000BASE-T,LOS,RJ-45,-C</t>
  </si>
  <si>
    <t>X-SFNET-90407-R5</t>
  </si>
  <si>
    <t>SFP,SafeNet 1000BASE-LX,LC,SM,1310NM</t>
  </si>
  <si>
    <t>X-SFNET-91203-R5-C</t>
  </si>
  <si>
    <t>Power Cable,SafeNet,220 VAC EURO,-C</t>
  </si>
  <si>
    <t>X-SFNET-91204-R5-C</t>
  </si>
  <si>
    <t>Power Cable,SafeNet,110 VAC North America,-C</t>
  </si>
  <si>
    <t>X-SFNET-91205-R5-C</t>
  </si>
  <si>
    <t>Power Cable,SafeNet,240 VAC UK,-C</t>
  </si>
  <si>
    <t>X-SFNET-91206-R5-C</t>
  </si>
  <si>
    <t>Power cable,220 VAC,AUST,-C</t>
  </si>
  <si>
    <t>X-SFNET-91208-R5-C</t>
  </si>
  <si>
    <t>Power cable,CHINA,10A/250VAC,-C</t>
  </si>
  <si>
    <t>X-SFNET-91209-R5-C</t>
  </si>
  <si>
    <t>Power cable,SOUTHAFRICA/INDIA,2.5A/250VAC,-C</t>
  </si>
  <si>
    <t>X-SFNET-91218-R5-C</t>
  </si>
  <si>
    <t>Power cable,10A/250 VAC,50 HZ,DENMARK,-C</t>
  </si>
  <si>
    <t>X-SFNET-91219-R5-C</t>
  </si>
  <si>
    <t>Power Cable,SafeNet,10A/250 V SWITZERLAND,-C</t>
  </si>
  <si>
    <t>X-SFNET-91220-R5-C</t>
  </si>
  <si>
    <t>Power cable,16A/250 VAC,50 HZ,ISRAEL,-C</t>
  </si>
  <si>
    <t>X-SFNET-91221-R5-C</t>
  </si>
  <si>
    <t>Power cable,10A/250 VAC,50HZ,ITALY,-C</t>
  </si>
  <si>
    <t>X-SFNET-91222-R5-C</t>
  </si>
  <si>
    <t>Power cable,10A/250 VAC,50HZ,ARGENTINA,-C</t>
  </si>
  <si>
    <t>X-SFNET-91223-R5-C</t>
  </si>
  <si>
    <t>Power cable,12A/125 VAC,JAPAN,-C</t>
  </si>
  <si>
    <t>X-SFNET-94749-R5</t>
  </si>
  <si>
    <t>SFP+,SafeNet 10GBASE-LR (10000m),SM,1310nm</t>
  </si>
  <si>
    <t>X-SFNET-AKIT-94746-R5</t>
  </si>
  <si>
    <t>Admin Kit,SafeNet StorageSecure</t>
  </si>
  <si>
    <t>X-SFNET-K150V-001-C</t>
  </si>
  <si>
    <t>Virtual KeySecure,k150v,subscription,1 Year</t>
  </si>
  <si>
    <t>X-SFNET-K150V-001PP-C</t>
  </si>
  <si>
    <t>Virtual KeySecure,k150v,perpetual,1 Year Plus</t>
  </si>
  <si>
    <t>X-SFNET-K150V-002-C</t>
  </si>
  <si>
    <t>Virtual KeySecure,k150v,subscription,2 Year</t>
  </si>
  <si>
    <t>X-SFNET-K150V-002PP-C</t>
  </si>
  <si>
    <t>Virtual KeySecure,k150v,perpetual,2 Year Plus</t>
  </si>
  <si>
    <t>X-SFNET-K150V-003-C</t>
  </si>
  <si>
    <t>Virtual KeySecure,k150v,subscription,3 Year</t>
  </si>
  <si>
    <t>X-SFNET-K150V-003PP-C</t>
  </si>
  <si>
    <t>Virtual KeySecure,k150v,perpetual,3 Year Plus</t>
  </si>
  <si>
    <t>X-SFNET-K150V-004PP-C</t>
  </si>
  <si>
    <t>Virtual KeySecure,k150v,perpetual,4 Year Plus</t>
  </si>
  <si>
    <t>X-SFNET-K150V-005PP-C</t>
  </si>
  <si>
    <t>Virtual KeySecure,k150v,perpetual,5 Year Plus</t>
  </si>
  <si>
    <t>X-SFNET-KM-94712-NSE-R6-C</t>
  </si>
  <si>
    <t>SafeNet,KeySecurek460,w/NSE10 KeyMgr,-C</t>
  </si>
  <si>
    <t>X-SFNET-KM-94712-SS-R6-C</t>
  </si>
  <si>
    <t>SafeNet,KeySecurek460,Base KeyMgr,-C</t>
  </si>
  <si>
    <t>X-SFNET-RPED-90871-R5</t>
  </si>
  <si>
    <t>SFNET,PED II,Remote,Bundle w/10Keys &amp; cable</t>
  </si>
  <si>
    <t>X-SFP-10G-LR-R6</t>
  </si>
  <si>
    <t>Cisco 10GBase LR SFP+ Optic,R6</t>
  </si>
  <si>
    <t>X-SFP-10G-SR-R6</t>
  </si>
  <si>
    <t>SFP,Cisco 10GBase SR SFP+ Optic</t>
  </si>
  <si>
    <t>X-SFP-10G-SR-R6-C</t>
  </si>
  <si>
    <t>Cisco 10GBase SR SFP+ Optic,-C,R6</t>
  </si>
  <si>
    <t>X-SFP-GE-L-R6</t>
  </si>
  <si>
    <t>SFP,Cisco GbE LC LX/LH Extended Temp</t>
  </si>
  <si>
    <t>X-SFP-GE-L-R6-C</t>
  </si>
  <si>
    <t>SFP,Cisco GbE LC LX/LH Extended Temp,-C</t>
  </si>
  <si>
    <t>X-SFP-GE-S-R6</t>
  </si>
  <si>
    <t>SFP,Cisco GbE LC SX Extended Temp</t>
  </si>
  <si>
    <t>X-SFP-GE-S-R6-C</t>
  </si>
  <si>
    <t>SFP,Cisco GbE LC SX Extended Temp,-C</t>
  </si>
  <si>
    <t>X-SFP-H10GB-CU1M-R6</t>
  </si>
  <si>
    <t>Cable,Cisco N5020 10GBase Copper SFP+ 1m</t>
  </si>
  <si>
    <t>X-SFP-H10GB-CU1M-R6-C</t>
  </si>
  <si>
    <t>Cisco N50XX 10GBase Copper SFP+cable,1m,-C,R6</t>
  </si>
  <si>
    <t>X-SFP-H10GB-CU3M-R6</t>
  </si>
  <si>
    <t>Cable,Cisco N5020 10GBase Copper SFP+ 3m</t>
  </si>
  <si>
    <t>X-SFP-H10GB-CU3M-R6-C</t>
  </si>
  <si>
    <t>Cisco N50XX 10GBase Copper SFP+cable,3m,-C,R6</t>
  </si>
  <si>
    <t>X-SFP-H10GB-CU5M-R6</t>
  </si>
  <si>
    <t>Cable,Cisco N5020 10GBase Copper SFP+ 5m</t>
  </si>
  <si>
    <t>X-SFP-H10GB-CU5M-R6-C</t>
  </si>
  <si>
    <t>Cisco N50XX 10GBase Copper SFP+cable,5m,-C,R6</t>
  </si>
  <si>
    <t>X-SFS-250V-10A-AR-R6</t>
  </si>
  <si>
    <t>Power Cable,Cisco N50XX 10A 250V Argentina</t>
  </si>
  <si>
    <t>X-SFS-250V-10A-AR-R6-C</t>
  </si>
  <si>
    <t>Cisco N50XX Pwr Cord,10A,250V,Argentina,-C,R6</t>
  </si>
  <si>
    <t>X-SFS-250V-10A-CN-R6</t>
  </si>
  <si>
    <t>Power Cable,Cisco N50XX 10A 250V China</t>
  </si>
  <si>
    <t>X-SFS-250V-10A-CN-R6-C</t>
  </si>
  <si>
    <t>Cisco N50XX Pwr Cord,10A,250V,China,-C,R6</t>
  </si>
  <si>
    <t>X-SFS-250V-10A-ID-R6</t>
  </si>
  <si>
    <t>Power Cable,Cisco N50XX 10A 250V India</t>
  </si>
  <si>
    <t>X-SFS-250V-10A-ID-R6-C</t>
  </si>
  <si>
    <t>Cisco N50XX Pwr Cord,10A,250V,India,-C,R6</t>
  </si>
  <si>
    <t>X-SFS-250V-10A-IS-R6</t>
  </si>
  <si>
    <t>Power Cable,Cisco N50XX 10A 250V Israel</t>
  </si>
  <si>
    <t>X-SFS-250V-10A-IS-R6-C</t>
  </si>
  <si>
    <t>Cisco N50XX Pwr Cord,10A,250V,Israel,-C,R6</t>
  </si>
  <si>
    <t>X-SMED12POD-16G-R6</t>
  </si>
  <si>
    <t>POD,Brocade 6505 12-POD w/16Gb SWL SFP</t>
  </si>
  <si>
    <t>X-SMEDPOD8-01-R6</t>
  </si>
  <si>
    <t>Brocade 300 8-POD for 8Gbps,R6</t>
  </si>
  <si>
    <t>X-TWX-0101-R6</t>
  </si>
  <si>
    <t>Cable,Brocade Twinax 10GbE Copper SFP+ 1M</t>
  </si>
  <si>
    <t>X-TWX-0301-R6</t>
  </si>
  <si>
    <t>Cable,Brocade Twinax 10GbE Copper SFP+ 3M</t>
  </si>
  <si>
    <t>X-TWX-0501-R6</t>
  </si>
  <si>
    <t>Cable,Brocade Twinax 10GbE Copper SFP+ 5M</t>
  </si>
  <si>
    <t>X-VDX6740-24-F-M-R6</t>
  </si>
  <si>
    <t>Switch,Brocade VDX6740F 24-Pt w/o SFPs</t>
  </si>
  <si>
    <t>X-VDX6740-24-R-M-R6</t>
  </si>
  <si>
    <t>Switch,Brocade VDX6740R 24-Pt w/o SFPs</t>
  </si>
  <si>
    <t>X-VDX6740T-48-1G-F-M-R6</t>
  </si>
  <si>
    <t>Switch,Brocade VDX6740T-F 48-Pt VCS w/o SFPs</t>
  </si>
  <si>
    <t>X-VDX6740T-48-1G-R-M-R6</t>
  </si>
  <si>
    <t>Switch,Brocade VDX6740T-R 48-Pt VCS w/o SFPs</t>
  </si>
  <si>
    <t>X-VDX8770-12X40G-QSFP-R6</t>
  </si>
  <si>
    <t>Blade,Brocade 40GbE 12-Port QSFP w/o SFPs</t>
  </si>
  <si>
    <t>X-VDX8770-48X10G-SFPP-R6</t>
  </si>
  <si>
    <t>Blade,Brocade 48-Port 1/10GbE SFP+ w/o SFPs</t>
  </si>
  <si>
    <t>X-VDX8770-48X10G-T-R6</t>
  </si>
  <si>
    <t>Blade,Brocade VDX8770 48-Port 10GbE w/RJ45</t>
  </si>
  <si>
    <t>X-VDX8770-4-BND-AC-R6</t>
  </si>
  <si>
    <t>Switch,Brocade VDX8770-4 w/3SFM 1MM 2Fan 2PSU</t>
  </si>
  <si>
    <t>X-VDX8770-8-BND-AC-R6</t>
  </si>
  <si>
    <t>Switch,Brocade VDX8770-8 w/6SFM 1MM 4Fan 3PSU</t>
  </si>
  <si>
    <t>X-VDX8770-MM-1-R6</t>
  </si>
  <si>
    <t>Module,Brocade VDX8770 Management</t>
  </si>
  <si>
    <t>X-VDX8770-SFM-1-R6</t>
  </si>
  <si>
    <t>Module,Brocade VDX8770 Switch Fabric</t>
  </si>
  <si>
    <t>X-WWS-1002-B100-32TB-R6</t>
  </si>
  <si>
    <t>DSK SHLF,SS3030 32TB Expansion</t>
  </si>
  <si>
    <t>X-WWU-1002-R6</t>
  </si>
  <si>
    <t>Kit,SteelStore 3030 2 Shelf Connection</t>
  </si>
  <si>
    <t>List Price</t>
  </si>
  <si>
    <t>Vmware Price List</t>
  </si>
  <si>
    <t>Product Family</t>
  </si>
  <si>
    <t>Product</t>
  </si>
  <si>
    <t>Comments</t>
  </si>
  <si>
    <t>Disc. Category</t>
  </si>
  <si>
    <t>Acceleration Kit</t>
  </si>
  <si>
    <t>Basic Support/Subscription - Upgrade: VMware Infrastructure Foundation Acceleration Kit to Enterprise Acceleration Kit for 1 Year</t>
  </si>
  <si>
    <t>Technical Support, 12 Hours/Day, per published Business Hours, Mon. thru Fri.  For Renewal purposes only</t>
  </si>
  <si>
    <t>VI-FND-AK-G-SSS-UG-C</t>
  </si>
  <si>
    <t>Basic Support/Subscription - Upgrade: VMware Infrastructure Foundation Acceleration Kit to Enterprise Acceleration Kit. for 1 Year</t>
  </si>
  <si>
    <t>VI-FND-AK-G-SSS-UG-PROMO</t>
  </si>
  <si>
    <t>Basic Support/Subscription - Upgrade: VMware Infrastructure Midsize Acceleration Kit to Enterprise Acceleration Kit for 1 Year</t>
  </si>
  <si>
    <t>VI-MID-AK-G-SSS-UG-C</t>
  </si>
  <si>
    <t>Basic Support/Subscription - Upgrade: VMware Infrastructure Midsize Acceleration Kit to Enterprise Acceleration Kit. for 1 Year</t>
  </si>
  <si>
    <t>VI-MID-AK-G-SSS-UG-PROMO</t>
  </si>
  <si>
    <t>Basic Support/Subscription - Upgrade: VMware Infrastructure Standard High Availability Acceleration Kit to Enterprise Acceleration Kit for 1 Year</t>
  </si>
  <si>
    <t>VI-STD-AK-G-SSS-UG-C</t>
  </si>
  <si>
    <t>Basic Support/Subscription - Upgrade: VMware Infrastructure Standard High Availability Acceleration Kit to Enterprise Acceleration Kit. for 1 Year</t>
  </si>
  <si>
    <t>VI-STD-AK-G-SSS-UG-PROMO</t>
  </si>
  <si>
    <t>Production Support/Subscription - Upgrade: VMware Infrastructure Foundation Acceleration Kit to Enterprise Acceleration Kit for 1 Year</t>
  </si>
  <si>
    <t>Technical Support, 24 Hour Sev 1 Support -- 7 days a week.  For Renewal purposes only</t>
  </si>
  <si>
    <t>VI-FND-AK-P-SSS-UG-C</t>
  </si>
  <si>
    <t>Production Support/Subscription - Upgrade: VMware Infrastructure Foundation Acceleration Kit to Enterprise Acceleration Kit. for 1 Year</t>
  </si>
  <si>
    <t>VI-FND-AK-P-SSS-UG-PROMO</t>
  </si>
  <si>
    <t>Production Support/Subscription - Upgrade: VMware Infrastructure Midsize Acceleration Kit to Enterprise Acceleration Kit for 1 Year</t>
  </si>
  <si>
    <t>VI-MID-AK-P-SSS-UG-C</t>
  </si>
  <si>
    <t>Production Support/Subscription - Upgrade: VMware Infrastructure Midsize Acceleration Kit to Enterprise Acceleration Kit. for 1 Year</t>
  </si>
  <si>
    <t>VI-MID-AK-P-SSS-UG-PROMO</t>
  </si>
  <si>
    <t>Production Support/Subscription - Upgrade: VMware Infrastructure Standard High Availability Acceleration Kit to Enterprise Acceleration Kit for 1 Year</t>
  </si>
  <si>
    <t>VI-STD-AK-P-SSS-UG-C</t>
  </si>
  <si>
    <t>Production Support/Subscription - Upgrade: VMware Infrastructure Standard High Availability Acceleration Kit to Enterprise Acceleration Kit. for 1 Year</t>
  </si>
  <si>
    <t>VI-STD-AK-P-SSS-UG-PROMO</t>
  </si>
  <si>
    <t>Basic Support/Subscription VMware Infrastructure Acceleration Kit for 8 processors for 1 Year</t>
  </si>
  <si>
    <t>VI-AK-G-SSS-C</t>
  </si>
  <si>
    <t>Production Support/Subscription VMware Infrastructure Acceleration Kit for 8 processors for 1 Year</t>
  </si>
  <si>
    <t>Technical Support- 24 Hour Sev 1 Support -- 7 days a week.  For Renewal purposes only</t>
  </si>
  <si>
    <t>VI-AK-P-SSS-C</t>
  </si>
  <si>
    <t>VI-AK-G-SSS-PROMO</t>
  </si>
  <si>
    <t>VI-AK-P-SSS-PROMO</t>
  </si>
  <si>
    <t>Basic Support/Subscription* VMware Infrastructure Midsize Acceleration Kit for 6 Processors for 1 Year</t>
  </si>
  <si>
    <t>Technical Support- 12 Hours/Day- per published Business Hours- Mon. thru Fri.</t>
  </si>
  <si>
    <t>VI-MID-AK-G-SSS-C</t>
  </si>
  <si>
    <t>Production Support/Subscription VMware Infrastructure Midsize Acceleration Kit for 6 Processors for 1 Year</t>
  </si>
  <si>
    <t>VI-MID-AK-P-SSS-C</t>
  </si>
  <si>
    <t>Basic Support/Subscription VMware Infrastructure Foundation Acceleration Kit for 1 Year</t>
  </si>
  <si>
    <t>VI-FND-AK-G-SSS-C</t>
  </si>
  <si>
    <t>Production Support/Subscription VMware Infrastructure Foundation Acceleration Kit for 1 Year</t>
  </si>
  <si>
    <t>VI-FND-AK-P-SSS-C</t>
  </si>
  <si>
    <t>Basic Support/Subscription VMware Infrastructure Midsize Acceleration Kit for 6 Processors for 1 Year</t>
  </si>
  <si>
    <t>Technical Support, 12 Hours/Day, per published Business Hours, Mon. thru Fri. For Renewals purpose only</t>
  </si>
  <si>
    <t>VI-MID-AK-G-SSS-PROMO</t>
  </si>
  <si>
    <t>Technical Support, 24 Hour Sev 1 Support -- 7 days a week..  For Renewal purposes only</t>
  </si>
  <si>
    <t>VI-MID-AK-P-SSS-PROMO</t>
  </si>
  <si>
    <t>Basic Support/Subscription for VMware vCenter Site Recovery Manager Acceleration Kit for 1 Year</t>
  </si>
  <si>
    <t>VI-SRM-AK-G-SSS-C</t>
  </si>
  <si>
    <t>Production Support/Subscription for VMware vCenter Site Recovery Manager Acceleration Kit for 1 Year</t>
  </si>
  <si>
    <t>VI-SRM-AK-P-SSS-C</t>
  </si>
  <si>
    <t>Basic Support/Subscription VMware Infrastructure Standard High Availability Acceleration Kit for 4 processors for 1 Year</t>
  </si>
  <si>
    <t>VI-STD-AK-G-SSS-C</t>
  </si>
  <si>
    <t>Production Support/Subscription VMware Infrastructure Standard High Availability Kit for 4 processors for 1 Year</t>
  </si>
  <si>
    <t>VI-STD-AK-P-SSS-C</t>
  </si>
  <si>
    <t>Business Critical Support</t>
  </si>
  <si>
    <t>VMware Business Critical Support Additional Contact Option - non-ELA, 3 Year</t>
  </si>
  <si>
    <t>Provides Business Critical Support entitlement for an additional technical contacts for 3 years in existing covered region - An existing BCS Contract must be on the account</t>
  </si>
  <si>
    <t>BCS-3SUP-ADD-C</t>
  </si>
  <si>
    <t>VMware Business Critical Support Option - non-ELA, 3 year</t>
  </si>
  <si>
    <t>Provides Business Critical Support entitlement for 6 customer users for 3 years in one region. Production SnS is required for all products covered by Business Critical Support</t>
  </si>
  <si>
    <t>BCS-3SUP-C</t>
  </si>
  <si>
    <t>VMware Business Critical Support Option - TAM Customers only - non-ELA, 3 Year</t>
  </si>
  <si>
    <t>Provides Business Critical Support entitlement for 6 customer users for 3 years in one region. Production SnS &amp; Technical Account Manager for BCS term is required for all products covered by Business Critical Support</t>
  </si>
  <si>
    <t>BCS-3SUP-WTAM-C</t>
  </si>
  <si>
    <t>VMware Business Critical Support Option - ELA, 3 Year</t>
  </si>
  <si>
    <t>BCS-ELA-3-NEW</t>
  </si>
  <si>
    <t>VMware Business Critical Support Additional Contact Option - ELA, 3 Year</t>
  </si>
  <si>
    <t>BCS-ELA-ADDNEW-3-C</t>
  </si>
  <si>
    <t>VMware Business Critical Support Option - TAM Customers only - ELA, 3 Years</t>
  </si>
  <si>
    <t>BCS-ELA-WTAM-3-NEW</t>
  </si>
  <si>
    <t>VMware Business Critical Support Additional Contact Option - non-ELA, 1 Year</t>
  </si>
  <si>
    <t>Provides Business Critical Support entitlement for an additional technical contacts for 1 years in existing covered region - An existing BCS Contract must be on the account</t>
  </si>
  <si>
    <t>BCS-SUP-ADD-C</t>
  </si>
  <si>
    <t>VMware Business Critical Support Option - non-ELA, 1 Year</t>
  </si>
  <si>
    <t>Provides Business Critical Support entitlement for 6 customer users for 1 year in one region. Production SnS is required for all products covered by Business Critical Support</t>
  </si>
  <si>
    <t>BCS-SUP-C</t>
  </si>
  <si>
    <t>VMware Business Critical Support Option - TAM Customers only - non-ELA, 1 year</t>
  </si>
  <si>
    <t>Provides Business Critical Support entitlement for 6 customer users for 1 year in one region. Production SnS &amp; Technical Account Manager for BCS term is required for all products covered by Business Critical Support</t>
  </si>
  <si>
    <t>BCS-SUP-WTAM-C</t>
  </si>
  <si>
    <t>Converter 4.0</t>
  </si>
  <si>
    <t>VMware vCenter Converter Standalone Edition Single Support Incident</t>
  </si>
  <si>
    <t xml:space="preserve"> </t>
  </si>
  <si>
    <t>P2V-CONV-STAND-1SUP-C</t>
  </si>
  <si>
    <t>Fusion</t>
  </si>
  <si>
    <t>Academic Basic Support/Subscription VMware Fusion 8 Pro for 3 years</t>
  </si>
  <si>
    <t>Minimum purchase quantity of 10. Technical Support, 12 Hours/Day, per published Business Hours, Mon. thru Fri.</t>
  </si>
  <si>
    <t>FUS-PRO-3G-SSS-A</t>
  </si>
  <si>
    <t>Basic Support/Subscription VMware Fusion 8 Pro for 3 years</t>
  </si>
  <si>
    <t>FUS-PRO-3G-SSS-C</t>
  </si>
  <si>
    <t>Academic Production Support/Subscription VMware Fusion 8 Pro for 3 years</t>
  </si>
  <si>
    <t>Minimum purchase quantity of 10. Technical Support, 24 Hour Sev 1 Support -- 7 days a week.</t>
  </si>
  <si>
    <t>FUS-PRO-3P-SSS-A</t>
  </si>
  <si>
    <t>Production Support/Subscription VMware Fusion 8 Pro for 3 years</t>
  </si>
  <si>
    <t>FUS-PRO-3P-SSS-C</t>
  </si>
  <si>
    <t>Academic Basic Support/Subscription VMware Fusion 8 Pro for 1 year</t>
  </si>
  <si>
    <t>FUS-PRO-G-SSS-A</t>
  </si>
  <si>
    <t>Basic Support/Subscription VMware Fusion 8 Pro for 1 year</t>
  </si>
  <si>
    <t>FUS-PRO-G-SSS-C</t>
  </si>
  <si>
    <t>Academic Production Support/Subscription VMware Fusion 8 Pro for 1 year</t>
  </si>
  <si>
    <t>FUS-PRO-P-SSS-A</t>
  </si>
  <si>
    <t>Production Support/Subscription VMware Fusion 8 Pro for 1 year</t>
  </si>
  <si>
    <t>FUS-PRO-P-SSS-C</t>
  </si>
  <si>
    <t>Academic VMware Fusion 3 Desktop Standard Support/Subscription for 1 year (Tier 1 Requires 10-99 users)</t>
  </si>
  <si>
    <t>Price multipled by number of licenses purchased. 10 licenses is the minimum for this tier. Includes Support + Subscription for 1 year. Technical Support, 12 Hours/Day, per published Business Hours, Mon. thru Fri.. Only Partners authorized with a VMware Academic Specialization may have access to quote the Academic SKU's</t>
  </si>
  <si>
    <t>FUS-SSS-T1-A</t>
  </si>
  <si>
    <t>VMware Fusion 4 Desktop Standard Support/Subscription for 1 year (Tier 1 Requires 10-99 users)</t>
  </si>
  <si>
    <t>Price multipled by number of licenses purchased. 10 licenses is the minimum for this tier. Includes Support + Subscription for 1 year. Technical Support, 12 Hours/Day, per published Business Hours, Mon. thru Fri.</t>
  </si>
  <si>
    <t>FUS-SSS-T1-C</t>
  </si>
  <si>
    <t>VMware Fusion Per Incident Support - Phone + E-mail 1 incident/year</t>
  </si>
  <si>
    <t xml:space="preserve">Phone and e-mail support only, does not include Subscription. Support, 6am to 6pm PT, Mon. thru Fri. Includes 1 incident. </t>
  </si>
  <si>
    <t>FUS-SUP-1PAK</t>
  </si>
  <si>
    <t>VMware Fusion Per Incident Support - Phone + E-mail 3 incidents/year</t>
  </si>
  <si>
    <t>Phone and e-mail support only, does not include Subscription. Support, 6am to 6pm PT, Mon. thru Fri. Includes 3 incidents.</t>
  </si>
  <si>
    <t>FUS-SUP-3PAK</t>
  </si>
  <si>
    <t>VMware Fusion Per Incident Support - Phone + E-mail 5 incidents/year</t>
  </si>
  <si>
    <t>Phone and e-mail support only, does not include Subscription. Support, 6am to 6pm PT, Mon. thru Fri. Includes 5  incidents.</t>
  </si>
  <si>
    <t>FUS-SUP-5PAK</t>
  </si>
  <si>
    <t>Academic Basic Support/Subscription VMware Fusion Professional Edition for 1 year</t>
  </si>
  <si>
    <t>FUS5-PRO-G-SSS-A</t>
  </si>
  <si>
    <t>Basic Support/Subscription VMware Fusion Professional Edition for 1 year</t>
  </si>
  <si>
    <t>FUS5-PRO-G-SSS-C</t>
  </si>
  <si>
    <t>Academic Production Support/Subscription VMware Fusion Professional Edition for 1 year</t>
  </si>
  <si>
    <t>Minimum purchase quanitty of 10. Technical Support, 24 Hour Sev 1 Support -- 7 days a week.</t>
  </si>
  <si>
    <t>FUS5-PRO-P-SSS-A</t>
  </si>
  <si>
    <t>Production Support/Subscription VMware Fusion Professional Edition for 1 year</t>
  </si>
  <si>
    <t>FUS5-PRO-P-SSS-C</t>
  </si>
  <si>
    <t>Academic Basic Support/Subscription VMware Fusion 6 Professional Edition for 1 year</t>
  </si>
  <si>
    <t>FUS6-PRO-G-SSS-A</t>
  </si>
  <si>
    <t>Basic Support/Subscription VMware Fusion 6 Professional Edition for 1 year</t>
  </si>
  <si>
    <t>FUS6-PRO-G-SSS-C</t>
  </si>
  <si>
    <t>Academic Production Support/Subscription VMware Fusion 6 Professional Edition for 1 year</t>
  </si>
  <si>
    <t>FUS6-PRO-P-SSS-A</t>
  </si>
  <si>
    <t>Production Support/Subscription VMware Fusion 6 Professional Edition for 1 year</t>
  </si>
  <si>
    <t>FUS6-PRO-P-SSS-C</t>
  </si>
  <si>
    <t>Academic VMware Fusion 8 Pro, ESD</t>
  </si>
  <si>
    <t>Fusion 8 Pro Support and Per Incident Support sold separately and are not required with the purchase of a license. Per incident support is available at any quantity. Basic or Production SnS support is available for customers who purchase a minimum of 10 licenses. Only Partners authorized with a VMware Academic Specialization may have access to quote the Academic SKU's.</t>
  </si>
  <si>
    <t>FUS8-PRO-A</t>
  </si>
  <si>
    <t>VMware Fusion 8 Pro, ESD</t>
  </si>
  <si>
    <t>Fusion 8 Pro Support and Per Incident Support sold separately and are not required with the purchase of a license. Per incident support is available at any quantity. Basic or Production SnS support is available for customers who purchase a minimum of 10 licenses.</t>
  </si>
  <si>
    <t>FUS8-PRO-C</t>
  </si>
  <si>
    <t>Upgrade: Academic VMware Fusion 6.x, Fusion 6.x Pro, Fusion 7.x, Fusion 7.x Pro, and Fusion 8 to Fusion 8 Pro, ESD</t>
  </si>
  <si>
    <t>SnS is optional for quantities of 10 or more. Fusion Professional Support and Per Incident Support sold separately. Only Partners authorized with a VMware Academic Specialization may have access to quote the Academic SKU's.</t>
  </si>
  <si>
    <t>FUS8-PRO-UG-A</t>
  </si>
  <si>
    <t>Upgrade: VMware Fusion 6.x, Fusion 6.x Pro, Fusion 7.x, Fusion 7.x Pro, and Fusion 8 to Fusion 8 Pro, ESD</t>
  </si>
  <si>
    <t>SnS is optional for quantities of 10 or more. Fusion Professional Support and Per Incident Support sold separately.</t>
  </si>
  <si>
    <t>FUS8-PRO-UG-C</t>
  </si>
  <si>
    <t>Hypervisor</t>
  </si>
  <si>
    <t>Basic Support/Subscription for VMware vSphere Hypervisor 3.5 for 2 Processors for 1 Year</t>
  </si>
  <si>
    <t>ESX3-2U-G-SSS-C</t>
  </si>
  <si>
    <t>Production Support/Subscription for VMware vSphere Hypervisor 3.5 for 2 Processors for 1 Year</t>
  </si>
  <si>
    <t>ESX3-2U-P-SSS-C</t>
  </si>
  <si>
    <t>IT Service Delivery Pack</t>
  </si>
  <si>
    <t>Academic Basic Support/Subscription for VMware IT Service Delivery Pack for 2 processors for 1 Year</t>
  </si>
  <si>
    <t>Technical Support, 12 Hours/Day, per published Business Hours, Mon. thru Fri.  For Renewal purposes only Only Partners authorized with a VMware Academic Specialization may have access to quote the Academic SKU's</t>
  </si>
  <si>
    <t>VSDP-G-SSS-A</t>
  </si>
  <si>
    <t>Academic Production Support/Subscription for VMware IT Service Delivery Pack for 2 processors for 1 Year</t>
  </si>
  <si>
    <t>Technical Support, 24 Hour Sev 1 Support -- 7 days a week.  For Renewal purposes only Only Partners authorized with a VMware Academic Specialization may have access to quote the Academic SKU's</t>
  </si>
  <si>
    <t>VSDP-P-SSS-A</t>
  </si>
  <si>
    <t>Basic Support/Subscription for VMware IT Service Delivery Pack for 2 processors for 1 Year</t>
  </si>
  <si>
    <t>VSDP-G-SSS-C</t>
  </si>
  <si>
    <t>Production Support/Subscription for VMware IT Service Delivery Pack for 2 processors for 1 Year</t>
  </si>
  <si>
    <t>VSDP-P-SSS-C</t>
  </si>
  <si>
    <t>Lab Manager</t>
  </si>
  <si>
    <t>Academic Basic Support/Subscription for VMware vCenter Lab Manager for 1 processor for 1 Year</t>
  </si>
  <si>
    <t>Technical Support, 12 Hours/Day, per published Business Hours, Mon. thru Fri. For Renewals Purpose only. Only Partners authorized with a VMware Academic Specialization may have access to quote the Academic SKU's</t>
  </si>
  <si>
    <t>VLM-G-SSS-A</t>
  </si>
  <si>
    <t>Academic Production Support/Subscription for VMware vCenter Lab Manager for 1 processor for 1 Year</t>
  </si>
  <si>
    <t>Technical Support, 24 Hour Sev 1 Support -- 7 days a week. For Renewals Purpose Only. Only Partners authorized with a VMware Academic Specialization may have access to quote the Academic SKU's</t>
  </si>
  <si>
    <t>VLM-P-SSS-A</t>
  </si>
  <si>
    <t>Basic Support/Subscription for VMware vCenter Lab Automation Bundle Promo for 1 Year</t>
  </si>
  <si>
    <t>VLM-BUN-G-SSS-PROMO</t>
  </si>
  <si>
    <t>Production Support/Subscription for VMware vCenter Lab Automation Bundle Promo for 1 Year</t>
  </si>
  <si>
    <t>VLM-BUN-P-SSS-PROMO</t>
  </si>
  <si>
    <t>Basic Support/Subscription for VMware vCenter Lab Manager for 1 processor for 1 Year</t>
  </si>
  <si>
    <t>Technical Support, 12 Hours/Day, per published Business Hours, Mon. thru Fri. For Renewals Purpose Only.</t>
  </si>
  <si>
    <t>VLM-G-SSS-C</t>
  </si>
  <si>
    <t>Production Support/Subscription for VMware vCenter Lab Manager for 1 processor for 1 Year</t>
  </si>
  <si>
    <t>Technical Support, 24 Hour Sev 1 Support -- 7 days a week. For Renewals Purpose Only</t>
  </si>
  <si>
    <t>VLM-P-SSS-C</t>
  </si>
  <si>
    <t>Academic Basic Support/Subscription VMware vCenter Lab Manager Expansion Enterprise Bundle for 1 Year</t>
  </si>
  <si>
    <t>VLM-ENT-EXP-G-SSS-A</t>
  </si>
  <si>
    <t>Academic Production Support/Subscription VMware vCenter Lab Manager Expansion Enterprise Bundle for 1 Year</t>
  </si>
  <si>
    <t>VLM-ENT-EXP-P-SSS-A</t>
  </si>
  <si>
    <t>Basic Support/Subscription VMware vCenter Lab Manager Expansion Enterprise Bundle for 1 Year</t>
  </si>
  <si>
    <t>VLM-ENT-EXP-G-SSS-C</t>
  </si>
  <si>
    <t>Production Support/Subscription VMware vCenter Lab Manager Expansion Enterprise Bundle for 1 Year</t>
  </si>
  <si>
    <t>VLM-ENT-EXP-P-SSS-C</t>
  </si>
  <si>
    <t>Academic Basic Support/Subscription VMware vCenter Lab Manager Foundation Enterprise Bundle for 1 Year</t>
  </si>
  <si>
    <t>VLM-ENT-FND-G-SSS-A</t>
  </si>
  <si>
    <t>Academic Production Support/Subscription VMware vCenter Lab Manager Foundation Enterprise Bundle for 1 Year</t>
  </si>
  <si>
    <t>VLM-ENT-FND-P-SSS-A</t>
  </si>
  <si>
    <t>Basic Support/Subscription VMware vCenter Lab Manager Foundation Enterprise Bundle for 1 Year</t>
  </si>
  <si>
    <t>VLM-ENT-FND-G-SSS-C</t>
  </si>
  <si>
    <t>Production Support/Subscription VMware vCenter Lab Manager Foundation Enterprise Bundle for 1 Year</t>
  </si>
  <si>
    <t>VLM-ENT-FND-P-SSS-C</t>
  </si>
  <si>
    <t>Academic Basic Support/Subscription VMware vCenter Lab Manager Agent for 2 processors; additive license for 1 Year</t>
  </si>
  <si>
    <t>VLM-NODE2-G-SSS-A</t>
  </si>
  <si>
    <t>Academic Production Support/Subscription VMware vCenter Lab Manager Agent for 2 processors; additive license for 1 Year</t>
  </si>
  <si>
    <t>VLM-NODE2-P-SSS-A</t>
  </si>
  <si>
    <t>Basic Support/Subscription VMware vCenter Lab Manager Agent for 2 processors; additive license for 1 Year</t>
  </si>
  <si>
    <t>VLM-NODE2-G-SSS-C</t>
  </si>
  <si>
    <t>Production Support/Subscription VMware vCenter Lab Manager Agent for 2 processors; additive license for 1 Year</t>
  </si>
  <si>
    <t>VLM-NODE2-P-SSS-C</t>
  </si>
  <si>
    <t>Academic Basic Support/Subscription VMware vCenter Lab Manager Expansion Standard Bundle for 1 Year</t>
  </si>
  <si>
    <t>VLM-STD-EXP-G-SSS-A</t>
  </si>
  <si>
    <t>Academic Production Support/Subscription VMware vCenter Lab Manager Expansion Standard Bundle for 1 Year</t>
  </si>
  <si>
    <t>VLM-STD-EXP-P-SSS-A</t>
  </si>
  <si>
    <t>Basic Support/Subscription VMware vCenter Lab Manager Expansion Standard Bundle for 1 Year</t>
  </si>
  <si>
    <t>VLM-STD-EXP-G-SSS-C</t>
  </si>
  <si>
    <t>Production Support/Subscription VMware vCenter Lab Manager Expansion Standard Bundle for 1 Year</t>
  </si>
  <si>
    <t>VLM-STD-EXP-P-SSS-C</t>
  </si>
  <si>
    <t>Academic Basic Support/Subscription VMware vCenter Lab Manager Foundation Standard Bundle for 1 Year</t>
  </si>
  <si>
    <t>VLM-STD-FND-G-SSS-A</t>
  </si>
  <si>
    <t>Academic Production Support/Subscription VMware vCenter Lab Manager Foundation Standard Bundle for 1 Year</t>
  </si>
  <si>
    <t>VLM-STD-FND-P-SSS-A</t>
  </si>
  <si>
    <t>Basic Support/Subscription VMware vCenter Lab Manager Foundation Standard Bundle for 1 Year</t>
  </si>
  <si>
    <t>VLM-STD-FND-G-SSS-C</t>
  </si>
  <si>
    <t>Production Support/Subscription VMware vCenter Lab Manager Foundation Standard Bundle for 1 Year</t>
  </si>
  <si>
    <t>VLM-STD-FND-P-SSS-C</t>
  </si>
  <si>
    <t>Academic Basic Support/Subscription VMware vCenter Lab Manager Server 2 for 1 Year</t>
  </si>
  <si>
    <t>VLM-SVR-G-SSS-A</t>
  </si>
  <si>
    <t>Basic Support/Subscription VMware vCenter Lab Manager Server 2 for 1 Year</t>
  </si>
  <si>
    <t>VLM-SVR-G-SSS-C</t>
  </si>
  <si>
    <t>PSO</t>
  </si>
  <si>
    <t>Learning Credits - Prepaid 1 - 9</t>
  </si>
  <si>
    <t>Each Tier is based on the $100 Credit Value</t>
  </si>
  <si>
    <t>EDU-CR-0</t>
  </si>
  <si>
    <t>Learning Credits - Prepaid 10 - 50</t>
  </si>
  <si>
    <t>EDU-CR-10</t>
  </si>
  <si>
    <t>Learning Credits - Prepaid 51+</t>
  </si>
  <si>
    <t>EDU-CR-15</t>
  </si>
  <si>
    <t>VMware SLED Learning Credits - Prepaid 1 - 9</t>
  </si>
  <si>
    <t>First tier is based on $100 credit value, 2nd Tier is based on $90 credit value and 3rd Tier is based on $85 credit value. This SKU can only be sold to SLED accounts. No Expiration.</t>
  </si>
  <si>
    <t>EDU-CR-SLED-0-C</t>
  </si>
  <si>
    <t>VMware SLED Learning Credits - Prepaid 10 - 50</t>
  </si>
  <si>
    <t>EDU-CR-SLED-10-C</t>
  </si>
  <si>
    <t>VMware SLED Learning Credits - Prepaid 51+</t>
  </si>
  <si>
    <t>EDU-CR-SLED-15-C</t>
  </si>
  <si>
    <t>Consulting &amp; Learning Credits - Prepaid Services PSO Credit 1-150</t>
  </si>
  <si>
    <t>Each Tier is based on the $100 Credit Value.</t>
  </si>
  <si>
    <t>SVC-CR-0</t>
  </si>
  <si>
    <t>Restricted SKU: Consulting &amp; Learning Credits. Prepaid Services. PSO Credit 1-150.</t>
  </si>
  <si>
    <t>Restricted to quotes based off support sales. This is not support and subscription. This PSO Training SKU is created specifically for renewals usage in the database. This is not different from the original PSO Training Credit SKUs.</t>
  </si>
  <si>
    <t>SVC-CR-0-SSS</t>
  </si>
  <si>
    <t>Consulting &amp; Learning Credits - Prepaid Services PSO Credit 151-600</t>
  </si>
  <si>
    <t>SVC-CR-10</t>
  </si>
  <si>
    <t>Restricted SKU: Consulting &amp; Learning Credits. Prepaid Services. PSO Credit 151-600.</t>
  </si>
  <si>
    <t>SVC-CR-10-SSS</t>
  </si>
  <si>
    <t>Consulting &amp; Learning Credits - Prepaid Services PSO Credit 601-1200</t>
  </si>
  <si>
    <t>SVC-CR-15</t>
  </si>
  <si>
    <t>Restricted SKU: Consulting &amp; Learning Credits. Prepaid Services. PSO Credit 601-1200.</t>
  </si>
  <si>
    <t>SVC-CR-15-SSS</t>
  </si>
  <si>
    <t>Consulting &amp; Learning Credits - Prepaid Services PSO Credit 1201+</t>
  </si>
  <si>
    <t>SVC-CR-20</t>
  </si>
  <si>
    <t>Restricted SKU: Consulting &amp; Learning Credits. Prepaid Services. PSO Credit 1201+</t>
  </si>
  <si>
    <t>SVC-CR-20-SSS</t>
  </si>
  <si>
    <t>VMware SLED Consulting &amp; Learning Credits - Prepaid Services PSO Credit 1-150</t>
  </si>
  <si>
    <t>Each Tier is based on the $100 Credit Value. This SKU can only be sold to SLED accounts. No Expiration.</t>
  </si>
  <si>
    <t>SVC-CR-SLED-0-C</t>
  </si>
  <si>
    <t>VMware SLED Consulting &amp; Learning Credits - Prepaid Services PSO Credit 151-600</t>
  </si>
  <si>
    <t>SVC-CR-SLED-10-C</t>
  </si>
  <si>
    <t>VMware SLED Consulting &amp; Learning Credits - Prepaid Services PSO Credit 601-1200</t>
  </si>
  <si>
    <t>SVC-CR-SLED-15-C</t>
  </si>
  <si>
    <t>VMware SLED Consulting &amp; Learning Credits - Prepaid Services PSO Credit 1201+</t>
  </si>
  <si>
    <t>SVC-CR-SLED-20-C</t>
  </si>
  <si>
    <t>Site Recovery Manager</t>
  </si>
  <si>
    <t>Academic Basic Support/Subscription for VMware vCenter Site Recovery Manager for 1 Processor for 1 Year</t>
  </si>
  <si>
    <t>VI-SRM-G-SSS-A</t>
  </si>
  <si>
    <t>Academic Production Support/Subscription for VMware vCenter Site Recovery Manager for 1 Processor for 1 Year</t>
  </si>
  <si>
    <t>VI-SRM-P-SSS-A</t>
  </si>
  <si>
    <t>Basic Support/Subscription VMware Infrastructure Enterprise + SRM Bundle for 1 Year</t>
  </si>
  <si>
    <t>VI-SRM-BUN-G-SSS-PROMO</t>
  </si>
  <si>
    <t>Production Support/Subscription VMware Infrastructure Enterprise + SRM Bundle for 1 Year</t>
  </si>
  <si>
    <t>VI-SRM-BUN-P-SSS-PROMO</t>
  </si>
  <si>
    <t>Basic Support/Subscription for VMware vCenter Site Recovery Manager for 1 Processor for 1 Year</t>
  </si>
  <si>
    <t>VI-SRM-G-SSS-C</t>
  </si>
  <si>
    <t>Production Support/Subscription for VMware vCenter Site Recovery Manager for 1 Processor for 1 Year</t>
  </si>
  <si>
    <t>VI-SRM-P-SSS-C</t>
  </si>
  <si>
    <t>SpringSource</t>
  </si>
  <si>
    <t>Academic VMware SpringSource Spring Enterprise Basic Support for 1 year</t>
  </si>
  <si>
    <t>Technical Support- 12 Hours/Day- per published Business Hours- Mon. thru Fri. Only Partners authorized with a VMware Academic Specialization may have access to quote the Academic SKU's</t>
  </si>
  <si>
    <t>S2-ENT-GSUP-A</t>
  </si>
  <si>
    <t>Academic VMware SpringSource Spring Enterprise Production Support for 1 year</t>
  </si>
  <si>
    <t>Technical Support, 24 Hour Sev 1 Support -- 7 days a week. Only Partners authorized with a VMware Academic Specialization may have access to quote the Academic SKU's</t>
  </si>
  <si>
    <t>S2-ENT-PSUP-A</t>
  </si>
  <si>
    <t>VMware SpringSource Spring Enterprise Basic Support for 1 year</t>
  </si>
  <si>
    <t>S2-ENT-GSUP-C</t>
  </si>
  <si>
    <t>VMware SpringSource Spring Enterprise Production Support for 1 year</t>
  </si>
  <si>
    <t>Technical Support, 24 Hour Sev 1 Support -- 7 days a week.</t>
  </si>
  <si>
    <t>S2-ENT-PSUP-C</t>
  </si>
  <si>
    <t>Academic VMware SpringSource ERS 4.0 Dev Use Only Term License + Production Support/Subscription for 1 year (Tier 1 Range 1-200)</t>
  </si>
  <si>
    <t>Technical Support, 24 Hour Sev 1 Support -- 7 days a week. Not for new customers.  For use with existing ERS term license customers only.  Do not extend contract past End of Support date.</t>
  </si>
  <si>
    <t>S2-ERS4-P-TLSS-T1-A</t>
  </si>
  <si>
    <t>VMware SpringSource ERS 4.0 Dev Use Only Term License + Production Support/Subscription for 1 year (Tier 1 Range 1-200)</t>
  </si>
  <si>
    <t>S2-ERS4-P-TLSS-T1-C</t>
  </si>
  <si>
    <t>Academic VMware SpringSource ERS 4.0 Dev Use Only Term License + Production Support/Subscription for 1 year (Tier 1 Range 201+)</t>
  </si>
  <si>
    <t>S2-ERS4-P-TLSS-T2-A</t>
  </si>
  <si>
    <t>VMware SpringSource ERS 4.0 Dev Use Only Term License + Production Support/Subscription for 1 year (Tier 1 Range 201+)</t>
  </si>
  <si>
    <t>S2-ERS4-P-TLSS-T2-C</t>
  </si>
  <si>
    <t>Academic VMware SpringSource ERS for HTTP Server Term License + Basic Support/Subscription for 1 year</t>
  </si>
  <si>
    <t>Technical Support, 12 Hours/Day, per published Business Hours, Mon. thru Fri.  Not for new customers.  For use with existing ERS term license customers only.  Do not extend contract past End of Support date.</t>
  </si>
  <si>
    <t>S2-ERSH-G-TLSS-A</t>
  </si>
  <si>
    <t>VMware SpringSource ERS for HTTP Server Term License + Basic Support/Subscription for 1 year</t>
  </si>
  <si>
    <t>S2-ERSH-G-TLSS-C</t>
  </si>
  <si>
    <t>Academic VMware SpringSource ERS for HTTP Server Term License + Production Support/Subscription for 1 year</t>
  </si>
  <si>
    <t>S2-ERSH-P-TLSS-A</t>
  </si>
  <si>
    <t>VMware SpringSource ERS for HTTP Server Term License + Production Support/Subscription for 1 year</t>
  </si>
  <si>
    <t>S2-ERSH-P-TLSS-C</t>
  </si>
  <si>
    <t>Academic VMware SpringSource ERS for Tomcat Term License + Basic Support/Subscription for 1 year</t>
  </si>
  <si>
    <t>S2-ERST-G-TLSS-A</t>
  </si>
  <si>
    <t>VMware SpringSource ERS for Tomcat Term License + Basic Support/Subscription for 1 year</t>
  </si>
  <si>
    <t>S2-ERST-G-TLSS-C</t>
  </si>
  <si>
    <t>Academic VMware SpringSource ERS for Tomcat Term License + Production Support/Subscription for 1 year</t>
  </si>
  <si>
    <t>S2-ERST-P-TLSS-A</t>
  </si>
  <si>
    <t>VMware SpringSource ERS for Tomcat Term License + Production Support/Subscription for 1 year</t>
  </si>
  <si>
    <t>S2-ERST-P-TLSS-C</t>
  </si>
  <si>
    <t>Academic Basic Support Only for OEM ERS for 1 year</t>
  </si>
  <si>
    <t>Technical Support, 12 Hours/Day, per published Business Hours, Mon. thru Fri.  Not for new customers.  For use with existing ERS term license customers only.  Do not extend contract past End of Support date.*MUST BE BOOKED WITH OEM ERS LICENSE SKU*</t>
  </si>
  <si>
    <t>S2-OERS-GSUP-A</t>
  </si>
  <si>
    <t>Academic Production Support Only for OEM ERS for 1 year</t>
  </si>
  <si>
    <t>Technical Support, 24 Hour Sev 1 Support -- 7 days a week. Not for new customers.  For use with existing ERS term license customers only.  Do not extend contract past End of Support date.*MUST BE BOOKED WITH OEM ERS LICENSE SKU*</t>
  </si>
  <si>
    <t>S2-OERS-PSUP-A</t>
  </si>
  <si>
    <t>Basic Support Only for OEM ERS for 1 year</t>
  </si>
  <si>
    <t>S2-OERS-GSUP-C</t>
  </si>
  <si>
    <t>Production Support Only for OEM ERS for 1 year</t>
  </si>
  <si>
    <t>S2-OERS-PSUP-C</t>
  </si>
  <si>
    <t>Stage Manager</t>
  </si>
  <si>
    <t>Academic Basic Support/Subscription VMware Service Manager Cloud Provisioning Bundle for 1 year</t>
  </si>
  <si>
    <t>Technical Support, 12 Hours/Day, per published Business Hours, Mon. thru Fri.</t>
  </si>
  <si>
    <t>VSM-CP-BUN-G-SSS-A</t>
  </si>
  <si>
    <t>Academic Production Support/Subscription VMware Service Manager Cloud Provisioning Bundle for 1 year</t>
  </si>
  <si>
    <t>VSM-CP-BUN-P-SSS-A</t>
  </si>
  <si>
    <t>Basic Support/Subscription VMware Service Manager Cloud Provisioning Bundle for 1 year</t>
  </si>
  <si>
    <t>VSM-CP-BUN-G-SSS-C</t>
  </si>
  <si>
    <t>Production Support/Subscription VMware Service Manager Cloud Provisioning Bundle for 1 year</t>
  </si>
  <si>
    <t>VSM-CP-BUN-P-SSS-C</t>
  </si>
  <si>
    <t>ThinApp</t>
  </si>
  <si>
    <t>Academic Basic Support/Subscription ThinApp 4 Client for 1 Year</t>
  </si>
  <si>
    <t>Technical Support, 12 Hours/Day, per published Business Hours, Mon. thru Fri. Only Partners authorized with a VMware Academic Specialization may have access to quote the Academic SKU's</t>
  </si>
  <si>
    <t>THIN4-CL-G-SSS-A</t>
  </si>
  <si>
    <t>Academic Production Support/Subscription ThinApp 4Client for 1 Year</t>
  </si>
  <si>
    <t>THIN4-CL-P-SSS-A</t>
  </si>
  <si>
    <t>Basic Support/Subscription ThinApp 4 Client for 1 Year</t>
  </si>
  <si>
    <t>THIN4-CL-G-SSS-C</t>
  </si>
  <si>
    <t>Production Support/Subscription ThinApp 4Client for 1 Year</t>
  </si>
  <si>
    <t>THIN4-CL-P-SSS-C</t>
  </si>
  <si>
    <t>Basic Support/Subscription* for VMware ThinApp New Year Promo Bundle</t>
  </si>
  <si>
    <t>THIN4-NYBUN-G-SSS-C</t>
  </si>
  <si>
    <t>Academic Basic Support/Subscription for VMware ThinApp New Year Promo Bundle</t>
  </si>
  <si>
    <t>Technical Support, 12 Hours/Day, per published Business Hours, Mon. thru Fri.For renewal Purposes only. Only Partners authorized with a VMware Academic Specialization may have access to quote the Academic SKU's</t>
  </si>
  <si>
    <t>THIN4-NYBUN-G-SSS-A</t>
  </si>
  <si>
    <t>Academic Production Support/Subscription for VMware ThinApp New Year Promo Bundle for 1 Year</t>
  </si>
  <si>
    <t>Technical Support, 24 Hour Sev 1 Support -- 7 days a week.For renewal Purposes only. Only Partners authorized with a VMware Academic Specialization may have access to quote the Academic SKU's</t>
  </si>
  <si>
    <t>THIN4-NYBUN-P-SSS-A</t>
  </si>
  <si>
    <t>Production Support/Subscription for VMware ThinApp New Year Promo Bundle for 1 Year</t>
  </si>
  <si>
    <t>Technical Support, 24 Hour Sev 1 Support -- 7 days a week.For renewal Purposes only.</t>
  </si>
  <si>
    <t>THIN4-NYBUN-P-SSS-C</t>
  </si>
  <si>
    <t>Academic Basic Support/Subscription ThinApp 4 Virtualization Packager for 1 Year</t>
  </si>
  <si>
    <t>These SKUs are only for EXISTING thinstall customers that purchased prior to ThinApp general availability on June 27, 2008.  Technical Support, 12 Hours/Day, per published Business Hours, Mon. thru Fri. Only Partners authorized with a VMware Academic Specialization may have access to quote the Academic SKU's</t>
  </si>
  <si>
    <t>THIN4-PACK-G-SSS-A</t>
  </si>
  <si>
    <t>Academic Production Support/Subscription ThinApp 4 Virtualization Packager for 1 Year</t>
  </si>
  <si>
    <t>These SKUs are only for EXISTING thinstall customers that purchased prior to ThinApp general availability on June 27, 2008.  Technical Support, 24 Hour Sev 1 Support -- 7 days a week. Only Partners authorized with a VMware Academic Specialization may have access to quote the Academic SKU's</t>
  </si>
  <si>
    <t>THIN4-PACK-P-SSS-A</t>
  </si>
  <si>
    <t>Basic Support/Subscription ThinApp 4 Virtualization Packager for 1 Year</t>
  </si>
  <si>
    <t>These SKUs are only for EXISTING thinstall customers that purchased prior to ThinApp general availability on June 27, 2008. For RENEWALS.  Technical Support, 12 Hours/Day, per published Business Hours, Mon. thru Fri.</t>
  </si>
  <si>
    <t>THIN4-PACK-G-SSS-C</t>
  </si>
  <si>
    <t>Production Support/Subscription ThinApp 4 Virtualization Packager for 1 Year</t>
  </si>
  <si>
    <t>These SKUs are only for EXISTING thinstall customers that purchased prior to ThinApp general availability on June 27, 2008.  Technical Support, 24 Hour Sev 1 Support -- 7 days a week.</t>
  </si>
  <si>
    <t>THIN4-PACK-P-SSS-C</t>
  </si>
  <si>
    <t>Academic Basic Support/Subscription ThinApp 4 Suite for 1 Year</t>
  </si>
  <si>
    <t>THIN4-STE-G-SSS-A</t>
  </si>
  <si>
    <t>Academic Production Support/Subscription ThinApp 4Suite for 1 Year</t>
  </si>
  <si>
    <t>THIN4-STE-P-SSS-A</t>
  </si>
  <si>
    <t>Basic Support/Subscription ThinApp 4 Suite for 1 Year</t>
  </si>
  <si>
    <t>THIN4-STE-G-SSS-C</t>
  </si>
  <si>
    <t>Production Support/Subscription ThinApp 4Suite for 1 Year</t>
  </si>
  <si>
    <t>THIN4-STE-P-SSS-C</t>
  </si>
  <si>
    <t>VDI</t>
  </si>
  <si>
    <t>Academic Basic Support/Subscription for VMware View Premier Bundle: 100 Pack for 1 year</t>
  </si>
  <si>
    <t>VDI-PRE-100-G-SSS-A</t>
  </si>
  <si>
    <t>Academic Production Support/Subscription for VMware View Premier Bundle: 100 Pack for 1 year</t>
  </si>
  <si>
    <t>VDI-PRE-100-P-SSS-A</t>
  </si>
  <si>
    <t>Basic Support/Subscription for VMware View Premier Bundle: 100 Pack for 1 year</t>
  </si>
  <si>
    <t>VDI-PRE-100-G-SSS-C</t>
  </si>
  <si>
    <t>Production Support/Subscription for VMware View Premier Bundle: 100 Pack for 1 year</t>
  </si>
  <si>
    <t>VDI-PRE-100-P-SSS-C</t>
  </si>
  <si>
    <t>Academic Basic Support/Subscription for VMware View Premier Bundle - 10 Pack for 1 year</t>
  </si>
  <si>
    <t>VDI-PRE-10PK-G-SSS-A</t>
  </si>
  <si>
    <t>Academic Production Support/Subscription for VMware View Premier Bundle - 10 Pack for 1 Year</t>
  </si>
  <si>
    <t>VDI-PRE-10PK-P-SSS-A</t>
  </si>
  <si>
    <t>Basic Support/Subscription for VMware View Premier Bundle - 10 Pack for 1 year</t>
  </si>
  <si>
    <t>VDI-PRE-10PK-G-SSS-C</t>
  </si>
  <si>
    <t>Production Support/Subscription for VMware View Premier Bundle - 10 Pack for 1 Year</t>
  </si>
  <si>
    <t>VDI-PRE-10PK-P-SSS-C</t>
  </si>
  <si>
    <t>Academic Basic Support/Subscription for VMware View Premier Desktop Add-On (View Manager, View Composer, ThinApp) - 10 desktop VMs for 1 year</t>
  </si>
  <si>
    <t>VDI-PRE-ADDON-10-G-SSS-A</t>
  </si>
  <si>
    <t>Academic Production Support/Subscription for VMware View Premier Desktop Add-On (View Manager, View Composer, ThinApp) - 10 desktop VMs for 1 year</t>
  </si>
  <si>
    <t>VDI-PRE-ADDON-10-P-SSS-A</t>
  </si>
  <si>
    <t>Basic Sup/Sub for VMware View Premier Desktop Add-On for 1 year</t>
  </si>
  <si>
    <t>Tech. Support, 12 Hours/Day, per published Business Hours, Mon. thru Fri.  For Renewal purposes only.(View Manager, View Composer, ThinApp) -10 desktop VMs</t>
  </si>
  <si>
    <t>VDI-PRE-ADDON-10-G-SSS-C</t>
  </si>
  <si>
    <t>Production Support/Subscription for VMware View Premier Desktop Add-On (View Manager, View Composer, ThinApp) - 10 desktop VMs for 1 year</t>
  </si>
  <si>
    <t>VDI-PRE-ADDON-10-P-SSS-C</t>
  </si>
  <si>
    <t>Academic Basic Support/Subscription for VMware View Premier Desktop Add-On (View Manager, View Composer, ThinApp) - 100 desktop VMs for 1 year</t>
  </si>
  <si>
    <t>VDI-PRE-ADDON-100-G-SSS-A</t>
  </si>
  <si>
    <t>Academic Production Support/Subscription for VMware View Premier Desktop Add-On (View Manager, View Composer, ThinApp) - 100 desktop VMs for 1 year</t>
  </si>
  <si>
    <t>VDI-PRE-ADDON-100-P-SSS-A</t>
  </si>
  <si>
    <t>Basic Support/Subscription for VMware View Premier Desktop Add-On (View Manager, View Composer, ThinApp) - 100 desktop VMs for 1 year</t>
  </si>
  <si>
    <t>VDI-PRE-ADDON-100-G-SSS-C</t>
  </si>
  <si>
    <t>Production Support/Subscription for VMware View Premier Desktop Add-On (View Manager, View Composer, ThinApp) - 100 desktop VMs for 1 year</t>
  </si>
  <si>
    <t>VDI-PRE-ADDON-100-P-SSS-C</t>
  </si>
  <si>
    <t>Academic Basic Support/Subscription for VMware View Premier Bundle - Starter Kit for 1 year</t>
  </si>
  <si>
    <t>VDI-PRE-STR-G-SSS-A</t>
  </si>
  <si>
    <t>Academic Production Support/Subscription for VMware View Premier Bundle - Starter Kit for 1 year</t>
  </si>
  <si>
    <t>VDI-PRE-STR-P-SSS-A</t>
  </si>
  <si>
    <t>Basic Support/Subscription for VMware View Premier Bundle - Starter Kit for 1 year</t>
  </si>
  <si>
    <t>VDI-PRE-STR-G-SSS-C</t>
  </si>
  <si>
    <t>Production Support/Subscription for VMware View Premier Bundle - Starter Kit for 1 year</t>
  </si>
  <si>
    <t>VDI-PRE-STR-P-SSS-C</t>
  </si>
  <si>
    <t>Academic Basic Support/Subscription - Upgrade: VMware View Premier Upgrade (View Manager, View Composer, ThinApp) - 10 desktop VMs for 1 year</t>
  </si>
  <si>
    <t>VDI-PRE-UG-10-G-SSS-A</t>
  </si>
  <si>
    <t>Academic Production Support/Subscription - Upgrade: VMware View Premier Upgrade (View Manager, View Composer, ThinApp) - 10 desktop VMs for 1 year</t>
  </si>
  <si>
    <t>VDI-PRE-UG-10-P-SSS-A</t>
  </si>
  <si>
    <t>Basic Support/Subscription - Upgrade: VMware View Premier Upgrade (View Composer, ThinApp) - 10 desktop VMs for 1 year</t>
  </si>
  <si>
    <t>VDI-PRE-UG-10-G-SSS-C</t>
  </si>
  <si>
    <t>Production Support/Subscription - Upgrade: VMware View Premier Upgrade ( View Composer, ThinApp) - 10 desktop VMs for 1 year</t>
  </si>
  <si>
    <t>VDI-PRE-UG-10-P-SSS-C</t>
  </si>
  <si>
    <t>Academic Basic Support/Subscription - Upgrade: VMware View Premier Upgrade (View Manager, View Composer, ThinApp) - 100 desktop VMs for 1 year</t>
  </si>
  <si>
    <t>VDI-PRE-UG-100-G-SSS-A</t>
  </si>
  <si>
    <t>Academic Production Support/Subscription - Upgrade: VMware View Premier Upgrade (View Manager, View Composer, ThinApp) - 100 desktop VMs for 1 year</t>
  </si>
  <si>
    <t>VDI-PRE-UG-100-P-SSS-A</t>
  </si>
  <si>
    <t>Basic Support/Subscription - Upgrade: VMware View Premier Upgrade (View Composer, ThinApp) - 100 desktop VMs for 1 year</t>
  </si>
  <si>
    <t>VDI-PRE-UG-100-G-SSS-C</t>
  </si>
  <si>
    <t>Production Support/Subscription - Upgrade: VMware View Premier Upgrade ( View Composer, ThinApp) - 100 desktop VMs for 1 year</t>
  </si>
  <si>
    <t>VDI-PRE-UG-100-P-SSS-C</t>
  </si>
  <si>
    <t>Academic Basic Support/Subscription for VMware View Enterprise Bundle: 100 Pack for 1 year</t>
  </si>
  <si>
    <t>VDI-W-100-G-SSS-A</t>
  </si>
  <si>
    <t>Academic Production Support/Subscription for VMware View Enterprise Bundle: 100 Pack for 1 year</t>
  </si>
  <si>
    <t>VDI-W100-P-A</t>
  </si>
  <si>
    <t>Basic Support/Subscription for VMware View Enterprise Bundle: 100 Pack for 1 year</t>
  </si>
  <si>
    <t>VDI-W-100-G-SSS-C</t>
  </si>
  <si>
    <t>Production Support/Subscription for VMware View Enterprise Bundle: 100 Pack for 1 year</t>
  </si>
  <si>
    <t>VDI-W-100-P-SSS-C</t>
  </si>
  <si>
    <t>Academic Basic Support/Subscription for VMware View Enterprise Bundle - Add 10 Pack for 1 Year</t>
  </si>
  <si>
    <t>VDI-W-ADD10-G-SSS-A</t>
  </si>
  <si>
    <t>Academic Production Support/Subscription for VMware View Enterprise Bundle - Add 10 Pack for 1 Year</t>
  </si>
  <si>
    <t>VDI-WADD10-P-A</t>
  </si>
  <si>
    <t>Basic Support/Subscription for VMware View Enterprise Bundle - Add 10 Pack for 1 Year</t>
  </si>
  <si>
    <t>VDI-W-ADD10-G-SSS-C</t>
  </si>
  <si>
    <t>Production Support/Subscription for VMware View Enterprise Bundle - Add 10 Pack for 1 Year</t>
  </si>
  <si>
    <t>VDI-W-ADD10-P-SSS-C</t>
  </si>
  <si>
    <t>Academic Basic Support/Subscription for VMware View Enterprise Bundle - Starter Kit for 1 year</t>
  </si>
  <si>
    <t>VDI-W-STR-G-SSS-A</t>
  </si>
  <si>
    <t>Academic Production Support/Subscription for VMware View Enterprise Bundle - Starter Kit for 1 year</t>
  </si>
  <si>
    <t>VDI-WSTR-P-A</t>
  </si>
  <si>
    <t>Basic Support/Subscription for VMware View Enterprise Bundle - Starter Kit for 1 year</t>
  </si>
  <si>
    <t>VDI-W-STR-G-SSS-C</t>
  </si>
  <si>
    <t>Production Support/Subscription for VMware View Enterprise Bundle - Starter Kit for 1 year</t>
  </si>
  <si>
    <t>VDI-W-STR-P-SSS-C</t>
  </si>
  <si>
    <t>VDM</t>
  </si>
  <si>
    <t>Academic Basic Support/Subscription for VMware View Manager for 1 year</t>
  </si>
  <si>
    <t>Stand-alone, licensed for  10 desktop connections. Technical Support, 12 Hours/Day, per published Business Hours, Mon. thru Fri.  For Renewal purposes only Only Partners authorized with a VMware Academic Specialization may have access to quote the Academic SKU's</t>
  </si>
  <si>
    <t>VDM3-ENT-10-G-SSS-A</t>
  </si>
  <si>
    <t>Academic Production Support/Subscription for VMware View Manager for 1 year</t>
  </si>
  <si>
    <t>Stand-alone, licensed for  10 desktop connections. Technical Support, 24 Hour Sev 1 Support -- 7 days a week.  For Renewal purposes only Only Partners authorized with a VMware Academic Specialization may have access to quote the Academic SKU's</t>
  </si>
  <si>
    <t>VDM3-ENT-10-P-SSS-A</t>
  </si>
  <si>
    <t>Basic Support/Subscription for VMware View Manager for 1 year</t>
  </si>
  <si>
    <t>Stand-alone, licensed for  10 desktop connections. Technical Support, 12 Hours/Day, per published Business Hours, Mon. thru Fri.  For Renewal purposes only</t>
  </si>
  <si>
    <t>VDM3-ENT-10-G-SSS-C</t>
  </si>
  <si>
    <t>Production Support/Subscription for VMware View Manager for 1 year</t>
  </si>
  <si>
    <t>Stand-alone, licensed for  10 desktop connections. Technical Support, 24 Hour Sev 1 Support -- 7 days a week.  For Renewal purposes only</t>
  </si>
  <si>
    <t>VDM3-ENT-10-P-SSS-C</t>
  </si>
  <si>
    <t>Stand-alone , licensed for 100 desktop VMs. Technical Support, 12 Hours/Day, per published Business Hours, Mon. thru Fri.  For Renewal purposes only Only Partners authorized with a VMware Academic Specialization may have access to quote the Academic SKU's</t>
  </si>
  <si>
    <t>VDM3-ENT-100-G-SSS-A</t>
  </si>
  <si>
    <t>Stand-alone , licensed for 100 desktop VMs. Technical Support, 24 Hour Sev 1 Support -- 7 days a week.  For Renewal purposes only Only Partners authorized with a VMware Academic Specialization may have access to quote the Academic SKU's</t>
  </si>
  <si>
    <t>VDM3-ENT-100-P-SSS-A</t>
  </si>
  <si>
    <t>Stand-alone , licensed for 100 desktop VMs. Technical Support, 12 Hours/Day, per published Business Hours, Mon. thru Fri.  For Renewal purposes only</t>
  </si>
  <si>
    <t>VDM3-ENT-100-G-SSS-C</t>
  </si>
  <si>
    <t>Stand-alone , licensed for 100 desktop VMs. Technical Support, 24 Hour Sev 1 Support -- 7 days a week.  For Renewal purposes only</t>
  </si>
  <si>
    <t>VDM3-ENT-100-P-SSS-C</t>
  </si>
  <si>
    <t>VI3</t>
  </si>
  <si>
    <t>Academic Basic Support/Subscription* for VMware Infrastructure Enterprise for 2 Processors for 1 Year</t>
  </si>
  <si>
    <t>Technical Support, 12 Hours/Day, per published Business Hours, Mon. thru Fri.  For Renewal purposes only. Only Partners authorized with a VMware Academic Specialization may have access to quote the Academic SKU's</t>
  </si>
  <si>
    <t>VI-ENT-G-SSS-A</t>
  </si>
  <si>
    <t>Academic Production Support/Subscription* for VMware Infrastructure Enterprise for 2 Processors for 1 Year</t>
  </si>
  <si>
    <t>Technical Support, 24 Hour Sev 1 Support -- 7 days a week.  For Renewal purposes only. Only Partners authorized with a VMware Academic Specialization may have access to quote the Academic SKU's</t>
  </si>
  <si>
    <t>VI-ENT-P-SSS-A</t>
  </si>
  <si>
    <t>Basic Support/Subscription VMware Infrastructure Enterprise for 2 Processors for 1 Year</t>
  </si>
  <si>
    <t>VI-ENT-G-SSS-C</t>
  </si>
  <si>
    <t>Production Support/Subscription VMware Infrastructure Enterprise for 2 Processors for 1 Year</t>
  </si>
  <si>
    <t>VI-ENT-P-SSS-C</t>
  </si>
  <si>
    <t>Academic Basic Support/Subscription for VMware Infrastructure Foundation for 2 Processors for 1 Year</t>
  </si>
  <si>
    <t>VI-FND-G-SSS-A</t>
  </si>
  <si>
    <t>Academic Production Support/Subscription for VMware Infrastructure Foundation for 2 Processors for 1 Year</t>
  </si>
  <si>
    <t>VI-FND-P-SSS-A</t>
  </si>
  <si>
    <t>Basic Support/Subscription for VMware Infrastructure Foundation for 2 Processors for 1 Year</t>
  </si>
  <si>
    <t>VI-FND-G-SSS-C</t>
  </si>
  <si>
    <t>Production Support/Subscription for VMware Infrastructure Foundation for 2 Processors for 1 Year</t>
  </si>
  <si>
    <t>VI-FND-P-SSS-C</t>
  </si>
  <si>
    <t>Academic Basic Support/Subscription for VMware Infrastructure Standard for 2 Processors for 1 Year</t>
  </si>
  <si>
    <t>VI-STD-G-SSS-A</t>
  </si>
  <si>
    <t>Academic Production Support/Subscription for VMware Infrastructure Standard for 2 Processors for 1 Year</t>
  </si>
  <si>
    <t>VI-STD-P-SSS-A</t>
  </si>
  <si>
    <t>Basic Support/Subscription VMware Infrastructure Standard for 2 Processors for 1 Year</t>
  </si>
  <si>
    <t>VI-STD-G-SSS-C</t>
  </si>
  <si>
    <t>Production Support/Subscription VMware Infrastructure Standard for 2 Processors for 1 Year</t>
  </si>
  <si>
    <t>VI-STD-P-SSS-C</t>
  </si>
  <si>
    <t>Academic Basic Support/Subscription VMware vCenter Server Foundation for 1 Year</t>
  </si>
  <si>
    <t>VC-FND-G-SSS-A</t>
  </si>
  <si>
    <t>Academic Production Support/Subscription VMware vCenter Server Foundation for 1 Year</t>
  </si>
  <si>
    <t>VC-FND-P-SSS-A</t>
  </si>
  <si>
    <t>Basic Support/Subscription VMware vCenter Server Foundation for 1 Year</t>
  </si>
  <si>
    <t>VC-FND-G-SSS-C</t>
  </si>
  <si>
    <t>Production Support/Subscription VMware vCenter Server Foundation for 1 Year</t>
  </si>
  <si>
    <t>VC-FND-P-SSS-C</t>
  </si>
  <si>
    <t>Academic Basic Support/Subscription Upgrade: VMware vCenter Server Foundation to VMware vCenter Server for 1 Year</t>
  </si>
  <si>
    <t>VC-FND-G-SSS-UG-A</t>
  </si>
  <si>
    <t>Academic Production Support/Subscription Upgrade: VMware vCenter Server Foundation to VMware vCenter Server for 1 Year</t>
  </si>
  <si>
    <t>VC-FND-P-SSS-UG-A</t>
  </si>
  <si>
    <t>Basic Support/Subscription Upgrade: VMware vCenter Server Foundation to VMware vCenter Server for 1 Year</t>
  </si>
  <si>
    <t>VC-FND-G-SSS-UG-C</t>
  </si>
  <si>
    <t>Production Support/Subscription Upgrade: VMware vCenter Server Foundation to VMware vCenter Server for 1 Year</t>
  </si>
  <si>
    <t>VC-FND-P-SSS-UG-C</t>
  </si>
  <si>
    <t>Basic Support/Subscription vCenter Server for VMware Infrastructure for 1 Year</t>
  </si>
  <si>
    <t>VI-VCMS-G-SSS-C</t>
  </si>
  <si>
    <t>Production Support/Subscription vCenter Server for VMware Infrastructure for 1 Year</t>
  </si>
  <si>
    <t>VI-VCMS-P-SSS-C</t>
  </si>
  <si>
    <t>Academic Basic Support/Subscription Upgrade: VMware Infrastructure Foundation to Enterprise for 2 processors for 1 Year</t>
  </si>
  <si>
    <t>VI-FND-ENT-G-SSS-UG-A</t>
  </si>
  <si>
    <t>Academic Production Support/Subscription Upgrade: VMware Infrastructure Foundation to Enterprise for 2 processors for 1 Year</t>
  </si>
  <si>
    <t>VI-FND-ENT-P-SSS-UG-A</t>
  </si>
  <si>
    <t>Basic Support/Subscription Upgrade: VMware Infrastructure Foundation to Enterprise for 2 processors for 1 Year</t>
  </si>
  <si>
    <t>VI-FND-ENT-G-SSS-UG-C</t>
  </si>
  <si>
    <t>Production Support/Subscription Upgrade: VMware Infrastructure Foundation to Enterprise for 2 processors for 1 Year</t>
  </si>
  <si>
    <t>VI-FND-ENT-P-SSS-UG-C</t>
  </si>
  <si>
    <t>Academic Basic Support/Subscription Upgrade: VMware Infrastructure Foundation to Standard for 2 processors for 1 Year</t>
  </si>
  <si>
    <t>VI-FND-STD-G-SSS-UG-A</t>
  </si>
  <si>
    <t>Academic Production Support/Subscription* Upgrade: VMware Infrastructure Foundation to Standard for 2 processors for 1 Year</t>
  </si>
  <si>
    <t>VI-FND-STD-P-SSS-UG-A</t>
  </si>
  <si>
    <t>Basic Support/Subscription Upgrade: VMware Infrastructure Foundation to Standard for 2 processors for 1 Year</t>
  </si>
  <si>
    <t>VI-FND-STD-G-SSS-UG-C</t>
  </si>
  <si>
    <t>Production Support/Subscription Upgrade: VMware Infrastructure Foundation to Standard for 2 processors for 1 Year</t>
  </si>
  <si>
    <t>VI-FND-STD-P-SSS-UG-C</t>
  </si>
  <si>
    <t>Academic Basic Support/Subscription Upgrade: VMware Infrastructure Standard (ESX Server 2, VSMP, VC Agent, VMotion) to Enterprise for 2 processors - DOES NOT INCLUDE VMOTION for 1 Year</t>
  </si>
  <si>
    <t>Available for VIN upgrade customers who are current on SnS and were fulfilled VI Standard. Also available for customers with individual licenses for ESX plus VMotion who are current on SnS.  Technical Support, 12 Hours/Day, per published Business Hours, Mon. thru Fri.  For Renewal purposes only. Only Partners authorized with a VMware Academic Specialization may have access to quote the Academic SKU's</t>
  </si>
  <si>
    <t>VI-STD-ENT-NOVM-G-SSS-UG-A</t>
  </si>
  <si>
    <t>Academic Production Support/Subscription Upgrade: VMware Infrastructure Standard (ESX Server 2, VSMP, VC Agent, VMotion) to Enterprise for 2 processors - DOES NOT INCLUDE VMOTION for 1 Year</t>
  </si>
  <si>
    <t>Available for VIN upgrade customers who are current on SnS and were fulfilled VI Standard. Also available for customers with individual licenses for ESX plus VMotion who are current on SnS.   Technical Support, 24 Hour Sev 1 Support -- 7 days a week.  For Renewal purposes only. Only Partners authorized with a VMware Academic Specialization may have access to quote the Academic SKU's</t>
  </si>
  <si>
    <t>VI-STD-ENT-NOVM-P-SSS-UG-A</t>
  </si>
  <si>
    <t>Basic Support/Subscription Upgrade: VMware Infrastructure Standard (ESX Server 2, VSMP, VC Agent, VMotion) to Enterprise for 2 Processors - DOES NOT INCLUDE VMOTION for 1 Year</t>
  </si>
  <si>
    <t>Available for VIN upgrade customers who are current on SnS and were fulfilled VI Standard. Also available for customers with individual licenses for ESX plus VMotion who are current on SnS.  Technical Support, 12 Hours/Day, per published Business Hours, Mon. thru Fri.  For Renewal purposes only</t>
  </si>
  <si>
    <t>VI-STD-ENT-NOVM-G-SSS-UG-C</t>
  </si>
  <si>
    <t>Production Support/Subscription Upgrade: VMware Infrastructure Standard (ESX Server 2, VSMP, VC Agent, VMotion) to Enterprise for 2 Processors - DOES NOT INCLUDE VMOTION for 1 Year</t>
  </si>
  <si>
    <t>Available for VIN upgrade customers who are current on SnS and were fulfilled VI Standard. Also available for customers with individual licenses for ESX plus VMotion who are current on SnS.   Technical Support, 24 Hour Sev 1 Support -- 7 days a week.  For Renewal purposes only</t>
  </si>
  <si>
    <t>VI-STD-ENT-NOVM-P-SSS-UG-C</t>
  </si>
  <si>
    <t>Academic Basic Support/Subscription Upgrade: VMware Infrastructure Standard to Enterprise (DRS, VMotion, Storage VMotion) for 2 processors for 1 Year</t>
  </si>
  <si>
    <t>VI-STD-ENT-G-SSS-UG-A</t>
  </si>
  <si>
    <t>Academic Production Support/Subscription Upgrade: VMware Infrastructure Standard to Enterprise (DRS, VMotion, Storage VMotion) for 2 processors for 1 Year</t>
  </si>
  <si>
    <t>VI-STD-ENT-P-SSS-UG-A</t>
  </si>
  <si>
    <t>Basic Support/Subscription Upgrade: VMware Infrastructure Standard to Enterprise (DRS, VMotion, Storage VMotion) for 2 processors for 1 Year</t>
  </si>
  <si>
    <t>VI-STD-ENT-G-SSS-UG-C</t>
  </si>
  <si>
    <t>Production Support/Subscription Upgrade: VMware Infrastructure Standard to Enterprise (DRS, VMotion, Storage VMotion) for 2 processors for 1 Year</t>
  </si>
  <si>
    <t>VI-STD-ENT-P-SSS-UG-C</t>
  </si>
  <si>
    <t>Academic Basic Support/Subscription vCenter Server for VMware Infrastructure for 1 Year</t>
  </si>
  <si>
    <t>VI-VCMS-G-SSS-A</t>
  </si>
  <si>
    <t>Academic Production Support/Subscription vCenter Server for VMware Infrastructure for 1 Year</t>
  </si>
  <si>
    <t>VI-VCMS-P-SSS-A</t>
  </si>
  <si>
    <t>Academic Basic Support/Subscription VMware VMotion with Storage VMotion for 2 Processors for 1 Year</t>
  </si>
  <si>
    <t>VI-VMOT-G-SSS-A</t>
  </si>
  <si>
    <t>Academic Production Support/Subscription VMware VMotion with Storage VMotion for 2 Processors for 1 Year</t>
  </si>
  <si>
    <t>VI-VMOT-P-SSS-A</t>
  </si>
  <si>
    <t>Basic Support/Subscription VMware VMotion with Storage VMotion for 2 Processors for 1 Year</t>
  </si>
  <si>
    <t>Technical Support- 12 Hours/Day- per published Business Hours- Mon. thru Fri.-Mon. thru Fri.- per published Business Hours For Renewal purposes only</t>
  </si>
  <si>
    <t>VI-VMOT-G-SSS-C</t>
  </si>
  <si>
    <t>Production Support/Subscription VMware VMotion with Storage VMotion for 2 Processors for 1 Year</t>
  </si>
  <si>
    <t>VI-VMOT-P-SSS-C</t>
  </si>
  <si>
    <t>VMware Server</t>
  </si>
  <si>
    <t>VMware VirtualCenter &amp; VirtualCenter Agent Web-based Support Incident</t>
  </si>
  <si>
    <t>Can be used for VCMS of VC Agents. Only Partners authorized with a VMware Academic Specialization may have access to quote the Academic SKU's</t>
  </si>
  <si>
    <t>VMS-VCA-1-SUP-A</t>
  </si>
  <si>
    <t>Can be used for VCMS of VC Agents</t>
  </si>
  <si>
    <t>VMS-VCA-1-SUP-C</t>
  </si>
  <si>
    <t>Academic VMware VirtualCenter Agent 1 for VMware Server 2-CPU; additive licenses</t>
  </si>
  <si>
    <t>SnS is not required with license purchase Only Partners authorized with a VMware Academic Specialization may have access to quote the Academic SKU's</t>
  </si>
  <si>
    <t>VMS-VCA-2U-A</t>
  </si>
  <si>
    <t>Academic Basic Support/Subscription VirtualCenter Agent 1 for VMware Server 2 Processor for 1 Year</t>
  </si>
  <si>
    <t>Technical Support, 12 Hours/Day, per published Business Hours, Mon. thru Fri.. Only Partners authorized with a VMware Academic Specialization may have access to quote the Academic SKU's</t>
  </si>
  <si>
    <t>VMS-VCA-G-SSS-2U-A</t>
  </si>
  <si>
    <t>Academic Basic Support/Subscription VirtualCenter Agent 1 for VMware Server 2 Processor, 3 years</t>
  </si>
  <si>
    <t>VMS-VCA-G-SSS-2U-3YR-A</t>
  </si>
  <si>
    <t>Academic Production Support/Subscription VirtualCenter Agent 1 for VMware Server 2 Processor for 1 Year</t>
  </si>
  <si>
    <t>Technical Support, 24 Hour Sev 1 Support -- 7 days a week.. Only Partners authorized with a VMware Academic Specialization may have access to quote the Academic SKU's</t>
  </si>
  <si>
    <t>VMS-VCA-P-SSS-2U-A</t>
  </si>
  <si>
    <t>Academic Production Support/Subscription VirtualCenter Agent 1 for VMware Server 2 Processor, 3 years</t>
  </si>
  <si>
    <t>VMS-VCA-P-SSS-2U-3YR-A</t>
  </si>
  <si>
    <t>VMware VirtualCenter Agent 1 for VMware Server 2-CPU; additive licenses</t>
  </si>
  <si>
    <t>SnS is not required with license purchase</t>
  </si>
  <si>
    <t>VMS-VCA-2U-C</t>
  </si>
  <si>
    <t>VPP L1 VMware VirtualCenter Agent 1 for VMware Server 2-CPU; additive licenses</t>
  </si>
  <si>
    <t>VMS-VCA-2U-C-L1</t>
  </si>
  <si>
    <t>VPP L2 VMware VirtualCenter Agent 1 for VMware Server 2-CPU; additive licenses</t>
  </si>
  <si>
    <t>VMS-VCA-2U-C-L2</t>
  </si>
  <si>
    <t>VPP L3 VMware VirtualCenter Agent 1 for VMware Server 2-CPU; additive licenses</t>
  </si>
  <si>
    <t>VMS-VCA-2U-C-L3</t>
  </si>
  <si>
    <t>VPP L4 VMware VirtualCenter Agent 1 for VMware Server 2-CPU; additive licenses</t>
  </si>
  <si>
    <t>VMS-VCA-2U-C-L4</t>
  </si>
  <si>
    <t>Basic Support/Subscription VirtualCenter Agent 1 for VMware Server 2 Processor for 1 Year</t>
  </si>
  <si>
    <t>VMS-VCA-G-SSS-2U-C</t>
  </si>
  <si>
    <t>Basic Support/Subscription VirtualCenter Agent 1 for VMware Server 2 Processor, 3 years</t>
  </si>
  <si>
    <t>VMS-VCA-G-SSS-2U-3YR-C</t>
  </si>
  <si>
    <t>Production Support/Subscription VirtualCenter Agent 1 for VMware Server Processor 2 Processor for 1 Year</t>
  </si>
  <si>
    <t>VMS-VCA-P-SSS-2U-C</t>
  </si>
  <si>
    <t>Production Support/Subscription VirtualCenter Agent 1 for VMware Server 2 Processor, 3 years</t>
  </si>
  <si>
    <t>VMS-VCA-P-SSS-2U-3YR-C</t>
  </si>
  <si>
    <t>VMware VirtualCenter &amp; VirtualCenter Agent Web-based Support, 3 Incidents</t>
  </si>
  <si>
    <t>VMS-VCA-3-SUP-A</t>
  </si>
  <si>
    <t>VMware VirtualCenter &amp; VirtualCenter Agent Web-based Support 3 Incidents</t>
  </si>
  <si>
    <t>VMS-VCA-3-SUP-C</t>
  </si>
  <si>
    <t>Academic VMware VirtualCenter Agent 1 for VMware Server 4-CPU; additive licenses</t>
  </si>
  <si>
    <t>VMS-VCA-4U-A</t>
  </si>
  <si>
    <t>Academic Basic Support/Subscription VirtualCenter Agent 1 for VMware Server 4 Processor for 1 Year</t>
  </si>
  <si>
    <t>VMS-VCA-G-SSS-4U-A</t>
  </si>
  <si>
    <t>Academic Basic Support/Subscription VirtualCenter Agent 1 for VMware Server 4 Processor, 3 years</t>
  </si>
  <si>
    <t>VMS-VCA-G-SSS-4U-3YR-A</t>
  </si>
  <si>
    <t>Academic Production Support/Subscription VirtualCenter Agent 1 for VMware Server 4 Processor for 1 Year</t>
  </si>
  <si>
    <t>VMS-VCA-P-SSS-4U-A</t>
  </si>
  <si>
    <t>Academic Production Support/Subscription VirtualCenter Agent 1 for VMware Server 4 Processor, 3 years</t>
  </si>
  <si>
    <t>VMS-VCA-P-SSS-4U-3YR-A</t>
  </si>
  <si>
    <t>VMware VirtualCenter Agent 1 for VMware Server 4-CPU; additive licenses</t>
  </si>
  <si>
    <t>VMS-VCA-4U-C</t>
  </si>
  <si>
    <t>VPP L1 VMware VirtualCenter Agent 1 for VMware Server 4-CPU; additive licenses</t>
  </si>
  <si>
    <t>VMS-VCA-4U-C-L1</t>
  </si>
  <si>
    <t>VPP L2 VMware VirtualCenter Agent 1 for VMware Server 4-CPU; additive licenses</t>
  </si>
  <si>
    <t>VMS-VCA-4U-C-L2</t>
  </si>
  <si>
    <t>VPP L3 VMware VirtualCenter Agent 1 for VMware Server 4-CPU; additive licenses</t>
  </si>
  <si>
    <t>VMS-VCA-4U-C-L3</t>
  </si>
  <si>
    <t>VPP L4 VMware VirtualCenter Agent 1 for VMware Server 4-CPU; additive licenses</t>
  </si>
  <si>
    <t>VMS-VCA-4U-C-L4</t>
  </si>
  <si>
    <t>Basic Support/Subscription VirtualCenter Agent 1 for VMware Server 4 Processor for 1 Year</t>
  </si>
  <si>
    <t>VMS-VCA-G-SSS-4U-C</t>
  </si>
  <si>
    <t>Basic Support/Subscription VirtualCenter Agent 1 for VMware Server 4 Processor, 3 years</t>
  </si>
  <si>
    <t>VMS-VCA-G-SSS-4U-3YR-C</t>
  </si>
  <si>
    <t>Production Support/Subscription VirtualCenter Agent 1 for VMware Server 4 Processor for 1 Year</t>
  </si>
  <si>
    <t>VMS-VCA-P-SSS-4U-C</t>
  </si>
  <si>
    <t>Production Support/Subscription VirtualCenter Agent 1 for VMware Server 4 Processor, 3 years</t>
  </si>
  <si>
    <t>VMS-VCA-P-SSS-4U-3YR-C</t>
  </si>
  <si>
    <t>VMware VirtualCenter &amp; VirtualCenter Agent Web-based Support, 5 Incidents</t>
  </si>
  <si>
    <t>VMS-VCA-5-SUP-A</t>
  </si>
  <si>
    <t>VMware VirtualCenter &amp; VirtualCenter Agent Web-based Support 5 Incidents</t>
  </si>
  <si>
    <t>VMS-VCA-5-SUP-C</t>
  </si>
  <si>
    <t>Academic VMware VirtualCenter Server 1 for VMware Server</t>
  </si>
  <si>
    <t>SnS is not required with license purchase.  Priced per VirtualCenter application instance Only Partners authorized with a VMware Academic Specialization may have access to quote the Academic SKU's</t>
  </si>
  <si>
    <t>VMS-VCMS-A</t>
  </si>
  <si>
    <t>Academic Basic Support/Subscription VirtualCenter Server for VMware Server for 1 Year</t>
  </si>
  <si>
    <t>VMS-VCMS-G-SSS-A</t>
  </si>
  <si>
    <t>Academic Basic Support/Subscription VirtualCenter Management Server for VMware Server; additive licenses for 3 years</t>
  </si>
  <si>
    <t>VMS-VCMS-G-SSS-3YR-A</t>
  </si>
  <si>
    <t>Academic Production Support/Subscription VirtualCenter Server for VMware Server for 1 Year</t>
  </si>
  <si>
    <t>VMS-VCMS-P-SSS-A</t>
  </si>
  <si>
    <t>Academic Production Support/Subscription VirtualCenter Server for VMware Server; additive licenses for 3 years</t>
  </si>
  <si>
    <t>VMS-VCMS-P-SSS-3YR-A</t>
  </si>
  <si>
    <t>VMware VirtualCenter and Support Bundle 2CPU (VirtualCenter for VMware Server, 3 2-CPU Agents, 2 support incidents)</t>
  </si>
  <si>
    <t>Includes 30-day Install Support and Updates (Minor releases)</t>
  </si>
  <si>
    <t>VMS-VCMS-BUN-C</t>
  </si>
  <si>
    <t>VPP L1 VMware VirtualCenter and Support Bundle 2CPU (VirtualCenter for VMware Server, 3 2-CPU Agents, 2 support incidents)</t>
  </si>
  <si>
    <t>VMS-VCMS-BUN-C-L1</t>
  </si>
  <si>
    <t>VPP L2 VMware VirtualCenter and Support Bundle 2CPU (VirtualCenter for VMware Server, 3 2-CPU Agents, 2 support incidents)</t>
  </si>
  <si>
    <t>VMS-VCMS-BUN-C-L2</t>
  </si>
  <si>
    <t>VPP L3 VMware VirtualCenter and Support Bundle 2CPU (VirtualCenter for VMware Server, 3 2-CPU Agents, 2 support incidents)</t>
  </si>
  <si>
    <t>VMS-VCMS-BUN-C-L3</t>
  </si>
  <si>
    <t>VPP L4 VMware VirtualCenter and Support Bundle 2CPU (VirtualCenter for VMware Server, 3 2-CPU Agents, 2 support incidents)</t>
  </si>
  <si>
    <t>VMS-VCMS-BUN-C-L4</t>
  </si>
  <si>
    <t>Basic Support/Subscription VirtualCenter Server for VMware Server; additive licenses for 1 Year</t>
  </si>
  <si>
    <t>VMS-VCMS-G-SSS-C</t>
  </si>
  <si>
    <t>Basic Support/Subscription VirtualCenter Server for VMware Server; additive licenses for 3 years</t>
  </si>
  <si>
    <t>VMS-VCMS-G-SSS-3YR-C</t>
  </si>
  <si>
    <t>Production Support/Subscription VirtualCenter Server for VMware Server for 1 Year</t>
  </si>
  <si>
    <t>VMS-VCMS-P-SSS-C</t>
  </si>
  <si>
    <t>Production Support/Subscription VirtualCenter Server for VMware Server; additive licenses for 3 years</t>
  </si>
  <si>
    <t>VMS-VCMS-P-SSS-3YR-C</t>
  </si>
  <si>
    <t>VMware VirtualCenter Server 1 for VMware Server</t>
  </si>
  <si>
    <t>SnS is not required with license purchase.  Priced per VirtualCenter application instance</t>
  </si>
  <si>
    <t>VMS-VCMS-C</t>
  </si>
  <si>
    <t>VPP L1 VMware VirtualCenter Server 1 for VMware Server</t>
  </si>
  <si>
    <t>VMS-VCMS-C-L1</t>
  </si>
  <si>
    <t>VPP L2 VMware VirtualCenter Server 1 for VMware Server</t>
  </si>
  <si>
    <t>VMS-VCMS-C-L2</t>
  </si>
  <si>
    <t>VPP L3 VMware VirtualCenter Server 1 for VMware Server</t>
  </si>
  <si>
    <t>VMS-VCMS-C-L3</t>
  </si>
  <si>
    <t>VPP L4 VMware VirtualCenter Server 1 for VMware Server</t>
  </si>
  <si>
    <t>VMS-VCMS-C-L4</t>
  </si>
  <si>
    <t>VS4</t>
  </si>
  <si>
    <t>Academic Basic Support/Subscription for vCenter Server Foundation for vSphere for 1 Year</t>
  </si>
  <si>
    <t>VCS-FND-G-SSS-A</t>
  </si>
  <si>
    <t>Academic Production Support/Subscription for vCenter Server Foundation for vSphere for 1 Year</t>
  </si>
  <si>
    <t>VCS-FND-P-SSS-A</t>
  </si>
  <si>
    <t>Basic Support/Subscription for vCenter Server 4 Foundation for vSphere for 1 Year</t>
  </si>
  <si>
    <t>VCS-FND-G-SSS-C</t>
  </si>
  <si>
    <t>Production Support/Subscription for vCenter Server 4 Foundation for vSphere for 1 Year</t>
  </si>
  <si>
    <t>VCS-FND-P-SSS-C</t>
  </si>
  <si>
    <t>Academic Basic Support/Subscription for vCenter Server Standard for 1 Year</t>
  </si>
  <si>
    <t>VCS-STD-G-SSS-A</t>
  </si>
  <si>
    <t>Academic Production Support/Subscription for vCenter Server Standard for 1 Year</t>
  </si>
  <si>
    <t>VCS-STD-P-SSS-A</t>
  </si>
  <si>
    <t>Basic Support/Subscription for vCenter Server 4 Standard for 1 Year</t>
  </si>
  <si>
    <t>VCS-STD-G-SSS-C</t>
  </si>
  <si>
    <t>Production Support/Subscription for vCenter Server 4 Standard for 1 Year</t>
  </si>
  <si>
    <t>VCS-STD-P-SSS-C</t>
  </si>
  <si>
    <t>VS5</t>
  </si>
  <si>
    <t>Academic Basic Support/Subscription for vCenter Server 5 Foundation for vSphere 5 for 1 Year</t>
  </si>
  <si>
    <t>VCS5-FND-G-SSS-A</t>
  </si>
  <si>
    <t>Academic Production Support/Subscription for vCenter Server 5 Foundation for vSphere 5 for 1 Year</t>
  </si>
  <si>
    <t>VCS5-FND-P-SSS-A</t>
  </si>
  <si>
    <t>Basic Support/Subscription for vCenter Server 5 Foundation for vSphere 5 for 1 Year</t>
  </si>
  <si>
    <t>VCS5-FND-G-SSS-C</t>
  </si>
  <si>
    <t>Production Support/Subscription for vCenter Server 5 Foundation for vSphere 5 for 1 Year</t>
  </si>
  <si>
    <t>VCS5-FND-P-SSS-C</t>
  </si>
  <si>
    <t>Academic Basic Support/Subscription for vCenter Server 5 Standard for vSphere 5 for 1 Year</t>
  </si>
  <si>
    <t>VCS5-STD-G-SSS-A</t>
  </si>
  <si>
    <t>Academic Production Support/Subscription for vCenter Server 5 Standard for vSphere 5 for 1 Year</t>
  </si>
  <si>
    <t>VCS5-STD-P-SSS-A</t>
  </si>
  <si>
    <t>Basic Support/Subscription for vCenter Server 5 Standard for vSphere 5 for 1 Year</t>
  </si>
  <si>
    <t>VCS5-STD-G-SSS-C</t>
  </si>
  <si>
    <t>Production Support/Subscription for vCenter Server 5 Standard for vSphere 5 for 1 Year</t>
  </si>
  <si>
    <t>VCS5-STD-P-SSS-C</t>
  </si>
  <si>
    <t>Academic Basic Support/Subscription VMware vSphere Storage Appliance (per instance) for 1 year</t>
  </si>
  <si>
    <t>VCS5-VSA-G-SSS-A</t>
  </si>
  <si>
    <t>Academic Production Support/Subscription VMware vSphere Storage Appliance (per instance) for 1 year</t>
  </si>
  <si>
    <t>VCS5-VSA-P-SSS-A</t>
  </si>
  <si>
    <t>Basic Support/Subscription VMware vSphere Storage Appliance (per instance) for 1 year</t>
  </si>
  <si>
    <t>VCS5-VSA-G-SSS-C</t>
  </si>
  <si>
    <t>Production Support/Subscription VMware vSphere Storage Appliance (per instance) for 1 year</t>
  </si>
  <si>
    <t>VCS5-VSA-P-SSS-C</t>
  </si>
  <si>
    <t>VS6</t>
  </si>
  <si>
    <t>Academic Basic Support/Subscription VMware vCenter Server 6 Foundation for vSphere up to 3 hosts (Per Instance) for 3 year</t>
  </si>
  <si>
    <t>VCS6-FND-3G-SSS-A</t>
  </si>
  <si>
    <t>Basic Support/Subscription VMware vCenter Server 6 Foundation for vSphere up to 3 hosts (Per Instance) for 3 year</t>
  </si>
  <si>
    <t>VCS6-FND-3G-SSS-C</t>
  </si>
  <si>
    <t>Academic Production Support/Subscription VMware vCenter Server 6 Foundation for vSphere up to 3 hosts (Per Instance) for 3 year</t>
  </si>
  <si>
    <t>VCS6-FND-3P-SSS-A</t>
  </si>
  <si>
    <t>Production Support/Subscription VMware vCenter Server 6 Foundation for vSphere up to 3 hosts (Per Instance) for 3 year</t>
  </si>
  <si>
    <t>VCS6-FND-3P-SSS-C</t>
  </si>
  <si>
    <t>Academic VMware vCenter Server 6 Foundation for vSphere up to 3 hosts (Per Instance)</t>
  </si>
  <si>
    <t>SnS is required and sold separately.Only Partners authorized with a VMware Academic Specialization may have access to quote the Academic SKU's.</t>
  </si>
  <si>
    <t>VCS6-FND-A</t>
  </si>
  <si>
    <t>VMware vCenter Server 6 Foundation for vSphere up to 3 hosts (Per Instance)</t>
  </si>
  <si>
    <t>SnS is required and sold separately.</t>
  </si>
  <si>
    <t>VCS6-FND-C</t>
  </si>
  <si>
    <t>VPP L1 VMware vCenter Server 6 Foundation for vSphere up to 3 hosts (Per Instance)</t>
  </si>
  <si>
    <t>VCS6-FND-C-L1</t>
  </si>
  <si>
    <t>VPP L2 VMware vCenter Server 6 Foundation for vSphere up to 3 hosts (Per Instance)</t>
  </si>
  <si>
    <t>VCS6-FND-C-L2</t>
  </si>
  <si>
    <t>VPP L3 VMware vCenter Server 6 Foundation for vSphere up to 3 hosts (Per Instance)</t>
  </si>
  <si>
    <t>VCS6-FND-C-L3</t>
  </si>
  <si>
    <t>VPP L4 VMware vCenter Server 6 Foundation for vSphere up to 3 hosts (Per Instance)</t>
  </si>
  <si>
    <t>VCS6-FND-C-L4</t>
  </si>
  <si>
    <t>Academic Basic Support/Subscription VMware vCenter Server 6 Foundation for vSphere up to 3 hosts (Per Instance) for 1 year</t>
  </si>
  <si>
    <t>VCS6-FND-G-SSS-A</t>
  </si>
  <si>
    <t>Basic Support/Subscription VMware vCenter Server 6 Foundation for vSphere up to 3 hosts (Per Instance) for 1 year</t>
  </si>
  <si>
    <t>VCS6-FND-G-SSS-C</t>
  </si>
  <si>
    <t>Academic Production Support/Subscription VMware vCenter Server 6 Foundation for vSphere up to 3 hosts (Per Instance) for 1 year</t>
  </si>
  <si>
    <t>VCS6-FND-P-SSS-A</t>
  </si>
  <si>
    <t>Production Support/Subscription VMware vCenter Server 6 Foundation for vSphere up to 3 hosts (Per Instance) for 1 year</t>
  </si>
  <si>
    <t>VCS6-FND-P-SSS-C</t>
  </si>
  <si>
    <t>Academic Upgrade: VMware vCenter Server 6 Foundation to vCenter Server 6 Standard</t>
  </si>
  <si>
    <t>VMware vCenter Server Standard SnS is Required and sold separately. Original FAC or Serial Number w/active SnS required.Only Partners authorized with a VMware Academic Specialization may have access to quote the Academic SKU's.</t>
  </si>
  <si>
    <t>VCS6-FND-STD-UG-A</t>
  </si>
  <si>
    <t>Academic Basic Support/Subscription VMware vCenter Server 6 Standard for vSphere 6 (Per Instance) for 1 year</t>
  </si>
  <si>
    <t>VCS6-STD-G-SSS-A</t>
  </si>
  <si>
    <t>Academic Basic Support/Subscription for vCenter Server 6 Standard for 2 Months</t>
  </si>
  <si>
    <t>Technical Support, 12 Hours/Day, per published Business Hours, Mon. thru Fri. Can only be used with an upgrade SKU. Cannot be used for renewals.</t>
  </si>
  <si>
    <t>VCS6-STD-2M-GSSS-A</t>
  </si>
  <si>
    <t>Academic Basic Support/Subscription VMware vCenter Server 6 Standard for vSphere 6 (Per Instance) for 3 year</t>
  </si>
  <si>
    <t>VCS6-STD-3G-SSS-A</t>
  </si>
  <si>
    <t>Academic Production Support/Subscription VMware vCenter Server 6 Standard for vSphere 6 (Per Instance) for 1 year</t>
  </si>
  <si>
    <t>VCS6-STD-P-SSS-A</t>
  </si>
  <si>
    <t>Academic Production Support/Subscription for vCenter Server 6 Standard for 2 Months</t>
  </si>
  <si>
    <t>Technical Support, 24 Hour Sev 1 Support -- 7 days a week. Can only be used with an upgrade SKU. Cannot be used for renewals.</t>
  </si>
  <si>
    <t>VCS6-STD-2M-PSSS-A</t>
  </si>
  <si>
    <t>Academic Production Support/Subscription VMware vCenter Server 6 Standard for vSphere 6 (Per Instance) for 3 year</t>
  </si>
  <si>
    <t>VCS6-STD-3P-SSS-A</t>
  </si>
  <si>
    <t>Upgrade: VMware vCenter Server 6 Foundation to vCenter Server 6 Standard</t>
  </si>
  <si>
    <t>VMware vCenter Server Standard SnS is Required and sold separately. Original FAC or Serial Number w/active SnS required.</t>
  </si>
  <si>
    <t>VCS6-FND-STD-UG-C</t>
  </si>
  <si>
    <t>VPP L1 VMware vCenter Server 6 Standard for vSphere 6 (Per Instance)</t>
  </si>
  <si>
    <t>VCS6-FND-STD-UG-C-L1</t>
  </si>
  <si>
    <t>VPP L2 VMware vCenter Server 6 Standard for vSphere 6 (Per Instance)</t>
  </si>
  <si>
    <t>VCS6-FND-STD-UG-C-L2</t>
  </si>
  <si>
    <t>VPP L3 VMware vCenter Server 6 Standard for vSphere 6 (Per Instance)</t>
  </si>
  <si>
    <t>VCS6-FND-STD-UG-C-L3</t>
  </si>
  <si>
    <t>VPP L4 VMware vCenter Server 6 Standard for vSphere 6 (Per Instance)</t>
  </si>
  <si>
    <t>VCS6-FND-STD-UG-C-L4</t>
  </si>
  <si>
    <t>Basic Support/Subscription VMware vCenter Server 6 Standard for vSphere 6 (Per Instance) for 1 year</t>
  </si>
  <si>
    <t>VCS6-STD-G-SSS-C</t>
  </si>
  <si>
    <t>Basic Support/Subscription for vCenter Server 6 Standard for 2 Months</t>
  </si>
  <si>
    <t>VCS6-STD-2M-GSSS-C</t>
  </si>
  <si>
    <t>Basic Support/Subscription VMware vCenter Server 6 Standard for vSphere 6 (Per Instance) for 3 year</t>
  </si>
  <si>
    <t>VCS6-STD-3G-SSS-C</t>
  </si>
  <si>
    <t>Production Support/Subscription VMware vCenter Server 6 Standard for vSphere 6 (Per Instance) for 1 year</t>
  </si>
  <si>
    <t>VCS6-STD-P-SSS-C</t>
  </si>
  <si>
    <t>Production Support/Subscription for vCenter Server 6 Standard for 2 Months</t>
  </si>
  <si>
    <t>VCS6-STD-2M-PSSS-C</t>
  </si>
  <si>
    <t>Production Support/Subscription VMware vCenter Server 6 Standard for vSphere 6 (Per Instance) for 3 year</t>
  </si>
  <si>
    <t>VCS6-STD-3P-SSS-C</t>
  </si>
  <si>
    <t>Academic VMware vCenter Server 6 Standard for vSphere 6 (Per Instance)</t>
  </si>
  <si>
    <t>VCS6-STD-A</t>
  </si>
  <si>
    <t>VMware vCenter Server 6 Standard for vSphere 6 (Per Instance)</t>
  </si>
  <si>
    <t>VCS6-STD-C</t>
  </si>
  <si>
    <t>VCS6-STD-C-L1</t>
  </si>
  <si>
    <t>VCS6-STD-C-L2</t>
  </si>
  <si>
    <t>VCS6-STD-C-L3</t>
  </si>
  <si>
    <t>VCS6-STD-C-L4</t>
  </si>
  <si>
    <t>Academic Basic Support/Subscription for VMware vSphere Enterprise for 1 processor for 1 year</t>
  </si>
  <si>
    <t>VS4-ENT-G-SSS-A</t>
  </si>
  <si>
    <t>Academic Production Support/Subscription for VMware vSphere Enterprise for 1 processor for 1 year</t>
  </si>
  <si>
    <t>VS4-ENT-P-SSS-A</t>
  </si>
  <si>
    <t>Basic Support/Subscription for VMware vSphere Enterprise for 1 processor for 1 year</t>
  </si>
  <si>
    <t>VS4-ENT-G-SSS-C</t>
  </si>
  <si>
    <t>Production Support/Subscription for VMware vSphere Enterprise for 1 processor for 1 year</t>
  </si>
  <si>
    <t>VS4-ENT-P-SSS-C</t>
  </si>
  <si>
    <t>Academic Basic Support/Subscription for VMware vSphere Standard for 1 processor for 1 year</t>
  </si>
  <si>
    <t>VS4-STD-G-SSS-A</t>
  </si>
  <si>
    <t>Academic Production Support/Subscription for VMware vSphere Standard for 1 processor for 1 year</t>
  </si>
  <si>
    <t>VS4-STD-P-SSS-A</t>
  </si>
  <si>
    <t>Basic Support/Subscription for VMware vSphere Standard for 1 processor for 1 year</t>
  </si>
  <si>
    <t>VS4-STD-G-SSS-C</t>
  </si>
  <si>
    <t>Production Support/Subscription for VMware vSphere Standard for 1 processor for 1 year</t>
  </si>
  <si>
    <t>VS4-STD-P-SSS-C</t>
  </si>
  <si>
    <t>Academic Basic Support/Subscription for VMware vSphere Enterprise Plus for 1 processor for 1 year</t>
  </si>
  <si>
    <t>VS4-ENT-PL-G-SSS-A</t>
  </si>
  <si>
    <t>Academic Production Support/Subscription for VMware vSphere Enterprise Plus for 1 processor for 1 year</t>
  </si>
  <si>
    <t>VS4-ENT-PL-P-SSS-A</t>
  </si>
  <si>
    <t>Basic Support/Subscription for VMware vSphere Enterprise Plus for 1 processor for 1 year</t>
  </si>
  <si>
    <t>VS4-ENT-PL-G-SSS-C</t>
  </si>
  <si>
    <t>Production Support/Subscription for VMware vSphere Enterprise Plus for 1 processor for 1 year</t>
  </si>
  <si>
    <t>VS4-ENT-PL-P-SSS-C</t>
  </si>
  <si>
    <t>Basic Support/Subscription VMware vSphere Advanced Acceleration Kit for 6 processors with vCenter Standard for 1 Year</t>
  </si>
  <si>
    <t>VS4-ADVC-AK-G-SSS-C</t>
  </si>
  <si>
    <t>Production Support/Subscription VMware vSphere Advanced Acceleration Kit for 6 processors with vCenter Standard for 1 Year</t>
  </si>
  <si>
    <t>VS4-ADVC-AK-P-SSS-C</t>
  </si>
  <si>
    <t>Basic Support/Subscription for VMware Advanced Acceleration Kit PROMO for 6 processors for 1 Year</t>
  </si>
  <si>
    <t>VS4-AD-AK-G-SSS-PRO</t>
  </si>
  <si>
    <t>Production Support/Subscription for VMware Advanced Acceleration Kit PROMO for 6 processors for 1 Year</t>
  </si>
  <si>
    <t>VS4-AD-AK-P-SSS-PRO</t>
  </si>
  <si>
    <t>Basic Support/Subscriptionfor VMware Enterprise Plus Acceleration Kit PROMO for 8 processors for 1 Year</t>
  </si>
  <si>
    <t>VS4-EP-AK-G-SSS-PRO</t>
  </si>
  <si>
    <t>Production Support/Subscription for VMware Enterprise Plus Acceleration Kit PROMO for 8 processors for 1 Year</t>
  </si>
  <si>
    <t>VS4-EP-AK-P-SSS-PRO</t>
  </si>
  <si>
    <t>Basic Support/Subscription for VMware vSphere Midsize Acceleration Kit PROMO for 6 processors for 1 Year</t>
  </si>
  <si>
    <t>VS4-MS-AK-G-SSS-PRO</t>
  </si>
  <si>
    <t>Production Support/Subscription for VMware vSphere Midsize Acceleration Kit PROMO for 6 processors for 1 Year</t>
  </si>
  <si>
    <t>VS4-MS-AK-P-SSS-PRO</t>
  </si>
  <si>
    <t>Academic Basic Support/Subscription for VMware vSphere Advanced for 1 processor for 1 year</t>
  </si>
  <si>
    <t>VS4-ADV-G-SSS-A</t>
  </si>
  <si>
    <t>Academic Production Support/Subscription for VMware vSphere Advanced for 1 processor for 1 year</t>
  </si>
  <si>
    <t>VS4-ADV-P-SSS-A</t>
  </si>
  <si>
    <t>Basic Support/Subscription VMware Advanced Acceleration Kit for 6 processors for 1 Year</t>
  </si>
  <si>
    <t>VS4-ADV-AK-G-SSS-C</t>
  </si>
  <si>
    <t>Production Support/Subscription VMware Advanced Acceleration Kit for 6 processors for 1 Year</t>
  </si>
  <si>
    <t>VS4-ADV-AK-P-SSS-C</t>
  </si>
  <si>
    <t>Basic Support/Subscription for VMware vSphere Advanced for 1 processor for 1 year</t>
  </si>
  <si>
    <t>VS4-ADV-G-SSS-C</t>
  </si>
  <si>
    <t>Production Support/Subscription for VMware vSphere Advanced for 1 processor for 1 year</t>
  </si>
  <si>
    <t>VS4-ADV-P-SSS-C</t>
  </si>
  <si>
    <t>Basic Support/Subscription VMware Enterprise Plus Acceleration Kit for 6 processors for 1 Year</t>
  </si>
  <si>
    <t>VS4-ENT-P6-AK-G-SSS-C</t>
  </si>
  <si>
    <t>Production Support/Subscription VMware Enterprise Plus Acceleration Kit for 6 processors for 1 Year</t>
  </si>
  <si>
    <t>VS4-ENT-P6-AK-P-SSS-C</t>
  </si>
  <si>
    <t>Basic Support/Subscription VMware Advanced Acceleration Kit with Training for 6 processors</t>
  </si>
  <si>
    <t>VS4-ADV-TR-AK-G-SSS-C</t>
  </si>
  <si>
    <t>Production Support/Subscription VMware Advanced Acceleration Kit with Training for 6 processors</t>
  </si>
  <si>
    <t>VS4-ADV-TR-AK-P-SSS-C</t>
  </si>
  <si>
    <t>Basic Support/Subscription VMware Enterprise Plus Acceleration Kit for 8 processors for 1 Year</t>
  </si>
  <si>
    <t>VS4-ENT-PL-AK-G-SSS-C</t>
  </si>
  <si>
    <t>Production Support/Subscription VMware Enterprise Plus Acceleration Kit for 8 processors for 1 Year</t>
  </si>
  <si>
    <t>VS4-ENT-PL-AK-P-SSS-C</t>
  </si>
  <si>
    <t>Basic Support/Subscription for VMware vSphere Midsize Acceleration Kit for 6 processors for 1 Year</t>
  </si>
  <si>
    <t>VS4-MS-AK-G-SSS-C</t>
  </si>
  <si>
    <t>Production Support/Subscription for VMware vSphere Midsize Acceleration Kit for 6 processors for 1 Year</t>
  </si>
  <si>
    <t>VS4-MS-AK-P-SSS-C</t>
  </si>
  <si>
    <t>Basic Support/Subscription for VMware vSphere Standard Acceleration Kit for 8 processors for 1 Year</t>
  </si>
  <si>
    <t>VS4-STD-AK-G-SSS-C</t>
  </si>
  <si>
    <t>Production Support/Subscription for VMware vSphere Standard Acceleration Kit for 8 processors for 1 Year</t>
  </si>
  <si>
    <t>VS4-STD-AK-P-SSS-C</t>
  </si>
  <si>
    <t>Academic Subscription only for VMware vSphere Essentials for 1 year</t>
  </si>
  <si>
    <t>Booked with VS4-ESSL-BUN-A Only Partners authorized with a VMware Academic Specialization may have access to quote the Academic SKU's</t>
  </si>
  <si>
    <t>VS4-ESSL-SUB-A</t>
  </si>
  <si>
    <t>Subscription only for VMware vSphere Essentials Bundle for 1 year</t>
  </si>
  <si>
    <t>Booked with VS4-ESSL-BUN-C. For renewals only.</t>
  </si>
  <si>
    <t>VS4-ESSL-SUB-C</t>
  </si>
  <si>
    <t>Academic Basic Support/Subscription VMware vSphere Essentials Plus Bundle for 1 year</t>
  </si>
  <si>
    <t>VS4-ESSL-PL-BUN-G-SSS-A</t>
  </si>
  <si>
    <t>Academic Production Support/Subscription VMware vSphere Essentials Plus Bundle for 1 year</t>
  </si>
  <si>
    <t>VS4-ESSL-PL-BUN-P-SSS-A</t>
  </si>
  <si>
    <t>Basic Support/Subscription VMware vSphere Essentials Plus Bundle for 1 year</t>
  </si>
  <si>
    <t>VS4-ESSL-PL-BUN-G-SSS-C</t>
  </si>
  <si>
    <t>Production Support/Subscription VMware vSphere Essentials Plus Bundle for 1 year</t>
  </si>
  <si>
    <t>VS4-ESSL-PL-BUN-P-SSS-C</t>
  </si>
  <si>
    <t>Academic Basic Support/Subscription for VMware vSphere Hypervisor 4 for 1 processor for 1 year</t>
  </si>
  <si>
    <t>Technical Support, 12 Hours/Day, per published Business Hours, Mon. thru Fri.  Minimum two CPU qty. Only Partners authorized with a VMware Academic Specialization may have access to quote the Academic SKU's</t>
  </si>
  <si>
    <t>VS4-ESXi-G-SSS-A</t>
  </si>
  <si>
    <t>Basic Support/Subscription for VMware vSphere Hypervisor 4 for 1 processor for 1 year</t>
  </si>
  <si>
    <t>Technical Support, 12 Hours/Day, per published Business Hours, Mon. thru Fri.  Minimum two CPU qty. For Renewals Only.</t>
  </si>
  <si>
    <t>VS4-ESXi-G-SSS-C</t>
  </si>
  <si>
    <t>Academic Production Support/Subscription for VMware vSphere Hypervisor 4 for 1 processor for 1 year</t>
  </si>
  <si>
    <t>Technical Support, 24 Hour Sev 1 Support -- 7 days a week..  Minimum two CPU qty. Only Partners authorized with a VMware Academic Specialization may have access to quote the Academic SKU's</t>
  </si>
  <si>
    <t>VS4-ESXi-P-SSS-A</t>
  </si>
  <si>
    <t>Production Support/Subscription for VMware vSphere Hypervisor 4 for 1 processor for 1 year</t>
  </si>
  <si>
    <t>Technical Support, 24 Hour Sev 1 Support -- 7 days a week..  Minimum two CPU qty. For Renewals Only.</t>
  </si>
  <si>
    <t>VS4-ESXi-P-SSS-C</t>
  </si>
  <si>
    <t>Academic Basic Support/Subscription for VMware vSphere 4 Essentials Bundle for Retail and Branch Offices Add-on for 1 Year</t>
  </si>
  <si>
    <t>VS4-RBO-AD-G-SSS-A</t>
  </si>
  <si>
    <t>Academic Production Support/Subscription for VMware vSphere 4 Essentials Bundle for Retail and Branch Offices Add-on for 1 Year</t>
  </si>
  <si>
    <t>VS4-RBO-AD-P-SSS-A</t>
  </si>
  <si>
    <t>Basic Support/Subscription for VMware vSphere 4 Essentials Bundle for Retail and Branch Offices Add-on for 1 Year</t>
  </si>
  <si>
    <t>VS4-RBO-AD-G-SSS-C</t>
  </si>
  <si>
    <t>Production Support/Subscription for VMware vSphere 4 Essentials Bundle for Retail and Branch Offices Add-on for 1 Year</t>
  </si>
  <si>
    <t>VS4-RBO-AD-P-SSS-C</t>
  </si>
  <si>
    <t>Academic Basic Support/Subscription for VMware vSphere 4 Essentials Plus Bundle for Retail and Branch Offices Starter Kit for 1 Year</t>
  </si>
  <si>
    <t>VS4-RBO-PL-G-SSS-A</t>
  </si>
  <si>
    <t>Academic Production Support/Subscription for VMware vSphere 4 Essentials Plus Bundle for Retail and Branch Offices Starter Kit for 1 Year</t>
  </si>
  <si>
    <t>VS4-RBO-PL-P-SSS-A</t>
  </si>
  <si>
    <t>Basic Support/Subscription for VMware vSphere 4 Essentials Plus Bundle for Retail and Branch Offices Starter Kit for 1 Year</t>
  </si>
  <si>
    <t>VS4-RBOPL-A-G-SSS-C</t>
  </si>
  <si>
    <t>Production Support/Subscription for VMware vSphere 4 Essentials Plus Bundle for Retail and Branch Offices Starter Kit for 1 Year</t>
  </si>
  <si>
    <t>VS4-RBOPL-A-P-SSS-C</t>
  </si>
  <si>
    <t>VS4-RBO-PL-G-SSS-C</t>
  </si>
  <si>
    <t>VS4-RBO-PL-P-SSS-C</t>
  </si>
  <si>
    <t>Academic Basic Support/Subscription for VMware vSphere 4 Essentials Bundle for Retail and Branch Offices Starter Kit for 1 Year</t>
  </si>
  <si>
    <t>VS4-RBO-ES-G-SSS-A</t>
  </si>
  <si>
    <t>Academic Production Support/Subscription for VMware vSphere 4 Essentials Bundle for Retail and Branch Offices Starter Kit for 1 Year</t>
  </si>
  <si>
    <t>VS4-RBO-ES-P-SSS-A</t>
  </si>
  <si>
    <t>Basic Support/Subscription for VMware vSphere 4 Essentials Bundle for Retail and Branch Offices Starter Kit for 1 Year</t>
  </si>
  <si>
    <t>VS4-RBO-ES-G-SSS-C</t>
  </si>
  <si>
    <t>Production Support/Subscription for VMware vSphere 4 Essentials Bundle for Retail and Branch Offices Starter Kit for 1 Year</t>
  </si>
  <si>
    <t>VS4-RBO-ES-P-SSS-C</t>
  </si>
  <si>
    <t>Academic Basic Support/Subscription for VMware vSphere 4 Essentials Plus Bundle for Retail and Branch Offices ADDON for 1 Year</t>
  </si>
  <si>
    <t>VS4-RBOPL-A-G-SSS-A</t>
  </si>
  <si>
    <t>Academic Production Support/Subscription for VMware vSphere 4 Essentials Plus Bundle for Retail and Branch Offices ADDON for 1 Year</t>
  </si>
  <si>
    <t>VS4-RBOPL-A-P-SSS-A</t>
  </si>
  <si>
    <t>Standard SDK Support/Subscription for VMware Tool Kits for 1 year -</t>
  </si>
  <si>
    <t>Technical support for developers building APIs with VMW SDKs, 2 business day response, unlimited support requests for 3 years. Must be booked with the SDK Product License SKU (VS4-SDK-C) to create an IB record required for support entitlement.</t>
  </si>
  <si>
    <t>VS4-SDK-G-SSS-C</t>
  </si>
  <si>
    <t>Premium SDK Support/Subscription for VMware Tool Kits for 1 year</t>
  </si>
  <si>
    <t>Technical support for developers building APIs with VMW SDKs, 1 business day response, unlimited support requests for 3 years. Must be booked with the SDK Product License SKU (VS4-SDK-C) to create an IB record required for support entitlement.</t>
  </si>
  <si>
    <t>VS4-SDK-P-SSS-C</t>
  </si>
  <si>
    <t>Academic Basic Support/Subscription for VMware vSphere Standard with VMotion and Storage VMotion for 1 processor for 1 year</t>
  </si>
  <si>
    <t>VS4-STD-2VM-G-SSS-A</t>
  </si>
  <si>
    <t>Academic Production Support/Subscription for VMware vSphere Standard with VMotion and Storage VMotion for 1 processor for 1 year</t>
  </si>
  <si>
    <t>VS4-STD-2VM-P-SSS-A</t>
  </si>
  <si>
    <t>Basic Support/Subscription for VMware vSphere Standard with VMotion and Storage VMotion for 1 processor for 1 year</t>
  </si>
  <si>
    <t>VS4-STD-2VM-G-SSS-C</t>
  </si>
  <si>
    <t>Production Support/Subscription for VMware vSphere Standard with VMotion and Storage VMotion for 1 processor for 1 year</t>
  </si>
  <si>
    <t>VS4-STD-2VM-P-SSS-C</t>
  </si>
  <si>
    <t>Academic Basic Support/Subscription for VMware vSphere Standard Plus Data Recovery for 1 processor for 1 year</t>
  </si>
  <si>
    <t>Technical Support, 12 Hours/Day, per published Business Hours, Mon. thru Fri. For renewal purposes only.. Only Partners authorized with a VMware Academic Specialization may have access to quote the Academic SKU's</t>
  </si>
  <si>
    <t>VS4-STD-DR-G-SSS-A</t>
  </si>
  <si>
    <t>Academic Production Support/Subscription for VMware vSphere Standard Plus Data Recovery for 1 processor for 1 year</t>
  </si>
  <si>
    <t>Technical Support, 24 Hour Sev 1 Support -- 7 days a week. For renewal purposes only. Only Partners authorized with a VMware Academic Specialization may have access to quote the Academic SKU's</t>
  </si>
  <si>
    <t>VS4-STD-DR-P-SSS-A</t>
  </si>
  <si>
    <t>Basic Support/Subscription for VMware vSphere Standard Plus Data Recovery for 1 processor for 1 year</t>
  </si>
  <si>
    <t>Technical Support, 12 Hours/Day, per published Business Hours, Mon. thru Fri. For renewal purpoes only.</t>
  </si>
  <si>
    <t>VS4-STD-DR-G-SSS-C</t>
  </si>
  <si>
    <t>Production Support/Subscription for VMware vSphere Standard Plus Data Recovery for 1 processor for 1 year</t>
  </si>
  <si>
    <t>Technical Support, 24 Hour Sev 1 Support -- 7 days a week. For renewal purposes only.</t>
  </si>
  <si>
    <t>VS4-STD-DR-P-SSS-C</t>
  </si>
  <si>
    <t>VSPP</t>
  </si>
  <si>
    <t>VMware 1000 Cloud Credits</t>
  </si>
  <si>
    <t>VMware Cloud Credits provides a means for customers to budget and pay for public and hybrid cloud services upfront, and then utilize those services with designated VMware Service Providers as needed. VMware Cloud Credits are available for purchase and redemption in supported local currencies and are managed in local currency by the customer in the VMware Cloud Credits Portal.With 1 year Expiration</t>
  </si>
  <si>
    <t>VSPP-CLCR-C</t>
  </si>
  <si>
    <t>View</t>
  </si>
  <si>
    <t>Basic Support/Subscription for VMware View 4 Premier Bundle - 10 Pack for 1 year</t>
  </si>
  <si>
    <t>Technical Support, 12 Hours/Day, per published Business Hours, Mon. thru Fri</t>
  </si>
  <si>
    <t>VU4-PR-10-G-SSS-C</t>
  </si>
  <si>
    <t>Production Support/Subscription for VMware View 4 Premier Bundle - 10 Pack for 1 Year</t>
  </si>
  <si>
    <t>Technical Support, 24 Hour Sev 1 Support, 7 days a week</t>
  </si>
  <si>
    <t>VU4-PR-10-P-SSS-C</t>
  </si>
  <si>
    <t>Basic Support/Subscription for VMware View 4 Premier Bundle: 100 Pack for 1 year</t>
  </si>
  <si>
    <t>VU4-PR-100-G-SSS-C</t>
  </si>
  <si>
    <t>Production Support/Subscription for VMware View 4 Premier Bundle: 100 Pack for 1 year</t>
  </si>
  <si>
    <t>VU4-PR-100-P-SSS-C</t>
  </si>
  <si>
    <t>Academic Basic Support/Subscription for VMware View 4 Enterprise Bundle 10 Pack for 1 year</t>
  </si>
  <si>
    <t>Technical Support, 12 Hours/Day, per published Business Hours, Mon. thru Fri Only Partners authorized with a VMware Academic Specialization may have access to quote the Academic SKU's</t>
  </si>
  <si>
    <t>VU4-EN-10-G-SSS-A</t>
  </si>
  <si>
    <t>Academic Production Support/Subscription for VMware View 4 Enterprise Bundle 10 Pack for 1 year</t>
  </si>
  <si>
    <t>Technical Support, 24 Hour Sev 1 Support, 7 days a week Only Partners authorized with a VMware Academic Specialization may have access to quote the Academic SKU's</t>
  </si>
  <si>
    <t>VU4-EN-10-P-SSS-A</t>
  </si>
  <si>
    <t>Basic Support/Subscription for VMware View 4 Enterprise Bundle 10 Pack for 1 year</t>
  </si>
  <si>
    <t>VU4-EN-10-G-SSS-C</t>
  </si>
  <si>
    <t>Production Support/Subscription for VMware View 4 Enterprise Bundle 10 Pack for 1 year</t>
  </si>
  <si>
    <t>VU4-EN-10-P-SSS-C</t>
  </si>
  <si>
    <t>Academic Basic Support/Subscription for VMware View 4 Enterprise Bundle 100 Pack for 1 year</t>
  </si>
  <si>
    <t>VU4-EN-100-G-SSS-A</t>
  </si>
  <si>
    <t>Academic Production Support/Subscription for VMware View 4 Enterprise Bundle 100 Pack for 1 year</t>
  </si>
  <si>
    <t>VU4-EN-100-P-SSS-A</t>
  </si>
  <si>
    <t>Basic Support/Subscription for VMware View 4 Enterprise Bundle 100 Pack for 1 year</t>
  </si>
  <si>
    <t>VU4-EN-100-G-SSS-C</t>
  </si>
  <si>
    <t>Production Support/Subscription for VMware View 4 Enterprise Bundle 100 Pack for 1 year</t>
  </si>
  <si>
    <t>VU4-EN-100-P-SSS-C</t>
  </si>
  <si>
    <t>Academic Basic Support/Subscription for VMware View 4 Enterprise Add-on 10 pack for 1 year</t>
  </si>
  <si>
    <t>VU4-EN-A10-G-SSS-A</t>
  </si>
  <si>
    <t>Academic Production Support/Subscription for VMware View 4 Enterprise Add-on 10 pack for 1 year</t>
  </si>
  <si>
    <t>VU4-EN-A10-P-SSS-A</t>
  </si>
  <si>
    <t>Basic Support/Subscription for VMware View 4 Enterprise Add-on 10 pack for 1 year</t>
  </si>
  <si>
    <t>VU4-EN-A10-G-SSS-C</t>
  </si>
  <si>
    <t>Production Support/Subscription for VMware View 4 Enterprise Add-on 10 pack for 1 year</t>
  </si>
  <si>
    <t>Technical Support, 24x7 Sev 1 Support, Business Hours all other severities</t>
  </si>
  <si>
    <t>VU4-EN-A10-P-SSS-C</t>
  </si>
  <si>
    <t>Academic Basic Support/Subscription for VMware View 4 Enterprise Add-on 100 pack for 1 year</t>
  </si>
  <si>
    <t>VU4-EN-A100-G-SSS-A</t>
  </si>
  <si>
    <t>Academic Production Support/Subscription for VMware View 4 Enterprise Add-on 100 pack for 1 year</t>
  </si>
  <si>
    <t>VU4-EN-A100-P-SSS-A</t>
  </si>
  <si>
    <t>Basic Support/Subscription for VMware View 4 Enterprise Add-on 100 pack for 1 year</t>
  </si>
  <si>
    <t>VU4-EN-A100-G-SSS-C</t>
  </si>
  <si>
    <t>Production Support/Subscription for VMware View 4 Enterprise Add-on 100 pack for 1 year</t>
  </si>
  <si>
    <t>VU4-EN-A100-P-SSS-C</t>
  </si>
  <si>
    <t>Academic Basic Support/Subscription for VMware View 4 Enterprise Bundle Starter Kit for 1 year</t>
  </si>
  <si>
    <t>VU4-EN-STR-G-SSS-A</t>
  </si>
  <si>
    <t>Academic Production Support/Subscription for VMware View 4 Enterprise Bundle Starter Kit for 1 year</t>
  </si>
  <si>
    <t>VU4-EN-STR-P-SSS-A</t>
  </si>
  <si>
    <t>Basic Support/Subscription for VMware View 4 Enterprise Bundle Starter Kit for 1 year</t>
  </si>
  <si>
    <t>VU4-EN-STR-G-SSS-C</t>
  </si>
  <si>
    <t>Production Support/Subscription for VMware View 4 Enterprise Bundle Starter Kit for 1 year</t>
  </si>
  <si>
    <t>VU4-EN-STR-P-SSS-C</t>
  </si>
  <si>
    <t>Academic Basic Support/Subscription for VMware View 4 Premier Bundle - 10 Pack for 1 year</t>
  </si>
  <si>
    <t>VU4-PR-10-G-SSS-A</t>
  </si>
  <si>
    <t>Academic Production Support/Subscription for VMware View 4 Premier Bundle - 10 Pack for 1 Year</t>
  </si>
  <si>
    <t>Technical Support, 24 Hour Sev 1 Support, 7 days a week. Only Partners authorized with a VMware Academic Specialization may have access to quote the Academic SKU's</t>
  </si>
  <si>
    <t>VU4-PR-10-P-SSS-A</t>
  </si>
  <si>
    <t>Basic Support/Subscription for VMware View Premier Upgrade - 10 desktop VMs for 1 year</t>
  </si>
  <si>
    <t>VU4-PR-U10-G-SSS-C</t>
  </si>
  <si>
    <t>Production Support/Subscription for VMware View Premier Upgrade - 10 desktop VMs for 1 year</t>
  </si>
  <si>
    <t>VU4-PR-U10-P-SSS-C</t>
  </si>
  <si>
    <t>Academic Basic Support/Subscription for VMware View 4 Premier Bundle: 100 Pack for 1 year</t>
  </si>
  <si>
    <t>VU4-PR-100-G-SSS-A</t>
  </si>
  <si>
    <t>Academic Production Support/Subscription for VMware View 4 Premier Bundle: 100 Pack for 1 year</t>
  </si>
  <si>
    <t>VU4-PR-100-P-SSS-A</t>
  </si>
  <si>
    <t>Basic Support/Subscription for VMware View Premier Upgrade - 100 desktop VMs for 1 year</t>
  </si>
  <si>
    <t>VU4-PR-U100-G-SSS-C</t>
  </si>
  <si>
    <t>Production Support/Subscription for VMware View Premier Upgrade - 100 desktop VMs for 1 year</t>
  </si>
  <si>
    <t>VU4-PR-U100-P-SSS-C</t>
  </si>
  <si>
    <t>Academic Basic Support/Subscription for VMware View 4 Premier Desktop Add-On - 10 desktop VMs for 1 year</t>
  </si>
  <si>
    <t>VU4-PR-A10-G-SSS-A</t>
  </si>
  <si>
    <t>Academic Production Support/Subscription for VMware View 4 Premier Desktop Add-On - 10 desktop VMs for 1 year</t>
  </si>
  <si>
    <t>VU4-PR-A10-P-SSS-A</t>
  </si>
  <si>
    <t>Basic Support/Subscription for VMware View 4 Premier Desktop Add-On - 10 desktop VMs for 1 year</t>
  </si>
  <si>
    <t>VU4-PR-A10-G-SSS-C</t>
  </si>
  <si>
    <t>Production Support/Subscription for VMware View 4 Premier Desktop Add-On - 10 desktop VMs for 1 year</t>
  </si>
  <si>
    <t>VU4-PR-A10-P-SSS-C</t>
  </si>
  <si>
    <t>Academic Basic Support/Subscription for VMware View 4 Premier Desktop Add-On - 100 desktop VMs for 1 year</t>
  </si>
  <si>
    <t>VU4-PR-A100-G-SSS-A</t>
  </si>
  <si>
    <t>Academic Production Support/Subscription for VMware View 4 Premier Desktop Add-On - 100 desktop VMs for 1 year</t>
  </si>
  <si>
    <t>VU4-PR-A100-P-SSS-A</t>
  </si>
  <si>
    <t>Basic Support/Subscription for VMware View 4 Premier Desktop Add-On - 100 desktop VMs for 1 year</t>
  </si>
  <si>
    <t>VU4-PR-A100-G-SSS-C</t>
  </si>
  <si>
    <t>Production Support/Subscription for VMware View 4 Premier Desktop Add-On - 100 desktop VMs for 1 year</t>
  </si>
  <si>
    <t>VU4-PR-A100-P-SSS-C</t>
  </si>
  <si>
    <t>Academic Production Support/Subscription for VMware View 4 Premier Desktop Add-On - 50 desktop VMs for 1 year</t>
  </si>
  <si>
    <t>Technical Support, 24 Hour Sev 1 Support -- 7 days a week. For Renewals Only. Only Partners authorized with a VMware Academic Specialization may have access to quote the Academic SKU's</t>
  </si>
  <si>
    <t>VU4-PR-A50-P-SSS-A</t>
  </si>
  <si>
    <t>Production Support/Subscription for VMware View 4 Premier Desktop Add-On - 50 desktop VMs for 1 year</t>
  </si>
  <si>
    <t>Technical Support, 24 Hour Sev 1 Support -- 7 days a week. For Renewals Only.</t>
  </si>
  <si>
    <t>VU4-PR-A50-P-SSS-C</t>
  </si>
  <si>
    <t>Academic Basic Support/Subscription for VMware View 4 Premier Bundle Starter Kit for 1 year</t>
  </si>
  <si>
    <t>VU4-PR-STR-G-SSS-A</t>
  </si>
  <si>
    <t>Academic Production Support/Subscription for VMware View 4 Premier Bundle Starter Kit for 1 year</t>
  </si>
  <si>
    <t>VU4-PR-STR-P-SSS-A</t>
  </si>
  <si>
    <t>Basic Support/Subscription for VMware View 4 Premier Bundle Starter Kit for 1 year</t>
  </si>
  <si>
    <t>VU4-PR-STR-G-SSS-C</t>
  </si>
  <si>
    <t>Production Support/Subscription for VMware View 4 Premier Bundle Starter Kit for 1 year</t>
  </si>
  <si>
    <t>VU4-PR-STR-P-SSS-C</t>
  </si>
  <si>
    <t>Academic Basic Support/Subscription for VMware View Premier Upgrade - 10 desktop VMs for 1 year</t>
  </si>
  <si>
    <t>VU4-PR-U10-G-SSS-A</t>
  </si>
  <si>
    <t>Academic Production Support/Subscription for VMware View Premier Upgrade - 10 desktop VMs for 1 year</t>
  </si>
  <si>
    <t>VU4-PR-U10-P-SSS-A</t>
  </si>
  <si>
    <t>Academic Basic Support/Subscription for VMware View Premier Upgrade - 100 desktop VMs for 1 year</t>
  </si>
  <si>
    <t>VU4-PR-U100-G-SSS-A</t>
  </si>
  <si>
    <t>Academic Production Support/Subscription for VMware View Premier Upgrade - 100 desktop VMs for 1 year</t>
  </si>
  <si>
    <t>VU4-PR-U100-P-SSS-A</t>
  </si>
  <si>
    <t>Academic Basic Support/Subscription for VMware ThinApp Client License: View Premier 4 Add-On for 1 year</t>
  </si>
  <si>
    <t>VU4-THINCLA-G-SSS-A</t>
  </si>
  <si>
    <t>Academic Production Support/Subscription for VMware ThinApp Client License: View Premier 4 Add-On for 1 year</t>
  </si>
  <si>
    <t>Technical Support, 24x7 Sev 1 Support, Business Hours all other severities. Only Partners authorized with a VMware Academic Specialization may have access to quote the Academic SKU's</t>
  </si>
  <si>
    <t>VU4-THINCLA-P-SSS-A</t>
  </si>
  <si>
    <t>Basic Support/Subscription for VMware ThinApp Client License: View Premier 4 Add-On for 1 year</t>
  </si>
  <si>
    <t>VU4-THINCLA-G-SSS-C</t>
  </si>
  <si>
    <t>Production Support/Subscription for VMware ThinApp Client License: View Premier 4 Add-On for 1 year</t>
  </si>
  <si>
    <t>VU4-THINCLA-P-SSS-C</t>
  </si>
  <si>
    <t>Workstation</t>
  </si>
  <si>
    <t>Academic VMware Workstation Basic Support/Subscription for 3 years</t>
  </si>
  <si>
    <t>Price multipled by number of licenses purchased. 10 license minimum. Serial Numbers Required. Includes Support + Subscription for 3 years. Technical Support, 12 Hours/Day, per published Business Hours, Mon. thru Fri.</t>
  </si>
  <si>
    <t>WS-3G-SSS-A</t>
  </si>
  <si>
    <t>VMware Workstation Basic Support/Subscription for 3 years</t>
  </si>
  <si>
    <t>WS-3G-SSS-C</t>
  </si>
  <si>
    <t>Academic VMware Workstation Production Support/Subscription for 3 years</t>
  </si>
  <si>
    <t>Price multipled by number of licenses purchased. 10 license minimum. Serial Numbers Required. Includes Support + Subscription for 3 years. Technical Support, 24x7 Sev 1 Support, Business Hours all other severities.</t>
  </si>
  <si>
    <t>WS-3P-SSS-A</t>
  </si>
  <si>
    <t>VMware Workstation Production Support/Subscription for 3 years</t>
  </si>
  <si>
    <t>WS-3P-SSS-C</t>
  </si>
  <si>
    <t>Academic VMware Workstation Basic Support/Subscription for 1 year</t>
  </si>
  <si>
    <t>Price multipled by number of licenses purchased. 10 license minimum. Serial Numbers Required. Includes Support + Subscription for 1 year. Technical Support, 12 Hours/Day, per published Business Hours, Mon. thru Fri. Only Partners authorized with a VMware Academic Specialization may have access to quote the Academic SKU's</t>
  </si>
  <si>
    <t>WS-G-SSS-A</t>
  </si>
  <si>
    <t>VMware Workstation Basic Support/Subscription for 1 year</t>
  </si>
  <si>
    <t>Price multipled by number of licenses purchased. 10 license minimum. Serial Numbers Required. Includes Support + Subscription for 1 year. Technical Support, 12 Hours/Day, per published Business Hours, Mon. thru Fri.</t>
  </si>
  <si>
    <t>WS-G-SSS-C</t>
  </si>
  <si>
    <t>Academic VMware Workstation Production Support/Subscription for 1 year</t>
  </si>
  <si>
    <t>Price multipled by number of licenses purchased. 10 license minimum. Serial Numbers Required. Includes Support + Subscription for 1 year. Technical Support, 24x7 Sev 1 Support, Business Hours all other severities. Only Partners authorized with a VMware Academic Specialization may have access to quote the Academic SKU's</t>
  </si>
  <si>
    <t>WS-P-SSS-A</t>
  </si>
  <si>
    <t>VMware Workstation Production Support/Subscription for 1 year</t>
  </si>
  <si>
    <t>Price multipled by number of licenses purchased. 10 license minimum. Serial Numbers Required. Includes Support + Subscription for 1 year. Technical Support, 24x7 Sev 1 Support, Business Hours all other severities.</t>
  </si>
  <si>
    <t>WS-P-SSS-C</t>
  </si>
  <si>
    <t>VMware Workstation Player Per Incident Support - Phone and Email - 1 incident per year</t>
  </si>
  <si>
    <t xml:space="preserve">Phone and e-mail support only, does not include Subscription. Support, 6am to 6pm PT, Mon. thru Fri. Includes 1 incident. 
</t>
  </si>
  <si>
    <t>WS-PLAY-SUP-1PAK</t>
  </si>
  <si>
    <t>VMware Workstation Player Per Incident Support - Phone and Email - 3 incident per year</t>
  </si>
  <si>
    <t>WS-PLAY-SUP-3PAK</t>
  </si>
  <si>
    <t>VMware Workstation Player Per Incident Support - Phone and Email - 5 incident per year</t>
  </si>
  <si>
    <t>Phone and e-mail support only, does not include Subscription. Support, 6am to 6pm PT, Mon. thru Fri. Includes 5 incidents.</t>
  </si>
  <si>
    <t>WS-PLAY-SUP-5PAK</t>
  </si>
  <si>
    <t>VMware Workstation Per Incident Support - E-mail + Phone 1 incident/year</t>
  </si>
  <si>
    <t>Phone and e-mail support only does not include Subscription.  12 Hours/Day per published Business Hours Mon. thru Fri. Includes 1 incident. Applicable for WS and WS+ACE Option Pack.</t>
  </si>
  <si>
    <t>WS-SUP-1PAK</t>
  </si>
  <si>
    <t>VMware Workstation Per Incident Support - E-mail + Phone 3 incident/year</t>
  </si>
  <si>
    <t>Phone and e-mail support only, does not include Subscription.  12 Hours/Day, per published Business Hours, Mon. thru Fri. Includes 3 incidents. Applicable for WS and WS+ACE Option Pack.</t>
  </si>
  <si>
    <t>WS-SUP-3PAK</t>
  </si>
  <si>
    <t>VMware Workstation Per Incident Support - E-mail + Phone 5 incident/year</t>
  </si>
  <si>
    <t>Phone and e-mail support only, does not include Subscription.  12 Hours/Day, per published Business Hours, Mon. thru Fri. Includes 5 incidents. Applicable for WS and WS+ACE Option Pack.</t>
  </si>
  <si>
    <t>WS-SUP-5PAK</t>
  </si>
  <si>
    <t>Academic VMware Workstation Pro 12 for Linux and Windows, ESD</t>
  </si>
  <si>
    <t>SnS is not required with license purchase. SnS and Per Incident Support sold separately. Only Partners authorized with a VMware Academic Specialization may have access to quote the Academic SKU's.</t>
  </si>
  <si>
    <t>WS12-LW-AE</t>
  </si>
  <si>
    <t>VMware Workstation Pro 12 for Linux and Windows, ESD</t>
  </si>
  <si>
    <t>SnS is not required with license purchase. SnS and Per Incident Support sold separately.</t>
  </si>
  <si>
    <t>WS12-LW-CE</t>
  </si>
  <si>
    <t>Academic Upgrade: VMware Workstation Version 10.x or 11.x or Player 6 Plus or Player 7 Pro to Workstation Pro 12</t>
  </si>
  <si>
    <t>Requires Workstation 10.x or 11.x or Player 6 Plus or Player 7 Pro license. SnS is not required with license purchase. SnS and Per Incident Support sold separately.Only Partners authorized with a VMware Academic Specialization may have access to quote the Academic SKU's.</t>
  </si>
  <si>
    <t>WS12-LW-UG-AE</t>
  </si>
  <si>
    <t xml:space="preserve">Upgrade: VMware Workstation Version 10.x or 11.x or Player 6 Plus or Player 7 Pro to Workstation Pro 12
</t>
  </si>
  <si>
    <t>Requires Workstation 10.x or 11.x or Player 6 Plus or Player 7 Pro license. SnS is not required with license purchase. SnS and Per Incident Support sold separately</t>
  </si>
  <si>
    <t>WS12-LW-UG-CE</t>
  </si>
  <si>
    <t>Academic Basic Support/Subscription VMware Workstation 12 Player for 3 years</t>
  </si>
  <si>
    <t>Technical Support, 12 Hours/Day, per published Business Hours, Mon. thru Fri. Minimum purchase quantity of 10.</t>
  </si>
  <si>
    <t>WS12-PLAY-3G-SSS-A</t>
  </si>
  <si>
    <t>Basic Support/Subscription VMware Workstation 12 Player for 3 years</t>
  </si>
  <si>
    <t>WS12-PLAY-3G-SSS-C</t>
  </si>
  <si>
    <t>Academic Production Support/Subscription VMware Workstation 12 Player for 3 years</t>
  </si>
  <si>
    <t>Technical Support, 24 Hour Sev 1 Support -- 7 days a week. Minimum purchase quantity of 10.</t>
  </si>
  <si>
    <t>WS12-PLAY-3P-SSS-A</t>
  </si>
  <si>
    <t>Production Support/Subscription VMware Workstation 12 Player for 3 years</t>
  </si>
  <si>
    <t>WS12-PLAY-3P-SSS-C</t>
  </si>
  <si>
    <t>Academic VMware Workstation 12 Player</t>
  </si>
  <si>
    <t>Only Partners authorized with a VMware Academic Specialization may have access to quote the Academic SKU's. Workstation 12 Player Support and Per Incident Support sold separately and are not required with the purchase of a license. Per incident support is available at any quantity. Basic or Production SnS support is available for customers who purchase a minimum of 10 licenses.</t>
  </si>
  <si>
    <t>WS12-PLAY-A</t>
  </si>
  <si>
    <t>VMware Workstation 12 Player</t>
  </si>
  <si>
    <t>Workstation 12 Player Support and Per Incident Support sold separately and are not required with the purchase of a license. Per incident support is available at any quantity. Basic or Production SnS support is available for customers who purchase a minimum of 10 licenses.</t>
  </si>
  <si>
    <t>WS12-PLAY-C</t>
  </si>
  <si>
    <t>Academic Basic Support/Subscription VMware Workstation 12 Player for 1 year</t>
  </si>
  <si>
    <t>WS12-PLAY-G-SSS-A</t>
  </si>
  <si>
    <t>Basic Support/Subscription VMware Workstation 12 Player for 1 year</t>
  </si>
  <si>
    <t>WS12-PLAY-G-SSS-C</t>
  </si>
  <si>
    <t>Academic Production Support/Subscription VMware Workstation 12 Player for 1 year</t>
  </si>
  <si>
    <t>WS12-PLAY-P-SSS-A</t>
  </si>
  <si>
    <t>Production Support/Subscription VMware Workstation 12 Player for 1 year</t>
  </si>
  <si>
    <t>WS12-PLAY-P-SSS-C</t>
  </si>
  <si>
    <t>Upgrade: Academic VMware Workstation 12 Player to Workstation 12 Pro</t>
  </si>
  <si>
    <t>Requires Workstation 12 Player license. SnS is not required with license purchase. SnS and Per Incident Support sold separately.Only Partners authorized with a VMware Academic Specialization may have access to quote the Academic SKU's.</t>
  </si>
  <si>
    <t>WS12-PLAY-UG-AE</t>
  </si>
  <si>
    <t>Upgrade: VMware Workstation 12 Player to Workstation 12 Pro</t>
  </si>
  <si>
    <t>Requires Workstation 12 Player license. SnS is not required with license purchase. SnS and Per Incident Support sold separately</t>
  </si>
  <si>
    <t>WS12-PLAY-UG-CE</t>
  </si>
  <si>
    <t>Academic Upgrade: VMware Player 6 Plus or Player 7 Pro to Workstation 12 Player</t>
  </si>
  <si>
    <t>Only Partners authorized with a VMware Academic Specialization may have access to quote the Academic SKU's. SnS is optional for quantities of 10 or more. Workstation 12 Player Support and Per Incident Support sold separately.</t>
  </si>
  <si>
    <t>WS12-PLAY6-7-UG-A</t>
  </si>
  <si>
    <t>Upgrade: VMware Player 6 Plus or Player 7 Pro to Workstation 12 Player</t>
  </si>
  <si>
    <t>SnS is optional for quantities of 10 or more. Workstation 12 Player Support and Per Incident Support sold separately.</t>
  </si>
  <si>
    <t>WS12-PLAY6-7-UG-C</t>
  </si>
  <si>
    <t>Workspace</t>
  </si>
  <si>
    <t>Academic Basic Support/Subscription for VMware Workspace Portal: 10 Pack for 3 years</t>
  </si>
  <si>
    <t>WSP-10-3G-SSS-A</t>
  </si>
  <si>
    <t>Basic Support/Subscription for VMware Workspace Portal: 10 Pack for 3 years</t>
  </si>
  <si>
    <t>WSP-10-3G-SSS-C</t>
  </si>
  <si>
    <t>Academic Production Support/Subscription for VMware Workspace Portal: 10 Pack for 3 years</t>
  </si>
  <si>
    <t>WSP-10-3P-SSS-A</t>
  </si>
  <si>
    <t>Production Support/Subscription for VMware Workspace Portal: 10 Pack for 3 years</t>
  </si>
  <si>
    <t>WSP-10-3P-SSS-C</t>
  </si>
  <si>
    <t>Academic VMware Workspace Portal: 10 Pack</t>
  </si>
  <si>
    <t>Includes Identity Manager Standard Edition and ThinApp (Packager, Client, Workstation) licensed for 10 Named Users. SnS Required &amp; Sold Separately.Only Partners authorized with a VMware Academic Specialization may have access to quote the Academic SKU's.</t>
  </si>
  <si>
    <t>WSP-10-A</t>
  </si>
  <si>
    <t>VMware Workspace Portal: 10 Pack</t>
  </si>
  <si>
    <t>Includes Identity Manager Standard Edition and ThinApp (Packager, Client, Workstation) licensed for 10 Named Users. SnS Required &amp; Sold Separately.</t>
  </si>
  <si>
    <t>WSP-10-C</t>
  </si>
  <si>
    <t>VPP L1 VMware Workspace Portal: 10 Pack</t>
  </si>
  <si>
    <t>WSP-10-C-L1</t>
  </si>
  <si>
    <t>VPP L2 VMware Workspace Portal: 10 Pack</t>
  </si>
  <si>
    <t>WSP-10-C-L2</t>
  </si>
  <si>
    <t>VPP L3 VMware Workspace Portal: 10 Pack</t>
  </si>
  <si>
    <t>WSP-10-C-L3</t>
  </si>
  <si>
    <t>VPP L4 VMware Workspace Portal: 10 Pack</t>
  </si>
  <si>
    <t>WSP-10-C-L4</t>
  </si>
  <si>
    <t>Academic Basic Support/Subscription for VMware Workspace Portal: 10 Pack for 1 year</t>
  </si>
  <si>
    <t>WSP-10-G-SSS-A</t>
  </si>
  <si>
    <t>Basic Support/Subscription for VMware Workspace Portal: 10 Pack for 1 year</t>
  </si>
  <si>
    <t>WSP-10-G-SSS-C</t>
  </si>
  <si>
    <t>Academic Production Support/Subscription for VMware Workspace Portal: 10 Pack for 1 year</t>
  </si>
  <si>
    <t>WSP-10-P-SSS-A</t>
  </si>
  <si>
    <t>Production Support/Subscription for VMware Workspace Portal: 10 Pack for 1 year</t>
  </si>
  <si>
    <t>WSP-10-P-SSS-C</t>
  </si>
  <si>
    <t>Academic Basic Support/Subscription for VMware Workspace Portal: 100 Pack for 3 years</t>
  </si>
  <si>
    <t>WSP-100-3G-SSS-A</t>
  </si>
  <si>
    <t>Basic Support/Subscription for VMware Workspace Portal: 100 Pack for 3 years</t>
  </si>
  <si>
    <t>WSP-100-3G-SSS-C</t>
  </si>
  <si>
    <t>Academic Production Support/Subscription for VMware Workspace Portal: 100 Pack for 3 years</t>
  </si>
  <si>
    <t>WSP-100-3P-SSS-A</t>
  </si>
  <si>
    <t>Production Support/Subscription for VMware Workspace Portal: 100 Pack for 3 years</t>
  </si>
  <si>
    <t>WSP-100-3P-SSS-C</t>
  </si>
  <si>
    <t>Academic VMware Workspace Portal: 100 Pack</t>
  </si>
  <si>
    <t>Includes Identity Manager Standard Edition and ThinApp (Packager, Client, Workstation) licensed for 100 Named Users. SnS Required &amp; Sold Separately.Only Partners authorized with a VMware Academic Specialization may have access to quote the Academic SKU's.</t>
  </si>
  <si>
    <t>WSP-100-A</t>
  </si>
  <si>
    <t>VMware Workspace Portal: 100 Pack</t>
  </si>
  <si>
    <t>Includes Identity Manager Standard Edition and ThinApp (Packager, Client, Workstation) licensed for 100 Named Users. SnS Required &amp; Sold Separately.</t>
  </si>
  <si>
    <t>WSP-100-C</t>
  </si>
  <si>
    <t>VPP L1 VMware Workspace Portal: 100 Pack</t>
  </si>
  <si>
    <t>WSP-100-C-L1</t>
  </si>
  <si>
    <t>VPP L2 VMware Workspace Portal: 100 Pack</t>
  </si>
  <si>
    <t>WSP-100-C-L2</t>
  </si>
  <si>
    <t>VPP L3 VMware Workspace Portal: 100 Pack</t>
  </si>
  <si>
    <t>WSP-100-C-L3</t>
  </si>
  <si>
    <t>VPP L4 VMware Workspace Portal: 100 Pack</t>
  </si>
  <si>
    <t>WSP-100-C-L4</t>
  </si>
  <si>
    <t>Academic Basic Support/Subscription for VMware Workspace Portal: 100 Pack for 1 year</t>
  </si>
  <si>
    <t>WSP-100-G-SSS-A</t>
  </si>
  <si>
    <t>Basic Support/Subscription for VMware Workspace Portal: 100 Pack for 1 year</t>
  </si>
  <si>
    <t>WSP-100-G-SSS-C</t>
  </si>
  <si>
    <t>Academic Production Support/Subscription for VMware Workspace Portal: 100 Pack for 1 year</t>
  </si>
  <si>
    <t>WSP-100-P-SSS-A</t>
  </si>
  <si>
    <t>Production Support/Subscription for VMware Workspace Portal: 100 Pack for 1 year</t>
  </si>
  <si>
    <t>WSP-100-P-SSS-C</t>
  </si>
  <si>
    <t>Academic Upgrade: VMware Horizon Advanced or Horizon Enterprise (10 Named Users) to Workspace Suite (10 Named Users)</t>
  </si>
  <si>
    <t>Restricted to Partners with AirWatch Cloud and On Prem Training. Horizon Enterprise includes Horizon Flex, Horizon View Manager, Mirage, Virtual SAN, Identity Manager Standard Edition, Application Remoting, ThinApp, vRealize Operations for Horizon, App Volumes, vSphere Desktop, and vCenter Server Desktop. AirWatch Yellow includes AirWatch Mobile Device Management (including native email management), AirWatch Container (former Workspace), App Catalog, App Wrapping, AirWatch Content Locker View, Inbox (including SEG), Identity Manager, Browser, and AirWatch Content Locker Collaborate for 10 named users. Support and Maintenance required. Only Partners authorized with a VMware Academic Specialization may have access to quote the Academic SKU's.</t>
  </si>
  <si>
    <t>WSP-ADVN-10-UG-A</t>
  </si>
  <si>
    <t>Upgrade: VMware Horizon Advanced or Horizon Enterprise (10 Named Users) to Workspace Suite (10 Named Users)</t>
  </si>
  <si>
    <t>Restricted to Partners with AirWatch Cloud and On Prem Training. Horizon Enterprise includes Horizon Flex, Horizon View Manager, Mirage, Virtual SAN, Identity Manager Standard Edition, Application Remoting, ThinApp, vRealize Operations for Horizon, App Volumes, vSphere Desktop, and vCenter Server Desktop. AirWatch Yellow includes AirWatch Mobile Device Management (including native email management), AirWatch Container (former Workspace), App Catalog, App Wrapping, AirWatch Content Locker View, Inbox (including SEG), Identity Manager, Browser, and AirWatch Content Locker Collaborate for 10 named users. Support and Maintenance required.</t>
  </si>
  <si>
    <t>WSP-ADVN-10-UG-C</t>
  </si>
  <si>
    <t>Academic Upgrade: VMware Horizon Advanced or Horizon Enterprise (100 Named Users) to Workspace Suite (100 Named Users)</t>
  </si>
  <si>
    <t>Restricted to Partners with AirWatch Cloud and On Prem Training. Horizon Enterprise includes Horizon Flex, Horizon View Manager, Mirage, Virtual SAN, Identity Manager Standard Edition, Application Remoting, ThinApp, vRealize Operations for Horizon, App Volumes, vSphere Desktop, and vCenter Server Desktop. AirWatch Yellow includes AirWatch Mobile Device Management (including native email management), AirWatch Container (former Workspace), App Catalog, App Wrapping, AirWatch Content Locker View, Inbox (including SEG), Identity Manager, Browser, and AirWatch Content Locker Collaborate for 100 named users. Support and Maintenance required. Only Partners authorized with a VMware Academic Specialization may have access to quote the Academic SKU's.</t>
  </si>
  <si>
    <t>WSP-ADVN-100-UG-A</t>
  </si>
  <si>
    <t>Upgrade: VMware Horizon Advanced or Horizon Enterprise (100 Named Users) to Workspace Suite (100 Named Users)</t>
  </si>
  <si>
    <t>Restricted to Partners with AirWatch Cloud and On Prem Training. Horizon Enterprise includes Horizon Flex, Horizon View Manager, Mirage, Virtual SAN, Identity Manager Standard Edition, Application Remoting, ThinApp, vRealize Operations for Horizon, App Volumes, vSphere Desktop, and vCenter Server Desktop. AirWatch Yellow includes AirWatch Mobile Device Management (including native email management), AirWatch Container (former Workspace), App Catalog, App Wrapping, AirWatch Content Locker View, Inbox (including SEG), Identity Manager, Browser, and AirWatch Content Locker Collaborate for 100 named users. Support and Maintenance required.</t>
  </si>
  <si>
    <t>WSP-ADVN-100-UG-C</t>
  </si>
  <si>
    <t>Academic Upgrade: VMware Horizon Enterprise (10 CCU) to Workspace Suite (20 Named Users)</t>
  </si>
  <si>
    <t>Restricted to Partners with AirWatch Cloud and On Prem Training. Horizon Enterprise includes Horizon Flex, Horizon View Manager, Mirage, Virtual SAN, Identity Manager Standard Edition, Application Remoting, ThinApp, vRealize Operations for Horizon, App Volumes, vSphere Desktop, and vCenter Server Desktop. AirWatch Yellow includes AirWatch Mobile Device Management (including native email management), AirWatch Container (former Workspace), App Catalog, App Wrapping, AirWatch Content Locker View, Inbox (including SEG), Identity Manager, Browser, and AirWatch Content Locker Collaborate for 20 named users. Support and Maintenance required. Only Partners authorized with a VMware Academic Specialization may have access to quote the Academic SKU's.</t>
  </si>
  <si>
    <t>WSP-ENTC-20-UG-A</t>
  </si>
  <si>
    <t>Upgrade: VMware Horizon Enterprise (10 CCU) to Workspace Suite (20 Named Users)</t>
  </si>
  <si>
    <t>Restricted to Partners with AirWatch Cloud and On Prem Training. Horizon Enterprise includes Horizon Flex, Horizon View Manager, Mirage, Virtual SAN, Identity Manager Standard Edition, Application Remoting, ThinApp, vRealize Operations for Horizon, App Volumes, vSphere Desktop, and vCenter Server Desktop. AirWatch Yellow includes AirWatch Mobile Device Management (including native email management), AirWatch Container (former Workspace), App Catalog, App Wrapping, AirWatch Content Locker View, Inbox (including SEG), Identity Manager, Browser, and AirWatch Content Locker Collaborate for 20 named users. Support and Maintenance required.</t>
  </si>
  <si>
    <t>WSP-ENTC-20-UG-C</t>
  </si>
  <si>
    <t>Academic Upgrade: VMware Horizon Enterprise (100 CCU) to Workspace Suite (200 Named Users)</t>
  </si>
  <si>
    <t>Restricted to Partners with AirWatch Cloud and On Prem Training. Horizon Enterprise includes Horizon Flex, Horizon View Manager, Mirage, Virtual SAN, Identity Manager Standard Edition, Application Remoting, ThinApp, vRealize Operations for Horizon, App Volumes, vSphere Desktop, and vCenter Server Desktop. AirWatch Yellow includes AirWatch Mobile Device Management (including native email management), AirWatch Container (former Workspace), App Catalog, App Wrapping, AirWatch Content Locker View, Inbox (including SEG), Identity Manager, Browser, and AirWatch Content Locker Collaborate for 200 named users. Support and Maintenance required. Only Partners authorized with a VMware Academic Specialization may have access to quote the Academic SKU's.</t>
  </si>
  <si>
    <t>WSP-ENTC-200-UG-A</t>
  </si>
  <si>
    <t>Upgrade: VMware Horizon Enterprise (100 CCU) to Workspace Suite (200 Named Users)</t>
  </si>
  <si>
    <t>Restricted to Partners with AirWatch Cloud and On Prem Training. Horizon Enterprise includes Horizon Flex, Horizon View Manager, Mirage, Virtual SAN, Identity Manager Standard Edition, Application Remoting, ThinApp, vRealize Operations for Horizon, App Volumes, vSphere Desktop, and vCenter Server Desktop. AirWatch Yellow includes AirWatch Mobile Device Management (including native email management), AirWatch Container (former Workspace), App Catalog, App Wrapping, AirWatch Content Locker View, Inbox (including SEG), Identity Manager, Browser, and AirWatch Content Locker Collaborate for 200 named users. Support and Maintenance required.</t>
  </si>
  <si>
    <t>WSP-ENTC-200-UG-C</t>
  </si>
  <si>
    <t>Academic Upgrade: VMware Horizon View Standard or Horizon Advanced (10 CCU) to Workspace Suite (20 Named Users)</t>
  </si>
  <si>
    <t>WSP-STD-20-UG-A</t>
  </si>
  <si>
    <t>Upgrade: VMware Horizon View Standard or Horizon Advanced (10 CCU) to Workspace Suite (20 Named Users)</t>
  </si>
  <si>
    <t>WSP-STD-20-UG-C</t>
  </si>
  <si>
    <t>Academic Upgrade: VMware Horizon View Standard or Horizon Advanced (100 CCU) to Workspace Suite (200 Named Users)</t>
  </si>
  <si>
    <t>WSP-STD-200-UG-A</t>
  </si>
  <si>
    <t>Upgrade: VMware Horizon View Standard or Horizon Advanced (100 CCU) to Workspace Suite (200 Named Users)</t>
  </si>
  <si>
    <t>WSP-STD-200-UG-C</t>
  </si>
  <si>
    <t>Academic Production Support/Subscription VMware Workspace Suite On Premise, Perpetual: 10 Named Users for 2 Months</t>
  </si>
  <si>
    <t>Restricted to Partners with Airwatch Cloud and On Prem Training. Technical Support, 24 Hour Sev 1 Support -- 7 days a week. Provides the customer access to product upgrades and support through phone and web. Can only be used with an upgrade SKU. Cannot be used for renewals. Only Partners authorized with a VMware Academic Specialization may have access to quote the Academic SKU's.</t>
  </si>
  <si>
    <t>WSP-STE-10-2M-PSSS-A</t>
  </si>
  <si>
    <t>Production Support/Subscription VMware Workspace Suite On Premise, Perpetual: 10 Named Users for 2 Months</t>
  </si>
  <si>
    <t>Restricted to Partners with Airwatch Cloud and On Prem Training. Technical Support, 24 Hour Sev 1 Support -- 7 days a week. Provides the customer access to product upgrades and support through phone and web. Can only be used with an upgrade SKU. Cannot be used for renewals.</t>
  </si>
  <si>
    <t>WSP-STE-10-2M-PSSS-C</t>
  </si>
  <si>
    <t>Academic Production Support/Subscription VMware Workspace Suite On Premise, Perpetual: 10 Named Users for 3 Years</t>
  </si>
  <si>
    <t>Restricted to Partners with Airwatch Cloud and On Prem Training. Technical Support, 24 Hour Sev 1 Support -- 7 days a week. Provides the customer access to product upgrades and support through phone and web. Only Partners authorized with a VMware Academic Specialization may have access to quote the Academic SKU's.</t>
  </si>
  <si>
    <t>WSP-STE-10-3P-SSS-A</t>
  </si>
  <si>
    <t>Production Support/Subscription VMware Workspace Suite On Premise, Perpetual: 10 Named Users for 3 Years</t>
  </si>
  <si>
    <t>Restricted to Partners with Airwatch Cloud and On Prem Training. Technical Support, 24 Hour Sev 1 Support -- 7 days a week. Provides the customer access to product upgrades and support through phone and web.</t>
  </si>
  <si>
    <t>WSP-STE-10-3P-SSS-C</t>
  </si>
  <si>
    <t>Academic VMware Workspace Suite On Premise, Perpetual: 10 Named Users</t>
  </si>
  <si>
    <t>Restricted to Partners with AirWatch Cloud and On Prem Training. Horizon Enterprise includes Horizon Flex, Horizon View Manager, Mirage, Virtual SAN, Identity Manager Standard Edition, Application Remoting, ThinApp, vRealize Operations for Horizon, App Volumes, vSphere Desktop, and vCenter Server Desktop. AirWatch Yellow includes AirWatch Mobile Device Management (including native email management), AirWatch Container (former Workspace), App Catalog, App Wrapping, AirWatch Content Locker View, Inbox (including SEG), Browser, Identity Manager, and AirWatch Content Locker Collaborate for 10 named users. Support and Maintenance required. Only Partners authorized with a VMware Academic Specialization may have access to quote the Academic SKU's.</t>
  </si>
  <si>
    <t>WSP-STE-10-A</t>
  </si>
  <si>
    <t>VMware Workspace Suite On Premise, Perpetual: 10 Named Users</t>
  </si>
  <si>
    <t>Restricted to Partners with AirWatch Cloud and On Prem Training. Horizon Enterprise includes Horizon Flex, Horizon View Manager, Mirage, Virtual SAN, Identity Manager Standard Edition, Application Remoting, ThinApp, vRealize Operations for Horizon, App Volumes, vSphere Desktop, and vCenter Server Desktop. AirWatch Yellow includes AirWatch Mobile Device Management (including native email management), AirWatch Container (former Workspace), App Catalog, App Wrapping, AirWatch Content Locker View, Inbox (including SEG), Browser, Identity Manager and AirWatch Content Locker Collaborate for 10 named users. Support and Maintenance required.</t>
  </si>
  <si>
    <t>WSP-STE-10-C</t>
  </si>
  <si>
    <t>Academic Production Support/Subscription VMware Workspace Suite On Premise, Perpetual: 10 Named Users for 1 year</t>
  </si>
  <si>
    <t>WSP-STE-10-P-SSS-A</t>
  </si>
  <si>
    <t>Production Support/Subscription VMware Workspace Suite On Premise, Perpetual: 10 Named Users for 1 year</t>
  </si>
  <si>
    <t>WSP-STE-10-P-SSS-C</t>
  </si>
  <si>
    <t>Academic Production Support/Subscription VMware Workspace Suite On Premise, Perpetual: 100 Named Users for 2 Months</t>
  </si>
  <si>
    <t>WSP-STE-100-2M-PSSS-A</t>
  </si>
  <si>
    <t>Production Support/Subscription VMware Workspace Suite On Premise, Perpetual: 100 Named Users for 2 Months</t>
  </si>
  <si>
    <t>WSP-STE-100-2M-PSSS-C</t>
  </si>
  <si>
    <t>Academic Production Support/Subscription VMware Workspace Suite On Premise, Perpetual: 100 Named Users for 3 Years</t>
  </si>
  <si>
    <t>WSP-STE-100-3P-SSS-A</t>
  </si>
  <si>
    <t>Production Support/Subscription VMware Workspace Suite On Premise, Perpetual: 100 Named Users for 3 Years</t>
  </si>
  <si>
    <t>WSP-STE-100-3P-SSS-C</t>
  </si>
  <si>
    <t>Academic VMware Workspace Suite On Premise, Perpetual: 100 Named Users</t>
  </si>
  <si>
    <t>Restricted to Partners with AirWatch Cloud and On Prem Training. Horizon Enterprise includes Horizon Flex, Horizon View Manager, Mirage, Virtual SAN, Identity Manager Standard Edition, Application Remoting, ThinApp, vRealize Operations for Horizon, App Volumes, vSphere Desktop, and vCenter Server Desktop. AirWatch Yellow includes AirWatch Mobile Device Management (including native email management), AirWatch Container (former Workspace), App Catalog, App Wrapping, AirWatch Content Locker View, Inbox (including SEG), Browser, Identity Manager, and AirWatch Content Locker Collaborate for 100 named users. Support and Maintenance required. Only Partners authorized with a VMware Academic Specialization may have access to quote the Academic SKU's.</t>
  </si>
  <si>
    <t>WSP-STE-100-A</t>
  </si>
  <si>
    <t>VMware Workspace Suite On Premise, Perpetual: 100 Named Users</t>
  </si>
  <si>
    <t>Restricted to Partners with AirWatch Cloud and On Prem Training. Horizon Enterprise includes Horizon Flex, Horizon View Manager, Mirage, Virtual SAN, Identity Manager Standard Edition, Application Remoting, ThinApp, vRealize Operations for Horizon, App Volumes, vSphere Desktop, and vCenter Server Desktop. AirWatch Yellow includes AirWatch Mobile Device Management (including native email management), AirWatch Container (former Workspace), App Catalog, App Wrapping, AirWatch Content Locker View, Inbox (including SEG), Browser, Identity Manager, and AirWatch Content Locker Collaborate for 100 named users. Support and Maintenance required.</t>
  </si>
  <si>
    <t>WSP-STE-100-C</t>
  </si>
  <si>
    <t>Academic Production Support/Subscription VMware Workspace Suite On Premise, Perpetual: 100 Named Users for 1 year</t>
  </si>
  <si>
    <t>WSP-STE-100-P-SSS-A</t>
  </si>
  <si>
    <t>Production Support/Subscription VMware Workspace Suite On Premise, Perpetual: 100 Named Users for 1 year</t>
  </si>
  <si>
    <t>WSP-STE-100-P-SSS-C</t>
  </si>
  <si>
    <t>Academic Production Support/Subscription VMware Workspace Suite On Premise, Perpetual: 20 Named Users for 2 Months</t>
  </si>
  <si>
    <t>WSP-STE-20-2M-PSSS-A</t>
  </si>
  <si>
    <t>Production Support/Subscription VMware Workspace Suite On Premise, Perpetual: 20 Named Users for 2 Months</t>
  </si>
  <si>
    <t>WSP-STE-20-2M-PSSS-C</t>
  </si>
  <si>
    <t>Academic Production Support/Subscription VMware Workspace Suite On Premise, Perpetual: 20 Named Users for 3 Years</t>
  </si>
  <si>
    <t>Restricted to Partners with Airwatch Cloud and On Prem Training. Technical Support, 24 Hour Sev 1 Support -- 7 days a week. Provides the customer access to product upgrades and support through phone and web. Can only be used with an upgrade SKU. Only Partners authorized with a VMware Academic Specialization may have access to quote the Academic SKU's.</t>
  </si>
  <si>
    <t>WSP-STE-20-3P-SSS-A</t>
  </si>
  <si>
    <t>Production Support/Subscription VMware Workspace Suite On Premise, Perpetual: 20 Named Users for 3 Years</t>
  </si>
  <si>
    <t>Restricted to Partners with Airwatch Cloud and On Prem Training. Technical Support, 24 Hour Sev 1 Support -- 7 days a week. Provides the customer access to product upgrades and support through phone and web. Can only be used with an upgrade SKU.</t>
  </si>
  <si>
    <t>WSP-STE-20-3P-SSS-C</t>
  </si>
  <si>
    <t>Academic Production Support/Subscription VMware Workspace Suite On Premise, Perpetual: 20 Named Users for 1 Year</t>
  </si>
  <si>
    <t>WSP-STE-20-P-SSS-A</t>
  </si>
  <si>
    <t>Production Support/Subscription VMware Workspace Suite On Premise, Perpetual: 20 Named Users for 1 Year</t>
  </si>
  <si>
    <t>WSP-STE-20-P-SSS-C</t>
  </si>
  <si>
    <t>Academic Production Support/Subscription VMware Workspace Suite On Premise, Perpetual: 200 Named Users for 2 Months</t>
  </si>
  <si>
    <t>WSP-STE-200-2M-PSSS-A</t>
  </si>
  <si>
    <t>Production Support/Subscription VMware Workspace Suite On Premise, Perpetual: 200 Named Users for 2 Months</t>
  </si>
  <si>
    <t>WSP-STE-200-2M-PSSS-C</t>
  </si>
  <si>
    <t>Academic Production Support/Subscription VMware Workspace Suite On Premise, Perpetual: 200 Named Users for 3 Years</t>
  </si>
  <si>
    <t>WSP-STE-200-3P-SSS-A</t>
  </si>
  <si>
    <t>Production Support/Subscription VMware Workspace Suite On Premise, Perpetual: 200 Named Users for 3 Years</t>
  </si>
  <si>
    <t>WSP-STE-200-3P-SSS-C</t>
  </si>
  <si>
    <t>Academic Production Support/Subscription VMware Workspace Suite On Premise, Perpetual: 200 Named Users for 1 Year</t>
  </si>
  <si>
    <t>WSP-STE-200-P-SSS-A</t>
  </si>
  <si>
    <t>Production Support/Subscription VMware Workspace Suite On Premise, Perpetual: 200 Named Users for 1 Year</t>
  </si>
  <si>
    <t>WSP-STE-200-P-SSS-C</t>
  </si>
  <si>
    <t>vCenter</t>
  </si>
  <si>
    <t>Academic Basic Support for VMware vCenter Application Discovery Manager Instance for 1 year</t>
  </si>
  <si>
    <t>VC-ADM-G-SSS-A</t>
  </si>
  <si>
    <t>Academic Production Support for VMware vCenter Application Discovery Manager Instance for 1 year</t>
  </si>
  <si>
    <t>VC-ADM-P-SSS-A</t>
  </si>
  <si>
    <t>Basic Support for VMware vCenter Application Discovery Manager Instance for 1 year</t>
  </si>
  <si>
    <t>VC-ADM-G-SSS-C</t>
  </si>
  <si>
    <t>Production Support for VMware vCenter Application Discovery Manager Instance for 1 year</t>
  </si>
  <si>
    <t>VC-ADM-P-SSS-C</t>
  </si>
  <si>
    <t>Academic Basic Support for VMware vCenter Application Discovery Manager Server (one unit) for 1 year</t>
  </si>
  <si>
    <t>VC-ADMS-G-SSS-A</t>
  </si>
  <si>
    <t>Academic Production Support for VMware vCenter Application Discovery Manager Server (one unit) for 1 year</t>
  </si>
  <si>
    <t>VC-ADMS-P-SSS-A</t>
  </si>
  <si>
    <t>Basic Support for VMware vCenter Application Discovery Manager Server (one unit) for 1 year</t>
  </si>
  <si>
    <t>VC-ADMS-G-SSS-C</t>
  </si>
  <si>
    <t>Production Support for VMware vCenter Application Discovery Manager Server (one unit) for 1 year</t>
  </si>
  <si>
    <t>VC-ADMS-P-SSS-C</t>
  </si>
  <si>
    <t>Academic Basic Support/Subscription for VMware vCenter AppSpeed (25 VM Pack) for 1 Year</t>
  </si>
  <si>
    <t>VC-APS-25VM-G-SSS-A</t>
  </si>
  <si>
    <t>Academic Production Support/Subscription for VMware vCenter for AppSpeed (25 VM Pack) for 1 Year</t>
  </si>
  <si>
    <t>VC-APS-25VM-P-SSS-A</t>
  </si>
  <si>
    <t>Basic Support/Subscription for VMware vCenter AppSpeed (25 VM Pack) for 1 Year</t>
  </si>
  <si>
    <t>VC-APS-25VM-G-SSS-C</t>
  </si>
  <si>
    <t>Production Support/Subscription for VMware vCenter for AppSpeed (25 VM Pack) for 1 Year</t>
  </si>
  <si>
    <t>VC-APS-25VM-P-SSS-C</t>
  </si>
  <si>
    <t>Academic Basic Support/Subscription for VMware vCenter AppSpeed for 1 Year</t>
  </si>
  <si>
    <t>VC-APSPD-G-SSS-A</t>
  </si>
  <si>
    <t>Academic Production Support/Subscription for VMware vCenter AppSpeed for 1 Year</t>
  </si>
  <si>
    <t>VC-APSPD-P-SSS-A</t>
  </si>
  <si>
    <t>Basic Support/Subscription for VMware vCenter AppSpeed for 1 Year</t>
  </si>
  <si>
    <t>VC-APSPD-G-SSS-C</t>
  </si>
  <si>
    <t>Production Support/Subscription for VMware vCenter AppSpeed for 1 Year</t>
  </si>
  <si>
    <t>VC-APSPD-P-SSS-C</t>
  </si>
  <si>
    <t>Basic Support/Subscription VMware SMB Business Continuity/Disaster Recovery Promotion Bundle for 1 year</t>
  </si>
  <si>
    <t>VC-BCDR-G-SSS-PRO</t>
  </si>
  <si>
    <t>Production Support/Subscription VMware SMB Business Continuity/Disaster Recovery Promotion Bundle for 1 year</t>
  </si>
  <si>
    <t>VC-BCDR-P-SSS-PRO</t>
  </si>
  <si>
    <t>Academic Basic Support/Subscription VMware vCenter Business Production Bundle 25 Pack for 1 Year</t>
  </si>
  <si>
    <t>VC-BPBUN-25-G-SSS-A</t>
  </si>
  <si>
    <t>Academic Production Support/Subscription VMware vCenter Business Production Bundle 25 Pack for 1 Year</t>
  </si>
  <si>
    <t>VC-BPBUN-25-P-SSS-A</t>
  </si>
  <si>
    <t>Basic Support/Subscription VMware vCenter Business Production Bundle 25 Pack for 1 Year</t>
  </si>
  <si>
    <t>VC-BPBUN-25-G-SSS-C</t>
  </si>
  <si>
    <t>Production Support/Subscription VMware vCenter Business Production Bundle 25 Pack for 1 Year</t>
  </si>
  <si>
    <t>VC-BPBUN-25-P-SSS-C</t>
  </si>
  <si>
    <t>Academic Basic Support/Subscription VMware vCenter Business Production Bundle 75 Pack for 1 Year</t>
  </si>
  <si>
    <t>VC-BPBUN-75-G-SSS-A</t>
  </si>
  <si>
    <t>Academic Production Support/Subscription VMware vCenter Business Production Bundle 75 Pack for 1 Year</t>
  </si>
  <si>
    <t>VC-BPBUN-75-P-SSS-A</t>
  </si>
  <si>
    <t>Basic Support/Subscription VMware vCenter Business Production Bundle 75 Pack for 1 Year</t>
  </si>
  <si>
    <t>VC-BPBUN-75-G-SSS-C</t>
  </si>
  <si>
    <t>Production Support/Subscription VMware vCenter Business Production Bundle 75 Pack for 1 Year</t>
  </si>
  <si>
    <t>VC-BPBUN-75-P-SSS-C</t>
  </si>
  <si>
    <t>Academic Basic Support/Subscription for VMware vCenter Chargeback Manager 2.0 (25 VM Pack) for 1 Year</t>
  </si>
  <si>
    <t>VC-CB-25VM-G-SSS-A</t>
  </si>
  <si>
    <t>Academic Production Support/Subscription for VMware vCenter Chargeback Manager 2.0 (25 VM Pack) for 1 Year</t>
  </si>
  <si>
    <t>VC-CB-25VM-P-SSS-A</t>
  </si>
  <si>
    <t>Basic Support/Subscription for VMware vCenter Chargeback Manager 2.0 (25 VM Pack) for 1 Year</t>
  </si>
  <si>
    <t>VC-CB-25VM-G-SSS-C</t>
  </si>
  <si>
    <t>Production Support/Subscription for VMware vCenter Chargeback Manager 2.0 (25 VM Pack) for 1 Year</t>
  </si>
  <si>
    <t>VC-CB-25VM-P-SSS-C</t>
  </si>
  <si>
    <t>Academic Basic Support/Subscription for VMware vCloud Director (25 VM Pack) for 1 Year</t>
  </si>
  <si>
    <t>VC-CD-25VM-G-SSS-A</t>
  </si>
  <si>
    <t>Academic Production Support/Subscription for VMware vCloud Director (25 VM Pack) for 1 Year</t>
  </si>
  <si>
    <t>VC-CD-25VM-P-SSS-A</t>
  </si>
  <si>
    <t>Basic Support/Subscription for VMware vCloud Director (25 VM Pack) for 1 Year</t>
  </si>
  <si>
    <t>VC-CD-25VM-G-SSS-C</t>
  </si>
  <si>
    <t>Production Support/Subscription for VMware vCloud Director (25 VM Pack) for 1 Year</t>
  </si>
  <si>
    <t>VC-CD-25VM-P-SSS-C</t>
  </si>
  <si>
    <t>Basic Support/Subscription for VMware vCloud Director and vCenter Chargeback Bundle  (25 VM Pack) for 1 Year</t>
  </si>
  <si>
    <t>Technical Support, 12 Hours/Day, per published Business Hours, Mon. thru Fri. For renewals Only.</t>
  </si>
  <si>
    <t>VC-CD-BUN-G-SSS-C</t>
  </si>
  <si>
    <t>Production Support/Subscription for VMware vCloud Director and vCenter Chargeback Bundle  (25 VM Pack) for 1 Year</t>
  </si>
  <si>
    <t>VC-CD-BUN-P-SSS-C</t>
  </si>
  <si>
    <t>Academic Basic Support/Subscription for VMware vShield Edge 25 VM Pack Add on for vCloud Director for 1 Year</t>
  </si>
  <si>
    <t>VC-CDE25-AD-G-SSS-A</t>
  </si>
  <si>
    <t>Academic Production Support/Subscription for VMware vShield Edge 25 VM Pack Add on for vCloud Director for 1 Year</t>
  </si>
  <si>
    <t>VC-CDE25-AD-P-SSS-A</t>
  </si>
  <si>
    <t>Basic Support/Subscription for VMware vShield Edge 25 VM Pack Add on for vCloud Director for 1 Year</t>
  </si>
  <si>
    <t>VC-CDE25-AD-G-SSS-C</t>
  </si>
  <si>
    <t>Production Support/Subscription for VMware vShield Edge 25 VM Pack Add on for vCloud Director for 1 Year</t>
  </si>
  <si>
    <t>VC-CDE25-AD-P-SSS-C</t>
  </si>
  <si>
    <t>Academic Basic Support/Subscription for VMware vCenter Chargeback for 1 Year</t>
  </si>
  <si>
    <t>VC-CHBK-G-SSS-A</t>
  </si>
  <si>
    <t>Academic Production Support/Subscription for VMware vCenter forChargeback for 1 Year</t>
  </si>
  <si>
    <t>VC-CHBK-P-SSS-A</t>
  </si>
  <si>
    <t>Basic Support/Subscription for VMware vCenter Chargeback for 1 Year</t>
  </si>
  <si>
    <t>VC-CHBK-G-SSS-C</t>
  </si>
  <si>
    <t>Production Support/Subscription for VMware vCenter forChargeback for 1 Year</t>
  </si>
  <si>
    <t>VC-CHBK-P-SSS-C</t>
  </si>
  <si>
    <t>Academic Basic Support/Subscription for VMware vCenter CapacityIQ for 1 Year</t>
  </si>
  <si>
    <t>VC-CIQ-G-SSS-A</t>
  </si>
  <si>
    <t>Academic Production Support/Subscription for VMware vCenter CapacityIQ for 1 Year</t>
  </si>
  <si>
    <t>VC-CIQ-P-SSS-A</t>
  </si>
  <si>
    <t>Basic Support/Subscription for VMware vCenter CapacityIQ for 1 Year</t>
  </si>
  <si>
    <t>VC-CIQ-G-SSS-C</t>
  </si>
  <si>
    <t>Production Support/Subscription for VMware vCenter CapacityIQ for 1 Year</t>
  </si>
  <si>
    <t>VC-CIQ-P-SSS-C</t>
  </si>
  <si>
    <t>Production Support/Subscription for VMware vCenter for CapacityIQ PROMO (15 VM Pack) for 1 Year</t>
  </si>
  <si>
    <t>Technical Support, 24 Hour Sev 1 Support -- 7 days a week. For Renewals Purpose Only.</t>
  </si>
  <si>
    <t>VC-CIQ15-P-SSS-PRO</t>
  </si>
  <si>
    <t>Basic Support/Subscription for VMware vCenter CapacityIQ (25 VM Pack) for 1 Year</t>
  </si>
  <si>
    <t>VC-CIQ25-VM-G-SSS-A</t>
  </si>
  <si>
    <t>Production Support/Subscription for VMware vCenter for CapacityIQ (25 VM Pack) for 1 Year</t>
  </si>
  <si>
    <t>VC-CIQ25-VM-P-SSS-A</t>
  </si>
  <si>
    <t>VC-CIQ25-VM-G-SSS-C</t>
  </si>
  <si>
    <t>VC-CIQ25-VM-P-SSS-C</t>
  </si>
  <si>
    <t>Academic Basic Support for VMware vCenter Configuration Manager Instance for 1 year</t>
  </si>
  <si>
    <t>VC-CM-G-SSS-A</t>
  </si>
  <si>
    <t>Academic Production Support for VMware vCenter Configuration Manager Instance for 1 year</t>
  </si>
  <si>
    <t>VC-CM-P-SSS-A</t>
  </si>
  <si>
    <t>Basic Support/Subscription for VMware vCenter Configuration Manager Instance for 1 year</t>
  </si>
  <si>
    <t>VC-CM-G-SSS-C</t>
  </si>
  <si>
    <t>Production Support/Subscription for VMware vCenter Configuration Manager Instance for 1 year</t>
  </si>
  <si>
    <t>VC-CM-P-SSS-C</t>
  </si>
  <si>
    <t>Academic Basic Support/Subscription VMware vCenter Configuration Manager Instance for 1 year</t>
  </si>
  <si>
    <t>VC-CMI-G-SSS-A</t>
  </si>
  <si>
    <t>Academic Basic Support/Subscription VMware vCenter Configuration Manager Instance for 3 years</t>
  </si>
  <si>
    <t>VC-CMI-3G-SSS-A</t>
  </si>
  <si>
    <t>Academic Production Support/Subscription VMware vCenter Configuration Manager Instance for 1 year</t>
  </si>
  <si>
    <t>VC-CMI-P-SSS-A</t>
  </si>
  <si>
    <t>Academic Production Support/Subscription VMware vCenter Configuration Manager Instance for 3 years</t>
  </si>
  <si>
    <t>VC-CMI-3P-SSS-A</t>
  </si>
  <si>
    <t>Basic Support/Subscription VMware vCenter Configuration Manager Instance for 1 year</t>
  </si>
  <si>
    <t>VC-CMI-G-SSS-C</t>
  </si>
  <si>
    <t>Basic Support/Subscription VMware vCenter Configuration Manager Instance for 3 years</t>
  </si>
  <si>
    <t>VC-CMI-3G-SSS-C</t>
  </si>
  <si>
    <t>Production Support/Subscription VMware vCenter Configuration Manager Instance for 1 year</t>
  </si>
  <si>
    <t>VC-CMI-P-SSS-C</t>
  </si>
  <si>
    <t>Production Support/Subscription VMware vCenter Configuration Manager Instance for 3 years</t>
  </si>
  <si>
    <t>VC-CMI-3P-SSS-C</t>
  </si>
  <si>
    <t>Academic Basic Support/Subscription VMware vCenter Configuration Manager Server (one unit) for Linux, Unix or Windows for 1 year</t>
  </si>
  <si>
    <t>VC-CMS-G-SSS-A</t>
  </si>
  <si>
    <t>Academic Basic Support/Subscription VMware vCenter Configuration Manager Server (one unit) for Linux, Unix or Windows for 3 years</t>
  </si>
  <si>
    <t>VC-CMS-3G-SSS-A</t>
  </si>
  <si>
    <t>Academic Production Support/Subscription VMware vCenter Configuration Manager Server (one unit) for Linux, Unix or Windows for 1 year</t>
  </si>
  <si>
    <t>VC-CMS-P-SSS-A</t>
  </si>
  <si>
    <t>Academic Production Support/Subscription VMware vCenter Configuration Manager Server (one unit) for Linux, Unix or Windows for 3 years</t>
  </si>
  <si>
    <t>VC-CMS-3P-SSS-A</t>
  </si>
  <si>
    <t>Basic Support/Subscription VMware vCenter Configuration Manager Server (one unit) for Linux, Unix or Windows for 1 year</t>
  </si>
  <si>
    <t>VC-CMS-G-SSS-C</t>
  </si>
  <si>
    <t>Basic Support/Subscription VMware vCenter Configuration Manager Server (one unit) for Linux, Unix or Windows for 3 years</t>
  </si>
  <si>
    <t>VC-CMS-3G-SSS-C</t>
  </si>
  <si>
    <t>Production Support/Subscription VMware vCenter Configuration Manager Server (one unit) for Linux, Unix or Windows for 1 year</t>
  </si>
  <si>
    <t>VC-CMS-P-SSS-C</t>
  </si>
  <si>
    <t>Production Support/Subscription VMware vCenter Configuration Manager Server (one unit) for Linux, Unix or Windows for 3 years</t>
  </si>
  <si>
    <t>VC-CMS-3P-SSS-C</t>
  </si>
  <si>
    <t>Academic Basic Support for VMware vCenter Configuration Manager Server (one unit), Linux or Mac for 1 year</t>
  </si>
  <si>
    <t>VC-CMSL-G-SSS-A</t>
  </si>
  <si>
    <t>Academic Production Support for VMware vCenter Configuration Manager Server (one unit), Linux or Mac for 1 year</t>
  </si>
  <si>
    <t>VC-CMSL-P-SSS-A</t>
  </si>
  <si>
    <t>Basic Support for VMware vCenter Configuration Manager Server (one unit), Linux or Mac for 1 year</t>
  </si>
  <si>
    <t>VC-CMSL-G-SSS-C</t>
  </si>
  <si>
    <t>Production Support for VMware vCenter Configuration Manager Server (one unit), Linux or Mac for 1 year</t>
  </si>
  <si>
    <t>VC-CMSL-P-SSS-C</t>
  </si>
  <si>
    <t>Academic Basic Support for VMware vCenter Configuration Manager Server (one unit), Unix for 1 year</t>
  </si>
  <si>
    <t>VC-CMSU-G-SSS-A</t>
  </si>
  <si>
    <t>Academic Production Support for VMware vCenter Configuration Manager Server (one unit), Unix for 1 year</t>
  </si>
  <si>
    <t>VC-CMSU-P-SSS-A</t>
  </si>
  <si>
    <t>Basic Support for VMware vCenter Configuration Manager Server (one unit), Unix for 1 year</t>
  </si>
  <si>
    <t>VC-CMSU-G-SSS-C</t>
  </si>
  <si>
    <t>Production Support for VMware vCenter Configuration Manager Server (one unit), Unix for 1 year</t>
  </si>
  <si>
    <t>VC-CMSU-P-SSS-C</t>
  </si>
  <si>
    <t>Academic Basic Support for VMware vCenter Configuration Manager Server (one unit), Windows for 1 year</t>
  </si>
  <si>
    <t>VC-CMSW-G-SSS-A</t>
  </si>
  <si>
    <t>Academic Production Support for VMware vCenter Configuration Manager Server (one unit), Windows for 1 year</t>
  </si>
  <si>
    <t>VC-CMSW-P-SSS-A</t>
  </si>
  <si>
    <t>Basic Support for VMware vCenter Configuration Manager Server (one unit), Windows for 1 year</t>
  </si>
  <si>
    <t>VC-CMSW-G-SSS-C</t>
  </si>
  <si>
    <t>Production Support for VMware vCenter Configuration Manager Server (one unit), Windows for 1 year</t>
  </si>
  <si>
    <t>VC-CMSW-P-SSS-C</t>
  </si>
  <si>
    <t>Academic VMware vCenter Configuration Manager Workstation (one unit) for Linux or Windows</t>
  </si>
  <si>
    <t>SNS is Required. Linux or Windows Workstations. This enables a Windows workstation to be managed by vCenter Configuration Manager.  This can be purchased with an initial vCenter Configuration Manager instance or as an add on to an existing vCenter Configuration Manager instance. Only Partners authorized with a VMware Academic Specialization may have access to quote the Academic SKU's</t>
  </si>
  <si>
    <t>VC-CMW-A</t>
  </si>
  <si>
    <t>Academic Basic Support/Subscription VMware vCenter Configuration Manager Workstation (one unit) for Linux or Windows for 1 year</t>
  </si>
  <si>
    <t>VC-CMW-G-SSS-A</t>
  </si>
  <si>
    <t>Academic Basic Support/Subscription VMware vCenter Configuration Manager Workstation (one unit) for Linux or Windows for 3 years</t>
  </si>
  <si>
    <t>VC-CMW-3G-SSS-A</t>
  </si>
  <si>
    <t>Academic Production Support/Subscription VMware vCenter Configuration Manager Workstation (one unit) for Linux or Windows for 1 year</t>
  </si>
  <si>
    <t>VC-CMW-P-SSS-A</t>
  </si>
  <si>
    <t>Academic Production Support/Subscription VMware vCenter Configuration Manager Workstation (one unit) for Linux or Windows for 3 years</t>
  </si>
  <si>
    <t>VC-CMW-3P-SSS-A</t>
  </si>
  <si>
    <t>VMware vCenter Configuration Manager Workstation (one unit) for Linux or Windows</t>
  </si>
  <si>
    <t>SNS is Required. Linux or Windows Workstations. This enables a Windows workstation to be managed by vCenter Configuration Manager.  This can be purchased with an initial vCenter Configuration Manager instance or as an add on to an existing vCenter Configuration Manager instance.</t>
  </si>
  <si>
    <t>VC-CMW-C</t>
  </si>
  <si>
    <t>VPP L1 VMware vCenter Configuration Manager Workstation (one unit) for Linux or Windows</t>
  </si>
  <si>
    <t>VC-CMW-C-L1</t>
  </si>
  <si>
    <t>VPP L2 VMware vCenter Configuration Manager Workstation (one unit) for Linux or Windows</t>
  </si>
  <si>
    <t>VC-CMW-C-L2</t>
  </si>
  <si>
    <t>VPP L3 VMware vCenter Configuration Manager Workstation (one unit) for Linux or Windows</t>
  </si>
  <si>
    <t>VC-CMW-C-L3</t>
  </si>
  <si>
    <t>VPP L4 VMware vCenter Configuration Manager Workstation (one unit) for Linux or Windows</t>
  </si>
  <si>
    <t>VC-CMW-C-L4</t>
  </si>
  <si>
    <t>Basic Support/Subscription VMware vCenter Configuration Manager Workstation (one unit) for Linux or Windows for 1 year</t>
  </si>
  <si>
    <t>VC-CMW-G-SSS-C</t>
  </si>
  <si>
    <t>Basic Support/Subscription VMware vCenter Configuration Manager Workstation (one unit) for Linux or Windows for 3 years</t>
  </si>
  <si>
    <t>VC-CMW-3G-SSS-C</t>
  </si>
  <si>
    <t>Production Support/Subscription VMware vCenter Configuration Manager Workstation (one unit) for Linux or Windows for 1 year</t>
  </si>
  <si>
    <t>VC-CMW-P-SSS-C</t>
  </si>
  <si>
    <t>Production Support/Subscription VMware vCenter Configuration Manager Workstation (one unit) for Linux or Windows for 3 years</t>
  </si>
  <si>
    <t>VC-CMW-3P-SSS-C</t>
  </si>
  <si>
    <t>Academic Basic Support for VMware vCenter Configuration Manager Workstation (one unit), Linux or Mac for 1 year</t>
  </si>
  <si>
    <t>VC-CMWL-G-SSS-A</t>
  </si>
  <si>
    <t>Academic Production Support for VMware vCenter Configuration Manager Workstation (one unit), Linux or Mac for 1 year</t>
  </si>
  <si>
    <t>VC-CMWL-P-SSS-A</t>
  </si>
  <si>
    <t>Basic Support for VMware vCenter Configuration Manager Workstation (one unit), Linux or Mac for 1 year</t>
  </si>
  <si>
    <t>VC-CMWL-G-SSS-C</t>
  </si>
  <si>
    <t>Production Support for VMware vCenter Configuration Manager Workstation (one unit), Linux or Mac for 1 year</t>
  </si>
  <si>
    <t>VC-CMWL-P-SSS-C</t>
  </si>
  <si>
    <t>Academic Basic Support for VMware vCenter Configuration Manager Workstation (one unit), Windows for 1 year</t>
  </si>
  <si>
    <t>VC-CMWW-G-SSS-A</t>
  </si>
  <si>
    <t>Academic Production Support for VMware vCenter Configuration Manager Workstation (one unit), Windows for 1 year</t>
  </si>
  <si>
    <t>VC-CMWW-P-SSS-A</t>
  </si>
  <si>
    <t>Basic Support for VMware vCenter Configuration Manager Workstation (one unit), Windows for 1 year</t>
  </si>
  <si>
    <t>VC-CMWW-G-SSS-C</t>
  </si>
  <si>
    <t>Production Support for VMware vCenter Configuration Manager Workstation (one unit), Windows for 1 year</t>
  </si>
  <si>
    <t>VC-CMWW-P-SSS-C</t>
  </si>
  <si>
    <t>Academic Basic Support/Subscription for vCenter Operations Enterprise Standalone License per Managed System for 1 Year</t>
  </si>
  <si>
    <t>VC-ELMS-G-SSS-A</t>
  </si>
  <si>
    <t>Academic Basic Support/Subscription for vCenter Operations Enterprise Standalone License per Managed System for 3 years</t>
  </si>
  <si>
    <t>VC-ELMS-3G-SSS-A</t>
  </si>
  <si>
    <t>Academic Production Support/Subscription for vCenter Operations Enterprise Standalone License per Managed System for 1 Year</t>
  </si>
  <si>
    <t>VC-ELMS-P-SSS-A</t>
  </si>
  <si>
    <t>Academic Production Support/Subscription for vCenter Operations Enterprise Standalone License per Managed System for 3 years</t>
  </si>
  <si>
    <t>VC-ELMS-3P-SSS-A</t>
  </si>
  <si>
    <t>Basic Support/Subscription for vCenter Operations Enterprise Standalone License per Network Device for 1 Year</t>
  </si>
  <si>
    <t>VC-ELMS-G-SSS-C</t>
  </si>
  <si>
    <t>Basic Support/Subscription for vCenter Operations Enterprise Standalone License per Managed System for 3 years</t>
  </si>
  <si>
    <t>VC-ELMS-3G-SSS-C</t>
  </si>
  <si>
    <t>Production Support/Subscription for vCenter Operations Enterprise Standalone License per Managed System for 1 Year</t>
  </si>
  <si>
    <t>VC-ELMS-P-SSS-C</t>
  </si>
  <si>
    <t>Production Support/Subscription for vCenter Operations Enterprise Standalone License per Managed System for 3 years</t>
  </si>
  <si>
    <t>VC-ELMS-3P-SSS-C</t>
  </si>
  <si>
    <t>Academic Basic Support/Subscription for vCenter Operations Enterprise Standalone License per Network Device</t>
  </si>
  <si>
    <t>VC-ELND-G-SSS-A</t>
  </si>
  <si>
    <t>Academic Production Support/Subscription for vCenter Operations Enterprise Standalone License per Network Device for 1 Year</t>
  </si>
  <si>
    <t>VC-ELND-P-SSS-A</t>
  </si>
  <si>
    <t>VC-ELND-G-SSS-C</t>
  </si>
  <si>
    <t>Production Support/Subscription for vCenter Operations Enterprise Standalone License per Network Device for 1 Year</t>
  </si>
  <si>
    <t>VC-ELND-P-SSS-C</t>
  </si>
  <si>
    <t>Academic Basic Support/Subscription for vCenter Operations Enterprise Standalone License per Terabyte Managed for 1 Year</t>
  </si>
  <si>
    <t>VC-ELTM-G-SSS-A</t>
  </si>
  <si>
    <t>Academic Production Support/Subscription for vCenter Operations Enterprise Standalone License per Terabyte Managed for 1 Year</t>
  </si>
  <si>
    <t>VC-ELTM-P-SSS-A</t>
  </si>
  <si>
    <t>Basic Support/Subscription for vCenter Operations Enterprise Standalone License per Terabyte Managed for 1 Year</t>
  </si>
  <si>
    <t>VC-ELTM-G-SSS-C</t>
  </si>
  <si>
    <t>Production Support/Subscription for vCenter Operations Enterprise Standalone License per Terabyte Managed for 1 Year</t>
  </si>
  <si>
    <t>VC-ELTM-P-SSS-C</t>
  </si>
  <si>
    <t>Academic VMware vCenter Operations Management Pack for EPIC</t>
  </si>
  <si>
    <t>vCenter Operations Management Pack for EPIC - requires vCenter Operations 5.8 Management Suite Enterprise or vCloud Suite 5.5 Enterprise to function. Licensed per EPIC System Pulse Instance.Only Partners authorized with a VMware Academic Specialization may have access to quote the Academic SKU's.</t>
  </si>
  <si>
    <t>VC-EPIC-A</t>
  </si>
  <si>
    <t>Academic Basic Support/Subscription VMware vCenter Operations Management Pack for EPIC for 1 year</t>
  </si>
  <si>
    <t>VC-EPIC-G-SSS-A</t>
  </si>
  <si>
    <t>Academic Basic Support/Subscription VMware vCenter Operations Management Pack for EPIC for 3 year</t>
  </si>
  <si>
    <t>VC-EPIC-3G-SSS-A</t>
  </si>
  <si>
    <t>Academic Production Support/Subscription VMware vCenter Operations Management Pack for EPIC for 1 year</t>
  </si>
  <si>
    <t>VC-EPIC-P-SSS-A</t>
  </si>
  <si>
    <t>Academic Production Support/Subscription VMware vCenter Operations Management Pack for EPIC for 3 year</t>
  </si>
  <si>
    <t>VC-EPIC-3P-SSS-A</t>
  </si>
  <si>
    <t>VMware vCenter Operations Management Pack for EPIC</t>
  </si>
  <si>
    <t>vCenter Operations Management Pack for EPIC - requires vCenter Operations 5.8 Management Suite Enterprise or vCloud Suite 5.5 Enterprise to function. Licensed per EPIC System Pulse Instance.</t>
  </si>
  <si>
    <t>VC-EPIC-C</t>
  </si>
  <si>
    <t>VPP L1 VMware vCenter Operations Management Pack for EPIC</t>
  </si>
  <si>
    <t>VC-EPIC-C-L1</t>
  </si>
  <si>
    <t>VPP L2 VMware vCenter Operations Management Pack for EPIC</t>
  </si>
  <si>
    <t>VC-EPIC-C-L2</t>
  </si>
  <si>
    <t>VPP L3 VMware vCenter Operations Management Pack for EPIC</t>
  </si>
  <si>
    <t>VC-EPIC-C-L3</t>
  </si>
  <si>
    <t>VPP L4 VMware vCenter Operations Management Pack for EPIC</t>
  </si>
  <si>
    <t>VC-EPIC-C-L4</t>
  </si>
  <si>
    <t>Basic Support/Subscription VMware vCenter Operations Management Pack for EPIC for 1 year</t>
  </si>
  <si>
    <t>VC-EPIC-G-SSS-C</t>
  </si>
  <si>
    <t>Basic Support/Subscription VMware vCenter Operations Management Pack for EPIC for 3 year</t>
  </si>
  <si>
    <t>VC-EPIC-3G-SSS-C</t>
  </si>
  <si>
    <t>Production Support/Subscription VMware vCenter Operations Management Pack for EPIC for 1 year</t>
  </si>
  <si>
    <t>VC-EPIC-P-SSS-C</t>
  </si>
  <si>
    <t>Production Support/Subscription VMware vCenter Operations Management Pack for EPIC for 3 year</t>
  </si>
  <si>
    <t>VC-EPIC-3P-SSS-C</t>
  </si>
  <si>
    <t>vRealize</t>
  </si>
  <si>
    <t>Academic Basic Support/Subscription for VMware vRealize Log Insight (25 OSI Pack) for 1 year</t>
  </si>
  <si>
    <t>VC-LIS-25-G-SSS-A</t>
  </si>
  <si>
    <t>Basic Support/Subscription for VMware vRealize Log Insight (25 OSI Pack) for 1 year</t>
  </si>
  <si>
    <t>VC-LIS-25-G-SSS-C</t>
  </si>
  <si>
    <t>Academic Production Support/Subscription for VMware vRealize Log Insight (25 OSI Pack) for 1 year</t>
  </si>
  <si>
    <t>VC-LIS-25-P-SSS-A</t>
  </si>
  <si>
    <t>Production Support/Subscription for VMware vRealize Log Insight (25 OSI Pack) for 1 year</t>
  </si>
  <si>
    <t>VC-LIS-25-P-SSS-C</t>
  </si>
  <si>
    <t>Academic Basic Support/Subscription VMware vRealize Log Insight per CPU for 1 year</t>
  </si>
  <si>
    <t>VC-LIS-CPU-G-SSS-A</t>
  </si>
  <si>
    <t>Academic Production Support/Subscription VMware vRealize Log Insight per CPU for 1 year</t>
  </si>
  <si>
    <t>VC-LIS-CPU-P-SSS-A</t>
  </si>
  <si>
    <t>Basic Support/Subscription VMware vRealize Log Insight per CPU for 1 year</t>
  </si>
  <si>
    <t>VC-LIS-CPU-G-SSS-C</t>
  </si>
  <si>
    <t>Production Support/Subscription VMware vRealize Log Insight per CPU for 1 year</t>
  </si>
  <si>
    <t>VC-LIS-CPU-P-SSS-C</t>
  </si>
  <si>
    <t>Academic Basic Support/Subscription VMware vCenter Operations Management Suite Enterprise 5.0 (25 VM Pack) for 1 year</t>
  </si>
  <si>
    <t>VC-O5-ENT25-G-SSS-A</t>
  </si>
  <si>
    <t>Academic Basic Support/Subscription VMware vCenter Operations Management Suite Enterprise 5.0 (25 VM Pack) for 3 years</t>
  </si>
  <si>
    <t>VC-O5-ENT25-3G-SSS-A</t>
  </si>
  <si>
    <t>Academic Production Support/Subscription VMware vCenter Operations Management Suite Enterprise 5.0 (25 VM Pack) for 1 year</t>
  </si>
  <si>
    <t>VC-O5-ENT25-P-SSS-A</t>
  </si>
  <si>
    <t>Academic Production Support/Subscription VMware vCenter Operations Management Suite Enterprise 5.0 (25 VM Pack) for 3 years</t>
  </si>
  <si>
    <t>VC-O5-ENT25-3P-SSS-A</t>
  </si>
  <si>
    <t>Basic Support/Subscription VMware vCenter Operations Management Suite Enterprise 5.0 (25 VM Pack) for 1 year</t>
  </si>
  <si>
    <t>VC-O5-ENT25-G-SSS-C</t>
  </si>
  <si>
    <t>Production Support/Subscription VMware vCenter Operations Management Suite Enterprise 5.0 (25 VM Pack) for 1 year</t>
  </si>
  <si>
    <t>VC-O5-ENT25-P-SSS-C</t>
  </si>
  <si>
    <t>Academic Basic Support/Subscription VMware vCenter Operations Management Suite Enterprise Plus 5.0 (25 Managed System Pack) for 1 year</t>
  </si>
  <si>
    <t>VC-O5-EPL25-G-SSS-A</t>
  </si>
  <si>
    <t>Academic Basic Support/Subscription VMware vCenter Operations Management Suite Enterprise Plus 5.0 (25 Managed System Pack) for 3 years</t>
  </si>
  <si>
    <t>VC-O5-EPL25-3G-SSS-A</t>
  </si>
  <si>
    <t>Academic Production Support/Subscription VMware vCenter Operations Management Suite Enterprise Plus 5.0 (25 Managed System Pack) for 1 year</t>
  </si>
  <si>
    <t>VC-O5-EPL25-P-SSS-A</t>
  </si>
  <si>
    <t>Academic Production Support/Subscription VMware vCenter Operations Management Suite Enterprise Plus 5.0 (25 Managed System Pack) for 3 years</t>
  </si>
  <si>
    <t>VC-O5-EPL25-3P-SSS-A</t>
  </si>
  <si>
    <t>Basic Support/Subscription VMware vCenter Operations Management Suite Enterprise Plus 5.0 (25 Managed System Pack) for 1 year</t>
  </si>
  <si>
    <t>VC-O5-EPL25-G-SSS-C</t>
  </si>
  <si>
    <t>Production Support/Subscription VMware vCenter Operations Management Suite Enterprise Plus 5.0 (25 Managed System Pack) for 1 year</t>
  </si>
  <si>
    <t>VC-O5-EPL25-P-SSS-C</t>
  </si>
  <si>
    <t>Academic Basic Support/Subscription VMware vCenter Operations Management Suite Advanced 5.0 (25 VM Pack) for 1 year</t>
  </si>
  <si>
    <t>VC-O5-ADV25-G-SSS-A</t>
  </si>
  <si>
    <t>Academic Basic Support/Subscription VMware vCenter Operations Management Suite Advanced 5.0 (25 VM Pack) for 3 years</t>
  </si>
  <si>
    <t>VC-O5-ADV25-3G-SSS-A</t>
  </si>
  <si>
    <t>Academic Production Support/Subscription VMware vCenter Operations Management Suite Advanced 5.0 (25 VM Pack) for 1 year</t>
  </si>
  <si>
    <t>VC-O5-ADV25-P-SSS-A</t>
  </si>
  <si>
    <t>Academic Production Support/Subscription VMware vCenter Operations Management Suite Advanced 5.0 (25 VM Pack) for 3 years</t>
  </si>
  <si>
    <t>VC-O5-ADV25-3P-SSS-A</t>
  </si>
  <si>
    <t>Basic Support/Subscription VMware vCenter Operations Management Suite Advanced 5.0 (25 VM Pack) for 1 year</t>
  </si>
  <si>
    <t>VC-O5-ADV25-G-SSS-C</t>
  </si>
  <si>
    <t>Production Support/Subscription VMware vCenter Operations Management Suite Advanced 5.0 (25 VM Pack) for 1 year</t>
  </si>
  <si>
    <t>VC-O5-ADV25-P-SSS-C</t>
  </si>
  <si>
    <t>Academic Basic Support/Subscription VMware vCenter Operations Management Suite Enterprise 5.0 (50 VM Pack) for 1 year</t>
  </si>
  <si>
    <t>VC-O5-ENT50-G-SSS-A</t>
  </si>
  <si>
    <t>Academic Production Support/Subscription VMware vCenter Operations Management Suite Enterprise 5.0 (50 VM Pack) for 1 year</t>
  </si>
  <si>
    <t>VC-O5-ENT50-P-SSS-A</t>
  </si>
  <si>
    <t>Basic Support/Subscription VMware vCenter Operations Management Suite Enterprise 5.0 (50 VM Pack) for 1 year</t>
  </si>
  <si>
    <t>VC-O5-ENT50-G-SSS-C</t>
  </si>
  <si>
    <t>Production Support/Subscription VMware vCenter Operations Management Suite Enterprise 5.0 (50 VM Pack) for 1 year</t>
  </si>
  <si>
    <t>VC-O5-ENT50-P-SSS-C</t>
  </si>
  <si>
    <t>Academic Basic Support/Subscription VMware vCenter Operations Manager 5.0 (Per Managed System) for 1 year</t>
  </si>
  <si>
    <t>VC-O5-MS-G-SSS-A</t>
  </si>
  <si>
    <t>Academic Production Support/Subscription VMware vCenter Operations Manager 5.0 (Per Managed System) for 1 year</t>
  </si>
  <si>
    <t>VC-O5-MS-P-SSS-A</t>
  </si>
  <si>
    <t>Basic Support/Subscription VMware vCenter Operations Manager 5.0 (Per Managed System) for 1 year</t>
  </si>
  <si>
    <t>VC-O5-MS-G-SSS-C</t>
  </si>
  <si>
    <t>Production Support/Subscription VMware vCenter Operations Manager 5.0 (Per Managed System) for 1 year</t>
  </si>
  <si>
    <t>VC-O5-MS-P-SSS-C</t>
  </si>
  <si>
    <t>Academic Basic Support/Subscription VMware vCenter Operations Manager 5.0 (Per Network Device) for 1 year</t>
  </si>
  <si>
    <t>VC-O5-ND-G-SSS-A</t>
  </si>
  <si>
    <t>Academic Production Support/Subscription VMware vCenter Operations Manager 5.0 (Per Network Device) for 1 year</t>
  </si>
  <si>
    <t>VC-O5-ND-P-SSS-A</t>
  </si>
  <si>
    <t>Basic Support/Subscription VMware vCenter Operations Manager 5.0 (Per Network Device) for 1 year</t>
  </si>
  <si>
    <t>VC-O5-ND-G-SSS-C</t>
  </si>
  <si>
    <t>Production Support/Subscription VMware vCenter Operations Manager 5.0 (Per Network Device) for 1 year</t>
  </si>
  <si>
    <t>VC-O5-ND-P-SSS-C</t>
  </si>
  <si>
    <t>Academic Basic Support/Subscription VMware vCenter Operations Management Standard 5.0 (25 VM Pack) for 1 year</t>
  </si>
  <si>
    <t>VC-O5-STD25-G-SSS-A</t>
  </si>
  <si>
    <t>Academic Basic Support/Subscription VMware vCenter Operations Management Standard 5.0 (25 VM Pack) for 3 years</t>
  </si>
  <si>
    <t>VC-O5-STD25-3G-SSS-A</t>
  </si>
  <si>
    <t>Academic Production Support/Subscription VMware vCenter Operations Management Standard 5.0 (25 VM Pack) for 1 year</t>
  </si>
  <si>
    <t>VC-O5-STD25-P-SSS-A</t>
  </si>
  <si>
    <t>Academic Production Support/Subscription VMware vCenter Operations Management Standard 5.0 (25 VM Pack) for 3 years</t>
  </si>
  <si>
    <t>VC-O5-STD25-3P-SSS-A</t>
  </si>
  <si>
    <t>Basic Support/Subscription VMware vCenter Operations Management Standard 5.0 (25 VM Pack) for 1 year</t>
  </si>
  <si>
    <t>VC-O5-STD25-G-SSS-C</t>
  </si>
  <si>
    <t>Production Support/Subscription VMware vCenter Operations Management Standard 5.0 (25 VM Pack) for 1 year</t>
  </si>
  <si>
    <t>VC-O5-STD25-P-SSS-C</t>
  </si>
  <si>
    <t>Academic Basic Support/Subscription VMware vCenter Operations Manager 5.0 (Per Terabyte Managed) for 1 year</t>
  </si>
  <si>
    <t>VC-O5-TM-G-SSS-A</t>
  </si>
  <si>
    <t>Academic Production Support/Subscription VMware vCenter Operations Manager 5.0 (Per Terabyte Managed) for 1 year</t>
  </si>
  <si>
    <t>VC-O5-TM-P-SSS-A</t>
  </si>
  <si>
    <t>Basic Support/Subscription VMware vCenter Operations Manager 5.0 (Per Terabyte Managed) for 1 year</t>
  </si>
  <si>
    <t>VC-O5-TM-G-SSS-C</t>
  </si>
  <si>
    <t>Production Support/Subscription VMware vCenter Operations Manager 5.0 (Per Terabyte Managed) for 1 year</t>
  </si>
  <si>
    <t>VC-O5-TM-P-SSS-C</t>
  </si>
  <si>
    <t>Academic Basic Support/Subscription VMware vCenter Operations Manager for Horizon: 10 Concurrent User Pack for 1 year</t>
  </si>
  <si>
    <t>VC-O5-VU10-G-SSS-A</t>
  </si>
  <si>
    <t>Academic Production Support/Subscription VMware vCenter Operations Manager for Horizon: 10 Concurrent User Pack for 1 year</t>
  </si>
  <si>
    <t>VC-O5-VU10-P-SSS-A</t>
  </si>
  <si>
    <t>Basic Support/Subscription VMware vCenter Operations Manager for Horizon: 10 Concurrent User Pack for 1 year</t>
  </si>
  <si>
    <t>VC-O5-VU10-G-SSS-C</t>
  </si>
  <si>
    <t>Production Support/Subscription VMware vCenter Operations Manager for Horizon: 10 Concurrent User Pack for 1 year</t>
  </si>
  <si>
    <t>VC-O5-VU10-P-SSS-C</t>
  </si>
  <si>
    <t>Academic Basic Support/Subscription VMware vCenter Operations Manager for Horizon: 100 Concurrent User Pack for 1 year</t>
  </si>
  <si>
    <t>VC-O5-VU100-G-SSS-A</t>
  </si>
  <si>
    <t>Academic Production Support/Subscription VMware vCenter Operations Manager for Horizon: 100 Concurrent User Pack for 1 year</t>
  </si>
  <si>
    <t>VC-O5-VU100-P-SSS-A</t>
  </si>
  <si>
    <t>Basic Support/Subscription VMware vCenter Operations Manager for Horizon: 100 Concurrent User Pack for 1 year</t>
  </si>
  <si>
    <t>VC-O5-VU100-G-SSS-C</t>
  </si>
  <si>
    <t>Production Support/Subscription VMware vCenter Operations Manager for Horizon: 100 Concurrent User Pack for 1 year</t>
  </si>
  <si>
    <t>VC-O5-VU100-P-SSS-C</t>
  </si>
  <si>
    <t>Academic Basic Support/Subscription for VMware vCenter Operations Advanced Bundle for 1 Year</t>
  </si>
  <si>
    <t>VC-OADV-BUN-G-SSS-A</t>
  </si>
  <si>
    <t>Academic Production Support/Subscription for VMware vCenter Operations Advanced Bundle for 1 Year</t>
  </si>
  <si>
    <t>VC-OADV-BUN-P-SSS-A</t>
  </si>
  <si>
    <t>Basic Support/Subscription for VMware vCenter Operations Advanced Bundle for 1 Year</t>
  </si>
  <si>
    <t>VC-OADV-BUN-G-SSS-C</t>
  </si>
  <si>
    <t>Production Support/Subscription for VMware vCenter Operations Advanced Bundle for 1 Year</t>
  </si>
  <si>
    <t>VC-OADV-BUN-P-SSS-C</t>
  </si>
  <si>
    <t>Academic Basic Support/Subscription for VMware vCenter Operations Enterprise Bundle for 1 Year</t>
  </si>
  <si>
    <t>VC-OENT-BUN-G-SSS-A</t>
  </si>
  <si>
    <t>Academic Production Support/Subscription for VMware vCenter Operations Enterprise Bundle for 1 Year</t>
  </si>
  <si>
    <t>VC-OENT-BUN-P-SSS-A</t>
  </si>
  <si>
    <t>Basic Support/Subscription for VMware vCenter Operations Enterprise Bundle for 1 Year</t>
  </si>
  <si>
    <t>VC-OENT-BUN-G-SSS-C</t>
  </si>
  <si>
    <t>Production Support/Subscription for VMware vCenter Operations Enterprise Bundle for 1 Year</t>
  </si>
  <si>
    <t>VC-OENT-BUN-P-SSS-C</t>
  </si>
  <si>
    <t>Academic Basic Support/Subscription for VMware vCenter Operations Enterprise Pack Standalone License per Managed Virtual Machine for 1 Year</t>
  </si>
  <si>
    <t>VC-OENT-VM-G-SSS-A</t>
  </si>
  <si>
    <t>Academic Production Support/Subscription for VMware vCenter Operations Enterprise Pack Standalone License per Managed Virtual Machine for 1 Year</t>
  </si>
  <si>
    <t>VC-OENT-VM-P-SSS-A</t>
  </si>
  <si>
    <t>Basic Support/Subscription for VMware vCenter Operations Enterprise Pack Standalone License per Managed Virtual Machine for 1 Year</t>
  </si>
  <si>
    <t>VC-OENT-VM-G-SSS-C</t>
  </si>
  <si>
    <t>Production Support/Subscription for VMware vCenter Operations Enterprise Pack Standalone License per Managed Virtual Machine for 1 Year</t>
  </si>
  <si>
    <t>VC-OENT-VM-P-SSS-C</t>
  </si>
  <si>
    <t>Academic Basic Support/Subscription for VMware vCenter Operations Standard Pack (25 VM Pack) for 1 Year</t>
  </si>
  <si>
    <t>VC-OPSTD25-G-SSS-A</t>
  </si>
  <si>
    <t>Academic Production Support/Subscription for VMware vCenter Operations Standard Pack (25 VM Pack) for 1 Year</t>
  </si>
  <si>
    <t>VC-OPSTD25-P-SSS-A</t>
  </si>
  <si>
    <t>Basic Support/Subscription for VMware vCenter Operations Standard Pack (25 VM Pack) for 1 Year</t>
  </si>
  <si>
    <t>VC-OPSTD25-G-SSS-C</t>
  </si>
  <si>
    <t>Production Support/Subscription for VMware vCenter Operations Standard Pack (25 VM Pack) for 1 Year</t>
  </si>
  <si>
    <t>VC-OPSTD25-P-SSS-C</t>
  </si>
  <si>
    <t>Academic Basic Support/Subscription for VMware vCloud Request Manager (25 VM Pack) for 1 Year</t>
  </si>
  <si>
    <t>VC-RM-25VM-G-SSS-A</t>
  </si>
  <si>
    <t>Academic Production Support/Subscription for VMware vCloud Request Manager (25 VM Pack) for 1 Year</t>
  </si>
  <si>
    <t>VC-RM-25VM-P-SSS-A</t>
  </si>
  <si>
    <t>Basic Support/Subscription for VMware vCloud Request Manager (25 VM Pack) for 1 Year</t>
  </si>
  <si>
    <t>VC-RM-25VM-G-SSS-C</t>
  </si>
  <si>
    <t>Production Support/Subscription for VMware vCloud Request Manager (25 VM Pack) for 1 Year</t>
  </si>
  <si>
    <t>VC-RM-25VM-P-SSS-C</t>
  </si>
  <si>
    <t>Basic Support/Subscription for VMware vCloud Solution Bundle  (25 VM Pack) for 1 Year</t>
  </si>
  <si>
    <t>VC-SOL-BUN-G-SSS-C</t>
  </si>
  <si>
    <t>Production Support/Subscription for VMware vCloud Solution Bundle  (25 VM Pack) for 1 Year</t>
  </si>
  <si>
    <t>VC-SOL-BUN-P-SSS-C</t>
  </si>
  <si>
    <t>Academic Basic Support/Subscription for VMware vCenter Site Recovery Manager (25 VM Pack) for 1 Year</t>
  </si>
  <si>
    <t>VC-SRM-25VM-G-SSS-A</t>
  </si>
  <si>
    <t>Academic Production Support/Subscription for VMware vCenter for Site Recovery Manager (25 VM Pack) for 1 Year</t>
  </si>
  <si>
    <t>VC-SRM-25VM-P-SSS-A</t>
  </si>
  <si>
    <t>Basic Support/Subscription for VMware vCenter Site Recovery Manager (25 VM Pack) for 1 Year</t>
  </si>
  <si>
    <t>VC-SRM-25VM-G-SSS-C</t>
  </si>
  <si>
    <t>Production Support/Subscription for VMware vCenter for Site Recovery Manager (25 VM Pack) for 1 Year</t>
  </si>
  <si>
    <t>VC-SRM-25VM-P-SSS-C</t>
  </si>
  <si>
    <t>Academic Basic Support/Subscription for VMware vCenter Site Recovery Manager Conversion (5 VMs per Processor)</t>
  </si>
  <si>
    <t>Technical Support, 12 Hours/Day, per published Business Hours, Mon. thru Fri. For Renewals Only.</t>
  </si>
  <si>
    <t>VC-SRM-5VM-G-SSS-A</t>
  </si>
  <si>
    <t>Academic Production Support/Subscription for VMware vCenter for Site Recovery Manager Conversion (5 VMs per Processor)</t>
  </si>
  <si>
    <t>VC-SRM-5VM-P-SSS-A</t>
  </si>
  <si>
    <t>Basic Support/Subscription for VMware vCenter Site Recovery Manager Conversion (5 VMs per Processor)</t>
  </si>
  <si>
    <t>VC-SRM-5VM-G-SSS-C</t>
  </si>
  <si>
    <t>Production Support/Subscription for VMware vCenter for Site Recovery Manager Conversion (5 VMs per Processor)</t>
  </si>
  <si>
    <t>VC-SRM-5VM-P-SSS-C</t>
  </si>
  <si>
    <t>Basic Support/Subscription for VMware vCenter Site Recovery Manager 4 Acceleration Kit for vSphere Enterprise Plus for 1 Year</t>
  </si>
  <si>
    <t>VC-SRM4E-AK-G-SSS-C</t>
  </si>
  <si>
    <t>Production Support/Subscription for VMware vCenter Site Recovery Manager 4 Acceleration Kit for vSphere Enterprise Plus for 1 Year</t>
  </si>
  <si>
    <t>VC-SRM4E-AK-P-SSS-C</t>
  </si>
  <si>
    <t>Basic Support/Subscription for VMware vCenter Site Recovery Manager 4 Acceleration Kit for vSphere Enterprise Plus 25-Pack per VM for 1 Year</t>
  </si>
  <si>
    <t>VC-SRMVE-AK-G-SSS-C</t>
  </si>
  <si>
    <t>Production Support/Subscription for VMware vCenter Site Recovery Manager 4 Acceleration Kit for vSphere Enterprise Plus 25-Pack per VM for 1 Year</t>
  </si>
  <si>
    <t>VC-SRMVE-AK-P-SSS-C</t>
  </si>
  <si>
    <t>Academic Basic Support/Subscription for VMware vCenter Site Recovery Manager 4 for 1 Year</t>
  </si>
  <si>
    <t>VC-SRM4-G-SSS-A</t>
  </si>
  <si>
    <t>Academic Production Support/Subscription for VMware vCenter Site Recovery Manager 4 for 1 Year</t>
  </si>
  <si>
    <t>VC-SRM4-P-SSS-A</t>
  </si>
  <si>
    <t>Basic Support/Subscription for VMware vCenter Site Recovery Manager 4 for 1 Year</t>
  </si>
  <si>
    <t>VC-SRM4-G-SSS-C</t>
  </si>
  <si>
    <t>Production Support/Subscription for VMware vCenter Site Recovery Manager 4 for 1 Year</t>
  </si>
  <si>
    <t>VC-SRM4-P-SSS-C</t>
  </si>
  <si>
    <t>Basic Support/Subscription for VMware vCenter Site Recovery Manager 4 Expansion Pack for vSphere Enterprise Plus for 1 Year</t>
  </si>
  <si>
    <t>VC-SRM4E-XP-G-SSS-C</t>
  </si>
  <si>
    <t>Production Support/Subscription for VMware vCenter Site Recovery Manager 4 Expansion Pack for vSphere Enterprise Plus for 1 Year</t>
  </si>
  <si>
    <t>Technical Support, 24 Hour Sev 1 Support -- 7 days a week. For Renewals only.</t>
  </si>
  <si>
    <t>VC-SRM4E-XP-P-SSS-C</t>
  </si>
  <si>
    <t>Basic Support/Subscription for VMware vCenter Site Recovery Manager 4 Acceleration Kit for vSphere Advanced for 1 Year</t>
  </si>
  <si>
    <t>VC-SRM4A-AK-G-SSS-C</t>
  </si>
  <si>
    <t>Production Support/Subscription for VMware vCenter Site Recovery Manager 4 Acceleration Kit for vSphere Advanced for 1 Year</t>
  </si>
  <si>
    <t>VC-SRM4A-AK-P-SSS-C</t>
  </si>
  <si>
    <t>Academic Basic Support/Subscription for VMware vCenter Site Recovery Manager 4 Expansion Pack for vSphere Advanced for 1 Year</t>
  </si>
  <si>
    <t>VC-SRM4A-XP-G-SSS-A</t>
  </si>
  <si>
    <t>Academic Production Support/Subscription for VMware vCenter Site Recovery Manager 4 Expansion Pack for vSphere Advanced for 1 Year</t>
  </si>
  <si>
    <t>VC-SRM4A-XP-P-SSS-A</t>
  </si>
  <si>
    <t>Basic Support/Subscription for VMware vCenter Site Recovery Manager 4 Expansion Pack for vSphere Advanced for 1 Year</t>
  </si>
  <si>
    <t>VC-SRM4A-XP-G-SSS-C</t>
  </si>
  <si>
    <t>Production Support/Subscription for VMware vCenter Site Recovery Manager 4 Expansion Pack for vSphere Advanced for 1 Year</t>
  </si>
  <si>
    <t>VC-SRM4A-XP-P-SSS-C</t>
  </si>
  <si>
    <t>Academic Basic Support/Subscription for VMware vCenter Site Recovery Manager 4 Expansion Pack for vSphere Enterprise Plus for 1 Year</t>
  </si>
  <si>
    <t xml:space="preserve">Technical Support, 12 Hours/Day, per published Business Hours, Mon. thru Fri. For Renewals Only. Only Partners authorized with a VMware Academic Specialization may have access to quote the Academic SKU's
</t>
  </si>
  <si>
    <t>VC-SRM4E-XP-G-SSS-A</t>
  </si>
  <si>
    <t>Academic Production Support/Subscription for VMware vCenter Site Recovery Manager 4 Expansion Pack for vSphere Enterprise Plus for 1 Year</t>
  </si>
  <si>
    <t>Technical Support, 24 Hour Sev 1 Support -- 7 days a week. For Renewals only. Only Partners authorized with a VMware Academic Specialization may have access to quote the Academic SKU's</t>
  </si>
  <si>
    <t>VC-SRM4E-XP-P-SSS-A</t>
  </si>
  <si>
    <t>Academic Basic Support/Subscription for VMware vCenter Site Recovery Manager 5 Enterprise (25 VM Pack) for 1 Year</t>
  </si>
  <si>
    <t>VC-SRM5-25E-G-SSS-A</t>
  </si>
  <si>
    <t>Academic Production Support/Subscription for VMware vCenter for Site Recovery Manager 5 Enterprise (25 VM Pack) for 1 Year</t>
  </si>
  <si>
    <t>VC-SRM5-25E-P-SSS-A</t>
  </si>
  <si>
    <t>Basic Support/Subscription for VMware vCenter Site Recovery Manager 5 Enterprise (25 VM Pack) for 1 Year</t>
  </si>
  <si>
    <t>VC-SRM5-25E-G-SSS-C</t>
  </si>
  <si>
    <t>Production Support/Subscription for VMware vCenter for Site Recovery Manager 5 Enterprise (25 VM Pack) for 1 Year</t>
  </si>
  <si>
    <t>VC-SRM5-25E-P-SSS-C</t>
  </si>
  <si>
    <t>Academic Basic Support/Subscription for VMware vCenter Site Recovery Manager 5 Standard (25 VM Pack) for 1 Year</t>
  </si>
  <si>
    <t>VC-SRM5-25S-G-SSS-A</t>
  </si>
  <si>
    <t>Academic Production Support/Subscription for VMware vCenter for Site Recovery Manager 5 Standard (25 VM Pack) for 1 Year</t>
  </si>
  <si>
    <t>VC-SRM5-25S-P-SSS-A</t>
  </si>
  <si>
    <t>Basic Support/Subscription for VMware vCenter Site Recovery Manager 5 Standard (25 VM Pack) for 1 Year</t>
  </si>
  <si>
    <t>VC-SRM5-25S-G-SSS-C</t>
  </si>
  <si>
    <t>Production Support/Subscription for VMware vCenter for Site Recovery Manager 5 Standard (25 VM Pack) for 1 Year</t>
  </si>
  <si>
    <t>VC-SRM5-25S-P-SSS-C</t>
  </si>
  <si>
    <t>Academic Basic Support/Subscription for VMware vCenter Site Recovery Manager 5 Enteprise Conversion (1 VM per Processor) for 1 Year</t>
  </si>
  <si>
    <t>VC-SRM5-ENT-G-SSS-A</t>
  </si>
  <si>
    <t>Academic Production Support/Subscription for VMware vCenter for Site Recovery Manager 5 Enteprise Conversion (1 VM per Processor) for 1 Year</t>
  </si>
  <si>
    <t>VC-SRM5-ENT-P-SSS-A</t>
  </si>
  <si>
    <t>Basic Support/Subscription for VMware vCenter Site Recovery Manager 5 Enteprise Conversion (1 VM per Processor) for 1 Year</t>
  </si>
  <si>
    <t>VC-SRM5-ENT-G-SSS-C</t>
  </si>
  <si>
    <t>Production Support/Subscription for VMware vCenter for Site Recovery Manager 5 Enteprise Conversion (1 VM per Processor) for 1 Year</t>
  </si>
  <si>
    <t>VC-SRM5-ENT-P-SSS-C</t>
  </si>
  <si>
    <t>Academic VMware vCenter Site Recovery Manager 6 Enterprise (25 VM Pack)</t>
  </si>
  <si>
    <t>SnS is required and sold separately. Requires vSphere 6 or higher. Only Partners authorized with a VMware Academic Specialization may have access to quote the Academic SKU's</t>
  </si>
  <si>
    <t>VC-SRM6-25E-A</t>
  </si>
  <si>
    <t>Academic Basic Support/Subscription for VMware vCenter Site Recovery Manager 6 Enterprise (25 VM Pack) for 1 Year</t>
  </si>
  <si>
    <t>VC-SRM6-25E-G-SSS-A</t>
  </si>
  <si>
    <t>Academic Basic Support/Subscription for VMware vCenter Site Recovery Manager 6 Enterprise (25 VM Pack) for 3 years</t>
  </si>
  <si>
    <t>VC-SRM6-25E-3G-SSS-A</t>
  </si>
  <si>
    <t>Academic Production Support/Subscription for VMware vCenter for Site Recovery Manager 6 Enterprise (25 VM Pack) for 1 Year</t>
  </si>
  <si>
    <t>VC-SRM6-25E-P-SSS-A</t>
  </si>
  <si>
    <t>Academic Production Support/Subscription for VMware vCenter Site Recovery Manager 6 Enterprise (25 VM Pack) for 3 years</t>
  </si>
  <si>
    <t>VC-SRM6-25E-3P-SSS-A</t>
  </si>
  <si>
    <t>VMware vCenter Site Recovery Manager 6 Enterprise (25 VM Pack)</t>
  </si>
  <si>
    <t>SnS is required and sold separately. Requires vSphere 6 or higher.</t>
  </si>
  <si>
    <t>VC-SRM6-25E-C</t>
  </si>
  <si>
    <t>VPP L1 VMware vCenter Site Recovery Manager 6 Enterprise (25 VM Pack)</t>
  </si>
  <si>
    <t>VC-SRM6-25E-C-L1</t>
  </si>
  <si>
    <t>VPP L2 VMware vCenter Site Recovery Manager 6 Enterprise (25 VM Pack)</t>
  </si>
  <si>
    <t>VC-SRM6-25E-C-L2</t>
  </si>
  <si>
    <t>VPP L3 VMware vCenter Site Recovery Manager 6 Enterprise (25 VM Pack)</t>
  </si>
  <si>
    <t>VC-SRM6-25E-C-L3</t>
  </si>
  <si>
    <t>VPP L4 VMware vCenter Site Recovery Manager 6 Enterprise (25 VM Pack)</t>
  </si>
  <si>
    <t>VC-SRM6-25E-C-L4</t>
  </si>
  <si>
    <t>Basic Support/Subscription for VMware vCenter Site Recovery Manager 6 Enterprise (25 VM Pack) for 1 Year</t>
  </si>
  <si>
    <t>VC-SRM6-25E-G-SSS-C</t>
  </si>
  <si>
    <t>Basic Support/Subscription for VMware vCenter Site Recovery Manager 6 Enterprise (25 VM Pack) for 3 years</t>
  </si>
  <si>
    <t>VC-SRM6-25E-3G-SSS-C</t>
  </si>
  <si>
    <t>Production Support/Subscription for VMware vCenter for Site Recovery Manager 6 Enterprise (25 VM Pack) for 1 Year</t>
  </si>
  <si>
    <t>VC-SRM6-25E-P-SSS-C</t>
  </si>
  <si>
    <t>Production Support/Subscription for VMware vCenter Site Recovery Manager 6 Enterprise (25 VM Pack) for 3 years</t>
  </si>
  <si>
    <t>VC-SRM6-25E-3P-SSS-C</t>
  </si>
  <si>
    <t>Academic Upgrade: VMware vCenter Site Recovery Manager 6 Standard to Site Recovery Manager Enterprise (25 VM Pack)</t>
  </si>
  <si>
    <t>Site Recovery Manager Enterprise SnS is required. Original Serial Number w/active SnS required. Only Partners authorized with a VMware Academic Specialization may have access to quote the Academic SKU's</t>
  </si>
  <si>
    <t>VC-SRM6-25E-UG-A</t>
  </si>
  <si>
    <t>Academic Basic Support/Subscription for vCenter Site Recovery Manager 6 Enterprise (25 VM Pack) for 2 Months</t>
  </si>
  <si>
    <t>Technical Support, 12 Hours/Day, per published Business Hours, Mon. thru Fri. Can only be used with an upgrade SKU. Cannot be used for renewals. Only Partners authorized with a VMware Academic Specialization may have access to quote the Academic SKU's</t>
  </si>
  <si>
    <t>VC-SRM6-25-2M-GSSS-A</t>
  </si>
  <si>
    <t>Academic Production Support/Subscription for vCenter Site Recovery Manager 6 Enterprise (25 VM Pack) for 2 Months</t>
  </si>
  <si>
    <t>Technical Support, 24 Hour Sev 1 Support -- 7 days a week. Can only be used with an upgrade SKU. Cannot be used for renewals. Only Partners authorized with a VMware Academic Specialization may have access to quote the Academic SKU's</t>
  </si>
  <si>
    <t>VC-SRM6-25-2M-PSSS-A</t>
  </si>
  <si>
    <t>Upgrade: VMware vCenter Site Recovery Manager 6 Standard to Site Recovery Manager Enterprise (25 VM Pack)</t>
  </si>
  <si>
    <t>Site Recovery Manager Enterprise SnS is required. Original Serial Number w/active SnS required.</t>
  </si>
  <si>
    <t>VC-SRM6-25E-UG-C</t>
  </si>
  <si>
    <t>VPP L1 Upgrade: VMware vCenter Site Recovery Manager 6 Standard to Site Recovery Manager Enterprise (25 VM Pack)</t>
  </si>
  <si>
    <t>VC-SRM6-25E-UG-C-L1</t>
  </si>
  <si>
    <t>VPP L2 Upgrade: VMware vCenter Site Recovery Manager 6 Standard to Site Recovery Manager Enterprise (25 VM Pack)</t>
  </si>
  <si>
    <t>VC-SRM6-25E-UG-C-L2</t>
  </si>
  <si>
    <t>VPP L3 Upgrade: VMware vCenter Site Recovery Manager 6 Standard to Site Recovery Manager Enterprise (25 VM Pack)</t>
  </si>
  <si>
    <t>VC-SRM6-25E-UG-C-L3</t>
  </si>
  <si>
    <t>VPP L4 Upgrade: VMware vCenter Site Recovery Manager 6 Standard to Site Recovery Manager Enterprise (25 VM Pack)</t>
  </si>
  <si>
    <t>VC-SRM6-25E-UG-C-L4</t>
  </si>
  <si>
    <t>Basic Support/Subscription for vCenter Site Recovery Manager 6 Enterprise (25 VM Pack) for 2 Months</t>
  </si>
  <si>
    <t>VC-SRM6-25-2M-GSSS-C</t>
  </si>
  <si>
    <t>Production Support/Subscription for vCenter Site Recovery Manager 6 Enterprise (25 VM Pack) for 2 Months</t>
  </si>
  <si>
    <t>VC-SRM6-25-2M-PSSS-C</t>
  </si>
  <si>
    <t>Academic VMware vCenter Site Recovery Manager 6 Standard (25 VM Pack)</t>
  </si>
  <si>
    <t>SnS is required and sold separately. SKU limited to quantity due to SRM Standard 75 VM maximum limitation. Cannot mix SRM Enterprise and Standard licenses. Only Partners authorized with a VMware Academic Specialization may have access to quote the Academic SKU's.</t>
  </si>
  <si>
    <t>VC-SRM6-25S-A</t>
  </si>
  <si>
    <t>Academic Basic Support/Subscription for VMware vCenter Site Recovery Manager 6 Standard (25 VM Pack) for 1 Year</t>
  </si>
  <si>
    <t>VC-SRM6-25S-G-SSS-A</t>
  </si>
  <si>
    <t>Academic Basic Support/Subscription for VMware vCenter Site Recovery Manager 6 Standard (25 VM Pack) for 3 years</t>
  </si>
  <si>
    <t>VC-SRM6-25S-3G-SSS-A</t>
  </si>
  <si>
    <t>Academic Production Support/Subscription for VMware vCenter for Site Recovery Manager 6 Standard (25 VM Pack) for 1 Year</t>
  </si>
  <si>
    <t>VC-SRM6-25S-P-SSS-A</t>
  </si>
  <si>
    <t>Academic Production Support/Subscription for VMware vCenter Site Recovery Manager 6 Standard (25 VM Pack) for 3 years</t>
  </si>
  <si>
    <t>VC-SRM6-25S-3P-SSS-A</t>
  </si>
  <si>
    <t>VMware vCenter Site Recovery Manager 6 Standard (25 VM Pack)</t>
  </si>
  <si>
    <t>SnS is required and sold separately. SKU limited to quantity due to SRM Standard 75 VM maximum limitation. Cannot mix SRM Enterprise and Standard licenses.</t>
  </si>
  <si>
    <t>VC-SRM6-25S-C</t>
  </si>
  <si>
    <t>VPP L1 VMware vCenter Site Recovery Manager 6 Standard (25 VM Pack)</t>
  </si>
  <si>
    <t>VC-SRM6-25S-C-L1</t>
  </si>
  <si>
    <t>VPP L2 VMware vCenter Site Recovery Manager 6 Standard (25 VM Pack)</t>
  </si>
  <si>
    <t>VC-SRM6-25S-C-L2</t>
  </si>
  <si>
    <t>VPP L3 VMware vCenter Site Recovery Manager 6 Standard (25 VM Pack)</t>
  </si>
  <si>
    <t>VC-SRM6-25S-C-L3</t>
  </si>
  <si>
    <t>VPP L4 VMware vCenter Site Recovery Manager 6 Standard (25 VM Pack)</t>
  </si>
  <si>
    <t>VC-SRM6-25S-C-L4</t>
  </si>
  <si>
    <t>Basic Support/Subscription for VMware vCenter Site Recovery Manager 6 Standard (25 VM Pack) for 1 Year</t>
  </si>
  <si>
    <t>VC-SRM6-25S-G-SSS-C</t>
  </si>
  <si>
    <t>Basic Support/Subscription for VMware vCenter Site Recovery Manager 6 Standard (25 VM Pack) for 3 years</t>
  </si>
  <si>
    <t>VC-SRM6-25S-3G-SSS-C</t>
  </si>
  <si>
    <t>Production Support/Subscription for VMware vCenter for Site Recovery Manager 6 Standard (25 VM Pack) for 1 Year</t>
  </si>
  <si>
    <t>VC-SRM6-25S-P-SSS-C</t>
  </si>
  <si>
    <t>Production Support/Subscription for VMware vCenter Site Recovery Manager 6 Standard (25 VM Pack) for 3 years</t>
  </si>
  <si>
    <t>VC-SRM6-25S-3P-SSS-C</t>
  </si>
  <si>
    <t>Academic Basic Support/Subscription for VMware vCenter Site Recovery Manager 6 Enterprise Conversion (5 VMs per Processor)</t>
  </si>
  <si>
    <t>VC-SRM6-5VM-G-SSS-A</t>
  </si>
  <si>
    <t>Academic Production Support/Subscription for VMware vCenter for Site Recovery Manager 6 Enterprise Conversion (5 VMs per Processor)</t>
  </si>
  <si>
    <t>VC-SRM6-5VM-P-SSS-A</t>
  </si>
  <si>
    <t>Basic Support/Subscription for VMware vCenter Site Recovery Manager 6 Enterprise Conversion (5 VMs per Processor)</t>
  </si>
  <si>
    <t>VC-SRM6-5VM-G-SSS-C</t>
  </si>
  <si>
    <t>Production Support/Subscription for VMware vCenter for Site Recovery Manager 6 Enterprise Conversion (5 VMs per Processor)</t>
  </si>
  <si>
    <t>VC-SRM6-5VM-P-SSS-C</t>
  </si>
  <si>
    <t>Academic Basic Support/Subscription for VMware vCenter Site Recovery Manager 6 Enteprise (1 VM) for 1 Year</t>
  </si>
  <si>
    <t>VC-SRM6-ENT-G-SSS-A</t>
  </si>
  <si>
    <t>Academic Production Support/Subscription for VMware vCenter for Site Recovery Manager 6 Enteprise (1 VM) for 1 Year</t>
  </si>
  <si>
    <t>VC-SRM6-ENT-P-SSS-A</t>
  </si>
  <si>
    <t>Basic Support/Subscription for VMware vCenter Site Recovery Manager 6 Enteprise (1 VM) for 1 Year</t>
  </si>
  <si>
    <t>VC-SRM6-ENT-G-SSS-C</t>
  </si>
  <si>
    <t>Production Support/Subscription for VMware vCenter for Site Recovery Manager 6 Enteprise (1 VM) for 1 Year</t>
  </si>
  <si>
    <t>VC-SRM6-ENT-P-SSS-C</t>
  </si>
  <si>
    <t>Basic Support/Subscription for VMware vCenter Site Recovery Manager 4 Acceleration Kit for vSphere Advanced 25-Pack per VM for 1 Year</t>
  </si>
  <si>
    <t>VC-SRMVA-AK-G-SSS-C</t>
  </si>
  <si>
    <t>Production Support/Subscription for VMware vCenter Site Recovery Manager 4 Acceleration Kit for vSphere Advanced 25-Pack per VM for 1 Year</t>
  </si>
  <si>
    <t>VC-SRMVA-AK-P-SSS-C</t>
  </si>
  <si>
    <t>Basic Support/Subscription for VMware vCloud Services Bundle  (300 VM Pack) for 1 Year</t>
  </si>
  <si>
    <t>VC-SRV-BUN-G-SSS-C</t>
  </si>
  <si>
    <t>Production Support/Subscription for VMware vCloud Services Bundle  (300 VM Pack) for 1 Year</t>
  </si>
  <si>
    <t>VC-SRV-BUN-P-SSS-C</t>
  </si>
  <si>
    <t>Academic Basic Support/Subscription for VMware vCenter Lifecycle Manager for 1 Year</t>
  </si>
  <si>
    <t>Technical Support, 12 Hours/Day, per published Business Hours, Mon. thru Fri. For renewal purposes only. Only Partners authorized with a VMware Academic Specialization may have access to quote the Academic SKU's</t>
  </si>
  <si>
    <t>VC-VLCM-G-SSS-A</t>
  </si>
  <si>
    <t>Academic Production Support/Subscription for VMware vCenter Lifecycle Manager for 1 Year</t>
  </si>
  <si>
    <t>Technical Support, 24 Hour Sev 1 Support -- 7 days a week. For renewals purposes only. Only Partners authorized with a VMware Academic Specialization may have access to quote the Academic SKU's</t>
  </si>
  <si>
    <t>VC-VLCM-P-SSS-A</t>
  </si>
  <si>
    <t>Basic Support/Subscription for VMware vCenter Lifecycle Manager for 1 Year</t>
  </si>
  <si>
    <t>Technical Support, 12 Hours/Day, per published Business Hours, Mon. thru Fri. For renewal purposes only.</t>
  </si>
  <si>
    <t>VC-VLCM-G-SSS-C</t>
  </si>
  <si>
    <t>Production Support/Subscription for VMware vCenter Lifecycle Manager for 1 Year</t>
  </si>
  <si>
    <t>VC-VLCM-P-SSS-C</t>
  </si>
  <si>
    <t>Academic Basic Support/Subscription for VMware vCenter Lab Manager for 1 Year</t>
  </si>
  <si>
    <t>VC-VLM4-G-SSS-A</t>
  </si>
  <si>
    <t>Academic Production Support/Subscription for VMware vCenter Lab Manager for 1 Year</t>
  </si>
  <si>
    <t>VC-VLM4-P-SSS-A</t>
  </si>
  <si>
    <t>Basic Support/Subscriptio* for VMware vCenter Lab Manager for 1 Year</t>
  </si>
  <si>
    <t>VC-VLM4-G-SSS-C</t>
  </si>
  <si>
    <t>Production Support/Subscription for VMware vCenter Lab Manager for 1 Year</t>
  </si>
  <si>
    <t>VC-VLM4-P-SSS-C</t>
  </si>
  <si>
    <t>Academic Basic Support/Subscription VMware vCenter Server Heartbeat for 1 vCenter Server for 1 Year</t>
  </si>
  <si>
    <t>VCHB-VCMS-G-SSS-A</t>
  </si>
  <si>
    <t>Academic Production Support/Subscription VMware vCenter Server Heartbeat for 1 vCenter Server for 1 Year</t>
  </si>
  <si>
    <t>VCHB-VCMS-P-SSS-A</t>
  </si>
  <si>
    <t>Basic Support/Subscription VMware vCenter Server Heartbeat for 1 vCenter Server for 1 Year</t>
  </si>
  <si>
    <t>VCHB-VCMS-G-SSS-C</t>
  </si>
  <si>
    <t>Production Support/Subscription VMware vCenter Server Heartbeat for 1 vCenter Server for 1 Year</t>
  </si>
  <si>
    <t>VCHB-VCMS-P-SSS-C</t>
  </si>
  <si>
    <t>IT Business Management</t>
  </si>
  <si>
    <t>Academic VMware vRealize Business 8 Advanced Additional User 2-year SaaS subscription for 5 users + SaaS Basic support</t>
  </si>
  <si>
    <t>Only Partners authorized with a VMware Academic Specialization may have access to quote the Academic SKU's. Technical support- 8 a.m. to 5 p.m. Eastern Time, Monday through Friday, except holidays. Includes vRealize Business 6 Standard.</t>
  </si>
  <si>
    <t>BM-ADV-AD-2G-SAAS-A</t>
  </si>
  <si>
    <t>VMware vRealize Business 8 Advanced Additional User 2-year SaaS subscription for 5 users + SaaS Basic support</t>
  </si>
  <si>
    <t>Technical support- 8 a.m. to 5 p.m. Eastern Time, Monday through Friday, except holidays. Includes vRealize Business 6 Standard.</t>
  </si>
  <si>
    <t>BM-ADV-AD-2G-SAAS-C</t>
  </si>
  <si>
    <t>Academic VMware vRealize Business 8 Advanced Additional User 2-year Term On Premise for 5 users + Basic support</t>
  </si>
  <si>
    <t>BM-ADV-AD-2G-TLSS-A</t>
  </si>
  <si>
    <t>VMware vRealize Business 8 Advanced Additional User 2-year Term On Premise for 5 users + Basic support</t>
  </si>
  <si>
    <t>BM-ADV-AD-2G-TLSS-C</t>
  </si>
  <si>
    <t>Academic VMware vRealize Business 8 Advanced Additional User 2-year SaaS subscription for 5 users + SaaS Production support</t>
  </si>
  <si>
    <t>BM-ADV-AD-2P-SAAS-A</t>
  </si>
  <si>
    <t>VMware vRealize Business 8 Advanced Additional User 2-year SaaS subscription for 5 users + SaaS Production support</t>
  </si>
  <si>
    <t>Technical support- 24 hours per day 7 days a week for Severity 1 issues. All other severities 8 a.m. to 5 p.m. Eastern time, Monday through Friday. Includes vRealize Business 6 Standard.</t>
  </si>
  <si>
    <t>BM-ADV-AD-2P-SAAS-C</t>
  </si>
  <si>
    <t>Academic VMware vRealize Business 8 Advanced Additional User 2-year Term On Premise for 5 users + Production support</t>
  </si>
  <si>
    <t>Only Partners authorized with a VMware Academic Specialization may have access to quote the Academic SKU's. Technical support- 24 hours per day 7 days a week for Severity 1 issues. All other severities 8 a.m. to 5 p.m. Eastern time, Monday through Friday. Includes vRealize Business 6 Standard.</t>
  </si>
  <si>
    <t>BM-ADV-AD-2P-TLSS-A</t>
  </si>
  <si>
    <t>VMware vRealize Business 8 Advanced Additional User 2-year Term On Premise for 5 users + Production support</t>
  </si>
  <si>
    <t>BM-ADV-AD-2P-TLSS-C</t>
  </si>
  <si>
    <t>Academic VMware vRealize Business 8 Advanced Additional User 3-year SaaS subscription for 5 users + SaaS Basic support</t>
  </si>
  <si>
    <t>BM-ADV-AD-3G-SAAS-A</t>
  </si>
  <si>
    <t>VMware vRealize Business 8 Advanced Additional User 3-year SaaS subscription for 5 users + SaaS Basic support</t>
  </si>
  <si>
    <t>BM-ADV-AD-3G-SAAS-C</t>
  </si>
  <si>
    <t>Academic VMware vRealize Business 8 Advanced Additional User 3-year Term On Premise for 5 users + Basic support</t>
  </si>
  <si>
    <t>BM-ADV-AD-3G-TLSS-A</t>
  </si>
  <si>
    <t>VMware vRealize Business 8 Advanced Additional User 3-year Term On Premise for 5 users + Basic support</t>
  </si>
  <si>
    <t>BM-ADV-AD-3G-TLSS-C</t>
  </si>
  <si>
    <t>Academic VMware vRealize Business 8 Advanced Additional User 3-year SaaS subscription for 5 users + SaaS Production support</t>
  </si>
  <si>
    <t>BM-ADV-AD-3P-SAAS-A</t>
  </si>
  <si>
    <t>VMware vRealize Business 8 Advanced Additional User 3-year SaaS subscription for 5 users + SaaS Production support</t>
  </si>
  <si>
    <t>BM-ADV-AD-3P-SAAS-C</t>
  </si>
  <si>
    <t>Academic VMware vRealize Business 8 Advanced Additional User 3-year Term On Premise for 5 users + Production support</t>
  </si>
  <si>
    <t>BM-ADV-AD-3P-TLSS-A</t>
  </si>
  <si>
    <t>VMware vRealize Business 8 Advanced Additional User 3-year Term On Premise for 5 users + Production support</t>
  </si>
  <si>
    <t>BM-ADV-AD-3P-TLSS-C</t>
  </si>
  <si>
    <t>Academic VMware vRealize Business 8 Advanced Additional User 1-year SaaS subscription for 5 users + SaaS Basic support</t>
  </si>
  <si>
    <t>BM-ADV-AD-G-SAAS-A</t>
  </si>
  <si>
    <t>VMware vRealize Business 8 Advanced Additional User 1-year SaaS subscription for 5 users + SaaS Basic support</t>
  </si>
  <si>
    <t>BM-ADV-AD-G-SAAS-C</t>
  </si>
  <si>
    <t>Academic VMware vRealize Business 8 Advanced Additional User 1-year Term On Premise for 5 users + Basic support</t>
  </si>
  <si>
    <t>BM-ADV-AD-G-TLSS-A</t>
  </si>
  <si>
    <t>VMware vRealize Business 8 Advanced Additional User 1-year Term On Premise for 5 users + Basic support</t>
  </si>
  <si>
    <t>BM-ADV-AD-G-TLSS-C</t>
  </si>
  <si>
    <t>Academic VMware vRealize Business 8 Advanced Additional User 1-year SaaS subscription for 5 users + SaaS Production support</t>
  </si>
  <si>
    <t>BM-ADV-AD-P-SAAS-A</t>
  </si>
  <si>
    <t>VMware vRealize Business 8 Advanced Additional User 1-year SaaS subscription for 5 users + SaaS Production support</t>
  </si>
  <si>
    <t>BM-ADV-AD-P-SAAS-C</t>
  </si>
  <si>
    <t>Academic VMware vRealize Business 8 Advanced Additional User 1-year Term On Premise for 5 users + Production support</t>
  </si>
  <si>
    <t>BM-ADV-AD-P-TLSS-A</t>
  </si>
  <si>
    <t>VMware vRealize Business 8 Advanced Additional User 1-year Term On Premise for 5 users + Production support</t>
  </si>
  <si>
    <t>BM-ADV-AD-P-TLSS-C</t>
  </si>
  <si>
    <t>Academic VMware vRealize Business 8 Advanced Foundation Package 2-year SaaS subscription for 5 users + SaaS Basic support</t>
  </si>
  <si>
    <t>BM-ADV-FN-2G-SAAS-A</t>
  </si>
  <si>
    <t>VMware vRealize Business 8 Advanced Foundation Package 2-year SaaS subscription for 5 users + SaaS Basic support</t>
  </si>
  <si>
    <t>BM-ADV-FN-2G-SAAS-C</t>
  </si>
  <si>
    <t>Academic VMware vRealize Business 8 Advanced Foundation Package 2-year Term On Premise for 5 users + Basic support</t>
  </si>
  <si>
    <t>BM-ADV-FN-2G-TLSS-A</t>
  </si>
  <si>
    <t>VMware vRealize Business 8 Advanced Foundation Package 2-year Term On Premise for 5 users + Basic support</t>
  </si>
  <si>
    <t>BM-ADV-FN-2G-TLSS-C</t>
  </si>
  <si>
    <t>Academic VMware vRealize Business 8 Advanced Foundation Package 2-year SaaS subscription for 5 users + SaaS Production support</t>
  </si>
  <si>
    <t>BM-ADV-FN-2P-SAAS-A</t>
  </si>
  <si>
    <t>VMware vRealize Business 8 Advanced Foundation Package 2-year SaaS subscription for 5 users + SaaS Production support</t>
  </si>
  <si>
    <t>BM-ADV-FN-2P-SAAS-C</t>
  </si>
  <si>
    <t>Academic VMware vRealize Business 8 Advanced Foundation Package 2-year Term On Premise for 5 users + Production support</t>
  </si>
  <si>
    <t>BM-ADV-FN-2P-TLSS-A</t>
  </si>
  <si>
    <t>VMware vRealize Business 8 Advanced Foundation Package 2-year Term On Premise for 5 users + Production support</t>
  </si>
  <si>
    <t>BM-ADV-FN-2P-TLSS-C</t>
  </si>
  <si>
    <t>Academic VMware vRealize Business 8 Advanced Foundation Package 3-year SaaS subscription for 5 users + SaaS Basic support</t>
  </si>
  <si>
    <t>BM-ADV-FN-3G-SAAS-A</t>
  </si>
  <si>
    <t>VMware vRealize Business 8 Advanced Foundation Package 3-year SaaS subscription for 5 users + SaaS Basic support</t>
  </si>
  <si>
    <t>BM-ADV-FN-3G-SAAS-C</t>
  </si>
  <si>
    <t>Academic VMware vRealize Business 8 Advanced Foundation Package 3-year Term On Premise for 5 users + Basic support</t>
  </si>
  <si>
    <t>BM-ADV-FN-3G-TLSS-A</t>
  </si>
  <si>
    <t>VMware vRealize Business 8 Advanced Foundation Package 3-year Term On Premise for 5 users + Basic support</t>
  </si>
  <si>
    <t>BM-ADV-FN-3G-TLSS-C</t>
  </si>
  <si>
    <t>Academic VMware vRealize Business 8 Advanced Foundation Package 3-year SaaS subscription for 5 users + SaaS Production support</t>
  </si>
  <si>
    <t>BM-ADV-FN-3P-SAAS-A</t>
  </si>
  <si>
    <t>VMware vRealize Business 8 Advanced Foundation Package 3-year SaaS subscription for 5 users + SaaS Production support</t>
  </si>
  <si>
    <t>BM-ADV-FN-3P-SAAS-C</t>
  </si>
  <si>
    <t>Academic VMware vRealize Business 8 Advanced Foundation Package 3-year Term On Premise for 5 users + Production support</t>
  </si>
  <si>
    <t>BM-ADV-FN-3P-TLSS-A</t>
  </si>
  <si>
    <t>VMware vRealize Business 8 Advanced Foundation Package 3-year Term On Premise for 5 users + Production support</t>
  </si>
  <si>
    <t>BM-ADV-FN-3P-TLSS-C</t>
  </si>
  <si>
    <t>Academic VMware vRealize Business 8 Advanced Foundation Package 1-year SaaS subscription for 5 users + SaaS Basic support</t>
  </si>
  <si>
    <t>BM-ADV-FN-G-SAAS-A</t>
  </si>
  <si>
    <t>VMware vRealize Business 8 Advanced Foundation Package 1-year SaaS subscription for 5 users + SaaS Basic support</t>
  </si>
  <si>
    <t>BM-ADV-FN-G-SAAS-C</t>
  </si>
  <si>
    <t>Academic VMware vRealize Business 8 Advanced Foundation Package 1-year Term On Premise for 5 users + Basic support</t>
  </si>
  <si>
    <t>BM-ADV-FN-G-TLSS-A</t>
  </si>
  <si>
    <t>VMware vRealize Business 8 Advanced Foundation Package 1-year Term On Premise for 5 users + Basic support</t>
  </si>
  <si>
    <t>BM-ADV-FN-G-TLSS-C</t>
  </si>
  <si>
    <t>Academic VMware vRealize Business 8 Advanced Foundation Package 1-year SaaS subscription for 5 users + SaaS Production support</t>
  </si>
  <si>
    <t>BM-ADV-FN-P-SAAS-A</t>
  </si>
  <si>
    <t>VMware vRealize Business 8 Advanced Foundation Package 1-year SaaS subscription for 5 users + SaaS Production support</t>
  </si>
  <si>
    <t>BM-ADV-FN-P-SAAS-C</t>
  </si>
  <si>
    <t>Academic VMware vRealize Business 8 Advanced Foundation Package 1-year Term On Premise for 5 users + Production support</t>
  </si>
  <si>
    <t>BM-ADV-FN-P-TLSS-A</t>
  </si>
  <si>
    <t>VMware vRealize Business 8 Advanced Foundation Package 1-year Term On Premise for 5 users + Production support</t>
  </si>
  <si>
    <t>BM-ADV-FN-P-TLSS-C</t>
  </si>
  <si>
    <t>Academic VMware vRealize Business 8 Advanced 2-year SaaS subscription for 5 Read Only users + SaaS Basic support</t>
  </si>
  <si>
    <t>Only Partners authorized with a VMware Academic Specialization may have access to quote the Academic SKU's.Technical support- 8 a.m. to 5 p.m. Eastern Time, Monday through Friday, except holidays. Includes vRealize Business 6 Standard.</t>
  </si>
  <si>
    <t>BM-ADV-RO-2G-SAAS-A</t>
  </si>
  <si>
    <t>VMware vRealize Business 8 Advanced 2-year SaaS subscription for 5 Read Only users + SaaS Basic support</t>
  </si>
  <si>
    <t>BM-ADV-RO-2G-SAAS-C</t>
  </si>
  <si>
    <t>Academic VMware vRealize Business 8 Advanced 2-year Term On Premise for 5 Read Only users + Basic support</t>
  </si>
  <si>
    <t>BM-ADV-RO-2G-TLSS-A</t>
  </si>
  <si>
    <t>VMware vRealize Business 8 Advanced 2-year Term On Premise for 5 Read Only users + Basic support</t>
  </si>
  <si>
    <t>BM-ADV-RO-2G-TLSS-C</t>
  </si>
  <si>
    <t>Academic VMware vRealize Business 8 Advanced 2-year SaaS subscription for 5 Read Only users + SaaS Production support</t>
  </si>
  <si>
    <t>Only Partners authorized with a VMware Academic Specialization may have access to quote the Academic SKU's.Technical support- 24 hours per day 7 days a week for Severity 1 issues. All other severities 8 a.m. to 5 p.m. Eastern time, Monday through Friday. Includes vRealize Business 6 Standard.</t>
  </si>
  <si>
    <t>BM-ADV-RO-2P-SAAS-A</t>
  </si>
  <si>
    <t>VMware vRealize Business 8 Advanced 2-year SaaS subscription for 5 Read Only users + SaaS Production support</t>
  </si>
  <si>
    <t>BM-ADV-RO-2P-SAAS-C</t>
  </si>
  <si>
    <t>Academic VMware vRealize Business 8 Advanced 2-year Term On Premise for 5 Read Only users + Production support</t>
  </si>
  <si>
    <t>BM-ADV-RO-2P-TLSS-A</t>
  </si>
  <si>
    <t>VMware vRealize Business 8 Advanced 2-year Term On Premise for 5 Read Only users + Production support</t>
  </si>
  <si>
    <t>BM-ADV-RO-2P-TLSS-C</t>
  </si>
  <si>
    <t>Academic VMware vRealize Business 8 Advanced 3-year SaaS subscription for 5 Read Only users + SaaS Basic support</t>
  </si>
  <si>
    <t>BM-ADV-RO-3G-SAAS-A</t>
  </si>
  <si>
    <t>VMware vRealize Business 8 Advanced 3-year SaaS subscription for 5 Read Only users + SaaS Basic support</t>
  </si>
  <si>
    <t>BM-ADV-RO-3G-SAAS-C</t>
  </si>
  <si>
    <t>Academic VMware vRealize Business 8 Advanced 3-year Term On Premise for 5 Read Only users + Basic support</t>
  </si>
  <si>
    <t>BM-ADV-RO-3G-TLSS-A</t>
  </si>
  <si>
    <t>VMware vRealize Business 8 Advanced 3-year Term On Premise for 5 Read Only users + Basic support</t>
  </si>
  <si>
    <t>BM-ADV-RO-3G-TLSS-C</t>
  </si>
  <si>
    <t>Academic VMware vRealize Business 8 Advanced 3-year SaaS subscription for 5 Read Only users + SaaS Production support</t>
  </si>
  <si>
    <t>BM-ADV-RO-3P-SAAS-A</t>
  </si>
  <si>
    <t>VMware vRealize Business 8 Advanced 3-year SaaS subscription for 5 Read Only users + SaaS Production support</t>
  </si>
  <si>
    <t>BM-ADV-RO-3P-SAAS-C</t>
  </si>
  <si>
    <t>Academic VMware vRealize Business 8 Advanced 3-year Term On Premise for 5 Read Only users + Production support</t>
  </si>
  <si>
    <t>BM-ADV-RO-3P-TLSS-A</t>
  </si>
  <si>
    <t>VMware vRealize Business 8 Advanced 3-year Term On Premise for 5 Read Only users + Production support</t>
  </si>
  <si>
    <t>BM-ADV-RO-3P-TLSS-C</t>
  </si>
  <si>
    <t>Academic VMware vRealize Business 8 Advanced 1-year SaaS subscription for 5 Read only users + SaaS Basic support</t>
  </si>
  <si>
    <t>BM-ADV-RO-G-SAAS-A</t>
  </si>
  <si>
    <t>VMware vRealize Business 8 Advanced 1-year SaaS subscription for 5 Read only users + SaaS Basic support</t>
  </si>
  <si>
    <t>BM-ADV-RO-G-SAAS-C</t>
  </si>
  <si>
    <t>Academic VMware vRealize Business 8 Advanced 1-year Term On Premise for 5 Read Only users + Basic support</t>
  </si>
  <si>
    <t>BM-ADV-RO-G-TLSS-A</t>
  </si>
  <si>
    <t>VMware vRealize Business 8 Advanced 1-year Term On Premise for 5 Read Only users + Basic support</t>
  </si>
  <si>
    <t>BM-ADV-RO-G-TLSS-C</t>
  </si>
  <si>
    <t>Academic VMware vRealize Business 8 Advanced 1-year SaaS subscription for 5 Read only users + SaaS Production support</t>
  </si>
  <si>
    <t>BM-ADV-RO-P-SAAS-A</t>
  </si>
  <si>
    <t>VMware vRealize Business 8 Advanced 1-year SaaS subscription for 5 Read only users + SaaS Production support</t>
  </si>
  <si>
    <t>BM-ADV-RO-P-SAAS-C</t>
  </si>
  <si>
    <t>Academic VMware vRealize Business 8 Advanced 1-year Term On Premise for 5 Read Only users + Production support</t>
  </si>
  <si>
    <t>BM-ADV-RO-P-TLSS-A</t>
  </si>
  <si>
    <t>VMware vRealize Business 8 Advanced 1-year Term On Premise for 5 Read Only users + Production support</t>
  </si>
  <si>
    <t>BM-ADV-RO-P-TLSS-C</t>
  </si>
  <si>
    <t>Academic VMware vRealize Business 8 Enterprise Additional User 2-year SaaS subscription for 5 users + SaaS Basic support</t>
  </si>
  <si>
    <t>BM-ENT-AD-2G-SAAS-A</t>
  </si>
  <si>
    <t>VMware vRealize Business 8 Enterprise Additional User 2-year SaaS subscription for 5 users + SaaS Basic support</t>
  </si>
  <si>
    <t>BM-ENT-AD-2G-SAAS-C</t>
  </si>
  <si>
    <t>Academic VMware vRealize Business 8 Enterprise Additional User 2-year Term On Premise for 5 users + Basic support</t>
  </si>
  <si>
    <t>BM-ENT-AD-2G-TLSS-A</t>
  </si>
  <si>
    <t>VMware vRealize Business 8 Enterprise Additional User 2-year Term On Premise for 5 users + Basic support</t>
  </si>
  <si>
    <t>BM-ENT-AD-2G-TLSS-C</t>
  </si>
  <si>
    <t>Academic VMware vRealize Business 8 Enterprise Additional User 2-year SaaS subscription for 5 users + SaaS Production support</t>
  </si>
  <si>
    <t>BM-ENT-AD-2P-SAAS-A</t>
  </si>
  <si>
    <t>VMware vRealize Business 8 Enterprise Additional User 2-year SaaS subscription for 5 users + SaaS Production support</t>
  </si>
  <si>
    <t>BM-ENT-AD-2P-SAAS-C</t>
  </si>
  <si>
    <t>Academic VMware vRealize Business 8 Enterprise Additional User 2-year Term On Premise for 5 users + Production support</t>
  </si>
  <si>
    <t>BM-ENT-AD-2P-TLSS-A</t>
  </si>
  <si>
    <t>VMware vRealize Business 8 Enterprise Additional User 2-year Term On Premise for 5 users + Production support</t>
  </si>
  <si>
    <t>BM-ENT-AD-2P-TLSS-C</t>
  </si>
  <si>
    <t>Academic VMware vRealize Business 8 Enterprise Additional User 3-year SaaS subscription for 5 users + SaaS Basic support</t>
  </si>
  <si>
    <t>BM-ENT-AD-3G-SAAS-A</t>
  </si>
  <si>
    <t>VMware vRealize Business 8 Enterprise Additional User 3-year SaaS subscription for 5 users + SaaS Basic support</t>
  </si>
  <si>
    <t>BM-ENT-AD-3G-SAAS-C</t>
  </si>
  <si>
    <t>Academic VMware vRealize Business 8 Enterprise Additional User 3-year Term On Premise for 5 users + Basic support</t>
  </si>
  <si>
    <t>BM-ENT-AD-3G-TLSS-A</t>
  </si>
  <si>
    <t>VMware vRealize Business 8 Enterprise Additional User 3-year Term On Premise for 5 users + Basic support</t>
  </si>
  <si>
    <t>BM-ENT-AD-3G-TLSS-C</t>
  </si>
  <si>
    <t>Academic VMware vRealize Business 8 Enterprise Additional User 3-year SaaS subscription for 5 users + SaaS Production support</t>
  </si>
  <si>
    <t>BM-ENT-AD-3P-SAAS-A</t>
  </si>
  <si>
    <t>VMware vRealize Business 8 Enterprise Additional User 3-year SaaS subscription for 5 users + SaaS Production support</t>
  </si>
  <si>
    <t>BM-ENT-AD-3P-SAAS-C</t>
  </si>
  <si>
    <t>Academic VMware vRealize Business 8 Enterprise Additional User 3-year Term On Premise for 5 users + Production support</t>
  </si>
  <si>
    <t>BM-ENT-AD-3P-TLSS-A</t>
  </si>
  <si>
    <t>VMware vRealize Business 8 Enterprise Additional User 3-year Term On Premise for 5 users + Production support</t>
  </si>
  <si>
    <t>BM-ENT-AD-3P-TLSS-C</t>
  </si>
  <si>
    <t>Academic VMware vRealize Business 8 Enterprise Additional User 1-year SaaS subscription for 5 users + SaaS Basic support</t>
  </si>
  <si>
    <t>BM-ENT-AD-G-SAAS-A</t>
  </si>
  <si>
    <t>VMware vRealize Business 8 Enterprise Additional User 1-year SaaS subscription for 5 users + SaaS Basic support</t>
  </si>
  <si>
    <t>BM-ENT-AD-G-SAAS-C</t>
  </si>
  <si>
    <t>Academic VMware vRealize Business 8 Enterprise Additional User 1-year Term On Premise for 5 users + Basic support</t>
  </si>
  <si>
    <t>BM-ENT-AD-G-TLSS-A</t>
  </si>
  <si>
    <t>VMware vRealize Business 8 Enterprise Additional User 1-year Term On Premise for 5 users + Basic support</t>
  </si>
  <si>
    <t>BM-ENT-AD-G-TLSS-C</t>
  </si>
  <si>
    <t>Academic VMware vRealize Business 8 Enterprise Additional User 1-year SaaS subscription for 5 users + SaaS Production support</t>
  </si>
  <si>
    <t>BM-ENT-AD-P-SAAS-A</t>
  </si>
  <si>
    <t>VMware vRealize Business 8 Enterprise Additional User 1-year SaaS subscription for 5 users + SaaS Production support</t>
  </si>
  <si>
    <t>BM-ENT-AD-P-SAAS-C</t>
  </si>
  <si>
    <t>Academic VMware vRealize Business 8 Enterprise Additional User 1-year Term On Premise for 5 users + Production support</t>
  </si>
  <si>
    <t>BM-ENT-AD-P-TLSS-A</t>
  </si>
  <si>
    <t>VMware vRealize Business 8 Enterprise Additional User 1-year Term On Premise for 5 users + Production support</t>
  </si>
  <si>
    <t>BM-ENT-AD-P-TLSS-C</t>
  </si>
  <si>
    <t>Academic VMware vRealize Business 8 Enterprise Foundation Package 2-year SaaS subscription for 10 users + SaaS Basic support</t>
  </si>
  <si>
    <t>BM-ENT-FN-2G-SAAS-A</t>
  </si>
  <si>
    <t>VMware vRealize Business 8 Enterprise Foundation Package 2-year SaaS subscription for 10 users + SaaS Basic support</t>
  </si>
  <si>
    <t>BM-ENT-FN-2G-SAAS-C</t>
  </si>
  <si>
    <t>Academic VMware vRealize Business 8 Enterprise Foundation Package 2-year Term On Premise for 10 users + Basic support</t>
  </si>
  <si>
    <t>BM-ENT-FN-2G-TLSS-A</t>
  </si>
  <si>
    <t>VMware vRealize Business 8 Enterprise Foundation Package 2-year Term On Premise for 10 users + Basic support</t>
  </si>
  <si>
    <t>BM-ENT-FN-2G-TLSS-C</t>
  </si>
  <si>
    <t>Academic VMware vRealize Business 8 Enterprise Foundation Package 2-year SaaS subscription for 10 users + SaaS Production support</t>
  </si>
  <si>
    <t>BM-ENT-FN-2P-SAAS-A</t>
  </si>
  <si>
    <t>VMware vRealize Business 8 Enterprise Foundation Package 2-year SaaS subscription for 10 users + SaaS Production support</t>
  </si>
  <si>
    <t>BM-ENT-FN-2P-SAAS-C</t>
  </si>
  <si>
    <t>Academic VMware vRealize Business 8 Enterprise Foundation Package 2-year Term On Premise for 10 users + Production support</t>
  </si>
  <si>
    <t>BM-ENT-FN-2P-TLSS-A</t>
  </si>
  <si>
    <t>VMware vRealize Business 8 Enterprise Foundation Package 2-year Term On Premise for 10 users + Production support</t>
  </si>
  <si>
    <t>BM-ENT-FN-2P-TLSS-C</t>
  </si>
  <si>
    <t>Academic VMware vRealize Business 8 Enterprise Foundation Package 3-year SaaS subscription for 10 users + SaaS Basic support</t>
  </si>
  <si>
    <t>BM-ENT-FN-3G-SAAS-A</t>
  </si>
  <si>
    <t>VMware vRealize Business 8 Enterprise Foundation Package 3-year SaaS subscription for 10 users + SaaS Basic support</t>
  </si>
  <si>
    <t>BM-ENT-FN-3G-SAAS-C</t>
  </si>
  <si>
    <t>Academic VMware vRealize Business 8 Enterprise Foundation Package 3-year Term On Premise for 10 users + Basic support</t>
  </si>
  <si>
    <t>BM-ENT-FN-3G-TLSS-A</t>
  </si>
  <si>
    <t>VMware vRealize Business 8 Enterprise Foundation Package 3-year Term On Premise for 10 users + Basic support</t>
  </si>
  <si>
    <t>BM-ENT-FN-3G-TLSS-C</t>
  </si>
  <si>
    <t>Academic VMware vRealize Business 8 Enterprise Foundation Package 3-year SaaS subscription for 10 users + SaaS Production support</t>
  </si>
  <si>
    <t>BM-ENT-FN-3P-SAAS-A</t>
  </si>
  <si>
    <t>VMware vRealize Business 8 Enterprise Foundation Package 3-year SaaS subscription for 10 users + SaaS Production support</t>
  </si>
  <si>
    <t>BM-ENT-FN-3P-SAAS-C</t>
  </si>
  <si>
    <t>Academic VMware vRealize Business 8 Enterprise Foundation Package 3-year Term On Premise for 10 users + Production support</t>
  </si>
  <si>
    <t>BM-ENT-FN-3P-TLSS-A</t>
  </si>
  <si>
    <t>VMware vRealize Business 8 Enterprise Foundation Package 3-year Term On Premise for 10 users + Production support</t>
  </si>
  <si>
    <t>BM-ENT-FN-3P-TLSS-C</t>
  </si>
  <si>
    <t>Academic VMware vRealize Business 8 Enterprise Foundation Package 1-year SaaS subscription for 10 users + SaaS Basic support</t>
  </si>
  <si>
    <t>BM-ENT-FN-G-SAAS-A</t>
  </si>
  <si>
    <t>VMware vRealize Business 8 Enterprise Foundation Package 1-year SaaS subscription for 10 users + SaaS Basic support</t>
  </si>
  <si>
    <t>BM-ENT-FN-G-SAAS-C</t>
  </si>
  <si>
    <t>Academic VMware vRealize Business 8 Enterprise Foundation Package 1-year Term On Premise for 10 users + Basic support</t>
  </si>
  <si>
    <t>BM-ENT-FN-G-TLSS-A</t>
  </si>
  <si>
    <t>VMware vRealize Business 8 Enterprise Foundation Package 1-year Term On Premise for 10 users + Basic support</t>
  </si>
  <si>
    <t>BM-ENT-FN-G-TLSS-C</t>
  </si>
  <si>
    <t>Academic VMware vRealize Business 8 Enterprise Foundation Package 1-year SaaS subscription for 10 users + SaaS Production support</t>
  </si>
  <si>
    <t>BM-ENT-FN-P-SAAS-A</t>
  </si>
  <si>
    <t>VMware vRealize Business 8 Enterprise Foundation Package 1-year SaaS subscription for 10 users + SaaS Production support</t>
  </si>
  <si>
    <t>BM-ENT-FN-P-SAAS-C</t>
  </si>
  <si>
    <t>Academic VMware vRealize Business 8 Enterprise Foundation Package 1-year Term On Premise for 10 users + Production support</t>
  </si>
  <si>
    <t>BM-ENT-FN-P-TLSS-A</t>
  </si>
  <si>
    <t>VMware vRealize Business 8 Enterprise Foundation Package 1-year Term On Premise for 10 users + Production support</t>
  </si>
  <si>
    <t>BM-ENT-FN-P-TLSS-C</t>
  </si>
  <si>
    <t>Academic VMware vRealize Business 8 Enterprise 2-year SaaS subscription for 5 Read Only users + SaaS Basic support</t>
  </si>
  <si>
    <t>BM-ENT-RO-2G-SAAS-A</t>
  </si>
  <si>
    <t>VMware vRealize Business 8 Enterprise 2-year SaaS subscription for 5 Read Only users + SaaS Basic support</t>
  </si>
  <si>
    <t>BM-ENT-RO-2G-SAAS-C</t>
  </si>
  <si>
    <t>Academic VMware vRealize Business 8 Enterprise 2-year Term On Premise for 5 Read Only users + Basic support</t>
  </si>
  <si>
    <t>BM-ENT-RO-2G-TLSS-A</t>
  </si>
  <si>
    <t>VMware vRealize Business 8 Enterprise 2-year Term On Premise for 5 Read Only users + Basic support</t>
  </si>
  <si>
    <t>BM-ENT-RO-2G-TLSS-C</t>
  </si>
  <si>
    <t>Academic VMware vRealize Business 8 Enterprise 2-year SaaS subscription for 5 Read Only users + SaaS Production support</t>
  </si>
  <si>
    <t>BM-ENT-RO-2P-SAAS-A</t>
  </si>
  <si>
    <t>VMware vRealize Business 8 Enterprise 2-year SaaS subscription for 5 Read Only users + SaaS Production support</t>
  </si>
  <si>
    <t>BM-ENT-RO-2P-SAAS-C</t>
  </si>
  <si>
    <t>Academic VMware vRealize Business 8 Enterprise 2-year Term On Premise for 5 Read Only users + Production support</t>
  </si>
  <si>
    <t>BM-ENT-RO-2P-TLSS-A</t>
  </si>
  <si>
    <t>VMware vRealize Business 8 Enterprise 2-year Term On Premise for 5 Read Only users + Production support</t>
  </si>
  <si>
    <t>BM-ENT-RO-2P-TLSS-C</t>
  </si>
  <si>
    <t>Academic VMware vRealize Business 8 Enterprise 3-year SaaS subscription for 5 Read Only users + SaaS Basic support</t>
  </si>
  <si>
    <t>BM-ENT-RO-3G-SAAS-A</t>
  </si>
  <si>
    <t>VMware vRealize Business 8 Enterprise 3-year SaaS subscription for 5 Read Only users + SaaS Basic support</t>
  </si>
  <si>
    <t>BM-ENT-RO-3G-SAAS-C</t>
  </si>
  <si>
    <t>Academic VMware vRealize Business 8 Enterprise 3-year Term On Premise for 5 Read Only users + Basic support</t>
  </si>
  <si>
    <t>BM-ENT-RO-3G-TLSS-A</t>
  </si>
  <si>
    <t>VMware vRealize Business 8 Enterprise 3-year Term On Premise for 5 Read Only users + Basic support</t>
  </si>
  <si>
    <t>BM-ENT-RO-3G-TLSS-C</t>
  </si>
  <si>
    <t>Academic VMware vRealize Business 8 Enterprise 3-year SaaS subscription for 5 Read Only users + SaaS Production support</t>
  </si>
  <si>
    <t>BM-ENT-RO-3P-SAAS-A</t>
  </si>
  <si>
    <t>VMware vRealize Business 8 Enterprise 3-year SaaS subscription for 5 Read Only users + SaaS Production support</t>
  </si>
  <si>
    <t>BM-ENT-RO-3P-SAAS-C</t>
  </si>
  <si>
    <t>Academic VMware vRealize Business 8 Enterprise 3-year Term On Premise for 5 Read Only users + Production support</t>
  </si>
  <si>
    <t>BM-ENT-RO-3P-TLSS-A</t>
  </si>
  <si>
    <t>VMware vRealize Business 8 Enterprise 3-year Term On Premise for 5 Read Only users + Production support</t>
  </si>
  <si>
    <t>BM-ENT-RO-3P-TLSS-C</t>
  </si>
  <si>
    <t>Academic VMware vRealize Business 8 Enterprise 1-year SaaS subscription for 5 Read Only users + SaaS Basic support</t>
  </si>
  <si>
    <t>BM-ENT-RO-G-SAAS-A</t>
  </si>
  <si>
    <t>VMware vRealize Business 8 Enterprise 1-year SaaS subscription for 5 Read Only users + SaaS Basic support</t>
  </si>
  <si>
    <t>BM-ENT-RO-G-SAAS-C</t>
  </si>
  <si>
    <t>Academic VMware vRealize Business 8 Enterprise 1-year Term On Premise for 5 Read Only users + Basic support</t>
  </si>
  <si>
    <t>BM-ENT-RO-G-TLSS-A</t>
  </si>
  <si>
    <t>VMware vRealize Business 8 Enterprise 1-year Term On Premise for 5 Read Only users + Basic support</t>
  </si>
  <si>
    <t>BM-ENT-RO-G-TLSS-C</t>
  </si>
  <si>
    <t>Academic VMware vRealize Business 8 Enterprise 1-year SaaS subscription for 5 Read Only users + SaaS Production support</t>
  </si>
  <si>
    <t>BM-ENT-RO-P-SAAS-A</t>
  </si>
  <si>
    <t>VMware vRealize Business 8 Enterprise 1-year SaaS subscription for 5 Read Only users + SaaS Production support</t>
  </si>
  <si>
    <t>BM-ENT-RO-P-SAAS-C</t>
  </si>
  <si>
    <t>Academic VMware vRealize Business 8 Enterprise 1-year Term On Premise for 5 Read Only users + Production support</t>
  </si>
  <si>
    <t>BM-ENT-RO-P-TLSS-A</t>
  </si>
  <si>
    <t>VMware vRealize Business 8 Enterprise 1-year Term On Premise for 5 Read Only users + Production support</t>
  </si>
  <si>
    <t>BM-ENT-RO-P-TLSS-C</t>
  </si>
  <si>
    <t>vCloud Automation Center</t>
  </si>
  <si>
    <t>Academic Basic Support/Subscription VMware vCloud Automation Center Enterprise (25 OSI Pack) for 1 year</t>
  </si>
  <si>
    <t>CA-ENT25-G-SSS-A</t>
  </si>
  <si>
    <t>Academic Production Support/Subscription VMware vCloud Automation Center Enterprise (25 OSI Pack) for 1 year</t>
  </si>
  <si>
    <t>CA-ENT25-P-SSS-A</t>
  </si>
  <si>
    <t>Basic Support/Subscription VMware vCloud Automation Center Enterprise (25 OSI Pack) for 1 year</t>
  </si>
  <si>
    <t>CA-ENT25-G-SSS-C</t>
  </si>
  <si>
    <t>Production Support/Subscription VMware vCloud Automation Center Enterprise (25 OSI Pack) for 1 year</t>
  </si>
  <si>
    <t>CA-ENT25-P-SSS-C</t>
  </si>
  <si>
    <t>Academic Basic Support/Subscription VMware vCloud Automation Center for Desktop (25 Pack) for 1 year</t>
  </si>
  <si>
    <t>CA-AUTDT25-G-SSS-A</t>
  </si>
  <si>
    <t>Academic Production Support/Subscription VMware vCloud Automation Center for Desktop (25 Pack) for 1 year</t>
  </si>
  <si>
    <t>CA-AUTDT25-P-SSS-A</t>
  </si>
  <si>
    <t>Basic Support/Subscription VMware vCloud Automation Center for Desktop (25 Pack) for 1 year</t>
  </si>
  <si>
    <t>CA-AUTDT25-G-SSS-C</t>
  </si>
  <si>
    <t>Production Support/Subscription VMware vCloud Automation Center for Desktop (25 Pack) for 1 year</t>
  </si>
  <si>
    <t>CA-AUTDT25-P-SSS-C</t>
  </si>
  <si>
    <t>Academic Basic Support/Subscription VMware vCloud Automation Center for Server (10 Pack) for 1 year</t>
  </si>
  <si>
    <t>CA-AUTSV10-G-SSS-A</t>
  </si>
  <si>
    <t>Academic Production Support/Subscription VMware vCloud Automation Center for Server (10 Pack) for 1 year</t>
  </si>
  <si>
    <t>CA-AUTSV10-P-SSS-A</t>
  </si>
  <si>
    <t>Basic Support/Subscription VMware vCloud Automation Center for Server (10 Pack) for 1 year</t>
  </si>
  <si>
    <t>CA-AUTSV10-G-SSS-C</t>
  </si>
  <si>
    <t>Production Support/Subscription VMware vCloud Automation Center for Server (10 Pack) for 1 year</t>
  </si>
  <si>
    <t>CA-AUTSV10-P-SSS-C</t>
  </si>
  <si>
    <t>Academic Basic Support/Subscription VMware vCloud Automation Center Advanced (25 Pack) for 1 year</t>
  </si>
  <si>
    <t>CA-AUTSV25-G-SSS-A</t>
  </si>
  <si>
    <t>Academic Production Support/Subscription VMware vCloud Automation Center Advanced (25 Pack) for 1 year</t>
  </si>
  <si>
    <t>CA-AUTSV25-P-SSS-A</t>
  </si>
  <si>
    <t>Basic Support/Subscription VMware vCloud Automation Center Advanced (25 Pack) for 1 year</t>
  </si>
  <si>
    <t>CA-AUTSV25-G-SSS-C</t>
  </si>
  <si>
    <t>Production Support/Subscription VMware vCloud Automation Center Advanced (25 Pack) for 1 year</t>
  </si>
  <si>
    <t>CA-AUTSV25-P-SSS-C</t>
  </si>
  <si>
    <t>Academic Basic Support/Subscription VMware vCloud Automation Center Development Kit - per Instance for 1 year</t>
  </si>
  <si>
    <t>CA-DEVK-G-SSS-A</t>
  </si>
  <si>
    <t>Academic Production Support/Subscription VMware vCloud Automation Center Development Kit - per Instance for 1 year</t>
  </si>
  <si>
    <t>CA-DEVK-P-SSS-A</t>
  </si>
  <si>
    <t>Basic Support/Subscription VMware vCloud Automation Center Development Kit - per Instance for 1 year</t>
  </si>
  <si>
    <t>CA-DEVK-G-SSS-C</t>
  </si>
  <si>
    <t>Production Support/Subscription VMware vCloud Automation Center Development Kit - per Instance for 1 year</t>
  </si>
  <si>
    <t>CA-DEVK-P-SSS-C</t>
  </si>
  <si>
    <t>Academic VMware vCloud Automation Center Development Kit</t>
  </si>
  <si>
    <t>For Developer Support entitlement purposes only.  vCAC Development Kit (CA-DEVK-A) license must be purchased separately.</t>
  </si>
  <si>
    <t>CA-DEVK-LIC-A</t>
  </si>
  <si>
    <t>vCloud Automation</t>
  </si>
  <si>
    <t>Academic Standard Developer Support for VMware vCloud Automation Center Development Kit for 1 year</t>
  </si>
  <si>
    <t>Technical support for developers building APIs with vCAC Development Kit, 2 business day response, unlimited support requests for 1 year. Requires prior purchase of vCAC Development Kit (CA-DEVK-A) .Must be booked with the vCAC Development Kit - Developer Support Entitlement License SKU (CA-DEVK-LIC-A) to create an IB record required for support entitlement. Only Partners authorized with a VMware Academic Specialization may have access to quote the Academic SKU's.</t>
  </si>
  <si>
    <t>CA-DEVK-STD-GSUP-A</t>
  </si>
  <si>
    <t>Academic Premium Developer Support for VMware vCloud Automation Center Development Kit for 1 year</t>
  </si>
  <si>
    <t>Technical support for developers building APIs with vCAC Development Kit, 1 business day response, unlimited support requests for 1 year. Requires prior purchase of vCAC Development Kit (CA-DEVK-A) .Must be booked with the vCAC Development Kit - Developer Support Entitlement License SKU (CA-DEVK-LIC-A) to create an IB record required for support entitlement. Only Partners authorized with a VMware Academic Specialization may have access to quote the Academic SKU's.</t>
  </si>
  <si>
    <t>CA-DEVK-PRE-PSUP-A</t>
  </si>
  <si>
    <t>VMware vCloud Automation Center Development Kit</t>
  </si>
  <si>
    <t>For Developer Support entitlement purposes only.  vCAC Development Kit (CA-DEVK-C) license must be purchased separately.</t>
  </si>
  <si>
    <t>CA-DEVK-LIC-C</t>
  </si>
  <si>
    <t>Standard Developer Support for VMware vCloud Automation Center Development Kit for 1 year</t>
  </si>
  <si>
    <t>Technical support for developers building APIs with vCAC Development Kit, 2 business day response, unlimited support requests for 1 year. Requires prior purchase of vCAC Development Kit (CA-DEVK-C). Must be booked with the vCAC Development Kit - Developer Support Entitlement License SKU (CA-DEVK-LIC-C) to create an IB record required for support entitlement.</t>
  </si>
  <si>
    <t>CA-DEVK-STD-GSUP-C</t>
  </si>
  <si>
    <t>Premium Developer Support for VMware vCloud Automation Center Development Kit for 1 year</t>
  </si>
  <si>
    <t>Technical support for developers building APIs with vCAC Development Kit, 1 business day response, unlimited support requests for 1 year. Requires prior purchase of vCAC Development Kit (CA-DEVK-C). Must be booked with the vCAC Development Kit - Developer Support Entitlement License SKU (CA-DEVK-LIC-C) to create an IB record required for support entitlement.</t>
  </si>
  <si>
    <t>CA-DEVK-PRE-PSUP-C</t>
  </si>
  <si>
    <t>Academic VMware vRealize Automation 6 Advanced (25 OSI Pack)</t>
  </si>
  <si>
    <t>vRealize Automation Advanced enables authorized users to access standardized IT services through a secure self-service portal, acting as a service governor and helping enforce business and IT policies throughout the service lifecycle. Sold in 25 OSI packs. SnS is required and sold separately. Only Partners authorized with a VMware Academic Specialization may have access to quote the Academic SKU's.</t>
  </si>
  <si>
    <t>CA6-ADV25-A</t>
  </si>
  <si>
    <t>Academic Basic Support/Subscription VMware vRealize Automation 6 Advanced (25 OSI Pack) for 1 year</t>
  </si>
  <si>
    <t>CA6-ADV25-G-SSS-A</t>
  </si>
  <si>
    <t>Academic Basic Support/Subscription VMware vRealize Automation 6 Advanced (25 OSI Pack) for 3 years</t>
  </si>
  <si>
    <t>CA6-ADV25-3G-SSS-A</t>
  </si>
  <si>
    <t>Academic Production Support/Subscription VMware vRealize Automation 6 Advanced (25 OSI Pack) for 1 year</t>
  </si>
  <si>
    <t>CA6-ADV25-P-SSS-A</t>
  </si>
  <si>
    <t>Academic Production Support/Subscription VMware vRealize Automation 6 Advanced (25 OSI Pack) for 3 years</t>
  </si>
  <si>
    <t>CA6-ADV25-3P-SSS-A</t>
  </si>
  <si>
    <t>VMware vRealize Automation 6 Advanced (25 OSI Pack)</t>
  </si>
  <si>
    <t>vRealize Automation Advanced enables authorized users to access standardized IT services through a secure self-service portal, acting as a service governor and helping enforce business and IT policies throughout the service lifecycle. Sold in 25 OSI packs. SnS is required and sold separately.</t>
  </si>
  <si>
    <t>CA6-ADV25-C</t>
  </si>
  <si>
    <t>VPP L1 VMware vRealize Automation 6 Advanced (25 Pack)</t>
  </si>
  <si>
    <t>CA6-ADV25-C-L1</t>
  </si>
  <si>
    <t>VPP L2 VMware vRealize Automation 6 Advanced (25 Pack)</t>
  </si>
  <si>
    <t>CA6-ADV25-C-L2</t>
  </si>
  <si>
    <t>VPP L3 VMware vRealize Automation 6 Advanced (25 Pack)</t>
  </si>
  <si>
    <t>CA6-ADV25-C-L3</t>
  </si>
  <si>
    <t>VPP L4 VMware vRealize Automation 6 Advanced (25 Pack)</t>
  </si>
  <si>
    <t>CA6-ADV25-C-L4</t>
  </si>
  <si>
    <t>Basic Support/Subscription VMware vRealize Automation 6 Advanced (25 OSI Pack) for 1 year</t>
  </si>
  <si>
    <t>CA6-ADV25-G-SSS-C</t>
  </si>
  <si>
    <t>Basic Support/Subscription VMware vRealize Automation 6 Advanced (25 OSI Pack) for 3 years</t>
  </si>
  <si>
    <t>CA6-ADV25-3G-SSS-C</t>
  </si>
  <si>
    <t>Production Support/Subscription VMware vRealize Automation 6 Advanced (25 OSI Pack) for 1 year</t>
  </si>
  <si>
    <t>CA6-ADV25-P-SSS-C</t>
  </si>
  <si>
    <t>Production Support/Subscription VMware vRealize Automation 6 Advanced (25 OSI Pack) for 3 years</t>
  </si>
  <si>
    <t>CA6-ADV25-3P-SSS-C</t>
  </si>
  <si>
    <t>Academic Upgrade: VMware vRealize Automation 6 Advanced (25 OSI Pack) to VMware vRealize Automation 6 Enterprise (25 OSI Pack)</t>
  </si>
  <si>
    <t>VMware vRealize Automation 6 Enterprise SnS is Required. Original Serial Number w/active SnS required. Only Partners authorized with a VMware Academic Specialization may have access to quote the Academic SKU's.</t>
  </si>
  <si>
    <t>CA6-ADV25-ENT25-UG-A</t>
  </si>
  <si>
    <t>Academic Basic Support/Subscription VMware vRealize Automation 6 Enterprise (25 OSI Pack) for 1 year</t>
  </si>
  <si>
    <t>CA6-ENT25-G-SSS-A</t>
  </si>
  <si>
    <t>Academic Basic Support/Subscription VMware vRealize Automation 6 Enterprise (25 OSI Pack) for 3 years</t>
  </si>
  <si>
    <t>CA6-ENT25-3G-SSS-A</t>
  </si>
  <si>
    <t>Academic Production Support/Subscription VMware vRealize Automation 6 Enterprise (25 OSI Pack) for 1 year</t>
  </si>
  <si>
    <t>CA6-ENT25-P-SSS-A</t>
  </si>
  <si>
    <t>Academic Production Support/Subscription for VMware vRealize Automation 6 Enterprise (25 OSI Pack) for 2 Months</t>
  </si>
  <si>
    <t>Technical Support, 24 Hour Sev 1 Support -- 7 days a week.. Can only be used with an upgrade SKU. Cannot be used for renewals.</t>
  </si>
  <si>
    <t>CA6-ENT25-2M-PSSS-A</t>
  </si>
  <si>
    <t>Academic Production Support/Subscription VMware vRealize Automation 6 Enterprise (25 OSI Pack) for 3 years</t>
  </si>
  <si>
    <t>CA6-ENT25-3P-SSS-A</t>
  </si>
  <si>
    <t>VPP L1 Upgrade: VMware vRealize Automation 6 Advanced (25 Pack) to vRealize Automation 6 Enterprise (25 OSI Pack)</t>
  </si>
  <si>
    <t>VMware vRealize Automation 6 Enterprise SnS is Required. Original Serial Number w/active SnS required.</t>
  </si>
  <si>
    <t>CA6-ADV-ENT25-UG-CL1</t>
  </si>
  <si>
    <t>VPP L2 Upgrade: VMware vRealize Automation 6 Advanced (25 Pack) to vRealize Automation 6 Enterprise (25 OSI Pack)</t>
  </si>
  <si>
    <t>CA6-ADV-ENT25-UG-CL2</t>
  </si>
  <si>
    <t>VPP L3 Upgrade: VMware vRealize Automation 6 Advanced (25 Pack) to vRealize Automation 6 Enterprise (25 OSI Pack)</t>
  </si>
  <si>
    <t>CA6-ADV-ENT25-UG-CL3</t>
  </si>
  <si>
    <t>VPP L4 Upgrade: VMware vRealize Automation 6 Advanced (25 Pack) to vRealize Automation 6 Enterprise (25 OSI Pack)</t>
  </si>
  <si>
    <t>CA6-ADV-ENT25-UG-CL4</t>
  </si>
  <si>
    <t>Upgrade: VMware vRealize Automation 6 Advanced (25 OSI Pack) to VMware vRealize Automation 6 Enterprise (25 OSI Pack)</t>
  </si>
  <si>
    <t>CA6-ADV25-ENT25-UG-C</t>
  </si>
  <si>
    <t>Basic Support/Subscription VMware vRealize Automation 6 Enterprise (25 OSI Pack) for 1 year</t>
  </si>
  <si>
    <t>CA6-ENT25-G-SSS-C</t>
  </si>
  <si>
    <t>Basic Support/Subscription for VMware vRealize Automation 6 Enterprise (25 OSI Pack) for 2 Months</t>
  </si>
  <si>
    <t>CA6-ENT25-2M-GSSS-C</t>
  </si>
  <si>
    <t>Basic Support/Subscription VMware vRealize Automation 6 Enterprise (25 OSI Pack) for 3 years</t>
  </si>
  <si>
    <t>CA6-ENT25-3G-SSS-C</t>
  </si>
  <si>
    <t>Production Support/Subscription VMware vRealize Automation 6 Enterprise (25 OSI Pack) for 1 year</t>
  </si>
  <si>
    <t>CA6-ENT25-P-SSS-C</t>
  </si>
  <si>
    <t>Production Support/Subscription for VMware vRealize Automation 6 Enterprise (25 OSI Pack) for 2 Months</t>
  </si>
  <si>
    <t>CA6-ENT25-2M-PSSS-C</t>
  </si>
  <si>
    <t>Production Support/Subscription VMware vRealize Automation 6 Enterprise (25 OSI Pack) for 3 years</t>
  </si>
  <si>
    <t>CA6-ENT25-3P-SSS-C</t>
  </si>
  <si>
    <t>Academic VMware vRealize Automation Desktop (25 Pack)</t>
  </si>
  <si>
    <t>License for 25 managed desktops. Minimum initial purchase quantity of 12 (300 managed desktop metric). SnS is required and sold separately. Only Partners authorized with a VMware Academic Specialization may have access to quote the Academic SKU's.</t>
  </si>
  <si>
    <t>CA6-AUTDT25-A</t>
  </si>
  <si>
    <t>Academic Basic Support/Subscription VMware vRealize Automation Desktop (25 Pack) for 1 year</t>
  </si>
  <si>
    <t>CA6-AUTDT25-G-SSS-A</t>
  </si>
  <si>
    <t>Academic Basic Support/Subscription VMware vRealize Automation Desktop (25 Pack) for 3 years</t>
  </si>
  <si>
    <t>CA6-AUTDT25-3G-SSS-A</t>
  </si>
  <si>
    <t>Academic Production Support/Subscription VMware vRealize Automation Desktop (25 Pack) for 1 year</t>
  </si>
  <si>
    <t>CA6-AUTDT25-P-SSS-A</t>
  </si>
  <si>
    <t>Academic Production Support/Subscription VMware vRealize Automation Desktop (25 Pack) for 3 years</t>
  </si>
  <si>
    <t>CA6-AUTDT25-3P-SSS-A</t>
  </si>
  <si>
    <t>VMware vRealize Automation Desktop (25 Pack)</t>
  </si>
  <si>
    <t>License for 25 managed desktops. Minimum initial purchase quantity of 12 (300 managed desktop metric). SnS is required and sold separately.</t>
  </si>
  <si>
    <t>CA6-AUTDT25-C</t>
  </si>
  <si>
    <t>VPP L1 VMware vRealize Automation 6 Desktop (25 Pack)</t>
  </si>
  <si>
    <t>CA6-AUTDT25-C-L1</t>
  </si>
  <si>
    <t>VPP L2 VMware vRealize Automation 6 Desktop (25 Pack)</t>
  </si>
  <si>
    <t>CA6-AUTDT25-C-L2</t>
  </si>
  <si>
    <t>VPP L3 VMware vRealize Automation 6 Desktop (25 Pack)</t>
  </si>
  <si>
    <t>CA6-AUTDT25-C-L3</t>
  </si>
  <si>
    <t>VPP L4 VMware vRealize Automation 6 Desktop (25 Pack)</t>
  </si>
  <si>
    <t>CA6-AUTDT25-C-L4</t>
  </si>
  <si>
    <t>Basic Support/Subscription VMware vRealize Automation Desktop (25 Pack) for 1 year</t>
  </si>
  <si>
    <t>CA6-AUTDT25-G-SSS-C</t>
  </si>
  <si>
    <t>Basic Support/Subscription VMware vRealize Automation Desktop (25 Pack) for 3 years</t>
  </si>
  <si>
    <t>CA6-AUTDT25-3G-SSS-C</t>
  </si>
  <si>
    <t>Production Support/Subscription VMware vRealize Automation Desktop (25 Pack) for 1 year</t>
  </si>
  <si>
    <t>CA6-AUTDT25-P-SSS-C</t>
  </si>
  <si>
    <t>Production Support/Subscription VMware vRealize Automation Desktop (25 Pack) for 3 years</t>
  </si>
  <si>
    <t>CA6-AUTDT25-3P-SSS-C</t>
  </si>
  <si>
    <t>Academic Basic Support/Subscription VMware vRealize Automation 6 (10 Pack) for 1 year</t>
  </si>
  <si>
    <t>CA6-AUTSV10-G-SSS-A</t>
  </si>
  <si>
    <t>Academic Production Support/Subscription VMware vRealize Automation 6 (10 Pack) for 1 year</t>
  </si>
  <si>
    <t>CA6-AUTSV10-P-SSS-A</t>
  </si>
  <si>
    <t>Basic Support/Subscription VMware vRealize Automation 6 (10 Pack) for 1 year</t>
  </si>
  <si>
    <t>CA6-AUTSV10-G-SSS-C</t>
  </si>
  <si>
    <t>Production Support/Subscription VMware vRealize Automation 6 (10 Pack) for 1 year</t>
  </si>
  <si>
    <t>CA6-AUTSV10-P-SSS-C</t>
  </si>
  <si>
    <t>Academic VMware vRealize Automation 6 Development Kit - per Instance</t>
  </si>
  <si>
    <t>SnS is required and sold separately. Only Partners authorized with a VMware Academic Specialization may have access to quote the Academic SKU's.</t>
  </si>
  <si>
    <t>CA6-DEVK-A</t>
  </si>
  <si>
    <t>Academic Basic Support/Subscription VMware vRealize Automation 6 Development Kit - per Instance for 1 year</t>
  </si>
  <si>
    <t>CA6-DEVK-G-SSS-A</t>
  </si>
  <si>
    <t>Academic Basic Support/Subscription VMware vRealize Automation 6 Development Kit - per Instance for 3 years</t>
  </si>
  <si>
    <t>CA6-DEVK-3G-SSS-A</t>
  </si>
  <si>
    <t>Academic Production Support/Subscription VMware vRealize Automation 6 Development Kit - per Instance for 1 year</t>
  </si>
  <si>
    <t>CA6-DEVK-P-SSS-A</t>
  </si>
  <si>
    <t>Academic Production Support/Subscription VMware vRealize Automation 6 Development Kit - per Instance for 3 years</t>
  </si>
  <si>
    <t>CA6-DEVK-3P-SSS-A</t>
  </si>
  <si>
    <t>VMware vRealize Automation 6 Development Kit - per Instance</t>
  </si>
  <si>
    <t>CA6-DEVK-C</t>
  </si>
  <si>
    <t>VPP L1 VMware vRealize Automation 6 Development Kit - per Instance</t>
  </si>
  <si>
    <t>CA6-DEVK-C-L1</t>
  </si>
  <si>
    <t>VPP L2 VMware vRealize Automation 6 Development Kit - per Instance</t>
  </si>
  <si>
    <t>CA6-DEVK-C-L2</t>
  </si>
  <si>
    <t>VPP L3 VMware vRealize Automation 6 Development Kit - per Instance</t>
  </si>
  <si>
    <t>CA6-DEVK-C-L3</t>
  </si>
  <si>
    <t>VPP L4 VMware vRealize Automation 6 Development Kit - per Instance</t>
  </si>
  <si>
    <t>CA6-DEVK-C-L4</t>
  </si>
  <si>
    <t>Basic Support/Subscription VMware vRealize Automation 6 Development Kit - per Instance for 1 year</t>
  </si>
  <si>
    <t>CA6-DEVK-G-SSS-C</t>
  </si>
  <si>
    <t>Basic Support/Subscription VMware vRealize Automation 6 Development Kit - per Instance for 3 years</t>
  </si>
  <si>
    <t>CA6-DEVK-3G-SSS-C</t>
  </si>
  <si>
    <t>Production Support/Subscription VMware vRealize Automation 6 Development Kit - per Instance for 1 year</t>
  </si>
  <si>
    <t>CA6-DEVK-P-SSS-C</t>
  </si>
  <si>
    <t>Production Support/Subscription VMware vRealize Automation 6 Development Kit - per Instance for 3 years</t>
  </si>
  <si>
    <t>CA6-DEVK-3P-SSS-C</t>
  </si>
  <si>
    <t>Academic VMware vRealize Automation 6 Enterprise (25 OSI Pack)</t>
  </si>
  <si>
    <t>vRealize Automation Enterprise transforms infrastructure and application delivery by enabling deployment automation and self-service provisioning for multi-tier applications into hybrid cloud environments. Includes vRealize Automation for Server and Application Director for Release Automation. Sold in 25 OSI packs. SnS is required and sold separately. Only Partners authorized with a VMware Academic Specialization may have access to quote the Academic SKU's.</t>
  </si>
  <si>
    <t>CA6-ENT25-A</t>
  </si>
  <si>
    <t>VMware vRealize Automation 6 Enterprise (25 OSI Pack)</t>
  </si>
  <si>
    <t>vRealize Automation Enterprise transforms infrastructure and application delivery by enabling deployment automation and self-service provisioning for multi-tier applications into hybrid cloud environments. Includes vRealize Automation for Server and Application Director for Release Automation. Sold in 25 OSI packs. SnS is required and sold separately.</t>
  </si>
  <si>
    <t>CA6-ENT25-C</t>
  </si>
  <si>
    <t>VPP L1 VMware vRealize Automation 6 Enterprise (25 OSI Pack)</t>
  </si>
  <si>
    <t>CA6-ENT25-C-L1</t>
  </si>
  <si>
    <t>VPP L2 VMware vRealize Automation 6 Enterprise (25 OSI Pack)</t>
  </si>
  <si>
    <t>CA6-ENT25-C-L2</t>
  </si>
  <si>
    <t>VPP L3 VMware vRealize Automation 6 Enterprise (25 OSI Pack)</t>
  </si>
  <si>
    <t>CA6-ENT25-C-L3</t>
  </si>
  <si>
    <t>VPP L4 VMware vRealize Automation 6 Enterprise (25 OSI Pack)</t>
  </si>
  <si>
    <t>CA6-ENT25-C-L4</t>
  </si>
  <si>
    <t>Academic Basic Support/Subscription for VMware vRealize Automation 6 Enterprise (25 OSI Pack) for 2 Months</t>
  </si>
  <si>
    <t>CA6-ENT25-2M-GSSS-A</t>
  </si>
  <si>
    <t>vCloud</t>
  </si>
  <si>
    <t>Academic Basic Support/Subscription VMware vCloud Suite 5 Advanced for 1 year</t>
  </si>
  <si>
    <t>CL5-ADV-G-SSS-A</t>
  </si>
  <si>
    <t>Academic Production Support/Subscription VMware vCloud Suite 5 Advanced for 1 year</t>
  </si>
  <si>
    <t>CL5-ADV-P-SSS-A</t>
  </si>
  <si>
    <t>Basic Support/Subscription VMware vCloud Suite 5 Advanced for 1 year</t>
  </si>
  <si>
    <t>CL5-ADV-G-SSS-C</t>
  </si>
  <si>
    <t>Production Support/Subscription VMware vCloud Suite 5 Advanced for 1 year</t>
  </si>
  <si>
    <t>CL5-ADV-P-SSS-C</t>
  </si>
  <si>
    <t>Academic Basic Support/Subscription VMware vCloud Suite 5 Enterprise for 1 year</t>
  </si>
  <si>
    <t>CL5-ENT-G-SSS-A</t>
  </si>
  <si>
    <t>Academic Production Support/Subscription VMware vCloud Suite 5 Enterprise for 1 year</t>
  </si>
  <si>
    <t>CL5-ENT-P-SSS-A</t>
  </si>
  <si>
    <t>Basic Support/Subscription VMware vCloud Suite 5 Enterprise for 1 year</t>
  </si>
  <si>
    <t>CL5-ENT-G-SSS-C</t>
  </si>
  <si>
    <t>Production Support/Subscription VMware vCloud Suite 5 Enterprise for 1 year</t>
  </si>
  <si>
    <t>CL5-ENT-P-SSS-C</t>
  </si>
  <si>
    <t>Academic Basic Support/Subscription VMware vCloud Suite 5 Standard for 1 year</t>
  </si>
  <si>
    <t>Each vCloud Advanced Suite contains vSphere 5 Enterprise Plus, vCloud Director, vCloud Networking and Security Advanced and vCenter Operations Management Suite Advanced SnS is required.</t>
  </si>
  <si>
    <t>CL5-STD-G-SSS-A</t>
  </si>
  <si>
    <t>Academic Production Support/Subscription VMware vCloud Suite 5 Standard for 1 year</t>
  </si>
  <si>
    <t>CL5-STD-P-SSS-A</t>
  </si>
  <si>
    <t>Basic Support/Subscription VMware vCloud Suite 5 Standard for 1 year</t>
  </si>
  <si>
    <t>CL5-STD-G-SSS-C</t>
  </si>
  <si>
    <t>Production Support/Subscription VMware vCloud Suite 5 Standard for 1 year</t>
  </si>
  <si>
    <t>CL5-STD-P-SSS-C</t>
  </si>
  <si>
    <t>Academic Basic Support/Subscription for vCloud Networking and Security Advanced (25 VM Pack) for 1 year</t>
  </si>
  <si>
    <t>CL5-NSADV25-G-SSS-A</t>
  </si>
  <si>
    <t>Academic Production Support/Subscription for vCloud Networking and Security Advanced (25 VM Pack) for 1 year</t>
  </si>
  <si>
    <t>CL5-NSADV25-P-SSS-A</t>
  </si>
  <si>
    <t>Basic Support/Subscription for vCloud Networking and Security Advanced (25 VM Pack) for 1 year</t>
  </si>
  <si>
    <t>CL5-NSADV25-G-SSS-C</t>
  </si>
  <si>
    <t>Production Support/Subscription for vCloud Networking and Security Advanced (25 VM Pack) for 1 year</t>
  </si>
  <si>
    <t>CL5-NSADV25-P-SSS-C</t>
  </si>
  <si>
    <t>Academic Basic Support/Subscription for vCloud Networking and Security Standard (25 VM Pack) for 1 year</t>
  </si>
  <si>
    <t>CL5-NSSTD25-G-SSS-A</t>
  </si>
  <si>
    <t>Academic Production Support/Subscription for vCloud Networking and Security Standard (25 VM Pack) for 1 year</t>
  </si>
  <si>
    <t>CL5-NSSTD25-P-SSS-A</t>
  </si>
  <si>
    <t>Basic Support/Subscription for vCloud Networking and Security Standard (25 VM Pack) for 1 year</t>
  </si>
  <si>
    <t>CL5-NSSTD25-G-SSS-C</t>
  </si>
  <si>
    <t>Production Support/Subscription for vCloud Networking and Security Standard (25 VM Pack) for 1 year</t>
  </si>
  <si>
    <t>CL5-NSSTD25-P-SSS-C</t>
  </si>
  <si>
    <t>Academic VMware vCloud Suite 6 Advanced</t>
  </si>
  <si>
    <t>Each vCloud Advanced Suite contains vSphere 6 Enterprise Plus, vRealize Operations Advanced, vRealize Automation Advanced and vRealize Business Standard. SnS Required &amp; Sold Separately.Only Partners authorized with a VMware Academic Specialization may have access to quote the Academic SKU's.</t>
  </si>
  <si>
    <t>CL6-ADV-A</t>
  </si>
  <si>
    <t>Academic Basic Support/Subscription VMware vCloud Suite 6 Advanced for 1 year</t>
  </si>
  <si>
    <t>CL6-ADV-G-SSS-A</t>
  </si>
  <si>
    <t>Academic Basic Support/Subscription VMware vCloud Suite 6 Advanced for 3 years</t>
  </si>
  <si>
    <t>CL6-ADV-3G-SSS-A</t>
  </si>
  <si>
    <t>Academic Production Support/Subscription VMware vCloud Suite 6 Advanced for 1 year</t>
  </si>
  <si>
    <t>CL6-ADV-P-SSS-A</t>
  </si>
  <si>
    <t>Academic Production Support/Subscription VMware vCloud Suite 6 Advanced for 3 years</t>
  </si>
  <si>
    <t>CL6-ADV-3P-SSS-A</t>
  </si>
  <si>
    <t>VMware vCloud Suite 6 Advanced</t>
  </si>
  <si>
    <t>Each vCloud Advanced Suite contains vSphere 6 Enterprise Plus, vRealize Operations Advanced, vRealize Automation Advanced and vRealize Business Standard. SnS Required &amp; Sold Separately.</t>
  </si>
  <si>
    <t>CL6-ADV-C</t>
  </si>
  <si>
    <t>VPP L1 VMware vCloud Suite 6 Advanced</t>
  </si>
  <si>
    <t>CL6-ADV-C-L1</t>
  </si>
  <si>
    <t>VPP L2 VMware vCloud Suite 6 Advanced</t>
  </si>
  <si>
    <t>CL6-ADV-C-L2</t>
  </si>
  <si>
    <t>VPP L3 VMware vCloud Suite 6 Advanced</t>
  </si>
  <si>
    <t>CL6-ADV-C-L3</t>
  </si>
  <si>
    <t>VPP L4 VMware vCloud Suite 6 Advanced</t>
  </si>
  <si>
    <t>CL6-ADV-C-L4</t>
  </si>
  <si>
    <t>Basic Support/Subscription VMware vCloud Suite 6 Advanced for 1 year</t>
  </si>
  <si>
    <t>CL6-ADV-G-SSS-C</t>
  </si>
  <si>
    <t>Basic Support/Subscription VMware vCloud Suite 6 Advanced for 3 years</t>
  </si>
  <si>
    <t>CL6-ADV-3G-SSS-C</t>
  </si>
  <si>
    <t>Production Support/Subscription VMware vCloud Suite 6 Advanced for 1 year</t>
  </si>
  <si>
    <t>CL6-ADV-P-SSS-C</t>
  </si>
  <si>
    <t>Production Support/Subscription VMware vCloud Suite 6 Advanced for 3 years</t>
  </si>
  <si>
    <t>CL6-ADV-3P-SSS-C</t>
  </si>
  <si>
    <t>Academic Upgrade: VMware vCloud Suite 6 Advanced to vCloud Suite 6 Enterprise</t>
  </si>
  <si>
    <t>vCloud Suite 6 Enterprise SnS is required and sold separately. Original Serial Number w/active SnS required.Only Partners authorized with a VMware Academic Specialization may have access to quote the Academic SKU's.</t>
  </si>
  <si>
    <t>CL6-CADV-CENT-UG-A</t>
  </si>
  <si>
    <t>Academic Basic Support/Subscription VMware vCloud Suite 6 Enterprise for 1 year</t>
  </si>
  <si>
    <t>CL6-ENT-G-SSS-A</t>
  </si>
  <si>
    <t>Academic Basic Support/Subscription for vCloud Suite 6 Enterprise for 2 Months</t>
  </si>
  <si>
    <t>CL6-CENT-2M-GSSS-A</t>
  </si>
  <si>
    <t>Academic Basic Support/Subscription VMware vCloud Suite 6 Enterprise for 3 years</t>
  </si>
  <si>
    <t>CL6-ENT-3G-SSS-A</t>
  </si>
  <si>
    <t>Academic Production Support/Subscription VMware vCloud Suite 6 Enterprise for 1 year</t>
  </si>
  <si>
    <t>CL6-ENT-P-SSS-A</t>
  </si>
  <si>
    <t>Academic Production Support/Subscription for vCloud Suite 6 Enterprise for 2 Months</t>
  </si>
  <si>
    <t>CL6-CENT-2M-PSSS-A</t>
  </si>
  <si>
    <t>Academic Production Support/Subscription VMware vCloud Suite 6 Enterprise for 3 years</t>
  </si>
  <si>
    <t>CL6-ENT-3P-SSS-A</t>
  </si>
  <si>
    <t>Upgrade: VMware vCloud Suite 6 Advanced to vCloud Suite 6 Enterprise</t>
  </si>
  <si>
    <t>vCloud Suite 6 Enterprise SnS is required and sold separately. Original Serial Number w/active SnS required.</t>
  </si>
  <si>
    <t>CL6-CADV-CENT-UG-C</t>
  </si>
  <si>
    <t>VPP L1 Upgrade: VMware vCloud Suite 6 Advanced to vCloud Suite 6 Enterprise</t>
  </si>
  <si>
    <t>CL6-CADV-CENT-UGC-L1</t>
  </si>
  <si>
    <t>VPP L2 Upgrade: VMware vCloud Suite 6 Advanced to vCloud Suite 6 Enterprise</t>
  </si>
  <si>
    <t>CL6-CADV-CENT-UGC-L2</t>
  </si>
  <si>
    <t>VPP L3 Upgrade: VMware vCloud Suite 6 Advanced to vCloud Suite 6 Enterprise</t>
  </si>
  <si>
    <t>CL6-CADV-CENT-UGC-L3</t>
  </si>
  <si>
    <t>VPP L4 Upgrade: VMware vCloud Suite 6 Advanced to vCloud Suite 6 Enterprise</t>
  </si>
  <si>
    <t>CL6-CADV-CENT-UGC-L4</t>
  </si>
  <si>
    <t>Basic Support/Subscription VMware vCloud Suite 6 Enterprise for 1 year</t>
  </si>
  <si>
    <t>CL6-ENT-G-SSS-C</t>
  </si>
  <si>
    <t>Basic Support/Subscription for vCloud Suite 6 Enterprise for 2 Months</t>
  </si>
  <si>
    <t>CL6-CENT-2M-GSSS-C</t>
  </si>
  <si>
    <t>Basic Support/Subscription VMware vCloud Suite 6 Enterprise for 3 years</t>
  </si>
  <si>
    <t>CL6-ENT-3G-SSS-C</t>
  </si>
  <si>
    <t>Production Support/Subscription VMware vCloud Suite 6 Enterprise for 1 year</t>
  </si>
  <si>
    <t>CL6-ENT-P-SSS-C</t>
  </si>
  <si>
    <t>Production Support/Subscription for vCloud Suite 6 Enterprise for 2 Months</t>
  </si>
  <si>
    <t>CL6-CENT-2M-PSSS-C</t>
  </si>
  <si>
    <t>Production Support/Subscription VMware vCloud Suite 6 Enterprise for 3 years</t>
  </si>
  <si>
    <t>CL6-ENT-3P-SSS-C</t>
  </si>
  <si>
    <t>Academic Upgrade: VMware vCloud Suite 6 Standard to vCloud Suite 6 Advanced</t>
  </si>
  <si>
    <t>vCloud Suite 6 Advanced SnS is required and sold separately.Original Serial Number w/active SnS required.Only Partners authorized with a VMware Academic Specialization may have access to quote the Academic SKU's.</t>
  </si>
  <si>
    <t>CL6-CSTD-CADV-UG-A</t>
  </si>
  <si>
    <t>Academic Basic Support/Subscription for vCloud Suite 6 Advanced for 2 Months</t>
  </si>
  <si>
    <t>CL6-CADV-2M-GSSS-A</t>
  </si>
  <si>
    <t>Academic Production Support/Subscription for vCloud Suite 6 Advanced for 2 Months</t>
  </si>
  <si>
    <t>CL6-CADV-2M-PSSS-A</t>
  </si>
  <si>
    <t>Upgrade: VMware vCloud Suite 6 Standard to vCloud Suite 6 Advanced</t>
  </si>
  <si>
    <t>vCloud Suite 6 Advanced SnS is required and sold separately.Original Serial Number w/active SnS required.</t>
  </si>
  <si>
    <t>CL6-CSTD-CADV-UG-C</t>
  </si>
  <si>
    <t>VPP L1 Upgrade: VMware vCloud Suite 6 Standard to vCloud Suite 6 Advanced</t>
  </si>
  <si>
    <t>CL6-CSTD-CADV-UGC-L1</t>
  </si>
  <si>
    <t>VPP L2 Upgrade: VMware vCloud Suite 6 Standard to vCloud Suite 6 Advanced</t>
  </si>
  <si>
    <t>CL6-CSTD-CADV-UGC-L2</t>
  </si>
  <si>
    <t>VPP L3 Upgrade: VMware vCloud Suite 6 Standard to vCloud Suite 6 Advanced</t>
  </si>
  <si>
    <t>CL6-CSTD-CADV-UGC-L3</t>
  </si>
  <si>
    <t>VPP L4 Upgrade: VMware vCloud Suite 6 Standard to vCloud Suite 6 Advanced</t>
  </si>
  <si>
    <t>CL6-CSTD-CADV-UGC-L4</t>
  </si>
  <si>
    <t>Basic Support/Subscription for vCloud Suite 6 Advanced for 2 Months</t>
  </si>
  <si>
    <t>CL6-CADV-2M-GSSS-C</t>
  </si>
  <si>
    <t>Production Support/Subscription for vCloud Suite 6 Advanced for 2 Months</t>
  </si>
  <si>
    <t>CL6-CADV-2M-PSSS-C</t>
  </si>
  <si>
    <t>Academic Upgrade: VMware vCloud Suite 6 Standard to vCloud Suite 6 Enterprise</t>
  </si>
  <si>
    <t>CL6-CSTD-CENT-UG-A</t>
  </si>
  <si>
    <t>Upgrade: VMware vCloud Suite 6 Standard to vCloud Suite 6 Enterprise</t>
  </si>
  <si>
    <t>CL6-CSTD-CENT-UG-C</t>
  </si>
  <si>
    <t>VPP L1 Upgrade: VMware vCloud Suite 6 Standard to vCloud Suite 6 Enterprise</t>
  </si>
  <si>
    <t>CL6-CSTD-CENT-UGC-L1</t>
  </si>
  <si>
    <t>VPP L2 Upgrade: VMware vCloud Suite 6 Standard to vCloud Suite 6 Enterprise</t>
  </si>
  <si>
    <t>CL6-CSTD-CENT-UGC-L2</t>
  </si>
  <si>
    <t>VPP L3 Upgrade: VMware vCloud Suite 6 Standard to vCloud Suite 6 Enterprise</t>
  </si>
  <si>
    <t>CL6-CSTD-CENT-UGC-L3</t>
  </si>
  <si>
    <t>VPP L4 Upgrade: VMware vCloud Suite 6 Standard to vCloud Suite 6 Enterprise</t>
  </si>
  <si>
    <t>CL6-CSTD-CENT-UGC-L4</t>
  </si>
  <si>
    <t>Academic VMware vCloud Suite 6 Enterprise</t>
  </si>
  <si>
    <t>Each vCloud Enterprise Suite contains vSphere 6 Enterprise Plus, vRealize Operations Enterprise, vRealize Automation Enterprise, vRealize Business Standard and vCenter Site Recovery Manager Enterprise. SnS Required &amp; Sold Separately.Only Partners authorized with a VMware Academic Specialization may have access to quote the Academic SKU's.</t>
  </si>
  <si>
    <t>CL6-ENT-A</t>
  </si>
  <si>
    <t>VMware vCloud Suite 6 Enterprise</t>
  </si>
  <si>
    <t>Each vCloud Enterprise Suite contains vSphere 6 Enterprise Plus, vRealize Operations Enterprise, vRealize Automation Enterprise, vRealize Business Standard and vCenter Site Recovery Manager Enterprise. SnS Required &amp; Sold Separately.</t>
  </si>
  <si>
    <t>CL6-ENT-C</t>
  </si>
  <si>
    <t>VPP L1 VMware vCloud Suite 6 Enterprise</t>
  </si>
  <si>
    <t>CL6-ENT-C-L1</t>
  </si>
  <si>
    <t>VPP L2 VMware vCloud Suite 6 Enterprise</t>
  </si>
  <si>
    <t>CL6-ENT-C-L2</t>
  </si>
  <si>
    <t>VPP L3 VMware vCloud Suite 6 Enterprise</t>
  </si>
  <si>
    <t>CL6-ENT-C-L3</t>
  </si>
  <si>
    <t>VPP L4 VMware vCloud Suite 6 Enterprise</t>
  </si>
  <si>
    <t>CL6-ENT-C-L4</t>
  </si>
  <si>
    <t>Academic Basic Support/Subscription VMware vCloud Suite 6 Standard for 1 year</t>
  </si>
  <si>
    <t>CL6-STD-G-SSS-A</t>
  </si>
  <si>
    <t>Academic Basic Support/Subscription VMware vCloud Suite 6 Standard for 3 years</t>
  </si>
  <si>
    <t>CL6-STD-3G-SSS-A</t>
  </si>
  <si>
    <t>Academic Production Support/Subscription VMware vCloud Suite 6 Standard for 1 year</t>
  </si>
  <si>
    <t>CL6-STD-P-SSS-A</t>
  </si>
  <si>
    <t>Academic Production Support/Subscription VMware vCloud Suite 6 Standard for 3 years</t>
  </si>
  <si>
    <t>CL6-STD-3P-SSS-A</t>
  </si>
  <si>
    <t>Basic Support/Subscription VMware vCloud Suite 6 Standard for 1 year</t>
  </si>
  <si>
    <t>CL6-STD-G-SSS-C</t>
  </si>
  <si>
    <t>Basic Support/Subscription VMware vCloud Suite 6 Standard for 3 years</t>
  </si>
  <si>
    <t>CL6-STD-3G-SSS-C</t>
  </si>
  <si>
    <t>Production Support/Subscription VMware vCloud Suite 6 Standard for 1 year</t>
  </si>
  <si>
    <t>CL6-STD-P-SSS-C</t>
  </si>
  <si>
    <t>Production Support/Subscription VMware vCloud Suite 6 Standard for 3 years</t>
  </si>
  <si>
    <t>CL6-STD-3P-SSS-C</t>
  </si>
  <si>
    <t>Academic Upgrade: VMware vSphere 6 Hypervisor to vCloud Suite 6 Advanced</t>
  </si>
  <si>
    <t>vCloud Suite 6 Advanced SnS is required and sold separately.Original Serial Number w/active SnS required.Original Serial Number w/active SnS required.Only Partners authorized with a VMware Academic Specialization may have access to quote the Academic SKU's.</t>
  </si>
  <si>
    <t>CL6-HYP-CADV-UG-A</t>
  </si>
  <si>
    <t>Upgrade: VMware vSphere 6 Hypervisor to vCloud Suite 6 Advanced</t>
  </si>
  <si>
    <t>CL6-HYP-CADV-UG-C</t>
  </si>
  <si>
    <t>VPP L1 Upgrade: VMware vSphere 6 Hypervisor to vCloud Suite 6 Advanced</t>
  </si>
  <si>
    <t>CL6-HYP-CADV-UG-C-L1</t>
  </si>
  <si>
    <t>VPP L2 Upgrade: VMware vSphere 6 Hypervisor to vCloud Suite 6 Advanced</t>
  </si>
  <si>
    <t>CL6-HYP-CADV-UG-C-L2</t>
  </si>
  <si>
    <t>VPP L3 Upgrade: VMware vSphere 6 Hypervisor to vCloud Suite 6 Advanced</t>
  </si>
  <si>
    <t>CL6-HYP-CADV-UG-C-L3</t>
  </si>
  <si>
    <t>VPP L4 Upgrade: VMware vSphere 6 Hypervisor to vCloud Suite 6 Advanced</t>
  </si>
  <si>
    <t>CL6-HYP-CADV-UG-C-L4</t>
  </si>
  <si>
    <t>Academic Upgrade: VMware vSphere 6 Hypervisor to vCloud Suite 6 Enterprise</t>
  </si>
  <si>
    <t>vCloud Suite 6 Enterprise SnS is required and sold separately. Original Serial Number w/active SnS required.Original Serial Number w/active SnS required.Only Partners authorized with a VMware Academic Specialization may have access to quote the Academic SKU's.</t>
  </si>
  <si>
    <t>CL6-HYP-CENT-UG-A</t>
  </si>
  <si>
    <t>Upgrade: VMware vSphere 6 Hypervisor to vCloud Suite 6 Enterprise</t>
  </si>
  <si>
    <t>CL6-HYP-CENT-UG-C</t>
  </si>
  <si>
    <t>VPP L1 Upgrade: VMware vSphere 6 Hypervisor to vCloud Suite 6 Enterprise</t>
  </si>
  <si>
    <t>CL6-HYP-CENT-UG-C-L1</t>
  </si>
  <si>
    <t>VPP L2 Upgrade: VMware vSphere 6 Hypervisor to vCloud Suite 6 Enterprise</t>
  </si>
  <si>
    <t>CL6-HYP-CENT-UG-C-L2</t>
  </si>
  <si>
    <t>VPP L3 Upgrade: VMware vSphere 6 Hypervisor to vCloud Suite 6 Enterprise</t>
  </si>
  <si>
    <t>CL6-HYP-CENT-UG-C-L3</t>
  </si>
  <si>
    <t>VPP L4 Upgrade: VMware vSphere 6 Hypervisor to vCloud Suite 6 Enterprise</t>
  </si>
  <si>
    <t>CL6-HYP-CENT-UG-C-L4</t>
  </si>
  <si>
    <t>Academic Upgrade: VMware vSphere 6 Hypervisor to vCloud Suite 6 Standard</t>
  </si>
  <si>
    <t>vCloud Suite 6 Standard SnS is required and sold separately. Original Serial Number w/active SnS required.Original Serial Number w/active SnS required.Only Partners authorized with a VMware Academic Specialization may have access to quote the Academic SKU's.</t>
  </si>
  <si>
    <t>CL6-HYP-CSTD-UG-A</t>
  </si>
  <si>
    <t>Academic Basic Support/Subscription for vCloud Suite 6 Standard for 2 Months</t>
  </si>
  <si>
    <t>CL6-CSTD-2M-GSSS-A</t>
  </si>
  <si>
    <t>Academic Production Support/Subscription for vCloud Suite 6 Standard for 2 Months</t>
  </si>
  <si>
    <t>CL6-CSTD-2M-PSSS-A</t>
  </si>
  <si>
    <t>Upgrade: VMware vSphere 6 Hypervisor to vCloud Suite 6 Standard</t>
  </si>
  <si>
    <t>vCloud Suite 6 Standard SnS is required and sold separately. Original Serial Number w/active SnS required.</t>
  </si>
  <si>
    <t>CL6-HYP-CSTD-UG-C</t>
  </si>
  <si>
    <t>VPP L1 Upgrade: VMware vSphere 6 Hypervisor to vCloud Suite 6 Standard</t>
  </si>
  <si>
    <t>CL6-HYP-CSTD-UG-C-L1</t>
  </si>
  <si>
    <t>VPP L2 Upgrade: VMware vSphere 6 Hypervisor to vCloud Suite 6 Standard</t>
  </si>
  <si>
    <t>CL6-HYP-CSTD-UG-C-L2</t>
  </si>
  <si>
    <t>VPP L3 Upgrade: VMware vSphere 6 Hypervisor to vCloud Suite 6 Standard</t>
  </si>
  <si>
    <t>CL6-HYP-CSTD-UG-C-L3</t>
  </si>
  <si>
    <t>VPP L4 Upgrade: VMware vSphere 6 Hypervisor to vCloud Suite 6 Standard</t>
  </si>
  <si>
    <t>CL6-HYP-CSTD-UG-C-L4</t>
  </si>
  <si>
    <t>Basic Support/Subscription for vCloud Suite 6 Standard for 2 Months</t>
  </si>
  <si>
    <t>CL6-CSTD-2M-GSSS-C</t>
  </si>
  <si>
    <t>Production Support/Subscription for vCloud Suite 6 Standard for 2 Months</t>
  </si>
  <si>
    <t>CL6-CSTD-2M-PSSS-C</t>
  </si>
  <si>
    <t>Academic Upgrade: VMware vSphere 6 with Operations Management Enterprise to vCloud Suite 6 Advanced</t>
  </si>
  <si>
    <t>CL6-OENT-CADV-UG-A</t>
  </si>
  <si>
    <t>Upgrade: VMware vSphere 6 with Operations Management Enterprise to vCloud Suite 6 Advanced</t>
  </si>
  <si>
    <t>CL6-OENT-CADV-UG-C</t>
  </si>
  <si>
    <t>VPP L1 Upgrade: VMware vSphere 6 with Operations Management Enterprise to vCloud Suite 6 Advanced</t>
  </si>
  <si>
    <t>CL6-OENT-CADV-UGC-L1</t>
  </si>
  <si>
    <t>VPP L2 Upgrade: VMware vSphere 6 with Operations Management Enterprise to vCloud Suite 6 Advanced</t>
  </si>
  <si>
    <t>CL6-OENT-CADV-UGC-L2</t>
  </si>
  <si>
    <t>VPP L3 Upgrade: VMware vSphere 6 with Operations Management Enterprise to vCloud Suite 6 Advanced</t>
  </si>
  <si>
    <t>CL6-OENT-CADV-UGC-L3</t>
  </si>
  <si>
    <t>VPP L4 Upgrade: VMware vSphere 6 with Operations Management Enterprise to vCloud Suite 6 Advanced</t>
  </si>
  <si>
    <t>CL6-OENT-CADV-UGC-L4</t>
  </si>
  <si>
    <t>Academic Upgrade: VMware vSphere 6 with Operations Management Enterprise to vCloud Suite 6 Enterprise</t>
  </si>
  <si>
    <t>CL6-OENT-CENT-UG-A</t>
  </si>
  <si>
    <t>Upgrade: VMware vSphere 6 with Operations Management Enterprise to vCloud Suite 6 Enterprise</t>
  </si>
  <si>
    <t>CL6-OENT-CENT-UG-C</t>
  </si>
  <si>
    <t>VPP L1 Upgrade: VMware vSphere 6 with Operations Management Enterprise to vCloud Suite 6 Enterprise</t>
  </si>
  <si>
    <t>CL6-OENT-CENT-UGC-L1</t>
  </si>
  <si>
    <t>VPP L2 Upgrade: VMware vSphere 6 with Operations Management Enterprise to vCloud Suite 6 Enterprise</t>
  </si>
  <si>
    <t>CL6-OENT-CENT-UGC-L2</t>
  </si>
  <si>
    <t>VPP L3 Upgrade: VMware vSphere 6 with Operations Management Enterprise to vCloud Suite 6 Enterprise</t>
  </si>
  <si>
    <t>CL6-OENT-CENT-UGC-L3</t>
  </si>
  <si>
    <t>VPP L4 Upgrade: VMware vSphere 6 with Operations Management Enterprise to vCloud Suite 6 Enterprise</t>
  </si>
  <si>
    <t>CL6-OENT-CENT-UGC-L4</t>
  </si>
  <si>
    <t>Academic Upgrade: VMware vSphere 6 with Operations Management Enterprise to vCloud Suite 6 Standard</t>
  </si>
  <si>
    <t>vCloud Suite 6 Standard SnS is required and sold separately. Original Serial Number w/active SnS required.Only Partners authorized with a VMware Academic Specialization may have access to quote the Academic SKU's.</t>
  </si>
  <si>
    <t>CL6-OENT-CSTD-UG-A</t>
  </si>
  <si>
    <t>Upgrade: VMware vSphere 6 with Operations Management Enterprise to vCloud Suite 6 Standard</t>
  </si>
  <si>
    <t>CL6-OENT-CSTD-UG-C</t>
  </si>
  <si>
    <t>VPP L1 Upgrade: VMware vSphere 6 with Operations Management Enterprise to vCloud Suite 6 Standard</t>
  </si>
  <si>
    <t>CL6-OENT-CSTD-UGC-L1</t>
  </si>
  <si>
    <t>VPP L2 Upgrade: VMware vSphere 6 with Operations Management Enterprise to vCloud Suite 6 Standard</t>
  </si>
  <si>
    <t>CL6-OENT-CSTD-UGC-L2</t>
  </si>
  <si>
    <t>VPP L3 Upgrade: VMware vSphere 6 with Operations Management Enterprise to vCloud Suite 6 Standard</t>
  </si>
  <si>
    <t>CL6-OENT-CSTD-UGC-L3</t>
  </si>
  <si>
    <t>VPP L4 Upgrade: VMware vSphere 6 with Operations Management Enterprise to vCloud Suite 6 Standard</t>
  </si>
  <si>
    <t>CL6-OENT-CSTD-UGC-L4</t>
  </si>
  <si>
    <t>Academic Upgrade: VMware vSphere 6 with Operations Management Enterprise Plus to vCloud Suite 6 Advanced</t>
  </si>
  <si>
    <t>CL6-OEPL-CADV-UG-A</t>
  </si>
  <si>
    <t>Upgrade: VMware vSphere 6 with Operations Management Enterprise Plus to vCloud Suite 6 Advanced</t>
  </si>
  <si>
    <t>CL6-OEPL-CADV-UG-C</t>
  </si>
  <si>
    <t>VPP L1 Upgrade: VMware vSphere 6 with Operations Management Enterprise Plus to vCloud Suite 6 Advanced</t>
  </si>
  <si>
    <t>CL6-OEPL-CADV-UGC-L1</t>
  </si>
  <si>
    <t>VPP L2 Upgrade: VMware vSphere 6 with Operations Management Enterprise Plus to vCloud Suite 6 Advanced</t>
  </si>
  <si>
    <t>CL6-OEPL-CADV-UGC-L2</t>
  </si>
  <si>
    <t>VPP L3 Upgrade: VMware vSphere 6 with Operations Management Enterprise Plus to vCloud Suite 6 Advanced</t>
  </si>
  <si>
    <t>CL6-OEPL-CADV-UGC-L3</t>
  </si>
  <si>
    <t>VPP L4 Upgrade: VMware vSphere 6 with Operations Management Enterprise Plus to vCloud Suite 6 Advanced</t>
  </si>
  <si>
    <t>CL6-OEPL-CADV-UGC-L4</t>
  </si>
  <si>
    <t>Academic Upgrade: VMware vSphere 6 with Operations Management Enterprise Plus to vCloud Suite 6 Enterprise</t>
  </si>
  <si>
    <t>CL6-OEPL-CENT-UG-A</t>
  </si>
  <si>
    <t>Upgrade: VMware vSphere 6 with Operations Management Enterprise Plus to vCloud Suite 6 Enterprise</t>
  </si>
  <si>
    <t>CL6-OEPL-CENT-UG-C</t>
  </si>
  <si>
    <t>VPP L1 Upgrade: VMware vSphere 6 with Operations Management Enterprise Plus to vCloud Suite 6 Enterprise</t>
  </si>
  <si>
    <t>CL6-OEPL-CENT-UGC-L1</t>
  </si>
  <si>
    <t>VPP L2 Upgrade: VMware vSphere 6 with Operations Management Enterprise Plus to vCloud Suite 6 Enterprise</t>
  </si>
  <si>
    <t>CL6-OEPL-CENT-UGC-L2</t>
  </si>
  <si>
    <t>VPP L3 Upgrade: VMware vSphere 6 with Operations Management Enterprise Plus to vCloud Suite 6 Enterprise</t>
  </si>
  <si>
    <t>CL6-OEPL-CENT-UGC-L3</t>
  </si>
  <si>
    <t>VPP L4 Upgrade: VMware vSphere 6 with Operations Management Enterprise Plus to vCloud Suite 6 Enterprise</t>
  </si>
  <si>
    <t>CL6-OEPL-CENT-UGC-L4</t>
  </si>
  <si>
    <t>Academic Upgrade: VMware vSphere 6 with Operations Management Enterprise Plus to vCloud Suite 6 Standard</t>
  </si>
  <si>
    <t>CL6-OEPL-CSTD-UG-A</t>
  </si>
  <si>
    <t>Upgrade: VMware vSphere 6 with Operations Management Enterprise Plus to vCloud Suite 6 Standard</t>
  </si>
  <si>
    <t>CL6-OEPL-CSTD-UG-C</t>
  </si>
  <si>
    <t>VPP L1 Upgrade: VMware vSphere 6 with Operations Management Enterprise Plus to vCloud Suite 6 Standard</t>
  </si>
  <si>
    <t>CL6-OEPL-CSTD-UGC-L1</t>
  </si>
  <si>
    <t>VPP L2 Upgrade: VMware vSphere 6 with Operations Management Enterprise Plus to vCloud Suite 6 Standard</t>
  </si>
  <si>
    <t>CL6-OEPL-CSTD-UGC-L2</t>
  </si>
  <si>
    <t>VPP L3 Upgrade: VMware vSphere 6 with Operations Management Enterprise Plus to vCloud Suite 6 Standard</t>
  </si>
  <si>
    <t>CL6-OEPL-CSTD-UGC-L3</t>
  </si>
  <si>
    <t>VPP L4 Upgrade: VMware vSphere 6 with Operations Management Enterprise Plus to vCloud Suite 6 Standard</t>
  </si>
  <si>
    <t>CL6-OEPL-CSTD-UGC-L4</t>
  </si>
  <si>
    <t>Academic Upgrade: VMware vSphere 6 with Operations Management Standard to vCloud Suite 6 Advanced</t>
  </si>
  <si>
    <t>CL6-OSTD-CADV-UG-A</t>
  </si>
  <si>
    <t>Upgrade: VMware vSphere 6 with Operations Management Standard to vCloud Suite 6 Advanced</t>
  </si>
  <si>
    <t>CL6-OSTD-CADV-UG-C</t>
  </si>
  <si>
    <t>VPP L1 Upgrade: VMware vSphere 6 with Operations Management Standard to vCloud Suite 6 Advanced</t>
  </si>
  <si>
    <t>CL6-OSTD-CADV-UGC-L1</t>
  </si>
  <si>
    <t>VPP L2 Upgrade: VMware vSphere 6 with Operations Management Standard to vCloud Suite 6 Advanced</t>
  </si>
  <si>
    <t>CL6-OSTD-CADV-UGC-L2</t>
  </si>
  <si>
    <t>VPP L3 Upgrade: VMware vSphere 6 with Operations Management Standard to vCloud Suite 6 Advanced</t>
  </si>
  <si>
    <t>CL6-OSTD-CADV-UGC-L3</t>
  </si>
  <si>
    <t>VPP L4 Upgrade: VMware vSphere 6 with Operations Management Standard to vCloud Suite 6 Advanced</t>
  </si>
  <si>
    <t>CL6-OSTD-CADV-UGC-L4</t>
  </si>
  <si>
    <t>Academic Upgrade: VMware vSphere 6 with Operations Management Standard to vCloud Suite 6 Enterprise</t>
  </si>
  <si>
    <t>CL6-OSTD-CENT-UG-A</t>
  </si>
  <si>
    <t>Upgrade: VMware vSphere 6 with Operations Management Standard to vCloud Suite 6 Enterprise</t>
  </si>
  <si>
    <t>CL6-OSTD-CENT-UG-C</t>
  </si>
  <si>
    <t>VPP L1 Upgrade: VMware vSphere 6 with Operations Management Standard to vCloud Suite 6 Enterprise</t>
  </si>
  <si>
    <t>CL6-OSTD-CENT-UGC-L1</t>
  </si>
  <si>
    <t>VPP L2 Upgrade: VMware vSphere 6 with Operations Management Standard to vCloud Suite 6 Enterprise</t>
  </si>
  <si>
    <t>CL6-OSTD-CENT-UGC-L2</t>
  </si>
  <si>
    <t>VPP L3 Upgrade: VMware vSphere 6 with Operations Management Standard to vCloud Suite 6 Enterprise</t>
  </si>
  <si>
    <t>CL6-OSTD-CENT-UGC-L3</t>
  </si>
  <si>
    <t>VPP L4 Upgrade: VMware vSphere 6 with Operations Management Standard to vCloud Suite 6 Enterprise</t>
  </si>
  <si>
    <t>CL6-OSTD-CENT-UGC-L4</t>
  </si>
  <si>
    <t>Academic Upgrade: VMware vSphere 6 with Operations Management Standard to vCloud Suite 6 Standard</t>
  </si>
  <si>
    <t>CL6-OSTD-CSTD-UG-A</t>
  </si>
  <si>
    <t>Upgrade: VMware vSphere 6 with Operations Management Standard to vCloud Suite 6 Standard</t>
  </si>
  <si>
    <t>CL6-OSTD-CSTD-UG-C</t>
  </si>
  <si>
    <t>VPP L1 Upgrade: VMware vSphere 6 with Operations Management Standard to vCloud Suite 6 Standard</t>
  </si>
  <si>
    <t>CL6-OSTD-CSTD-UGC-L1</t>
  </si>
  <si>
    <t>VPP L2 Upgrade: VMware vSphere 6 with Operations Management Standard to vCloud Suite 6 Standard</t>
  </si>
  <si>
    <t>CL6-OSTD-CSTD-UGC-L2</t>
  </si>
  <si>
    <t>VPP L3 Upgrade: VMware vSphere 6 with Operations Management Standard to vCloud Suite 6 Standard</t>
  </si>
  <si>
    <t>CL6-OSTD-CSTD-UGC-L3</t>
  </si>
  <si>
    <t>VPP L4 Upgrade: VMware vSphere 6 with Operations Management Standard to vCloud Suite 6 Standard</t>
  </si>
  <si>
    <t>CL6-OSTD-CSTD-UGC-L4</t>
  </si>
  <si>
    <t>Academic VMware vCloud Suite 6 Standard</t>
  </si>
  <si>
    <t>Each vCloud Standard Suite contains vSphere 6 Enterprise Plus, vRealize Operations Standard, and vRealize Automation Standard. SnS Required &amp; Sold Separately.Only Partners authorized with a VMware Academic Specialization may have access to quote the Academic SKU's.</t>
  </si>
  <si>
    <t>CL6-STD-A</t>
  </si>
  <si>
    <t>VMware vCloud Suite 6 Standard</t>
  </si>
  <si>
    <t>Each vCloud Standard Suite contains vSphere 6 Enterprise Plus, vRealize Operations Standard, and vRealize Automation Standard. SnS Required &amp; Sold Separately.</t>
  </si>
  <si>
    <t>CL6-STD-C</t>
  </si>
  <si>
    <t>VPP L1 VMware vCloud Suite 6 Standard</t>
  </si>
  <si>
    <t>CL6-STD-C-L1</t>
  </si>
  <si>
    <t>VPP L2 VMware vCloud Suite 6 Standard</t>
  </si>
  <si>
    <t>CL6-STD-C-L2</t>
  </si>
  <si>
    <t>VPP L3 VMware vCloud Suite 6 Standard</t>
  </si>
  <si>
    <t>CL6-STD-C-L3</t>
  </si>
  <si>
    <t>VPP L4 VMware vCloud Suite 6 Standard</t>
  </si>
  <si>
    <t>CL6-STD-C-L4</t>
  </si>
  <si>
    <t>Academic Upgrade: VMware vSphere 6 Enterprise to vCloud Suite 6 Advanced</t>
  </si>
  <si>
    <t>CL6-VENT-CADV-UG-A</t>
  </si>
  <si>
    <t>Upgrade: VMware vSphere 6 Enterprise to vCloud Suite 6 Advanced</t>
  </si>
  <si>
    <t>CL6-VENT-CADV-UG-C</t>
  </si>
  <si>
    <t>VPP L1 Upgrade: VMware vSphere 6 Enterprise to vCloud Suite 6 Advanced</t>
  </si>
  <si>
    <t>CL6-VENT-CADV-UGC-L1</t>
  </si>
  <si>
    <t>VPP L2 Upgrade: VMware vSphere 6 Enterprise to vCloud Suite 6 Advanced</t>
  </si>
  <si>
    <t>CL6-VENT-CADV-UGC-L2</t>
  </si>
  <si>
    <t>VPP L3 Upgrade: VMware vSphere 6 Enterprise to vCloud Suite 6 Advanced</t>
  </si>
  <si>
    <t>CL6-VENT-CADV-UGC-L3</t>
  </si>
  <si>
    <t>VPP L4 Upgrade: VMware vSphere 6 Enterprise to vCloud Suite 6 Advanced</t>
  </si>
  <si>
    <t>CL6-VENT-CADV-UGC-L4</t>
  </si>
  <si>
    <t>Academic Upgrade: VMware vSphere 6 Enterprise to vCloud Suite 6 Enterprise</t>
  </si>
  <si>
    <t>CL6-VENT-CENT-UG-A</t>
  </si>
  <si>
    <t>Upgrade: VMware vSphere 6 Enterprise to vCloud Suite 6 Enterprise</t>
  </si>
  <si>
    <t>CL6-VENT-CENT-UG-C</t>
  </si>
  <si>
    <t>VPP L1 Upgrade: VMware vSphere 6 Enterprise to vCloud Suite 6 Enterprise</t>
  </si>
  <si>
    <t>CL6-VENT-CENT-UGC-L1</t>
  </si>
  <si>
    <t>VPP L2 Upgrade: VMware vSphere 6 Enterprise to vCloud Suite 6 Enterprise</t>
  </si>
  <si>
    <t>CL6-VENT-CENT-UGC-L2</t>
  </si>
  <si>
    <t>VPP L3 Upgrade: VMware vSphere 6 Enterprise to vCloud Suite 6 Enterprise</t>
  </si>
  <si>
    <t>CL6-VENT-CENT-UGC-L3</t>
  </si>
  <si>
    <t>VPP L4 Upgrade: VMware vSphere 6 Enterprise to vCloud Suite 6 Enterprise</t>
  </si>
  <si>
    <t>CL6-VENT-CENT-UGC-L4</t>
  </si>
  <si>
    <t>Academic Upgrade: VMware vSphere 6 Enterprise to vCloud Suite 6 Standard</t>
  </si>
  <si>
    <t>CL6-VENT-CSTD-UG-A</t>
  </si>
  <si>
    <t>Upgrade: VMware vSphere 6 Enterprise to vCloud Suite 6 Standard</t>
  </si>
  <si>
    <t>CL6-VENT-CSTD-UG-C</t>
  </si>
  <si>
    <t>VPP L1 Upgrade: VMware vSphere 6 Enterprise to vCloud Suite 6 Standard</t>
  </si>
  <si>
    <t>CL6-VENT-CSTD-UGC-L1</t>
  </si>
  <si>
    <t>VPP L2 Upgrade: VMware vSphere 6 Enterprise to vCloud Suite 6 Standard</t>
  </si>
  <si>
    <t>CL6-VENT-CSTD-UGC-L2</t>
  </si>
  <si>
    <t>VPP L3 Upgrade: VMware vSphere 6 Enterprise to vCloud Suite 6 Standard</t>
  </si>
  <si>
    <t>CL6-VENT-CSTD-UGC-L3</t>
  </si>
  <si>
    <t>VPP L4 Upgrade: VMware vSphere 6 Enterprise to vCloud Suite 6 Standard</t>
  </si>
  <si>
    <t>CL6-VENT-CSTD-UGC-L4</t>
  </si>
  <si>
    <t>Academic Upgrade: VMware vSphere 6 Enterprise Plus to vCloud Suite 6 Advanced</t>
  </si>
  <si>
    <t>vCloud Suite 6 Advanced SnS is required and sold separately. Original Serial Number w/active SnS required.Only Partners authorized with a VMware Academic Specialization may have access to quote the Academic SKU's.</t>
  </si>
  <si>
    <t>CL6-VEPL-CADV-UG-A</t>
  </si>
  <si>
    <t>Upgrade: VMware vSphere 6 Enterprise Plus to vCloud Suite 6 Advanced</t>
  </si>
  <si>
    <t>vCloud Suite 6 Advanced SnS is required and sold separately. Original Serial Number w/active SnS required.</t>
  </si>
  <si>
    <t>CL6-VEPL-CADV-UG-C</t>
  </si>
  <si>
    <t>VPP L1 Upgrade: VMware vSphere 6 Enterprise Plus to vCloud Suite 6 Advanced</t>
  </si>
  <si>
    <t>CL6-VEPL-CADV-UGC-L1</t>
  </si>
  <si>
    <t>VPP L2 Upgrade: VMware vSphere 6 Enterprise Plus to vCloud Suite 6 Advanced</t>
  </si>
  <si>
    <t>CL6-VEPL-CADV-UGC-L2</t>
  </si>
  <si>
    <t>VPP L3 Upgrade: VMware vSphere 6 Enterprise Plus to vCloud Suite 6 Advanced</t>
  </si>
  <si>
    <t>CL6-VEPL-CADV-UGC-L3</t>
  </si>
  <si>
    <t>VPP L4 Upgrade: VMware vSphere 6 Enterprise Plus to vCloud Suite 6 Advanced</t>
  </si>
  <si>
    <t>CL6-VEPL-CADV-UGC-L4</t>
  </si>
  <si>
    <t>Academic Upgrade: VMware vSphere 6 Enterprise Plus to vCloud Suite 6 Enterprise</t>
  </si>
  <si>
    <t>CL6-VEPL-CENT-UG-A</t>
  </si>
  <si>
    <t>Upgrade: VMware vSphere 6 Enterprise Plus to vCloud Suite 6 Enterprise</t>
  </si>
  <si>
    <t>CL6-VEPL-CENT-UG-C</t>
  </si>
  <si>
    <t>VPP L1 Upgrade: VMware vSphere 6 Enterprise Plus to vCloud Suite 6 Enterprise</t>
  </si>
  <si>
    <t>CL6-VEPL-CENT-UGC-L1</t>
  </si>
  <si>
    <t>VPP L2 Upgrade: VMware vSphere 6 Enterprise Plus to vCloud Suite 6 Enterprise</t>
  </si>
  <si>
    <t>CL6-VEPL-CENT-UGC-L2</t>
  </si>
  <si>
    <t>VPP L3 Upgrade: VMware vSphere 6 Enterprise Plus to vCloud Suite 6 Enterprise</t>
  </si>
  <si>
    <t>CL6-VEPL-CENT-UGC-L3</t>
  </si>
  <si>
    <t>VPP L4 Upgrade: VMware vSphere 6 Enterprise Plus to vCloud Suite 6 Enterprise</t>
  </si>
  <si>
    <t>CL6-VEPL-CENT-UGC-L4</t>
  </si>
  <si>
    <t>Academic Upgrade: VMware vSphere 6 Enterprise Plus to vCloud Suite 6 Standard</t>
  </si>
  <si>
    <t>CL6-VEPL-CSTD-UG-A</t>
  </si>
  <si>
    <t>Upgrade: VMware vSphere 6 Enterprise Plus to vCloud Suite 6 Standard</t>
  </si>
  <si>
    <t>CL6-VEPL-CSTD-UG-C</t>
  </si>
  <si>
    <t>VPP L1 Upgrade: VMware vSphere 6 Enterprise Plus to vCloud Suite 6 Standard</t>
  </si>
  <si>
    <t>CL6-VEPL-CSTD-UGC-L1</t>
  </si>
  <si>
    <t>VPP L2 Upgrade: VMware vSphere 6 Enterprise Plus to vCloud Suite 6 Standard</t>
  </si>
  <si>
    <t>CL6-VEPL-CSTD-UGC-L2</t>
  </si>
  <si>
    <t>VPP L3 Upgrade: VMware vSphere 6 Enterprise Plus to vCloud Suite 6 Standard</t>
  </si>
  <si>
    <t>CL6-VEPL-CSTD-UGC-L3</t>
  </si>
  <si>
    <t>VPP L4 Upgrade: VMware vSphere 6 Enterprise Plus to vCloud Suite 6 Standard</t>
  </si>
  <si>
    <t>CL6-VEPL-CSTD-UGC-L4</t>
  </si>
  <si>
    <t>Academic Upgrade: VMware vSphere 6 Standard to vCloud Suite 6 Advanced</t>
  </si>
  <si>
    <t>CL6-VSTD-CADV-UG-A</t>
  </si>
  <si>
    <t>Upgrade: VMware vSphere 6 Standard to vCloud Suite 6 Advanced</t>
  </si>
  <si>
    <t>CL6-VSTD-CADV-UG-C</t>
  </si>
  <si>
    <t>VPP L1 Upgrade: VMware vSphere 6 Standard to vCloud Suite 6 Advanced</t>
  </si>
  <si>
    <t>CL6-VSTD-CADV-UGC-L1</t>
  </si>
  <si>
    <t>VPP L2 Upgrade: VMware vSphere 6 Standard to vCloud Suite 6 Advanced</t>
  </si>
  <si>
    <t>CL6-VSTD-CADV-UGC-L2</t>
  </si>
  <si>
    <t>VPP L3 Upgrade: VMware vSphere 6 Standard to vCloud Suite 6 Advanced</t>
  </si>
  <si>
    <t>CL6-VSTD-CADV-UGC-L3</t>
  </si>
  <si>
    <t>VPP L4 Upgrade: VMware vSphere 6 Standard to vCloud Suite 6 Advanced</t>
  </si>
  <si>
    <t>CL6-VSTD-CADV-UGC-L4</t>
  </si>
  <si>
    <t>Academic Upgrade: VMware vSphere 6 Standard to vCloud Suite 6 Enterprise</t>
  </si>
  <si>
    <t>CL6-VSTD-CENT-UG-A</t>
  </si>
  <si>
    <t>Upgrade: VMware vSphere 6 Standard to vCloud Suite 6 Enterprise</t>
  </si>
  <si>
    <t>CL6-VSTD-CENT-UG-C</t>
  </si>
  <si>
    <t>VPP L1 Upgrade: VMware vSphere 6 Standard to vCloud Suite 6 Enterprise</t>
  </si>
  <si>
    <t>CL6-VSTD-CENT-UGC-L1</t>
  </si>
  <si>
    <t>VPP L2 Upgrade: VMware vSphere 6 Standard to vCloud Suite 6 Enterprise</t>
  </si>
  <si>
    <t>CL6-VSTD-CENT-UGC-L2</t>
  </si>
  <si>
    <t>VPP L3 Upgrade: VMware vSphere 6 Standard to vCloud Suite 6 Enterprise</t>
  </si>
  <si>
    <t>CL6-VSTD-CENT-UGC-L3</t>
  </si>
  <si>
    <t>VPP L4 Upgrade: VMware vSphere 6 Standard to vCloud Suite 6 Enterprise</t>
  </si>
  <si>
    <t>CL6-VSTD-CENT-UGC-L4</t>
  </si>
  <si>
    <t>Academic Upgrade: VMware vSphere 6 Standard to vCloud Suite 6 Standard</t>
  </si>
  <si>
    <t>CL6-VSTD-CSTD-UG-A</t>
  </si>
  <si>
    <t>Upgrade: VMware vSphere 6 Standard to vCloud Suite 6 Standard</t>
  </si>
  <si>
    <t>CL6-VSTD-CSTD-UG-C</t>
  </si>
  <si>
    <t>VPP L1 Upgrade: VMware vSphere 6 Standard to vCloud Suite 6 Standard</t>
  </si>
  <si>
    <t>CL6-VSTD-CSTD-UGC-L1</t>
  </si>
  <si>
    <t>VPP L2 Upgrade: VMware vSphere 6 Standard to vCloud Suite 6 Standard</t>
  </si>
  <si>
    <t>CL6-VSTD-CSTD-UGC-L2</t>
  </si>
  <si>
    <t>VPP L3 Upgrade: VMware vSphere 6 Standard to vCloud Suite 6 Standard</t>
  </si>
  <si>
    <t>CL6-VSTD-CSTD-UGC-L3</t>
  </si>
  <si>
    <t>VPP L4 Upgrade: VMware vSphere 6 Standard to vCloud Suite 6 Standard</t>
  </si>
  <si>
    <t>CL6-VSTD-CSTD-UGC-L4</t>
  </si>
  <si>
    <t>Continuent</t>
  </si>
  <si>
    <t>Academic VMware Continuent for Analytics &amp; Big Data Term License + Production Support/Subscription for 3 years</t>
  </si>
  <si>
    <t>Technical Support, 24 Hour Sev 1 Support -- 7 days a week. Only Partners authorized with a VMware Academic Specialization may have access to quote the Academic SKU's. VMware Continuent Term License includes SnS for the duration of the term.</t>
  </si>
  <si>
    <t>CN-ABD-3P-TLSS-A</t>
  </si>
  <si>
    <t>VMware Continuent for Analytics &amp; Big Data Term License + Production Support/Subscription for 3 years</t>
  </si>
  <si>
    <t>Technical Support, 24 Hour Sev 1 Support -- 7 days a week. VMware Continuent Term License includes SnS for the duration of the term.</t>
  </si>
  <si>
    <t>CN-ABD-3P-TLSS-C</t>
  </si>
  <si>
    <t>Academic VMware Continuent for Analytics &amp; Big Data - Per Cluster License</t>
  </si>
  <si>
    <t>VMware Continuent for Analytics &amp; Big Data - Perpetual License (per cluster + replication target). SNS is Required and sold separately. Only Partners authorized with a VMware Academic Specialization may have access to quote the Academic SKU's.</t>
  </si>
  <si>
    <t>CN-ABD-A</t>
  </si>
  <si>
    <t>Academic Production Support/Subscription VMware Continuent for Analytics &amp; Big Data - Per Cluster License for 1 year</t>
  </si>
  <si>
    <t>CN-ABD-P-SSS-A</t>
  </si>
  <si>
    <t>Academic Production Support/Subscription VMware Continuent for Analytics &amp; Big Data - Per Cluster License for 3 years</t>
  </si>
  <si>
    <t>CN-ABD-3P-SSS-A</t>
  </si>
  <si>
    <t>VMware Continuent for Analytics &amp; Big Data - Per Cluster License</t>
  </si>
  <si>
    <t>VMware Continuent for Analytics &amp; Big Data - Perpetual License (per cluster + replication target). SNS is Required and sold separately.</t>
  </si>
  <si>
    <t>CN-ABD-C</t>
  </si>
  <si>
    <t>VPP L1 VMware Continuent for Analytics &amp; Big Data - Per Cluster License</t>
  </si>
  <si>
    <t>CN-ABD-C-L1</t>
  </si>
  <si>
    <t>VPP L2 VMware Continuent for Analytics &amp; Big Data - Per Cluster License</t>
  </si>
  <si>
    <t>CN-ABD-C-L2</t>
  </si>
  <si>
    <t>VPP L3 VMware Continuent for Analytics &amp; Big Data - Per Cluster License</t>
  </si>
  <si>
    <t>CN-ABD-C-L3</t>
  </si>
  <si>
    <t>VPP L4 VMware Continuent for Analytics &amp; Big Data - Per Cluster License</t>
  </si>
  <si>
    <t>CN-ABD-C-L4</t>
  </si>
  <si>
    <t>Production Support/Subscription VMware Continuent for Analytics &amp; Big Data - Per Cluster License for 1 year</t>
  </si>
  <si>
    <t>CN-ABD-P-SSS-C</t>
  </si>
  <si>
    <t>Production Support/Subscription VMware Continuent for Analytics &amp; Big Data - Per Cluster License for 3 years</t>
  </si>
  <si>
    <t>CN-ABD-3P-SSS-C</t>
  </si>
  <si>
    <t>Academic VMware Continuent for Analytics &amp; Big Data Term License + Production Support/Subscription for 1 year</t>
  </si>
  <si>
    <t>CN-ABD-P-TLSS-A</t>
  </si>
  <si>
    <t>VMware Continuent for Analytics &amp; Big Data Term License + Production Support/Subscription for 1 year</t>
  </si>
  <si>
    <t>CN-ABD-P-TLSS-C</t>
  </si>
  <si>
    <t>Academic VMware Continuent for Clustering Term License + Production Support/Subscription for 3 years</t>
  </si>
  <si>
    <t>CN-CP-3P-TLSS-A</t>
  </si>
  <si>
    <t>VMware Continuent for Clustering Term License + Production Support/Subscription for 3 years</t>
  </si>
  <si>
    <t>CN-CP-3P-TLSS-C</t>
  </si>
  <si>
    <t>Academic Vmware Continuent for Clustering - Per Database Server License</t>
  </si>
  <si>
    <t>VMware Continuent for Clustering - Perpetual License (Per Database Server + replication source + replication target). SNS is Required and sold separately. Only Partners authorized with a VMware Academic Specialization may have access to quote the Academic SKU's.</t>
  </si>
  <si>
    <t>CN-CP-A</t>
  </si>
  <si>
    <t>Academic Production Support/Subscription VMware Continuent for Clustering - Per Database Server License for 1 year</t>
  </si>
  <si>
    <t>CN-CP-P-SSS-A</t>
  </si>
  <si>
    <t>Academic Production Support/Subscription VMware Continuent for Clustering - Per Database Server License for 3 years</t>
  </si>
  <si>
    <t>CN-CP-3P-SSS-A</t>
  </si>
  <si>
    <t>VMware Continuent for Clustering - Per Database Server License</t>
  </si>
  <si>
    <t>VMware Continuent for Clustering - Perpetual License (Per Database Server + replication source + replication target). SNS is Required and sold separately.</t>
  </si>
  <si>
    <t>CN-CP-C</t>
  </si>
  <si>
    <t>VPP L1 VMware Continuent for Clustering - Per Database Server License</t>
  </si>
  <si>
    <t>CN-CP-C-L1</t>
  </si>
  <si>
    <t>VPP L2 VMware Continuent for Clustering - Per Database Server License</t>
  </si>
  <si>
    <t>CN-CP-C-L2</t>
  </si>
  <si>
    <t>VPP L3 VMware Continuent for Clustering - Per Database Server License</t>
  </si>
  <si>
    <t>CN-CP-C-L3</t>
  </si>
  <si>
    <t>VPP L4 VMware Continuent for Clustering - Per Database Server License</t>
  </si>
  <si>
    <t>CN-CP-C-L4</t>
  </si>
  <si>
    <t>Production Support/Subscription VMware Continuent for Clustering - Per Database Server License for 1 year</t>
  </si>
  <si>
    <t>CN-CP-P-SSS-C</t>
  </si>
  <si>
    <t>Production Support/Subscription VMware Continuent for Clustering - Per Database Server License for 3 years</t>
  </si>
  <si>
    <t>CN-CP-3P-SSS-C</t>
  </si>
  <si>
    <t>Academic VMware Continuent for Clustering Term License + Production Support/Subscription for 1 year</t>
  </si>
  <si>
    <t>CN-CP-P-TLSS-A</t>
  </si>
  <si>
    <t>VMware Continuent for Clustering Term License + Production Support/Subscription for 1 year</t>
  </si>
  <si>
    <t>CN-CP-P-TLSS-C</t>
  </si>
  <si>
    <t>Academic VMware Continuent for Disaster Recovery Term License + Production Support/Subscription for 3 years</t>
  </si>
  <si>
    <t>CN-DR-3P-TLSS-A</t>
  </si>
  <si>
    <t>VMware Continuent for Disaster Recovery Term License + Production Support/Subscription for 3 years</t>
  </si>
  <si>
    <t>CN-DR-3P-TLSS-C</t>
  </si>
  <si>
    <t>Academic VMware Continuent for Disaster Recovery - Per Database Server License</t>
  </si>
  <si>
    <t>VMware Continuent for Disaster Recovery - Perpetual License (Per Database Server + replication target). SNS is Required and sold separately. Only Partners authorized with a VMware Academic Specialization may have access to quote the Academic SKU's.</t>
  </si>
  <si>
    <t>CN-DR-A</t>
  </si>
  <si>
    <t>Academic Production Support/Subscription VMware Continuent for Disaster Recovery - Per Database Server License for 1 year</t>
  </si>
  <si>
    <t>CN-DR-P-SSS-A</t>
  </si>
  <si>
    <t>Academic Production Support/Subscription VMware Continuent for Disaster Recovery - Per Database Server License for 3 years</t>
  </si>
  <si>
    <t>CN-DR-3P-SSS-A</t>
  </si>
  <si>
    <t>VMware Continuent for Disaster Recovery - Per Database Server License</t>
  </si>
  <si>
    <t>VMware Continuent for Disaster Recovery - Perpetual License (Per Database Server + replication target). SNS is Required and sold separately.</t>
  </si>
  <si>
    <t>CN-DR-C</t>
  </si>
  <si>
    <t>VPP L1 VMware Continuent for Disaster Recovery - Per Database Server License</t>
  </si>
  <si>
    <t>CN-DR-C-L1</t>
  </si>
  <si>
    <t>VPP L2 VMware Continuent for Disaster Recovery - Per Database Server License</t>
  </si>
  <si>
    <t>CN-DR-C-L2</t>
  </si>
  <si>
    <t>VPP L3 VMware Continuent for Disaster Recovery - Per Database Server License</t>
  </si>
  <si>
    <t>CN-DR-C-L3</t>
  </si>
  <si>
    <t>VPP L4 VMware Continuent for Disaster Recovery - Per Database Server License</t>
  </si>
  <si>
    <t>CN-DR-C-L4</t>
  </si>
  <si>
    <t>Production Support/Subscription VMware Continuent for Disaster Recovery - Per Database Server License for 1 year</t>
  </si>
  <si>
    <t>CN-DR-P-SSS-C</t>
  </si>
  <si>
    <t>Production Support/Subscription VMware Continuent for Disaster Recovery - Per Database Server License for 3 years</t>
  </si>
  <si>
    <t>CN-DR-3P-SSS-C</t>
  </si>
  <si>
    <t>Academic VMware Continuent for Disaster Recovery Term License + Production Support/Subscription for 1 year</t>
  </si>
  <si>
    <t>CN-DR-P-TLSS-A</t>
  </si>
  <si>
    <t>VMware Continuent for Disaster Recovery Term License + Production Support/Subscription for 1 year</t>
  </si>
  <si>
    <t>CN-DR-P-TLSS-C</t>
  </si>
  <si>
    <t>Academic VMware Continuent for Replication Term License + Production Support/Subscription for 3 years</t>
  </si>
  <si>
    <t>CN-RP-3P-TLSS-A</t>
  </si>
  <si>
    <t>VMware Continuent for Replication Term License + Production Support/Subscription for 3 years</t>
  </si>
  <si>
    <t>CN-RP-3P-TLSS-C</t>
  </si>
  <si>
    <t>Academic VMware Continuent for Replication - Per Database Server License</t>
  </si>
  <si>
    <t>VMware Continuent for Replication - Perpetual License (Per Database Server + replication source + replication target). SNS is Required and sold separately. Only Partners authorized with a VMware Academic Specialization may have access to quote the Academic SKU's.</t>
  </si>
  <si>
    <t>CN-RP-A</t>
  </si>
  <si>
    <t>Academic Production Support/Subscription VMware Continuent for Replication - Per Database Server License for 1 year</t>
  </si>
  <si>
    <t>CN-RP-P-SSS-A</t>
  </si>
  <si>
    <t>Academic Production Support/Subscription VMware Continuent for Replication - Per Database Server License for 3 years</t>
  </si>
  <si>
    <t>CN-RP-3P-SSS-A</t>
  </si>
  <si>
    <t>VMware Continuent for Replication - Per Database Server License</t>
  </si>
  <si>
    <t>VMware Continuent for Replication - Perpetual License (Per Database Server + replication source + replication target). SNS is Required and sold separately.</t>
  </si>
  <si>
    <t>CN-RP-C</t>
  </si>
  <si>
    <t>VPP L1 VMware Continuent for Replication - Per Database Server License</t>
  </si>
  <si>
    <t>CN-RP-C-L1</t>
  </si>
  <si>
    <t>VPP L2 VMware Continuent for Replication - Per Database Server License</t>
  </si>
  <si>
    <t>CN-RP-C-L2</t>
  </si>
  <si>
    <t>VPP L3 VMware Continuent for Replication - Per Database Server License</t>
  </si>
  <si>
    <t>CN-RP-C-L3</t>
  </si>
  <si>
    <t>VPP L4 VMware Continuent for Replication - Per Database Server License</t>
  </si>
  <si>
    <t>CN-RP-C-L4</t>
  </si>
  <si>
    <t>Production Support/Subscription VMware Continuent for Replication - Per Database Server License for 1 year</t>
  </si>
  <si>
    <t>CN-RP-P-SSS-C</t>
  </si>
  <si>
    <t>Production Support/Subscription VMware Continuent for Replication - Per Database Server License for 3 years</t>
  </si>
  <si>
    <t>CN-RP-3P-SSS-C</t>
  </si>
  <si>
    <t>Academic VMware Continuent for Replication Term License + Production Support/Subscription for 1 year</t>
  </si>
  <si>
    <t>CN-RP-P-TLSS-A</t>
  </si>
  <si>
    <t>VMware Continuent for Replication Term License + Production Support/Subscription for 1 year</t>
  </si>
  <si>
    <t>CN-RP-P-TLSS-C</t>
  </si>
  <si>
    <t>App Volume</t>
  </si>
  <si>
    <t>Academic VMware App Volumes 10 Pack (CCU)</t>
  </si>
  <si>
    <t>Includes VMware App Volumes licensed for 10 Concurrent Users. SnS Required &amp; Sold Separately.Only Partners authorized with a VMware Academic Specialization may have access to quote the Academic SKU's.</t>
  </si>
  <si>
    <t>CV-CCU-10-A</t>
  </si>
  <si>
    <t>Academic Basic Support/Subscription for VMware App Volumes 10 Pack (CCU) for 1 year</t>
  </si>
  <si>
    <t>CV-CCU-10-G-SSS-A</t>
  </si>
  <si>
    <t>Academic Basic Support/Subscription for VMware App Volumes 10 Pack (CCU) for 3 years</t>
  </si>
  <si>
    <t>CV-CCU-10-3G-SSS-A</t>
  </si>
  <si>
    <t>Academic Production Support/Subscription for VMware App Volumes 10 Pack (CCU) for 1 year</t>
  </si>
  <si>
    <t>CV-CCU-10-P-SSS-A</t>
  </si>
  <si>
    <t>Academic Production Support/Subscription for VMware App Volumes 10 Pack (CCU) for 3 years</t>
  </si>
  <si>
    <t>CV-CCU-10-3P-SSS-A</t>
  </si>
  <si>
    <t>VMware App Volumes 10 Pack (CCU)</t>
  </si>
  <si>
    <t>Includes VMware App Volumes licensed for 10 Concurrent Users. SnS Required &amp; Sold Separately.</t>
  </si>
  <si>
    <t>CV-CCU-10-C</t>
  </si>
  <si>
    <t>VPP L1 VMware App Volumes 10 Pack (CCU)</t>
  </si>
  <si>
    <t>CV-CCU-10-C-L1</t>
  </si>
  <si>
    <t>VPP L2 VMware App Volumes 10 Pack (CCU)</t>
  </si>
  <si>
    <t>CV-CCU-10-C-L2</t>
  </si>
  <si>
    <t>VPP L3 VMware App Volumes 10 Pack (CCU)</t>
  </si>
  <si>
    <t>CV-CCU-10-C-L3</t>
  </si>
  <si>
    <t>VPP L4 VMware App Volumes 10 Pack (CCU)</t>
  </si>
  <si>
    <t>CV-CCU-10-C-L4</t>
  </si>
  <si>
    <t>Basic Support/Subscription for VMware App Volumes 10 Pack (CCU) for 1 year</t>
  </si>
  <si>
    <t>CV-CCU-10-G-SSS-C</t>
  </si>
  <si>
    <t>Basic Support/Subscription for VMware App Volumes 10 Pack (CCU) for 3 years</t>
  </si>
  <si>
    <t>CV-CCU-10-3G-SSS-C</t>
  </si>
  <si>
    <t>Production Support/Subscription for VMware App Volumes 10 Pack (CCU) for 1 year</t>
  </si>
  <si>
    <t>CV-CCU-10-P-SSS-C</t>
  </si>
  <si>
    <t>Production Support/Subscription for VMware App Volumes 10 Pack (CCU) for 3 years</t>
  </si>
  <si>
    <t>CV-CCU-10-3P-SSS-C</t>
  </si>
  <si>
    <t>Academic VMware App Volumes 100 Pack (CCU)</t>
  </si>
  <si>
    <t>Includes VMware App Volumes licensed for 100 Concurrent Users. SnS Required &amp; Sold Separately.Only Partners authorized with a VMware Academic Specialization may have access to quote the Academic SKU's.</t>
  </si>
  <si>
    <t>CV-CCU-100-A</t>
  </si>
  <si>
    <t>Academic Basic Support/Subscription for VMware App Volumes 100 Pack (CCU) for 1 year</t>
  </si>
  <si>
    <t>CV-CCU-100-G-SSS-A</t>
  </si>
  <si>
    <t>Academic Basic Support/Subscription for VMware App Volumes 100 Pack (CCU) for 3 years</t>
  </si>
  <si>
    <t>CV-CCU-100-3G-SSS-A</t>
  </si>
  <si>
    <t>Academic Production Support/Subscription for VMware App Volumes 100 Pack (CCU) for 1 year</t>
  </si>
  <si>
    <t>CV-CCU-100-P-SSS-A</t>
  </si>
  <si>
    <t>Academic Production Support/Subscription for VMware App Volumes 100 Pack (CCU) for 3 years</t>
  </si>
  <si>
    <t>CV-CCU-100-3P-SSS-A</t>
  </si>
  <si>
    <t>VMware App Volumes 100 Pack (CCU)</t>
  </si>
  <si>
    <t>Includes VMware App Volumes licensed for 100 Concurrent Users. SnS Required &amp; Sold Separately.</t>
  </si>
  <si>
    <t>CV-CCU-100-C</t>
  </si>
  <si>
    <t>VPP L1 VMware App Volumes 100 Pack (CCU)</t>
  </si>
  <si>
    <t>CV-CCU-100-C-L1</t>
  </si>
  <si>
    <t>VPP L2 VMware App Volumes 100 Pack (CCU)</t>
  </si>
  <si>
    <t>CV-CCU-100-C-L2</t>
  </si>
  <si>
    <t>VPP L3 VMware App Volumes 100 Pack (CCU)</t>
  </si>
  <si>
    <t>CV-CCU-100-C-L3</t>
  </si>
  <si>
    <t>VPP L4 VMware App Volumes 100 Pack (CCU)</t>
  </si>
  <si>
    <t>CV-CCU-100-C-L4</t>
  </si>
  <si>
    <t>Basic Support/Subscription for VMware App Volumes 100 Pack (CCU) for 1 year</t>
  </si>
  <si>
    <t>CV-CCU-100-G-SSS-C</t>
  </si>
  <si>
    <t>Basic Support/Subscription for VMware App Volumes 100 Pack (CCU) for 3 years</t>
  </si>
  <si>
    <t>CV-CCU-100-3G-SSS-C</t>
  </si>
  <si>
    <t>Production Support/Subscription for VMware App Volumes 100 Pack (CCU) for 1 year</t>
  </si>
  <si>
    <t>CV-CCU-100-P-SSS-C</t>
  </si>
  <si>
    <t>Production Support/Subscription for VMware App Volumes 100 Pack (CCU) for 3 years</t>
  </si>
  <si>
    <t>CV-CCU-100-3P-SSS-C</t>
  </si>
  <si>
    <t>EPP</t>
  </si>
  <si>
    <t>VMware EPP Initial Purchase Token</t>
  </si>
  <si>
    <t>EPP Initial Purchase Token. EPP Partner Eligibility is Geo specific. Please refer to Partner Central for Additional Details.</t>
  </si>
  <si>
    <t>EPP-TOKEN-C</t>
  </si>
  <si>
    <t>VMware EPP L10 Initial Purchase Token</t>
  </si>
  <si>
    <t>EPP-TOKEN-C-L10</t>
  </si>
  <si>
    <t>VMware EPP L7 Initial Purchase Token</t>
  </si>
  <si>
    <t>EPP-TOKEN-C-L7</t>
  </si>
  <si>
    <t>VMware EPP L8 Initial Purchase Token</t>
  </si>
  <si>
    <t>EPP-TOKEN-C-L8</t>
  </si>
  <si>
    <t>VMware EPP L9 Initial Purchase Token</t>
  </si>
  <si>
    <t>EPP-TOKEN-C-L9</t>
  </si>
  <si>
    <t>VMware EPP Top-Up Purchase Token</t>
  </si>
  <si>
    <t>EPP Top-Up Token. Requires EPP Initial Token Purchase.  EPP Partner Eligibility is Geo specific. Please refer to Partner Central for Additional Details.</t>
  </si>
  <si>
    <t>EPP-TOPUP-C</t>
  </si>
  <si>
    <t>VMware EPP L10 Top-Up Purchase Token</t>
  </si>
  <si>
    <t>EPP-TOPUP-C-L10</t>
  </si>
  <si>
    <t>VMware EPP L7 Top-Up Purchase Token</t>
  </si>
  <si>
    <t>EPP-TOPUP-C-L7</t>
  </si>
  <si>
    <t>VMware EPP L8 Top-Up Purchase Token</t>
  </si>
  <si>
    <t>EPP-TOPUP-C-L8</t>
  </si>
  <si>
    <t>VMware EPP L9 Top-Up Purchase Token</t>
  </si>
  <si>
    <t>EPP-TOPUP-C-L9</t>
  </si>
  <si>
    <t>HyTrust</t>
  </si>
  <si>
    <t>Academic VMware HyTrust DataControl Term License + Support/Subscription for 3 years (Tier 1 = 5 VMs)</t>
  </si>
  <si>
    <t>3-year Prepaid HyTrust DataControl Tier 1 (5 VMs) including support/subscription. Price is per VM. To be sold only by partners eligible to sell vCloud Air. Minimum order 5 VMs. Only Partners authorized with a VMware Academic Specialization may have access to quote the Academic SKU's. Includes 2 KeyControl nodes in a single cluster.</t>
  </si>
  <si>
    <t>HYT-3P-TLSS-T1-A</t>
  </si>
  <si>
    <t>VMware HyTrust DataControl Term License + Support/Subscription for 3 years (Tier 1 = 5 VMs)</t>
  </si>
  <si>
    <t>3-year Prepaid HyTrust DataControl Tier 1 (5 VMs) including support/subscription. Price is per VM. To be sold only by partners eligible to sell vCloud Air. Minimum order 5 VMs. Includes 2 KeyControl nodes in a single cluster.</t>
  </si>
  <si>
    <t>HYT-3P-TLSS-T1-C</t>
  </si>
  <si>
    <t>Academic VMware HyTrust DataControl Term License + Support/Subscription for 3 years (Tier 2 = 6-25 VMs)</t>
  </si>
  <si>
    <t>3-year Prepaid HyTrust DataControl Tier 2 (6-25 VMs) including support/subscription. Price is per VM. To be sold only by partners eligible to sell vCloud Air. Minimum order 6 VMs. Only Partners authorized with a VMware Academic Specialization may have access to quote the Academic SKU's. Includes 2 KeyControl nodes in a single cluster.</t>
  </si>
  <si>
    <t>HYT-3P-TLSS-T2-A</t>
  </si>
  <si>
    <t>VMware HyTrust DataControl Term License + Support/Subscription for 3 years (Tier 2 = 6-25 VMs)</t>
  </si>
  <si>
    <t>3-year Prepaid HyTrust DataControl Tier 2 (6-25 VMs) including support/subscription. Price is per VM. To be sold only by partners eligible to sell vCloud Air. Minimum order 6 VMs. Includes 2 KeyControl nodes in a single cluster.</t>
  </si>
  <si>
    <t>HYT-3P-TLSS-T2-C</t>
  </si>
  <si>
    <t>Academic VMware HyTrust DataControl Term License + Support/Subscription for 3 years (Tier 3 = 26-100 VMs)</t>
  </si>
  <si>
    <t>3-year Prepaid HyTrust DataControl Tier 3 (26-100 VMs) including support/subscription. Price is per VM. To be sold only by partners eligible to sell vCloud Air. Minimum order 26 VMs. Only Partners authorized with a VMware Academic Specialization may have access to quote the Academic SKU's. Includes 2 KeyControl nodes in a single cluster.</t>
  </si>
  <si>
    <t>HYT-3P-TLSS-T3-A</t>
  </si>
  <si>
    <t>VMware HyTrust DataControl Term License + Support/Subscription for 3 years (Tier 3 = 26-100 VMs)</t>
  </si>
  <si>
    <t>3-year Prepaid HyTrust DataControl Tier 3 (26-100 VMs) including support/subscription. Price is per VM. To be sold only by partners eligible to sell vCloud Air. Minimum order 26 VMs. Includes 2 KeyControl nodes in a single cluster.</t>
  </si>
  <si>
    <t>HYT-3P-TLSS-T3-C</t>
  </si>
  <si>
    <t>Academic VMware HyTrust DataControl Term License + Support/Subscription for 3 years (Tier 4 = 101-500 VMs)</t>
  </si>
  <si>
    <t>3-year Prepaid HyTrust DataControl Tier 4 (101-500 VMs) including support/subscription. Price is per VM. To be sold only by partners eligible to sell vCloud Air. Minimum order 101 VMs. Only Partners authorized with a VMware Academic Specialization may have access to quote the Academic SKU's. For orders over 500 VMs, please contact your VMware vCloud Air sales contact. Includes up to 8 KeyControl nodes in a single cluster.</t>
  </si>
  <si>
    <t>HYT-3P-TLSS-T4-A</t>
  </si>
  <si>
    <t>VMware HyTrust DataControl Term License + Support/Subscription for 3 years (Tier 4 = 101-500 VMs)</t>
  </si>
  <si>
    <t>3-year Prepaid HyTrust DataControl Tier 4 (101-500 VMs) including support/subscription. Price is per VM. To be sold only by partners eligible to sell vCloud Air. Minimum order 101 VMs. For orders over 500 VMs, please contact your VMware vCloud Air sales contact. Includes up to 8 KeyControl nodes in a single cluster.</t>
  </si>
  <si>
    <t>HYT-3P-TLSS-T4-C</t>
  </si>
  <si>
    <t>Academic VMware HyTrust DataControl Add-on Term License +  Support/Subscription for 3 years (Tier 1 = 5 VMs)</t>
  </si>
  <si>
    <t>3-year Prepaid HyTrust DataControl Add-on Tier 1 (5 VMs) including support/subscription. Price is per VM. To be sold only by partners eligible to sell vCloud Air. Minimum order 5 VMs. Only Partners authorized with a VMware Academic Specialization may have access to quote the Academic SKU's. Includes 2 KeyControl nodes in a single cluster.</t>
  </si>
  <si>
    <t>HYT-A-3P-TLSS-T1-A</t>
  </si>
  <si>
    <t>VMware HyTrust DataControl Add-on Term License +  Support/Subscription for 3 years (Tier 1 = 5 VMs)</t>
  </si>
  <si>
    <t>3-year Prepaid HyTrust DataControl Add-on Tier 1 (5 VMs) including support/subscription. Price is per VM. To be sold only by partners eligible to sell vCloud Air. Minimum order 5 VMs. Includes 2 KeyControl nodes in a single cluster.</t>
  </si>
  <si>
    <t>HYT-A-3P-TLSS-T1-C</t>
  </si>
  <si>
    <t>Academic VMware HyTrust DataControl Add-on Term License +  Support/Subscription for 3 years (Tier 2 = 6-25 VMs)</t>
  </si>
  <si>
    <t>3-year Prepaid HyTrust DataControl Add-on Tier 2 (6-25 VMs) including support/subscription. Price is per VM. To be sold only by partners eligible to sell vCloud Air. Minimum order 6 VMs. Only Partners authorized with a VMware Academic Specialization may have access to quote the Academic SKU's. Includes 2 KeyControl nodes in a single cluster.</t>
  </si>
  <si>
    <t>HYT-A-3P-TLSS-T2-A</t>
  </si>
  <si>
    <t>VMware HyTrust DataControl Add-on Term License +  Support/Subscription for 3 years (Tier 2 = 6-25 VMs)</t>
  </si>
  <si>
    <t>3-year Prepaid HyTrust DataControl Add-on Tier 2 (6-25 VMs) including support/subscription. Price is per VM. To be sold only by partners eligible to sell vCloud Air. Minimum order 6 VMs. Includes 2 KeyControl nodes in a single cluster.</t>
  </si>
  <si>
    <t>HYT-A-3P-TLSS-T2-C</t>
  </si>
  <si>
    <t>Academic VMware HyTrust DataControl Add-on Term License +  Support/Subscription for 3 years (Tier 3 = 26-100 VMs)</t>
  </si>
  <si>
    <t>3-year Prepaid HyTrust DataControl Add-on Tier 3 (26-100 VMs) including support/subscription. Price is per VM. To be sold only by partners eligible to sell vCloud Air. Minimum order 26 VMs. Only Partners authorized with a VMware Academic Specialization may have access to quote the Academic SKU's. Includes 2 KeyControl nodes in a single cluster.</t>
  </si>
  <si>
    <t>HYT-A-3P-TLSS-T3-A</t>
  </si>
  <si>
    <t>VMware HyTrust DataControl Add-on Term License +  Support/Subscription for 3 years (Tier 3 = 26-100 VMs)</t>
  </si>
  <si>
    <t>3-year Prepaid HyTrust DataControl Add-on Tier 3 (26-100 VMs) including support/subscription. Price is per VM. To be sold only by partners eligible to sell vCloud Air. Minimum order 26 VMs. Includes 2 KeyControl nodes in a single cluster.</t>
  </si>
  <si>
    <t>HYT-A-3P-TLSS-T3-C</t>
  </si>
  <si>
    <t>Academic VMware HyTrust DataControl Add-on Term License +  Support/Subscription for 3 years (Tier 4 = 101-500 VMs)</t>
  </si>
  <si>
    <t>3-year Prepaid HyTrust DataControl Add-on Tier 4 (101-500 VMs) including support/subscription. Price is per VM. To be sold only by partners eligible to sell vCloud Air. Minimum order 101 VMs. Only Partners authorized with a VMware Academic Specialization may have access to quote the Academic SKU's. For orders over 500 VMs, please contact your VMware vCloud Air sales contact. Includes up to 8 KeyControl nodes in a single cluster.</t>
  </si>
  <si>
    <t>HYT-A-3P-TLSS-T4-A</t>
  </si>
  <si>
    <t>VMware HyTrust DataControl Add-on Term License +  Support/Subscription for 3 years (Tier 4 = 101-500 VMs)</t>
  </si>
  <si>
    <t>3-year Prepaid HyTrust DataControl Add-on Tier 4 (101-500 VMs) including support/subscription. Price is per VM. To be sold only by partners eligible to sell vCloud Air. Minimum order 101 VMs. For orders over 500 VMs, please contact your VMware vCloud Air sales contact. Includes up to 8 KeyControl nodes in a single cluster.</t>
  </si>
  <si>
    <t>HYT-A-3P-TLSS-T4-C</t>
  </si>
  <si>
    <t>Academic VMware HyTrust DataControl Add-on Term License +  Support/Subscription for 1 year (Tier 1 = 5 VMs)</t>
  </si>
  <si>
    <t>1-year Prepaid HyTrust DataControl Add-on Tier 1 (5 VMs) including support/subscription. Price is per VM. To be sold only by partners eligible to sell vCloud Air. Minimum order 5 VMs. Only Partners authorized with a VMware Academic Specialization may have access to quote the Academic SKU's. Includes 2 KeyControl nodes in a single cluster.</t>
  </si>
  <si>
    <t>HYT-A-P-TLSS-T1-A</t>
  </si>
  <si>
    <t>VMware HyTrust DataControl Add-on Term License +  Support/Subscription for 1 year (Tier 1 = 5 VMs)</t>
  </si>
  <si>
    <t>1-year Prepaid HyTrust DataControl Add-on Tier 1 (5 VMs) including support/subscription. Price is per VM. To be sold only by partners eligible to sell vCloud Air. Minimum order 5 VMs. Includes 2 KeyControl nodes in a single cluster.</t>
  </si>
  <si>
    <t>HYT-A-P-TLSS-T1-C</t>
  </si>
  <si>
    <t>Academic VMware HyTrust DataControl Add-on Term License +  Support/Subscription for 1 year (Tier 2 = 6-25 VMs)</t>
  </si>
  <si>
    <t>1-year Prepaid HyTrust DataControl Add-on Tier 2 (6-25 VMs) including support/subscription. Price is per VM. To be sold only by partners eligible to sell vCloud Air. Minimum order 6 VMs. Only Partners authorized with a VMware Academic Specialization may have access to quote the Academic SKU's. Includes 2 KeyControl nodes in a single cluster.</t>
  </si>
  <si>
    <t>HYT-A-P-TLSS-T2-A</t>
  </si>
  <si>
    <t>VMware HyTrust DataControl Add-on Term License +  Support/Subscription for 1 year (Tier 2 = 6-25 VMs)</t>
  </si>
  <si>
    <t>1-year Prepaid HyTrust DataControl Add-on Tier 2 (6-25 VMs) including support/subscription. Price is per VM. To be sold only by partners eligible to sell vCloud Air. Minimum order 6 VMs. Includes 2 KeyControl nodes in a single cluster.</t>
  </si>
  <si>
    <t>HYT-A-P-TLSS-T2-C</t>
  </si>
  <si>
    <t>Academic VMware HyTrust DataControl Add-on Term License +  Support/Subscription for 1 year (Tier 3 = 26-100 VMs)</t>
  </si>
  <si>
    <t>1-year Prepaid HyTrust DataControl Add-on Tier 3 (26-100 VMs) including support/subscription. Price is per VM. To be sold only by partners eligible to sell vCloud Air. Minimum order 26 VMs. Only Partners authorized with a VMware Academic Specialization may have access to quote the Academic SKU's. Includes 2 KeyControl nodes in a single cluster.</t>
  </si>
  <si>
    <t>HYT-A-P-TLSS-T3-A</t>
  </si>
  <si>
    <t>VMware HyTrust DataControl Add-on Term License +  Support/Subscription for 1 year (Tier 3 = 26-100 VMs)</t>
  </si>
  <si>
    <t>1-year Prepaid HyTrust DataControl Add-on Tier 3 (26-100 VMs) including support/subscription. Price is per VM. To be sold only by partners eligible to sell vCloud Air. Minimum order 26 VMs. Includes 2 KeyControl nodes in a single cluster.</t>
  </si>
  <si>
    <t>HYT-A-P-TLSS-T3-C</t>
  </si>
  <si>
    <t>Academic VMware HyTrust DataControl Add-on Term License +  Support/Subscription for 1 year (Tier 4 = 101-500 VMs)</t>
  </si>
  <si>
    <t>1-year Prepaid HyTrust DataControl Add-on Tier 4 (101-500 VMs) including support/subscription. Price is per VM. To be sold only by partners eligible to sell vCloud Air. Minimum order 101 VMs. Only Partners authorized with a VMware Academic Specialization may have access to quote the Academic SKU's. For orders over 500 VMs, please contact your VMware vCloud Air sales contact. Includes up to 8 KeyControl nodes in a single cluster.</t>
  </si>
  <si>
    <t>HYT-A-P-TLSS-T4-A</t>
  </si>
  <si>
    <t>VMware HyTrust DataControl Add-on Term License +  Support/Subscription for 1 year (Tier 4 = 101-500 VMs)</t>
  </si>
  <si>
    <t>1-year Prepaid HyTrust DataControl Add-on Tier 4 (101-500 VMs) including support/subscription. Price is per VM. To be sold only by partners eligible to sell vCloud Air. Minimum order 101 VMs. For orders over 500 VMs, please contact your VMware vCloud Air sales contact. Includes up to 8 KeyControl nodes in a single cluster.</t>
  </si>
  <si>
    <t>HYT-A-P-TLSS-T4-C</t>
  </si>
  <si>
    <t>Academic VMware HyTrust DataControl Term License + Support/Subscription for 1 year (Tier 1 = 5 VMs)</t>
  </si>
  <si>
    <t>1-year Prepaid HyTrust DataControl Tier 1 (5 VMs) including support/subscription. Price is per VM. To be sold only by partners eligible to sell vCloud Air. Minimum order 5 VMs. Only Partners authorized with a VMware Academic Specialization may have access to quote the Academic SKU's. Includes 2 KeyControl nodes in a single cluster.</t>
  </si>
  <si>
    <t>HYT-P-TLSS-T1-A</t>
  </si>
  <si>
    <t>VMware HyTrust DataControl Term License + Support/Subscription for 1 year (Tier 1 = 5 VMs)</t>
  </si>
  <si>
    <t>1-year Prepaid HyTrust DataControl Tier 1 (5 VMs) including support/subscription. Price is per VM. To be sold only by partners eligible to sell vCloud Air. Minimum order 5 VMs. Includes 2 KeyControl nodes in a single cluster.</t>
  </si>
  <si>
    <t>HYT-P-TLSS-T1-C</t>
  </si>
  <si>
    <t>Academic VMware HyTrust DataControl Term License + Support/Subscription for 1 year (Tier 2 = 6-25 VMs)</t>
  </si>
  <si>
    <t>1-year Prepaid HyTrust DataControl Tier 2 (6-25 VMs) including support/subscription. Price is per VM. To be sold only by partners eligible to sell vCloud Air. Minimum order 6 VMs. Only Partners authorized with a VMware Academic Specialization may have access to quote the Academic SKU's. Includes 2 KeyControl nodes in a single cluster.</t>
  </si>
  <si>
    <t>HYT-P-TLSS-T2-A</t>
  </si>
  <si>
    <t>VMware HyTrust DataControl Term License + Support/Subscription for 1 year (Tier 2 = 6-25 VMs)</t>
  </si>
  <si>
    <t>1-year Prepaid HyTrust DataControl Tier 2 (6-25 VMs) including support/subscription. Price is per VM. To be sold only by partners eligible to sell vCloud Air. Minimum order 6 VMs. Includes 2 KeyControl nodes in a single cluster.</t>
  </si>
  <si>
    <t>HYT-P-TLSS-T2-C</t>
  </si>
  <si>
    <t>Academic VMware HyTrust DataControl Term License + Support/Subscription for 1 year (Tier 3 = 26-100 VMs)</t>
  </si>
  <si>
    <t>1-year Prepaid HyTrust DataControl Tier 3 (26-100 VMs) including support/subscription. Price is per VM. To be sold only by partners eligible to sell vCloud Air. Minimum order 26 VMs. Only Partners authorized with a VMware Academic Specialization may have access to quote the Academic SKU's. Includes 2 KeyControl nodes in a single cluster.</t>
  </si>
  <si>
    <t>HYT-P-TLSS-T3-A</t>
  </si>
  <si>
    <t>VMware HyTrust DataControl Term License + Support/Subscription for 1 year (Tier 3 = 26-100 VMs)</t>
  </si>
  <si>
    <t>1-year Prepaid HyTrust DataControl Tier 3 (26-100 VMs) including support/subscription. Price is per VM. To be sold only by partners eligible to sell vCloud Air. Minimum order 26 VMs. Includes 2 KeyControl nodes in a single cluster.</t>
  </si>
  <si>
    <t>HYT-P-TLSS-T3-C</t>
  </si>
  <si>
    <t>Academic VMware HyTrust DataControl Term License + Support/Subscription for 1 year (Tier 4 = 101-500 VMs)</t>
  </si>
  <si>
    <t>1-year Prepaid HyTrust DataControl Tier 4 (101-500 VMs) including support/subscription. Price is per VM. To be sold only by partners eligible to sell vCloud Air. Minimum order 101 VMs. Only Partners authorized with a VMware Academic Specialization may have access to quote the Academic SKU's. For orders over 500 VMs, please contact your VMware vCloud Air sales contact. Includes up to 8 KeyControl nodes in a single cluster.</t>
  </si>
  <si>
    <t>HYT-P-TLSS-T4-A</t>
  </si>
  <si>
    <t>VMware HyTrust DataControl Term License + Support/Subscription for 1 year (Tier 4 = 101-500 VMs)</t>
  </si>
  <si>
    <t>1-year Prepaid HyTrust DataControl Tier 4 (101-500 VMs) including support/subscription. Price is per VM. To be sold only by partners eligible to sell vCloud Air. Minimum order 101 VMs. For orders over 500 VMs, please contact your VMware vCloud Air sales contact. Includes up to 8 KeyControl nodes in a single cluster.</t>
  </si>
  <si>
    <t>HYT-P-TLSS-T4-C</t>
  </si>
  <si>
    <t>Horizon</t>
  </si>
  <si>
    <t>Academic Basic Support/Subscription for VMware Horizon Suite (500-Pack Named Users) for 1 year</t>
  </si>
  <si>
    <t>HZ-ST-500-G-SSS-A</t>
  </si>
  <si>
    <t>Academic Production Support/Subscription for VMware Horizon Suite (500-Pack Named Users) for 1 year</t>
  </si>
  <si>
    <t>HZ-ST-500-P-SSS-A</t>
  </si>
  <si>
    <t>Basic Support/Subscription for VMware Horizon Suite (500-Pack Named Users) for 1 year</t>
  </si>
  <si>
    <t>HZ-ST-500-G-SSS-C</t>
  </si>
  <si>
    <t>Production Support/Subscription for VMware Horizon Suite (500-Pack Named Users) for 1 year</t>
  </si>
  <si>
    <t>HZ-ST-500-P-SSS-C</t>
  </si>
  <si>
    <t>Academic Basic Support/Subscription for VMware Horizon Suite (1000-Pack Named Users)</t>
  </si>
  <si>
    <t>HZ-ST-1000-G-SSS-A</t>
  </si>
  <si>
    <t>Academic Production Support/Subscription for VMware Horizon Suite (1000-Pack Named Users)</t>
  </si>
  <si>
    <t>HZ-ST-1000-P-SSS-A</t>
  </si>
  <si>
    <t>Basic Support/Subscription for VMware Horizon Suite (1000-Pack Named Users)</t>
  </si>
  <si>
    <t>HZ-ST-1000-G-SSS-C</t>
  </si>
  <si>
    <t>Production Support/Subscription for VMware Horizon Suite (1000-Pack Named Users)</t>
  </si>
  <si>
    <t>HZ-ST-1000-P-SSS-C</t>
  </si>
  <si>
    <t>Academic Upgrade: VMware Horizon View Standard Add-On: 10 pack to VMware Horizon View Standard Edition: 10 Pack (CCU)</t>
  </si>
  <si>
    <t>Includes vSphere 5 Desktop, View Manager 6, View Composer, Persona Management, ThinApp (Packager, Client, Workstation), and vCenter Desktop licensed for 10 concurrent connections. SnS Required &amp; Sold Separately.Only Partners authorized with a VMware Academic Specialization may have access to quote the Academic SKU's.</t>
  </si>
  <si>
    <t>HZ-ADD-STD10-UG-A</t>
  </si>
  <si>
    <t>Academic Basic Support/Subscription for VMware Horizon View Standard Edition: 10 Pack (CCU) for 1 year</t>
  </si>
  <si>
    <t>HZ-STD-10-G-SSS-A</t>
  </si>
  <si>
    <t>Academic Basic Support/Subscription for VMware Horizon Standard Edition: 10 Pack (CCU) for 2 Months</t>
  </si>
  <si>
    <t>HZ-STD10-2M-GSSS-A</t>
  </si>
  <si>
    <t>Academic Basic Support/Subscription for VMware Horizon View Standard Edition: 10 Pack (CCU) for 3 years</t>
  </si>
  <si>
    <t>HZ-STD-10-3G-SSS-A</t>
  </si>
  <si>
    <t>Academic Production Support/Subscription for VMware Horizon View Standard Edition: 10 Pack (CCU) for 1 year</t>
  </si>
  <si>
    <t>HZ-STD-10-P-SSS-A</t>
  </si>
  <si>
    <t>Academic Production Support/Subscription for VMware Horizon Standard Edition: 10 Pack (CCU) for 2 Months</t>
  </si>
  <si>
    <t>HZ-STD10-2M-PSSS-A</t>
  </si>
  <si>
    <t>Academic Production Support/Subscription for VMware Horizon View Standard Edition: 10 Pack (CCU) for 3 years</t>
  </si>
  <si>
    <t>HZ-STD-10-3P-SSS-A</t>
  </si>
  <si>
    <t>Upgrade: VMware Horizon View Standard Add-On: 10 pack to VMware Horizon View Standard Edition: 10 Pack (CCU)</t>
  </si>
  <si>
    <t>Includes vSphere 5 Desktop, View Manager 6, View Composer, Persona Management, ThinApp (Packager, Client, Workstation), and vCenter Desktop licensed for 10 concurrent connections. SnS Required &amp; Sold Separately</t>
  </si>
  <si>
    <t>HZ-ADD-STD10-UG-C</t>
  </si>
  <si>
    <t>VPP L1 Upgrade: VMware Horizon View Standard Add-On: 10 pack to VMware Horizon View Standard Edition: 10 Pack (CCU)</t>
  </si>
  <si>
    <t>HZ-ADD-STD10-UG-C-L1</t>
  </si>
  <si>
    <t>VPP L2 Upgrade: VMware Horizon View Standard Add-On: 10 pack to VMware Horizon View Standard Edition: 10 Pack (CCU)</t>
  </si>
  <si>
    <t>HZ-ADD-STD10-UG-C-L2</t>
  </si>
  <si>
    <t>VPP L3 Upgrade: VMware Horizon View Standard Add-On: 10 pack to VMware Horizon View Standard Edition: 10 Pack (CCU)</t>
  </si>
  <si>
    <t>HZ-ADD-STD10-UG-C-L3</t>
  </si>
  <si>
    <t>VPP L4 Upgrade: VMware Horizon View Standard Add-On: 10 pack to VMware Horizon View Standard Edition: 10 Pack (CCU)</t>
  </si>
  <si>
    <t>HZ-ADD-STD10-UG-C-L4</t>
  </si>
  <si>
    <t>Basic Support/Subscription for VMware Horizon View Standard Edition: 10 Pack (CCU) for 1 year</t>
  </si>
  <si>
    <t>HZ-STD-10-G-SSS-C</t>
  </si>
  <si>
    <t>Basic Support/Subscription for VMware Horizon Standard Edition: 10 Pack (CCU) for 2 Months</t>
  </si>
  <si>
    <t>HZ-STD10-2M-GSSS-C</t>
  </si>
  <si>
    <t>Basic Support/Subscription for VMware Horizon View Standard Edition: 10 Pack (CCU) for 3 years</t>
  </si>
  <si>
    <t>HZ-STD-10-3G-SSS-C</t>
  </si>
  <si>
    <t>Production Support/Subscription for VMware Horizon View Standard Edition: 10 Pack (CCU) for 1 year</t>
  </si>
  <si>
    <t>HZ-STD-10-P-SSS-C</t>
  </si>
  <si>
    <t>Production Support/Subscription for VMware Horizon Standard Edition: 10 Pack (CCU) for 2 Months</t>
  </si>
  <si>
    <t>HZ-STD10-2M-PSSS-C</t>
  </si>
  <si>
    <t>Production Support/Subscription for VMware Horizon View Standard Edition: 10 Pack (CCU) for 3 years</t>
  </si>
  <si>
    <t>HZ-STD-10-3P-SSS-C</t>
  </si>
  <si>
    <t>Academic Upgrade: VMware Horizon View Standard Add-On: 100 pack to VMware Horizon View Standard Edition: 100 Pack (CCU)</t>
  </si>
  <si>
    <t>Includes vSphere 5 Desktop, View Manager 6, View Composer, Persona Management, ThinApp (Packager, Client, Workstation), and vCenter Desktop licensed for 100 concurrent connections. SnS Required &amp; Sold Separately.Only Partners authorized with a VMware Academic Specialization may have access to quote the Academic SKU's.</t>
  </si>
  <si>
    <t>HZ-ADD-STD100-UG-A</t>
  </si>
  <si>
    <t>Academic Basic Support/Subscription for VMware Horizon View Standard Edition: 100 Pack (CCU) for 1 year</t>
  </si>
  <si>
    <t>HZ-STD-100-G-SSS-A</t>
  </si>
  <si>
    <t>Academic Basic Support/Subscription for VMware Horizon Standard Edition: 100 Pack (CCU) for 2 Months</t>
  </si>
  <si>
    <t>HZ-STD100-2M-GSSS-A</t>
  </si>
  <si>
    <t>Academic Basic Support/Subscription for VMware Horizon View Standard Edition: 100 Pack (CCU) for 3 years</t>
  </si>
  <si>
    <t>HZ-STD-100-3G-SSS-A</t>
  </si>
  <si>
    <t>Academic Production Support/Subscription for VMware Horizon View Standard Edition: 100 Pack (CCU) for 1 year</t>
  </si>
  <si>
    <t>HZ-STD-100-P-SSS-A</t>
  </si>
  <si>
    <t>Academic Production Support/Subscription for VMware Horizon Standard Edition: 100 Pack (CCU) for 2 Months</t>
  </si>
  <si>
    <t>HZ-STD100-2M-PSSS-A</t>
  </si>
  <si>
    <t>Academic Production Support/Subscription for VMware Horizon View Standard Edition: 100 Pack (CCU) for 3 years</t>
  </si>
  <si>
    <t>HZ-STD-100-3P-SSS-A</t>
  </si>
  <si>
    <t>Upgrade: VMware Horizon View Standard Add-On: 100 pack to VMware Horizon View Standard Edition: 100 Pack (CCU)</t>
  </si>
  <si>
    <t>Includes vSphere 5 Desktop, View Manager 6, View Composer, Persona Management, ThinApp (Packager, Client, Workstation), and vCenter Desktop licensed for 100 concurrent connections. SnS Required &amp; Sold Separately</t>
  </si>
  <si>
    <t>HZ-ADD-STD100-UG-C</t>
  </si>
  <si>
    <t>VPP L1 Upgrade: VMware Horizon View Standard Add-On: 100 pack to VMware Horizon View Standard Edition: 100 Pack (CCU)</t>
  </si>
  <si>
    <t>HZ-ADD-STD100-UG-CL1</t>
  </si>
  <si>
    <t>VPP L2 Upgrade: VMware Horizon View Standard Add-On: 100 pack to VMware Horizon View Standard Edition: 100 Pack (CCU)</t>
  </si>
  <si>
    <t>HZ-ADD-STD100-UG-CL2</t>
  </si>
  <si>
    <t>VPP L3 Upgrade: VMware Horizon View Standard Add-On: 100 pack to VMware Horizon View Standard Edition: 100 Pack (CCU)</t>
  </si>
  <si>
    <t>HZ-ADD-STD100-UG-CL3</t>
  </si>
  <si>
    <t>VPP L4 Upgrade: VMware Horizon View Standard Add-On: 100 pack to VMware Horizon View Standard Edition: 100 Pack (CCU)</t>
  </si>
  <si>
    <t>HZ-ADD-STD100-UG-CL4</t>
  </si>
  <si>
    <t>Basic Support/Subscription for VMware Horizon View Standard Edition: 100 Pack (CCU) for 1 year</t>
  </si>
  <si>
    <t>HZ-STD-100-G-SSS-C</t>
  </si>
  <si>
    <t>Basic Support/Subscription for VMware Horizon Standard Edition: 100 Pack (CCU) for 2 Months</t>
  </si>
  <si>
    <t>HZ-STD100-2M-GSSS-C</t>
  </si>
  <si>
    <t>Basic Support/Subscription for VMware Horizon View Standard Edition: 100 Pack (CCU) for 3 years</t>
  </si>
  <si>
    <t>HZ-STD-100-3G-SSS-C</t>
  </si>
  <si>
    <t>Production Support/Subscription for VMware Horizon View Standard Edition: 100 Pack (CCU) for 1 year</t>
  </si>
  <si>
    <t>HZ-STD-100-P-SSS-C</t>
  </si>
  <si>
    <t>Production Support/Subscription for VMware Horizon Standard Edition: 100 Pack (CCU) for 2 Months</t>
  </si>
  <si>
    <t>HZ-STD100-2M-PSSS-C</t>
  </si>
  <si>
    <t>Production Support/Subscription for VMware Horizon View Standard Edition: 100 Pack (CCU) for 3 years</t>
  </si>
  <si>
    <t>HZ-STD-100-3P-SSS-C</t>
  </si>
  <si>
    <t>Academic Upgrade: VMware Horizon Advanced Edition (CCU) to Horizon Enterprise Edition: 100 Pack (CCU)</t>
  </si>
  <si>
    <t>Includes Horizon View Manager, Mirage, Virtual SAN, Identity Manager Standard Edition, Application Remoting, Horizon for Linux, ThinApp, vRealize Operations for Horizon, App Volumes, User Environment Manager, vSphere Desktop, and vCenter Server Desktop for 100 concurrent connections. SnS Required &amp; Sold Separately. Only Partners authorized with a VMware Academic Specialization may have access to quote the Academic SKU's.</t>
  </si>
  <si>
    <t>HZ-ADV-ENTC-100-UG-A</t>
  </si>
  <si>
    <t>Academic Basic Support/Subscription for VMware Horizon Enterprise Edition: 100 Pack (CCU) for 1 year</t>
  </si>
  <si>
    <t>HZ-ENTC-100-G-SSS-A</t>
  </si>
  <si>
    <t>Academic Basic Support/Subscription for VMware Horizon Enterprise Edition: 100 Pack (CCU) for 2 Months</t>
  </si>
  <si>
    <t>HZ-ENTC100-2M-GSSS-A</t>
  </si>
  <si>
    <t>Academic Basic Support/Subscription for VMware Horizon Enterprise Edition: 100 Pack (CCU) for 3 years</t>
  </si>
  <si>
    <t>HZ-ENTC-100-3G-SSS-A</t>
  </si>
  <si>
    <t>Academic Production Support/Subscription for VMware Horizon Enterprise Edition: 100 Pack (CCU) for 1 year</t>
  </si>
  <si>
    <t>HZ-ENTC-100-P-SSS-A</t>
  </si>
  <si>
    <t>Academic Production Support/Subscription for VMware Horizon Enterprise Edition: 100 Pack (CCU) for 2 Months</t>
  </si>
  <si>
    <t>HZ-ENTC100-2M-PSSS-A</t>
  </si>
  <si>
    <t>Academic Production Support/Subscription for VMware Horizon Enterprise Edition: 100 Pack (CCU) for 3 years</t>
  </si>
  <si>
    <t>HZ-ENTC-100-3P-SSS-A</t>
  </si>
  <si>
    <t>Upgrade: VMware Horizon Advanced Edition (CCU) to Horizon Enterprise Edition: 100 Pack (CCU)</t>
  </si>
  <si>
    <t>Includes Horizon View Manager, Mirage, Virtual SAN, Identity Manager Standard Edition, Application Remoting, Horizon for Linux, ThinApp, vRealize Operations for Horizon, App Volumes, User Environment Manager, vSphere Desktop, and vCenter Server Desktop for 100 concurrent connections. SnS Required &amp; Sold Separately.</t>
  </si>
  <si>
    <t>HZ-ADV-ENTC-100-UG-C</t>
  </si>
  <si>
    <t>VPP L1 Upgrade: VMware Horizon Advanced Edition (CCU) to Horizon Enterprise Edition: 100 Pack (CCU)</t>
  </si>
  <si>
    <t>HZ-ADVENTC100UG-C-L1</t>
  </si>
  <si>
    <t>VPP L2 Upgrade: VMware Horizon Advanced Edition (CCU) to Horizon Enterprise Edition: 100 Pack (CCU)</t>
  </si>
  <si>
    <t>HZ-ADVENTC100UG-C-L2</t>
  </si>
  <si>
    <t>VPP L3 Upgrade: VMware Horizon Advanced Edition (CCU) to Horizon Enterprise Edition: 100 Pack (CCU)</t>
  </si>
  <si>
    <t>HZ-ADVENTC100UG-C-L3</t>
  </si>
  <si>
    <t>VPP L4 Upgrade: VMware Horizon Advanced Edition (CCU) to Horizon Enterprise Edition: 100 Pack (CCU)</t>
  </si>
  <si>
    <t>HZ-ADVENTC100UG-C-L4</t>
  </si>
  <si>
    <t>Basic Support/Subscription for VMware Horizon Enterprise Edition: 100 Pack (CCU) for 1 year</t>
  </si>
  <si>
    <t>HZ-ENTC-100-G-SSS-C</t>
  </si>
  <si>
    <t>Basic Support/Subscription for VMware Horizon Enterprise Edition: 100 Pack (CCU) for 2 Months</t>
  </si>
  <si>
    <t>HZ-ENTC100-2M-GSSS-C</t>
  </si>
  <si>
    <t>Basic Support/Subscription for VMware Horizon Enterprise Edition: 100 Pack (CCU) for 3 years</t>
  </si>
  <si>
    <t>HZ-ENTC-100-3G-SSS-C</t>
  </si>
  <si>
    <t>Production Support/Subscription for VMware Horizon Enterprise Edition: 100 Pack (CCU) for 1 year</t>
  </si>
  <si>
    <t>HZ-ENTC-100-P-SSS-C</t>
  </si>
  <si>
    <t>Production Support/Subscription for VMware Horizon Enterprise Edition: 100 Pack (CCU) for 2 Months</t>
  </si>
  <si>
    <t>HZ-ENTC100-2M-PSSS-C</t>
  </si>
  <si>
    <t>Production Support/Subscription for VMware Horizon Enterprise Edition: 100 Pack (CCU) for 3 years</t>
  </si>
  <si>
    <t>HZ-ENTC-100-3P-SSS-C</t>
  </si>
  <si>
    <t>Academic Upgrade: VMware Horizon Advanced Edition (Named Users) to Horizon Enterprise Edition: 100 Pack (Named Users)</t>
  </si>
  <si>
    <t>Includes Horizon View Manager, Mirage, Virtual SAN, Identity Manager Standard Edition, Application Remoting, Horizon for Linux, ThinApp, vRealize Operations for Horizon, App Volumes, User Environment Manager, vSphere Desktop, and vCenter Server Desktop for 100 Named Users. SnS Required &amp; Sold Separately. Only Partners authorized with a VMware Academic Specialization may have access to quote the Academic SKU's.</t>
  </si>
  <si>
    <t>HZ-ADV-ENTN-100-UG-A</t>
  </si>
  <si>
    <t>Academic Basic Support/Subscription for VMware Horizon Enterprise Edition: 100 Pack (Named Users) for 1 year</t>
  </si>
  <si>
    <t>HZ-ENTN-100-G-SSS-A</t>
  </si>
  <si>
    <t>Academic Basic Support/Subscription for VMware Horizon Enterprise Edition: 100 Pack (Named Users) for 2 Months</t>
  </si>
  <si>
    <t>HZ-ENTN100-2M-GSSS-A</t>
  </si>
  <si>
    <t>Academic Basic Support/Subscription for VMware Horizon Enterprise Edition: 100 Pack (Named Users) for 3 years</t>
  </si>
  <si>
    <t>HZ-ENTN-100-3G-SSS-A</t>
  </si>
  <si>
    <t>Academic Production Support/Subscription for VMware Horizon Enterprise Edition: 100 Pack (Named Users) for 1 year</t>
  </si>
  <si>
    <t>HZ-ENTN-100-P-SSS-A</t>
  </si>
  <si>
    <t>Academic Production Support/Subscription for VMware Horizon Enterprise Edition: 100 Pack (Named Users) for 2 Months</t>
  </si>
  <si>
    <t>HZ-ENTN100-2M-PSSS-A</t>
  </si>
  <si>
    <t>Academic Production Support/Subscription for VMware Horizon Enterprise Edition: 100 Pack (Named Users) for 3 years</t>
  </si>
  <si>
    <t>HZ-ENTN-100-3P-SSS-A</t>
  </si>
  <si>
    <t>Upgrade: VMware Horizon Advanced Edition (Named Users) to Horizon Enterprise Edition: 100 Pack (Named Users)</t>
  </si>
  <si>
    <t>Includes Horizon View Manager, Mirage, Virtual SAN, Identity Manager Standard Edition, Application Remoting, Horizon for Linux, ThinApp, vRealize Operations for Horizon, App Volumes, User Environment Manager, vSphere Desktop, and vCenter Server Desktop for 100 Named Users. SnS Required &amp; Sold Separately.</t>
  </si>
  <si>
    <t>HZ-ADV-ENTN-100-UG-C</t>
  </si>
  <si>
    <t>VPP L1 Upgrade: VMware Horizon Advanced Edition (Named Users) to Horizon Enterprise Edition: 100 Pack (Named Users)</t>
  </si>
  <si>
    <t>HZ-ADVENTN100UG-C-L1</t>
  </si>
  <si>
    <t>VPP L2 Upgrade: VMware Horizon Advanced Edition (Named Users) to Horizon Enterprise Edition: 100 Pack (Named Users)</t>
  </si>
  <si>
    <t>HZ-ADVENTN100UG-C-L2</t>
  </si>
  <si>
    <t>VPP L3 Upgrade: VMware Horizon Advanced Edition (Named Users) to Horizon Enterprise Edition: 100 Pack (Named Users)</t>
  </si>
  <si>
    <t>HZ-ADVENTN100UG-C-L3</t>
  </si>
  <si>
    <t>VPP L4 Upgrade: VMware Horizon Advanced Edition (Named Users) to Horizon Enterprise Edition: 100 Pack (Named Users)</t>
  </si>
  <si>
    <t>HZ-ADVENTN100UG-C-L4</t>
  </si>
  <si>
    <t>Basic Support/Subscription for VMware Horizon Enterprise Edition: 100 Pack (Named Users) for 1 year</t>
  </si>
  <si>
    <t>HZ-ENTN-100-G-SSS-C</t>
  </si>
  <si>
    <t>Basic Support/Subscription for VMware Horizon Enterprise Edition: 100 Pack (Named Users) for 2 Months</t>
  </si>
  <si>
    <t>HZ-ENTN100-2M-GSSS-C</t>
  </si>
  <si>
    <t>Basic Support/Subscription for VMware Horizon Enterprise Edition: 100 Pack (Named Users) for 3 years</t>
  </si>
  <si>
    <t>HZ-ENTN-100-3G-SSS-C</t>
  </si>
  <si>
    <t>Production Support/Subscription for VMware Horizon Enterprise Edition: 100 Pack (Named Users) for 1 year</t>
  </si>
  <si>
    <t>HZ-ENTN-100-P-SSS-C</t>
  </si>
  <si>
    <t>Production Support/Subscription for VMware Horizon Enterprise Edition: 100 Pack (Named Users) for 2 Months</t>
  </si>
  <si>
    <t>HZ-ENTN100-2M-PSSS-C</t>
  </si>
  <si>
    <t>Production Support/Subscription for VMware Horizon Enterprise Edition: 100 Pack (Named Users) for 3 years</t>
  </si>
  <si>
    <t>HZ-ENTN-100-3P-SSS-C</t>
  </si>
  <si>
    <t>Academic VMware Horizon Advanced Edition: 10 Pack (CCU)</t>
  </si>
  <si>
    <t>Includes Horizon View Manager, Mirage, Virtual SAN, Identity Manager Standard Edition, Application Remoting, ThinApp, vSphere Desktop, and vCenter Server Desktop for 10 concurrent connections. SnS Required &amp; Sold Separately.Only Partners authorized with a VMware Academic Specialization may have access to quote the Academic SKU's.</t>
  </si>
  <si>
    <t>HZ-ADVC-10-A</t>
  </si>
  <si>
    <t>Academic Basic Support/Subscription for VMware Horizon Advanced Edition: 10 Pack (CCU) for 1 year</t>
  </si>
  <si>
    <t>HZ-ADVC-10-G-SSS-A</t>
  </si>
  <si>
    <t>Academic Basic Support/Subscription for VMware Horizon Advanced Edition: 10 Pack (CCU) for 3 years</t>
  </si>
  <si>
    <t>HZ-ADVC-10-3G-SSS-A</t>
  </si>
  <si>
    <t>Academic Production Support/Subscription for VMware Horizon Advanced Edition: 10 Pack (CCU) for 1 year</t>
  </si>
  <si>
    <t>HZ-ADVC-10-P-SSS-A</t>
  </si>
  <si>
    <t>Academic Production Support/Subscription for VMware Horizon Advanced Edition: 10 Pack (CCU) for 3 years</t>
  </si>
  <si>
    <t>HZ-ADVC-10-3P-SSS-A</t>
  </si>
  <si>
    <t>VMware Horizon Advanced Edition: 10 Pack (CCU)</t>
  </si>
  <si>
    <t>Includes Horizon View Manager, Mirage, Virtual SAN, Identity Manager Standard Edition, Application Remoting, ThinApp, vSphere Desktop, and vCenter Server Desktop for 10 concurrent connections. SnS Required &amp; Sold Separately.</t>
  </si>
  <si>
    <t>HZ-ADVC-10-C</t>
  </si>
  <si>
    <t>VPP L1 VMware Horizon Advanced Edition: 10 Pack (CCU)</t>
  </si>
  <si>
    <t>HZ-ADVC-10-C-L1</t>
  </si>
  <si>
    <t>VPP L2 VMware Horizon Advanced Edition: 10 Pack (CCU)</t>
  </si>
  <si>
    <t>HZ-ADVC-10-C-L2</t>
  </si>
  <si>
    <t>VPP L3 VMware Horizon Advanced Edition: 10 Pack (CCU)</t>
  </si>
  <si>
    <t>HZ-ADVC-10-C-L3</t>
  </si>
  <si>
    <t>VPP L4 VMware Horizon Advanced Edition: 10 Pack (CCU)</t>
  </si>
  <si>
    <t>HZ-ADVC-10-C-L4</t>
  </si>
  <si>
    <t>Basic Support/Subscription for VMware Horizon Advanced Edition: 10 Pack (CCU) for 1 year</t>
  </si>
  <si>
    <t>HZ-ADVC-10-G-SSS-C</t>
  </si>
  <si>
    <t>Basic Support/Subscription for VMware Horizon Advanced Edition: 10 Pack (CCU) for 2 Months</t>
  </si>
  <si>
    <t>HZ-ADVC10-2M-GSSS-C</t>
  </si>
  <si>
    <t>Basic Support/Subscription for VMware Horizon Advanced Edition: 10 Pack (CCU) for 3 years</t>
  </si>
  <si>
    <t>HZ-ADVC-10-3G-SSS-C</t>
  </si>
  <si>
    <t>Production Support/Subscription for VMware Horizon Advanced Edition: 10 Pack (CCU) for 1 year</t>
  </si>
  <si>
    <t>HZ-ADVC-10-P-SSS-C</t>
  </si>
  <si>
    <t>Production Support/Subscription for VMware Horizon Advanced Edition: 10 Pack (CCU) for 2 Months</t>
  </si>
  <si>
    <t>HZ-ADVC10-2M-PSSS-C</t>
  </si>
  <si>
    <t>Production Support/Subscription for VMware Horizon Advanced Edition: 10 Pack (CCU) for 3 years</t>
  </si>
  <si>
    <t>HZ-ADVC-10-3P-SSS-C</t>
  </si>
  <si>
    <t>Academic VMware Horizon Advanced Edition: 100 Pack (CCU)</t>
  </si>
  <si>
    <t>Includes Horizon View Manager, Mirage, Virtual SAN, Identity Manager Standard Edition, Application Remoting, ThinApp, vSphere Desktop, and vCenter Server Desktop for 100 concurrent connections. SnS Required &amp; Sold Separately.Only Partners authorized with a VMware Academic Specialization may have access to quote the Academic SKU's.</t>
  </si>
  <si>
    <t>HZ-ADVC-100-A</t>
  </si>
  <si>
    <t>Academic Basic Support/Subscription for VMware Horizon Advanced Edition: 100 Pack (CCU) for 1 year</t>
  </si>
  <si>
    <t>HZ-ADVC-100-G-SSS-A</t>
  </si>
  <si>
    <t>Academic Basic Support/Subscription for VMware Horizon Advanced Edition: 100 Pack (CCU) for 3 years</t>
  </si>
  <si>
    <t>HZ-ADVC-100-3G-SSS-A</t>
  </si>
  <si>
    <t>Academic Production Support/Subscription for VMware Horizon Advanced Edition: 100 Pack (CCU) for 1 year</t>
  </si>
  <si>
    <t>HZ-ADVC-100-P-SSS-A</t>
  </si>
  <si>
    <t>Academic Production Support/Subscription for VMware Horizon Advanced Edition: 100 Pack (CCU) for 3 years</t>
  </si>
  <si>
    <t>HZ-ADVC-100-3P-SSS-A</t>
  </si>
  <si>
    <t>VMware Horizon Advanced Edition: 100 Pack (CCU)</t>
  </si>
  <si>
    <t>Includes Horizon View Manager, Mirage, Virtual SAN, Identity Manager Standard Edition, Application Remoting, ThinApp, vSphere Desktop, and vCenter Server Desktop for 100 concurrent connections. SnS Required &amp; Sold Separately.</t>
  </si>
  <si>
    <t>HZ-ADVC-100-C</t>
  </si>
  <si>
    <t>VPP L1 VMware Horizon Advanced Edition: 100 Pack (CCU)</t>
  </si>
  <si>
    <t>HZ-ADVC-100-C-L1</t>
  </si>
  <si>
    <t>VPP L2 VMware Horizon Advanced Edition: 100 Pack (CCU)</t>
  </si>
  <si>
    <t>HZ-ADVC-100-C-L2</t>
  </si>
  <si>
    <t>VPP L3 VMware Horizon Advanced Edition: 100 Pack (CCU)</t>
  </si>
  <si>
    <t>HZ-ADVC-100-C-L3</t>
  </si>
  <si>
    <t>VPP L4 VMware Horizon Advanced Edition: 100 Pack (CCU)</t>
  </si>
  <si>
    <t>HZ-ADVC-100-C-L4</t>
  </si>
  <si>
    <t>Basic Support/Subscription for VMware Horizon Advanced Edition: 100 Pack (CCU) for 1 year</t>
  </si>
  <si>
    <t>HZ-ADVC-100-G-SSS-C</t>
  </si>
  <si>
    <t>Basic Support/Subscription for VMware Horizon Advanced Edition: 100 Pack (CCU) for 2 Months</t>
  </si>
  <si>
    <t>HZ-ADVC100-2M-GSSS-C</t>
  </si>
  <si>
    <t>Basic Support/Subscription for VMware Horizon Advanced Edition: 100 Pack (CCU) for 3 years</t>
  </si>
  <si>
    <t>HZ-ADVC-100-3G-SSS-C</t>
  </si>
  <si>
    <t>Production Support/Subscription for VMware Horizon Advanced Edition: 100 Pack (CCU) for 1 year</t>
  </si>
  <si>
    <t>HZ-ADVC-100-P-SSS-C</t>
  </si>
  <si>
    <t>Production Support/Subscription for VMware Horizon Advanced Edition: 100 Pack (CCU) for 2 Months</t>
  </si>
  <si>
    <t>HZ-ADVC100-2M-PSSS-C</t>
  </si>
  <si>
    <t>Production Support/Subscription for VMware Horizon Advanced Edition: 100 Pack (CCU) for 3 years</t>
  </si>
  <si>
    <t>HZ-ADVC-100-3P-SSS-C</t>
  </si>
  <si>
    <t>Academic Basic Support/Subscription for VMware Horizon Advanced Edition: 250 Pack (CCU) for 1 year</t>
  </si>
  <si>
    <t>HZ-ADVC-250-G-SSS-A</t>
  </si>
  <si>
    <t>Academic Basic Support/Subscription for VMware Horizon Advanced Edition: 250 Pack (CCU) for 3 years</t>
  </si>
  <si>
    <t>HZ-ADVC-250-3G-SSS-A</t>
  </si>
  <si>
    <t>Academic Production Support/Subscription for VMware Horizon Advanced Edition: 250 Pack (CCU) for 1 year</t>
  </si>
  <si>
    <t>HZ-ADVC-250-P-SSS-A</t>
  </si>
  <si>
    <t>Academic Production Support/Subscription for VMware Horizon Advanced Edition: 250 Pack (CCU) for 3 years</t>
  </si>
  <si>
    <t>HZ-ADVC-250-3P-SSS-A</t>
  </si>
  <si>
    <t>Basic Support/Subscription for VMware Horizon Advanced Edition: 250 Pack (CCU) for 1 year</t>
  </si>
  <si>
    <t>HZ-ADVC-250-G-SSS-C</t>
  </si>
  <si>
    <t>Basic Support/Subscription for VMware Horizon Advanced Edition: 250 Pack (CCU) for 3 years</t>
  </si>
  <si>
    <t>HZ-ADVC-250-3G-SSS-C</t>
  </si>
  <si>
    <t>Production Support/Subscription for VMware Horizon Advanced Edition: 250 Pack (CCU) for 1 year</t>
  </si>
  <si>
    <t>HZ-ADVC-250-P-SSS-C</t>
  </si>
  <si>
    <t>Production Support/Subscription for VMware Horizon Advanced Edition: 250 Pack (CCU) for 3 years</t>
  </si>
  <si>
    <t>HZ-ADVC-250-3P-SSS-C</t>
  </si>
  <si>
    <t>Academic Basic Support/Subscription for VMware Horizon Advanced Edition: 500 Pack (CCU) for 1 year</t>
  </si>
  <si>
    <t>HZ-ADVC-500-G-SSS-A</t>
  </si>
  <si>
    <t>Academic Basic Support/Subscription for VMware Horizon Advanced Edition: 500 Pack (CCU) for 3 years</t>
  </si>
  <si>
    <t>HZ-ADVC-500-3G-SSS-A</t>
  </si>
  <si>
    <t>Academic Production Support/Subscription for VMware Horizon Advanced Edition: 500 Pack (CCU) for 1 year</t>
  </si>
  <si>
    <t>HZ-ADVC-500-P-SSS-A</t>
  </si>
  <si>
    <t>Academic Production Support/Subscription for VMware Horizon Advanced Edition: 500 Pack (CCU) for 3 years</t>
  </si>
  <si>
    <t>HZ-ADVC-500-3P-SSS-A</t>
  </si>
  <si>
    <t>Basic Support/Subscription for VMware Horizon Advanced Edition: 500 Pack (CCU) for 1 year</t>
  </si>
  <si>
    <t>HZ-ADVC-500-G-SSS-C</t>
  </si>
  <si>
    <t>Basic Support/Subscription for VMware Horizon Advanced Edition: 500 Pack (CCU) for 3 years</t>
  </si>
  <si>
    <t>HZ-ADVC-500-3G-SSS-C</t>
  </si>
  <si>
    <t>Production Support/Subscription for VMware Horizon Advanced Edition: 500 Pack (CCU) for 1 year</t>
  </si>
  <si>
    <t>HZ-ADVC-500-P-SSS-C</t>
  </si>
  <si>
    <t>Production Support/Subscription for VMware Horizon Advanced Edition: 500 Pack (CCU) for 3 years</t>
  </si>
  <si>
    <t>HZ-ADVC-500-3P-SSS-C</t>
  </si>
  <si>
    <t>Academic Upgrade: VMware Horizon Advanced Edition to Horizon Enterprise Edition: 10 Pack (CCU)</t>
  </si>
  <si>
    <t>Includes Horizon View Manager, Mirage, Virtual SAN, Identity Manager Standard Edition, Application Remoting, Horizon for Linux, ThinApp, vRealize Operations for Horizon, App Volumes, User Environment Manager, vSphere Desktop, and vCenter Server Desktop for 10 concurrent connections. SnS Required &amp; Sold Separately. Only Partners authorized with a VMware Academic Specialization may have access to quote the Academic SKU's.</t>
  </si>
  <si>
    <t>HZ-ADVC-ENTC-10-UG-A</t>
  </si>
  <si>
    <t>Academic Basic Support/Subscription for VMware Horizon Enterprise Edition: 10 Pack (CCU) for 1 year</t>
  </si>
  <si>
    <t>HZ-ENTC-10-G-SSS-A</t>
  </si>
  <si>
    <t>Academic Basic Support/Subscription for VMware Horizon Enterprise Edition: 10 Pack (CCU) for 2 Months</t>
  </si>
  <si>
    <t>HZ-ENTC10-2M-GSSS-A</t>
  </si>
  <si>
    <t>Academic Basic Support/Subscription for VMware Horizon Enterprise Edition: 10 Pack (CCU) for 3 years</t>
  </si>
  <si>
    <t>HZ-ENTC-10-3G-SSS-A</t>
  </si>
  <si>
    <t>Academic Production Support/Subscription for VMware Horizon Enterprise Edition: 10 Pack (CCU) for 1 year</t>
  </si>
  <si>
    <t>HZ-ENTC-10-P-SSS-A</t>
  </si>
  <si>
    <t>Academic Production Support/Subscription for VMware Horizon Enterprise Edition: 10 Pack (CCU) for 2 Months</t>
  </si>
  <si>
    <t>HZ-ENTC10-2M-PSSS-A</t>
  </si>
  <si>
    <t>Academic Production Support/Subscription for VMware Horizon Enterprise Edition: 10 Pack (CCU) for 3 years</t>
  </si>
  <si>
    <t>HZ-ENTC-10-3P-SSS-A</t>
  </si>
  <si>
    <t>Upgrade: VMware Horizon Advanced Edition to Horizon Enterprise Edition: 10 Pack (CCU)</t>
  </si>
  <si>
    <t>Includes Horizon View Manager, Mirage, Virtual SAN, Identity Manager Standard Edition, Application Remoting, Horizon for Linux, ThinApp, vRealize Operations for Horizon, App Volumes, User Environment Manager, vSphere Desktop, and vCenter Server Desktop for 10 concurrent connections. SnS Required &amp; Sold Separately.</t>
  </si>
  <si>
    <t>HZ-ADVC-ENTC-10-UG-C</t>
  </si>
  <si>
    <t>VPP L1 Upgrade: VMware Horizon Advanced Edition to Horizon Enterprise Edition: 10 Pack (CCU)</t>
  </si>
  <si>
    <t>HZ-ADVCENTC10UG-C-L1</t>
  </si>
  <si>
    <t>VPP L2 Upgrade: VMware Horizon Advanced Edition to Horizon Enterprise Edition: 10 Pack (CCU)</t>
  </si>
  <si>
    <t>HZ-ADVCENTC10UG-C-L2</t>
  </si>
  <si>
    <t>VPP L3 Upgrade: VMware Horizon Advanced Edition to Horizon Enterprise Edition: 10 Pack (CCU)</t>
  </si>
  <si>
    <t>HZ-ADVCENTC10UG-C-L3</t>
  </si>
  <si>
    <t>VPP L4 Upgrade: VMware Horizon Advanced Edition to Horizon Enterprise Edition: 10 Pack (CCU)</t>
  </si>
  <si>
    <t>HZ-ADVCENTC10UG-C-L4</t>
  </si>
  <si>
    <t>Basic Support/Subscription for VMware Horizon Enterprise Edition: 10 Pack (CCU) for 1 year</t>
  </si>
  <si>
    <t>HZ-ENTC-10-G-SSS-C</t>
  </si>
  <si>
    <t>Basic Support/Subscription for VMware Horizon Enterprise Edition: 10 Pack (CCU) for 2 Months</t>
  </si>
  <si>
    <t>HZ-ENTC10-2M-GSSS-C</t>
  </si>
  <si>
    <t>Basic Support/Subscription for VMware Horizon Enterprise Edition: 10 Pack (CCU) for 3 years</t>
  </si>
  <si>
    <t>HZ-ENTC-10-3G-SSS-C</t>
  </si>
  <si>
    <t>Production Support/Subscription for VMware Horizon Enterprise Edition: 10 Pack (CCU) for 1 year</t>
  </si>
  <si>
    <t>HZ-ENTC-10-P-SSS-C</t>
  </si>
  <si>
    <t>Production Support/Subscription for VMware Horizon Enterprise Edition: 10 Pack (CCU) for 2 Months</t>
  </si>
  <si>
    <t>HZ-ENTC10-2M-PSSS-C</t>
  </si>
  <si>
    <t>Production Support/Subscription for VMware Horizon Enterprise Edition: 10 Pack (CCU) for 3 years</t>
  </si>
  <si>
    <t>HZ-ENTC-10-3P-SSS-C</t>
  </si>
  <si>
    <t>Academic VMware Horizon Advanced Edition: 10 Pack (Named Users)</t>
  </si>
  <si>
    <t>Includes Horizon View Manager, Mirage, Virtual SAN, Identity Manager Standard Edition, Application Remoting, ThinApp, vSphere Desktop, and vCenter Server Desktop for 10 named users. SnS Required &amp; Sold Separately.Only Partners authorized with a VMware Academic Specialization may have access to quote the Academic SKU's.</t>
  </si>
  <si>
    <t>HZ-ADVN-10-A</t>
  </si>
  <si>
    <t>Academic Basic Support/Subscription for VMware Horizon Advanced Edition: 10 Pack (Named Users) for 1 year</t>
  </si>
  <si>
    <t>HZ-ADVN-10-G-SSS-A</t>
  </si>
  <si>
    <t>Academic Basic Support/Subscription for VMware Horizon Advanced Edition: 10 Pack (Named Users) for 3 years</t>
  </si>
  <si>
    <t>HZ-ADVN-10-3G-SSS-A</t>
  </si>
  <si>
    <t>Academic Production Support/Subscription for VMware Horizon Advanced Edition: 10 Pack (Named Users) for 1 year</t>
  </si>
  <si>
    <t>HZ-ADVN-10-P-SSS-A</t>
  </si>
  <si>
    <t>Academic Production Support/Subscription for VMware Horizon Advanced Edition: 10 Pack (Named Users) for 3 years</t>
  </si>
  <si>
    <t>HZ-ADVN-10-3P-SSS-A</t>
  </si>
  <si>
    <t>VMware Horizon Advanced Edition: 10 Pack (Named Users)</t>
  </si>
  <si>
    <t>Includes Horizon View Manager, Mirage, Virtual SAN, Identity Manager Standard Edition, Application Remoting, ThinApp, vSphere Desktop, and vCenter Server Desktop for 10 named users. SnS Required &amp; Sold Separately.</t>
  </si>
  <si>
    <t>HZ-ADVN-10-C</t>
  </si>
  <si>
    <t>VPP L1 VMware Horizon Advanced Edition: 10 Pack (Named Users)</t>
  </si>
  <si>
    <t>HZ-ADVN-10-C-L1</t>
  </si>
  <si>
    <t>VPP L2 VMware Horizon Advanced Edition: 10 Pack (Named Users)</t>
  </si>
  <si>
    <t>HZ-ADVN-10-C-L2</t>
  </si>
  <si>
    <t>VPP L3 VMware Horizon Advanced Edition: 10 Pack (Named Users)</t>
  </si>
  <si>
    <t>HZ-ADVN-10-C-L3</t>
  </si>
  <si>
    <t>VPP L4 VMware Horizon Advanced Edition: 10 Pack (Named Users)</t>
  </si>
  <si>
    <t>HZ-ADVN-10-C-L4</t>
  </si>
  <si>
    <t>Basic Support/Subscription for VMware Horizon Advanced Edition: 10 Pack (Named Users) for 1 year</t>
  </si>
  <si>
    <t>HZ-ADVN-10-G-SSS-C</t>
  </si>
  <si>
    <t>Basic Support/Subscription for VMware Horizon Advanced Edition: 10 Pack (Named Users) for 2 Months</t>
  </si>
  <si>
    <t>HZ-ADVN10-2M-GSSS-C</t>
  </si>
  <si>
    <t>Basic Support/Subscription for VMware Horizon Advanced Edition: 10 Pack (Named Users) for 3 years</t>
  </si>
  <si>
    <t>HZ-ADVN-10-3G-SSS-C</t>
  </si>
  <si>
    <t>Production Support/Subscription for VMware Horizon Advanced Edition: 10 Pack (Named Users) for 1 year</t>
  </si>
  <si>
    <t>HZ-ADVN-10-P-SSS-C</t>
  </si>
  <si>
    <t>Production Support/Subscription for VMware Horizon Advanced Edition: 10 Pack (Named Users) for 2 Months</t>
  </si>
  <si>
    <t>HZ-ADVN10-2M-PSSS-C</t>
  </si>
  <si>
    <t>Production Support/Subscription for VMware Horizon Advanced Edition: 10 Pack (Named Users) for 3 years</t>
  </si>
  <si>
    <t>HZ-ADVN-10-3P-SSS-C</t>
  </si>
  <si>
    <t>Academic VMware Horizon Advanced Edition: 100 Pack (Named Users)</t>
  </si>
  <si>
    <t>Includes Horizon View Manager, Mirage, Virtual SAN, Identity Manager Standard Edition, Application Remoting, ThinApp, vSphere Desktop, and vCenter Server Desktop for 100 Named Users. SnS Required &amp; Sold Separately.Only Partners authorized with a VMware Academic Specialization may have access to quote the Academic SKU's.</t>
  </si>
  <si>
    <t>HZ-ADVN-100-A</t>
  </si>
  <si>
    <t>Academic Basic Support/Subscription for VMware Horizon Advanced Edition: 100 Pack (Named Users) for 1 year</t>
  </si>
  <si>
    <t>HZ-ADVN-100-G-SSS-A</t>
  </si>
  <si>
    <t>Academic Basic Support/Subscription for VMware Horizon Advanced Edition: 100 Pack (Named Users) for 3 years</t>
  </si>
  <si>
    <t>HZ-ADVN-100-3G-SSS-A</t>
  </si>
  <si>
    <t>Academic Production Support/Subscription for VMware Horizon Advanced Edition: 100 Pack (Named Users) for 1 year</t>
  </si>
  <si>
    <t>HZ-ADVN-100-P-SSS-A</t>
  </si>
  <si>
    <t>Academic Production Support/Subscription for VMware Horizon Advanced Edition: 100 Pack (Named Users) for 3 years</t>
  </si>
  <si>
    <t>HZ-ADVN-100-3P-SSS-A</t>
  </si>
  <si>
    <t>VMware Horizon Advanced Edition: 100 Pack (Named Users)</t>
  </si>
  <si>
    <t>Includes Horizon View Manager, Mirage, Virtual SAN, Identity Manager Standard Edition, Application Remoting, ThinApp, vSphere Desktop, and vCenter Server Desktop for 100 Named Users. SnS Required &amp; Sold Separately.</t>
  </si>
  <si>
    <t>HZ-ADVN-100-C</t>
  </si>
  <si>
    <t>VPP L1 VMware Horizon Advanced Edition: 100 Pack (Named Users)</t>
  </si>
  <si>
    <t>HZ-ADVN-100-C-L1</t>
  </si>
  <si>
    <t>VPP L2 VMware Horizon Advanced Edition: 100 Pack (Named Users)</t>
  </si>
  <si>
    <t>HZ-ADVN-100-C-L2</t>
  </si>
  <si>
    <t>VPP L3 VMware Horizon Advanced Edition: 100 Pack (Named Users)</t>
  </si>
  <si>
    <t>HZ-ADVN-100-C-L3</t>
  </si>
  <si>
    <t>VPP L4 VMware Horizon Advanced Edition: 100 Pack (Named Users)</t>
  </si>
  <si>
    <t>HZ-ADVN-100-C-L4</t>
  </si>
  <si>
    <t>Basic Support/Subscription for VMware Horizon Advanced Edition: 100 Pack (Named Users) for 1 year</t>
  </si>
  <si>
    <t>HZ-ADVN-100-G-SSS-C</t>
  </si>
  <si>
    <t>Basic Support/Subscription for VMware Horizon Advanced Edition: 100 Pack (Named Users) for 2 Months</t>
  </si>
  <si>
    <t>HZ-ADVN100-2M-GSSS-C</t>
  </si>
  <si>
    <t>Basic Support/Subscription for VMware Horizon Advanced Edition: 100 Pack (Named Users) for 3 years</t>
  </si>
  <si>
    <t>HZ-ADVN-100-3G-SSS-C</t>
  </si>
  <si>
    <t>Production Support/Subscription for VMware Horizon Advanced Edition: 100 Pack (Named Users) for 1 year</t>
  </si>
  <si>
    <t>HZ-ADVN-100-P-SSS-C</t>
  </si>
  <si>
    <t>Production Support/Subscription for VMware Horizon Advanced Edition: 100 Pack (Named Users) for 2 Months</t>
  </si>
  <si>
    <t>HZ-ADVN100-2M-PSSS-C</t>
  </si>
  <si>
    <t>Production Support/Subscription for VMware Horizon Advanced Edition: 100 Pack (Named Users) for 3 years</t>
  </si>
  <si>
    <t>HZ-ADVN-100-3P-SSS-C</t>
  </si>
  <si>
    <t>Academic Basic Support/Subscription for VMware Horizon Advanced Edition: 1000 Pack (Named Users) for 1 year</t>
  </si>
  <si>
    <t>HZ-ADVN-1K-G-SSS-A</t>
  </si>
  <si>
    <t>Academic Basic Support/Subscription for VMware Horizon Advanced Edition: 1000 Pack (Named Users) for 3 years</t>
  </si>
  <si>
    <t>HZ-ADVN-1K-3G-SSS-A</t>
  </si>
  <si>
    <t>Academic Production Support/Subscription for VMware Horizon Advanced Edition: 1000 Pack (Named Users) for 1 year</t>
  </si>
  <si>
    <t>HZ-ADVN-1K-P-SSS-A</t>
  </si>
  <si>
    <t>Academic Production Support/Subscription for VMware Horizon Advanced Edition: 1000 Pack (Named Users) for 3 years</t>
  </si>
  <si>
    <t>HZ-ADVN-1K-3P-SSS-A</t>
  </si>
  <si>
    <t>Basic Support/Subscription for VMware Horizon Advanced Edition: 1000 Pack (Named Users) for 1 year</t>
  </si>
  <si>
    <t>HZ-ADVN-1K-G-SSS-C</t>
  </si>
  <si>
    <t>Basic Support/Subscription for VMware Horizon Advanced Edition: 1000 Pack (Named Users) for 3 years</t>
  </si>
  <si>
    <t>HZ-ADVN-1K-3G-SSS-C</t>
  </si>
  <si>
    <t>Production Support/Subscription for VMware Horizon Advanced Edition: 1000 Pack (Named Users) for 1 year</t>
  </si>
  <si>
    <t>HZ-ADVN-1K-P-SSS-C</t>
  </si>
  <si>
    <t>Production Support/Subscription for VMware Horizon Advanced Edition: 1000 Pack (Named Users) for 3 years</t>
  </si>
  <si>
    <t>HZ-ADVN-1K-3P-SSS-C</t>
  </si>
  <si>
    <t>Academic Basic Support/Subscription for VMware Horizon Advanced Edition: 20 Pack (Named Users) for 1 year</t>
  </si>
  <si>
    <t>HZ-ADVN-20-G-SSS-A</t>
  </si>
  <si>
    <t>Academic Basic Support/Subscription for VMware Horizon Advanced Edition: 20 Pack (Named Users) for 3 years</t>
  </si>
  <si>
    <t>HZ-ADVN-20-3G-SSS-A</t>
  </si>
  <si>
    <t>Academic Production Support/Subscription for VMware Horizon Advanced Edition: 20 Pack (Named Users) for 1 year</t>
  </si>
  <si>
    <t>HZ-ADVN-20-P-SSS-A</t>
  </si>
  <si>
    <t>Academic Production Support/Subscription for VMware Horizon Advanced Edition: 20 Pack (Named Users) for 3 years</t>
  </si>
  <si>
    <t>HZ-ADVN-20-3P-SSS-A</t>
  </si>
  <si>
    <t>Basic Support/Subscription for VMware Horizon Advanced Edition: 20 Pack (Named Users) for 1 year</t>
  </si>
  <si>
    <t>HZ-ADVN-20-G-SSS-C</t>
  </si>
  <si>
    <t>Basic Support/Subscription for VMware Horizon Advanced Edition: 20 Pack (Named Users) for 3 years</t>
  </si>
  <si>
    <t>HZ-ADVN-20-3G-SSS-C</t>
  </si>
  <si>
    <t>Production Support/Subscription for VMware Horizon Advanced Edition: 20 Pack (Named Users) for 1 year</t>
  </si>
  <si>
    <t>HZ-ADVN-20-P-SSS-C</t>
  </si>
  <si>
    <t>Production Support/Subscription for VMware Horizon Advanced Edition: 20 Pack (Named Users) for 3 years</t>
  </si>
  <si>
    <t>HZ-ADVN-20-3P-SSS-C</t>
  </si>
  <si>
    <t>Academic Basic Support/Subscription for VMware Horizon Advanced Edition: 200 Pack (Named Users) for 1 year</t>
  </si>
  <si>
    <t>HZ-ADVN-200-G-SSS-A</t>
  </si>
  <si>
    <t>Academic Basic Support/Subscription for VMware Horizon Advanced Edition: 200 Pack (Named Users) for 3 years</t>
  </si>
  <si>
    <t>HZ-ADVN-200-3G-SSS-A</t>
  </si>
  <si>
    <t>Academic Production Support/Subscription for VMware Horizon Advanced Edition: 200 Pack (Named Users) for 1 year</t>
  </si>
  <si>
    <t>HZ-ADVN-200-P-SSS-A</t>
  </si>
  <si>
    <t>Academic Production Support/Subscription for VMware Horizon Advanced Edition: 200 Pack (Named Users) for 3 years</t>
  </si>
  <si>
    <t>HZ-ADVN-200-3P-SSS-A</t>
  </si>
  <si>
    <t>Basic Support/Subscription for VMware Horizon Advanced Edition: 200 Pack (Named Users) for 1 year</t>
  </si>
  <si>
    <t>HZ-ADVN-200-G-SSS-C</t>
  </si>
  <si>
    <t>Basic Support/Subscription for VMware Horizon Advanced Edition: 200 Pack (Named Users) for 3 years</t>
  </si>
  <si>
    <t>HZ-ADVN-200-3G-SSS-C</t>
  </si>
  <si>
    <t>Production Support/Subscription for VMware Horizon Advanced Edition: 200 Pack (Named Users) for 1 year</t>
  </si>
  <si>
    <t>HZ-ADVN-200-P-SSS-C</t>
  </si>
  <si>
    <t>Production Support/Subscription for VMware Horizon Advanced Edition: 200 Pack (Named Users) for 3 years</t>
  </si>
  <si>
    <t>HZ-ADVN-200-3P-SSS-C</t>
  </si>
  <si>
    <t>Academic Basic Support/Subscription for VMware Horizon Advanced Edition: 500 Pack (Named Users) for 1 year</t>
  </si>
  <si>
    <t>HZ-ADVN-500-G-SSS-A</t>
  </si>
  <si>
    <t>Academic Basic Support/Subscription for VMware Horizon Advanced Edition: 500 Pack (Named Users) for 3 years</t>
  </si>
  <si>
    <t>HZ-ADVN-500-3G-SSS-A</t>
  </si>
  <si>
    <t>Academic Production Support/Subscription for VMware Horizon Advanced Edition: 500 Pack (Named Users) for 1 year</t>
  </si>
  <si>
    <t>HZ-ADVN-500-P-SSS-A</t>
  </si>
  <si>
    <t>Academic Production Support/Subscription for VMware Horizon Advanced Edition: 500 Pack (Named Users) for 3 years</t>
  </si>
  <si>
    <t>HZ-ADVN-500-3P-SSS-A</t>
  </si>
  <si>
    <t>Basic Support/Subscription for VMware Horizon Advanced Edition: 500 Pack (Named Users) for 1 year</t>
  </si>
  <si>
    <t>HZ-ADVN-500-G-SSS-C</t>
  </si>
  <si>
    <t>Basic Support/Subscription for VMware Horizon Advanced Edition: 500 Pack (Named Users) for 3 years</t>
  </si>
  <si>
    <t>HZ-ADVN-500-3G-SSS-C</t>
  </si>
  <si>
    <t>Production Support/Subscription for VMware Horizon Advanced Edition: 500 Pack (Named Users) for 1 year</t>
  </si>
  <si>
    <t>HZ-ADVN-500-P-SSS-C</t>
  </si>
  <si>
    <t>Production Support/Subscription for VMware Horizon Advanced Edition: 500 Pack (Named Users) for 3 years</t>
  </si>
  <si>
    <t>HZ-ADVN-500-3P-SSS-C</t>
  </si>
  <si>
    <t>Academic Upgrade: VMware Horizon Advanced Edition to Horizon Enterprise Edition: 10 Pack (Named Users)</t>
  </si>
  <si>
    <t>Includes Horizon View Manager, Mirage, Virtual SAN, Identity Manager Standard Edition, Application Remoting, Horizon for Linux, ThinApp, vRealize Operations for Horizon, App Volumes, User Environment Manager, vSphere Desktop, and vCenter Server Desktop for 10 Named Users. SnS Required &amp; Sold Separately. Only Partners authorized with a VMware Academic Specialization may have access to quote the Academic SKU's.</t>
  </si>
  <si>
    <t>HZ-ADVN-ENTN-10-UG-A</t>
  </si>
  <si>
    <t>Academic Basic Support/Subscription for VMware Horizon Enterprise Edition: 10 Pack (Named Users) for 1 year</t>
  </si>
  <si>
    <t>HZ-ENTN-10-G-SSS-A</t>
  </si>
  <si>
    <t>Academic Basic Support/Subscription for VMware Horizon Enterprise Edition: 10 Pack (Named Users) for 2 Months</t>
  </si>
  <si>
    <t>HZ-ENTN10-2M-GSSS-A</t>
  </si>
  <si>
    <t>Academic Basic Support/Subscription for VMware Horizon Enterprise Edition: 10 Pack (Named Users) for 3 years</t>
  </si>
  <si>
    <t>HZ-ENTN-10-3G-SSS-A</t>
  </si>
  <si>
    <t>Academic Production Support/Subscription for VMware Horizon Enterprise Edition: 10 Pack (Named Users) for 1 year</t>
  </si>
  <si>
    <t>HZ-ENTN-10-P-SSS-A</t>
  </si>
  <si>
    <t>Academic Production Support/Subscription for VMware Horizon Enterprise Edition: 10 Pack (Named Users) for 2 Months</t>
  </si>
  <si>
    <t>HZ-ENTN10-2M-PSSS-A</t>
  </si>
  <si>
    <t>Academic Production Support/Subscription for VMware Horizon Enterprise Edition: 10 Pack (Named Users) for 3 years</t>
  </si>
  <si>
    <t>HZ-ENTN-10-3P-SSS-A</t>
  </si>
  <si>
    <t>Upgrade: VMware Horizon Advanced Edition to Horizon Enterprise Edition: 10 Pack (Named Users)</t>
  </si>
  <si>
    <t>Includes Horizon View Manager, Mirage, Virtual SAN, Identity Manager Standard Edition, Application Remoting, Horizon for Linux, ThinApp, vRealize Operations for Horizon, App Volumes, User Environment Manager, vSphere Desktop, and vCenter Server Desktop for 10 Named Users. SnS Required &amp; Sold Separately.</t>
  </si>
  <si>
    <t>HZ-ADVN-ENTN-10-UG-C</t>
  </si>
  <si>
    <t>VPP L1 Upgrade: VMware Horizon Advanced Edition to Horizon Enterprise Edition: 10 Pack (Named Users)</t>
  </si>
  <si>
    <t>HZ-ADVNENTN10UG-C-L1</t>
  </si>
  <si>
    <t>VPP L2 Upgrade: VMware Horizon Advanced Edition to Horizon Enterprise Edition: 10 Pack (Named Users)</t>
  </si>
  <si>
    <t>HZ-ADVNENTN10UG-C-L2</t>
  </si>
  <si>
    <t>VPP L3 Upgrade: VMware Horizon Advanced Edition to Horizon Enterprise Edition: 10 Pack (Named Users)</t>
  </si>
  <si>
    <t>HZ-ADVNENTN10UG-C-L3</t>
  </si>
  <si>
    <t>VPP L4 Upgrade: VMware Horizon Advanced Edition to Horizon Enterprise Edition: 10 Pack (Named Users)</t>
  </si>
  <si>
    <t>HZ-ADVNENTN10UG-C-L4</t>
  </si>
  <si>
    <t>Basic Support/Subscription for VMware Horizon Enterprise Edition: 10 Pack (Named Users) for 1 year</t>
  </si>
  <si>
    <t>HZ-ENTN-10-G-SSS-C</t>
  </si>
  <si>
    <t>Basic Support/Subscription for VMware Horizon Enterprise Edition: 10 Pack (Named Users) for 2 Months</t>
  </si>
  <si>
    <t>HZ-ENTN10-2M-GSSS-C</t>
  </si>
  <si>
    <t>Basic Support/Subscription for VMware Horizon Enterprise Edition: 10 Pack (Named Users) for 3 years</t>
  </si>
  <si>
    <t>HZ-ENTN-10-3G-SSS-C</t>
  </si>
  <si>
    <t>Production Support/Subscription for VMware Horizon Enterprise Edition: 10 Pack (Named Users) for 1 year</t>
  </si>
  <si>
    <t>HZ-ENTN-10-P-SSS-C</t>
  </si>
  <si>
    <t>Production Support/Subscription for VMware Horizon Enterprise Edition: 10 Pack (Named Users) for 2 Months</t>
  </si>
  <si>
    <t>HZ-ENTN10-2M-PSSS-C</t>
  </si>
  <si>
    <t>Production Support/Subscription for VMware Horizon Enterprise Edition: 10 Pack (Named Users) for 3 years</t>
  </si>
  <si>
    <t>HZ-ENTN-10-3P-SSS-C</t>
  </si>
  <si>
    <t>Horizon Application Management Bundle</t>
  </si>
  <si>
    <t>Academic Upgrade: VMware Application Management to Horizon Enterprise Edition: 10 Pack (CCU)</t>
  </si>
  <si>
    <t>HZ-APM-ENTC-10-UG-A</t>
  </si>
  <si>
    <t>Upgrade: VMware Application Management to Horizon Enterprise Edition: 10 Pack (CCU)</t>
  </si>
  <si>
    <t>HZ-APM-ENTC-10-UG-C</t>
  </si>
  <si>
    <t>VPP L1 Upgrade: VMware Application Management to Horizon Enterprise Edition: 10 Pack (CCU)</t>
  </si>
  <si>
    <t>HZ-APMENTC-10-UGC-L1</t>
  </si>
  <si>
    <t>VPP L2 Upgrade: VMware Application Management to Horizon Enterprise Edition: 10 Pack (CCU)</t>
  </si>
  <si>
    <t>HZ-APMENTC-10-UGC-L2</t>
  </si>
  <si>
    <t>VPP L3 Upgrade: VMware Application Management to Horizon Enterprise Edition: 10 Pack (CCU)</t>
  </si>
  <si>
    <t>HZ-APMENTC-10-UGC-L3</t>
  </si>
  <si>
    <t>VPP L4 Upgrade: VMware Application Management to Horizon Enterprise Edition: 10 Pack (CCU)</t>
  </si>
  <si>
    <t>HZ-APMENTC-10-UGC-L4</t>
  </si>
  <si>
    <t>Academic Upgrade: VMware Application Management to Horizon Enterprise Edition: 100 Pack (CCU)</t>
  </si>
  <si>
    <t>HZ-APM-ENTC-100-UG-A</t>
  </si>
  <si>
    <t>VPP L1 Upgrade: VMware Application Management to Horizon Enterprise Edition: 100 Pack (CCU)</t>
  </si>
  <si>
    <t>HZ-AMENTC-100-UGC-L1</t>
  </si>
  <si>
    <t>VPP L2 Upgrade: VMware Application Management to Horizon Enterprise Edition: 100 Pack (CCU)</t>
  </si>
  <si>
    <t>HZ-AMENTC-100-UGC-L2</t>
  </si>
  <si>
    <t>VPP L3 Upgrade: VMware Application Management to Horizon Enterprise Edition: 100 Pack (CCU)</t>
  </si>
  <si>
    <t>HZ-AMENTC-100-UGC-L3</t>
  </si>
  <si>
    <t>VPP L4 Upgrade: VMware Application Management to Horizon Enterprise Edition: 100 Pack (CCU)</t>
  </si>
  <si>
    <t>HZ-AMENTC-100-UGC-L4</t>
  </si>
  <si>
    <t>Upgrade: VMware Application Management to Horizon Enterprise Edition: 100 Pack (CCU)</t>
  </si>
  <si>
    <t>HZ-APM-ENTC-100-UG-C</t>
  </si>
  <si>
    <t>Academic Upgrade: VMware Application Management to Horizon Enterprise Edition: 10 Pack (Named Users)</t>
  </si>
  <si>
    <t>HZ-APM-ENTN-10-UG-A</t>
  </si>
  <si>
    <t>Upgrade: VMware Application Management to Horizon Enterprise Edition: 10 Pack (Named Users)</t>
  </si>
  <si>
    <t>HZ-APM-ENTN-10-UG-C</t>
  </si>
  <si>
    <t>VPP L1 Upgrade: VMware Application Management to Horizon Enterprise Edition: 10 Pack (Named Users)</t>
  </si>
  <si>
    <t>HZ-APMENTN-10-C-L1</t>
  </si>
  <si>
    <t>VPP L2 Upgrade: VMware Application Management to Horizon Enterprise Edition: 10 Pack (Named Users)</t>
  </si>
  <si>
    <t>HZ-APMENTN-10-C-L2</t>
  </si>
  <si>
    <t>VPP L3 Upgrade: VMware Application Management to Horizon Enterprise Edition: 10 Pack (Named Users)</t>
  </si>
  <si>
    <t>HZ-APMENTN-10-C-L3</t>
  </si>
  <si>
    <t>VPP L4 Upgrade: VMware Application Management to Horizon Enterprise Edition: 10 Pack (Named Users)</t>
  </si>
  <si>
    <t>HZ-APMENTN-10-C-L4</t>
  </si>
  <si>
    <t>Academic Upgrade: VMware Application Management to Horizon Enterprise Edition: 100 Pack (Named Users)</t>
  </si>
  <si>
    <t>HZ-APM-ENTN-100-UG-A</t>
  </si>
  <si>
    <t>Upgrade: VMware Application Management to Horizon Enterprise Edition: 100 Pack (Named Users)</t>
  </si>
  <si>
    <t>HZ-APM-ENTN-100-UG-C</t>
  </si>
  <si>
    <t>VPP L1 Upgrade: VMware Application Management to Horizon Enterprise Edition: 100 Pack (Named Users)</t>
  </si>
  <si>
    <t>HZ-APMENTN-100-C-L1</t>
  </si>
  <si>
    <t>VPP L2 Upgrade: VMware Application Management to Horizon Enterprise Edition: 100 Pack (Named Users)</t>
  </si>
  <si>
    <t>HZ-APMENTN-100-C-L2</t>
  </si>
  <si>
    <t>VPP L3 Upgrade: VMware Application Management to Horizon Enterprise Edition: 100 Pack (Named Users)</t>
  </si>
  <si>
    <t>HZ-APMENTN-100-C-L3</t>
  </si>
  <si>
    <t>VPP L4 Upgrade: VMware Application Management to Horizon Enterprise Edition: 100 Pack (Named Users)</t>
  </si>
  <si>
    <t>HZ-APMENTN-100-C-L4</t>
  </si>
  <si>
    <t>Academic Basic Support/Subscription for VMware Horizon Application Management Bundle: 10 Pack (CCU)for 3 years</t>
  </si>
  <si>
    <t>HZ-APMC-10-3G-SSS-A</t>
  </si>
  <si>
    <t>Basic Support/Subscription for VMware Horizon Application Management Bundle: 10 Pack (CCU)for 3 years</t>
  </si>
  <si>
    <t>HZ-APMC-10-3G-SSS-C</t>
  </si>
  <si>
    <t>Academic Production Support/Subscription for VMware Horizon Application Management Bundle: 10 Pack (CCU)for 3 years</t>
  </si>
  <si>
    <t>HZ-APMC-10-3P-SSS-A</t>
  </si>
  <si>
    <t>Production Support/Subscription for VMware Horizon Application Management Bundle: 10 Pack (CCU)for 3 years</t>
  </si>
  <si>
    <t>HZ-APMC-10-3P-SSS-C</t>
  </si>
  <si>
    <t>Academic Vmware Horizon Application Management Bundle: 10 Pack (CCU)</t>
  </si>
  <si>
    <t>Includes Identity Manager Standard Edition with ThinApp, App Volumes , User Environment Manager and vRealize Operations for Published Apps licensed for 10 concurrent users. SnS required &amp; sold separately. Only Partners authorized with a VMware Academic Specialization may have access to quote the Academic SKU's. For XenApp and XenDT environments only.</t>
  </si>
  <si>
    <t>HZ-APMC-10-A</t>
  </si>
  <si>
    <t>Vmware Horizon Application Management Bundle: 10 Pack (CCU)</t>
  </si>
  <si>
    <t>Includes Identity Manager Standard Edition with ThinApp, App Volumes , User Environment Manager and vRealize Operations for Published Apps licensed for 10 concurrent users. SnS required &amp; sold separately. For XenApp and XenDT environments only.</t>
  </si>
  <si>
    <t>HZ-APMC-10-C</t>
  </si>
  <si>
    <t>VPP L1 VMware Horizon Application Management Bundle: 10 Pack (CCU)</t>
  </si>
  <si>
    <t>HZ-APMC-10-C-L1</t>
  </si>
  <si>
    <t>VPP L2 VMware Horizon Application Management Bundle: 10 Pack (CCU)</t>
  </si>
  <si>
    <t>HZ-APMC-10-C-L2</t>
  </si>
  <si>
    <t>VPP L3 VMware Horizon Application Management Bundle: 10 Pack (CCU)</t>
  </si>
  <si>
    <t>HZ-APMC-10-C-L3</t>
  </si>
  <si>
    <t>VPP L4 VMware Horizon Application Management Bundle: 10 Pack (CCU)</t>
  </si>
  <si>
    <t>HZ-APMC-10-C-L4</t>
  </si>
  <si>
    <t>Academic Basic Support/Subscription for VMware Horizon Application Management Bundle: 10 Pack (CCU)for 1 year</t>
  </si>
  <si>
    <t>HZ-APMC-10-G-SSS-A</t>
  </si>
  <si>
    <t>Basic Support/Subscription for VMware Horizon Application Management Bundle: 10 Pack (CCU)for 1 year</t>
  </si>
  <si>
    <t>HZ-APMC-10-G-SSS-C</t>
  </si>
  <si>
    <t>Academic Production Support/Subscription for VMware Horizon Application Management Bundle: 10 Pack (CCU)for 1 year</t>
  </si>
  <si>
    <t>HZ-APMC-10-P-SSS-A</t>
  </si>
  <si>
    <t>Production Support/Subscription for VMware Horizon Application Management Bundle: 10 Pack (CCU)for 1 year</t>
  </si>
  <si>
    <t>HZ-APMC-10-P-SSS-C</t>
  </si>
  <si>
    <t>Academic Basic Support/Subscription for VMware Horizon Application Management Bundle: 100 Pack (CCU)for 3 years</t>
  </si>
  <si>
    <t>HZ-APMC-100-3G-SSS-A</t>
  </si>
  <si>
    <t>Basic Support/Subscription for VMware Horizon Application Management Bundle: 100 Pack (CCU)for 3 years</t>
  </si>
  <si>
    <t>HZ-APMC-100-3G-SSS-C</t>
  </si>
  <si>
    <t>Academic Production Support/Subscription for VMware Horizon Application Management Bundle: 100 Pack (CCU)for 3 years</t>
  </si>
  <si>
    <t>HZ-APMC-100-3P-SSS-A</t>
  </si>
  <si>
    <t>Production Support/Subscription for VMware Horizon Application Management Bundle: 100 Pack (CCU)for 3 years</t>
  </si>
  <si>
    <t>HZ-APMC-100-3P-SSS-C</t>
  </si>
  <si>
    <t>Academic Vmware Horizon Application Management Bundle: 100 Pack (CCU)</t>
  </si>
  <si>
    <t>Includes Identity Manager Standard Edition with ThinApp, App Volumes , User Environment Manager and vRealize Operations for Published Apps licensed for 100 concurrent users. SnS required &amp; sold separately. Only Partners authorized with a VMware Academic Specialization may have access to quote the Academic SKU's. For XenApp and XenDT environments only.</t>
  </si>
  <si>
    <t>HZ-APMC-100-A</t>
  </si>
  <si>
    <t>Vmware Horizon Application Management Bundle: 100 Pack (CCU)</t>
  </si>
  <si>
    <t>Includes Identity Manager Standard Edition with ThinApp, App Volumes , User Environment Manager and vRealize Operations for Published Apps licensed for 100 concurrent users. SnS required &amp; sold separately. For XenApp and XenDT environments only.</t>
  </si>
  <si>
    <t>HZ-APMC-100-C</t>
  </si>
  <si>
    <t>VPP L1 VMware Horizon Application Management Bundle: 100 Pack (CCU)</t>
  </si>
  <si>
    <t>HZ-APMC-100-C-L1</t>
  </si>
  <si>
    <t>VPP L2 VMware Horizon Application Management Bundle: 100 Pack (CCU)</t>
  </si>
  <si>
    <t>HZ-APMC-100-C-L2</t>
  </si>
  <si>
    <t>VPP L3 VMware Horizon Application Management Bundle: 100 Pack (CCU)</t>
  </si>
  <si>
    <t>HZ-APMC-100-C-L3</t>
  </si>
  <si>
    <t>VPP L4 VMware Horizon Application Management Bundle: 100 Pack (CCU)</t>
  </si>
  <si>
    <t>HZ-APMC-100-C-L4</t>
  </si>
  <si>
    <t>Academic Basic Support/Subscription for VMware Horizon Application Management Bundle: 100 Pack (CCU)for 1 year</t>
  </si>
  <si>
    <t>HZ-APMC-100-G-SSS-A</t>
  </si>
  <si>
    <t>Basic Support/Subscription for VMware Horizon Application Management Bundle: 100 Pack (CCU)for 1 year</t>
  </si>
  <si>
    <t>HZ-APMC-100-G-SSS-C</t>
  </si>
  <si>
    <t>Academic Production Support/Subscription for VMware Horizon Application Management Bundle: 100 Pack (CCU)for 1 year</t>
  </si>
  <si>
    <t>HZ-APMC-100-P-SSS-A</t>
  </si>
  <si>
    <t>Production Support/Subscription for VMware Horizon Application Management Bundle: 100 Pack (CCU)for 1 year</t>
  </si>
  <si>
    <t>HZ-APMC-100-P-SSS-C</t>
  </si>
  <si>
    <t>Academic VMware Horizon Application Management Bundle: 10 Pack (CCU) Promo</t>
  </si>
  <si>
    <t>For Sales via EUC Competent partners only. Includes Identity Manager Standard Edition with ThinApp, App Volumes, User Environment Manager and vRealize Operations for Published Apps licensed for 10 concurrent users. SnS required &amp; sold separately. Only Partners authorized with a VMware Academic Specialization may have access to quote the Academic SKU's. For XenApp and XenDT environments only. Promo effective from August 1, 2015 to December 26, 2015.</t>
  </si>
  <si>
    <t>HZ-APMCE-10-APRO</t>
  </si>
  <si>
    <t>VMware Horizon Application Management Bundle: 10 Pack (CCU) Promo</t>
  </si>
  <si>
    <t>For Sales via EUC Competent partners only. Includes Identity Manager Standard Edition with ThinApp, App Volumes, User Environment Manager and vRealize Operations for Published Apps licensed for 10 concurrent users. SnS required &amp; sold separately. For XenApp and XenDT environments only. Promo effective from August 1, 2015 to December 26, 2015.</t>
  </si>
  <si>
    <t>HZ-APMCE-10-PRO</t>
  </si>
  <si>
    <t>Academic VMware Horizon Application Management Bundle: 100 Pack (CCU) Promo</t>
  </si>
  <si>
    <t>For Sales via EUC Competent partners only. Includes Identity Manager Standard Edition with ThinApp, App Volumes, User Environment Manager and vRealize Operations for Published Apps licensed for 100 concurrent users. SnS required &amp; sold separately. Only Partners authorized with a VMware Academic Specialization may have access to quote the Academic SKU's. For XenApp and XenDT environments only. Promo effective from August 1, 2015 to December 26, 2015.</t>
  </si>
  <si>
    <t>HZ-APMCE-100-APRO</t>
  </si>
  <si>
    <t>VMware Horizon Application Management Bundle: 100 Pack (CCU) Promo</t>
  </si>
  <si>
    <t>For Sales via EUC Competent partners only. Includes Identity Manager Standard Edition with ThinApp, App Volumes, User Environment Manager and vRealize Operations for Published Apps licensed for 100 concurrent users. SnS required &amp; sold separately. For XenApp and XenDT environments only. Promo effective from August 1, 2015 to December 26, 2015.</t>
  </si>
  <si>
    <t>HZ-APMCE-100-PRO</t>
  </si>
  <si>
    <t>Academic Basic Support/Subscription for VMware Horizon Application Management Bundle: 10 Pack (Named Users)for 3 years</t>
  </si>
  <si>
    <t>HZ-APMN-10-3G-SSS-A</t>
  </si>
  <si>
    <t>Basic Support/Subscription for VMware Horizon Application Management Bundle: 10 Pack (Named Users)for 3 years</t>
  </si>
  <si>
    <t>HZ-APMN-10-3G-SSS-C</t>
  </si>
  <si>
    <t>Academic Production Support/Subscription for VMware Horizon Application Management Bundle: 10 Pack (Named Users)for 3 years</t>
  </si>
  <si>
    <t>HZ-APMN-10-3P-SSS-A</t>
  </si>
  <si>
    <t>Production Support/Subscription for VMware Horizon Application Management Bundle: 10 Pack (Named Users)for 3 years</t>
  </si>
  <si>
    <t>HZ-APMN-10-3P-SSS-C</t>
  </si>
  <si>
    <t>Academic Vmware Horizon Application Management Bundle: 10 Pack (Named Users)</t>
  </si>
  <si>
    <t>Includes Identity Manager Standard Edition with ThinApp, App Volumes , User Environment Manager and vRealize Operations for Published Apps licensed for 10 named users. SnS required &amp; sold separately. Only Partners authorized with a VMware Academic Specialization may have access to quote the Academic SKU's. For XenApp and XenDT environments only.</t>
  </si>
  <si>
    <t>HZ-APMN-10-A</t>
  </si>
  <si>
    <t>Vmware Horizon Application Management Bundle: 10 Pack (Named Users)</t>
  </si>
  <si>
    <t>Includes Identity Manager Standard Edition with ThinApp, App Volumes , User Environment Manager and vRealize Operations for Published Apps licensed for 10 named users. SnS required &amp; sold separately. For XenApp and XenDT environments only.</t>
  </si>
  <si>
    <t>HZ-APMN-10-C</t>
  </si>
  <si>
    <t>VPP L1 VMware Horizon Application Management Bundle: 10 Pack (Named Users)</t>
  </si>
  <si>
    <t>HZ-APMN-10-C-L1</t>
  </si>
  <si>
    <t>VPP L2 VMware Horizon Application Management Bundle: 10 Pack (Named Users)</t>
  </si>
  <si>
    <t>HZ-APMN-10-C-L2</t>
  </si>
  <si>
    <t>VPP L3 VMware Horizon Application Management Bundle: 10 Pack (Named Users)</t>
  </si>
  <si>
    <t>HZ-APMN-10-C-L3</t>
  </si>
  <si>
    <t>VPP L4 VMware Horizon Application Management Bundle: 10 Pack (Named Users)</t>
  </si>
  <si>
    <t>HZ-APMN-10-C-L4</t>
  </si>
  <si>
    <t>Academic Basic Support/Subscription for VMware Horizon Application Management Bundle: 10 Pack (Named Users)for 1 year</t>
  </si>
  <si>
    <t>HZ-APMN-10-G-SSS-A</t>
  </si>
  <si>
    <t>Basic Support/Subscription for VMware Horizon Application Management Bundle: 10 Pack (Named Users)for 1 year</t>
  </si>
  <si>
    <t>HZ-APMN-10-G-SSS-C</t>
  </si>
  <si>
    <t>Academic Production Support/Subscription for VMware Horizon Application Management Bundle: 10 Pack (Named Users)for 1 year</t>
  </si>
  <si>
    <t>HZ-APMN-10-P-SSS-A</t>
  </si>
  <si>
    <t>Production Support/Subscription for VMware Horizon Application Management Bundle: 10 Pack (Named Users)for 1 year</t>
  </si>
  <si>
    <t>HZ-APMN-10-P-SSS-C</t>
  </si>
  <si>
    <t>Academic Basic Support/Subscription for VMware Horizon Application Management Bundle: 100 Pack (Named Users)for 3 years</t>
  </si>
  <si>
    <t>HZ-APMN-100-3G-SSS-A</t>
  </si>
  <si>
    <t>Basic Support/Subscription for VMware Horizon Application Management Bundle: 100 Pack (Named Users)for 3 years</t>
  </si>
  <si>
    <t>HZ-APMN-100-3G-SSS-C</t>
  </si>
  <si>
    <t>Academic Production Support/Subscription for VMware Horizon Application Management Bundle: 100 Pack (Named Users)for 3 years</t>
  </si>
  <si>
    <t>HZ-APMN-100-3P-SSS-A</t>
  </si>
  <si>
    <t>Production Support/Subscription for VMware Horizon Application Management Bundle: 100 Pack (Named Users)for 3 years</t>
  </si>
  <si>
    <t>HZ-APMN-100-3P-SSS-C</t>
  </si>
  <si>
    <t>Academic Vmware Horizon Application Management Bundle: 100 Pack (Named Users)</t>
  </si>
  <si>
    <t>Includes Identity Manager Standard Edition with ThinApp, App Volumes , User Environment Manager and vRealize Operations for Published Apps licensed for 100 named users. SnS required &amp; sold separately. Only Partners authorized with a VMware Academic Specialization may have access to quote the Academic SKU's. For XenApp and XenDT environments only.</t>
  </si>
  <si>
    <t>HZ-APMN-100-A</t>
  </si>
  <si>
    <t>Vmware Horizon Application Management Bundle: 100 Pack (Named Users)</t>
  </si>
  <si>
    <t>Includes Identity Manager Standard Edition with ThinApp, App Volumes , User Environment Manager and vRealize Operations for Published Apps licensed for 100 named users. SnS required &amp; sold separately. For XenApp and XenDT environments only.</t>
  </si>
  <si>
    <t>HZ-APMN-100-C</t>
  </si>
  <si>
    <t>VPP L1 VMware Horizon Application Management Bundle: 100 Pack (Named Users)</t>
  </si>
  <si>
    <t>HZ-APMN-100-C-L1</t>
  </si>
  <si>
    <t>VPP L2 VMware Horizon Application Management Bundle: 100 Pack (Named Users)</t>
  </si>
  <si>
    <t>HZ-APMN-100-C-L2</t>
  </si>
  <si>
    <t>VPP L3 VMware Horizon Application Management Bundle: 100 Pack (Named Users)</t>
  </si>
  <si>
    <t>HZ-APMN-100-C-L3</t>
  </si>
  <si>
    <t>VPP L4 VMware Horizon Application Management Bundle: 100 Pack (Named Users)</t>
  </si>
  <si>
    <t>HZ-APMN-100-C-L4</t>
  </si>
  <si>
    <t>Academic Basic Support/Subscription for VMware Horizon Application Management Bundle: 100 Pack (Named Users)for 1 year</t>
  </si>
  <si>
    <t>HZ-APMN-100-G-SSS-A</t>
  </si>
  <si>
    <t>Basic Support/Subscription for VMware Horizon Application Management Bundle: 100 Pack (Named Users)for 1 year</t>
  </si>
  <si>
    <t>HZ-APMN-100-G-SSS-C</t>
  </si>
  <si>
    <t>Academic Production Support/Subscription for VMware Horizon Application Management Bundle: 100 Pack (Named Users)for 1 year</t>
  </si>
  <si>
    <t>HZ-APMN-100-P-SSS-A</t>
  </si>
  <si>
    <t>Production Support/Subscription for VMware Horizon Application Management Bundle: 100 Pack (Named Users)for 1 year</t>
  </si>
  <si>
    <t>HZ-APMN-100-P-SSS-C</t>
  </si>
  <si>
    <t>Academic VMware Horizon Application Management Bundle: 10 Pack (Named Users) Promo</t>
  </si>
  <si>
    <t>For Sales via EUC Competent partners only. Includes Identity Manager Standard Edition with ThinApp, App Volumes, User Environment Manager and vRealize Operations for Published Apps licensed for 10 named users. SnS required &amp; sold separately. Only Partners authorized with a VMware Academic Specialization may have access to quote the Academic SKU's. For XenApp and XenDT environments only. Promo effective from August 1, 2015 to December 26, 2015.</t>
  </si>
  <si>
    <t>HZ-APMNE-10-APRO</t>
  </si>
  <si>
    <t>VMware Horizon Application Management Bundle: 10 Pack (Named Users) Promo</t>
  </si>
  <si>
    <t>For Sales via EUC Competent partners only. Includes Identity Manager Standard Edition with ThinApp, App Volumes, User Environment Manager and vRealize Operations for Published Apps licensed for 10 named users. SnS required &amp; sold separately. For XenApp and XenDT environments only. Promo effective from August 1, 2015 to December 26, 2015.</t>
  </si>
  <si>
    <t>HZ-APMNE-10-PRO</t>
  </si>
  <si>
    <t>Academic VMware Horizon Application Management Bundle: 100 Pack (Named Users) Promo</t>
  </si>
  <si>
    <t>For Sales via EUC Competent partners only. Includes Identity Manager Standard Edition with ThinApp, App Volumes, User Environment Manager and vRealize Operations for Published Apps licensed for 100 named users. SnS required &amp; sold separately. Only Partners authorized with a VMware Academic Specialization may have access to quote the Academic SKU's. For XenApp and XenDT environments only. Promo effective from August 1, 2015 to December 26, 2015.</t>
  </si>
  <si>
    <t>HZ-APMNE-100-APRO</t>
  </si>
  <si>
    <t>VMware Horizon Application Management Bundle: 100 Pack (Named Users) Promo</t>
  </si>
  <si>
    <t>For Sales via EUC Competent partners only. Includes Identity Manager Standard Edition with ThinApp, App Volumes, User Environment Manager and vRealize Operations for Published Apps licensed for 100 named users. SnS required &amp; sold separately. For XenApp and XenDT environments only. Promo effective from August 1, 2015 to December 26, 2015.</t>
  </si>
  <si>
    <t>HZ-APMNE-100-PRO</t>
  </si>
  <si>
    <t>Academic Upgrade: VMware App Volumes to Horizon Enterprise Edition: 10 Pack (CCU)</t>
  </si>
  <si>
    <t>Includes Horizon View Manager, Mirage, Virtual SAN, Identity Manager Standard Edition, Application Remoting, Horizon for Linux, ThinApp, App Volumes, User Environment Manager, vCenter Operations Manager for View, vSphere Desktop, and vCenter Server Desktop for 10 concurrent connections. SnS Required &amp; Sold Separately.Only Partners authorized with a VMware Academic Specialization may have access to quote the Academic SKU's.</t>
  </si>
  <si>
    <t>HZ-APV-ENTC-10-UG-A</t>
  </si>
  <si>
    <t>Upgrade: VMware App Volumes to Horizon Enterprise Edition: 10 Pack (CCU)</t>
  </si>
  <si>
    <t>Includes Horizon View Manager, Mirage, Virtual SAN, Identity Manager Standard Edition, Application Remoting, Horizon for Linux, ThinApp, App Volumes, User Environment Manager, vCenter Operations Manager for View, vSphere Desktop, and vCenter Server Desktop for 10 concurrent connections. SnS Required &amp; Sold Separately.</t>
  </si>
  <si>
    <t>HZ-APV-ENTC-10-UG-C</t>
  </si>
  <si>
    <t>VPP L1 Upgrade: VMware App Volumes to Horizon Enterprise Edition: 10 Pack (CCU)</t>
  </si>
  <si>
    <t>HZ-APVENTC10-UG-C-L1</t>
  </si>
  <si>
    <t>VPP L2 Upgrade: VMware App Volumes to Horizon Enterprise Edition: 10 Pack (CCU)</t>
  </si>
  <si>
    <t>HZ-APVENTC10-UG-C-L2</t>
  </si>
  <si>
    <t>VPP L3 Upgrade: VMware App Volumes to Horizon Enterprise Edition: 10 Pack (CCU)</t>
  </si>
  <si>
    <t>HZ-APVENTC10-UG-C-L3</t>
  </si>
  <si>
    <t>VPP L4 Upgrade: VMware App Volumes to Horizon Enterprise Edition: 10 Pack (CCU)</t>
  </si>
  <si>
    <t>HZ-APVENTC10-UG-C-L4</t>
  </si>
  <si>
    <t>Academic Upgrade: VMware App Volumes to Horizon Enterprise Edition: 100 Pack (CCU)</t>
  </si>
  <si>
    <t>Includes Horizon View Manager, Mirage, Virtual SAN, Identity Manager Standard Edition, Application Remoting, Horizon for Linux, ThinApp, App Volumes, User Environment Manager, vCenter Operations Manager for View, vSphere Desktop, and vCenter Server Desktop for 100 concurrent connections. SnS Required &amp; Sold Separately.Only Partners authorized with a VMware Academic Specialization may have access to quote the Academic SKU's.</t>
  </si>
  <si>
    <t>HZ-APV-ENTC-100-UG-A</t>
  </si>
  <si>
    <t>Upgrade: VMware App Volumes to Horizon Enterprise Edition: 100 Pack (CCU)</t>
  </si>
  <si>
    <t>Includes Horizon View Manager, Mirage, Virtual SAN, Identity Manager Standard Edition, Application Remoting, Horizon for Linux, ThinApp, App Volumes, User Environment Manager, vCenter Operations Manager for View, vSphere Desktop, and vCenter Server Desktop for 100 concurrent connections. SnS Required &amp; Sold Separately.</t>
  </si>
  <si>
    <t>HZ-APV-ENTC-100-UG-C</t>
  </si>
  <si>
    <t>VPP L1 Upgrade: VMware App Volumes to Horizon Enterprise Edition: 100 Pack (CCU)</t>
  </si>
  <si>
    <t>HZ-APVENTC100UG-C-L1</t>
  </si>
  <si>
    <t>VPP L2 Upgrade: VMware App Volumes to Horizon Enterprise Edition: 100 Pack (CCU)</t>
  </si>
  <si>
    <t>HZ-APVENTC100UG-C-L2</t>
  </si>
  <si>
    <t>VPP L3 Upgrade: VMware App Volumes to Horizon Enterprise Edition: 100 Pack (CCU)</t>
  </si>
  <si>
    <t>HZ-APVENTC100UG-C-L3</t>
  </si>
  <si>
    <t>VPP L4 Upgrade: VMware App Volumes to Horizon Enterprise Edition: 100 Pack (CCU)</t>
  </si>
  <si>
    <t>HZ-APVENTC100UG-C-L4</t>
  </si>
  <si>
    <t>Academic Upgrade: VMware ThinApp Client License to Horizon View Standard Add-On: 10-Pack</t>
  </si>
  <si>
    <t>HZ-CL-STDA10-UG-A</t>
  </si>
  <si>
    <t>Academic Basic Support/Subscription for VMware Horizon View Standard Add-On: 10 Pack (CCU) for 1 year</t>
  </si>
  <si>
    <t>HZ-STD-A10-G-SSS-A</t>
  </si>
  <si>
    <t>Academic Basic Support/Subscription for VMware Horizon View Standard Add-On: 10 Pack (CCU) for 2 Months</t>
  </si>
  <si>
    <t>HZ-STD-A10-2M-GSSS-A</t>
  </si>
  <si>
    <t>Academic Basic Support/Subscription for VMware Horizon View Standard Add-On: 10 Pack (CCU) for 3 years</t>
  </si>
  <si>
    <t>HZ-STD-A10-3G-SSS-A</t>
  </si>
  <si>
    <t>Academic Production Support/Subscription for VMware Horizon View Standard Add-On: 10 Pack (CCU) for 1 year</t>
  </si>
  <si>
    <t>HZ-STD-A10-P-SSS-A</t>
  </si>
  <si>
    <t>Academic Production Support/Subscription for VMware Horizon View Standard Add-On: 10 Pack (CCU) for 2 Months</t>
  </si>
  <si>
    <t>HZ-STD-A10-2M-PSSS-A</t>
  </si>
  <si>
    <t>Academic Production Support/Subscription for VMware Horizon View Standard Add-On: 10 Pack (CCU) for 3 years</t>
  </si>
  <si>
    <t>HZ-STD-A10-3P-SSS-A</t>
  </si>
  <si>
    <t>Upgrade: VMware ThinApp Client License to Horizon View Standard Add-On: 10-Pack</t>
  </si>
  <si>
    <t>HZ-CL-STDA10-UG-C</t>
  </si>
  <si>
    <t>VPP L1 Upgrade: VMware ThinApp Client License to Horizon View Standard Add-On: 10-Pack</t>
  </si>
  <si>
    <t>HZ-CL-STDA10-UG-C-L1</t>
  </si>
  <si>
    <t>VPP L2 Upgrade: VMware ThinApp Client License to Horizon View Standard Add-On: 10-Pack</t>
  </si>
  <si>
    <t>HZ-CL-STDA10-UG-C-L2</t>
  </si>
  <si>
    <t>VPP L3 Upgrade: VMware ThinApp Client License to Horizon View Standard Add-On: 10-Pack</t>
  </si>
  <si>
    <t>HZ-CL-STDA10-UG-C-L3</t>
  </si>
  <si>
    <t>VPP L4 Upgrade: VMware ThinApp Client License to Horizon View Standard Add-On: 10-Pack</t>
  </si>
  <si>
    <t>HZ-CL-STDA10-UG-C-L4</t>
  </si>
  <si>
    <t>Basic Support/Subscription for VMware Horizon View Standard Add-On: 10 Pack (CCU) for 1 year</t>
  </si>
  <si>
    <t>HZ-STD-A10-G-SSS-C</t>
  </si>
  <si>
    <t>Basic Support/Subscription for VMware Horizon View Standard Add-On: 10 Pack (CCU) for 2 Months</t>
  </si>
  <si>
    <t>HZ-STD-A10-2M-GSSS-C</t>
  </si>
  <si>
    <t>Basic Support/Subscription for VMware Horizon View Standard Add-On: 10 Pack (CCU) for 3 years</t>
  </si>
  <si>
    <t>HZ-STD-A10-3G-SSS-C</t>
  </si>
  <si>
    <t>Production Support/Subscription for VMware Horizon View Standard Add-On: 10 Pack (CCU) for 1 year</t>
  </si>
  <si>
    <t>HZ-STD-A10-P-SSS-C</t>
  </si>
  <si>
    <t>Production Support/Subscription for VMware Horizon View Standard Add-On: 10 Pack (CCU) for 2 Months</t>
  </si>
  <si>
    <t>HZ-STD-A10-2M-PSSS-C</t>
  </si>
  <si>
    <t>Production Support/Subscription for VMware Horizon View Standard Add-On: 10 Pack (CCU) for 3 years</t>
  </si>
  <si>
    <t>HZ-STD-A10-3P-SSS-C</t>
  </si>
  <si>
    <t>Academic VMware Horizon DaaS On Premise Platform: 100-Pack</t>
  </si>
  <si>
    <t>Includes Horizon DaaS On Premises Platform and ThinApp (Packager, Client, Workstation) licensed for 100 concurrent connections. 5 pack minimum purchase. SnS Required &amp; Sold Separately. Only Partners authorized with a VMware Academic Specialization may have access to quote the Academic SKU's.</t>
  </si>
  <si>
    <t>HZ-DS-100-A</t>
  </si>
  <si>
    <t>Academic Production Support/Subscription for VMware Horizon DaaS On Premise Platform: 100-Pack for 1 year</t>
  </si>
  <si>
    <t>Technical Support, 24 Hour Sev 1 Support -- 7 days a week. All other severities 12 Hours/Day per published Business Hours, Mon. thru Fri.</t>
  </si>
  <si>
    <t>HZ-DS-100-P-SSS-A</t>
  </si>
  <si>
    <t>Academic Production Support/Subscription for VMware Horizon DaaS On Premise Platform: 100-Pack for 3 years</t>
  </si>
  <si>
    <t>HZ-DS-100-3P-SSS-A</t>
  </si>
  <si>
    <t>VMware Horizon DaaS On Premise Platform: 100-Pack</t>
  </si>
  <si>
    <t>Includes Horizon DaaS On Premises Platform and ThinApp (Packager, Client, Workstation) licensed for 100 concurrent connections. 5 pack minimum purchase. SnS Required &amp; Sold Separately.</t>
  </si>
  <si>
    <t>HZ-DS-100-C</t>
  </si>
  <si>
    <t>VPP L1 VMware Horizon DaaS On Premise Platform: 100-Pack</t>
  </si>
  <si>
    <t>HZ-DS-100-C-L1</t>
  </si>
  <si>
    <t>VPP L2 VMware Horizon DaaS On Premise Platform: 100-Pack</t>
  </si>
  <si>
    <t>HZ-DS-100-C-L2</t>
  </si>
  <si>
    <t>VPP L3 VMware Horizon DaaS On Premise Platform: 100-Pack</t>
  </si>
  <si>
    <t>HZ-DS-100-C-L3</t>
  </si>
  <si>
    <t>VPP L4 VMware Horizon DaaS On Premise Platform: 100-Pack</t>
  </si>
  <si>
    <t>HZ-DS-100-C-L4</t>
  </si>
  <si>
    <t>Production Support/Subscription for VMware Horizon DaaS On Premise Platform: 100-Pack for 1 year</t>
  </si>
  <si>
    <t>HZ-DS-100-P-SSS-C</t>
  </si>
  <si>
    <t>Production Support/Subscription for VMware Horizon DaaS On Premise Platform: 100-Pack for 3 years</t>
  </si>
  <si>
    <t>HZ-DS-100-3P-SSS-C</t>
  </si>
  <si>
    <t>Academic Production Support/Subscription for VMware Horizon DaaS On Premise Platform: 500-Pack  for 1 year</t>
  </si>
  <si>
    <t>Technical Support, 24 Hour Sev 1 Support -- 7 days a week.All other severities 12 Hours/Day per published Business Hours, Mon. thru Fri.</t>
  </si>
  <si>
    <t>HZ-DS-500-P-SSS-A</t>
  </si>
  <si>
    <t>Production Support/Subscription for VMware Horizon DaaS On Premise Platform: 500-Pack  for 1 year</t>
  </si>
  <si>
    <t>HZ-DS-500-P-SSS-C</t>
  </si>
  <si>
    <t>Academic Upgrade: VMware Enterprise Add-on to Horizon View Standard Edition: 10 Pack (CCU)</t>
  </si>
  <si>
    <t>HZ-EAD-STD10-UG-A</t>
  </si>
  <si>
    <t>Upgrade: VMware Enterprise Add-on to Horizon View Standard Edition: 10 Pack (CCU)</t>
  </si>
  <si>
    <t>HZ-EAD-STD10-UG-C</t>
  </si>
  <si>
    <t>VPP L1 Upgrade: VMware Enterprise Add-on to Horizon View Standard Edition: 10 Pack (CCU)</t>
  </si>
  <si>
    <t>HZ-EAD-STD10-UG-C-L1</t>
  </si>
  <si>
    <t>VPP L2 Upgrade: VMware Enterprise Add-on to Horizon View Standard Edition: 10 Pack (CCU)</t>
  </si>
  <si>
    <t>HZ-EAD-STD10-UG-C-L2</t>
  </si>
  <si>
    <t>VPP L3 Upgrade: VMware Enterprise Add-on to Horizon View Standard Edition: 10 Pack (CCU)</t>
  </si>
  <si>
    <t>HZ-EAD-STD10-UG-C-L3</t>
  </si>
  <si>
    <t>VPP L4 Upgrade: VMware Enterprise Add-on to Horizon View Standard Edition: 10 Pack (CCU)</t>
  </si>
  <si>
    <t>HZ-EAD-STD10-UG-C-L4</t>
  </si>
  <si>
    <t>Academic Upgrade: VMware Enterprise Add-on to Horizon View Standard Edition: 100 Pack (CCU)</t>
  </si>
  <si>
    <t>HZ-EAD-STD100-UG-A</t>
  </si>
  <si>
    <t>Upgrade: VMware Enterprise Add-on to Horizon View Standard Edition: 100 Pack (CCU)</t>
  </si>
  <si>
    <t>HZ-EAD-STD100-UG-C</t>
  </si>
  <si>
    <t>VPP L1 Upgrade: VMware Enterprise Add-on to Horizon View Standard Edition: 100 Pack (CCU)</t>
  </si>
  <si>
    <t>HZ-EAD-STD100UG-C-L1</t>
  </si>
  <si>
    <t>VPP L2 Upgrade: VMware Enterprise Add-on to Horizon View Standard Edition: 100 Pack (CCU)</t>
  </si>
  <si>
    <t>HZ-EAD-STD100UG-C-L2</t>
  </si>
  <si>
    <t>VPP L3 Upgrade: VMware Enterprise Add-on to Horizon View Standard Edition: 100 Pack (CCU)</t>
  </si>
  <si>
    <t>HZ-EAD-STD100UG-C-L3</t>
  </si>
  <si>
    <t>VPP L4 Upgrade: VMware Enterprise Add-on to Horizon View Standard Edition: 100 Pack (CCU)</t>
  </si>
  <si>
    <t>HZ-EAD-STD100UG-C-L4</t>
  </si>
  <si>
    <t>Academic Upgrade: VMware View Enterprise Add-on to Horizon View Standard Add-On (10 pack)</t>
  </si>
  <si>
    <t>For customers upgrading from View Enterprise Add-on to Horizon View Standard Add-On 10 pack. SnS Required and Sold Separately. Includes View Composer, Persona Management, and ThinApp (Packager, Client, Workstation) for 10 concurrent connections.Only Partners authorized with a VMware Academic Specialization may have access to quote the Academic SKU's.</t>
  </si>
  <si>
    <t>HZ-ENTA-STDA10-UG-A</t>
  </si>
  <si>
    <t>Upgrade: VMware View Enterprise Add-on to Horizon View Standard Add-On (10 pack)</t>
  </si>
  <si>
    <t>For customers upgrading from View Enterprise Add-on to Horizon View Standard Add-On 10 pack. SnS Required and Sold Separately. Includes View Composer, Persona Management, and ThinApp (Packager, Client, Workstation) for 10 concurrent connections.</t>
  </si>
  <si>
    <t>HZ-ENTA-STDA10-UG-C</t>
  </si>
  <si>
    <t>VPP L1 Upgrade: VMware View Enterprise Add-on to Horizon View Standard Add-On (10 pack)</t>
  </si>
  <si>
    <t>HZ-ENTASTDA10UG-C-L1</t>
  </si>
  <si>
    <t>VPP L2 Upgrade: VMware View Enterprise Add-on to Horizon View Standard Add-On (10 pack)</t>
  </si>
  <si>
    <t>HZ-ENTASTDA10UG-C-L2</t>
  </si>
  <si>
    <t>VPP L3 Upgrade: VMware View Enterprise Add-on to Horizon View Standard Add-On (10 pack)</t>
  </si>
  <si>
    <t>HZ-ENTASTDA10UG-C-L3</t>
  </si>
  <si>
    <t>VPP L4 Upgrade: VMware View Enterprise Add-on to Horizon View Standard Add-On (10 pack)</t>
  </si>
  <si>
    <t>HZ-ENTASTDA10UG-C-L4</t>
  </si>
  <si>
    <t>Academic Upgrade: VMware View Enterprise Add-on to Horizon View Standard Add-On (100 pack)</t>
  </si>
  <si>
    <t>For customers upgrading from View Enterprise Add-on to Horizon View Standard Add-On 100 pack. SnS Required and Sold Separately. Includes View Composer, Persona Management, and ThinApp (Packager, Client, Workstation) for 100 concurrent connections.Only Partners authorized with a VMware Academic Specialization may have access to quote the Academic SKU's.</t>
  </si>
  <si>
    <t>HZ-ENTA-STDA100-UG-A</t>
  </si>
  <si>
    <t>Academic Basic Support/Subscription for VMware Horizon View Standard Add-On: 100 Pack (CCU) for 1 year</t>
  </si>
  <si>
    <t>HZ-STD-A100-G-SSS-A</t>
  </si>
  <si>
    <t>Academic Basic Support/Subscription for VMware Horizon View Standard Add-On: 100 Pack (CCU) for 2 Months</t>
  </si>
  <si>
    <t>HZ-STDA100-2M-GSSS-A</t>
  </si>
  <si>
    <t>Academic Basic Support/Subscription for VMware Horizon View Standard Add-On: 100 Pack (CCU) for 3 years</t>
  </si>
  <si>
    <t>HZ-STD-A100-3G-SSS-A</t>
  </si>
  <si>
    <t>Academic Production Support/Subscription for VMware Horizon View Standard Add-On: 100 Pack (CCU) for 1 year</t>
  </si>
  <si>
    <t>HZ-STD-A100-P-SSS-A</t>
  </si>
  <si>
    <t>Academic Production Support/Subscription for VMware Horizon View Standard Add-On: 100 Pack (CCU) for 2 Months</t>
  </si>
  <si>
    <t>HZ-STDA100-2M-PSSS-A</t>
  </si>
  <si>
    <t>Academic Production Support/Subscription for VMware Horizon View Standard Add-On: 100 Pack (CCU) for 3 years</t>
  </si>
  <si>
    <t>HZ-STD-A100-3P-SSS-A</t>
  </si>
  <si>
    <t>Upgrade: VMware View Enterprise Add-on to Horizon View Standard Add-On (100 pack)</t>
  </si>
  <si>
    <t>For customers upgrading from View Enterprise Add-on to Horizon View Standard Add-On 100 pack. SnS Required and Sold Separately. Includes View Composer, Persona Management, and ThinApp (Packager, Client, Workstation) for 100 concurrent connections.</t>
  </si>
  <si>
    <t>HZ-ENTA-STDA100-UG-C</t>
  </si>
  <si>
    <t>VPP L1 Upgrade: VMware View Enterprise Add-on to Horizon View Standard Add-On (100 pack)</t>
  </si>
  <si>
    <t>HZ-ENTASTDA100UGC-L1</t>
  </si>
  <si>
    <t>VPP L2 Upgrade: VMware View Enterprise Add-on to Horizon View Standard Add-On (100 pack)</t>
  </si>
  <si>
    <t>HZ-ENTASTDA100UGC-L2</t>
  </si>
  <si>
    <t>VPP L3 Upgrade: VMware View Enterprise Add-on to Horizon View Standard Add-On (100 pack)</t>
  </si>
  <si>
    <t>HZ-ENTASTDA100UGC-L3</t>
  </si>
  <si>
    <t>VPP L4 Upgrade: VMware View Enterprise Add-on to Horizon View Standard Add-On (100 pack)</t>
  </si>
  <si>
    <t>HZ-ENTASTDA100UGC-L4</t>
  </si>
  <si>
    <t>Basic Support/Subscription for VMware Horizon View Standard Add-On: 100 Pack (CCU) for 1 year</t>
  </si>
  <si>
    <t>HZ-STD-A100-G-SSS-C</t>
  </si>
  <si>
    <t>Basic Support/Subscription for VMware Horizon View Standard Add-On: 100 Pack (CCU) for 2 Months</t>
  </si>
  <si>
    <t>HZ-STDA100-2M-GSSS-C</t>
  </si>
  <si>
    <t>Basic Support/Subscription for VMware Horizon View Standard Add-On: 100 Pack (CCU) for 3 years</t>
  </si>
  <si>
    <t>HZ-STD-A100-3G-SSS-C</t>
  </si>
  <si>
    <t>Production Support/Subscription for VMware Horizon View Standard Add-On: 100 Pack (CCU) for 1 year</t>
  </si>
  <si>
    <t>HZ-STD-A100-P-SSS-C</t>
  </si>
  <si>
    <t>Production Support/Subscription for VMware Horizon View Standard Add-On: 100 Pack (CCU) for 2 Months</t>
  </si>
  <si>
    <t>HZ-STDA100-2M-PSSS-C</t>
  </si>
  <si>
    <t>Production Support/Subscription for VMware Horizon View Standard Add-On: 100 Pack (CCU) for 3 years</t>
  </si>
  <si>
    <t>HZ-STD-A100-3P-SSS-C</t>
  </si>
  <si>
    <t>Academic VMware Horizon Enterprise Edition: 10 Pack (CCU)</t>
  </si>
  <si>
    <t>HZ-ENTC-10-A</t>
  </si>
  <si>
    <t>VMware Horizon Enterprise Edition: 10 Pack (CCU)</t>
  </si>
  <si>
    <t>HZ-ENTC-10-C</t>
  </si>
  <si>
    <t>VPP L1 VMware Horizon Enterprise Edition: 10 Pack (CCU)</t>
  </si>
  <si>
    <t>HZ-ENTC-10-C-L1</t>
  </si>
  <si>
    <t>VPP L2 VMware Horizon Enterprise Edition: 10 Pack (CCU)</t>
  </si>
  <si>
    <t>HZ-ENTC-10-C-L2</t>
  </si>
  <si>
    <t>VPP L3 VMware Horizon Enterprise Edition: 10 Pack (CCU)</t>
  </si>
  <si>
    <t>HZ-ENTC-10-C-L3</t>
  </si>
  <si>
    <t>VPP L4 VMware Horizon Enterprise Edition: 10 Pack (CCU)</t>
  </si>
  <si>
    <t>HZ-ENTC-10-C-L4</t>
  </si>
  <si>
    <t>Academic VMware Horizon Enterprise Edition: 100 Pack (CCU)</t>
  </si>
  <si>
    <t>HZ-ENTC-100-A</t>
  </si>
  <si>
    <t>VMware Horizon Enterprise Edition: 100 Pack (CCU)</t>
  </si>
  <si>
    <t>HZ-ENTC-100-C</t>
  </si>
  <si>
    <t>VPP L1 VMware Horizon Enterprise Edition: 100 Pack (CCU)</t>
  </si>
  <si>
    <t>HZ-ENTC-100-C-L1</t>
  </si>
  <si>
    <t>VPP L2 VMware Horizon Enterprise Edition: 100 Pack (CCU)</t>
  </si>
  <si>
    <t>HZ-ENTC-100-C-L2</t>
  </si>
  <si>
    <t>VPP L3 VMware Horizon Enterprise Edition: 100 Pack (CCU)</t>
  </si>
  <si>
    <t>HZ-ENTC-100-C-L3</t>
  </si>
  <si>
    <t>VPP L4 VMware Horizon Enterprise Edition: 100 Pack (CCU)</t>
  </si>
  <si>
    <t>HZ-ENTC-100-C-L4</t>
  </si>
  <si>
    <t>Academic Basic Support/Subscription for VMware Horizon Enterprise Edition: 250 Pack (CCU) for 1 year</t>
  </si>
  <si>
    <t>HZ-ENTC-250-G-SSS-A</t>
  </si>
  <si>
    <t>Academic Basic Support/Subscription for VMware Horizon Enterprise Edition: 250 Pack (CCU) for 3 years</t>
  </si>
  <si>
    <t>HZ-ENTC-250-3G-SSS-A</t>
  </si>
  <si>
    <t>Academic Production Support/Subscription for VMware Horizon Enterprise Edition: 250 Pack (CCU) for 1 year</t>
  </si>
  <si>
    <t>HZ-ENTC-250-P-SSS-A</t>
  </si>
  <si>
    <t>Academic Production Support/Subscription for VMware Horizon Enterprise Edition: 250 Pack (CCU) for 3 years</t>
  </si>
  <si>
    <t>HZ-ENTC-250-3P-SSS-A</t>
  </si>
  <si>
    <t>Basic Support/Subscription for VMware Horizon Enterprise Edition: 250 Pack (CCU) for 1 year</t>
  </si>
  <si>
    <t>HZ-ENTC-250-G-SSS-C</t>
  </si>
  <si>
    <t>Basic Support/Subscription for VMware Horizon Enterprise Edition: 250 Pack (CCU) for 3 years</t>
  </si>
  <si>
    <t>HZ-ENTC-250-3G-SSS-C</t>
  </si>
  <si>
    <t>Production Support/Subscription for VMware Horizon Enterprise Edition: 250 Pack (CCU) for 1 year</t>
  </si>
  <si>
    <t>HZ-ENTC-250-P-SSS-C</t>
  </si>
  <si>
    <t>Production Support/Subscription for VMware Horizon Enterprise Edition: 250 Pack (CCU) for 3 years</t>
  </si>
  <si>
    <t>HZ-ENTC-250-3P-SSS-C</t>
  </si>
  <si>
    <t>Academic Basic Support/Subscription for VMware Horizon Enterprise Edition: 500 Pack (CCU) for 1 year</t>
  </si>
  <si>
    <t>HZ-ENTC-500-G-SSS-A</t>
  </si>
  <si>
    <t>Academic Basic Support/Subscription for VMware Horizon Enterprise Edition: 500 Pack (CCU) for 3 years</t>
  </si>
  <si>
    <t>HZ-ENTC-500-3G-SSS-A</t>
  </si>
  <si>
    <t>Academic Production Support/Subscription for VMware Horizon Enterprise Edition: 500 Pack (CCU) for 1 year</t>
  </si>
  <si>
    <t>HZ-ENTC-500-P-SSS-A</t>
  </si>
  <si>
    <t>Academic Production Support/Subscription for VMware Horizon Enterprise Edition: 500 Pack (CCU) for 3 years</t>
  </si>
  <si>
    <t>HZ-ENTC-500-3P-SSS-A</t>
  </si>
  <si>
    <t>Basic Support/Subscription for VMware Horizon Enterprise Edition: 500 Pack (CCU) for 1 year</t>
  </si>
  <si>
    <t>HZ-ENTC-500-G-SSS-C</t>
  </si>
  <si>
    <t>Basic Support/Subscription for VMware Horizon Enterprise Edition: 500 Pack (CCU) for 3 years</t>
  </si>
  <si>
    <t>HZ-ENTC-500-3G-SSS-C</t>
  </si>
  <si>
    <t>Production Support/Subscription for VMware Horizon Enterprise Edition: 500 Pack (CCU) for 1 year</t>
  </si>
  <si>
    <t>HZ-ENTC-500-P-SSS-C</t>
  </si>
  <si>
    <t>Production Support/Subscription for VMware Horizon Enterprise Edition: 500 Pack (CCU) for 3 years</t>
  </si>
  <si>
    <t>HZ-ENTC-500-3P-SSS-C</t>
  </si>
  <si>
    <t>Academic VMware Horizon Enterprise Edition: 10 Pack (Named Users)</t>
  </si>
  <si>
    <t>HZ-ENTN-10-A</t>
  </si>
  <si>
    <t>VMware Horizon Enterprise Edition: 10 Pack (Named Users)</t>
  </si>
  <si>
    <t>HZ-ENTN-10-C</t>
  </si>
  <si>
    <t>VPP L1 VMware Horizon Enterprise Edition: 10 Pack (Named Users)</t>
  </si>
  <si>
    <t>HZ-ENTN-10-C-L1</t>
  </si>
  <si>
    <t>VPP L2 VMware Horizon Enterprise Edition: 10 Pack (Named Users)</t>
  </si>
  <si>
    <t>HZ-ENTN-10-C-L2</t>
  </si>
  <si>
    <t>VPP L3 VMware Horizon Enterprise Edition: 10 Pack (Named Users)</t>
  </si>
  <si>
    <t>HZ-ENTN-10-C-L3</t>
  </si>
  <si>
    <t>VPP L4 VMware Horizon Enterprise Edition: 10 Pack (Named Users)</t>
  </si>
  <si>
    <t>HZ-ENTN-10-C-L4</t>
  </si>
  <si>
    <t>Academic VMware Horizon Enterprise Edition: 100 Pack (Named Users)</t>
  </si>
  <si>
    <t>HZ-ENTN-100-A</t>
  </si>
  <si>
    <t>VMware Horizon Enterprise Edition: 100 Pack (Named Users)</t>
  </si>
  <si>
    <t>HZ-ENTN-100-C</t>
  </si>
  <si>
    <t>VPP L1 VMware Horizon Enterprise Edition: 100 Pack (Named Users)</t>
  </si>
  <si>
    <t>HZ-ENTN-100-C-L1</t>
  </si>
  <si>
    <t>VPP L2 VMware Horizon Enterprise Edition: 100 Pack (Named Users)</t>
  </si>
  <si>
    <t>HZ-ENTN-100-C-L2</t>
  </si>
  <si>
    <t>VPP L3 VMware Horizon Enterprise Edition: 100 Pack (Named Users)</t>
  </si>
  <si>
    <t>HZ-ENTN-100-C-L3</t>
  </si>
  <si>
    <t>VPP L4 VMware Horizon Enterprise Edition: 100 Pack (Named Users)</t>
  </si>
  <si>
    <t>HZ-ENTN-100-C-L4</t>
  </si>
  <si>
    <t>Academic Basic Support/Subscription for VMware Horizon Enterprise Edition: 1000 Pack (Named Users) for 1 year</t>
  </si>
  <si>
    <t>HZ-ENTN-1K-G-SSS-A</t>
  </si>
  <si>
    <t>Academic Basic Support/Subscription for VMware Horizon Enterprise Edition: 1000 Pack (Named Users) for 3 years</t>
  </si>
  <si>
    <t>HZ-ENTN-1K-3G-SSS-A</t>
  </si>
  <si>
    <t>Academic Production Support/Subscription for VMware Horizon Enterprise Edition: 1000 Pack (Named Users) for 1 year</t>
  </si>
  <si>
    <t>HZ-ENTN-1K-P-SSS-A</t>
  </si>
  <si>
    <t>Academic Production Support/Subscription for VMware Horizon Enterprise Edition: 1000 Pack (Named Users) for 3 years</t>
  </si>
  <si>
    <t>HZ-ENTN-1K-3P-SSS-A</t>
  </si>
  <si>
    <t>Basic Support/Subscription for VMware Horizon Enterprise Edition: 1000 Pack (Named Users) for 1 year</t>
  </si>
  <si>
    <t>HZ-ENTN-1K-G-SSS-C</t>
  </si>
  <si>
    <t>Basic Support/Subscription for VMware Horizon Enterprise Edition: 1000 Pack (Named Users) for 3 years</t>
  </si>
  <si>
    <t>HZ-ENTN-1K-3G-SSS-C</t>
  </si>
  <si>
    <t>Production Support/Subscription for VMware Horizon Enterprise Edition: 1000 Pack (Named Users) for 1 year</t>
  </si>
  <si>
    <t>HZ-ENTN-1K-P-SSS-C</t>
  </si>
  <si>
    <t>Production Support/Subscription for VMware Horizon Enterprise Edition: 1000 Pack (Named Users) for 3 years</t>
  </si>
  <si>
    <t>HZ-ENTN-1K-3P-SSS-C</t>
  </si>
  <si>
    <t>Academic Basic Support/Subscription for VMware Horizon Enterprise Edition: 20 Pack (Named Users) for 1 year</t>
  </si>
  <si>
    <t>HZ-ENTN-20-G-SSS-A</t>
  </si>
  <si>
    <t>Academic Basic Support/Subscription for VMware Horizon Enterprise Edition: 20 Pack (Named Users) for 3 years</t>
  </si>
  <si>
    <t>HZ-ENTN-20-3G-SSS-A</t>
  </si>
  <si>
    <t>Academic Production Support/Subscription for VMware Horizon Enterprise Edition: 20 Pack (Named Users) for 1 year</t>
  </si>
  <si>
    <t>HZ-ENTN-20-P-SSS-A</t>
  </si>
  <si>
    <t>Academic Production Support/Subscription for VMware Horizon Enterprise Edition: 20 Pack (Named Users) for 3 years</t>
  </si>
  <si>
    <t>HZ-ENTN-20-3P-SSS-A</t>
  </si>
  <si>
    <t>Basic Support/Subscription for VMware Horizon Enterprise Edition: 20 Pack (Named Users) for 1 year</t>
  </si>
  <si>
    <t>HZ-ENTN-20-G-SSS-C</t>
  </si>
  <si>
    <t>Basic Support/Subscription for VMware Horizon Enterprise Edition: 20 Pack (Named Users) for 3 years</t>
  </si>
  <si>
    <t>HZ-ENTN-20-3G-SSS-C</t>
  </si>
  <si>
    <t>Production Support/Subscription for VMware Horizon Enterprise Edition: 20 Pack (Named Users) for 1 year</t>
  </si>
  <si>
    <t>HZ-ENTN-20-P-SSS-C</t>
  </si>
  <si>
    <t>Production Support/Subscription for VMware Horizon Enterprise Edition: 20 Pack (Named Users) for 3 years</t>
  </si>
  <si>
    <t>HZ-ENTN-20-3P-SSS-C</t>
  </si>
  <si>
    <t>Academic Basic Support/Subscription for VMware Horizon Enterprise Edition: 200 Pack (Named Users) for 1 year</t>
  </si>
  <si>
    <t>HZ-ENTN-200-G-SSS-A</t>
  </si>
  <si>
    <t>Academic Basic Support/Subscription for VMware Horizon Enterprise Edition: 200 Pack (Named Users) for 3 years</t>
  </si>
  <si>
    <t>HZ-ENTN-200-3G-SSS-A</t>
  </si>
  <si>
    <t>Academic Production Support/Subscription for VMware Horizon Enterprise Edition: 200 Pack (Named Users) for 1 year</t>
  </si>
  <si>
    <t>HZ-ENTN-200-P-SSS-A</t>
  </si>
  <si>
    <t>Academic Production Support/Subscription for VMware Horizon Enterprise Edition: 200 Pack (Named Users) for 3 years</t>
  </si>
  <si>
    <t>HZ-ENTN-200-3P-SSS-A</t>
  </si>
  <si>
    <t>Basic Support/Subscription for VMware Horizon Enterprise Edition: 200 Pack (Named Users) for 1 year</t>
  </si>
  <si>
    <t>HZ-ENTN-200-G-SSS-C</t>
  </si>
  <si>
    <t>Basic Support/Subscription for VMware Horizon Enterprise Edition: 200 Pack (Named Users) for 3 years</t>
  </si>
  <si>
    <t>HZ-ENTN-200-3G-SSS-C</t>
  </si>
  <si>
    <t>Production Support/Subscription for VMware Horizon Enterprise Edition: 200 Pack (Named Users) for 1 year</t>
  </si>
  <si>
    <t>HZ-ENTN-200-P-SSS-C</t>
  </si>
  <si>
    <t>Production Support/Subscription for VMware Horizon Enterprise Edition: 200 Pack (Named Users) for 3 years</t>
  </si>
  <si>
    <t>HZ-ENTN-200-3P-SSS-C</t>
  </si>
  <si>
    <t>Academic Basic Support/Subscription for VMware Horizon Enterprise Edition: 500 Pack (Named Users) for 1 year</t>
  </si>
  <si>
    <t>HZ-ENTN-500-G-SSS-A</t>
  </si>
  <si>
    <t>Academic Basic Support/Subscription for VMware Horizon Enterprise Edition: 500 Pack (Named Users) for 3 years</t>
  </si>
  <si>
    <t>HZ-ENTN-500-3G-SSS-A</t>
  </si>
  <si>
    <t>Academic Production Support/Subscription for VMware Horizon Enterprise Edition: 500 Pack (Named Users) for 1 year</t>
  </si>
  <si>
    <t>HZ-ENTN-500-P-SSS-A</t>
  </si>
  <si>
    <t>Academic Production Support/Subscription for VMware Horizon Enterprise Edition: 500 Pack (Named Users) for 3 years</t>
  </si>
  <si>
    <t>HZ-ENTN-500-3P-SSS-A</t>
  </si>
  <si>
    <t>Basic Support/Subscription for VMware Horizon Enterprise Edition: 500 Pack (Named Users) for 1 year</t>
  </si>
  <si>
    <t>HZ-ENTN-500-G-SSS-C</t>
  </si>
  <si>
    <t>Basic Support/Subscription for VMware Horizon Enterprise Edition: 500 Pack (Named Users) for 3 years</t>
  </si>
  <si>
    <t>HZ-ENTN-500-3G-SSS-C</t>
  </si>
  <si>
    <t>Production Support/Subscription for VMware Horizon Enterprise Edition: 500 Pack (Named Users) for 1 year</t>
  </si>
  <si>
    <t>HZ-ENTN-500-P-SSS-C</t>
  </si>
  <si>
    <t>Production Support/Subscription for VMware Horizon Enterprise Edition: 500 Pack (Named Users) for 3 years</t>
  </si>
  <si>
    <t>HZ-ENTN-500-3P-SSS-C</t>
  </si>
  <si>
    <t>Academic VMware Horizon FLEX 10 pack (Per Device)</t>
  </si>
  <si>
    <t>Includes Horizon FLEX Policy Server, Horizon FLEX Clients (Fusion Pro / Player Pro) and Mirage licensed for 10 Devices. SnS Required &amp; Sold Separately.Only Partners authorized with a VMware Academic Specialization may have access to quote the Academic SKU's</t>
  </si>
  <si>
    <t>HZ-FLX-10-A</t>
  </si>
  <si>
    <t>Academic Basic Support/Subscription for VMware Horizon FLEX 10 pack (Per Device) for 1 year</t>
  </si>
  <si>
    <t>HZ-FLX-10-G-SSS-A</t>
  </si>
  <si>
    <t>Academic Basic Support/Subscription for VMware Horizon FLEX 10 pack (Per Device) for 3 years</t>
  </si>
  <si>
    <t>HZ-FLX-10-3G-SSS-A</t>
  </si>
  <si>
    <t>Academic Production Support/Subscription for VMware Horizon FLEX 10 pack (Per Device) for 1 year</t>
  </si>
  <si>
    <t>HZ-FLX-10-P-SSS-A</t>
  </si>
  <si>
    <t>Academic Production Support/Subscription for VMware Horizon FLEX 10 pack (Per Device) for 3 years</t>
  </si>
  <si>
    <t>HZ-FLX-10-3P-SSS-A</t>
  </si>
  <si>
    <t>VMware Horizon FLEX 10 pack (Per Device)</t>
  </si>
  <si>
    <t>Includes Horizon FLEX Policy Server, Horizon FLEX Clients (Fusion Pro / Player Pro) and Mirage licensed for 10 Devices. SnS Required &amp; Sold Separately.</t>
  </si>
  <si>
    <t>HZ-FLX-10-C</t>
  </si>
  <si>
    <t>VPP L1 VMware Horizon FLEX 10 pack (Per Device)</t>
  </si>
  <si>
    <t>HZ-FLX-10-C-L1</t>
  </si>
  <si>
    <t>VPP L2 VMware Horizon FLEX 10 pack (Per Device)</t>
  </si>
  <si>
    <t>HZ-FLX-10-C-L2</t>
  </si>
  <si>
    <t>VPP L3 VMware Horizon FLEX 10 pack (Per Device)</t>
  </si>
  <si>
    <t>HZ-FLX-10-C-L3</t>
  </si>
  <si>
    <t>VPP L4 VMware Horizon FLEX 10 pack (Per Device)</t>
  </si>
  <si>
    <t>HZ-FLX-10-C-L4</t>
  </si>
  <si>
    <t>Basic Support/Subscription for VMware Horizon FLEX 10 pack (Per Device) for 1 year</t>
  </si>
  <si>
    <t>HZ-FLX-10-G-SSS-C</t>
  </si>
  <si>
    <t>Basic Support/Subscription for VMware Horizon FLEX 10 pack (Per Device) for 3 years</t>
  </si>
  <si>
    <t>HZ-FLX-10-3G-SSS-C</t>
  </si>
  <si>
    <t>Production Support/Subscription for VMware Horizon FLEX 10 pack (Per Device) for 1 year</t>
  </si>
  <si>
    <t>HZ-FLX-10-P-SSS-C</t>
  </si>
  <si>
    <t>Production Support/Subscription for VMware Horizon FLEX 10 pack (Per Device) for 3 years</t>
  </si>
  <si>
    <t>HZ-FLX-10-3P-SSS-C</t>
  </si>
  <si>
    <t>Academic Upgrade: VMware Fusion 6 Professional or Fusion 5 Professional to Horizon FLEX per Device</t>
  </si>
  <si>
    <t>VMware Horizon Horizon FLEX 1 pack (Per Device) SnS Required &amp; Sold Separately. Original Serial Number w/active SnS required.Includes Horizon FLEX Policy Server, Horizon FLEX Clients (Fusion Pro / Player Pro) and Mirage - licensed for 1 device. Minimum purchase of 10 licenses.  Only Partners authorized with a VMware Academic Specialization may have access to quote the Academic SKU's</t>
  </si>
  <si>
    <t>HZ-FUS56-FLX-UG-A</t>
  </si>
  <si>
    <t>Academic Basic Support/Subscription for VMware Horizon FLEX 1 pack (Per Device) for 1 year</t>
  </si>
  <si>
    <t>HZ-FLX-1-G-SSS-A</t>
  </si>
  <si>
    <t>Academic Basic Support/Subscription for VMware Horizon FLEX 1 pack (Per Device) for 2 Months</t>
  </si>
  <si>
    <t>HZ-FLX-2M-GSSS-A</t>
  </si>
  <si>
    <t>Academic Basic Support/Subscription for VMware Horizon FLEX 1 pack (Per Device) for 3 years</t>
  </si>
  <si>
    <t>HZ-FLX-1-3G-SSS-A</t>
  </si>
  <si>
    <t>Academic Production Support/Subscription for VMware Horizon FLEX 1 pack (Per Device) for 1 year</t>
  </si>
  <si>
    <t>HZ-FLX-1-P-SSS-A</t>
  </si>
  <si>
    <t>Academic Production Support/Subscription for VMware Horizon FLEX 1 pack (Per Device) for 2 Months</t>
  </si>
  <si>
    <t>HZ-FLX-2M-PSSS-A</t>
  </si>
  <si>
    <t>Academic Production Support/Subscription for VMware Horizon FLEX 1 pack (Per Device) for 3 years</t>
  </si>
  <si>
    <t>HZ-FLX-1-3P-SSS-A</t>
  </si>
  <si>
    <t>Upgrade: VMware Fusion 6 Professional or Fusion 5 Professional to Horizon FLEX per Device</t>
  </si>
  <si>
    <t>VMware Horizon Horizon FLEX 1 pack (Per Device) SnS Required &amp; Sold Separately. Original Serial Number w/active SnS required.Includes Horizon FLEX Policy Server, Horizon FLEX Clients (Fusion Pro / Player Pro) and Mirage - licensed for 1 device. Minimum purchase of 10 licenses.</t>
  </si>
  <si>
    <t>HZ-FUS56-FLX-UG-C</t>
  </si>
  <si>
    <t>VPP L1 Upgrade: VMware Fusion 6 Professional or Fusion 5 Professional to Horizon FLEX per Device</t>
  </si>
  <si>
    <t>HZ-FUS56-FLX-UG-C-L1</t>
  </si>
  <si>
    <t>VPP L2 Upgrade: VMware Fusion 6 Professional or Fusion 5 Professional to Horizon FLEX per Device</t>
  </si>
  <si>
    <t>HZ-FUS56-FLX-UG-C-L2</t>
  </si>
  <si>
    <t>VPP L3 Upgrade: VMware Fusion 6 Professional or Fusion 5 Professional to Horizon FLEX per Device</t>
  </si>
  <si>
    <t>HZ-FUS56-FLX-UG-C-L3</t>
  </si>
  <si>
    <t>VPP L4 Upgrade: VMware Fusion 6 Professional or Fusion 5 Professional to Horizon FLEX per Device</t>
  </si>
  <si>
    <t>HZ-FUS56-FLX-UG-C-L4</t>
  </si>
  <si>
    <t>Basic Support/Subscription for VMware Horizon FLEX 1 pack (Per Device) for 1 year</t>
  </si>
  <si>
    <t>HZ-FLX-1-G-SSS-C</t>
  </si>
  <si>
    <t>Basic Support/Subscription for VMware Horizon FLEX 1 pack (Per Device) for 2 Months</t>
  </si>
  <si>
    <t>HZ-FLX-2M-GSSS-C</t>
  </si>
  <si>
    <t>Basic Support/Subscription for VMware Horizon FLEX 1 pack (Per Device) for 3 years</t>
  </si>
  <si>
    <t>HZ-FLX-1-3G-SSS-C</t>
  </si>
  <si>
    <t>Production Support/Subscription for VMware Horizon FLEX 1 pack (Per Device) for 1 year</t>
  </si>
  <si>
    <t>HZ-FLX-1-P-SSS-C</t>
  </si>
  <si>
    <t>Production Support/Subscription for VMware Horizon FLEX 1 pack (Per Device) for 2 Months</t>
  </si>
  <si>
    <t>HZ-FLX-2M-PSSS-C</t>
  </si>
  <si>
    <t>Production Support/Subscription for VMware Horizon FLEX 1 pack (Per Device) for 3 years</t>
  </si>
  <si>
    <t>HZ-FLX-1-3P-SSS-C</t>
  </si>
  <si>
    <t>Academic Upgrade: VMware Fusion 7 Pro or Player 7 Pro to Horizon FLEX per Device</t>
  </si>
  <si>
    <t>VMware Horizon Horizon FLEX 1 pack (Per Device) SnS Required &amp; Sold Separately. Original Serial Number w/active SnS required.Includes Horizon FLEX Policy Server, Horizon FLEX Clients (Fusion Pro / Player Pro) and Mirage - licensed for 1 device. Minimum purchase of 10 licenses. Only Partners authorized with a VMware Academic Specialization may have access to quote the Academic SKU's</t>
  </si>
  <si>
    <t>HZ-FUSPL7-FLX-UG-A</t>
  </si>
  <si>
    <t>Upgrade: VMware Fusion 7 Pro or Player 7 Pro to Horizon FLEX per Device</t>
  </si>
  <si>
    <t>HZ-FUSPL7-FLX-UG-C</t>
  </si>
  <si>
    <t>VPP L1 Upgrade: VMware Fusion 7 Pro or Player 7 Pro to Horizon FLEX per Device</t>
  </si>
  <si>
    <t>HZ-FUSPL7-FLX-UG-C-L1</t>
  </si>
  <si>
    <t>VPP L2 Upgrade: VMware Fusion 7 Pro or Player 7 Pro to Horizon FLEX per Device</t>
  </si>
  <si>
    <t>HZ-FUSPL7-FLX-UG-C-L2</t>
  </si>
  <si>
    <t>VPP L3 Upgrade: VMware Fusion 7 Pro or Player 7 Pro to Horizon FLEX per Device</t>
  </si>
  <si>
    <t>HZ-FUSPL7-FLX-UG-C-L3</t>
  </si>
  <si>
    <t>VPP L4 Upgrade: VMware Fusion 7 Pro or Player 7 Pro to Horizon FLEX per Device</t>
  </si>
  <si>
    <t>HZ-FUSPL7-FLX-UG-C-L4</t>
  </si>
  <si>
    <t>Academic VMware Horizon for Linux: 10 Pack (CCU)</t>
  </si>
  <si>
    <t>Includes vSphere Desktop and vCenter Server Standard for 10 concurrent connections. SnS Required and Sold Separately. Only Partners authorized with a VMware Academic Specialization may have access to quote the Academic SKU's.</t>
  </si>
  <si>
    <t>HZ-LXC-10-A</t>
  </si>
  <si>
    <t>Academic Basic Support/Subscription for VMware Horizon for Linux: 10 Pack (CCU) - 1 year</t>
  </si>
  <si>
    <t>HZ-LXC-10-G-SSS-A</t>
  </si>
  <si>
    <t>Academic Basic Support/Subscription for VMware Horizon for Linux: 10 Pack (CCU) - 3 years</t>
  </si>
  <si>
    <t>HZ-LXC-10-3G-SSS-A</t>
  </si>
  <si>
    <t>Academic Production Support/Subscription for VMware Horizon for Linux: 10 Pack (CCU) - 1 year</t>
  </si>
  <si>
    <t>HZ-LXC-10-P-SSS-A</t>
  </si>
  <si>
    <t>Academic Production Support/Subscription for VMware Horizon for Linux: 10 Pack (CCU) - 3 years</t>
  </si>
  <si>
    <t>HZ-LXC-10-3P-SSS-A</t>
  </si>
  <si>
    <t>VMware Horizon for Linux: 10 Pack (CCU)</t>
  </si>
  <si>
    <t>Includes vSphere Desktop and vCenter Server Standard for 10 concurrent connections. SnS Required and Sold Separately.</t>
  </si>
  <si>
    <t>HZ-LXC-10-C</t>
  </si>
  <si>
    <t>VPP L1 VMware Horizon for Linux: 10 Pack (CCU)</t>
  </si>
  <si>
    <t>HZ-LXC-10-C-L1</t>
  </si>
  <si>
    <t>VPP L2 VMware Horizon for Linux: 10 Pack (CCU)</t>
  </si>
  <si>
    <t>HZ-LXC-10-C-L2</t>
  </si>
  <si>
    <t>VPP L3 VMware Horizon for Linux: 10 Pack (CCU)</t>
  </si>
  <si>
    <t>HZ-LXC-10-C-L3</t>
  </si>
  <si>
    <t>VPP L4 VMware Horizon for Linux: 10 Pack (CCU)</t>
  </si>
  <si>
    <t>HZ-LXC-10-C-L4</t>
  </si>
  <si>
    <t>Basic Support/Subscription for VMware Horizon for Linux: 10 Pack (CCU) - 1 year</t>
  </si>
  <si>
    <t>HZ-LXC-10-G-SSS-C</t>
  </si>
  <si>
    <t>Basic Support/Subscription for VMware Horizon for Linux: 10 Pack (CCU) - 3 years</t>
  </si>
  <si>
    <t>HZ-LXC-10-3G-SSS-C</t>
  </si>
  <si>
    <t>Production Support/Subscription for VMware Horizon for Linux: 10 Pack (CCU) - 1 year</t>
  </si>
  <si>
    <t>HZ-LXC-10-P-SSS-C</t>
  </si>
  <si>
    <t>Production Support/Subscription for VMware Horizon for Linux: 10 Pack (CCU) - 3 years</t>
  </si>
  <si>
    <t>HZ-LXC-10-3P-SSS-C</t>
  </si>
  <si>
    <t>Academic VMware Horizon for Linux: 100 Pack (CCU)</t>
  </si>
  <si>
    <t>Includes vSphere Desktop and vCenter Server Standard for 100 concurrent connections. SnS Required and Sold Separately. Only Partners authorized with a VMware Academic Specialization may have access to quote the Academic SKU's.</t>
  </si>
  <si>
    <t>HZ-LXC-100-A</t>
  </si>
  <si>
    <t>Academic Basic Support/Subscription for VMware Horizon for Linux: 100 Pack (CCU) - 1 year</t>
  </si>
  <si>
    <t>HZ-LXC-100-G-SSS-A</t>
  </si>
  <si>
    <t>Academic Basic Support/Subscription for VMware Horizon for Linux: 100 Pack (CCU) - 3 years</t>
  </si>
  <si>
    <t>HZ-LXC-100-3G-SSS-A</t>
  </si>
  <si>
    <t>Academic Production Support/Subscription for VMware Horizon for Linux: 100 Pack (CCU) - 1 year</t>
  </si>
  <si>
    <t>HZ-LXC-100-P-SSS-A</t>
  </si>
  <si>
    <t>Academic Production Support/Subscription for VMware Horizon for Linux: 100 Pack (CCU) - 3 years</t>
  </si>
  <si>
    <t>HZ-LXC-100-3P-SSS-A</t>
  </si>
  <si>
    <t>VMware Horizon for Linux: 100 Pack (CCU)</t>
  </si>
  <si>
    <t>Includes vSphere Desktop and vCenter Server Standard for 100 concurrent connections. SnS Required and Sold Separately.</t>
  </si>
  <si>
    <t>HZ-LXC-100-C</t>
  </si>
  <si>
    <t>VPP L1 VMware Horizon for Linux: 100 Pack (CCU)</t>
  </si>
  <si>
    <t>HZ-LXC-100-C-L1</t>
  </si>
  <si>
    <t>VPP L2 VMware Horizon for Linux: 100 Pack (CCU)</t>
  </si>
  <si>
    <t>HZ-LXC-100-C-L2</t>
  </si>
  <si>
    <t>VPP L3 VMware Horizon for Linux: 100 Pack (CCU)</t>
  </si>
  <si>
    <t>HZ-LXC-100-C-L3</t>
  </si>
  <si>
    <t>VPP L4 VMware Horizon for Linux: 100 Pack (CCU)</t>
  </si>
  <si>
    <t>HZ-LXC-100-C-L4</t>
  </si>
  <si>
    <t>Basic Support/Subscription for VMware Horizon for Linux: 100 Pack (CCU) - 1 year</t>
  </si>
  <si>
    <t>HZ-LXC-100-G-SSS-C</t>
  </si>
  <si>
    <t>Basic Support/Subscription for VMware Horizon for Linux: 100 Pack (CCU) - 3 years</t>
  </si>
  <si>
    <t>HZ-LXC-100-3G-SSS-C</t>
  </si>
  <si>
    <t>Production Support/Subscription for VMware Horizon for Linux: 100 Pack (CCU) - 1 year</t>
  </si>
  <si>
    <t>HZ-LXC-100-P-SSS-C</t>
  </si>
  <si>
    <t>Production Support/Subscription for VMware Horizon for Linux: 100 Pack (CCU) - 3 years</t>
  </si>
  <si>
    <t>HZ-LXC-100-3P-SSS-C</t>
  </si>
  <si>
    <t>Academic Upgrade: VMware Horizon for Linux to Horizon Enterprise Edition: 10 Pack (CCU)</t>
  </si>
  <si>
    <t>HZ-LXC-ENTC-10-UG-A</t>
  </si>
  <si>
    <t>Upgrade: VMware Horizon for Linux to Horizon Enterprise Edition: 10 Pack (CCU)</t>
  </si>
  <si>
    <t>HZ-LXC-ENTC-10-UG-C</t>
  </si>
  <si>
    <t>VPP L1 Upgrade: VMware Horizon for Linux to Horizon Enterprise Edition: 10 Pack (CCU)</t>
  </si>
  <si>
    <t>HZ-LXCENTC-10-UGC-L1</t>
  </si>
  <si>
    <t>VPP L2 Upgrade: VMware Horizon for Linux to Horizon Enterprise Edition: 10 Pack (CCU)</t>
  </si>
  <si>
    <t>HZ-LXCENTC-10-UGC-L2</t>
  </si>
  <si>
    <t>VPP L3 Upgrade: VMware Horizon for Linux to Horizon Enterprise Edition: 10 Pack (CCU)</t>
  </si>
  <si>
    <t>HZ-LXCENTC-10-UGC-L3</t>
  </si>
  <si>
    <t>VPP L4 Upgrade: VMware Horizon for Linux to Horizon Enterprise Edition: 10 Pack (CCU)</t>
  </si>
  <si>
    <t>HZ-LXCENTC-10-UGC-L4</t>
  </si>
  <si>
    <t>Academic Upgrade: VMware Horizon for Linux to Horizon Enterprise Edition: 100 Pack (CCU)</t>
  </si>
  <si>
    <t>HZ-LXC-ENTC-100-UG-A</t>
  </si>
  <si>
    <t>Upgrade: VMware Horizon for Linux to Horizon Enterprise Edition: 100 Pack (CCU)</t>
  </si>
  <si>
    <t>HZ-LXC-ENTC-100-UG-C</t>
  </si>
  <si>
    <t>VPP L1 Upgrade: VMware Horizon for Linux to Horizon Enterprise Edition: 100 Pack (CCU)</t>
  </si>
  <si>
    <t>HZ-LXCENTC-100-UGC-L1</t>
  </si>
  <si>
    <t>VPP L2 Upgrade: VMware Horizon for Linux to Horizon Enterprise Edition: 100 Pack (CCU)</t>
  </si>
  <si>
    <t>HZ-LXCENTC-100-UGC-L2</t>
  </si>
  <si>
    <t>VPP L3 Upgrade: VMware Horizon for Linux to Horizon Enterprise Edition: 100 Pack (CCU)</t>
  </si>
  <si>
    <t>HZ-LXCENTC-100-UGC-L3</t>
  </si>
  <si>
    <t>VPP L4 Upgrade: VMware Horizon for Linux to Horizon Enterprise Edition: 100 Pack (CCU)</t>
  </si>
  <si>
    <t>HZ-LXCENTC-100-UGC-L4</t>
  </si>
  <si>
    <t>Academic Upgrade: VMware Mirage 5 to Horizon Advanced Edition: 10 Pack (CCU)</t>
  </si>
  <si>
    <t>Includes Horizon View Manager, Horizon Mirage, Virtual SAN, Identity Manager Standard Edition, Application Remoting, ThinApp, vSphere Desktop, and vCenter Server Desktop for 10 concurrent connections. SnS Required &amp; Sold Separately. Only Partners authorized with a VMware Academic Specialization may have access to quote the Academic SKU's.</t>
  </si>
  <si>
    <t>HZ-MG5-ADVC-10-UG-A</t>
  </si>
  <si>
    <t>Academic Basic Support/Subscription for VMware Horizon Advanced Edition: 10 Pack (CCU) for 2 Months</t>
  </si>
  <si>
    <t>HZ-ADVC10-2M-GSSS-A</t>
  </si>
  <si>
    <t>Academic Production Support/Subscription for VMware Horizon Advanced Edition: 10 Pack (CCU) for 2 Months</t>
  </si>
  <si>
    <t>HZ-ADVC10-2M-PSSS-A</t>
  </si>
  <si>
    <t>Upgrade: VMware Mirage 5 to Horizon Advanced Edition: 10 Pack (CCU)</t>
  </si>
  <si>
    <t>Includes Horizon View Manager, Horizon Mirage, Virtual SAN, Identity Manager Standard Edition, Application Remoting, ThinApp, vSphere Desktop, and vCenter Server Desktop for 10 concurrent connections. SnS Required &amp; Sold Separately.</t>
  </si>
  <si>
    <t>HZ-MG5-ADVC-10-UG-C</t>
  </si>
  <si>
    <t>VPP L1 Upgrade: VMware Mirage 5 to Horizon Advanced Edition: 10 Pack (CCU)</t>
  </si>
  <si>
    <t>HZ-MG5-ADVC10UG-C-L1</t>
  </si>
  <si>
    <t>VPP L2 Upgrade: VMware Mirage 5 to Horizon Advanced Edition: 10 Pack (CCU)</t>
  </si>
  <si>
    <t>HZ-MG5-ADVC10UG-C-L2</t>
  </si>
  <si>
    <t>VPP L3 Upgrade: VMware Mirage 5 to Horizon Advanced Edition: 10 Pack (CCU)</t>
  </si>
  <si>
    <t>HZ-MG5-ADVC10UG-C-L3</t>
  </si>
  <si>
    <t>VPP L4 Upgrade: VMware Mirage 5 to Horizon Advanced Edition: 10 Pack (CCU)</t>
  </si>
  <si>
    <t>HZ-MG5-ADVC10UG-C-L4</t>
  </si>
  <si>
    <t>Academic Upgrade: VMware Mirage 5 to Horizon Advanced Edition: 100 Pack (CCU)</t>
  </si>
  <si>
    <t>Includes Horizon View Manager, Horizon Mirage, Virtual SAN, Identity Manager Standard Edition, Application Remoting, ThinApp, vSphere Desktop, and vCenter Server Desktop for 100 concurrent connections. SnS Required &amp; Sold Separately. Only Partners authorized with a VMware Academic Specialization may have access to quote the Academic SKU's.</t>
  </si>
  <si>
    <t>HZ-MG5-ADVC-100-UG-A</t>
  </si>
  <si>
    <t>Academic Basic Support/Subscription for VMware Horizon Advanced Edition: 100 Pack (CCU) for 2 Months</t>
  </si>
  <si>
    <t>HZ-ADVC100-2M-GSSS-A</t>
  </si>
  <si>
    <t>Academic Production Support/Subscription for VMware Horizon Advanced Edition: 100 Pack (CCU) for 2 Months</t>
  </si>
  <si>
    <t>HZ-ADVC100-2M-PSSS-A</t>
  </si>
  <si>
    <t>Upgrade: VMware Mirage 5 to Horizon Advanced Edition: 100 Pack (CCU)</t>
  </si>
  <si>
    <t>Includes Horizon View Manager, Horizon Mirage, Virtual SAN, Identity Manager Standard Edition, Application Remoting, ThinApp, vSphere Desktop, and vCenter Server Desktop for 100 concurrent connections. SnS Required &amp; Sold Separately.</t>
  </si>
  <si>
    <t>HZ-MG5-ADVC-100-UG-C</t>
  </si>
  <si>
    <t>VPP L1 Upgrade: VMware Mirage 5 to Horizon Advanced Edition: 100 Pack (CCU)</t>
  </si>
  <si>
    <t>HZ-MG5-ADVC100UGC-L1</t>
  </si>
  <si>
    <t>VPP L2 Upgrade: VMware Mirage 5 to Horizon Advanced Edition: 100 Pack (CCU)</t>
  </si>
  <si>
    <t>HZ-MG5-ADVC100UGC-L2</t>
  </si>
  <si>
    <t>VPP L3 Upgrade: VMware Mirage 5 to Horizon Advanced Edition: 100 Pack (CCU)</t>
  </si>
  <si>
    <t>HZ-MG5-ADVC100UGC-L3</t>
  </si>
  <si>
    <t>VPP L4 Upgrade: VMware Mirage 5 to Horizon Advanced Edition: 100 Pack (CCU)</t>
  </si>
  <si>
    <t>HZ-MG5-ADVC100UGC-L4</t>
  </si>
  <si>
    <t>Mirage</t>
  </si>
  <si>
    <t>Academic Upgrade: VMware Mirage for Physical to Horizon Advanced Edition: 10 Pack (CCU)</t>
  </si>
  <si>
    <t>Includes Horizon View Manager, Horizon Mirage, Virtual SAN, Identity Manager Standard Edition, Application Remoting, ThinApp, Fusion Pro, vSphere Desktop, and vCenter Server Desktop for 10 concurrent connections. SnS Required &amp; Sold Separately. Only Partners authorized with a VMware Academic Specialization may have access to quote the Academic SKU's.</t>
  </si>
  <si>
    <t>HZ-MGP-ADVC-10-UG-A</t>
  </si>
  <si>
    <t>Upgrade: VMware Mirage for Physical to Horizon Advanced Edition: 10 Pack (CCU)</t>
  </si>
  <si>
    <t>Includes Horizon View Manager, Horizon Mirage, Virtual SAN, Identity Manager Standard Edition, Application Remoting, ThinApp, Fusion Pro, vSphere Desktop, and vCenter Server Desktop for 10 concurrent connections. SnS Required &amp; Sold Separately.</t>
  </si>
  <si>
    <t>HZ-MGP-ADVC-10-UG-C</t>
  </si>
  <si>
    <t>VPP L1 Upgrade: VMware Mirage for Physical to Horizon Advanced Edition: 10 Pack (CCU)</t>
  </si>
  <si>
    <t>HZ-MGP-ADVC10UG-C-L1</t>
  </si>
  <si>
    <t>VPP L2 Upgrade: VMware Mirage for Physical to Horizon Advanced Edition: 10 Pack (CCU)</t>
  </si>
  <si>
    <t>HZ-MGP-ADVC10UG-C-L2</t>
  </si>
  <si>
    <t>VPP L3 Upgrade: VMware Mirage for Physical to Horizon Advanced Edition: 10 Pack (CCU)</t>
  </si>
  <si>
    <t>HZ-MGP-ADVC10UG-C-L3</t>
  </si>
  <si>
    <t>VPP L4 Upgrade: VMware Mirage for Physical to Horizon Advanced Edition: 10 Pack (CCU)</t>
  </si>
  <si>
    <t>HZ-MGP-ADVC10UG-C-L4</t>
  </si>
  <si>
    <t>Academic Upgrade: VMware Mirage for Physical to Horizon Advanced Edition: 100 Pack (CCU)</t>
  </si>
  <si>
    <t>Includes Horizon View Manager, Horizon Mirage, Virtual SAN, Identity Manager Standard Edition, Application Remoting, ThinApp, Fusion Pro, vSphere Desktop, and vCenter Server Desktop for 100 concurrent connections. SnS Required &amp; Sold Separately. Only Partners authorized with a VMware Academic Specialization may have access to quote the Academic SKU's.</t>
  </si>
  <si>
    <t>HZ-MGP-ADVC-100-UG-A</t>
  </si>
  <si>
    <t>Upgrade: VMware Mirage for Physical to Horizon Advanced Edition: 100 Pack (CCU)</t>
  </si>
  <si>
    <t>Includes Horizon View Manager, Horizon Mirage, Virtual SAN, Identity Manager Standard Edition, Application Remoting, ThinApp, Fusion Pro, vSphere Desktop, and vCenter Server Desktop for 100 concurrent connections. SnS Required &amp; Sold Separately.</t>
  </si>
  <si>
    <t>HZ-MGP-ADVC-100-UG-C</t>
  </si>
  <si>
    <t>VPP L1 Upgrade: VMware Mirage for Physical to Horizon Advanced Edition: 100 Pack (CCU)</t>
  </si>
  <si>
    <t>HZ-MGP-ADVC100UGC-L1</t>
  </si>
  <si>
    <t>VPP L2 Upgrade: VMware Mirage for Physical to Horizon Advanced Edition: 100 Pack (CCU)</t>
  </si>
  <si>
    <t>HZ-MGP-ADVC100UGC-L2</t>
  </si>
  <si>
    <t>VPP L3 Upgrade: VMware Mirage for Physical to Horizon Advanced Edition: 100 Pack (CCU)</t>
  </si>
  <si>
    <t>HZ-MGP-ADVC100UGC-L3</t>
  </si>
  <si>
    <t>VPP L4 Upgrade: VMware Mirage for Physical to Horizon Advanced Edition: 100 Pack (CCU)</t>
  </si>
  <si>
    <t>HZ-MGP-ADVC100UGC-L4</t>
  </si>
  <si>
    <t>Academic Upgrade: VMware Mirage for Physical to Horizon Advanced Edition: 10 Pack (Named Users)</t>
  </si>
  <si>
    <t>Includes Horizon View Manager, VMware Mirage, Virtual SAN, Identity Manager Standard Edition, Application Remoting, ThinApp, Fusion Pro, vSphere Desktop, and vCenter Server Desktop for 10 Named Users. SnS Required &amp; Sold Separately. Only Partners authorized with a VMware Academic Specialization may have access to quote the Academic SKU's.</t>
  </si>
  <si>
    <t>HZ-MGP-ADVN-10-UG-A</t>
  </si>
  <si>
    <t>Academic Basic Support/Subscription for VMware Horizon Advanced Edition: 10 Pack (Named Users) for 2 Months</t>
  </si>
  <si>
    <t>HZ-ADVN10-2M-GSSS-A</t>
  </si>
  <si>
    <t>Academic Production Support/Subscription for VMware Horizon Advanced Edition: 10 Pack (Named Users) for 2 Months</t>
  </si>
  <si>
    <t>HZ-ADVN10-2M-PSSS-A</t>
  </si>
  <si>
    <t>Upgrade: VMware Mirage for Physical to Horizon Advanced Edition: 10 Pack (Named Users)</t>
  </si>
  <si>
    <t>Includes Horizon View Manager, VMware Mirage, Virtual SAN, Identity Manager Standard Edition, Application Remoting, ThinApp, Fusion Pro, vSphere Desktop, and vCenter Server Desktop for 10 Named Users. SnS Required &amp; Sold Separately.</t>
  </si>
  <si>
    <t>HZ-MGP-ADVN-10-UG-C</t>
  </si>
  <si>
    <t>VPP L1 Upgrade: VMware Mirage for Physical to Horizon Advanced Edition: 10 Pack (Named Users)</t>
  </si>
  <si>
    <t>HZ-MGPADVN10-UG-C-L1</t>
  </si>
  <si>
    <t>VPP L2 Upgrade: VMware Mirage for Physical to Horizon Advanced Edition: 10 Pack (Named Users)</t>
  </si>
  <si>
    <t>HZ-MGPADVN10-UG-C-L2</t>
  </si>
  <si>
    <t>VPP L3 Upgrade: VMware Mirage for Physical to Horizon Advanced Edition: 10 Pack (Named Users)</t>
  </si>
  <si>
    <t>HZ-MGPADVN10-UG-C-L3</t>
  </si>
  <si>
    <t>VPP L4 Upgrade: VMware Mirage for Physical to Horizon Advanced Edition: 10 Pack (Named Users)</t>
  </si>
  <si>
    <t>HZ-MGPADVN10-UG-C-L4</t>
  </si>
  <si>
    <t>Academic Upgrade: VMware Mirage for Physical to Horizon Advanced Edition: 100 Pack (Named Users)</t>
  </si>
  <si>
    <t>Includes Horizon View Manager, VMware Mirage, Virtual SAN, Identity Manager Standard Edition, Application Remoting, ThinApp, Fusion Pro, vSphere Desktop, and vCenter Server Desktop for 100 Named Users. SnS Required &amp; Sold Separately. Only Partners authorized with a VMware Academic Specialization may have access to quote the Academic SKU's.</t>
  </si>
  <si>
    <t>HZ-MGP-ADVN-100-UG-A</t>
  </si>
  <si>
    <t>Academic Basic Support/Subscription for VMware Horizon Advanced Edition: 100 Pack (Named Users) for 2 Months</t>
  </si>
  <si>
    <t>HZ-ADVN100-2M-GSSS-A</t>
  </si>
  <si>
    <t>Academic Production Support/Subscription for VMware Horizon Advanced Edition: 100 Pack (Named Users) for 2 Months</t>
  </si>
  <si>
    <t>HZ-ADVN100-2M-PSSS-A</t>
  </si>
  <si>
    <t>Upgrade: VMware Mirage for Physical to Horizon Advanced Edition: 100 Pack (Named Users)</t>
  </si>
  <si>
    <t>Includes Horizon View Manager, VMware Mirage, Virtual SAN, Identity Manager Standard Edition, Application Remoting, ThinApp, Fusion Pro, vSphere Desktop, and vCenter Server Desktop for 100 Named Users. SnS Required &amp; Sold Separately.</t>
  </si>
  <si>
    <t>HZ-MGP-ADVN-100-UG-C</t>
  </si>
  <si>
    <t>VPP L1 Upgrade: VMware Mirage for Physical to Horizon Advanced Edition: 100 Pack (Named Users)</t>
  </si>
  <si>
    <t>HZ-MGPADVN100UG-C-L1</t>
  </si>
  <si>
    <t>VPP L2 Upgrade: VMware Mirage for Physical to Horizon Advanced Edition: 100 Pack (Named Users)</t>
  </si>
  <si>
    <t>HZ-MGPADVN100UG-C-L2</t>
  </si>
  <si>
    <t>VPP L3 Upgrade: VMware Mirage for Physical to Horizon Advanced Edition: 100 Pack (Named Users)</t>
  </si>
  <si>
    <t>HZ-MGPADVN100UG-C-L3</t>
  </si>
  <si>
    <t>VPP L4 Upgrade: VMware Mirage for Physical to Horizon Advanced Edition: 100 Pack (Named Users)</t>
  </si>
  <si>
    <t>HZ-MGPADVN100UG-C-L4</t>
  </si>
  <si>
    <t>Academic Basic Support/Subscription for VMware Horizon Mirage 10-Pack Named Users for 1 year</t>
  </si>
  <si>
    <t>HZ-MRG-10-G-SSS-A</t>
  </si>
  <si>
    <t>Academic Production Support/Subscription for VMware Horizon Mirage 10-Pack Named Users for 1 year</t>
  </si>
  <si>
    <t>HZ-MRG-10-P-SSS-A</t>
  </si>
  <si>
    <t>Basic Support/Subscription for VMware Horizon Mirage 10-Pack Named Users for 1 year</t>
  </si>
  <si>
    <t>HZ-MRG-10-G-SSS-C</t>
  </si>
  <si>
    <t>Production Support/Subscription for VMware Horizon Mirage 10-Pack Named Users for 1 year</t>
  </si>
  <si>
    <t>HZ-MRG-10-P-SSS-C</t>
  </si>
  <si>
    <t>Academic Basic Support/Subscription for VMware Horizon Mirage 100-Pack Named Users for 1 year</t>
  </si>
  <si>
    <t>HZ-MRG-100-G-SSS-A</t>
  </si>
  <si>
    <t>Academic Production Support/Subscription for VMware Horizon Mirage 100-Pack Named Users for 1 year</t>
  </si>
  <si>
    <t>HZ-MRG-100-P-SSS-A</t>
  </si>
  <si>
    <t>Basic Support/Subscription for VMware Horizon Mirage 100-Pack Named Users for 1 year</t>
  </si>
  <si>
    <t>HZ-MRG-100-G-SSS-C</t>
  </si>
  <si>
    <t>Production Support/Subscription for VMware Horizon Mirage 100-Pack Named Users for 1 year</t>
  </si>
  <si>
    <t>HZ-MRG-100-P-SSS-C</t>
  </si>
  <si>
    <t>Academic Upgrade: VMware Mirage 5 to Horizon Advanced Edition: 10 Pack (Named Users)</t>
  </si>
  <si>
    <t>Includes Horizon View Manager, VMware Mirage, Virtual SAN, Identity Manager Standard Edition, Application Remoting, ThinApp, vSphere Desktop, and vCenter Server Desktop for 10 Named Users. SnS Required &amp; Sold Separately. Only Partners authorized with a VMware Academic Specialization may have access to quote the Academic SKU's.</t>
  </si>
  <si>
    <t>HZ-MRG-ADVN-10-UG-A</t>
  </si>
  <si>
    <t>Upgrade: VMware Mirage 5 to Horizon Advanced Edition: 10 Pack (Named Users)</t>
  </si>
  <si>
    <t>Includes Horizon View Manager, VMware Mirage, Virtual SAN, Identity Manager Standard Edition, Application Remoting, ThinApp, vSphere Desktop, and vCenter Server Desktop for 10 Named Users. SnS Required &amp; Sold Separately.</t>
  </si>
  <si>
    <t>HZ-MRG-ADVN-10-UG-C</t>
  </si>
  <si>
    <t>VPP L1 Upgrade: VMware Mirage 5 to Horizon Advanced Edition: 10 Pack (Named Users)</t>
  </si>
  <si>
    <t>HZ-MRGADVN10-UG-C-L1</t>
  </si>
  <si>
    <t>VPP L2 Upgrade: VMware Mirage 5 to Horizon Advanced Edition: 10 Pack (Named Users)</t>
  </si>
  <si>
    <t>HZ-MRGADVN10-UG-C-L2</t>
  </si>
  <si>
    <t>VPP L3 Upgrade: VMware Mirage 5 to Horizon Advanced Edition: 10 Pack (Named Users)</t>
  </si>
  <si>
    <t>HZ-MRGADVN10-UG-C-L3</t>
  </si>
  <si>
    <t>VPP L4 Upgrade: VMware Mirage 5 to Horizon Advanced Edition: 10 Pack (Named Users)</t>
  </si>
  <si>
    <t>HZ-MRGADVN10-UG-C-L4</t>
  </si>
  <si>
    <t>Academic Upgrade: VMware Mirage 5 to Horizon Advanced Edition: 100 Pack (Named Users)</t>
  </si>
  <si>
    <t>Includes Horizon View Manager, VMware Mirage, Virtual SAN, Identity Manager Standard Edition, Application Remoting, ThinApp, vSphere Desktop, and vCenter Server Desktop for 100 Named Users. SnS Required &amp; Sold Separately. Only Partners authorized with a VMware Academic Specialization may have access to quote the Academic SKU's.</t>
  </si>
  <si>
    <t>HZ-MRG-ADVN-100-UG-A</t>
  </si>
  <si>
    <t>Upgrade: VMware Mirage 5 to Horizon Advanced Edition: 100 Pack (Named Users)</t>
  </si>
  <si>
    <t>Includes Horizon View Manager, VMware Mirage, Virtual SAN, Identity Manager Standard Edition, Application Remoting, ThinApp, vSphere Desktop, and vCenter Server Desktop for 100 Named Users. SnS Required &amp; Sold Separately.</t>
  </si>
  <si>
    <t>HZ-MRG-ADVN-100-UG-C</t>
  </si>
  <si>
    <t>VPP L1 Upgrade: VMware Mirage 5 to Horizon Advanced Edition: 100 Pack (Named Users)</t>
  </si>
  <si>
    <t>HZ-MRGADVN100UG-C-L1</t>
  </si>
  <si>
    <t>VPP L2 Upgrade: VMware Mirage 5 to Horizon Advanced Edition: 100 Pack (Named Users)</t>
  </si>
  <si>
    <t>HZ-MRGADVN100UG-C-L2</t>
  </si>
  <si>
    <t>VPP L3 Upgrade: VMware Mirage 5 to Horizon Advanced Edition: 100 Pack (Named Users)</t>
  </si>
  <si>
    <t>HZ-MRGADVN100UG-C-L3</t>
  </si>
  <si>
    <t>VPP L4 Upgrade: VMware Mirage 5 to Horizon Advanced Edition: 100 Pack (Named Users)</t>
  </si>
  <si>
    <t>HZ-MRGADVN100UG-C-L4</t>
  </si>
  <si>
    <t>Academic Basic Support/Subscription for VMware Horizon Suite (10-Pack Named Users) for 1 year</t>
  </si>
  <si>
    <t>HZ-STE-10-G-SSS-A</t>
  </si>
  <si>
    <t>Academic Production Support/Subscription for VMware Horizon Suite (10-Pack Named Users) for 1 year</t>
  </si>
  <si>
    <t>HZ-STE-10-P-SSS-A</t>
  </si>
  <si>
    <t>Basic Support/Subscription for VMware Horizon Suite (10-Pack Named Users) for 1 year</t>
  </si>
  <si>
    <t>HZ-STE-10-G-SSS-C</t>
  </si>
  <si>
    <t>Production Support/Subscription for VMware Horizon Suite (10-Pack Named Users) for 1 year</t>
  </si>
  <si>
    <t>HZ-STE-10-P-SSS-C</t>
  </si>
  <si>
    <t>Academic Basic Support/Subscription for VMware Horizon Suite (100-Pack Named Users) for 1 year</t>
  </si>
  <si>
    <t>HZ-STE-100-G-SSS-A</t>
  </si>
  <si>
    <t>Academic Production Support/Subscription for VMware Horizon Suite (100-Pack Named Users) for 1 year</t>
  </si>
  <si>
    <t>HZ-STE-100-P-SSS-A</t>
  </si>
  <si>
    <t>Basic Support/Subscription for VMware Horizon Suite (100-Pack Named Users) for 1 year</t>
  </si>
  <si>
    <t>HZ-STE-100-G-SSS-C</t>
  </si>
  <si>
    <t>Production Support/Subscription for VMware Horizon Suite (100-Pack Named Users) for 1 year</t>
  </si>
  <si>
    <t>HZ-STE-100-P-SSS-C</t>
  </si>
  <si>
    <t>Academic Upgrade: VMware View 4 Premier Add-On Promo (50 pack) to Horizon View Standard Edition (100-Pack)</t>
  </si>
  <si>
    <t>For customers upgrading from View 4 Premier Add-On 50 pack to Horizon View Standard Edition (100-Pack). Includes vSphere 5 Desktop, View Manager 6, View Composer, Persona Management, ThinApp (Packager, Client, Workstation), and vCenter Desktop licensed for 100 concurrent connections. SnS Required &amp; Sold Separately. Only Partners authorized with a VMware Academic Specialization may have access to quote the Academic SKU's.</t>
  </si>
  <si>
    <t>HZ-PRA50-STD100-UG-A</t>
  </si>
  <si>
    <t>Upgrade: VMware View 4 Premier Add-On Promo (50 pack) to Horizon View Standard Edition (100-Pack)</t>
  </si>
  <si>
    <t>For customers upgrading from View 4 Premier Add-On 50 pack to Horizon View Standard Edition (100-Pack). Includes vSphere 5 Desktop, View Manager 6, View Composer, Persona Management, ThinApp (Packager, Client, Workstation), and vCenter Desktop licensed for 100 concurrent connections. SnS Required &amp; Sold Separately.</t>
  </si>
  <si>
    <t>HZ-PRA50-STD100-UG-C</t>
  </si>
  <si>
    <t>VPP L1 Upgrade: VMware View 4 Premier Add-On Promo (50 pack) to Horizon View Standard Edition  (100-Pack)</t>
  </si>
  <si>
    <t>HZ-PRA50STD100UGC-L1</t>
  </si>
  <si>
    <t>VPP L2 Upgrade: VMware View 4 Premier Add-On Promo (50 pack) to Horizon View Standard Edition  (100-Pack)</t>
  </si>
  <si>
    <t>HZ-PRA50STD100UGC-L2</t>
  </si>
  <si>
    <t>VPP L3 Upgrade: VMware View 4 Premier Add-On Promo (50 pack) to Horizon View Standard Edition  (100-Pack)</t>
  </si>
  <si>
    <t>HZ-PRA50STD100UGC-L3</t>
  </si>
  <si>
    <t>VPP L4 Upgrade: VMware View 4 Premier Add-On Promo (50 pack) to Horizon View Standard Edition  (100-Pack)</t>
  </si>
  <si>
    <t>HZ-PRA50STD100UGC-L4</t>
  </si>
  <si>
    <t>Socialcast</t>
  </si>
  <si>
    <t>Socialcast On Premise External Contributor Add On 1-yr subscription for 100 users + Production Support</t>
  </si>
  <si>
    <t>RENEWALS ONLY. Requires platform purchase, term and support level must align with platform SKU. Technical Support, 24 Hour Sev 1 Support -- 7 days a week.</t>
  </si>
  <si>
    <t>HZ-SCEC100-P-TLSS-C</t>
  </si>
  <si>
    <t>VPP L1 Socialcast On Premise External Contributor Add On 1-yr subscription for 100 users + Production Support</t>
  </si>
  <si>
    <t>HZ-SCEC100-PTLSSCL1</t>
  </si>
  <si>
    <t>VPP L2 Socialcast On Premise External Contributor Add On 1-yr subscription for 100 users + Production Support</t>
  </si>
  <si>
    <t>HZ-SCEC100-PTLSSCL2</t>
  </si>
  <si>
    <t>VPP L3 Socialcast On Premise External Contributor Add On 1-yr subscription for 100 users + Production Support</t>
  </si>
  <si>
    <t>HZ-SCEC100-PTLSSCL3</t>
  </si>
  <si>
    <t>VPP L4 Socialcast On Premise External Contributor Add On 1-yr subscription for 100 users + Production Support</t>
  </si>
  <si>
    <t>HZ-SCEC100-PTLSSCL4</t>
  </si>
  <si>
    <t>Socialcast On Premise platform 1-year subscription for 100 users + Basic support</t>
  </si>
  <si>
    <t>RENEWALS ONLY. Minimum 500-user initial purchase required. Includes entitlement for one external contributor for every paid user purchased. Technical Support: 12 hours/day per published business hours, Monday through Friday</t>
  </si>
  <si>
    <t>HZ-SCOP100-G-TLSS-C</t>
  </si>
  <si>
    <t>VPP L1 Socialcast On Premise platform 1-year subscription for 100 users + Basic support</t>
  </si>
  <si>
    <t>HZ-SCOP100-GTLSSCL1</t>
  </si>
  <si>
    <t>VPP L2 Socialcast On Premise platform 1-year subscription for 100 users + Basic support</t>
  </si>
  <si>
    <t>HZ-SCOP100-GTLSSCL2</t>
  </si>
  <si>
    <t>VPP L3 Socialcast On Premise platform 1-year subscription for 100 users + Basic support</t>
  </si>
  <si>
    <t>HZ-SCOP100-GTLSSCL3</t>
  </si>
  <si>
    <t>VPP L4 Socialcast On Premise platform 1-year subscription for 100 users + Basic support</t>
  </si>
  <si>
    <t>HZ-SCOP100-GTLSSCL4</t>
  </si>
  <si>
    <t>Socialcast On Premise platform 1-year subscription for 100 users + Production support</t>
  </si>
  <si>
    <t>RENEWALS ONLY. Minimum 500-user initial purchase required. Includes entitlement for one external contributor for every paid user purchased. Technical support. 24 hours per day 7 days a week for Severity 1 issues. All other Severities 6 am to 6 pm Pacific Time Monday through Friday</t>
  </si>
  <si>
    <t>HZ-SCOP100-P-TLSS-C</t>
  </si>
  <si>
    <t>VPP L1 Socialcast On Premise platform 1-year subscription for 100 users + Production support</t>
  </si>
  <si>
    <t>HZ-SCOP100-PTLSSCL1</t>
  </si>
  <si>
    <t>VPP L2 Socialcast On Premise platform 1-year subscription for 100 users + Production support</t>
  </si>
  <si>
    <t>HZ-SCOP100-PTLSSCL2</t>
  </si>
  <si>
    <t>VPP L3 Socialcast On Premise platform 1-year subscription for 100 users + Production support</t>
  </si>
  <si>
    <t>HZ-SCOP100-PTLSSCL3</t>
  </si>
  <si>
    <t>VPP L4 Socialcast On Premise platform 1-year subscription for 100 users + Production support</t>
  </si>
  <si>
    <t>HZ-SCOP100-PTLSSCL4</t>
  </si>
  <si>
    <t>Socialcast SaaS platform 2-year subscription for 100 users + SaaS Basic support</t>
  </si>
  <si>
    <t>RENEWALS ONLY. Includes entitlement for one external contributor for every paid user purchased. Technical Support, 12 Hours/Day, per published Business Hours, Mon. thru Fri.</t>
  </si>
  <si>
    <t>HZ-SCSS100-2G-SAAS-C</t>
  </si>
  <si>
    <t>VPP L1 Socialcast SaaS platform 2-year subscription for 100 users + SaaS Basic support</t>
  </si>
  <si>
    <t>HZ-SCSS100-2GSAASCL1</t>
  </si>
  <si>
    <t>VPP L2 Socialcast SaaS platform 2-year subscription for 100 users + SaaS Basic support</t>
  </si>
  <si>
    <t>HZ-SCSS100-2GSAASCL2</t>
  </si>
  <si>
    <t>VPP L3 Socialcast SaaS platform 2-year subscription for 100 users + SaaS Basic support</t>
  </si>
  <si>
    <t>HZ-SCSS100-2GSAASCL3</t>
  </si>
  <si>
    <t>VPP L4 Socialcast SaaS platform 2-year subscription for 100 users + SaaS Basic support</t>
  </si>
  <si>
    <t>HZ-SCSS100-2GSAASCL4</t>
  </si>
  <si>
    <t>Academic Socialcast SaaS platform 1-year subscription for 100 users + SaaS Basic support</t>
  </si>
  <si>
    <t>RENEWALS ONLY. Includes entitlement for one external contributor for every paid user purchased. Technical Support, 12 Hours/Day, per published Business Hours, Mon. thru Fri.. Only Partners authorized with a VMware Academic Specialization may have access to quote the Academic SKU's.</t>
  </si>
  <si>
    <t>HZ-SCSS100-G-SAAS-A</t>
  </si>
  <si>
    <t>Socialcast SaaS platform 1-year subscription for 100 users + SaaS Basic support</t>
  </si>
  <si>
    <t>HZ-SCSS100-G-SAAS-C</t>
  </si>
  <si>
    <t>VPP L1 Socialcast SaaS platform 1-year subscription for 100 users + SaaS Basic support</t>
  </si>
  <si>
    <t>HZ-SCSS100-GSAASCL1</t>
  </si>
  <si>
    <t>VPP L2 Socialcast SaaS platform 1-year subscription for 100 users + SaaS Basic support</t>
  </si>
  <si>
    <t>HZ-SCSS100-GSAASCL2</t>
  </si>
  <si>
    <t>VPP L3 Socialcast SaaS platform 1-year subscription for 100 users + SaaS Basic support</t>
  </si>
  <si>
    <t>HZ-SCSS100-GSAASCL3</t>
  </si>
  <si>
    <t>VPP L4 Socialcast SaaS platform 1-year subscription for 100 users + SaaS Basic support</t>
  </si>
  <si>
    <t>HZ-SCSS100-GSAASCL4</t>
  </si>
  <si>
    <t>Academic Basic Support/Subscription for VMware Horizon Suite (250-Pack Named Users) for 1 year</t>
  </si>
  <si>
    <t>HZ-ST-250-G-SSS-A</t>
  </si>
  <si>
    <t>Academic Production Support/Subscription for VMware Horizon Suite (250-Pack Named Users) for 1 year</t>
  </si>
  <si>
    <t>HZ-ST-250-P-SSS-A</t>
  </si>
  <si>
    <t>Basic Support/Subscription for VMware Horizon Suite (250-Pack Named Users) for 1 year</t>
  </si>
  <si>
    <t>HZ-ST-250-G-SSS-C</t>
  </si>
  <si>
    <t>Production Support/Subscription for VMware Horizon Suite (250-Pack Named Users) for 1 year</t>
  </si>
  <si>
    <t>HZ-ST-250-P-SSS-C</t>
  </si>
  <si>
    <t>Academic Basic Support/Subscription for VMware Horizon Suite (10-Pack CCU) for 1 year</t>
  </si>
  <si>
    <t>HZ-STC-10-G-SSS-A</t>
  </si>
  <si>
    <t>Academic Production Support/Subscription for VMware Horizon Suite (10-Pack CCU) for 1 year</t>
  </si>
  <si>
    <t>HZ-STC-10-P-SSS-A</t>
  </si>
  <si>
    <t>Basic Support/Subscription for VMware Horizon Suite (10-Pack CCU) for 1 year</t>
  </si>
  <si>
    <t>HZ-STC-10-G-SSS-C</t>
  </si>
  <si>
    <t>Production Support/Subscription for VMware Horizon Suite (10-Pack CCU) for 1 year</t>
  </si>
  <si>
    <t>HZ-STC-10-P-SSS-C</t>
  </si>
  <si>
    <t>Academic Basic Support/Subscription for VMware Horizon Suite (100-Pack CCU) for 1 year</t>
  </si>
  <si>
    <t>HZ-STC-100-G-SSS-A</t>
  </si>
  <si>
    <t>Academic Production Support/Subscription for VMware Horizon Suite (100-Pack CCU) for 1 year</t>
  </si>
  <si>
    <t>HZ-STC-100-P-SSS-A</t>
  </si>
  <si>
    <t>Basic Support/Subscription for VMware Horizon Suite (100-Pack CCU) for 1 year</t>
  </si>
  <si>
    <t>HZ-STC-100-G-SSS-C</t>
  </si>
  <si>
    <t>Production Support/Subscription for VMware Horizon Suite (100-Pack CCU) for 1 year</t>
  </si>
  <si>
    <t>HZ-STC-100-P-SSS-C</t>
  </si>
  <si>
    <t>Academic Basic Support/Subscription for VMware Horizon Suite (250-Pack CCU) for 1 year</t>
  </si>
  <si>
    <t>HZ-STC-250-G-SSS-A</t>
  </si>
  <si>
    <t>Academic Production Support/Subscription for VMware Horizon Suite (250-Pack CCU) for 1 year</t>
  </si>
  <si>
    <t>HZ-STC-250-P-SSS-A</t>
  </si>
  <si>
    <t>Basic Support/Subscription for VMware Horizon Suite (250-Pack CCU) for 1 year</t>
  </si>
  <si>
    <t>HZ-STC-250-G-SSS-C</t>
  </si>
  <si>
    <t>Production Support/Subscription for VMware Horizon Suite (250-Pack CCU) for 1 year</t>
  </si>
  <si>
    <t>HZ-STC-250-P-SSS-C</t>
  </si>
  <si>
    <t>Academic Basic Support/Subscription for VMware Horizon Suite (500-Pack CCU) for 1 year</t>
  </si>
  <si>
    <t>HZ-STC-500-G-SSS-A</t>
  </si>
  <si>
    <t>Academic Production Support/Subscription for VMware Horizon Suite (500-Pack CCU) for 1 year</t>
  </si>
  <si>
    <t>HZ-STC-500-P-SSS-A</t>
  </si>
  <si>
    <t>Basic Support/Subscription for VMware Horizon Suite (500-Pack CCU) for 1 year</t>
  </si>
  <si>
    <t>HZ-STC-500-G-SSS-C</t>
  </si>
  <si>
    <t>Production Support/Subscription for VMware Horizon Suite (500-Pack CCU) for 1 year</t>
  </si>
  <si>
    <t>HZ-STC-500-P-SSS-C</t>
  </si>
  <si>
    <t>Academic VMware Horizon View Standard Edition: 10 Pack (CCU)</t>
  </si>
  <si>
    <t>HZ-STD-10-A</t>
  </si>
  <si>
    <t>VMware Horizon View Standard Edition: 10 Pack (CCU)</t>
  </si>
  <si>
    <t>HZ-STD-10-C</t>
  </si>
  <si>
    <t>VPP L1 VMware Horizon View Standard Edition: 10 Pack (CCU)</t>
  </si>
  <si>
    <t>HZ-STD-10-C-L1</t>
  </si>
  <si>
    <t>VPP L2 VMware Horizon View Standard Edition: 10 Pack (CCU)</t>
  </si>
  <si>
    <t>HZ-STD-10-C-L2</t>
  </si>
  <si>
    <t>VPP L3 VMware Horizon View Standard Edition: 10 Pack (CCU)</t>
  </si>
  <si>
    <t>HZ-STD-10-C-L3</t>
  </si>
  <si>
    <t>VPP L4 VMware Horizon View Standard Edition: 10 Pack (CCU)</t>
  </si>
  <si>
    <t>HZ-STD-10-C-L4</t>
  </si>
  <si>
    <t>Academic VMware Horizon View Standard Edition: 100 Pack (CCU)</t>
  </si>
  <si>
    <t>HZ-STD-100-A</t>
  </si>
  <si>
    <t>VMware Horizon View Standard Edition: 100 Pack (CCU)</t>
  </si>
  <si>
    <t>HZ-STD-100-C</t>
  </si>
  <si>
    <t>VPP L1 VMware Horizon View Standard Edition: 100 Pack (CCU)</t>
  </si>
  <si>
    <t>HZ-STD-100-C-L1</t>
  </si>
  <si>
    <t>VPP L2 VMware Horizon View Standard Edition: 100 Pack (CCU)</t>
  </si>
  <si>
    <t>HZ-STD-100-C-L2</t>
  </si>
  <si>
    <t>VPP L3 VMware Horizon View Standard Edition: 100 Pack (CCU)</t>
  </si>
  <si>
    <t>HZ-STD-100-C-L3</t>
  </si>
  <si>
    <t>VPP L4 VMware Horizon View Standard Edition: 100 Pack (CCU)</t>
  </si>
  <si>
    <t>HZ-STD-100-C-L4</t>
  </si>
  <si>
    <t>Academic VMware Horizon View Standard Add-On: 10 Pack (CCU)</t>
  </si>
  <si>
    <t>Includes VMware View Manager 6, View Composer, Persona Management, ThinApp (Packager, Client, Workstation) for 10 concurrent connections. Requires valid vSphere license key for purchase. Cannot be combined with any Horizon Editions. SnS Required &amp; Sold Separately.Only Partners authorized with a VMware Academic Specialization may have access to quote the Academic SKU's.</t>
  </si>
  <si>
    <t>HZ-STD-A10-A</t>
  </si>
  <si>
    <t>VMware Horizon View Standard Add-On: 10 Pack (CCU)</t>
  </si>
  <si>
    <t>Includes VMware View Manager 6, View Composer, Persona Management, ThinApp (Packager, Client, Workstation) for 10 concurrent connections. Requires valid vSphere license key for purchase. Cannot be combined with any Horizon Editions. SnS Required &amp; Sold Separately.</t>
  </si>
  <si>
    <t>HZ-STD-A10-C</t>
  </si>
  <si>
    <t>VPP L1 VMware Horizon View Standard Add-On: 10 Pack (CCU)</t>
  </si>
  <si>
    <t>HZ-STD-A10-C-L1</t>
  </si>
  <si>
    <t>VPP L2 VMware Horizon View Standard Add-On: 10 Pack (CCU)</t>
  </si>
  <si>
    <t>HZ-STD-A10-C-L2</t>
  </si>
  <si>
    <t>VPP L3 VMware Horizon View Standard Add-On: 10 Pack (CCU)</t>
  </si>
  <si>
    <t>HZ-STD-A10-C-L3</t>
  </si>
  <si>
    <t>VPP L4 VMware Horizon View Standard Add-On: 10 Pack (CCU)</t>
  </si>
  <si>
    <t>HZ-STD-A10-C-L4</t>
  </si>
  <si>
    <t>Academic VMware Horizon View Standard Add-On: 100 Pack (CCU)</t>
  </si>
  <si>
    <t>Includes VMware View Manager 6, View Composer, Persona Management, ThinApp (Packager, Client, Workstation) for 100 concurrent connections. Requires valid vSphere license key for purchase. Cannot be combined with any Horizon Editions. SnS Required &amp; Sold Separately.Only Partners authorized with a VMware Academic Specialization may have access to quote the Academic SKU's.</t>
  </si>
  <si>
    <t>HZ-STD-A100-A</t>
  </si>
  <si>
    <t>VMware Horizon View Standard Add-On: 100 Pack (CCU)</t>
  </si>
  <si>
    <t>Includes VMware View Manager 6, View Composer, Persona Management, ThinApp (Packager, Client, Workstation) for 100 concurrent connections. Requires valid vSphere license key for purchase. Cannot be combined with any Horizon Editions. SnS Required &amp; Sold Separately.</t>
  </si>
  <si>
    <t>HZ-STD-A100-C</t>
  </si>
  <si>
    <t>VPP L1 VMware Horizon View Standard Add-On: 100 Pack (CCU)</t>
  </si>
  <si>
    <t>HZ-STD-A100-C-L1</t>
  </si>
  <si>
    <t>VPP L2 VMware Horizon View Standard Add-On: 100 Pack (CCU)</t>
  </si>
  <si>
    <t>HZ-STD-A100-C-L2</t>
  </si>
  <si>
    <t>VPP L3 VMware Horizon View Standard Add-On: 100 Pack (CCU)</t>
  </si>
  <si>
    <t>HZ-STD-A100-C-L3</t>
  </si>
  <si>
    <t>VPP L4 VMware Horizon View Standard Add-On: 100 Pack (CCU)</t>
  </si>
  <si>
    <t>HZ-STD-A100-C-L4</t>
  </si>
  <si>
    <t>Academic Upgrade: VMware ThinApp Clients (100 Pack) to Horizon View Standard Add-On (100 Pack)</t>
  </si>
  <si>
    <t>For customers upgrading from ThinApp Client 100-Pack to Horizon View Standard Add-On 100 Pack. SnS Required and Sold Separately. Includes VMware View Manager, View Composer, Persona Management, and ThinApp (Packager, Client, Workstation) for 100 concurrent connections.Only Partners authorized with a VMware Academic Specialization may have access to quote the Academic SKU's.</t>
  </si>
  <si>
    <t>HZ-TAC-STDA100-UG-A</t>
  </si>
  <si>
    <t>Upgrade: VMware ThinApp Clients (100 Pack) to Horizon View Standard Add-On (100 Pack)</t>
  </si>
  <si>
    <t>For customers upgrading from ThinApp Client 100-Pack to Horizon View Standard Add-On 100 Pack. SnS Required and Sold Separately. Includes VMware View Manager, View Composer, Persona Management, and ThinApp (Packager, Client, Workstation) for 100 concurrent connections.</t>
  </si>
  <si>
    <t>HZ-TAC-STDA100-UG-C</t>
  </si>
  <si>
    <t>VPP L1 Upgrade: VMware ThinApp Clients (100 Pack) to Horizon View Standard Add-On (100 Pack)</t>
  </si>
  <si>
    <t>HZ-TACSTDA100UG-C-L1</t>
  </si>
  <si>
    <t>VPP L2 Upgrade: VMware ThinApp Clients (100 Pack) to Horizon View Standard Add-On (100 Pack)</t>
  </si>
  <si>
    <t>HZ-TACSTDA100UG-C-L2</t>
  </si>
  <si>
    <t>VPP L3 Upgrade: VMware ThinApp Clients (100 Pack) to Horizon View Standard Add-On (100 Pack)</t>
  </si>
  <si>
    <t>HZ-TACSTDA100UG-C-L3</t>
  </si>
  <si>
    <t>VPP L4 Upgrade: VMware ThinApp Clients (100 Pack) to Horizon View Standard Add-On (100 Pack)</t>
  </si>
  <si>
    <t>HZ-TACSTDA100UG-C-L4</t>
  </si>
  <si>
    <t>Academic Upgrade: VMware ThinApp 5 Suite to Horizon View Standard Edition: 100 Pack</t>
  </si>
  <si>
    <t>HZ-THIN-STD100-UG-A</t>
  </si>
  <si>
    <t>Upgrade: VMware ThinApp 5 Suite to Horizon View Standard Edition: 100 Pack</t>
  </si>
  <si>
    <t>HZ-THIN-STD100-UG-C</t>
  </si>
  <si>
    <t>VPP L1 Upgrade: VMware ThinApp 5 Suite to Horizon View Standard Edition: 100 Pack</t>
  </si>
  <si>
    <t>HZ-THIN-STD100UGC-L1</t>
  </si>
  <si>
    <t>VPP L2 Upgrade: VMware ThinApp 5 Suite to Horizon View Standard Edition: 100 Pack</t>
  </si>
  <si>
    <t>HZ-THIN-STD100UGC-L2</t>
  </si>
  <si>
    <t>VPP L3 Upgrade: VMware ThinApp 5 Suite to Horizon View Standard Edition: 100 Pack</t>
  </si>
  <si>
    <t>HZ-THIN-STD100UGC-L3</t>
  </si>
  <si>
    <t>VPP L4 Upgrade: VMware ThinApp 5 Suite to Horizon View Standard Edition: 100 Pack</t>
  </si>
  <si>
    <t>HZ-THIN-STD100UGC-L4</t>
  </si>
  <si>
    <t>Academic Upgrade: VMware ThinApp New Year Bundle to Horizon View Standard Edition: 10 Pack</t>
  </si>
  <si>
    <t>HZ-TPRO-STD10-UG-A</t>
  </si>
  <si>
    <t>Upgrade: VMware ThinApp New Year Bundle to Horizon View Standard Edition: 10 Pack</t>
  </si>
  <si>
    <t>Includes vSphere 5 Desktop, View Manager 6, View Composer, Persona Management, ThinApp (Packager, Client, Workstation), and vCenter Desktop licensed for 10 concurrent connections. SnS Required &amp; Sold Separately.</t>
  </si>
  <si>
    <t>HZ-TPRO-STD10-UG-C</t>
  </si>
  <si>
    <t>VPP L1 Upgrade: VMware ThinApp New Year Bundle to Horizon View Standard Edition: 10 Pack</t>
  </si>
  <si>
    <t>HZ-TPRO-STD10-UGC-L1</t>
  </si>
  <si>
    <t>VPP L2 Upgrade: VMware ThinApp New Year Bundle to Horizon View Standard Edition: 10 Pack</t>
  </si>
  <si>
    <t>HZ-TPRO-STD10-UGC-L2</t>
  </si>
  <si>
    <t>VPP L3 Upgrade: VMware ThinApp New Year Bundle to Horizon View Standard Edition: 10 Pack</t>
  </si>
  <si>
    <t>HZ-TPRO-STD10-UGC-L3</t>
  </si>
  <si>
    <t>VPP L4 Upgrade: VMware ThinApp New Year Bundle to Horizon View Standard Edition: 10 Pack</t>
  </si>
  <si>
    <t>HZ-TPRO-STD10-UGC-L4</t>
  </si>
  <si>
    <t>User Environment Manager</t>
  </si>
  <si>
    <t>Academic Upgrade: VMware User Environment Manager to Horizon Enterprise Edition: 10 Pack (CCU)</t>
  </si>
  <si>
    <t>Includes Horizon View Manager, Mirage, Virtual SAN, Identity Manager Standard Edition, Application Remoting, Horizon for Linux, ThinApp, vRealize Operations for Horizon, App Volumes, vSphere Desktop, User Environment Manager and vCenter Server Desktop for 10 concurrent connections. SnS Required &amp; Sold Separately. Only Partners authorized with a VMware Academic Specialization may have access to quote the Academic SKU's.</t>
  </si>
  <si>
    <t>HZ-UEM-ENTC-10-UG-A</t>
  </si>
  <si>
    <t>Upgrade: VMware User Environment Manager to Horizon Enterprise Edition: 10 Pack (CCU)</t>
  </si>
  <si>
    <t>Includes Horizon View Manager, Mirage, Virtual SAN, Identity Manager Standard Edition, Application Remoting, Horizon for Linux, ThinApp, vRealize Operations for Horizon, App Volumes, vSphere Desktop, User Environment Manager and vCenter Server Desktop for 10 concurrent connections. SnS Required &amp; Sold Separately.</t>
  </si>
  <si>
    <t>HZ-UEM-ENTC-10-UG-C</t>
  </si>
  <si>
    <t>VPP L1 Upgrade: VMware User Environment Manager to Horizon Enterprise Edition: 10 Pack (CCU)</t>
  </si>
  <si>
    <t>HZ-UMENTC-10-UGC-L1</t>
  </si>
  <si>
    <t>VPP L2 Upgrade: VMware User Environment Manager to Horizon Enterprise Edition: 10 Pack (CCU)</t>
  </si>
  <si>
    <t>HZ-UMENTC-10-UGC-L2</t>
  </si>
  <si>
    <t>VPP L3 Upgrade: VMware User Environment Manager to Horizon Enterprise Edition: 10 Pack (CCU)</t>
  </si>
  <si>
    <t>HZ-UMENTC-10-UGC-L3</t>
  </si>
  <si>
    <t>VPP L4 Upgrade: VMware User Environment Manager to Horizon Enterprise Edition: 10 Pack (CCU)</t>
  </si>
  <si>
    <t>HZ-UMENTC-10-UGC-L4</t>
  </si>
  <si>
    <t>Academic Upgrade: VMware User Environment Manager to Horizon Enterprise Edition: 100 Pack (CCU)</t>
  </si>
  <si>
    <t>Includes Horizon View Manager, Mirage, Virtual SAN, Identity Manager Standard Edition, Application Remoting, Horizon for Linux, ThinApp, vRealize Operations for Horizon, App Volumes, vSphere Desktop, User Environment Manager and vCenter Server Desktop for 100 concurrent connections. SnS Required &amp; Sold Separately. Only Partners authorized with a VMware Academic Specialization may have access to quote the Academic SKU's.</t>
  </si>
  <si>
    <t>HZ-UEM-ENTC-100-UG-A</t>
  </si>
  <si>
    <t>Upgrade: VMware User Environment Manager to Horizon Enterprise Edition: 100 Pack (CCU)</t>
  </si>
  <si>
    <t>Includes Horizon View Manager, Mirage, Virtual SAN, Identity Manager Standard Edition, Application Remoting, Horizon for Linux, ThinApp, vRealize Operations for Horizon, App Volumes, vSphere Desktop, User Environment Manager and vCenter Server Desktop for 100 concurrent connections. SnS Required &amp; Sold Separately.</t>
  </si>
  <si>
    <t>HZ-UEM-ENTC-100-UG-C</t>
  </si>
  <si>
    <t>VPP L1 Upgrade: VMware User Environment Manager to Horizon Enterprise Edition: 100 Pack (CCU)</t>
  </si>
  <si>
    <t>HZ-UMENTC-100-UGC-L1</t>
  </si>
  <si>
    <t>VPP L2 Upgrade: VMware User Environment Manager to Horizon Enterprise Edition: 100 Pack (CCU)</t>
  </si>
  <si>
    <t>HZ-UMENTC-100-UGC-L2</t>
  </si>
  <si>
    <t>VPP L3 Upgrade: VMware User Environment Manager to Horizon Enterprise Edition: 100 Pack (CCU)</t>
  </si>
  <si>
    <t>HZ-UMENTC-100-UGC-L3</t>
  </si>
  <si>
    <t>VPP L4 Upgrade: VMware User Environment Manager to Horizon Enterprise Edition: 100 Pack (CCU)</t>
  </si>
  <si>
    <t>HZ-UMENTC-100-UGC-L4</t>
  </si>
  <si>
    <t>Academic Upgrade: VMware User Environment Manager to Horizon Enterprise Edition: 10 Pack (Named Users)</t>
  </si>
  <si>
    <t>Includes Horizon View Manager, Mirage, Virtual SAN, Identity Manager Standard Edition, Application Remoting, Horizon for Linux, ThinApp, vRealize Operations for Horizon, App Volumes, vSphere Desktop, User Environment Manager and vCenter Server Desktop for 10 Named Users. SnS Required &amp; Sold Separately. Only Partners authorized with a VMware Academic Specialization may have access to quote the Academic SKU's.</t>
  </si>
  <si>
    <t>HZ-UEM-ENTN-10-UG-A</t>
  </si>
  <si>
    <t>Upgrade: VMware User Environment Manager to Horizon Enterprise Edition: 10 Pack (Named Users)</t>
  </si>
  <si>
    <t>Includes Horizon View Manager, Mirage, Virtual SAN, Identity Manager Standard Edition, Application Remoting, Horizon for Linux, ThinApp, vRealize Operations for Horizon, App Volumes, vSphere Desktop, User Environment Manager and vCenter Server Desktop for 10 Named Users. SnS Required &amp; Sold Separately.</t>
  </si>
  <si>
    <t>HZ-UEM-ENTN-10-UG-C</t>
  </si>
  <si>
    <t>VPP L1 Upgrade: VMware User Environment Manager to Horizon Enterprise Edition: 10 Pack (Named Users)</t>
  </si>
  <si>
    <t>HZ-UMENTN-10-UGC-L1</t>
  </si>
  <si>
    <t>VPP L2 Upgrade: VMware User Environment Manager to Horizon Enterprise Edition: 10 Pack (Named Users)</t>
  </si>
  <si>
    <t>HZ-UMENTN-10-UGC-L2</t>
  </si>
  <si>
    <t>VPP L3 Upgrade: VMware User Environment Manager to Horizon Enterprise Edition: 10 Pack (Named Users)</t>
  </si>
  <si>
    <t>HZ-UMENTN-10-UGC-L3</t>
  </si>
  <si>
    <t>VPP L4 Upgrade: VMware User Environment Manager to Horizon Enterprise Edition: 10 Pack (Named Users)</t>
  </si>
  <si>
    <t>HZ-UMENTN-10-UGC-L4</t>
  </si>
  <si>
    <t>Academic Upgrade: VMware User Environment Manager to Horizon Enterprise Edition: 100 Pack (Named Users)</t>
  </si>
  <si>
    <t>Includes Horizon View Manager, Mirage, Virtual SAN, Identity Manager Standard Edition, Application Remoting, Horizon for Linux, ThinApp, vRealize Operations for Horizon, App Volumes, vSphere Desktop, User Environment Manager and vCenter Server Desktop for 100 Named Users. SnS Required &amp; Sold Separately. Only Partners authorized with a VMware Academic Specialization may have access to quote the Academic SKU's.</t>
  </si>
  <si>
    <t>HZ-UEM-ENTN-100-UG-A</t>
  </si>
  <si>
    <t>Upgrade: VMware User Environment Manager to Horizon Enterprise Edition: 100 Pack (Named Users)</t>
  </si>
  <si>
    <t>Includes Horizon View Manager, Mirage, Virtual SAN, Identity Manager Standard Edition, Application Remoting, Horizon for Linux, ThinApp, vRealize Operations for Horizon, App Volumes, vSphere Desktop, User Environment Manager and vCenter Server Desktop for 100 Named Users. SnS Required &amp; Sold Separately.</t>
  </si>
  <si>
    <t>HZ-UEM-ENTN-100-UG-C</t>
  </si>
  <si>
    <t>VPP L1 Upgrade: VMware User Environment Manager to Horizon Enterprise Edition: 100 Pack (Named Users)</t>
  </si>
  <si>
    <t>HZ-UMENTN-100-UGC-L1</t>
  </si>
  <si>
    <t>VPP L2 Upgrade: VMware User Environment Manager to Horizon Enterprise Edition: 100 Pack (Named Users)</t>
  </si>
  <si>
    <t>HZ-UMENTN-100-UGC-L2</t>
  </si>
  <si>
    <t>VPP L3 Upgrade: VMware User Environment Manager to Horizon Enterprise Edition: 100 Pack (Named Users)</t>
  </si>
  <si>
    <t>HZ-UMENTN-100-UGC-L3</t>
  </si>
  <si>
    <t>VPP L4 Upgrade: VMware User Environment Manager to Horizon Enterprise Edition: 100 Pack (Named Users)</t>
  </si>
  <si>
    <t>HZ-UMENTN-100-UGC-L4</t>
  </si>
  <si>
    <t>Academic Upgrade: VMware View Add-on to Horizon Advanced Edition: 10 Pack (CCU)</t>
  </si>
  <si>
    <t>HZ-VAD-ADVC-10-UG-A</t>
  </si>
  <si>
    <t>Upgrade: VMware View Add-on to Horizon Advanced Edition: 10 Pack (CCU)</t>
  </si>
  <si>
    <t>HZ-VAD-ADVC-10-UG-C</t>
  </si>
  <si>
    <t>VPP L1 Upgrade: VMware View Add-on to Horizon Advanced Edition: 10 Pack (CCU)</t>
  </si>
  <si>
    <t>HZ-VAD-ADVC10UG-C-L1</t>
  </si>
  <si>
    <t>VPP L2 Upgrade: VMware View Add-on to Horizon Advanced Edition: 10 Pack (CCU)</t>
  </si>
  <si>
    <t>HZ-VAD-ADVC10UG-C-L2</t>
  </si>
  <si>
    <t>VPP L3 Upgrade: VMware View Add-on to Horizon Advanced Edition: 10 Pack (CCU)</t>
  </si>
  <si>
    <t>HZ-VAD-ADVC10UG-C-L3</t>
  </si>
  <si>
    <t>VPP L4 Upgrade: VMware View Add-on to Horizon Advanced Edition: 10 Pack (CCU)</t>
  </si>
  <si>
    <t>HZ-VAD-ADVC10UG-C-L4</t>
  </si>
  <si>
    <t>Academic Upgrade: VMware View Add-on to Horizon Advanced Edition: 100 Pack (CCU)</t>
  </si>
  <si>
    <t>HZ-VAD-ADVC-100-UG-A</t>
  </si>
  <si>
    <t>Upgrade: VMware View Add-on to Horizon Advanced Edition: 100 Pack (CCU)</t>
  </si>
  <si>
    <t>HZ-VAD-ADVC-100-UG-C</t>
  </si>
  <si>
    <t>VPP L1 Upgrade: VMware View Add-on to Horizon Advanced Edition: 100 Pack (CCU)</t>
  </si>
  <si>
    <t>HZ-VAD-ADVC100UGC-L1</t>
  </si>
  <si>
    <t>VPP L2 Upgrade: VMware View Add-on to Horizon Advanced Edition: 100 Pack (CCU)</t>
  </si>
  <si>
    <t>HZ-VAD-ADVC100UGC-L2</t>
  </si>
  <si>
    <t>VPP L3 Upgrade: VMware View Add-on to Horizon Advanced Edition: 100 Pack (CCU)</t>
  </si>
  <si>
    <t>HZ-VAD-ADVC100UGC-L3</t>
  </si>
  <si>
    <t>VPP L4 Upgrade: VMware View Add-on to Horizon Advanced Edition: 100 Pack (CCU)</t>
  </si>
  <si>
    <t>HZ-VAD-ADVC100UGC-L4</t>
  </si>
  <si>
    <t>Academic Upgrade: VMware View Add-on to Horizon Enterprise Edition: 10 Pack (CCU)</t>
  </si>
  <si>
    <t>HZ-VAD-ENTC-10-UG-A</t>
  </si>
  <si>
    <t>Upgrade: VMware View Add-on to Horizon Enterprise Edition: 10 Pack (CCU)</t>
  </si>
  <si>
    <t>HZ-VAD-ENTC-10-UG-C</t>
  </si>
  <si>
    <t>VPP L1 Upgrade: VMware View Add-on to Horizon Enterprise Edition: 10 Pack (CCU)</t>
  </si>
  <si>
    <t>HZ-VAD-ENTC10UG-C-L1</t>
  </si>
  <si>
    <t>VPP L2 Upgrade: VMware View Add-on to Horizon Enterprise Edition: 10 Pack (CCU)</t>
  </si>
  <si>
    <t>HZ-VAD-ENTC10UG-C-L2</t>
  </si>
  <si>
    <t>VPP L3 Upgrade: VMware View Add-on to Horizon Enterprise Edition: 10 Pack (CCU)</t>
  </si>
  <si>
    <t>HZ-VAD-ENTC10UG-C-L3</t>
  </si>
  <si>
    <t>VPP L4 Upgrade: VMware View Add-on to Horizon Enterprise Edition: 10 Pack (CCU)</t>
  </si>
  <si>
    <t>HZ-VAD-ENTC10UG-C-L4</t>
  </si>
  <si>
    <t>Academic Upgrade: VMware View Add-on to Horizon Enterprise Edition: 100 Pack (CCU)</t>
  </si>
  <si>
    <t>HZ-VAD-ENTC-100-UG-A</t>
  </si>
  <si>
    <t>Upgrade: VMware View Add-on to Horizon Enterprise Edition: 100 Pack (CCU)</t>
  </si>
  <si>
    <t>HZ-VAD-ENTC-100-UG-C</t>
  </si>
  <si>
    <t>VPP L1 Upgrade: VMware View Add-on to Horizon Enterprise Edition: 100 Pack (CCU)</t>
  </si>
  <si>
    <t>HZ-VAD-ENTC100UGC-L1</t>
  </si>
  <si>
    <t>VPP L2 Upgrade: VMware View Add-on to Horizon Enterprise Edition: 100 Pack (CCU)</t>
  </si>
  <si>
    <t>HZ-VAD-ENTC100UGC-L2</t>
  </si>
  <si>
    <t>VPP L3 Upgrade: VMware View Add-on to Horizon Enterprise Edition: 100 Pack (CCU)</t>
  </si>
  <si>
    <t>HZ-VAD-ENTC100UGC-L3</t>
  </si>
  <si>
    <t>VPP L4 Upgrade: VMware View Add-on to Horizon Enterprise Edition: 100 Pack (CCU)</t>
  </si>
  <si>
    <t>HZ-VAD-ENTC100UGC-L4</t>
  </si>
  <si>
    <t>Academic Upgrade: VMware View 5 Enterprise 10 Pack to Horizon View Standard Edition: 10 pack</t>
  </si>
  <si>
    <t>HZ-VENT-STD10-UG-A</t>
  </si>
  <si>
    <t>Upgrade: VMware View 5 Enterprise 10 Pack to Horizon View Standard Edition: 10 pack</t>
  </si>
  <si>
    <t>HZ-VENT-STD10-UG-C</t>
  </si>
  <si>
    <t>VPP L1 Upgrade: VMware View 5 Enterprise 10 Pack to Horizon View Standard Edition: 10 pack</t>
  </si>
  <si>
    <t>HZ-VENT-STD10-UGC-L1</t>
  </si>
  <si>
    <t>VPP L2 Upgrade: VMware View 5 Enterprise 10 Pack to Horizon View Standard Edition: 10 pack</t>
  </si>
  <si>
    <t>HZ-VENT-STD10-UGC-L2</t>
  </si>
  <si>
    <t>VPP L3 Upgrade: VMware View 5 Enterprise 10 Pack to Horizon View Standard Edition: 10 pack</t>
  </si>
  <si>
    <t>HZ-VENT-STD10-UGC-L3</t>
  </si>
  <si>
    <t>VPP L4 Upgrade: VMware View 5 Enterprise 10 Pack to Horizon View Standard Edition: 10 pack</t>
  </si>
  <si>
    <t>HZ-VENT-STD10-UGC-L4</t>
  </si>
  <si>
    <t>Academic Upgrade: VMware View 5 Enterprise 100 pack to Horizon View Standard Edition: 100 pack</t>
  </si>
  <si>
    <t>HZ-VENT-STD100-UG-A</t>
  </si>
  <si>
    <t>Upgrade: VMware View 5 Enterprise 100 pack to Horizon View Standard Edition: 100 pack</t>
  </si>
  <si>
    <t>HZ-VENT-STD100-UG-C</t>
  </si>
  <si>
    <t>VPP L1 Upgrade: VMware View 5 Enterprise 100 Pack to Horizon View Standard Edition: 100 pack</t>
  </si>
  <si>
    <t>HZ-VENT-STD100UGC-L1</t>
  </si>
  <si>
    <t>VPP L2 Upgrade: VMware View 5 Enterprise 100 Pack to Horizon View Standard Edition: 100 pack</t>
  </si>
  <si>
    <t>HZ-VENT-STD100UGC-L2</t>
  </si>
  <si>
    <t>VPP L3 Upgrade: VMware View 5 Enterprise 100 Pack to Horizon View Standard Edition: 100 pack</t>
  </si>
  <si>
    <t>HZ-VENT-STD100UGC-L3</t>
  </si>
  <si>
    <t>VPP L4 Upgrade: VMware View 5 Enterprise 100 Pack to Horizon View Standard Edition: 100 pack</t>
  </si>
  <si>
    <t>HZ-VENT-STD100UGC-L4</t>
  </si>
  <si>
    <t>Academic Upgrade: VMware Horizon View Standard Edition (CCU) to Horizon Advanced Edition: 10 Pack (CCU)</t>
  </si>
  <si>
    <t>HZ-VU-ADVC-10-UG-A</t>
  </si>
  <si>
    <t>Upgrade: VMware Horizon View Standard Edition (CCU) to Horizon Advanced Edition: 10 Pack (CCU)</t>
  </si>
  <si>
    <t>HZ-VU-ADVC-10-UG-C</t>
  </si>
  <si>
    <t>VPP L1 Upgrade: VMware Horizon View Standard Edition (CCU) to Horizon Advanced Edition: 10 Pack (CCU)</t>
  </si>
  <si>
    <t>HZ-VU-ADVC10-UG-C-L1</t>
  </si>
  <si>
    <t>VPP L2 Upgrade: VMware Horizon View Standard Edition (CCU) to Horizon Advanced Edition: 10 Pack (CCU)</t>
  </si>
  <si>
    <t>HZ-VU-ADVC10-UG-C-L2</t>
  </si>
  <si>
    <t>VPP L3 Upgrade: VMware Horizon View Standard Edition (CCU) to Horizon Advanced Edition: 10 Pack (CCU)</t>
  </si>
  <si>
    <t>HZ-VU-ADVC10-UG-C-L3</t>
  </si>
  <si>
    <t>VPP L4 Upgrade: VMware Horizon View Standard Edition (CCU) to Horizon Advanced Edition: 10 Pack (CCU)</t>
  </si>
  <si>
    <t>HZ-VU-ADVC10-UG-C-L4</t>
  </si>
  <si>
    <t>Academic Upgrade: VMware Horizon View Standard Edition (CCU) to Horizon Advanced Edition: 100 Pack (CCU)</t>
  </si>
  <si>
    <t>HZ-VU-ADVC-100-UG-A</t>
  </si>
  <si>
    <t>Upgrade: VMware Horizon View Standard Edition (CCU) to Horizon Advanced Edition: 100 Pack (CCU)</t>
  </si>
  <si>
    <t>HZ-VU-ADVC-100-UG-C</t>
  </si>
  <si>
    <t>VPP L1 Upgrade: VMware Horizon View Standard Edition (CCU) to Horizon Advanced Edition: 100 Pack (CCU)</t>
  </si>
  <si>
    <t>HZ-VUADVC100-UG-C-L1</t>
  </si>
  <si>
    <t>VPP L2 Upgrade: VMware Horizon View Standard Edition (CCU) to Horizon Advanced Edition: 100 Pack (CCU)</t>
  </si>
  <si>
    <t>HZ-VUADVC100-UG-C-L2</t>
  </si>
  <si>
    <t>VPP L3 Upgrade: VMware Horizon View Standard Edition (CCU) to Horizon Advanced Edition: 100 Pack (CCU)</t>
  </si>
  <si>
    <t>HZ-VUADVC100-UG-C-L3</t>
  </si>
  <si>
    <t>VPP L4 Upgrade: VMware Horizon View Standard Edition (CCU) to Horizon Advanced Edition: 100 Pack (CCU)</t>
  </si>
  <si>
    <t>HZ-VUADVC100-UG-C-L4</t>
  </si>
  <si>
    <t>Academic Upgrade: VMware Horizon View Standard Edition (250 Pack CCU) to Horizon Advanced Edition (250 Pack CCU)</t>
  </si>
  <si>
    <t>Includes Horizon View Manager, Mirage, Virtual SAN, Identity Manager Standard Edition, Application Remoting, ThinApp, vSphere Desktop, and vCenter Server Desktop for 250 concurrent connections. SnS Required &amp; Sold Separately. Only Partners authorized with a VMware Academic Specialization may have access to quote the Academic SKU's.</t>
  </si>
  <si>
    <t>HZ-VU-ADVC-250-UG-A</t>
  </si>
  <si>
    <t>Academic Basic Support/Subscription for VMware Horizon Horizon Advanced Edition (250 Pack CCU) for 2 Months</t>
  </si>
  <si>
    <t>HZ-ADVC250-2M-GSSS-A</t>
  </si>
  <si>
    <t>Academic Production Support/Subscription for VMware Horizon Horizon Advanced Edition (250 Pack CCU) for 2 Months</t>
  </si>
  <si>
    <t>HZ-ADVC250-2M-PSSS-A</t>
  </si>
  <si>
    <t>Upgrade: VMware Horizon View Standard Edition (250 Pack CCU) to Horizon Advanced Edition (250 Pack CCU)</t>
  </si>
  <si>
    <t>Includes Horizon View Manager, Mirage, Virtual SAN, Identity Manager Standard Edition, Application Remoting, ThinApp, vSphere Desktop, and vCenter Server Desktop for 250 concurrent connections. SnS Required &amp; Sold Separately.</t>
  </si>
  <si>
    <t>HZ-VU-ADVC-250-UG-C</t>
  </si>
  <si>
    <t>VPP L1 Upgrade: VMware Horizon View Standard Edition (250 Pack CCU) to Horizon Advanced Edition (250 Pack CCU)</t>
  </si>
  <si>
    <t>HZ-VUADVC250-UG-C-L1</t>
  </si>
  <si>
    <t>VPP L2 Upgrade: VMware Horizon View Standard Edition (250 Pack CCU) to Horizon Advanced Edition (250 Pack CCU)</t>
  </si>
  <si>
    <t>HZ-VUADVC250-UG-C-L2</t>
  </si>
  <si>
    <t>VPP L3 Upgrade: VMware Horizon View Standard Edition (250 Pack CCU) to Horizon Advanced Edition (250 Pack CCU)</t>
  </si>
  <si>
    <t>HZ-VUADVC250-UG-C-L3</t>
  </si>
  <si>
    <t>VPP L4 Upgrade: VMware Horizon View Standard Edition (250 Pack CCU) to Horizon Advanced Edition (250 Pack CCU)</t>
  </si>
  <si>
    <t>HZ-VUADVC250-UG-C-L4</t>
  </si>
  <si>
    <t>Basic Support/Subscription for VMware Horizon Horizon Advanced Edition (250 Pack CCU) for 2 Months</t>
  </si>
  <si>
    <t>HZ-ADVC250-2M-GSSS-C</t>
  </si>
  <si>
    <t>Production Support/Subscription for VMware Horizon Horizon Advanced Edition (250 Pack CCU) for 2 Months</t>
  </si>
  <si>
    <t>HZ-ADVC250-2M-PSSS-C</t>
  </si>
  <si>
    <t>Academic Upgrade: VMware Horizon View Standard Edition (500 Pack CCU) to Horizon Advanced Edition (500 Pack CCU)</t>
  </si>
  <si>
    <t>Includes Horizon View Manager, Mirage, Virtual SAN, Identity Manager Standard Edition, Application Remoting, ThinApp, vSphere Desktop, and vCenter Server Desktop for 500 concurrent connections. SnS Required &amp; Sold Separately. Only Partners authorized with a VMware Academic Specialization may have access to quote the Academic SKU's.</t>
  </si>
  <si>
    <t>HZ-VU-ADVC-500-UG-A</t>
  </si>
  <si>
    <t>Academic Basic Support/Subscription for VMware Horizon Horizon Advanced Edition (500 Pack CCU) for 2 Months</t>
  </si>
  <si>
    <t>HZ-ADVC500-2M-GSSS-A</t>
  </si>
  <si>
    <t>Academic Production Support/Subscription for VMware Horizon Horizon Advanced Edition (500 Pack CCU) for 2 Months</t>
  </si>
  <si>
    <t>HZ-ADVC500-2M-PSSS-A</t>
  </si>
  <si>
    <t>Upgrade: VMware Horizon View Standard Edition (500 Pack CCU) to Horizon Advanced Edition (500 Pack CCU)</t>
  </si>
  <si>
    <t>Includes Horizon View Manager, Mirage, Virtual SAN, Identity Manager Standard Edition, Application Remoting, ThinApp, vSphere Desktop, and vCenter Server Desktop for 500 concurrent connections. SnS Required &amp; Sold Separately.</t>
  </si>
  <si>
    <t>HZ-VU-ADVC-500-UG-C</t>
  </si>
  <si>
    <t>VPP L1 Upgrade: VMware Horizon View Standard Edition (500 Pack CCU) to Horizon Advanced Edition (500 Pack CCU)</t>
  </si>
  <si>
    <t>HZ-VUADVC500-UG-C-L1</t>
  </si>
  <si>
    <t>VPP L2 Upgrade: VMware Horizon View Standard Edition (500 Pack CCU) to Horizon Advanced Edition (500 Pack CCU)</t>
  </si>
  <si>
    <t>HZ-VUADVC500-UG-C-L2</t>
  </si>
  <si>
    <t>VPP L3 Upgrade: VMware Horizon View Standard Edition (500 Pack CCU) to Horizon Advanced Edition (500 Pack CCU)</t>
  </si>
  <si>
    <t>HZ-VUADVC500-UG-C-L3</t>
  </si>
  <si>
    <t>VPP L4 Upgrade: VMware Horizon View Standard Edition (500 Pack CCU) to Horizon Advanced Edition (500 Pack CCU)</t>
  </si>
  <si>
    <t>HZ-VUADVC500-UG-C-L4</t>
  </si>
  <si>
    <t>Basic Support/Subscription for VMware Horizon Horizon Advanced Edition (500 Pack CCU) for 2 Months</t>
  </si>
  <si>
    <t>HZ-ADVC500-2M-GSSS-C</t>
  </si>
  <si>
    <t>Production Support/Subscription for VMware Horizon Horizon Advanced Edition (500 Pack CCU) for 2 Months</t>
  </si>
  <si>
    <t>HZ-ADVC500-2M-PSSS-C</t>
  </si>
  <si>
    <t>Academic Upgrade: VMware Horizon View Standard Edition (500 Pack CCU) to Horizon Advanced Edition (1000 Pack Named User)</t>
  </si>
  <si>
    <t>Includes Horizon View Manager, Mirage, Virtual SAN, Identity Manager Standard Edition, Application Remoting, ThinApp, vSphere Desktop, and vCenter Server Desktop for 1000 Named Users. SnS Required &amp; Sold Separately. Only Partners authorized with a VMware Academic Specialization may have access to quote the Academic SKU's.</t>
  </si>
  <si>
    <t>HZ-VU-ADVN-1K-UG-A</t>
  </si>
  <si>
    <t>Academic Basic Support/Subscription for VMware Horizon Advanced Edition (1000 Pack Named User) for 2 Months</t>
  </si>
  <si>
    <t>HZ-ADVN1K-2M-GSSS-A</t>
  </si>
  <si>
    <t>Academic Production Support/Subscription for VMware Horizon Advanced Edition (1000 Pack Named User) for 2 Months</t>
  </si>
  <si>
    <t>HZ-ADVN1K-2M-PSSS-A</t>
  </si>
  <si>
    <t>Upgrade: VMware Horizon View Standard Edition (500 Pack CCU) to Horizon Advanced Edition (1000 Pack Named User)</t>
  </si>
  <si>
    <t>Includes Horizon View Manager, Mirage, Virtual SAN, Identity Manager Standard Edition, Application Remoting, ThinApp, vSphere Desktop, and vCenter Server Desktop for 1000 Named Users. SnS Required &amp; Sold Separately.</t>
  </si>
  <si>
    <t>HZ-VU-ADVN-1K-UG-C</t>
  </si>
  <si>
    <t>VPP L1 Upgrade: VMware Horizon View Standard Edition (500 Pack CCU) to Horizon Advanced Edition (1000 Pack Named User)</t>
  </si>
  <si>
    <t>HZ-VU-ADVN1K-UG-C-L1</t>
  </si>
  <si>
    <t>VPP L2 Upgrade: VMware Horizon View Standard Edition (500 Pack CCU) to Horizon Advanced Edition (1000 Pack Named User)</t>
  </si>
  <si>
    <t>HZ-VU-ADVN1K-UG-C-L2</t>
  </si>
  <si>
    <t>VPP L3 Upgrade: VMware Horizon View Standard Edition (500 Pack CCU) to Horizon Advanced Edition (1000 Pack Named User)</t>
  </si>
  <si>
    <t>HZ-VU-ADVN1K-UG-C-L3</t>
  </si>
  <si>
    <t>VPP L4 Upgrade: VMware Horizon View Standard Edition (500 Pack CCU) to Horizon Advanced Edition (1000 Pack Named User)</t>
  </si>
  <si>
    <t>HZ-VU-ADVN1K-UG-C-L4</t>
  </si>
  <si>
    <t>Basic Support/Subscription for VMware Horizon Advanced Edition (1000 Pack Named User) for 2 Months</t>
  </si>
  <si>
    <t>HZ-ADVN1K-2M-GSSS-C</t>
  </si>
  <si>
    <t>Production Support/Subscription for VMware Horizon Advanced Edition (1000 Pack Named User) for 2 Months</t>
  </si>
  <si>
    <t>HZ-ADVN1K-2M-PSSS-C</t>
  </si>
  <si>
    <t>Academic Upgrade: VMware Horizon View Standard Edition (10 Pack CCU) to Horizon Advanced Edition (20 Pack Named Users)</t>
  </si>
  <si>
    <t>Includes Horizon View Manager, Mirage, Virtual SAN, Identity Manager Standard Edition, Application Remoting, ThinApp, vSphere Desktop, and vCenter Server Desktop for 20 Named Users. SnS Required &amp; Sold Separately. Only Partners authorized with a VMware Academic Specialization may have access to quote the Academic SKU's.</t>
  </si>
  <si>
    <t>HZ-VU-ADVN-20-UG-A</t>
  </si>
  <si>
    <t>Academic Basic Support/Subscription for VMware Horizon Advanced Edition (20 Pack Named Users) for 2 Months</t>
  </si>
  <si>
    <t>HZ-ADVN20-2M-GSSS-A</t>
  </si>
  <si>
    <t>Academic Production Support/Subscription for VMware Horizon Advanced Edition (20 Pack Named Users) for 2 Months</t>
  </si>
  <si>
    <t>HZ-ADVN20-2M-PSSS-A</t>
  </si>
  <si>
    <t>Upgrade: VMware Horizon View Standard Edition (10 Pack CCU) to Horizon Advanced Edition (20 Pack Named Users)</t>
  </si>
  <si>
    <t>Includes Horizon View Manager, Mirage, Virtual SAN, Identity Manager Standard Edition, Application Remoting, ThinApp, vSphere Desktop, and vCenter Server Desktop for 20 Named Users. SnS Required &amp; Sold Separately.</t>
  </si>
  <si>
    <t>HZ-VU-ADVN-20-UG-C</t>
  </si>
  <si>
    <t>VPP L1 Upgrade: VMware Horizon View Standard Edition (10 Pack CCU) to Horizon Advanced Edition (20 Pack Named Users)</t>
  </si>
  <si>
    <t>HZ-VU-ADVN20-UG-C-L1</t>
  </si>
  <si>
    <t>VPP L2 Upgrade: VMware Horizon View Standard Edition (10 Pack CCU) to Horizon Advanced Edition (20 Pack Named Users)</t>
  </si>
  <si>
    <t>HZ-VU-ADVN20-UG-C-L2</t>
  </si>
  <si>
    <t>VPP L3 Upgrade: VMware Horizon View Standard Edition (10 Pack CCU) to Horizon Advanced Edition (20 Pack Named Users)</t>
  </si>
  <si>
    <t>HZ-VU-ADVN20-UG-C-L3</t>
  </si>
  <si>
    <t>VPP L4 Upgrade: VMware Horizon View Standard Edition (10 Pack CCU) to Horizon Advanced Edition (20 Pack Named Users)</t>
  </si>
  <si>
    <t>HZ-VU-ADVN20-UG-C-L4</t>
  </si>
  <si>
    <t>Basic Support/Subscription for VMware Horizon Advanced Edition (20 Pack Named Users) for 2 Months</t>
  </si>
  <si>
    <t>HZ-ADVN20-2M-GSSS-C</t>
  </si>
  <si>
    <t>Production Support/Subscription for VMware Horizon Advanced Edition (20 Pack Named Users) for 2 Months</t>
  </si>
  <si>
    <t>HZ-ADVN20-2M-PSSS-C</t>
  </si>
  <si>
    <t>Academic Upgrade: VMware Horizon View Standard Edition (100 Pack CCU) to Horizon Advanced Edition (200 Pack Named Users)</t>
  </si>
  <si>
    <t>Includes Horizon View Manager, Mirage, Virtual SAN, Identity Manager Standard Edition, Application Remoting, ThinApp, vSphere Desktop, and vCenter Server Desktop for 200 Named Users. SnS Required &amp; Sold Separately. Only Partners authorized with a VMware Academic Specialization may have access to quote the Academic SKU's.</t>
  </si>
  <si>
    <t>HZ-VU-ADVN-200-UG-A</t>
  </si>
  <si>
    <t>Academic Basic Support/Subscription for VMware Horizon Advanced Edition (200 Pack Named Users) for 2 Months</t>
  </si>
  <si>
    <t>HZ-ADVN200-2M-GSSS-A</t>
  </si>
  <si>
    <t>Academic Production Support/Subscription for VMware Horizon Advanced Edition (200 Pack Named Users) for 2 Months</t>
  </si>
  <si>
    <t>HZ-ADVN200-2M-PSSS-A</t>
  </si>
  <si>
    <t>Upgrade: VMware Horizon View Standard Edition (100 Pack CCU) to Horizon Advanced Edition (200 Pack Named Users)</t>
  </si>
  <si>
    <t>Includes Horizon View Manager, Mirage, Virtual SAN, Identity Manager Standard Edition, Application Remoting, ThinApp, vSphere Desktop, and vCenter Server Desktop for 200 Named Users. SnS Required &amp; Sold Separately.</t>
  </si>
  <si>
    <t>HZ-VU-ADVN-200-UG-C</t>
  </si>
  <si>
    <t>VPP L1 Upgrade: VMware Horizon View Standard Edition (100 Pack CCU) to Horizon Advanced Edition (200 Pack Named Users)</t>
  </si>
  <si>
    <t>HZ-VUADVN200-UG-C-L1</t>
  </si>
  <si>
    <t>VPP L2 Upgrade: VMware Horizon View Standard Edition (100 Pack CCU) to Horizon Advanced Edition (200 Pack Named Users)</t>
  </si>
  <si>
    <t>HZ-VUADVN200-UG-C-L2</t>
  </si>
  <si>
    <t>VPP L3 Upgrade: VMware Horizon View Standard Edition (100 Pack CCU) to Horizon Advanced Edition (200 Pack Named Users)</t>
  </si>
  <si>
    <t>HZ-VUADVN200-UG-C-L3</t>
  </si>
  <si>
    <t>VPP L4 Upgrade: VMware Horizon View Standard Edition (100 Pack CCU) to Horizon Advanced Edition (200 Pack Named Users)</t>
  </si>
  <si>
    <t>HZ-VUADVN200-UG-C-L4</t>
  </si>
  <si>
    <t>Basic Support/Subscription for VMware Horizon Advanced Edition (200 Pack Named Users) for 2 Months</t>
  </si>
  <si>
    <t>HZ-ADVN200-2M-GSSS-C</t>
  </si>
  <si>
    <t>Production Support/Subscription for VMware Horizon Advanced Edition (200 Pack Named Users) for 2 Months</t>
  </si>
  <si>
    <t>HZ-ADVN200-2M-PSSS-C</t>
  </si>
  <si>
    <t>Academic Upgrade: VMware Horizon View Standard Edition (250 Pack CCU) to Horizon Advanced Edition (500 Pack Named User)</t>
  </si>
  <si>
    <t>Includes Horizon View Manager, Mirage, Virtual SAN, Identity Manager Standard Edition, Application Remoting, ThinApp, vSphere Desktop, and vCenter Server Desktop for 500 Named Users. SnS Required &amp; Sold Separately. Only Partners authorized with a VMware Academic Specialization may have access to quote the Academic SKU's.</t>
  </si>
  <si>
    <t>HZ-VU-ADVN-500-UG-A</t>
  </si>
  <si>
    <t>Academic Basic Support/Subscription for VMware Horizon Advanced Edition (500 Pack Named Users) for 2 Months</t>
  </si>
  <si>
    <t>HZ-ADVN500-2M-GSSS-A</t>
  </si>
  <si>
    <t>Academic Production Support/Subscription for VMware Horizon Advanced Edition (500 Pack Named User) for 2 Months</t>
  </si>
  <si>
    <t>HZ-ADVN500-2M-PSSS-A</t>
  </si>
  <si>
    <t>Upgrade: VMware Horizon View Standard Edition (250 Pack CCU) to Horizon Advanced Edition (500 Pack Named User)</t>
  </si>
  <si>
    <t>Includes Horizon View Manager, Mirage, Virtual SAN, Identity Manager Standard Edition, Application Remoting, ThinApp, vSphere Desktop, and vCenter Server Desktop for 500 Named Users. SnS Required &amp; Sold Separately.</t>
  </si>
  <si>
    <t>HZ-VU-ADVN-500-UG-C</t>
  </si>
  <si>
    <t>VPP L1 Upgrade: VMware Horizon View Standard Edition (250 Pack CCU) to Horizon Advanced Edition (500 Pack Named User)</t>
  </si>
  <si>
    <t>HZ-VUADVN500-UG-C-L1</t>
  </si>
  <si>
    <t>VPP L2 Upgrade: VMware Horizon View Standard Edition (250 Pack CCU) to Horizon Advanced Edition (500 Pack Named User)</t>
  </si>
  <si>
    <t>HZ-VUADVN500-UG-C-L2</t>
  </si>
  <si>
    <t>VPP L3 Upgrade: VMware Horizon View Standard Edition (250 Pack CCU) to Horizon Advanced Edition (500 Pack Named User)</t>
  </si>
  <si>
    <t>HZ-VUADVN500-UG-C-L3</t>
  </si>
  <si>
    <t>VPP L4 Upgrade: VMware Horizon View Standard Edition (250 Pack CCU) to Horizon Advanced Edition (500 Pack Named User)</t>
  </si>
  <si>
    <t>HZ-VUADVN500-UG-C-L4</t>
  </si>
  <si>
    <t>Basic Support/Subscription for VMware Horizon Advanced Edition (500 Pack Named Users) for 2 Months</t>
  </si>
  <si>
    <t>HZ-ADVN500-2M-GSSS-C</t>
  </si>
  <si>
    <t>Production Support/Subscription for VMware Horizon Advanced Edition (500 Pack Named User) for 2 Months</t>
  </si>
  <si>
    <t>HZ-ADVN500-2M-PSSS-C</t>
  </si>
  <si>
    <t>Academic Upgrade: VMware Horizon View Standard Edition (CCU) to Horizon Enterprise Edition: 10 Pack (CCU)</t>
  </si>
  <si>
    <t>HZ-VU-ENTC-10-UG-A</t>
  </si>
  <si>
    <t>Upgrade: VMware Horizon View Standard Edition (CCU) to Horizon Enterprise Edition: 10 Pack (CCU)</t>
  </si>
  <si>
    <t>HZ-VU-ENTC-10-UG-C</t>
  </si>
  <si>
    <t>VPP L1 Upgrade: VMware Horizon View Standard Edition (CCU) to Horizon Enterprise Edition: 10 Pack (CCU)</t>
  </si>
  <si>
    <t>HZ-VU-ENTC10-UG-C-L1</t>
  </si>
  <si>
    <t>VPP L2 Upgrade: VMware Horizon View Standard Edition (CCU) to Horizon Enterprise Edition: 10 Pack (CCU)</t>
  </si>
  <si>
    <t>HZ-VU-ENTC10-UG-C-L2</t>
  </si>
  <si>
    <t>VPP L3 Upgrade: VMware Horizon View Standard Edition (CCU) to Horizon Enterprise Edition: 10 Pack (CCU)</t>
  </si>
  <si>
    <t>HZ-VU-ENTC10-UG-C-L3</t>
  </si>
  <si>
    <t>VPP L4 Upgrade: VMware Horizon View Standard Edition (CCU) to Horizon Enterprise Edition: 10 Pack (CCU)</t>
  </si>
  <si>
    <t>HZ-VU-ENTC10-UG-C-L4</t>
  </si>
  <si>
    <t>Academic Upgrade: VMware Horizon View Standard Edition (250 Pack CCU) to Horizon Enterprise Edition (250 Pack CCU)</t>
  </si>
  <si>
    <t>Includes Horizon View Manager, Mirage, Virtual SAN, Identity Manager Standard Edition, Application Remoting, Horizon for Linux, ThinApp, vRealize Operations for Horizon, App Volumes, User Environment Manager, vSphere Desktop, and vCenter Server Desktop for 250 concurrent connections. SnS Required &amp; Sold Separately. Only Partners authorized with a VMware Academic Specialization may have access to quote the Academic SKU's.</t>
  </si>
  <si>
    <t>HZ-VU-ENTC-250-UG-A</t>
  </si>
  <si>
    <t>Academic Basic Support/Subscription for VMware Horizon Horizon Enterprise Edition (250 Pack CCU) for 2 Months</t>
  </si>
  <si>
    <t>HZ-ENTC250-2M-GSSS-A</t>
  </si>
  <si>
    <t>Academic Production Support/Subscription for VMware Horizon Horizon Enterprise Edition (250 Pack CCU) for 2 Months</t>
  </si>
  <si>
    <t>HZ-ENTC250-2M-PSSS-A</t>
  </si>
  <si>
    <t>Upgrade: VMware Horizon View Standard Edition (250 Pack CCU) to Horizon Enterprise Edition (250 Pack CCU)</t>
  </si>
  <si>
    <t>Includes Horizon View Manager, Mirage, Virtual SAN, Identity Manager Standard Edition, Application Remoting, Horizon for Linux, ThinApp, vRealize Operations for Horizon, App Volumes, User Environment Manager, vSphere Desktop, and vCenter Server Desktop for 250 concurrent connections. SnS Required &amp; Sold Separately.</t>
  </si>
  <si>
    <t>HZ-VU-ENTC-250-UG-C</t>
  </si>
  <si>
    <t>VPP L1 Upgrade: VMware Horizon View Standard Edition (250 Pack CCU) to Horizon Enterprise Edition (250 Pack CCU)</t>
  </si>
  <si>
    <t>HZ-VUENTC250-UG-C-L1</t>
  </si>
  <si>
    <t>VPP L2 Upgrade: VMware Horizon View Standard Edition (250 Pack CCU) to Horizon Enterprise Edition (250 Pack CCU)</t>
  </si>
  <si>
    <t>HZ-VUENTC250-UG-C-L2</t>
  </si>
  <si>
    <t>VPP L3 Upgrade: VMware Horizon View Standard Edition (250 Pack CCU) to Horizon Enterprise Edition (250 Pack CCU)</t>
  </si>
  <si>
    <t>HZ-VUENTC250-UG-C-L3</t>
  </si>
  <si>
    <t>VPP L4 Upgrade: VMware Horizon View Standard Edition (250 Pack CCU) to Horizon Enterprise Edition (250 Pack CCU)</t>
  </si>
  <si>
    <t>HZ-VUENTC250-UG-C-L4</t>
  </si>
  <si>
    <t>Basic Support/Subscription for VMware Horizon Horizon Enterprise Edition (250 Pack CCU) for 2 Months</t>
  </si>
  <si>
    <t>HZ-ENTC250-2M-GSSS-C</t>
  </si>
  <si>
    <t>Production Support/Subscription for VMware Horizon Horizon Enterprise Edition (250 Pack CCU) for 2 Months</t>
  </si>
  <si>
    <t>HZ-ENTC250-2M-PSSS-C</t>
  </si>
  <si>
    <t>Academic Upgrade: VMware Horizon View Standard Edition (500 Pack CCU) to Horizon Enterprise Edition (500 Pack CCU)</t>
  </si>
  <si>
    <t>Includes Horizon View Manager, Mirage, Virtual SAN, Identity Manager Standard Edition, Application Remoting, Horizon for Linux, ThinApp, vRealize Operations for Horizon, App Volumes, User Environment Manager, vSphere Desktop, and vCenter Server Desktop for 500 concurrent connections. SnS Required &amp; Sold Separately. Only Partners authorized with a VMware Academic Specialization may have access to quote the Academic SKU's.</t>
  </si>
  <si>
    <t>HZ-VU-ENTC-500-UG-A</t>
  </si>
  <si>
    <t>Academic Basic Support/Subscription for VMware Horizon Horizon Enterprise Edition (500 Pack CCU) for 2 Months</t>
  </si>
  <si>
    <t>HZ-ENTC500-2M-GSSS-A</t>
  </si>
  <si>
    <t>Academic Production Support/Subscription for VMware Horizon Horizon Enterprise Edition (500 Pack CCU) for 2 Months</t>
  </si>
  <si>
    <t>HZ-ENTC500-2M-PSSS-A</t>
  </si>
  <si>
    <t>Upgrade: VMware Horizon View Standard Edition (500 Pack CCU) to Horizon Enterprise Edition (500 Pack CCU)</t>
  </si>
  <si>
    <t>Includes Horizon View Manager, Mirage, Virtual SAN, Identity Manager Standard Edition, Application Remoting, Horizon for Linux, ThinApp, vRealize Operations for Horizon, App Volumes, User Environment Manager, vSphere Desktop, and vCenter Server Desktop for 500 concurrent connections. SnS Required &amp; Sold Separately. Only Partne</t>
  </si>
  <si>
    <t>HZ-VU-ENTC-500-UG-C</t>
  </si>
  <si>
    <t>VPP L1 Upgrade: VMware Horizon View Standard Edition (500 Pack CCU) to Horizon Enterprise Edition (500 Pack CCU)</t>
  </si>
  <si>
    <t>HZ-VUENTC500-UG-C-L1</t>
  </si>
  <si>
    <t>VPP L2 Upgrade: VMware Horizon View Standard Edition (500 Pack CCU) to Horizon Enterprise Edition (500 Pack CCU)</t>
  </si>
  <si>
    <t>HZ-VUENTC500-UG-C-L2</t>
  </si>
  <si>
    <t>VPP L3 Upgrade: VMware Horizon View Standard Edition (500 Pack CCU) to Horizon Enterprise Edition (500 Pack CCU)</t>
  </si>
  <si>
    <t>HZ-VUENTC500-UG-C-L3</t>
  </si>
  <si>
    <t>VPP L4 Upgrade: VMware Horizon View Standard Edition (500 Pack CCU) to Horizon Enterprise Edition (500 Pack CCU)</t>
  </si>
  <si>
    <t>HZ-VUENTC500-UG-C-L4</t>
  </si>
  <si>
    <t>Basic Support/Subscription for VMware Horizon Horizon Enterprise Edition (500 Pack CCU) for 2 Months</t>
  </si>
  <si>
    <t>HZ-ENTC500-2M-GSSS-C</t>
  </si>
  <si>
    <t>Production Support/Subscription for VMware Horizon Horizon Enterprise Edition (500 Pack CCU) for 2 Months</t>
  </si>
  <si>
    <t>HZ-ENTC500-2M-PSSS-C</t>
  </si>
  <si>
    <t>Academic Upgrade: VMware Horizon View Standard Edition (500 Pack CCU) to Horizon Enterprise Edition (1000 Pack Named User)</t>
  </si>
  <si>
    <t>Includes Horizon View Manager, Mirage, Virtual SAN, Identity Manager Standard Edition, Application Remoting, Horizon for Linux, ThinApp, vRealize Operations for Horizon, App Volumes, User Environment Manager, vSphere Desktop, and vCenter Server Desktop for 1000 Named Users. SnS Required &amp; Sold Separately. Only Partners authorized with a VMware Academic Specialization may have access to quote the Academic SKU's.</t>
  </si>
  <si>
    <t>HZ-VU-ENTN-1K-UG-A</t>
  </si>
  <si>
    <t>Academic Basic Support/Subscription for VMware Horizon Enterprise Edition (1000 Pack Named User) for 2 Months</t>
  </si>
  <si>
    <t>HZ-ENTN1K-2M-GSSS-A</t>
  </si>
  <si>
    <t>Academic Production Support/Subscription for VMware Horizon Enterprise Edition (1000 Pack Named User) for 2 Months</t>
  </si>
  <si>
    <t>HZ-ENTN1K-2M-PSSS-A</t>
  </si>
  <si>
    <t>Upgrade: VMware Horizon View Standard Edition (500 Pack CCU) to Horizon Enterprise Edition (1000 Pack Named User)</t>
  </si>
  <si>
    <t>Includes Horizon View Manager, Mirage, Virtual SAN, Identity Manager Standard Edition, Application Remoting, Horizon for Linux, ThinApp, vRealize Operations for Horizon, App Volumes, User Environment Manager, vSphere Desktop, and vCenter Server Desktop for 1000 Named Users. SnS Required &amp; Sold Separately.</t>
  </si>
  <si>
    <t>HZ-VU-ENTN-1K-UG-C</t>
  </si>
  <si>
    <t>VPP L1 Upgrade: VMware Horizon View Standard Edition (500 Pack CCU) to Horizon Enterprise Edition (1000 Pack Named User)</t>
  </si>
  <si>
    <t>HZ-VU-ENTN1K-UG-C-L1</t>
  </si>
  <si>
    <t>VPP L2 Upgrade: VMware Horizon View Standard Edition (500 Pack CCU) to Horizon Enterprise Edition (1000 Pack Named User)</t>
  </si>
  <si>
    <t>HZ-VU-ENTN1K-UG-C-L2</t>
  </si>
  <si>
    <t>VPP L3 Upgrade: VMware Horizon View Standard Edition (500 Pack CCU) to Horizon Enterprise Edition (1000 Pack Named User)</t>
  </si>
  <si>
    <t>HZ-VU-ENTN1K-UG-C-L3</t>
  </si>
  <si>
    <t>VPP L4 Upgrade: VMware Horizon View Standard Edition (500 Pack CCU) to Horizon Enterprise Edition (1000 Pack Named User)</t>
  </si>
  <si>
    <t>HZ-VU-ENTN1K-UG-C-L4</t>
  </si>
  <si>
    <t>Basic Support/Subscription for VMware Horizon Enterprise Edition (1000 Pack Named User) for 2 Months</t>
  </si>
  <si>
    <t>HZ-ENTN1K-2M-GSSS-C</t>
  </si>
  <si>
    <t>Production Support/Subscription for VMware Horizon Enterprise Edition (1000 Pack Named User) for 2 Months</t>
  </si>
  <si>
    <t>HZ-ENTN1K-2M-PSSS-C</t>
  </si>
  <si>
    <t>Academic Upgrade: VMware Horizon View Standard Edition (10 Pack CCU) to Horizon Enterprise Edition (20 Pack Named Users)</t>
  </si>
  <si>
    <t>Includes Horizon View Manager, Mirage, Virtual SAN, Identity Manager Standard Edition, Application Remoting, Horizon for Linux, ThinApp, vRealize Operations for Horizon, App Volumes, User Environment Manager, vSphere Desktop, and vCenter Server Desktop for 20 Named Users. SnS Required &amp; Sold Separately. Only Partners authorized with a VMware Academic Specialization may have access to quote the Academic SKU's.</t>
  </si>
  <si>
    <t>HZ-VU-ENTN-20-UG-A</t>
  </si>
  <si>
    <t>Academic Basic Support/Subscription for VMware Horizon Enterprise Edition (20 Pack Named Users) for 2 Months</t>
  </si>
  <si>
    <t>HZ-ENTN20-2M-GSSS-A</t>
  </si>
  <si>
    <t>Academic Production Support/Subscription for VMware Horizon Enterprise Edition (20 Pack Named Users) for 2 Months</t>
  </si>
  <si>
    <t>HZ-ENTN20-2M-PSSS-A</t>
  </si>
  <si>
    <t>Upgrade: VMware Horizon View Standard Edition (10 Pack CCU) to Horizon Enterprise Edition (20 Pack Named Users)</t>
  </si>
  <si>
    <t>Includes Horizon View Manager, Mirage, Virtual SAN, Identity Manager Standard Edition, Application Remoting, Horizon for Linux, ThinApp, vRealize Operations for Horizon, App Volumes, User Environment Manager, vSphere Desktop, and vCenter Server Desktop for 20 Named Users. SnS Required &amp; Sold Separately.</t>
  </si>
  <si>
    <t>HZ-VU-ENTN-20-UG-C</t>
  </si>
  <si>
    <t>VPP L1 Upgrade: VMware Horizon View Standard Edition (10 Pack CCU) to Horizon Enterprise Edition (20 Pack Named Users)</t>
  </si>
  <si>
    <t>HZ-VU-ENTN20-UG-C-L1</t>
  </si>
  <si>
    <t>VPP L2 Upgrade: VMware Horizon View Standard Edition (10 Pack CCU) to Horizon Enterprise Edition (20 Pack Named Users)</t>
  </si>
  <si>
    <t>HZ-VU-ENTN20-UG-C-L2</t>
  </si>
  <si>
    <t>VPP L3 Upgrade: VMware Horizon View Standard Edition (10 Pack CCU) to Horizon Enterprise Edition (20 Pack Named Users)</t>
  </si>
  <si>
    <t>HZ-VU-ENTN20-UG-C-L3</t>
  </si>
  <si>
    <t>VPP L4 Upgrade: VMware Horizon View Standard Edition (10 Pack CCU) to Horizon Enterprise Edition (20 Pack Named Users)</t>
  </si>
  <si>
    <t>HZ-VU-ENTN20-UG-C-L4</t>
  </si>
  <si>
    <t>Basic Support/Subscription for VMware Horizon Enterprise Edition (20 Pack Named Users) for 2 Months</t>
  </si>
  <si>
    <t>HZ-ENTN20-2M-GSSS-C</t>
  </si>
  <si>
    <t>Production Support/Subscription for VMware Horizon Enterprise Edition (20 Pack Named Users) for 2 Months</t>
  </si>
  <si>
    <t>HZ-ENTN20-2M-PSSS-C</t>
  </si>
  <si>
    <t>Academic Upgrade: VMware Horizon View Standard Edition (100 Pack CCU) to Horizon Enterprise Edition (200 Pack Named Users)</t>
  </si>
  <si>
    <t>Includes Horizon View Manager, Mirage, Virtual SAN, Identity Manager Standard Edition, Application Remoting, Horizon for Linux, ThinApp, vRealize Operations for Horizon, App Volumes, User Environment Manager, vSphere Desktop, and vCenter Server Desktop for 200 Named Users. SnS Required &amp; Sold Separately. Only Partners authorized with a VMware Academic Specialization may have access to quote the Academic SKU's.</t>
  </si>
  <si>
    <t>HZ-VU-ENTN-200-UG-A</t>
  </si>
  <si>
    <t>Academic Basic Support/Subscription for VMware Horizon Enterprise Edition (200 Pack Named Users) for 2 Months</t>
  </si>
  <si>
    <t>HZ-ENTN200-2M-GSSS-A</t>
  </si>
  <si>
    <t>Academic Production Support/Subscription for VMware Horizon Enterprise Edition (200 Pack Named Users) for 2 Months</t>
  </si>
  <si>
    <t>HZ-ENTN200-2M-PSSS-A</t>
  </si>
  <si>
    <t>Upgrade: VMware Horizon View Standard Edition (100 Pack CCU) to Horizon Enterprise Edition (200 Pack Named Users)</t>
  </si>
  <si>
    <t>Includes Horizon View Manager, Mirage, Virtual SAN, Identity Manager Standard Edition, Application Remoting, Horizon for Linux, ThinApp, vRealize Operations for Horizon, App Volumes, User Environment Manager, vSphere Desktop, and vCenter Server Desktop for 200 Named Users. SnS Required &amp; Sold Separately.</t>
  </si>
  <si>
    <t>HZ-VU-ENTN-200-UG-C</t>
  </si>
  <si>
    <t>VPP L1 Upgrade: VMware Horizon View Standard Edition (100 Pack CCU) to Horizon Enterprise Edition (200 Pack Named Users)</t>
  </si>
  <si>
    <t>HZ-VUENTN200-UG-C-L1</t>
  </si>
  <si>
    <t>VPP L2 Upgrade: VMware Horizon View Standard Edition (100 Pack CCU) to Horizon Enterprise Edition (200 Pack Named Users)</t>
  </si>
  <si>
    <t>HZ-VUENTN200-UG-C-L2</t>
  </si>
  <si>
    <t>VPP L3 Upgrade: VMware Horizon View Standard Edition (100 Pack CCU) to Horizon Enterprise Edition (200 Pack Named Users)</t>
  </si>
  <si>
    <t>HZ-VUENTN200-UG-C-L3</t>
  </si>
  <si>
    <t>VPP L4 Upgrade: VMware Horizon View Standard Edition (100 Pack CCU) to Horizon Enterprise Edition (200 Pack Named Users)</t>
  </si>
  <si>
    <t>HZ-VUENTN200-UG-C-L4</t>
  </si>
  <si>
    <t>Basic Support/Subscription for VMware Horizon Enterprise Edition (200 Pack Named Users) for 2 Months</t>
  </si>
  <si>
    <t>HZ-ENTN200-2M-GSSS-C</t>
  </si>
  <si>
    <t>Production Support/Subscription for VMware Horizon Enterprise Edition (200 Pack Named Users) for 2 Months</t>
  </si>
  <si>
    <t>HZ-ENTN200-2M-PSSS-C</t>
  </si>
  <si>
    <t>Academic Upgrade: VMware Horizon View Standard Edition (250 Pack CCU) to Horizon Enterprise Edition (500 Pack Named User)</t>
  </si>
  <si>
    <t>Includes Horizon View Manager, Mirage, Virtual SAN, Identity Manager Standard Edition, Application Remoting, Horizon for Linux, ThinApp, vRealize Operations for Horizon, App Volumes, User Environment Manager, vSphere Desktop, and vCenter Server Desktop for 500 Named Users. SnS Required &amp; Sold Separately. Only Partners authorized with a VMware Academic Specialization may have access to quote the Academic SKU's.</t>
  </si>
  <si>
    <t>HZ-VU-ENTN-500-UG-A</t>
  </si>
  <si>
    <t>Academic Basic Support/Subscription for VMware Horizon Enterprise Edition (500 Pack Named Users) for 2 Months</t>
  </si>
  <si>
    <t>HZ-ENTN500-2M-GSSS-A</t>
  </si>
  <si>
    <t>Academic Production Support/Subscription for VMware Horizon Enterprise Edition (500 Pack Named User) for 2 Months</t>
  </si>
  <si>
    <t>HZ-ENTN500-2M-PSSS-A</t>
  </si>
  <si>
    <t>Upgrade: VMware Horizon View Standard Edition (250 Pack CCU) to Horizon Enterprise Edition (500 Pack Named User)</t>
  </si>
  <si>
    <t>Includes Horizon View Manager, Mirage, Virtual SAN, Identity Manager Standard Edition, Application Remoting, Horizon for Linux, ThinApp, vRealize Operations for Horizon, App Volumes, User Environment Manager, vSphere Desktop, and vCenter Server Desktop for 500 Named Users. SnS Required &amp; Sold Separately.</t>
  </si>
  <si>
    <t>HZ-VU-ENTN-500-UG-C</t>
  </si>
  <si>
    <t>VPP L1 Upgrade: VMware Horizon View Standard Edition (250 Pack CCU) to Horizon Enterprise Edition (500 Pack Named User)</t>
  </si>
  <si>
    <t>HZ-VUENTN500-UG-C-L1</t>
  </si>
  <si>
    <t>VPP L2 Upgrade: VMware Horizon View Standard Edition (250 Pack CCU) to Horizon Enterprise Edition (500 Pack Named User)</t>
  </si>
  <si>
    <t>HZ-VUENTN500-UG-C-L2</t>
  </si>
  <si>
    <t>VPP L3 Upgrade: VMware Horizon View Standard Edition (250 Pack CCU) to Horizon Enterprise Edition (500 Pack Named User)</t>
  </si>
  <si>
    <t>HZ-VUENTN500-UG-C-L3</t>
  </si>
  <si>
    <t>VPP L4 Upgrade: VMware Horizon View Standard Edition (250 Pack CCU) to Horizon Enterprise Edition (500 Pack Named User)</t>
  </si>
  <si>
    <t>HZ-VUENTN500-UG-C-L4</t>
  </si>
  <si>
    <t>Basic Support/Subscription for VMware Horizon Enterprise Edition (500 Pack Named Users) for 2 Months</t>
  </si>
  <si>
    <t>HZ-ENTN500-2M-GSSS-C</t>
  </si>
  <si>
    <t>Production Support/Subscription for VMware Horizon Enterprise Edition (500 Pack Named User) for 2 Months</t>
  </si>
  <si>
    <t>HZ-ENTN500-2M-PSSS-C</t>
  </si>
  <si>
    <t>Academic Basic Support/Subscription for VMware Horizon Suite (20-Pack Named Users) for 1 year</t>
  </si>
  <si>
    <t>HZ-ST-20-G-SSS-A</t>
  </si>
  <si>
    <t>Academic Production Support/Subscription for VMware Horizon Suite (20-Pack Named Users) for 1 year</t>
  </si>
  <si>
    <t>HZ-ST-20-P-SSS-A</t>
  </si>
  <si>
    <t>Basic Support/Subscription for VMware Horizon Suite (20-Pack Named Users) for 1 year</t>
  </si>
  <si>
    <t>HZ-ST-20-G-SSS-C</t>
  </si>
  <si>
    <t>Production Support/Subscription for VMware Horizon Suite (20-Pack Named Users) for 1 year</t>
  </si>
  <si>
    <t>HZ-ST-20-P-SSS-C</t>
  </si>
  <si>
    <t>Academic Basic Support/Subscription for VMware Horizon Suite (200-Pack Named Users) for 1 year</t>
  </si>
  <si>
    <t>HZ-ST-200-G-SSS-A</t>
  </si>
  <si>
    <t>Academic Production Support/Subscription for VMware Horizon Suite (200-Pack Named Users) for 1 year</t>
  </si>
  <si>
    <t>HZ-ST-200-P-SSS-A</t>
  </si>
  <si>
    <t>Basic Support/Subscription for VMware Horizon Suite (200-Pack Named Users) for 1 year</t>
  </si>
  <si>
    <t>HZ-ST-200-G-SSS-C</t>
  </si>
  <si>
    <t>Production Support/Subscription for VMware Horizon Suite (200-Pack Named Users) for 1 year</t>
  </si>
  <si>
    <t>HZ-ST-200-P-SSS-C</t>
  </si>
  <si>
    <t>Academic Basic Support/Subscription for VMware Horizon Workspace 10-Pack Named Users for 1 year</t>
  </si>
  <si>
    <t>HZ-WSP-10-G-SSS-A</t>
  </si>
  <si>
    <t>Academic Production Support/Subscription for VMware Horizon Workspace 10-Pack Named Users for 1 year</t>
  </si>
  <si>
    <t>HZ-WSP-10-P-SSS-A</t>
  </si>
  <si>
    <t>Basic Support/Subscription for VMware Horizon Workspace 10-Pack Named Users for 1 year</t>
  </si>
  <si>
    <t>HZ-WSP-10-G-SSS-C</t>
  </si>
  <si>
    <t>Production Support/Subscription for VMware Horizon Workspace 10-Pack Named Users for 1 year</t>
  </si>
  <si>
    <t>HZ-WSP-10-P-SSS-C</t>
  </si>
  <si>
    <t>Academic Basic Support/Subscription for VMware Horizon Workspace 100-Pack Named Users for 1 year</t>
  </si>
  <si>
    <t>HZ-WSP-100-G-SSS-A</t>
  </si>
  <si>
    <t>Academic Production Support/Subscription for VMware Horizon Workspace 100-Pack Named Users for 1 year</t>
  </si>
  <si>
    <t>HZ-WSP-100-P-SSS-A</t>
  </si>
  <si>
    <t>Basic Support/Subscription for VMware Horizon Workspace 100-Pack Named Users for 1 year</t>
  </si>
  <si>
    <t>HZ-WSP-100-G-SSS-C</t>
  </si>
  <si>
    <t>Production Support/Subscription for VMware Horizon Workspace 100-Pack Named Users for 1 year</t>
  </si>
  <si>
    <t>HZ-WSP-100-P-SSS-C</t>
  </si>
  <si>
    <t>Academic Upgrade: VMware Workspace to Horizon Advanced Edition: 10 Pack (Named Users)</t>
  </si>
  <si>
    <t>Includes Horizon View Manager, Mirage, Virtual SAN, Identity Manager Standard Edition, Application Remoting, ThinApp, vSphere Desktop, and vCenter Server Desktop for 10 Named Users. SnS Required &amp; Sold Separately. Only Partners authorized with a VMware Academic Specialization may have access to quote the Academic SKU's.</t>
  </si>
  <si>
    <t>HZ-WSP-ADVN-10-UG-A</t>
  </si>
  <si>
    <t>Upgrade: VMware Workspace to Horizon Advanced Edition: 10 Pack (Named Users)</t>
  </si>
  <si>
    <t>Includes Horizon View Manager, Mirage, Virtual SAN, Identity Manager Standard Edition, Application Remoting, ThinApp, vSphere Desktop, and vCenter Server Desktop for 10 Named Users. SnS Required &amp; Sold Separately.</t>
  </si>
  <si>
    <t>HZ-WSP-ADVN-10-UG-C</t>
  </si>
  <si>
    <t>VPP L1 Upgrade: VMware Workspace to Horizon Advanced Edition: 10 Pack (Named Users)</t>
  </si>
  <si>
    <t>HZ-WSP-ADVN-10-UGCL1</t>
  </si>
  <si>
    <t>VPP L2 Upgrade: VMware Workspace to Horizon Advanced Edition: 10 Pack (Named Users)</t>
  </si>
  <si>
    <t>HZ-WSP-ADVN-10-UGCL2</t>
  </si>
  <si>
    <t>VPP L3 Upgrade: VMware Workspace to Horizon Advanced Edition: 10 Pack (Named Users)</t>
  </si>
  <si>
    <t>HZ-WSP-ADVN-10-UGCL3</t>
  </si>
  <si>
    <t>VPP L4 Upgrade: VMware Workspace to Horizon Advanced Edition: 10 Pack (Named Users)</t>
  </si>
  <si>
    <t>HZ-WSP-ADVN-10-UGCL4</t>
  </si>
  <si>
    <t>Academic Upgrade: VMware Workspace to Horizon Advanced Edition: 100 Pack (Named Users)</t>
  </si>
  <si>
    <t>Includes Horizon View Manager, Mirage, Virtual SAN, Identity Manager Standard Edition, Application Remoting, ThinApp, vSphere Desktop, and vCenter Server Desktop for 100 Named Users. SnS Required &amp; Sold Separately. Only Partners authorized with a VMware Academic Specialization may have access to quote the Academic SKU's.</t>
  </si>
  <si>
    <t>HZ-WSP-ADVN-100-UG-A</t>
  </si>
  <si>
    <t>Upgrade: VMware Workspace to Horizon Advanced Edition: 100 Pack (Named Users)</t>
  </si>
  <si>
    <t>HZ-WSP-ADVN-100-UG-C</t>
  </si>
  <si>
    <t>VPP L1 Upgrade: VMware Workspace to Horizon Advanced Edition: 100 Pack (Named Users)</t>
  </si>
  <si>
    <t>HZ-WSP-ADVN-100UGCL1</t>
  </si>
  <si>
    <t>VPP L2 Upgrade: VMware Workspace to Horizon Advanced Edition: 100 Pack (Named Users)</t>
  </si>
  <si>
    <t>HZ-WSP-ADVN-100UGCL2</t>
  </si>
  <si>
    <t>VPP L3 Upgrade: VMware Workspace to Horizon Advanced Edition: 100 Pack (Named Users)</t>
  </si>
  <si>
    <t>HZ-WSP-ADVN-100UGCL3</t>
  </si>
  <si>
    <t>VPP L4 Upgrade: VMware Workspace to Horizon Advanced Edition: 100 Pack (Named Users)</t>
  </si>
  <si>
    <t>HZ-WSP-ADVN-100UGCL4</t>
  </si>
  <si>
    <t>Mission Critical Support</t>
  </si>
  <si>
    <t>VMware Mission Critical Support - One Geography Option - non ELA, 3 Year</t>
  </si>
  <si>
    <t>Provides Mission Critical Support entitlement for unlimited customer users in one geography/region for 3 years.  Production SnS &amp; Technical Account Manager for MCS term is required for all products covered by Mission Critical Support</t>
  </si>
  <si>
    <t>MCS-GEOG-3SUP-C</t>
  </si>
  <si>
    <t>VMware Mission Critical Support - One Geography Option - non-ELA, 1 Year</t>
  </si>
  <si>
    <t>Provides Mission Critical Support entitlement for unlimited customer users in one geography/region for 1 year.  Production SnS &amp; Technical Account Manager for MCS term is required for all products covered by Mission Critical Support</t>
  </si>
  <si>
    <t>MCS-GEOG-SUP-C</t>
  </si>
  <si>
    <t>VMware Mission Critical Support - Global Option - non-ELA, 3 Year</t>
  </si>
  <si>
    <t>Provides Mission Critical Support entitlement for unlimited customer users for 3 years.  Production SnS &amp; Technical Account Manager for MCS term is required for all products covered by Mission Critical Support</t>
  </si>
  <si>
    <t>MCS-GLOBAL-3SUP-C</t>
  </si>
  <si>
    <t>VMware Mission Critical Support - Global Option - non-ELA, 1 Year</t>
  </si>
  <si>
    <t>Provides Mission Critical Support entitlement for unlimited customer users for 1 year.  Production SnS &amp; Technical Account Manager for MCS term is required for all products covered by Mission Critical Support</t>
  </si>
  <si>
    <t>MCS-GLOBAL-SUP-C</t>
  </si>
  <si>
    <t>Academic Basic Support/Subscription for VMware Mirage 5: 10 Pack for 1 year</t>
  </si>
  <si>
    <t>MG5-10-G-SSS-A</t>
  </si>
  <si>
    <t>Academic Production Support/Subscription for VMware Mirage 5: 10 Pack for 1 year</t>
  </si>
  <si>
    <t>MG5-10-P-SSS-A</t>
  </si>
  <si>
    <t>Basic Support/Subscription for VMware Mirage 5: 10 Pack for 1 year</t>
  </si>
  <si>
    <t>MG5-10-G-SSS-C</t>
  </si>
  <si>
    <t>Production Support/Subscription for VMware Mirage 5: 10 Pack for 1 year</t>
  </si>
  <si>
    <t>MG5-10-P-SSS-C</t>
  </si>
  <si>
    <t>Academic Basic Support/Subscription for VMware Mirage 5: 100 Pack for 1 year</t>
  </si>
  <si>
    <t>MG5-100-G-SSS-A</t>
  </si>
  <si>
    <t>Academic Production Support/Subscription for VMware Mirage 5: 100 Pack for 1 year</t>
  </si>
  <si>
    <t>MG5-100-P-SSS-A</t>
  </si>
  <si>
    <t>Basic Support/Subscription for VMware Mirage 5: 100 Pack for 1 year</t>
  </si>
  <si>
    <t>MG5-100-G-SSS-C</t>
  </si>
  <si>
    <t>Production Support/Subscription for VMware Mirage 5: 100 Pack for 1 year</t>
  </si>
  <si>
    <t>MG5-100-P-SSS-C</t>
  </si>
  <si>
    <t>Academic VMware Mirage for Physical: 10 Pack</t>
  </si>
  <si>
    <t>Includes VMware Mirage 5, and ThinApp (Packager, Client, Workstation) licensed for 10 Named Users or Devices. SnS Required &amp; Sold Separately. Only Partners authorized with a VMware Academic Specialization may have access to quote the Academic SKU's.</t>
  </si>
  <si>
    <t>MGP-10-A</t>
  </si>
  <si>
    <t>Academic Basic Support/Subscription for VMware Mirage for Physical: 10 Pack for 1 year</t>
  </si>
  <si>
    <t>MGP-10-G-SSS-A</t>
  </si>
  <si>
    <t>Academic Basic Support/Subscription for VMware Mirage for Physical: 10 Pack for 3 years</t>
  </si>
  <si>
    <t>MGP-10-3G-SSS-A</t>
  </si>
  <si>
    <t>Academic Production Support/Subscription for VMware Mirage for Physical: 10 Pack for 1 year</t>
  </si>
  <si>
    <t>MGP-10-P-SSS-A</t>
  </si>
  <si>
    <t>Academic Production Support/Subscription for VMware Mirage for Physical: 10 Pack for 3 years</t>
  </si>
  <si>
    <t>MGP-10-3P-SSS-A</t>
  </si>
  <si>
    <t>VMware Mirage for Physical: 10 Pack</t>
  </si>
  <si>
    <t>Includes VMware Mirage 5, and ThinApp (Packager, Client, Workstation) licensed for 10 Named Users or Devices. SnS Required &amp; Sold Separately.</t>
  </si>
  <si>
    <t>MGP-10-C</t>
  </si>
  <si>
    <t>VPP L1 VMware Mirage for Physical: 10 Pack</t>
  </si>
  <si>
    <t>MGP-10-C-L1</t>
  </si>
  <si>
    <t>VPP L2 VMware Mirage for Physical: 10 Pack</t>
  </si>
  <si>
    <t>MGP-10-C-L2</t>
  </si>
  <si>
    <t>VPP L3 VMware Mirage for Physical: 10 Pack</t>
  </si>
  <si>
    <t>MGP-10-C-L3</t>
  </si>
  <si>
    <t>VPP L4 VMware Mirage for Physical: 10 Pack</t>
  </si>
  <si>
    <t>MGP-10-C-L4</t>
  </si>
  <si>
    <t>Basic Support/Subscription for VMware Mirage for Physical: 10 Pack for 1 year</t>
  </si>
  <si>
    <t>MGP-10-G-SSS-C</t>
  </si>
  <si>
    <t>Basic Support/Subscription for VMware Mirage for Physical: 10 Pack for 3 years</t>
  </si>
  <si>
    <t>MGP-10-3G-SSS-C</t>
  </si>
  <si>
    <t>Production Support/Subscription for VMware Mirage for Physical: 10 Pack for 1 year</t>
  </si>
  <si>
    <t>MGP-10-P-SSS-C</t>
  </si>
  <si>
    <t>Production Support/Subscription for VMware Mirage for Physical: 10 Pack for 3 years</t>
  </si>
  <si>
    <t>MGP-10-3P-SSS-C</t>
  </si>
  <si>
    <t>Academic VMware Mirage for Physical: 100 Pack</t>
  </si>
  <si>
    <t>Includes VMware Mirage 5, and ThinApp (Packager, Client, Workstation) licensed for 100 Named Users or Devices. SnS Required &amp; Sold Separately.Only Partners authorized with a VMware Academic Specialization may have access to quote the Academic SKU's.</t>
  </si>
  <si>
    <t>MGP-100-A</t>
  </si>
  <si>
    <t>Academic Basic Support/Subscription for VMware Mirage for Physical: 100 Pack for 1 year</t>
  </si>
  <si>
    <t>MGP-100-G-SSS-A</t>
  </si>
  <si>
    <t>Academic Basic Support/Subscription for VMware Mirage for Physical: 100 Pack for 3 years</t>
  </si>
  <si>
    <t>MGP-100-3G-SSS-A</t>
  </si>
  <si>
    <t>Academic Production Support/Subscription for VMware Mirage for Physical: 100 Pack for 1 year</t>
  </si>
  <si>
    <t>MGP-100-P-SSS-A</t>
  </si>
  <si>
    <t>Academic Production Support/Subscription for VMware Mirage for Physical: 100 Pack for 3 years</t>
  </si>
  <si>
    <t>MGP-100-3P-SSS-A</t>
  </si>
  <si>
    <t>VMware Mirage for Physical: 100 Pack</t>
  </si>
  <si>
    <t>Includes VMware Mirage 5, and ThinApp (Packager, Client, Workstation) licensed for 100 Named Users or Devices. SnS Required &amp; Sold Separately.</t>
  </si>
  <si>
    <t>MGP-100-C</t>
  </si>
  <si>
    <t>VPP L1 VMware Mirage for Physical: 100 Pack</t>
  </si>
  <si>
    <t>MGP-100-C-L1</t>
  </si>
  <si>
    <t>VPP L2 VMware Mirage for Physical: 100 Pack</t>
  </si>
  <si>
    <t>MGP-100-C-L2</t>
  </si>
  <si>
    <t>VPP L3 VMware Mirage for Physical: 100 Pack</t>
  </si>
  <si>
    <t>MGP-100-C-L3</t>
  </si>
  <si>
    <t>VPP L4 VMware Mirage for Physical: 100 Pack</t>
  </si>
  <si>
    <t>MGP-100-C-L4</t>
  </si>
  <si>
    <t>Basic Support/Subscription for VMware Mirage for Physical: 100 Pack for 1 year</t>
  </si>
  <si>
    <t>MGP-100-G-SSS-C</t>
  </si>
  <si>
    <t>Basic Support/Subscription for VMware Mirage for Physical: 100 Pack for 3 years</t>
  </si>
  <si>
    <t>MGP-100-3G-SSS-C</t>
  </si>
  <si>
    <t>Production Support/Subscription for VMware Mirage for Physical: 100 Pack for 1 year</t>
  </si>
  <si>
    <t>MGP-100-P-SSS-C</t>
  </si>
  <si>
    <t>Production Support/Subscription for VMware Mirage for Physical: 100 Pack for 3 years</t>
  </si>
  <si>
    <t>MGP-100-3P-SSS-C</t>
  </si>
  <si>
    <t>Academic VMware Mirage Windows / Hardware Migration for 1 Device - Term License for 6 Months</t>
  </si>
  <si>
    <t>Includes Technical Support, 12 Hours/Day, per published Business Hours, Mon. thru Fri. Minimum order quantity of 10, and order quanity in multiples of 10 required. Only Partners authorized with a VMware Academic Specialization may have access to quote the Academic SKU's.</t>
  </si>
  <si>
    <t>MRG-WIN-6M-TLSS-A</t>
  </si>
  <si>
    <t>VMware Mirage Windows / Hardware Migration for 1 Device - Term License for 6 Months</t>
  </si>
  <si>
    <t>Includes Technical Support, 12 Hours/Day, per published Business Hours, Mon. thru Fri. Minimum order quantity of 10, and order quanity in multiples of 10 required.</t>
  </si>
  <si>
    <t>MRG-WIN-6M-TLSS-C</t>
  </si>
  <si>
    <t>Academic VMware Mirage for Physical - for Previous Windows Migration Customers, 10-Pack Named Users</t>
  </si>
  <si>
    <t>For previous Mirage Windows Migration customers only. Previous license keys are required on purchased order. Includes VMware Mirage, and ThinApp (Packager, Client, Workstation) licensed for 10 Named Users. Customers who have purchased Mirage Windows Migration per Device licenses will receive equal number of VMware Mirage named user licenses. VMware Mirage SnS Required &amp; Sold Separately.Only Partners authorized with a VMware Academic Specialization may have access to quote the Academic SKU's.</t>
  </si>
  <si>
    <t>MW-MGP-10-A</t>
  </si>
  <si>
    <t>VMware Mirage for Physical - for Previous Windows Migration Customers, 10-Pack Named Users</t>
  </si>
  <si>
    <t>For previous Mirage Windows Migration customers only. Previous license keys are required on purchased order. Includes VMware Mirage, and ThinApp (Packager, Client, Workstation) licensed for 10 Named Users. Customers who have purchased Mirage Windows Migration per Device licenses will receive equal number of VMware Mirage named user licenses. VMware Mirage SnS Required &amp; Sold Separately.</t>
  </si>
  <si>
    <t>MW-MGP-10-C</t>
  </si>
  <si>
    <t>VPP L1 VMware Mirage for Physical - for Previous Windows Migration Customers, 10-Pack Named Users</t>
  </si>
  <si>
    <t>MW-MGP-10-C-L1</t>
  </si>
  <si>
    <t>VPP L2 VMware Mirage for Physical - for Previous Windows Migration Customers, 10-Pack Named Users</t>
  </si>
  <si>
    <t>MW-MGP-10-C-L2</t>
  </si>
  <si>
    <t>VPP L3 VMware Mirage for Physical - for Previous Windows Migration Customers, 10-Pack Named Users</t>
  </si>
  <si>
    <t>MW-MGP-10-C-L3</t>
  </si>
  <si>
    <t>VPP L4 VMware Mirage for Physical - for Previous Windows Migration Customers, 10-Pack Named Users</t>
  </si>
  <si>
    <t>MW-MGP-10-C-L4</t>
  </si>
  <si>
    <t>Academic VMware Mirage for Physical - for Previous Windows Migration Customers, 100-Pack Named Users</t>
  </si>
  <si>
    <t>For previous Mirage Windows Migration customers only. Previous license keys are required on purchased order. Includes VMware Mirage, and ThinApp (Packager, Client, Workstation) licensed for 100 Named Users. Customers who have purchased Mirage Windows Migration per Device licenses will receive equal number of VMware Mirage named user licenses. VMware Mirage SnS Required &amp; Sold Separately.Only Partners authorized with a VMware Academic Specialization may have access to quote the Academic SKU's.</t>
  </si>
  <si>
    <t>MW-MGP-100-A</t>
  </si>
  <si>
    <t>VMware Mirage for Physical - for Previous Windows Migration Customers, 100-Pack Named Users</t>
  </si>
  <si>
    <t>For previous Mirage Windows Migration customers only. Previous license keys are required on purchased order. Includes VMware Mirage, and ThinApp (Packager, Client, Workstation) licensed for 100 Named Users. Customers who have purchased Mirage Windows Migration per Device licenses will receive equal number of VMware Mirage named user licenses. VMware Mirage SnS Required &amp; Sold Separately.</t>
  </si>
  <si>
    <t>MW-MGP-100-C</t>
  </si>
  <si>
    <t>VPP L1 VMware Mirage for Physical - for Previous Windows Migration Customers, 100-Pack Named Users</t>
  </si>
  <si>
    <t>MW-MGP-100-C-L1</t>
  </si>
  <si>
    <t>VPP L2 VMware Mirage for Physical - for Previous Windows Migration Customers, 100-Pack Named Users</t>
  </si>
  <si>
    <t>MW-MGP-100-C-L2</t>
  </si>
  <si>
    <t>VPP L3 VMware Mirage for Physical - for Previous Windows Migration Customers, 100-Pack Named Users</t>
  </si>
  <si>
    <t>MW-MGP-100-C-L3</t>
  </si>
  <si>
    <t>VPP L4 VMware Mirage for Physical - for Previous Windows Migration Customers, 100-Pack Named Users</t>
  </si>
  <si>
    <t>MW-MGP-100-C-L4</t>
  </si>
  <si>
    <t>Nicira</t>
  </si>
  <si>
    <t>Academic VMware NSX for vSphere - vCloud Suite Add-on per Processor</t>
  </si>
  <si>
    <t>Restricted SKU: SKU may have restrictions, please check the Restricted SKU process on Partner Central. Only Partners authorized with a VMware Academic Specialization may have access to quote the Academic SKU's. Requires original vCloud Suite Serial Number w/active SnS. SnS Required &amp; Sold Separately.</t>
  </si>
  <si>
    <t>NX-CLAD-A</t>
  </si>
  <si>
    <t>Academic Basic Support/Subscription VMware NSX for vSphere - vCloud Suite Add-on per Processor for 1 year</t>
  </si>
  <si>
    <t>NX-CLAD-G-SSS-A</t>
  </si>
  <si>
    <t>Academic Basic Support/Subscription VMware NSX for vSphere - vCloud Suite Add-on per Processor for 3 years</t>
  </si>
  <si>
    <t>NX-CLAD-3G-SSS-A</t>
  </si>
  <si>
    <t>Academic Production Support/Subscription VMware NSX for vSphere - vCloud Suite Add-on per Processor for 1 year</t>
  </si>
  <si>
    <t>NX-CLAD-P-SSS-A</t>
  </si>
  <si>
    <t>Academic Production Support/Subscription VMware NSX for vSphere - vCloud Suite Add-on per Processor for 3 years</t>
  </si>
  <si>
    <t>NX-CLAD-3P-SSS-A</t>
  </si>
  <si>
    <t>VMware NSX for vSphere - vCloud Suite Add-on per Processor</t>
  </si>
  <si>
    <t>Restricted SKU: SKU may have restrictions, please check the Restricted SKU process on Partner Central. Requires original vCloud Suite Serial Number w/active SnS. SnS Required &amp; Sold Separately</t>
  </si>
  <si>
    <t>NX-CLAD-C</t>
  </si>
  <si>
    <t>VPP L1 VMware NSX for vSphere - vCloud Suite Add-on per Processor</t>
  </si>
  <si>
    <t>NX-CLAD-C-L1</t>
  </si>
  <si>
    <t>VPP L2 VMware NSX for vSphere - vCloud Suite Add-on per Processor</t>
  </si>
  <si>
    <t>NX-CLAD-C-L2</t>
  </si>
  <si>
    <t>VPP L3 VMware NSX for vSphere - vCloud Suite Add-on per Processor</t>
  </si>
  <si>
    <t>NX-CLAD-C-L3</t>
  </si>
  <si>
    <t>VPP L4 VMware NSX for vSphere - vCloud Suite Add-on per Processor</t>
  </si>
  <si>
    <t>NX-CLAD-C-L4</t>
  </si>
  <si>
    <t>Basic Support/Subscription VMware NSX for vSphere - vCloud Suite Add-on per Processor for 1 year</t>
  </si>
  <si>
    <t>NX-CLAD-G-SSS-C</t>
  </si>
  <si>
    <t>Basic Support/Subscription VMware NSX for vSphere - vCloud Suite Add-on per Processor for 3 years</t>
  </si>
  <si>
    <t>NX-CLAD-3G-SSS-C</t>
  </si>
  <si>
    <t>Production Support/Subscription VMware NSX for vSphere - vCloud Suite Add-on per Processor for 1 year</t>
  </si>
  <si>
    <t>NX-CLAD-P-SSS-C</t>
  </si>
  <si>
    <t>Production Support/Subscription VMware NSX for vSphere - vCloud Suite Add-on per Processor for 3 years</t>
  </si>
  <si>
    <t>NX-CLAD-3P-SSS-C</t>
  </si>
  <si>
    <t>Academic Upgrade: VMware NSX for vSphere - vCloud Suite Add-on to VMware NSX for Multi-Hypervisor</t>
  </si>
  <si>
    <t>Restricted SKU: SKU may have restrictions, please check the Restricted SKU process on Partner Central. Only Partners authorized with a VMware Academic Specialization may have access to quote the Academic SKU's. NSX for Multi-Hypervisor SnS is Required. Original Serial Number w/active SnS required.</t>
  </si>
  <si>
    <t>NX-CLAD-MHV-UG-A</t>
  </si>
  <si>
    <t>Academic Basic Support/Subscription VMware NSX for Multi-Hypervisor per Processor for 1 year</t>
  </si>
  <si>
    <t>NX-MHV-G-SSS-A</t>
  </si>
  <si>
    <t>Academic Basic Support/Subscription for VMware NSX for Multi-Hypervisor per Processor for 2 Months</t>
  </si>
  <si>
    <t>NX-MHV-2M-GSSS-A</t>
  </si>
  <si>
    <t>Academic Basic Support/Subscription VMware NSX for Multi-Hypervisor per Processor for 3 years</t>
  </si>
  <si>
    <t>NX-MHV-3G-SSS-A</t>
  </si>
  <si>
    <t>Academic Production Support/Subscription VMware NSX for Multi-Hypervisor per Processor for 1 year</t>
  </si>
  <si>
    <t>NX-MHV-P-SSS-A</t>
  </si>
  <si>
    <t>Academic Production Support/Subscription for VMware NSX for Multi-Hypervisor per Processor for 2 Months</t>
  </si>
  <si>
    <t>NX-MHV-2M-PSSS-A</t>
  </si>
  <si>
    <t>Academic Production Support/Subscription VMware NSX for Multi-Hypervisor per Processor for 3 years</t>
  </si>
  <si>
    <t>NX-MHV-3P-SSS-A</t>
  </si>
  <si>
    <t>Upgrade: VMware NSX for vSphere - vCloud Suite Add-on to VMware NSX for Multi-Hypervisor</t>
  </si>
  <si>
    <t>Restricted SKU: SKU may have restrictions, please check the Restricted SKU process on Partner Central. NSX for Multi-Hypervisor SnS is Required. Original Serial Number w/active SnS required.</t>
  </si>
  <si>
    <t>NX-CLAD-MHV-UG-C</t>
  </si>
  <si>
    <t>Basic Support/Subscription VMware NSX for Multi-Hypervisor per Processor for 1 year</t>
  </si>
  <si>
    <t>NX-MHV-G-SSS-C</t>
  </si>
  <si>
    <t>Basic Support/Subscription for VMware NSX for Multi-Hypervisor per Processor for 2 Months</t>
  </si>
  <si>
    <t>NX-MHV-2M-GSSS-C</t>
  </si>
  <si>
    <t>Basic Support/Subscription VMware NSX for Multi-Hypervisor per Processor for 3 years</t>
  </si>
  <si>
    <t>NX-MHV-3G-SSS-C</t>
  </si>
  <si>
    <t>Production Support/Subscription VMware NSX for Multi-Hypervisor per Processor for 1 year</t>
  </si>
  <si>
    <t>NX-MHV-P-SSS-C</t>
  </si>
  <si>
    <t>Production Support/Subscription for VMware NSX for Multi-Hypervisor per Processor for 2 Months</t>
  </si>
  <si>
    <t>NX-MHV-2M-PSSS-C</t>
  </si>
  <si>
    <t>Production Support/Subscription VMware NSX for Multi-Hypervisor per Processor for 3 years</t>
  </si>
  <si>
    <t>NX-MHV-3P-SSS-C</t>
  </si>
  <si>
    <t>Academic VMware NSX for Multi-Hypervisor - 1 Year Term License (25 VM)</t>
  </si>
  <si>
    <t>Restricted SKU:  SKU may have restrictions, please check the Restricted SKU process on Partner Central. SnS Required.Only Partners authorized with a VMware Academic Specialization may have access to quote the Academic SKU's</t>
  </si>
  <si>
    <t>NX-MH25-TL-A</t>
  </si>
  <si>
    <t>Academic VMware NSX for Multi-Hypervisor - 1 Year Basic Support Subscription (25 VM)</t>
  </si>
  <si>
    <t>NX-MH25-G-SSS-A</t>
  </si>
  <si>
    <t>Academic VMware NSX for Multi-Hypervisor - 1 Year Production Support Subscription (25 VM)</t>
  </si>
  <si>
    <t>NX-MH25-P-SSS-A</t>
  </si>
  <si>
    <t>VMware NSX for Multi-Hypervisor - 1 Year Term License (25 VM)</t>
  </si>
  <si>
    <t>Restricted SKU:  SKU may have restrictions, please check the Restricted SKU process on Partner Central. SnS Required.</t>
  </si>
  <si>
    <t>NX-MH25-TL-C</t>
  </si>
  <si>
    <t>VMware NSX for Multi-Hypervisor - 1 Year Basic Support Subscription (25 VM)</t>
  </si>
  <si>
    <t>NX-MH25-G-SSS-C</t>
  </si>
  <si>
    <t>VMware NSX for Multi-Hypervisor - 1 Year Production Support Subscription (25 VM)</t>
  </si>
  <si>
    <t>NX-MH25-P-SSS-C</t>
  </si>
  <si>
    <t>Academic VMware NSX for Multi-Hypervisor per Processor</t>
  </si>
  <si>
    <t>Restricted SKU: SKU may have restrictions, please check the Restricted SKU process on Partner Central. Only Partners authorized with a VMware Academic Specialization may have access to quote the Academic SKU's. SnS Required &amp; Sold Separately.</t>
  </si>
  <si>
    <t>NX-MHV-A</t>
  </si>
  <si>
    <t>VMware NSX for Multi-Hypervisor per Processor</t>
  </si>
  <si>
    <t>Restricted SKU: SKU may have restrictions, please check the Restricted SKU process on Partner Central. SnS Required &amp; Sold Separately</t>
  </si>
  <si>
    <t>NX-MHV-C</t>
  </si>
  <si>
    <t>Academic VMware NSX for vSphere: Horizon edition (100 VM Pack)</t>
  </si>
  <si>
    <t>NX-VS-100VM-A</t>
  </si>
  <si>
    <t>Academic Basic Support/Subscription for VMware NSX for vSphere: Horizon edition (100 VM Pack) for 1 Year</t>
  </si>
  <si>
    <t>NX-VS-100VM-G-SSS-A</t>
  </si>
  <si>
    <t>Academic Basic Support/Subscription for VMware NSX for vSphere: Horizon edition (100 VM Pack) for 3 years</t>
  </si>
  <si>
    <t>NX-VS-100VM-3G-SSS-A</t>
  </si>
  <si>
    <t>Academic Production Support/Subscription for VMware NSX for vSphere: Horizon edition (100 VM Pack) for 1 Year</t>
  </si>
  <si>
    <t>NX-VS-100VM-P-SSS-A</t>
  </si>
  <si>
    <t>Academic Production Support/Subscription for VMware NSX for vSphere: Horizon edition (100 VM Pack) for 3 years</t>
  </si>
  <si>
    <t>NX-VS-100VM-3P-SSS-A</t>
  </si>
  <si>
    <t>VMware NSX for vSphere: Horizon edition (100 VM Pack)</t>
  </si>
  <si>
    <t>NX-VS-100VM-C</t>
  </si>
  <si>
    <t>VPP L1 VMware NSX for vSphere: Horizon edition per Desktop (100 VM Pack)</t>
  </si>
  <si>
    <t>NX-VS-100VM-C-L1</t>
  </si>
  <si>
    <t>VPP L2 VMware NSX for vSphere: Horizon edition per Desktop (100 VM Pack)</t>
  </si>
  <si>
    <t>NX-VS-100VM-C-L2</t>
  </si>
  <si>
    <t>VPP L3 VMware NSX for vSphere: Horizon edition per Desktop (100 VM Pack)</t>
  </si>
  <si>
    <t>NX-VS-100VM-C-L3</t>
  </si>
  <si>
    <t>VPP L4 VMware NSX for vSphere: Horizon edition per Desktop (100 VM Pack)</t>
  </si>
  <si>
    <t>NX-VS-100VM-C-L4</t>
  </si>
  <si>
    <t>Basic Support/Subscription for VMware NSX for vSphere: Horizon edition (100 VM Pack) for 1 Year</t>
  </si>
  <si>
    <t>NX-VS-100VM-G-SSS-C</t>
  </si>
  <si>
    <t>Basic Support/Subscription for VMware NSX for vSphere: Horizon edition (100 VM Pack) for 3 years</t>
  </si>
  <si>
    <t>NX-VS-100VM-3G-SSS-C</t>
  </si>
  <si>
    <t>Production Support/Subscription for VMware NSX for vSphere: Horizon edition (100 VM Pack) for 1 Year</t>
  </si>
  <si>
    <t>NX-VS-100VM-P-SSS-C</t>
  </si>
  <si>
    <t>Production Support/Subscription for VMware NSX for vSphere: Horizon edition (100 VM Pack) for 3 years</t>
  </si>
  <si>
    <t>NX-VS-100VM-3P-SSS-C</t>
  </si>
  <si>
    <t>Academic VMware NSX for vSphere per Processor</t>
  </si>
  <si>
    <t>NX-VS-A</t>
  </si>
  <si>
    <t>Academic Basic Support/Subscription VMware NSX for vSphere per Processor for 1 year</t>
  </si>
  <si>
    <t>NX-VS-G-SSS-A</t>
  </si>
  <si>
    <t>Academic Basic Support/Subscription VMware NSX for vSphere per Processor for 3 years</t>
  </si>
  <si>
    <t>NX-VS-3G-SSS-A</t>
  </si>
  <si>
    <t>Academic Production Support/Subscription VMware NSX for vSphere per Processor for 1 year</t>
  </si>
  <si>
    <t>NX-VS-P-SSS-A</t>
  </si>
  <si>
    <t>Academic Production Support/Subscription VMware NSX for vSphere per Processor for 3 years</t>
  </si>
  <si>
    <t>NX-VS-3P-SSS-A</t>
  </si>
  <si>
    <t>VMware NSX for vSphere per Processor</t>
  </si>
  <si>
    <t>NX-VS-C</t>
  </si>
  <si>
    <t>VPP L1 VMware NSX for vSphere per Processor</t>
  </si>
  <si>
    <t>NX-VS-C-L1</t>
  </si>
  <si>
    <t>VPP L2 VMware NSX for vSphere per Processor</t>
  </si>
  <si>
    <t>NX-VS-C-L2</t>
  </si>
  <si>
    <t>VPP L3 VMware NSX for vSphere per Processor</t>
  </si>
  <si>
    <t>NX-VS-C-L3</t>
  </si>
  <si>
    <t>VPP L4 VMware NSX for vSphere per Processor</t>
  </si>
  <si>
    <t>NX-VS-C-L4</t>
  </si>
  <si>
    <t>Basic Support/Subscription VMware NSX for vSphere per Processor for 1 year</t>
  </si>
  <si>
    <t>NX-VS-G-SSS-C</t>
  </si>
  <si>
    <t>Basic Support/Subscription VMware NSX for vSphere per Processor for 3 years</t>
  </si>
  <si>
    <t>NX-VS-3G-SSS-C</t>
  </si>
  <si>
    <t>Production Support/Subscription VMware NSX for vSphere per Processor for 1 year</t>
  </si>
  <si>
    <t>NX-VS-P-SSS-C</t>
  </si>
  <si>
    <t>Production Support/Subscription VMware NSX for vSphere per Processor for 3 years</t>
  </si>
  <si>
    <t>NX-VS-3P-SSS-C</t>
  </si>
  <si>
    <t>Academic Upgrade: VMware NSX for vSphere to VMware NSX for Multi-Hypervisor</t>
  </si>
  <si>
    <t>NX-VS-MHV-UG-A</t>
  </si>
  <si>
    <t>Upgrade: VMware NSX for vSphere to VMware NSX for Multi-Hypervisor</t>
  </si>
  <si>
    <t>NX-VS-MHV-UG-C</t>
  </si>
  <si>
    <t>Academic VMware NSX for vSphere - 1 Year Term License (25 VM)</t>
  </si>
  <si>
    <t>NX-VS25-TL-A</t>
  </si>
  <si>
    <t>Academic VMware NSX for vSphere - 1 Year Basic Support Subscription (25 VM)</t>
  </si>
  <si>
    <t>NX-VS25-G-SSS-A</t>
  </si>
  <si>
    <t>Academic VMware NSX for vSphere - 1 Year Production Support Subscription (25 VM)</t>
  </si>
  <si>
    <t>NX-VS25-P-SSS-A</t>
  </si>
  <si>
    <t>VMware NSX for vSphere - 1 Year Term License (25 VM)</t>
  </si>
  <si>
    <t>NX-VS25-TL-C</t>
  </si>
  <si>
    <t>VMware NSX for vSphere - 1 Year Basic Support Subscription (25 VM)</t>
  </si>
  <si>
    <t>NX-VS25-G-SSS-C</t>
  </si>
  <si>
    <t>VMware NSX for vSphere - 1 Year Production Support Subscription (25 VM)</t>
  </si>
  <si>
    <t>NX-VS25-P-SSS-C</t>
  </si>
  <si>
    <t>Player</t>
  </si>
  <si>
    <t>Academic Basic Support/Subscription VMware Player 7 Pro for 1 year</t>
  </si>
  <si>
    <t>PLAY7-PRO-G-SSS-A</t>
  </si>
  <si>
    <t>Academic Production Support/Subscription VMware Player 7 Pro for 1 year</t>
  </si>
  <si>
    <t>PLAY7-PRO-P-SSS-A</t>
  </si>
  <si>
    <t>Basic Support/Subscription VMware Player 7 Pro for 1 year</t>
  </si>
  <si>
    <t>PLAY7-PRO-G-SSS-C</t>
  </si>
  <si>
    <t>Production Support/Subscription VMware Player 7 Pro for 1 year</t>
  </si>
  <si>
    <t>PLAY7-PRO-P-SSS-C</t>
  </si>
  <si>
    <t>Airwatch</t>
  </si>
  <si>
    <t>Academic AirWatch by VMware Enterprise Support - Additional</t>
  </si>
  <si>
    <t>AirWatch Enterprise Support Services - Additional 100 hours of Technical Account Manager support services. PS-SUPP-ENT-ADDL. Only Partners authorized with a VMware Academic Specialization may have access to quote the Academic SKU's.</t>
  </si>
  <si>
    <t>PS-SUPP-ENT-ADDL-A</t>
  </si>
  <si>
    <t>AirWatch by VMware Enterprise Support - Additional</t>
  </si>
  <si>
    <t>AirWatch Enterprise Support Services - Additional 100 hours of Technical Account Manager support services. PS-SUPP-ENT-ADDL</t>
  </si>
  <si>
    <t>PS-SUPP-ENT-ADDL-C</t>
  </si>
  <si>
    <t>Pivotal</t>
  </si>
  <si>
    <t>Academic Production Support Only for Apache HTTP (6 core)</t>
  </si>
  <si>
    <t>Production Support Only for Apache HTTP *MUST BE BOOKED WITH APACHE HTTP LICENSE SKU (PV-APAH-LIC)*Only Partners authorized with a VMware Academic Specialization may have access to quote the Academic SKU's</t>
  </si>
  <si>
    <t>PV-APAH-P-SUP-A</t>
  </si>
  <si>
    <t>Production Support Only for Apache HTTP (6 core)</t>
  </si>
  <si>
    <t>Production Support Only for Apache HTTP *MUST BE BOOKED WITH APACHE HTTP LICENSE SKU (PV-APAH-LIC)*</t>
  </si>
  <si>
    <t>PV-APAH-P-SUP-C</t>
  </si>
  <si>
    <t>Academic Production Support Only for Pivotal Apache HTTP per CPU (For Renewal of Existing Web Server Customers Only)</t>
  </si>
  <si>
    <t>Production Support Only for Apache HTTP *FOR RENEWAL OF EXISTING WEBSERVER CUSTOMERS ONLY. MUST BE BOOKED WITH APACHE HTTP LICENSE SKU (PV-APAH-WEB)*. Only Partners authorized with a VMware Academic Specialization may have access to quote the Academic SKU's</t>
  </si>
  <si>
    <t>PV-APAH-WEB-P-SUP-A</t>
  </si>
  <si>
    <t>Production Support Only for Pivotal Apache HTTP per CPU (For Renewal of Existing Web Server Customers Only)</t>
  </si>
  <si>
    <t>Production Support Only for Apache HTTP *FOR RENEWAL OF EXISTING WEBSERVER CUSTOMERS ONLY. MUST BE BOOKED WITH APACHE HTTP LICENSE SKU (PV-APAH-WEB)*</t>
  </si>
  <si>
    <t>PV-APAH-WEB-P-SUP-C</t>
  </si>
  <si>
    <t>Academic Basic Support Only for Apache Tomcat (6 core)</t>
  </si>
  <si>
    <t>Basic Support Only for Apache Tomcat for *MUST BE BOOKED WITH APACHE TOMCAT LICENSE SKU (PV-APATC-LIC)*Only Partners authorized with a VMware Academic Specialization may have access to quote the Academic SKU's</t>
  </si>
  <si>
    <t>PV-APATC-G-SUP-A</t>
  </si>
  <si>
    <t>Basic Support Only for Apache Tomcat (6 core)</t>
  </si>
  <si>
    <t>Basic Support Only for Apache Tomcat for *MUST BE BOOKED WITH APACHE TOMCAT LICENSE SKU (PV-APATC-LIC)*</t>
  </si>
  <si>
    <t>PV-APATC-G-SUP-C</t>
  </si>
  <si>
    <t>Academic Production Support Only for Apache Tomcat (6 core)</t>
  </si>
  <si>
    <t>Production Support Only for Apache Tomcat for *MUST BE BOOKED WITH APACHE TOMCAT LICENSE SKU (PV-APATC-LIC)*Only Partners authorized with a VMware Academic Specialization may have access to quote the Academic SKU's</t>
  </si>
  <si>
    <t>PV-APATC-P-SUP-A</t>
  </si>
  <si>
    <t>Production Support Only for Apache Tomcat (6 core)</t>
  </si>
  <si>
    <t>Production Support Only for Apache Tomcat for *MUST BE BOOKED WITH APACHE TOMCAT LICENSE SKU (PV-APATC-LIC)*</t>
  </si>
  <si>
    <t>PV-APATC-P-SUP-C</t>
  </si>
  <si>
    <t>Academic Pivotal App Suite v2 Term License (1 core) + Production Support/Subscription for 2 years</t>
  </si>
  <si>
    <t>Technical Support, 24 Hour Sev 1 Support -- 7 days a week.Only Partners authorized with a VMware Academic Specialization may have access to quote the Academic SKU's.</t>
  </si>
  <si>
    <t>PV-APP-STE-2P-TLSS-A</t>
  </si>
  <si>
    <t>Pivotal App Suite v2 Term License (1 core) + Production Support/Subscription for 2 years</t>
  </si>
  <si>
    <t>PV-APP-STE-2P-TLSS-C</t>
  </si>
  <si>
    <t>Academic Pivotal App Suite v2 Term License (1 core) + Production Support/Subscription for 3 years</t>
  </si>
  <si>
    <t>PV-APP-STE-3P-TLSS-A</t>
  </si>
  <si>
    <t>Pivotal App Suite v2 Term License (1 core) + Production Support/Subscription for 3 years</t>
  </si>
  <si>
    <t>PV-APP-STE-3P-TLSS-C</t>
  </si>
  <si>
    <t>Academic Pivotal App Suite v2 Perpetual License (1 core)</t>
  </si>
  <si>
    <t>SNS is Required and sold separately.Only Partners authorized with a VMware Academic Specialization may have access to quote the Academic SKU's.</t>
  </si>
  <si>
    <t>PV-APP-STE-A</t>
  </si>
  <si>
    <t>Academic Production Support/Subscription for Pivotal App Suite v2 Perpetual License (1 core)</t>
  </si>
  <si>
    <t>PV-APP-STE-P-SSS-A</t>
  </si>
  <si>
    <t>Academic Production Support/Subscription for Pivotal App Suite v2 Perpetual License (1 core) for 3 years</t>
  </si>
  <si>
    <t>PV-APP-STE-3P-SSS-A</t>
  </si>
  <si>
    <t>Pivotal App Suite v2 Perpetual License (1 core)</t>
  </si>
  <si>
    <t>SNS is Required and sold separately.</t>
  </si>
  <si>
    <t>PV-APP-STE-C</t>
  </si>
  <si>
    <t>Production Support/Subscription for Pivotal App Suite v2 Perpetual License (1 core)</t>
  </si>
  <si>
    <t>PV-APP-STE-P-SSS-C</t>
  </si>
  <si>
    <t>Production Support/Subscription for Pivotal App Suite v2 Perpetual License (1 core) for 3 years</t>
  </si>
  <si>
    <t>PV-APP-STE-3P-SSS-C</t>
  </si>
  <si>
    <t>Academic Pivotal Developer Support only for App Suite v2 (per Named Developer)</t>
  </si>
  <si>
    <t>Developer Support only for App Suite (per Named Developer) *MUST BE BOOKED WITH APP SUITE DEVELOPER LICENSE SKU (PV-APP-STE-LIC-A)*</t>
  </si>
  <si>
    <t>PV-APP-STE-G-SUP-A</t>
  </si>
  <si>
    <t>Pivotal Developer Support only for App Suite v2 (per Named Developer)</t>
  </si>
  <si>
    <t>Developer Support only for App Suite (per Named Developer) *MUST BE BOOKED WITH APP SUITE DEVELOPER LICENSE SKU (PV-APP-STE-LIC-C)*</t>
  </si>
  <si>
    <t>PV-APP-STE-G-SUP-C</t>
  </si>
  <si>
    <t>Academic Pivotal App Suite v2 Term License (1 core) + Production Support/Subscription for 1 year</t>
  </si>
  <si>
    <t>PV-APP-STE-P-TLSS-A</t>
  </si>
  <si>
    <t>Pivotal App Suite v2 Term License (1 core) + Production Support/Subscription for 1 year</t>
  </si>
  <si>
    <t>PV-APP-STE-P-TLSS-C</t>
  </si>
  <si>
    <t>Academic Production Support/Subscription for Pivotal App Suite Perpetual License (1 core)</t>
  </si>
  <si>
    <t>PV-APSTE-P-SSS-A</t>
  </si>
  <si>
    <t>Production Support/Subscription for Pivotal App Suite Perpetual License (1 core)</t>
  </si>
  <si>
    <t>PV-APSTE-P-SSS-C</t>
  </si>
  <si>
    <t>Academic Developer Support only for Spring Enterprise (per Developer)</t>
  </si>
  <si>
    <t>Developer Support only for Spring Enterprise (per Developer) *MUST BE BOOKED WITH SPRING ENTERPRISE LICENSE SKU (PV-ENT-LIC)*Only Partners authorized with a VMware Academic Specialization may have access to quote the Academic SKU's</t>
  </si>
  <si>
    <t>PV-DEVE-G-SUP-A</t>
  </si>
  <si>
    <t>Developer Support only for Spring Enterprise (per Developer)</t>
  </si>
  <si>
    <t>Developer Support only for Spring Enterprise (per Developer) *MUST BE BOOKED WITH SPRING ENTERPRISE LICENSE SKU (PV-ENT-LIC)*</t>
  </si>
  <si>
    <t>PV-DEVE-G-SUP-C</t>
  </si>
  <si>
    <t>Academic Production Developer Support  - Renewals Only</t>
  </si>
  <si>
    <t>PV-DEVE-P-SUP-A</t>
  </si>
  <si>
    <t>Production Developer Support  - Renewals Only</t>
  </si>
  <si>
    <t>PV-DEVE-P-SUP-C</t>
  </si>
  <si>
    <t>Academic Basic Support Only for Spring Server Products (6 core)</t>
  </si>
  <si>
    <t>Basic Support Only for Spring Server *MUST BE BOOKED WITH SPRING SERVER LICENSE SKU (PV-DEVS-LIC)*Only Partners authorized with a VMware Academic Specialization may have access to quote the Academic SKU's</t>
  </si>
  <si>
    <t>PV-DEVS-G-SUP-A</t>
  </si>
  <si>
    <t>Basic Support Only for Spring Server Products (6 core)</t>
  </si>
  <si>
    <t>Basic Support Only for Spring Server *MUST BE BOOKED WITH SPRING SERVER LICENSE SKU (PV-DEVS-LIC)*</t>
  </si>
  <si>
    <t>PV-DEVS-G-SUP-C</t>
  </si>
  <si>
    <t>Academic Production Support Only for Spring Server Products (6 core)</t>
  </si>
  <si>
    <t>Production Support Only for Spring Server *MUST BE BOOKED WITH SPRING SERVER LICENSE SKU (PV-DEVS-LIC)*Only Partners authorized with a VMware Academic Specialization may have access to quote the Academic SKU's</t>
  </si>
  <si>
    <t>PV-DEVS-P-SUP-A</t>
  </si>
  <si>
    <t>Production Support Only for Spring Server Products (6 core)</t>
  </si>
  <si>
    <t>Production Support Only for Spring Server *MUST BE BOOKED WITH SPRING SERVER LICENSE SKU (PV-DEVS-LIC)*</t>
  </si>
  <si>
    <t>PV-DEVS-P-SUP-C</t>
  </si>
  <si>
    <t>Academic Basic Support Only for Spring Enterprise Products (6 core)</t>
  </si>
  <si>
    <t>Basic Support Only for Spring Enterprise Products *MUST BE BOOKED WITH SPRING ENTERPRISE LICENSE SKU (PV-ENT-LIC)*Only Partners authorized with a VMware Academic Specialization may have access to quote the Academic SKU's</t>
  </si>
  <si>
    <t>PV-ENT-G-SUP-A</t>
  </si>
  <si>
    <t>Basic Support Only for Spring Enterprise Products (6 core)</t>
  </si>
  <si>
    <t>Basic Support Only for Spring Enterprise Products *MUST BE BOOKED WITH SPRING ENTERPRISE LICENSE SKU (PV-ENT-LIC)*</t>
  </si>
  <si>
    <t>PV-ENT-G-SUP-C</t>
  </si>
  <si>
    <t>Academic Production Support Only for Spring Enterprise Products (6 core)</t>
  </si>
  <si>
    <t>Production Support Only for Spring Enterprise Products *MUST BE BOOKED WITH SPRING ENTERPRISE LICENSE SKU (PV-ENT-LIC)*Only Partners authorized with a VMware Academic Specialization may have access to quote the Academic SKU's</t>
  </si>
  <si>
    <t>PV-ENT-P-SUP-A</t>
  </si>
  <si>
    <t>Production Support Only for Spring Enterprise Products (6 core)</t>
  </si>
  <si>
    <t>Production Support Only for Spring Enterprise Products *MUST BE BOOKED WITH SPRING ENTERPRISE LICENSE SKU (PV-ENT-LIC)*</t>
  </si>
  <si>
    <t>PV-ENT-P-SUP-C</t>
  </si>
  <si>
    <t>Academic Pivotal GemFire Client Perpetual License (Cross-Cloud)</t>
  </si>
  <si>
    <t>SNS is Required and sold separately.Only Partners authorized with a VMware Academic Specialization may have access to quote the Academic SKU's</t>
  </si>
  <si>
    <t>PV-GFCL-A</t>
  </si>
  <si>
    <t>Academic Basic Support/Subscription for Pivotal GemFire Client Perpetual License (Cross-Cloud)</t>
  </si>
  <si>
    <t>PV-GFCL-G-SSS-A</t>
  </si>
  <si>
    <t>Academic Basic Support/Subscription for Pivotal GemFire Client Perpetual License (Cross-Cloud) for 3 years</t>
  </si>
  <si>
    <t>PV-GFCL-3G-SSS-A</t>
  </si>
  <si>
    <t>Academic Production Support/Subscription for Pivotal GemFire Client Perpetual License (Cross-Cloud)</t>
  </si>
  <si>
    <t>PV-GFCL-P-SSS-A</t>
  </si>
  <si>
    <t>Academic Production Support/Subscription for Pivotal GemFire Client Perpetual License (Cross-Cloud) for 3 years</t>
  </si>
  <si>
    <t>PV-GFCL-3P-SSS-A</t>
  </si>
  <si>
    <t>Pivotal GemFire Client Perpetual License (Cross-Cloud)</t>
  </si>
  <si>
    <t>PV-GFCL-C</t>
  </si>
  <si>
    <t>Basic Support/Subscription for Pivotal GemFire Client Perpetual License (Cross-Cloud)</t>
  </si>
  <si>
    <t>PV-GFCL-G-SSS-C</t>
  </si>
  <si>
    <t>Basic Support/Subscription for Pivotal GemFire Client Perpetual License (Cross-Cloud) for 3 years</t>
  </si>
  <si>
    <t>PV-GFCL-3G-SSS-C</t>
  </si>
  <si>
    <t>Production Support/Subscription for Pivotal GemFire Client Perpetual License (Cross-Cloud)</t>
  </si>
  <si>
    <t>PV-GFCL-P-SSS-C</t>
  </si>
  <si>
    <t>Production Support/Subscription for Pivotal GemFire Client Perpetual License (Cross-Cloud) for 3 years</t>
  </si>
  <si>
    <t>PV-GFCL-3P-SSS-C</t>
  </si>
  <si>
    <t>Academic Production Support Only for Pivotal GemFire Community (Cross-Cloud)</t>
  </si>
  <si>
    <t xml:space="preserve">Production Support Only for Pivotal GemFire Community *MUST BE BOOKED WITH PIVOTAL GEMFIRE COMMUNITY LICENSE SKU (PV-GFCOM-LIC)*Only Partners authorized with a VMware Academic Specialization may have access to quote the Academic SKU's
</t>
  </si>
  <si>
    <t>PV-GFCOM-P-SUP-A</t>
  </si>
  <si>
    <t>Production Support Only for Pivotal GemFire Community (Cross-Cloud)</t>
  </si>
  <si>
    <t xml:space="preserve">Production Support Only for Pivotal GemFire Community *MUST BE BOOKED WITH PIVOTAL GEMFIRE COMMUNITY LICENSE SKU (PV-GFCOM-LIC)*
</t>
  </si>
  <si>
    <t>PV-GFCOM-P-SUP-C</t>
  </si>
  <si>
    <t>Academic Pivotal GemFire Client Unlimited Perpetual License (Cross-Cloud)</t>
  </si>
  <si>
    <t>PV-GFCU-A</t>
  </si>
  <si>
    <t>Academic Basic Support/Subscription for Pivotal GemFire Client Unlimited Perpetual License (Cross-Cloud)</t>
  </si>
  <si>
    <t>PV-GFCU-G-SSS-A</t>
  </si>
  <si>
    <t>Academic Basic Support/Subscription for Pivotal GemFire Client Unlimited Perpetual License (Cross-Cloud) for 3 years</t>
  </si>
  <si>
    <t>PV-GFCU-3G-SSS-A</t>
  </si>
  <si>
    <t>Academic Production Support/Subscription for Pivotal GemFire Client Unlimited Perpetual License (Cross-Cloud)</t>
  </si>
  <si>
    <t>PV-GFCU-P-SSS-A</t>
  </si>
  <si>
    <t>Academic Production Support/Subscription for Pivotal GemFire Client Unlimited Perpetual License (Cross-Cloud) for 3 years</t>
  </si>
  <si>
    <t>PV-GFCU-3P-SSS-A</t>
  </si>
  <si>
    <t>Pivotal GemFire Client Unlimited Perpetual License (Cross-Cloud)</t>
  </si>
  <si>
    <t>PV-GFCU-C</t>
  </si>
  <si>
    <t>Basic Support/Subscription for Pivotal GemFire Client Unlimited Perpetual License (Cross-Cloud)</t>
  </si>
  <si>
    <t>PV-GFCU-G-SSS-C</t>
  </si>
  <si>
    <t>Basic Support/Subscription for Pivotal GemFire Client Unlimited Perpetual License (Cross-Cloud) for 3 years</t>
  </si>
  <si>
    <t>PV-GFCU-3G-SSS-C</t>
  </si>
  <si>
    <t>Production Support/Subscription for Pivotal GemFire Client Unlimited Perpetual License (Cross-Cloud)</t>
  </si>
  <si>
    <t>PV-GFCU-P-SSS-C</t>
  </si>
  <si>
    <t>Production Support/Subscription for Pivotal GemFire Client Unlimited Perpetual License (Cross-Cloud) for 3 years</t>
  </si>
  <si>
    <t>PV-GFCU-3P-SSS-C</t>
  </si>
  <si>
    <t>Academic Pivotal GemFire Enterprise Perpetual License (Cross-Cloud)</t>
  </si>
  <si>
    <t>PV-GFE-A</t>
  </si>
  <si>
    <t>Academic Basic Support/Subscription for Pivotal GemFire Enterprise Perpetual License (Cross-Cloud)</t>
  </si>
  <si>
    <t>PV-GFE-G-SSS-A</t>
  </si>
  <si>
    <t>Academic Basic Support/Subscription for Pivotal GemFire Enterprise Perpetual License (Cross-Cloud) for 3 years</t>
  </si>
  <si>
    <t>PV-GFE-3G-SSS-A</t>
  </si>
  <si>
    <t>Academic Production Support/Subscription for Pivotal GemFire Enterprise Perpetual License (Cross-Cloud)</t>
  </si>
  <si>
    <t>PV-GFE-P-SSS-A</t>
  </si>
  <si>
    <t>Academic Production Support/Subscription for Pivotal GemFire Enterprise Perpetual License (Cross-Cloud) for 3 years</t>
  </si>
  <si>
    <t>PV-GFE-3P-SSS-A</t>
  </si>
  <si>
    <t>Pivotal GemFire Enterprise Perpetual License (Cross-Cloud)</t>
  </si>
  <si>
    <t>PV-GFE-C</t>
  </si>
  <si>
    <t>Basic Support/Subscription for Pivotal GemFire Enterprise Perpetual License (Cross-Cloud)</t>
  </si>
  <si>
    <t>PV-GFE-G-SSS-C</t>
  </si>
  <si>
    <t>Basic Support/Subscription for Pivotal GemFire Enterprise Perpetual License (Cross-Cloud) for 3 years</t>
  </si>
  <si>
    <t>PV-GFE-3G-SSS-C</t>
  </si>
  <si>
    <t>Production Support/Subscription for Pivotal GemFire Enterprise Perpetual License (Cross-Cloud)</t>
  </si>
  <si>
    <t>PV-GFE-P-SSS-C</t>
  </si>
  <si>
    <t>Production Support/Subscription for Pivotal GemFire Enterprise Perpetual License (Cross-Cloud) for 3 years</t>
  </si>
  <si>
    <t>PV-GFE-3P-SSS-C</t>
  </si>
  <si>
    <t>Academic Basic Support/Subscription for Pivotal GemFire Test and Development Perpetual License (Cross-Cloud)</t>
  </si>
  <si>
    <t>PV-GFTD-G-SSS-A</t>
  </si>
  <si>
    <t>Academic Production Support/Subscription for Pivotal GemFire Test and Development Perpetual License (Cross-Cloud)</t>
  </si>
  <si>
    <t>PV-GFTD-P-SSS-A</t>
  </si>
  <si>
    <t>Basic Support/Subscription for Pivotal GemFire Test and Development Perpetual License (Cross-Cloud)</t>
  </si>
  <si>
    <t>PV-GFTD-G-SSS-C</t>
  </si>
  <si>
    <t>Production Support/Subscription for Pivotal GemFire Test and Development Perpetual License (Cross-Cloud)</t>
  </si>
  <si>
    <t>PV-GFTD-P-SSS-C</t>
  </si>
  <si>
    <t>Academic Pivotal GemFire XD (Per Core)</t>
  </si>
  <si>
    <t>Only for sale to existing GemFire XD customers. SNS is Required and sold separately.Only Partners authorized with a VMware Academic Specialization may have access to quote the Academic SKU's</t>
  </si>
  <si>
    <t>PV-GFXD-CPU-A</t>
  </si>
  <si>
    <t>Academic Basic Support/Subscription for Pivotal GemFire XD (Per Core)</t>
  </si>
  <si>
    <t>PV-GFXD-CPU-G-SSS-A</t>
  </si>
  <si>
    <t>Academic Basic Support/Subscription for Pivotal GemFire XD (Per Core) for 3 years</t>
  </si>
  <si>
    <t>PV-GFXD-CPU-3G-SSS-A</t>
  </si>
  <si>
    <t>Academic Production Support/Subscription for Pivotal GemFire XD (Per Core)</t>
  </si>
  <si>
    <t>PV-GFXD-CPU-P-SSS-A</t>
  </si>
  <si>
    <t>Academic Production Support/Subscription for Pivotal GemFire XD (Per Core) for 3 years</t>
  </si>
  <si>
    <t>PV-GFXD-CPU-3P-SSS-A</t>
  </si>
  <si>
    <t>Pivotal GemFire XD (Per Core)</t>
  </si>
  <si>
    <t>Only for sale to existing GemFire XD customers. SNS is Required and sold separately.</t>
  </si>
  <si>
    <t>PV-GFXD-CPU-C</t>
  </si>
  <si>
    <t>Basic Support/Subscription for Pivotal GemFire XD (Per Core)</t>
  </si>
  <si>
    <t>PV-GFXD-CPU-G-SSS-C</t>
  </si>
  <si>
    <t>Basic Support/Subscription for Pivotal GemFire XD (Per Core) for 3 years</t>
  </si>
  <si>
    <t>PV-GFXD-CPU-3G-SSS-C</t>
  </si>
  <si>
    <t>Production Support/Subscription for Pivotal GemFire XD (Per Core)</t>
  </si>
  <si>
    <t>PV-GFXD-CPU-P-SSS-C</t>
  </si>
  <si>
    <t>Production Support/Subscription for Pivotal GemFire XD (Per Core) for 3 years</t>
  </si>
  <si>
    <t>PV-GFXD-CPU-3P-SSS-C</t>
  </si>
  <si>
    <t>Academic Pivotal RabbitMQ Perpetual License (6 core)</t>
  </si>
  <si>
    <t>PV-RBMQ-A</t>
  </si>
  <si>
    <t>Academic Basic Support/Subscription Pivotal RabbitMQ Perpetual License (6 core) for 1 year</t>
  </si>
  <si>
    <t>PV-RBMQ-G-SSS-A</t>
  </si>
  <si>
    <t>Academic Basic Support/Subscription Pivotal RabbitMQ Perpetual License (6 core) for 3 years</t>
  </si>
  <si>
    <t>PV-RBMQ-3G-SSS-A</t>
  </si>
  <si>
    <t>Academic Production Support/Subscription Pivotal RabbitMQ Perpetual License (6 core) for 1 year</t>
  </si>
  <si>
    <t>PV-RBMQ-P-SSS-A</t>
  </si>
  <si>
    <t>Academic Production Support/Subscription Pivotal RabbitMQ Perpetual License (6 core) for 3 years</t>
  </si>
  <si>
    <t>PV-RBMQ-3P-SSS-A</t>
  </si>
  <si>
    <t>Pivotal RabbitMQ Perpetual License (6 core)</t>
  </si>
  <si>
    <t>PV-RBMQ-C</t>
  </si>
  <si>
    <t>Basic Support/Subscription Pivotal RabbitMQ Perpetual License (6 core) for 1 year</t>
  </si>
  <si>
    <t>PV-RBMQ-G-SSS-C</t>
  </si>
  <si>
    <t>Basic Support/Subscription Pivotal RabbitMQ Perpetual License (6 core) for 3 years</t>
  </si>
  <si>
    <t>PV-RBMQ-3G-SSS-C</t>
  </si>
  <si>
    <t>Production Support/Subscription Pivotal RabbitMQ Perpetual License (6 core) for 1 year</t>
  </si>
  <si>
    <t>PV-RBMQ-P-SSS-C</t>
  </si>
  <si>
    <t>Production Support/Subscription Pivotal RabbitMQ Perpetual License (6 core) for 3 years</t>
  </si>
  <si>
    <t>PV-RBMQ-3P-SSS-C</t>
  </si>
  <si>
    <t>Academic Basic Support Only for RabbitMQ Open Source (6 core)</t>
  </si>
  <si>
    <t>Basic Support Only for RabbitMQ Open Source *MUST BE BOOKED WITH RABBITMQ OPEN SOURCE LICENSE SKU (PV-RBMQOSS-LIC)*. Only Partners authorized with a VMware Academic Specialization may have access to quote the Academic SKU's</t>
  </si>
  <si>
    <t>PV-RBMQOSS-G-SUP-A</t>
  </si>
  <si>
    <t>Basic Support Only for RabbitMQ Open Source (6 core)</t>
  </si>
  <si>
    <t>Basic Support Only for RabbitMQ Open Source *MUST BE BOOKED WITH RABBITMQ OPEN SOURCE LICENSE SKU (PV-RBMQOSS-LIC)*.</t>
  </si>
  <si>
    <t>PV-RBMQOSS-G-SUP-C</t>
  </si>
  <si>
    <t>Academic Production Support Only for RabbitMQ Open Source (6 core)</t>
  </si>
  <si>
    <t>Production Support Only for RabbitMQ Open Source *MUST BE BOOKED WITH RABBITMQ OPEN SOURCE LICENSE SKU (PV-RBMQOSS-LIC)*. Only Partners authorized with a VMware Academic Specialization may have access to quote the Academic SKU's</t>
  </si>
  <si>
    <t>PV-RBMQOSS-P-SUP-A</t>
  </si>
  <si>
    <t>Production Support Only for RabbitMQ Open Source (6 core)</t>
  </si>
  <si>
    <t>Production Support Only for RabbitMQ Open Source *MUST BE BOOKED WITH RABBITMQ OPEN SOURCE LICENSE SKU (PV-RBMQOSS-LIC)*.</t>
  </si>
  <si>
    <t>PV-RBMQOSS-P-SUP-C</t>
  </si>
  <si>
    <t>Academic Basic Support Only for Spring (6 core)</t>
  </si>
  <si>
    <t>Basic Support Only for Spring for *MUST BE BOOKED WITH SPRING LICENSE SKU (PV-SPG-LIC)*Only Partners authorized with a VMware Academic Specialization may have access to quote the Academic SKU's</t>
  </si>
  <si>
    <t>PV-SPG-G-SUP-A</t>
  </si>
  <si>
    <t>Basic Support Only for Spring (6 core)</t>
  </si>
  <si>
    <t>Basic Support Only for Spring for *MUST BE BOOKED WITH SPRING LICENSE SKU (PV-SPG-LIC)*</t>
  </si>
  <si>
    <t>PV-SPG-G-SUP-C</t>
  </si>
  <si>
    <t>Academic Production Support Only for Spring (6 core)</t>
  </si>
  <si>
    <t>Production Support Only for Spring for *MUST BE BOOKED WITH SPRING LICENSE SKU (PV-SPG-LIC)*Only Partners authorized with a VMware Academic Specialization may have access to quote the Academic SKU's</t>
  </si>
  <si>
    <t>PV-SPG-P-SUP-A</t>
  </si>
  <si>
    <t>Production Support Only for Spring (6 core)</t>
  </si>
  <si>
    <t>Production Support Only for Spring for *MUST BE BOOKED WITH SPRING LICENSE SKU (PV-SPG-LIC)*</t>
  </si>
  <si>
    <t>PV-SPG-P-SUP-C</t>
  </si>
  <si>
    <t>Academic Basic Support/Subscription for Pivotal SQLFire Enterprise Perpetual License (Cross-Cloud)</t>
  </si>
  <si>
    <t>PV-SQLE-G-SSS-A</t>
  </si>
  <si>
    <t>Academic Production Support/Subscription for Pivotal SQLFire Enterprise Perpetual License (Cross-Cloud)</t>
  </si>
  <si>
    <t>PV-SQLE-P-SSS-A</t>
  </si>
  <si>
    <t>Basic Support/Subscription for Pivotal SQLFire Enterprise Perpetual License (Cross-Cloud)</t>
  </si>
  <si>
    <t>PV-SQLE-G-SSS-C</t>
  </si>
  <si>
    <t>Production Support/Subscription for Pivotal SQLFire Enterprise Perpetual License (Cross-Cloud)</t>
  </si>
  <si>
    <t>PV-SQLE-P-SSS-C</t>
  </si>
  <si>
    <t>Academic Basic Support/Subscription for Pivotal SQLFire Pro Perpetual License (Cross-Cloud)</t>
  </si>
  <si>
    <t>PV-SQLP-G-SSS-A</t>
  </si>
  <si>
    <t>Academic Production Support/Subscription for Pivotal SQLFire Pro Perpetual License (Cross-Cloud)</t>
  </si>
  <si>
    <t>PV-SQLP-P-SSS-A</t>
  </si>
  <si>
    <t>Basic Support/Subscription for Pivotal SQLFire Pro Perpetual License (Cross-Cloud)</t>
  </si>
  <si>
    <t>PV-SQLP-G-SSS-C</t>
  </si>
  <si>
    <t>Production Support/Subscription for Pivotal SQLFire Pro Perpetual License (Cross-Cloud)</t>
  </si>
  <si>
    <t>PV-SQLP-P-SSS-C</t>
  </si>
  <si>
    <t>Academic Basic Support/Subscription for Pivotal SQLFire Test and Development Perpetual License (Cross-Cloud)</t>
  </si>
  <si>
    <t>PV-SQLTD-G-SSS-A</t>
  </si>
  <si>
    <t>Academic Production Support/Subscription for Pivotal SQLFire Test and Development Perpetual License (Cross-Cloud)</t>
  </si>
  <si>
    <t>PV-SQLTD-P-SSS-A</t>
  </si>
  <si>
    <t>Basic Support/Subscription for Pivotal SQLFire Test and Development Perpetual License (Cross-Cloud)</t>
  </si>
  <si>
    <t>PV-SQLTD-G-SSS-C</t>
  </si>
  <si>
    <t>Production Support/Subscription for Pivotal SQLFire Test and Development Perpetual License (Cross-Cloud)</t>
  </si>
  <si>
    <t>PV-SQLTD-P-SSS-C</t>
  </si>
  <si>
    <t>Academic Pivotal tc Server Spring Edition Term License (6 core) + Basic Support/Subscription for 2 year</t>
  </si>
  <si>
    <t>Technical Support, 12 Hours/Day, per published Business Hours, Mon. thru Fri.Only Partners authorized with a VMware Academic Specialization may have access to quote the Academic SKU's</t>
  </si>
  <si>
    <t>PV-TCSS-2G-TLSS-A</t>
  </si>
  <si>
    <t>Pivotal tc Server Spring Edition Term License (6 core) + Basic Support/Subscription for 2 year</t>
  </si>
  <si>
    <t>PV-TCSS-2G-TLSS-C</t>
  </si>
  <si>
    <t>Academic Pivotal tc Server Spring Edition Term License (6 core) + Production Support/Subscription for 2 year</t>
  </si>
  <si>
    <t>Technical Support, 24 Hour Sev 1 Support -- 7 days a week.Only Partners authorized with a VMware Academic Specialization may have access to quote the Academic SKU's</t>
  </si>
  <si>
    <t>PV-TCSS-2P-TLSS-A</t>
  </si>
  <si>
    <t>Pivotal tc Server Spring Edition Term License (6 core) + Production Support/Subscription for 2 year</t>
  </si>
  <si>
    <t>PV-TCSS-2P-TLSS-C</t>
  </si>
  <si>
    <t>Academic Pivotal tc Server Spring Edition Term License (6 core) + Basic Support/Subscription for 3 year</t>
  </si>
  <si>
    <t>PV-TCSS-3G-TLSS-A</t>
  </si>
  <si>
    <t>Pivotal tc Server Spring Edition Term License (6 core) + Basic Support/Subscription for 3 year</t>
  </si>
  <si>
    <t>PV-TCSS-3G-TLSS-C</t>
  </si>
  <si>
    <t>Academic Pivotal tc Server Spring Edition Term License (6 core) + Production Support/Subscription for 3 year</t>
  </si>
  <si>
    <t>PV-TCSS-3P-TLSS-A</t>
  </si>
  <si>
    <t>Pivotal tc Server Spring Edition Term License (6 core) + Production Support/Subscription for 3 year</t>
  </si>
  <si>
    <t>PV-TCSS-3P-TLSS-C</t>
  </si>
  <si>
    <t>Academic Pivotal tc Server Spring Edition Perpetual License (6 core)</t>
  </si>
  <si>
    <t>PV-TCSS-A</t>
  </si>
  <si>
    <t>Academic Basic Support/Subscription for Pivotal tc Server Spring Edition Perpetual License (6 core)</t>
  </si>
  <si>
    <t>PV-TCSS-G-SSS-A</t>
  </si>
  <si>
    <t>Academic Basic Support/Subscription for Pivotal tc Server Spring Edition Perpetual License (6 core) for 3 years</t>
  </si>
  <si>
    <t>PV-TCSS-3G-SSS-A</t>
  </si>
  <si>
    <t>Academic Production Support/Subscription for Pivotal tc Server Spring Edition Perpetual License (6 core)</t>
  </si>
  <si>
    <t>PV-TCSS-P-SSS-A</t>
  </si>
  <si>
    <t>Academic Production Support/Subscription for Pivotal tc Server Spring Edition Perpetual License (6 core) for 3 years</t>
  </si>
  <si>
    <t>PV-TCSS-3P-SSS-A</t>
  </si>
  <si>
    <t>Pivotal tc Server Spring Edition Perpetual License (6 core)</t>
  </si>
  <si>
    <t>PV-TCSS-C</t>
  </si>
  <si>
    <t>Basic Support/Subscription for Pivotal tc Server Spring Edition Perpetual License (6 core)</t>
  </si>
  <si>
    <t>PV-TCSS-G-SSS-C</t>
  </si>
  <si>
    <t>Basic Support/Subscription for Pivotal tc Server Spring Edition Perpetual License (6 core) for 3 years</t>
  </si>
  <si>
    <t>PV-TCSS-3G-SSS-C</t>
  </si>
  <si>
    <t>Production Support/Subscription for Pivotal tc Server Spring Edition Perpetual License (6 core)</t>
  </si>
  <si>
    <t>PV-TCSS-P-SSS-C</t>
  </si>
  <si>
    <t>Production Support/Subscription for Pivotal tc Server Spring Edition Perpetual License (6 core) for 3 years</t>
  </si>
  <si>
    <t>PV-TCSS-3P-SSS-C</t>
  </si>
  <si>
    <t>Academic Pivotal tc Server Spring Edition Term License (6 core) + Basic Support/Subscription for 1 year</t>
  </si>
  <si>
    <t>PV-TCSS-G-TLSS-A</t>
  </si>
  <si>
    <t>Pivotal tc Server Spring Edition Term License (6 core) + Basic Support/Subscription for 1 year</t>
  </si>
  <si>
    <t>PV-TCSS-G-TLSS-C</t>
  </si>
  <si>
    <t>Academic Pivotal tc Server Spring Edition Term License (6 core) + Production Support/Subscription for 1 year</t>
  </si>
  <si>
    <t>PV-TCSS-P-TLSS-A</t>
  </si>
  <si>
    <t>Pivotal tc Server Spring Edition Term License (6 core) + Production Support/Subscription for 1 year</t>
  </si>
  <si>
    <t>PV-TCSS-P-TLSS-C</t>
  </si>
  <si>
    <t>Academic Pivotal tc Server Standard Edition Term License (6 core) + Basic Support/Subscription for 2 year</t>
  </si>
  <si>
    <t>PV-TCSV-2G-TLSS-A</t>
  </si>
  <si>
    <t>Pivotal tc Server Standard Edition Term License (6 core) + Basic Support/Subscription for 2 year</t>
  </si>
  <si>
    <t>PV-TCSV-2G-TLSS-C</t>
  </si>
  <si>
    <t>Academic Pivotal tc Server Standard Edition Term License (6 core) + Production Support/Subscription for 2 year</t>
  </si>
  <si>
    <t>PV-TCSV-2P-TLSS-A</t>
  </si>
  <si>
    <t>Pivotal tc Server Standard Edition Term License (6 core) + Production Support/Subscription for 2 year</t>
  </si>
  <si>
    <t>PV-TCSV-2P-TLSS-C</t>
  </si>
  <si>
    <t>Academic Pivotal tc Server Standard Edition Term License (6 core) + Basic Support/Subscription for 3 year</t>
  </si>
  <si>
    <t>PV-TCSV-3G-TLSS-A</t>
  </si>
  <si>
    <t>Pivotal tc Server Standard Edition Term License (6 core) + Basic Support/Subscription for 3 year</t>
  </si>
  <si>
    <t>PV-TCSV-3G-TLSS-C</t>
  </si>
  <si>
    <t>Academic Pivotal tc Server Standard Edition Term License (6 core) + Production Support/Subscription for 3 year</t>
  </si>
  <si>
    <t>PV-TCSV-3P-TLSS-A</t>
  </si>
  <si>
    <t>Pivotal tc Server Standard Edition Term License (6 core) + Production Support/Subscription for 3 year</t>
  </si>
  <si>
    <t>PV-TCSV-3P-TLSS-C</t>
  </si>
  <si>
    <t>Academic Pivotal tc Server Standard Edition Perpetual License (6 core)</t>
  </si>
  <si>
    <t>PV-TCSV-A</t>
  </si>
  <si>
    <t>Academic Basic Support/Subscription for Pivotal tc Server Standard Edition Perpetual License (6 core)</t>
  </si>
  <si>
    <t>PV-TCSV-G-SSS-A</t>
  </si>
  <si>
    <t>Academic Basic Support/Subscription for Pivotal tc Server Standard Edition Perpetual License (6 core) for 3 years</t>
  </si>
  <si>
    <t>PV-TCSV-3G-SSS-A</t>
  </si>
  <si>
    <t>Academic Production Support/Subscription for Pivotal tc Server Standard Edition Perpetual License (6 core)</t>
  </si>
  <si>
    <t>PV-TCSV-P-SSS-A</t>
  </si>
  <si>
    <t>Academic Production Support/Subscription for Pivotal tc Server Standard Edition Perpetual License (6 core) for 3 years</t>
  </si>
  <si>
    <t>PV-TCSV-3P-SSS-A</t>
  </si>
  <si>
    <t>Pivotal tc Server Standard Edition Perpetual License (6 core)</t>
  </si>
  <si>
    <t>PV-TCSV-C</t>
  </si>
  <si>
    <t>Basic Support/Subscription for Pivotal tc Server Standard Edition Perpetual License (6 core)</t>
  </si>
  <si>
    <t>PV-TCSV-G-SSS-C</t>
  </si>
  <si>
    <t>Basic Support/Subscription for Pivotal tc Server Standard Edition Perpetual License (6 core) for 3 years</t>
  </si>
  <si>
    <t>PV-TCSV-3G-SSS-C</t>
  </si>
  <si>
    <t>Production Support/Subscription for Pivotal tc Server Standard Edition Perpetual License (6 core)</t>
  </si>
  <si>
    <t>PV-TCSV-P-SSS-C</t>
  </si>
  <si>
    <t>Production Support/Subscription for Pivotal tc Server Standard Edition Perpetual License (6 core) for 3 years</t>
  </si>
  <si>
    <t>PV-TCSV-3P-SSS-C</t>
  </si>
  <si>
    <t>Academic Pivotal tc Server Standard Edition Term License (6 core) + Basic Support/Subscription for 1 year</t>
  </si>
  <si>
    <t>PV-TCSV-G-TLSS-A</t>
  </si>
  <si>
    <t>Pivotal tc Server Standard Edition Term License (6 core) + Basic Support/Subscription for 1 year</t>
  </si>
  <si>
    <t>PV-TCSV-G-TLSS-C</t>
  </si>
  <si>
    <t>Academic Pivotal tc Server Standard Edition Term License (6 core) + Production Support/Subscription for 1 year</t>
  </si>
  <si>
    <t>PV-TCSV-P-TLSS-A</t>
  </si>
  <si>
    <t>Pivotal tc Server Standard Edition Term License (6 core) + Production Support/Subscription for 1 year</t>
  </si>
  <si>
    <t>PV-TCSV-P-TLSS-C</t>
  </si>
  <si>
    <t>Academic Pivotal Web Server Term License (per CPU) + Basic Support/Subscription for 1 year - For Renewals Only</t>
  </si>
  <si>
    <t>Technical Support, 12 Hours/Day, per published Business Hours, Mon. thru Fri. Offered only for net new customers. Only Partners authorized with a VMware Academic Specialization may have access to quote the Academic SKU's. For Renewals Only</t>
  </si>
  <si>
    <t>PV-WBS-CPU-G-TLSS-A</t>
  </si>
  <si>
    <t>Pivotal Web Server Term License (per CPU) + Basic Support/Subscription for 1 year - For Renewals Only</t>
  </si>
  <si>
    <t>Technical Support, 12 Hours/Day, per published Business Hours, Mon. thru Fri. Offered only for net new customers. For Renewals Only</t>
  </si>
  <si>
    <t>PV-WBS-CPU-G-TLSS-C</t>
  </si>
  <si>
    <t>Academic Pivotal Web Server Term License (per CPU) + Production Support/Subscription for 1 year - For Renewals Only</t>
  </si>
  <si>
    <t>Technical Support, 24 Hour Sev 1 Support -- 7 days a week. Only Partners authorized with a VMware Academic Specialization may have access to quote the Academic SKU's. For Renewals Only</t>
  </si>
  <si>
    <t>PV-WBS-CPU-P-TLSS-A</t>
  </si>
  <si>
    <t>Pivotal Web Server Term License (per CPU) + Production Support/Subscription for 1 year - For Renewals Only</t>
  </si>
  <si>
    <t>Technical Support, 24 Hour Sev 1 Support -- 7 days a week.  For Renewals Only</t>
  </si>
  <si>
    <t>PV-WBS-CPU-P-TLSS-C</t>
  </si>
  <si>
    <t>Academic Basic Support/Subscription Pivotal Web Server Perpetual License (6 core) for 1 year</t>
  </si>
  <si>
    <t>PV-WEBS-G-SSS-A</t>
  </si>
  <si>
    <t>Academic Production Support/Subscription Pivotal Web Server Perpetual License (6 core) for 1 year</t>
  </si>
  <si>
    <t>PV-WEBS-P-SSS-A</t>
  </si>
  <si>
    <t>Basic Support/Subscription Pivotal Web Server Perpetual License (6 core) for 1 year</t>
  </si>
  <si>
    <t>PV-WEBS-G-SSS-C</t>
  </si>
  <si>
    <t>Production Support/Subscription Pivotal Web Server Perpetual License (6 core) for 1 year</t>
  </si>
  <si>
    <t>PV-WEBS-P-SSS-C</t>
  </si>
  <si>
    <t>Academic Basic Support/Subscription Pivotal Web Server (6 core) for previous vFabric ERS Perpetual license customers for 1 year</t>
  </si>
  <si>
    <t>PV-WEBTOM-G-SSS-A</t>
  </si>
  <si>
    <t>Academic Production Support/Subscription Pivotal Web Server (6 core) for previous vFabric ERS Perpetual license customers for 1 year</t>
  </si>
  <si>
    <t>PV-WEBTOM-P-SSS-A</t>
  </si>
  <si>
    <t>Basic Support/Subscription Pivotal Web Server (6 core) for previous vFabric ERS Perpetual license customers for 1 year</t>
  </si>
  <si>
    <t>Technical Support, 12 Hours/Day, per published Business Hours, Mon. thru Fri. For ERS perpetual license purchases before 4/1/2013.  Support entitlements for Web Server and OSS Tomcat.</t>
  </si>
  <si>
    <t>PV-WEBTOM-G-SSS-C</t>
  </si>
  <si>
    <t>Production Support/Subscription Pivotal Web Server (6 core) for previous vFabric ERS Perpetual license customers for 1 year</t>
  </si>
  <si>
    <t>Technical Support, 24 Hour Sev 1 Support -- 7 days a week. For ERS perpetual license purchases before 4/1/2013.  Support entitlements for Web Server and OSS Tomcat.</t>
  </si>
  <si>
    <t>PV-WEBTOM-P-SSS-C</t>
  </si>
  <si>
    <t>Extended Support for SLES for VMware for 1 year (100 hosts)</t>
  </si>
  <si>
    <t>*MUST BE BOOKED WITH SLES LICENSE SKU*</t>
  </si>
  <si>
    <t>SLES-100-LTSUP-C</t>
  </si>
  <si>
    <t>Extended Support Services for SLES for VMware for 1 year (from 101-500 hosts)</t>
  </si>
  <si>
    <t>SLES-500-LTSUP-C</t>
  </si>
  <si>
    <t>Extended Support for SLES for VMware for 1 year (Unlimited hosts)</t>
  </si>
  <si>
    <t>SLES-UL-LTSUP-C</t>
  </si>
  <si>
    <t>Academic Basic Support for VMware Service Manager Asset Management for 1 year</t>
  </si>
  <si>
    <t>SM-AMGT-G-SSS-A</t>
  </si>
  <si>
    <t>Academic Production Support for VMware Service Manager Asset Management for 1 year</t>
  </si>
  <si>
    <t>SM-AMGT-P-SSS-A</t>
  </si>
  <si>
    <t>Basic Support for VMware Service Manager Asset Management for 1 year</t>
  </si>
  <si>
    <t>SM-AMGT-G-SSS-C</t>
  </si>
  <si>
    <t>Production Support for VMware Service Manager Asset Management for 1 year</t>
  </si>
  <si>
    <t>SM-AMGT-P-SSS-C</t>
  </si>
  <si>
    <t>Academic Basic Support for VMware Service Manager Concurrent User for 1 year</t>
  </si>
  <si>
    <t>SM-CUSR-G-SSS-A</t>
  </si>
  <si>
    <t>Academic Production Support for VMware Service Manager Concurrent User for 1 year</t>
  </si>
  <si>
    <t>SM-CUSR-P-SSS-A</t>
  </si>
  <si>
    <t>Basic Support for VMware Service Manager Concurrent User for 1 year</t>
  </si>
  <si>
    <t>SM-CUSR-G-SSS-C</t>
  </si>
  <si>
    <t>Production Support for VMware Service Manager Concurrent User for 1 year</t>
  </si>
  <si>
    <t>SM-CUSR-P-SSS-C</t>
  </si>
  <si>
    <t>Academic Basic Support for VMware Service Manager Foundation for 1 year</t>
  </si>
  <si>
    <t>SM-FND-G-SSS-A</t>
  </si>
  <si>
    <t>Academic Production Support for VMware Service Manager Foundation for 1 year</t>
  </si>
  <si>
    <t>SM-FND-P-SSS-A</t>
  </si>
  <si>
    <t>Basic Support for VMware Service Manager Foundation for 1 year</t>
  </si>
  <si>
    <t>SM-FND-G-SSS-C</t>
  </si>
  <si>
    <t>Production Support for VMware Service Manager Foundation for 1 year</t>
  </si>
  <si>
    <t>SM-FND-P-SSS-C</t>
  </si>
  <si>
    <t>Academic Basic Support for VMware Service Manager Integration Platform for 1 year</t>
  </si>
  <si>
    <t>SM-IPLF-G-SSS-A</t>
  </si>
  <si>
    <t>Academic Production Support for VMware Service Manager Integration Platform for 1 year</t>
  </si>
  <si>
    <t>SM-IPLF-P-SSS-A</t>
  </si>
  <si>
    <t>Basic Support for VMware Service Manager Integration Platform for 1 year</t>
  </si>
  <si>
    <t>SM-IPLF-G-SSS-C</t>
  </si>
  <si>
    <t>Production Support for VMware Service Manager Integration Platform for 1 year</t>
  </si>
  <si>
    <t>SM-IPLF-P-SSS-C</t>
  </si>
  <si>
    <t>Academic Basic Support for VMware Service Manager Knowledge Management for 1 year</t>
  </si>
  <si>
    <t>SM-KMGT-G-SSS-A</t>
  </si>
  <si>
    <t>Academic Production Support for VMware Service Manager Knowledge Management for 1 year</t>
  </si>
  <si>
    <t>SM-KMGT-P-SSS-A</t>
  </si>
  <si>
    <t>Basic Support for VMware Service Manager Knowledge Management for 1 year</t>
  </si>
  <si>
    <t>SM-KMGT-G-SSS-C</t>
  </si>
  <si>
    <t>Production Support for VMware Service Manager Knowledge Management for 1 year</t>
  </si>
  <si>
    <t>SM-KMGT-P-SSS-C</t>
  </si>
  <si>
    <t>Academic Basic Support for VMware Service Manager Named User for 1 year</t>
  </si>
  <si>
    <t>SM-NUSR-G-SSS-A</t>
  </si>
  <si>
    <t>Academic Production Support for VMware Service Manager Named User for 1 year</t>
  </si>
  <si>
    <t>SM-NUSR-P-SSS-A</t>
  </si>
  <si>
    <t>Basic Support for VMware Service Manager Named User for 1 year</t>
  </si>
  <si>
    <t>SM-NUSR-G-SSS-C</t>
  </si>
  <si>
    <t>Production Support for VMware Service Manager Named User for 1 year</t>
  </si>
  <si>
    <t>SM-NUSR-P-SSS-C</t>
  </si>
  <si>
    <t>Academic Basic Support for VMware Service Manager Portal for 1 year</t>
  </si>
  <si>
    <t>SM-PORT-G-SSS-A</t>
  </si>
  <si>
    <t>Academic Production Support for VMware Service Manager Portal for 1 year</t>
  </si>
  <si>
    <t>SM-PORT-P-SSS-A</t>
  </si>
  <si>
    <t>Basic Support for VMware Service Manager Portal for 1 year</t>
  </si>
  <si>
    <t>SM-PORT-G-SSS-C</t>
  </si>
  <si>
    <t>Production Support for VMware Service Manager Portal for 1 year</t>
  </si>
  <si>
    <t>SM-PORT-P-SSS-C</t>
  </si>
  <si>
    <t>Academic Basic Support for VMware Service Manager Service Desk for 1 year</t>
  </si>
  <si>
    <t>SM-SDSK-G-SSS-A</t>
  </si>
  <si>
    <t>Academic Production Support for VMware Service Manager Service Desk for 1 year</t>
  </si>
  <si>
    <t>SM-SDSK-P-SSS-A</t>
  </si>
  <si>
    <t>Basic Support for VMware Service Manager Service Desk for 1 year</t>
  </si>
  <si>
    <t>SM-SDSK-G-SSS-C</t>
  </si>
  <si>
    <t>Production Support for VMware Service Manager Service Desk for 1 year</t>
  </si>
  <si>
    <t>SM-SDSK-P-SSS-C</t>
  </si>
  <si>
    <t>Academic Basic Support for VMware Service Manager Workflow for 1 year</t>
  </si>
  <si>
    <t>SM-WFLW-G-SSS-A</t>
  </si>
  <si>
    <t>Academic Production Support for VMware Service Manager Workflow for 1 year</t>
  </si>
  <si>
    <t>SM-WFLW-P-SSS-A</t>
  </si>
  <si>
    <t>Basic Support for VMware Service Manager Workflow for 1 year</t>
  </si>
  <si>
    <t>SM-WFLW-G-SSS-C</t>
  </si>
  <si>
    <t>Production Support for VMware Service Manager Workflow for 1 year</t>
  </si>
  <si>
    <t>SM-WFLW-P-SSS-C</t>
  </si>
  <si>
    <t>Academic Basic Support for VMware Service Manager Connector: Altris for 1 year</t>
  </si>
  <si>
    <t>SMC-ALT-G-SSS-A</t>
  </si>
  <si>
    <t>Academic Production Support for VMware Service Manager Connector: Altris for 1 year</t>
  </si>
  <si>
    <t>SMC-ALT-P-SSS-A</t>
  </si>
  <si>
    <t>Basic Support for VMware Service Manager Connector: Altris for 1 year</t>
  </si>
  <si>
    <t>SMC-ALT-G-SSS-C</t>
  </si>
  <si>
    <t>Production Support for VMware Service Manager Connector: Altris for 1 year</t>
  </si>
  <si>
    <t>SMC-ALT-P-SSS-C</t>
  </si>
  <si>
    <t>Academic Basic Support for VMware Service Manager Connector: CA Cendura Cohesion for 1 year</t>
  </si>
  <si>
    <t>SMC-CACC-G-SSS-A</t>
  </si>
  <si>
    <t>Academic Production Support for VMware Service Manager Connector: CA Cendura Cohesion for 1 year</t>
  </si>
  <si>
    <t>SMC-CACC-P-SSS-A</t>
  </si>
  <si>
    <t>Basic Support for VMware Service Manager Connector: CA Cendura Cohesion for 1 year</t>
  </si>
  <si>
    <t>SMC-CACC-G-SSS-C</t>
  </si>
  <si>
    <t>Production Support for VMware Service Manager Connector: CA Cendura Cohesion for 1 year</t>
  </si>
  <si>
    <t>SMC-CACC-P-SSS-C</t>
  </si>
  <si>
    <t>Academic Basic Support for VMware Service Manager Connector: Centennial Disc for 1 year</t>
  </si>
  <si>
    <t>SMC-CDSC-G-SSS-A</t>
  </si>
  <si>
    <t>Academic Production Support for VMware Service Manager Connector: Centennial Disc for 1 year</t>
  </si>
  <si>
    <t>SMC-CDSC-P-SSS-A</t>
  </si>
  <si>
    <t>Basic Support for VMware Service Manager Connector: Centennial Disc for 1 year</t>
  </si>
  <si>
    <t>SMC-CDSC-G-SSS-C</t>
  </si>
  <si>
    <t>Production Support for VMware Service Manager Connector: Centennial Disc for 1 year</t>
  </si>
  <si>
    <t>SMC-CDSC-P-SSS-C</t>
  </si>
  <si>
    <t>Academic Basic Support for VMware Service Manager Connector: IBM Director for 1 year</t>
  </si>
  <si>
    <t>SMC-DIR-G-SSS-A</t>
  </si>
  <si>
    <t>Academic Production Support for VMware Service Manager Connector: IBM Director for 1 year</t>
  </si>
  <si>
    <t>SMC-DIR-P-SSS-A</t>
  </si>
  <si>
    <t>Basic Support for VMware Service Manager Connector: IBM Director for 1 year</t>
  </si>
  <si>
    <t>SMC-DIR-G-SSS-C</t>
  </si>
  <si>
    <t>Production Support for VMware Service Manager Connector: IBM Director for 1 year</t>
  </si>
  <si>
    <t>SMC-DIR-P-SSS-C</t>
  </si>
  <si>
    <t>Academic Basic Support for VMware Service Manager Connector: InControl for 1 year</t>
  </si>
  <si>
    <t>SMC-ICRL-G-SSS-A</t>
  </si>
  <si>
    <t>Academic Production Support for VMware Service Manager Connector: InControl for 1 year</t>
  </si>
  <si>
    <t>SMC-ICRL-P-SSS-A</t>
  </si>
  <si>
    <t>Basic Support for VMware Service Manager Connector: InControl for 1 year</t>
  </si>
  <si>
    <t>SMC-ICRL-G-SSS-C</t>
  </si>
  <si>
    <t>Production Support for VMware Service Manager Connector: InControl for 1 year</t>
  </si>
  <si>
    <t>SMC-ICRL-P-SSS-C</t>
  </si>
  <si>
    <t>Academic Basic Support for VMware Service Manager Connector: Landesk for 1 year</t>
  </si>
  <si>
    <t>SMC-LDK-G-SSS-A</t>
  </si>
  <si>
    <t>Academic Production Support for VMware Service Manager Connector: Landesk for 1 year</t>
  </si>
  <si>
    <t>SMC-LDK-P-SSS-A</t>
  </si>
  <si>
    <t>Basic Support for VMware Service Manager Connector: Landesk for 1 year</t>
  </si>
  <si>
    <t>SMC-LDK-G-SSS-C</t>
  </si>
  <si>
    <t>Production Support for VMware Service Manager Connector: Landesk for 1 year</t>
  </si>
  <si>
    <t>SMC-LDK-P-SSS-C</t>
  </si>
  <si>
    <t>Academic Basic Support for VMware Service Manager Connector: Managesoft for 1 year</t>
  </si>
  <si>
    <t>SMC-MGST-G-SSS-A</t>
  </si>
  <si>
    <t>Academic Production Support for VMware Service Manager Connector: Managesoft for 1 year</t>
  </si>
  <si>
    <t>SMC-MGST-P-SSS-A</t>
  </si>
  <si>
    <t>Basic Support for VMware Service Manager Connector: Managesoft for 1 year</t>
  </si>
  <si>
    <t>SMC-MGST-G-SSS-C</t>
  </si>
  <si>
    <t>Production Support for VMware Service Manager Connector: Managesoft for 1 year</t>
  </si>
  <si>
    <t>SMC-MGST-P-SSS-C</t>
  </si>
  <si>
    <t>Academic Basic Support for VMware Service Manager Connector: HP Openview Node Manager for 1 year</t>
  </si>
  <si>
    <t>SMC-ONM-G-SSS-A</t>
  </si>
  <si>
    <t>Academic Production Support for VMware Service Manager Connector: HP Openview Node Manager for 1 year</t>
  </si>
  <si>
    <t>SMC-ONM-P-SSS-A</t>
  </si>
  <si>
    <t>Basic Support for VMware Service Manager Connector: HP Openview Node Manager for 1 year</t>
  </si>
  <si>
    <t>SMC-ONM-G-SSS-C</t>
  </si>
  <si>
    <t>Production Support for VMware Service Manager Connector: HP Openview Node Manager for 1 year</t>
  </si>
  <si>
    <t>SMC-ONM-P-SSS-C</t>
  </si>
  <si>
    <t>Academic Basic Support for VMware Service Manager Connector: Microsoft SM/SCCM for 1 year</t>
  </si>
  <si>
    <t>SMC-SCCM-G-SSS-A</t>
  </si>
  <si>
    <t>Academic Production Support for VMware Service Manager Connector: Microsoft SM/SCCM for 1 year</t>
  </si>
  <si>
    <t>SMC-SCCM-P-SSS-A</t>
  </si>
  <si>
    <t>Basic Support for VMware Service Manager Connector: Microsoft SM/SCCM for 1 year</t>
  </si>
  <si>
    <t>SMC-SCCM-G-SSS-C</t>
  </si>
  <si>
    <t>Production Support for VMware Service Manager Connector: Microsoft SM/SCCM for 1 year</t>
  </si>
  <si>
    <t>SMC-SCCM-P-SSS-C</t>
  </si>
  <si>
    <t>Academic Basic Support for VMware Service Manager Connector: Microsoft SCOM for 1 year</t>
  </si>
  <si>
    <t>SMC-SCOM-G-SSS-A</t>
  </si>
  <si>
    <t>Academic Production Support for VMware Service Manager Connector: Microsoft SCOM for 1 year</t>
  </si>
  <si>
    <t>SMC-SCOM-P-SSS-A</t>
  </si>
  <si>
    <t>Basic Support for VMware Service Manager Connector: Microsoft SCOM for 1 year</t>
  </si>
  <si>
    <t>SMC-SCOM-G-SSS-C</t>
  </si>
  <si>
    <t>Production Support for VMware Service Manager Connector: Microsoft SCOM for 1 year</t>
  </si>
  <si>
    <t>SMC-SCOM-P-SSS-C</t>
  </si>
  <si>
    <t>Academic Basic Support for VMware Service Manager Connector: HP System Insight Manager for 1 year</t>
  </si>
  <si>
    <t>SMC-SIM-G-SSS-A</t>
  </si>
  <si>
    <t>Academic Production Support for VMware Service Manager Connector: HP System Insight Manager for 1 year</t>
  </si>
  <si>
    <t>SMC-SIM-P-SSS-A</t>
  </si>
  <si>
    <t>Basic Support for VMware Service Manager Connector: HP System Insight Manager for 1 year</t>
  </si>
  <si>
    <t>SMC-SIM-G-SSS-C</t>
  </si>
  <si>
    <t>Production Support for VMware Service Manager Connector: HP System Insight Manager for 1 year</t>
  </si>
  <si>
    <t>SMC-SIM-P-SSS-C</t>
  </si>
  <si>
    <t>Academic Basic Support for VMware Service Manager Connector: Zenworks for 1 year</t>
  </si>
  <si>
    <t>SMC-ZEN-G-SSS-A</t>
  </si>
  <si>
    <t>Academic Production Support for VMware Service Manager Connector: Zenworks for 1 year</t>
  </si>
  <si>
    <t>SMC-ZEN-P-SSS-A</t>
  </si>
  <si>
    <t>Basic Support for VMware Service Manager Connector: Zenworks for 1 year</t>
  </si>
  <si>
    <t>SMC-ZEN-G-SSS-C</t>
  </si>
  <si>
    <t>Production Support for VMware Service Manager Connector: Zenworks for 1 year</t>
  </si>
  <si>
    <t>SMC-ZEN-P-SSS-C</t>
  </si>
  <si>
    <t>SPP</t>
  </si>
  <si>
    <t>Academic VMware Subscription Purchasing Program Credits</t>
  </si>
  <si>
    <t>The Subscription Purchasing Program is a flexible way to acquire VMware subscription services in the form of Subscription Credits that are denominated and deposited as a Fund Balance in VMware transacting currencies which can then be redeemed for variety of VMware subscription services as listed on the Eligibility Matrix</t>
  </si>
  <si>
    <t>SPP-CREDIT-A</t>
  </si>
  <si>
    <t>Academic VMware Subscription Purchasing Program L1 Credits</t>
  </si>
  <si>
    <t>SPP-CREDIT-A-L1</t>
  </si>
  <si>
    <t>Academic VMware Subscription Purchasing Program L2 Credits</t>
  </si>
  <si>
    <t>SPP-CREDIT-A-L2</t>
  </si>
  <si>
    <t>Academic VMware Subscription Purchasing Program L3 Credits</t>
  </si>
  <si>
    <t>SPP-CREDIT-A-L3</t>
  </si>
  <si>
    <t>Academic VMware Subscription Purchasing Program L4 Credits</t>
  </si>
  <si>
    <t>SPP-CREDIT-A-L4</t>
  </si>
  <si>
    <t>VMware Subscription Purchasing Program Credits</t>
  </si>
  <si>
    <t>SPP-CREDIT-C</t>
  </si>
  <si>
    <t>VMware Subscription Purchasing Program L1 Credits</t>
  </si>
  <si>
    <t>SPP-CREDIT-C-L1</t>
  </si>
  <si>
    <t>VMware Subscription Purchasing Program L2 Credits</t>
  </si>
  <si>
    <t>SPP-CREDIT-C-L2</t>
  </si>
  <si>
    <t>VMware Subscription Purchasing Program L3 Credits</t>
  </si>
  <si>
    <t>SPP-CREDIT-C-L3</t>
  </si>
  <si>
    <t>VMware Subscription Purchasing Program L4 Credits</t>
  </si>
  <si>
    <t>SPP-CREDIT-C-L4</t>
  </si>
  <si>
    <t>Basic Support/Subscription VMware Virtual SAN 5 Bundle for 1 year</t>
  </si>
  <si>
    <t>ST-VSAN-BN-G-SSS-C</t>
  </si>
  <si>
    <t>Academic Production Support/Subscription for VMware Virtual SAN 5 for 1 processor</t>
  </si>
  <si>
    <t>ST-VSAN-P-SSS-A</t>
  </si>
  <si>
    <t>Basic Support/Subscription for VMware Virtual SAN 5 for 1 processor</t>
  </si>
  <si>
    <t>ST-VSAN-G-SSS-C</t>
  </si>
  <si>
    <t>Production Support/Subscription for VMware Virtual SAN 5 for 1 processor</t>
  </si>
  <si>
    <t>ST-VSAN-P-SSS-C</t>
  </si>
  <si>
    <t>Academic Basic Support/Subscription VMware Virtual SAN 5 for Desktop 10 Pack (CCU) for 1 year</t>
  </si>
  <si>
    <t>ST-VSAND10-G-SSS-A</t>
  </si>
  <si>
    <t>Academic Production Support/Subscription VMware Virtual SAN 5 for Desktop 10 Pack (CCU) for 1 year</t>
  </si>
  <si>
    <t>ST-VSAND10-P-SSS-A</t>
  </si>
  <si>
    <t>Basic Support/Subscription VMware Virtual SAN 5 for Desktop 10 Pack (CCU) for 1 year</t>
  </si>
  <si>
    <t>ST-VSAND10-G-SSS-C</t>
  </si>
  <si>
    <t>Production Support/Subscription VMware Virtual SAN 5 for Desktop 10 Pack (CCU) for 1 year</t>
  </si>
  <si>
    <t>ST-VSAND10-P-SSS-C</t>
  </si>
  <si>
    <t>Academic Basic Support/Subscription VMware Virtual SAN 5 for Desktop 100 Pack (CCU) for 1 year</t>
  </si>
  <si>
    <t>ST-VSAND100-G-SSS-A</t>
  </si>
  <si>
    <t>Academic Production Support/Subscription VMware Virtual SAN 5 for Desktop 100 Pack (CCU) for 1 year</t>
  </si>
  <si>
    <t>ST-VSAND100-P-SSS-A</t>
  </si>
  <si>
    <t>Basic Support/Subscription VMware Virtual SAN 5 for Desktop 100 Pack (CCU) for 1 year</t>
  </si>
  <si>
    <t>ST-VSAND100-G-SSS-C</t>
  </si>
  <si>
    <t>Production Support/Subscription VMware Virtual SAN 5 for Desktop 100 Pack (CCU) for 1 year</t>
  </si>
  <si>
    <t>ST-VSAND100-P-SSS-C</t>
  </si>
  <si>
    <t>Academic VMware Virtual SAN 6 Advanced for 1 processor</t>
  </si>
  <si>
    <t>SnS is required and sold separately. Requires vSphere 6 or higher. Only Partners authorized with a VMware Academic Specialization may have access to quote the Academic SKU's.</t>
  </si>
  <si>
    <t>ST6-ADV-A</t>
  </si>
  <si>
    <t>Academic Basic Support/Subscription for VMware Virtual SAN 6 Advanced for 1 processor for 1 year</t>
  </si>
  <si>
    <t>ST6-ADV-G-SSS-A</t>
  </si>
  <si>
    <t>Academic Basic Support/Subscription for VMware Virtual SAN 6 Advanced for 1 processor for 3 years</t>
  </si>
  <si>
    <t>ST6-ADV-3G-SSS-A</t>
  </si>
  <si>
    <t>Academic Production Support/Subscription for VMware Virtual SAN 6 Advanced for 1 processor for 1 year</t>
  </si>
  <si>
    <t>ST6-ADV-P-SSS-A</t>
  </si>
  <si>
    <t>Academic Production Support/Subscription for VMware Virtual SAN 6 Advanced for 1 processor for 3 years</t>
  </si>
  <si>
    <t>ST6-ADV-3P-SSS-A</t>
  </si>
  <si>
    <t>Academic VMware Virtual SAN 6 Advanced for 1 processor Promo</t>
  </si>
  <si>
    <t>SnS is required and sold separately. Requires vSphere 6 or higher. Promotional pricing extended through 03/26/2016 11:59 PM (PT). Only Partners authorized with a VMware Academic Specialization may have access to quote the Academic SKU's.</t>
  </si>
  <si>
    <t>ST6-ADV-APRO</t>
  </si>
  <si>
    <t>VMware Virtual SAN 6 Advanced for 1 processor</t>
  </si>
  <si>
    <t>ST6-ADV-C</t>
  </si>
  <si>
    <t>VPP L1 VMware Virtual SAN 6 Advanced for 1 processor</t>
  </si>
  <si>
    <t>ST6-ADV-C-L1</t>
  </si>
  <si>
    <t>VPP L2 VMware Virtual SAN 6 Advanced for 1 processor</t>
  </si>
  <si>
    <t>ST6-ADV-C-L2</t>
  </si>
  <si>
    <t>VPP L3 VMware Virtual SAN 6 Advanced for 1 processor</t>
  </si>
  <si>
    <t>ST6-ADV-C-L3</t>
  </si>
  <si>
    <t>VPP L4 VMware Virtual SAN 6 Advanced for 1 processor</t>
  </si>
  <si>
    <t>ST6-ADV-C-L4</t>
  </si>
  <si>
    <t>Basic Support/Subscription for VMware Virtual SAN 6 Advanced for 1 processor for 1 year</t>
  </si>
  <si>
    <t>ST6-ADV-G-SSS-C</t>
  </si>
  <si>
    <t>Basic Support/Subscription for VMware Virtual SAN 6 Advanced for 1 processor for 3 years</t>
  </si>
  <si>
    <t>ST6-ADV-3G-SSS-C</t>
  </si>
  <si>
    <t>Production Support/Subscription for VMware Virtual SAN 6 Advanced for 1 processor for 1 year</t>
  </si>
  <si>
    <t>ST6-ADV-P-SSS-C</t>
  </si>
  <si>
    <t>Production Support/Subscription for VMware Virtual SAN 6 Advanced for 1 processor for 3 years</t>
  </si>
  <si>
    <t>ST6-ADV-3P-SSS-C</t>
  </si>
  <si>
    <t>VMware Virtual SAN 6 Advanced for 1 processor Promo</t>
  </si>
  <si>
    <t>SnS is required and sold separately. Requires vSphere 6 or higher. Promotional pricing extended through 03/26/2016 11:59 PM (PT).</t>
  </si>
  <si>
    <t>ST6-ADV-PRO</t>
  </si>
  <si>
    <t>Academic VMware Virtual SAN 6 Advanced for Desktop 10 Pack (CCU)</t>
  </si>
  <si>
    <t>SnS is required and sold separately. Requires vSphere 6 or higher. For VDI workload only. Only Partners authorized with a VMware Academic Specialization may have access to quote the Academic SKU's</t>
  </si>
  <si>
    <t>ST6-ADVD10-A</t>
  </si>
  <si>
    <t>Academic Basic Support/Subscription VMware Virtual SAN 6 Advanced for Desktop 10 Pack (CCU) for 1 year</t>
  </si>
  <si>
    <t>ST6-ADVD10-G-SSS-A</t>
  </si>
  <si>
    <t>Academic Basic Support/Subscription VMware Virtual SAN 6 Advanced for Desktop 10 Pack (CCU) for 3 years</t>
  </si>
  <si>
    <t>ST6-ADVD10-3G-SSS-A</t>
  </si>
  <si>
    <t>Academic Production Support/Subscription VMware Virtual SAN 6 Advanced for Desktop 10 Pack (CCU) for 1 year</t>
  </si>
  <si>
    <t>ST6-ADVD10-P-SSS-A</t>
  </si>
  <si>
    <t>Academic Production Support/Subscription VMware Virtual SAN 6 Advanced for Desktop 10 Pack (CCU) for 3 years</t>
  </si>
  <si>
    <t>ST6-ADVD10-3P-SSS-A</t>
  </si>
  <si>
    <t>VMware Virtual SAN 6 Advanced for Desktop 10 Pack (CCU)</t>
  </si>
  <si>
    <t>SnS is required and sold separately. Requires vSphere 6 or higher. For VDI workload only.</t>
  </si>
  <si>
    <t>ST6-ADVD10-C</t>
  </si>
  <si>
    <t>VPP L1 VMware Virtual SAN 6 Advanced for Desktop 10 Pack (CCU)</t>
  </si>
  <si>
    <t>ST6-ADVD10-C-L1</t>
  </si>
  <si>
    <t>VPP L2 VMware Virtual SAN 6 Advanced for Desktop 10 Pack (CCU)</t>
  </si>
  <si>
    <t>ST6-ADVD10-C-L2</t>
  </si>
  <si>
    <t>VPP L3 VMware Virtual SAN 6 Advanced for Desktop 10 Pack (CCU)</t>
  </si>
  <si>
    <t>ST6-ADVD10-C-L3</t>
  </si>
  <si>
    <t>VPP L4 VMware Virtual SAN 6 Advanced for Desktop 10 Pack (CCU)</t>
  </si>
  <si>
    <t>ST6-ADVD10-C-L4</t>
  </si>
  <si>
    <t>Basic Support/Subscription VMware Virtual SAN 6 Advanced for Desktop 10 Pack (CCU) for 1 year</t>
  </si>
  <si>
    <t>ST6-ADVD10-G-SSS-C</t>
  </si>
  <si>
    <t>Basic Support/Subscription VMware Virtual SAN 6 Advanced for Desktop 10 Pack (CCU) for 3 years</t>
  </si>
  <si>
    <t>ST6-ADVD10-3G-SSS-C</t>
  </si>
  <si>
    <t>Production Support/Subscription VMware Virtual SAN 6 Advanced for Desktop 10 Pack (CCU) for 1 year</t>
  </si>
  <si>
    <t>ST6-ADVD10-P-SSS-C</t>
  </si>
  <si>
    <t>Production Support/Subscription VMware Virtual SAN 6 Advanced for Desktop 10 Pack (CCU) for 3 years</t>
  </si>
  <si>
    <t>ST6-ADVD10-3P-SSS-C</t>
  </si>
  <si>
    <t>Academic VMware Virtual SAN 6 Advanced for Desktop 100 Pack (CCU)</t>
  </si>
  <si>
    <t>ST6-ADVD100-A</t>
  </si>
  <si>
    <t>Academic Basic Support/Subscription VMware Virtual SAN 6 Advanced for Desktop 100 Pack (CCU) for 1 year</t>
  </si>
  <si>
    <t>ST6-ADVD100-G-SSS-A</t>
  </si>
  <si>
    <t>Academic Basic Support/Subscription VMware Virtual SAN 6 Advanced for Desktop 100 Pack (CCU) for 3 years</t>
  </si>
  <si>
    <t>ST6-ADVD100-3G-SSS-A</t>
  </si>
  <si>
    <t>Academic Production Support/Subscription VMware Virtual SAN 6 Advanced for Desktop 100 Pack (CCU) for 1 year</t>
  </si>
  <si>
    <t>ST6-ADVD100-P-SSS-A</t>
  </si>
  <si>
    <t>Academic Production Support/Subscription VMware Virtual SAN 6 Advanced for Desktop 100 Pack (CCU) for 3 years</t>
  </si>
  <si>
    <t>ST6-ADVD100-3P-SSS-A</t>
  </si>
  <si>
    <t>VMware Virtual SAN 6 Advanced for Desktop 100 Pack (CCU)</t>
  </si>
  <si>
    <t>ST6-ADVD100-C</t>
  </si>
  <si>
    <t>VPP L1 VMware Virtual SAN 6 Advanced for Desktop 100 Pack (CCU)</t>
  </si>
  <si>
    <t>ST6-ADVD100-C-L1</t>
  </si>
  <si>
    <t>VPP L2 VMware Virtual SAN 6 Advanced for Desktop 100 Pack (CCU)</t>
  </si>
  <si>
    <t>ST6-ADVD100-C-L2</t>
  </si>
  <si>
    <t>VPP L3 VMware Virtual SAN 6 Advanced for Desktop 100 Pack (CCU)</t>
  </si>
  <si>
    <t>ST6-ADVD100-C-L3</t>
  </si>
  <si>
    <t>VPP L4 VMware Virtual SAN 6 Advanced for Desktop 100 Pack (CCU)</t>
  </si>
  <si>
    <t>ST6-ADVD100-C-L4</t>
  </si>
  <si>
    <t>Basic Support/Subscription VMware Virtual SAN 6 Advanced for Desktop 100 Pack (CCU) for 1 year</t>
  </si>
  <si>
    <t>ST6-ADVD100-G-SSS-C</t>
  </si>
  <si>
    <t>Basic Support/Subscription VMware Virtual SAN 6 Advanced for Desktop 100 Pack (CCU) for 3 years</t>
  </si>
  <si>
    <t>ST6-ADVD100-3G-SSS-C</t>
  </si>
  <si>
    <t>Production Support/Subscription VMware Virtual SAN 6 Advanced for Desktop 100 Pack (CCU) for 1 year</t>
  </si>
  <si>
    <t>ST6-ADVD100-P-SSS-C</t>
  </si>
  <si>
    <t>Production Support/Subscription VMware Virtual SAN 6 Advanced for Desktop 100 Pack (CCU) for 3 years</t>
  </si>
  <si>
    <t>ST6-ADVD100-3P-SSS-C</t>
  </si>
  <si>
    <t>Academic VMware Virtual SAN 6 for Remote Office Branch Office (25 VM pack)</t>
  </si>
  <si>
    <t>SNS is Required and sold separately. Requires vSphere 6 or higher. VMware Virtual SAN 6 Standard for Remote Office Branch Office includes 25 VMs of Virtual SAN Standard. Customer can deploy a maximum of 25 VMs per Remote Office/Branch Office site. Only Partners authorized with a VMware Academic Specialization may have access to quote the Academic SKU's.</t>
  </si>
  <si>
    <t>ST6-RB-25VM-A</t>
  </si>
  <si>
    <t>Academic Basic Support/Subscription VMware Virtual SAN 6 for Remote Office Branch Office (25 VM pack) for 1 year</t>
  </si>
  <si>
    <t>ST6-RB-25VM-G-SSS-A</t>
  </si>
  <si>
    <t>Academic Basic Support/Subscription VMware Virtual SAN 6 for Remote Office Branch Office (25 VM pack) for 3 years</t>
  </si>
  <si>
    <t>ST6-RB-25VM-3G-SSS-A</t>
  </si>
  <si>
    <t>Academic Production Support/Subscription VMware Virtual SAN 6 for Remote Office Branch Office (25 VM pack) for 1 year</t>
  </si>
  <si>
    <t>ST6-RB-25VM-P-SSS-A</t>
  </si>
  <si>
    <t>Academic Production Support/Subscription VMware Virtual SAN 6 for Remote Office Branch Office (25 VM pack) for 3 years</t>
  </si>
  <si>
    <t>ST6-RB-25VM-3P-SSS-A</t>
  </si>
  <si>
    <t>VMware Virtual SAN 6 for Remote Office Branch Office (25 VM pack)</t>
  </si>
  <si>
    <t>SNS is Required and sold separately. Requires vSphere 6 or higher. VMware Virtual SAN 6 Standard for Remote Office Branch Office includes 25 VMs of Virtual SAN Standard. Customer can deploy a maximum of 25 VMs per Remote Office/Branch Office site.</t>
  </si>
  <si>
    <t>ST6-RB-25VM-C</t>
  </si>
  <si>
    <t>VPP L1 VMware Virtual SAN 6 for Remote Office Branch Office (25 VM pack)</t>
  </si>
  <si>
    <t>ST6-RB-25VM-C-L1</t>
  </si>
  <si>
    <t>VPP L2 VMware Virtual SAN 6 for Remote Office Branch Office (25 VM pack)</t>
  </si>
  <si>
    <t>ST6-RB-25VM-C-L2</t>
  </si>
  <si>
    <t>VPP L3 VMware Virtual SAN 6 for Remote Office Branch Office (25 VM pack)</t>
  </si>
  <si>
    <t>ST6-RB-25VM-C-L3</t>
  </si>
  <si>
    <t>VPP L4 VMware Virtual SAN 6 for Remote Office Branch Office (25 VM pack)</t>
  </si>
  <si>
    <t>ST6-RB-25VM-C-L4</t>
  </si>
  <si>
    <t>Basic Support/Subscription VMware Virtual SAN 6 for Remote Office Branch Office (25 VM pack) for 1 year</t>
  </si>
  <si>
    <t>ST6-RB-25VM-G-SSS-C</t>
  </si>
  <si>
    <t>Basic Support/Subscription VMware Virtual SAN 6 for Remote Office Branch Office (25 VM pack) for 3 years</t>
  </si>
  <si>
    <t>ST6-RB-25VM-3G-SSS-C</t>
  </si>
  <si>
    <t>Production Support/Subscription VMware Virtual SAN 6 for Remote Office Branch Office (25 VM pack) for 1 year</t>
  </si>
  <si>
    <t>ST6-RB-25VM-P-SSS-C</t>
  </si>
  <si>
    <t>Production Support/Subscription VMware Virtual SAN 6 for Remote Office Branch Office (25 VM pack) for 3 years</t>
  </si>
  <si>
    <t>ST6-RB-25VM-3P-SSS-C</t>
  </si>
  <si>
    <t>Academic Upgrade: VMware Virtual SAN 6 Standard to VMware Virtual SAN 6 Advanced for 1 processor</t>
  </si>
  <si>
    <t>ST6-STD-ADV-UG-A</t>
  </si>
  <si>
    <t>Academic Basic Support/Subscription for VMware Virtual SAN 6 Advanced for 1 processor for 2 Months</t>
  </si>
  <si>
    <t>ST6-ADV-2M-GSSS-A</t>
  </si>
  <si>
    <t>Academic Production Support/Subscription for VMware Virtual SAN 6 Advanced for 1 processor for 2 Months</t>
  </si>
  <si>
    <t>ST6-ADV-2M-PSSS-A</t>
  </si>
  <si>
    <t>Academic Upgrade: VMware Virtual SAN 6 Standard to VMware Virtual SAN 6 Advanced for 1 processor Promo</t>
  </si>
  <si>
    <t>ST6-STD-ADV-UG-APRO</t>
  </si>
  <si>
    <t>Upgrade: VMware Virtual SAN 6 Standard to VMware Virtual SAN 6 Advanced for 1 processor</t>
  </si>
  <si>
    <t>ST6-STD-ADV-UG-C</t>
  </si>
  <si>
    <t>VPP L1 Upgrade: VMware Virtual SAN 6 Standard to VMware Virtual SAN 6 Advanced for 1 processor</t>
  </si>
  <si>
    <t>ST6-STD-ADV-UG-C-L1</t>
  </si>
  <si>
    <t>VPP L2 Upgrade: VMware Virtual SAN 6 Standard to VMware Virtual SAN 6 Advanced for 1 processor</t>
  </si>
  <si>
    <t>ST6-STD-ADV-UG-C-L2</t>
  </si>
  <si>
    <t>VPP L3 Upgrade: VMware Virtual SAN 6 Standard to VMware Virtual SAN 6 Advanced for 1 processor</t>
  </si>
  <si>
    <t>ST6-STD-ADV-UG-C-L3</t>
  </si>
  <si>
    <t>VPP L4 Upgrade: VMware Virtual SAN 6 Standard to VMware Virtual SAN 6 Advanced for 1 processor</t>
  </si>
  <si>
    <t>ST6-STD-ADV-UG-C-L4</t>
  </si>
  <si>
    <t>Basic Support/Subscription for VMware Virtual SAN 6 Advanced for 1 processor for 2 Months</t>
  </si>
  <si>
    <t>ST6-ADV-2M-GSSS-C</t>
  </si>
  <si>
    <t>Production Support/Subscription for VMware Virtual SAN 6 Advanced for 1 processor for 2 Months</t>
  </si>
  <si>
    <t>ST6-ADV-2M-PSSS-C</t>
  </si>
  <si>
    <t>Upgrade: VMware Virtual SAN 6 Standard to VMware Virtual SAN 6 Advanced for 1 processor Promo</t>
  </si>
  <si>
    <t>ST6-STD-ADV-UG-PRO</t>
  </si>
  <si>
    <t>Academic Upgrade: VMware Virtual SAN 6 Standard for Desktop to VMware Virtual SAN 6 Advanced for Desktop 10 Pack (CCU)</t>
  </si>
  <si>
    <t>SnS is required and sold separately. Requires vSphere 6 or higher. For VDI workload only. Only Partners authorized with a VMware Academic Specialization may have access to quote the Academic SKU's.</t>
  </si>
  <si>
    <t>ST6-STDADV-D10-UG-A</t>
  </si>
  <si>
    <t>Academic Basic Support/Subscription for VMware Virtual SAN 6 Advanced for Desktop 10 Pack (CCU) for 2 Months</t>
  </si>
  <si>
    <t>ST6-ADVD10-2M-GSSS-A</t>
  </si>
  <si>
    <t>Academic Production Support/Subscription for VMware Virtual SAN 6 Advanced for Desktop 10 Pack (CCU) for 2 Months</t>
  </si>
  <si>
    <t>ST6-ADVD10-2M-PSSS-A</t>
  </si>
  <si>
    <t>Upgrade: VMware Virtual SAN 6 Standard for Desktop to VMware Virtual SAN 6 Advanced for Desktop 10 Pack (CCU)</t>
  </si>
  <si>
    <t>ST6-STDADV-D10-UG-C</t>
  </si>
  <si>
    <t>VPP L1 Upgrade: VMware Virtual SAN 6 Standard for Desktop to VMware Virtual SAN 6 Advanced for Desktop 10 Pack (CCU)</t>
  </si>
  <si>
    <t>ST6-STDADV-D10UGC-L1</t>
  </si>
  <si>
    <t>VPP L2 Upgrade: VMware Virtual SAN 6 Standard for Desktop to VMware Virtual SAN 6 Advanced for Desktop 10 Pack (CCU)</t>
  </si>
  <si>
    <t>ST6-STDADV-D10UGC-L2</t>
  </si>
  <si>
    <t>VPP L3 Upgrade: VMware Virtual SAN 6 Standard for Desktop to VMware Virtual SAN 6 Advanced for Desktop 10 Pack (CCU)</t>
  </si>
  <si>
    <t>ST6-STDADV-D10UGC-L3</t>
  </si>
  <si>
    <t>VPP L4 Upgrade: VMware Virtual SAN 6 Standard for Desktop to VMware Virtual SAN 6 Advanced for Desktop 10 Pack (CCU)</t>
  </si>
  <si>
    <t>ST6-STDADV-D10UGC-L4</t>
  </si>
  <si>
    <t>Basic Support/Subscription for VMware Virtual SAN 6 Advanced for Desktop 10 Pack (CCU) for 2 Months</t>
  </si>
  <si>
    <t>ST6-ADVD10-2M-GSSS-C</t>
  </si>
  <si>
    <t>Production Support/Subscription for VMware Virtual SAN 6 Advanced for Desktop 10 Pack (CCU) for 2 Months</t>
  </si>
  <si>
    <t>ST6-ADVD10-2M-PSSS-C</t>
  </si>
  <si>
    <t>Academic Upgrade: VMware Virtual SAN 6 Standard for Desktop to VMware Virtual SAN 6 Advanced for Desktop 100 Pack (CCU)</t>
  </si>
  <si>
    <t>ST6-STDADV-D100-UG-A</t>
  </si>
  <si>
    <t>Academic Basic Support/Subscription for VMware Virtual SAN 6 Advanced for Desktop 100 Pack (CCU) for 2 Months</t>
  </si>
  <si>
    <t>ST6-ADVD100-2M-GSSS-A</t>
  </si>
  <si>
    <t>Academic Production Support/Subscription for VMware Virtual SAN 6 Advanced for Desktop 100 Pack (CCU) for 2 Months</t>
  </si>
  <si>
    <t>ST6-ADVD100-2M-PSSS-A</t>
  </si>
  <si>
    <t>Upgrade: VMware Virtual SAN 6 Standard for Desktop to VMware Virtual SAN 6 Advanced for Desktop 100 Pack (CCU)</t>
  </si>
  <si>
    <t>ST6-STDADV-D100-UG-C</t>
  </si>
  <si>
    <t>VPP L1 Upgrade: VMware Virtual SAN 6 Standard for Desktop to VMware Virtual SAN 6 Advanced for Desktop 100 Pack (CCU)</t>
  </si>
  <si>
    <t>ST6-STDADVD100UGC-L1</t>
  </si>
  <si>
    <t>VPP L2 Upgrade: VMware Virtual SAN 6 Standard for Desktop to VMware Virtual SAN 6 Advanced for Desktop 100 Pack (CCU)</t>
  </si>
  <si>
    <t>ST6-STDADVD100UGC-L2</t>
  </si>
  <si>
    <t>VPP L3 Upgrade: VMware Virtual SAN 6 Standard for Desktop to VMware Virtual SAN 6 Advanced for Desktop 100 Pack (CCU)</t>
  </si>
  <si>
    <t>ST6-STDADVD100UGC-L3</t>
  </si>
  <si>
    <t>VPP L4 Upgrade: VMware Virtual SAN 6 Standard for Desktop to VMware Virtual SAN 6 Advanced for Desktop 100 Pack (CCU)</t>
  </si>
  <si>
    <t>ST6-STDADVD100UGC-L4</t>
  </si>
  <si>
    <t>Basic Support/Subscription for VMware Virtual SAN 6 Advanced for Desktop 100 Pack (CCU) for 2 Months</t>
  </si>
  <si>
    <t>ST6-ADVD100-2M-GSSS-C</t>
  </si>
  <si>
    <t>Production Support/Subscription for VMware Virtual SAN 6 Advanced for Desktop 100 Pack (CCU) for 2 Months</t>
  </si>
  <si>
    <t>ST6-ADVD100-2M-PSSS-C</t>
  </si>
  <si>
    <t>Academic Basic Support/Subscription VMware Virtual SAN 6 All Flash for Desktop Add-On 10 Pack (CCU) for 1 year</t>
  </si>
  <si>
    <t>ST6-VF-A10-G-SSS-A</t>
  </si>
  <si>
    <t>Academic Production Support/Subscription VMware Virtual SAN 6 All Flash for Desktop Add-On 10 Pack (CCU) for 1 year</t>
  </si>
  <si>
    <t>ST6-VF-A10-P-SSS-A</t>
  </si>
  <si>
    <t>Basic Support/Subscription VMware Virtual SAN 6 All Flash for Desktop Add-On 10 Pack (CCU) for 1 year</t>
  </si>
  <si>
    <t>ST6-VF-A10-G-SSS-C</t>
  </si>
  <si>
    <t>Production Support/Subscription VMware Virtual SAN 6 All Flash for Desktop Add-On 10 Pack (CCU) for 1 year</t>
  </si>
  <si>
    <t>ST6-VF-A10-P-SSS-C</t>
  </si>
  <si>
    <t>Academic Basic Support/Subscription VMware Virtual SAN 6 All Flash for Desktop Add-On 100 Pack (CCU) for 1 year</t>
  </si>
  <si>
    <t>ST6-VF-A100-G-SSS-A</t>
  </si>
  <si>
    <t>Academic Production Support/Subscription VMware Virtual SAN 6 All Flash for Desktop Add-On 100 Pack (CCU) for 1 year</t>
  </si>
  <si>
    <t>ST6-VF-A100-P-SSS-A</t>
  </si>
  <si>
    <t>Basic Support/Subscription VMware Virtual SAN 6 All Flash for Desktop Add-On 100 Pack (CCU) for 1 year</t>
  </si>
  <si>
    <t>ST6-VF-A100-G-SSS-C</t>
  </si>
  <si>
    <t>Production Support/Subscription VMware Virtual SAN 6 All Flash for Desktop Add-On 100 Pack (CCU) for 1 year</t>
  </si>
  <si>
    <t>ST6-VF-A100-P-SSS-C</t>
  </si>
  <si>
    <t>Academic Basic Support/Subscription for VMware Virtual SAN 6 All Flash Add-on for 1 processor</t>
  </si>
  <si>
    <t>ST6-VF-AD-G-SSS-A</t>
  </si>
  <si>
    <t>Academic Production Support/Subscription for VMware Virtual SAN 6 All Flash Add-on for 1 processor</t>
  </si>
  <si>
    <t>ST6-VF-AD-P-SSS-A</t>
  </si>
  <si>
    <t>Basic Support/Subscription for VMware Virtual SAN 6 All Flash Add-on for 1 processor</t>
  </si>
  <si>
    <t>ST6-VF-AD-G-SSS-C</t>
  </si>
  <si>
    <t>Production Support/Subscription for VMware Virtual SAN 6 All Flash Add-on for 1 processor</t>
  </si>
  <si>
    <t>ST6-VF-AD-P-SSS-C</t>
  </si>
  <si>
    <t>Academic Upgrade: Upgrade: VMware vSphere Storage Appliance to VMware Virtual SAN 6 Standard Bundle</t>
  </si>
  <si>
    <t>Each VSA to Virtual SAN Upgrade bundle contains 6 licenses of Virtual SAN Standard.VMware Virtual SAN 6 Standard SnS is required and sold separately. Renewals will be based on then current list SnS prices of the component products in the kit. Only Partners authorized with a VMware Academic Specialization may have access to quote the Academic SKU's</t>
  </si>
  <si>
    <t>ST6-VSA-VSAN-UG-A</t>
  </si>
  <si>
    <t>Academic Basic Support/Subscription VMware Virtual SAN 6 Standard Bundle for 1 year</t>
  </si>
  <si>
    <t>ST6-VSAN-BN-G-SSS-A</t>
  </si>
  <si>
    <t>Academic Basic Support/Subscription for VMware Virtual SAN 6 Standard Bundle for 1 processor for 2 Months</t>
  </si>
  <si>
    <t>ST6-VSANBN-2M-GSSS-A</t>
  </si>
  <si>
    <t>Academic Basic Support/Subscription VMware Virtual SAN 6 Standard Bundle for 3 years</t>
  </si>
  <si>
    <t>ST6-VSAN-BN-3G-SSS-A</t>
  </si>
  <si>
    <t>Academic Production Support/Subscription VMware Virtual SAN 6 Standard Bundle for 1 year</t>
  </si>
  <si>
    <t>ST6-VSAN-BN-P-SSS-A</t>
  </si>
  <si>
    <t>Academic Production Support/Subscription for VMware Virtual SAN 6 Standard Bundle for 1 processor for 2 Months</t>
  </si>
  <si>
    <t>ST6-VSANBN-2M-PSSS-A</t>
  </si>
  <si>
    <t>Academic Production Support/Subscription VMware Virtual SAN 6 Standard Bundle for 3 years</t>
  </si>
  <si>
    <t>ST6-VSAN-BN-3P-SSS-A</t>
  </si>
  <si>
    <t>Upgrade: VMware vSphere Storage Appliance to VMware Virtual SAN 6 Standard Bundle</t>
  </si>
  <si>
    <t>Each VSA to Virtual SAN Upgrade bundle contains 6 licenses of Virtual SAN Standard.VMware Virtual SAN 6 Standard SnS is required and sold separately. Renewals will be based on then current list SnS prices of the component products in the kit.</t>
  </si>
  <si>
    <t>ST6-VSA-VSAN-UG-C</t>
  </si>
  <si>
    <t>VPP L1 Upgrade: VMware vSphere Storage Appliance to VMware Virtual SAN 6 Standard Bundle</t>
  </si>
  <si>
    <t>ST6-VSA-VSAN-UG-C-L1</t>
  </si>
  <si>
    <t>VPP L2 Upgrade: VMware vSphere Storage Appliance to VMware Virtual SAN 6 Standard Bundle</t>
  </si>
  <si>
    <t>ST6-VSA-VSAN-UG-C-L2</t>
  </si>
  <si>
    <t>VPP L3 Upgrade: VMware vSphere Storage Appliance to VMware Virtual SAN 6 Standard Bundle</t>
  </si>
  <si>
    <t>ST6-VSA-VSAN-UG-C-L3</t>
  </si>
  <si>
    <t>VPP L4 Upgrade: VMware vSphere Storage Appliance to VMware Virtual SAN 6 Standard Bundle</t>
  </si>
  <si>
    <t>ST6-VSA-VSAN-UG-C-L4</t>
  </si>
  <si>
    <t>Basic Support/Subscription VMware Virtual SAN 6 Standard Bundle for 1 year</t>
  </si>
  <si>
    <t>ST6-VSAN-BN-G-SSS-C</t>
  </si>
  <si>
    <t>Basic Support/Subscription for VMware Virtual SAN 6 Standard Bundle for 1 processor for 2 Months</t>
  </si>
  <si>
    <t>ST6-VSANBN-2M-GSSS-C</t>
  </si>
  <si>
    <t>Basic Support/Subscription VMware Virtual SAN 6 Standard Bundle for 3 years</t>
  </si>
  <si>
    <t>ST6-VSAN-BN-3G-SSS-C</t>
  </si>
  <si>
    <t>Production Support/Subscription VMware Virtual SAN 6 Standard Bundle for 1 year</t>
  </si>
  <si>
    <t>ST6-VSAN-BN-P-SSS-C</t>
  </si>
  <si>
    <t>Production Support/Subscription for VMware Virtual SAN 6 Standard Bundle for 1 processor for 2 Months</t>
  </si>
  <si>
    <t>ST6-VSANBN-2M-PSSS-C</t>
  </si>
  <si>
    <t>Production Support/Subscription VMware Virtual SAN 6 Standard Bundle for 3 years</t>
  </si>
  <si>
    <t>ST6-VSAN-BN-3P-SSS-C</t>
  </si>
  <si>
    <t>Academic VMware Virtual SAN 6 Standard for 1 processor</t>
  </si>
  <si>
    <t>SnS is required and sold separately. Requires vSphere 6 or higher.Only Partners authorized with a VMware Academic Specialization may have access to quote the Academic SKU's.</t>
  </si>
  <si>
    <t>ST6-VSAN-A</t>
  </si>
  <si>
    <t>Academic Basic Support/Subscription for VMware Virtual SAN 6 Standard for 1 processor for 1 year</t>
  </si>
  <si>
    <t>ST6-VSAN-G-SSS-A</t>
  </si>
  <si>
    <t>Academic Basic Support/Subscription for VMware Virtual SAN 6 Standard for 1 processor for 3 years</t>
  </si>
  <si>
    <t>ST6-VSAN-3G-SSS-A</t>
  </si>
  <si>
    <t>Academic Production Support/Subscription for VMware Virtual SAN 6 Standard for 1 processor for 1 year</t>
  </si>
  <si>
    <t>ST6-VSAN-P-SSS-A</t>
  </si>
  <si>
    <t>Academic Production Support/Subscription for VMware Virtual SAN 6 Standard for 1 processor for 3 years</t>
  </si>
  <si>
    <t>ST6-VSAN-3P-SSS-A</t>
  </si>
  <si>
    <t>VMware Virtual SAN 6 Standard for 1 processor</t>
  </si>
  <si>
    <t>ST6-VSAN-C</t>
  </si>
  <si>
    <t>VPP L1 VMware Virtual SAN 6 Standard for 1 processor</t>
  </si>
  <si>
    <t>ST6-VSAN-C-L1</t>
  </si>
  <si>
    <t>VPP L2 VMware Virtual SAN 6 Standard for 1 processor</t>
  </si>
  <si>
    <t>ST6-VSAN-C-L2</t>
  </si>
  <si>
    <t>VPP L3 VMware Virtual SAN 6 Standard for 1 processor</t>
  </si>
  <si>
    <t>ST6-VSAN-C-L3</t>
  </si>
  <si>
    <t>VPP L4 VMware Virtual SAN 6 Standard for 1 processor</t>
  </si>
  <si>
    <t>ST6-VSAN-C-L4</t>
  </si>
  <si>
    <t>Basic Support/Subscription for VMware Virtual SAN 6 Standard for 1 processor for 1 year</t>
  </si>
  <si>
    <t>ST6-VSAN-G-SSS-C</t>
  </si>
  <si>
    <t>Basic Support/Subscription for VMware Virtual SAN 6 Standard for 1 processor for 3 years</t>
  </si>
  <si>
    <t>ST6-VSAN-3G-SSS-C</t>
  </si>
  <si>
    <t>Production Support/Subscription for VMware Virtual SAN 6 Standard for 1 processor for 1 year</t>
  </si>
  <si>
    <t>ST6-VSAN-P-SSS-C</t>
  </si>
  <si>
    <t>Production Support/Subscription for VMware Virtual SAN 6 Standard for 1 processor for 3 years</t>
  </si>
  <si>
    <t>ST6-VSAN-3P-SSS-C</t>
  </si>
  <si>
    <t>Academic VMware Virtual SAN 6 Standard for Desktop 10 Pack (CCU)</t>
  </si>
  <si>
    <t>ST6-VSDT10-A</t>
  </si>
  <si>
    <t>Academic Basic Support/Subscription VMware Virtual SAN 6 Standard for Desktop 10 Pack (CCU) for 1 year</t>
  </si>
  <si>
    <t>ST6-VSDT10-G-SSS-A</t>
  </si>
  <si>
    <t>Academic Basic Support/Subscription VMware Virtual SAN 6 Standard for Desktop 10 Pack (CCU) for 3 years</t>
  </si>
  <si>
    <t>ST6-VSDT10-3G-SSS-A</t>
  </si>
  <si>
    <t>Academic Production Support/Subscription VMware Virtual SAN 6 Standard for Desktop 10 Pack (CCU) for 1 year</t>
  </si>
  <si>
    <t>ST6-VSDT10-P-SSS-A</t>
  </si>
  <si>
    <t>Academic Production Support/Subscription VMware Virtual SAN 6 Standard for Desktop 10 Pack (CCU) for 3 years</t>
  </si>
  <si>
    <t>ST6-VSDT10-3P-SSS-A</t>
  </si>
  <si>
    <t>VMware Virtual SAN 6 Standard for Desktop 10 Pack (CCU)</t>
  </si>
  <si>
    <t>ST6-VSDT10-C</t>
  </si>
  <si>
    <t>VPP L1 VMware Virtual SAN 6 Standard for Desktop 10 Pack (CCU)</t>
  </si>
  <si>
    <t>ST6-VSDT10-C-L1</t>
  </si>
  <si>
    <t>VPP L2 VMware Virtual SAN 6 Standard for Desktop 10 Pack (CCU)</t>
  </si>
  <si>
    <t>ST6-VSDT10-C-L2</t>
  </si>
  <si>
    <t>VPP L3 VMware Virtual SAN 6 Standard for Desktop 10 Pack (CCU)</t>
  </si>
  <si>
    <t>ST6-VSDT10-C-L3</t>
  </si>
  <si>
    <t>VPP L4 VMware Virtual SAN 6 Standard for Desktop 10 Pack (CCU)</t>
  </si>
  <si>
    <t>ST6-VSDT10-C-L4</t>
  </si>
  <si>
    <t>Basic Support/Subscription VMware Virtual SAN 6 Standard for Desktop 10 Pack (CCU) for 1 year</t>
  </si>
  <si>
    <t>ST6-VSDT10-G-SSS-C</t>
  </si>
  <si>
    <t>Basic Support/Subscription VMware Virtual SAN 6 Standard for Desktop 10 Pack (CCU) for 3 years</t>
  </si>
  <si>
    <t>ST6-VSDT10-3G-SSS-C</t>
  </si>
  <si>
    <t>Production Support/Subscription VMware Virtual SAN 6 Standard for Desktop 10 Pack (CCU) for 1 year</t>
  </si>
  <si>
    <t>ST6-VSDT10-P-SSS-C</t>
  </si>
  <si>
    <t>Production Support/Subscription VMware Virtual SAN 6 Standard for Desktop 10 Pack (CCU) for 3 years</t>
  </si>
  <si>
    <t>ST6-VSDT10-3P-SSS-C</t>
  </si>
  <si>
    <t>Academic VMware Virtual SAN 6 Standard for Desktop 100 Pack (CCU)</t>
  </si>
  <si>
    <t>ST6-VSDT100-A</t>
  </si>
  <si>
    <t>Academic Basic Support/Subscription VMware Virtual SAN 6 Standard for Desktop 100 Pack (CCU) for 1 year</t>
  </si>
  <si>
    <t>ST6-VSDT100-G-SSS-A</t>
  </si>
  <si>
    <t>Academic Basic Support/Subscription VMware Virtual SAN 6 Standard for Desktop 100 Pack (CCU) for 3 years</t>
  </si>
  <si>
    <t>ST6-VSDT100-3G-SSS-A</t>
  </si>
  <si>
    <t>Academic Production Support/Subscription VMware Virtual SAN 6 Standard for Desktop 100 Pack (CCU) for 1 year</t>
  </si>
  <si>
    <t>ST6-VSDT100-P-SSS-A</t>
  </si>
  <si>
    <t>Academic Production Support/Subscription VMware Virtual SAN 6 Standard for Desktop 100 Pack (CCU) for 3 years</t>
  </si>
  <si>
    <t>ST6-VSDT100-3P-SSS-A</t>
  </si>
  <si>
    <t>VMware Virtual SAN 6 Standard for Desktop 100 Pack (CCU)</t>
  </si>
  <si>
    <t>ST6-VSDT100-C</t>
  </si>
  <si>
    <t>VPP L1 VMware Virtual SAN 6 Standard for Desktop 100 Pack (CCU)</t>
  </si>
  <si>
    <t>ST6-VSDT100-C-L1</t>
  </si>
  <si>
    <t>VPP L2 VMware Virtual SAN 6 Standard for Desktop 100 Pack (CCU)</t>
  </si>
  <si>
    <t>ST6-VSDT100-C-L2</t>
  </si>
  <si>
    <t>VPP L3 VMware Virtual SAN 6 Standard for Desktop 100 Pack (CCU)</t>
  </si>
  <si>
    <t>ST6-VSDT100-C-L3</t>
  </si>
  <si>
    <t>VPP L4 VMware Virtual SAN 6 Standard for Desktop 100 Pack (CCU)</t>
  </si>
  <si>
    <t>ST6-VSDT100-C-L4</t>
  </si>
  <si>
    <t>Basic Support/Subscription VMware Virtual SAN 6 Standard for Desktop 100 Pack (CCU) for 1 year</t>
  </si>
  <si>
    <t>ST6-VSDT100-G-SSS-C</t>
  </si>
  <si>
    <t>Basic Support/Subscription VMware Virtual SAN 6 Standard for Desktop 100 Pack (CCU) for 3 years</t>
  </si>
  <si>
    <t>ST6-VSDT100-3G-SSS-C</t>
  </si>
  <si>
    <t>Production Support/Subscription VMware Virtual SAN 6 Standard for Desktop 100 Pack (CCU) for 1 year</t>
  </si>
  <si>
    <t>ST6-VSDT100-P-SSS-C</t>
  </si>
  <si>
    <t>Production Support/Subscription VMware Virtual SAN 6 Standard for Desktop 100 Pack (CCU) for 3 years</t>
  </si>
  <si>
    <t>ST6-VSDT100-3P-SSS-C</t>
  </si>
  <si>
    <t>Academic Basic Support/Subscription for VMware ThinApp 4.x Client License 100 Pack for 1 Year</t>
  </si>
  <si>
    <t>THIN-100PK-G-SSS-A</t>
  </si>
  <si>
    <t>Academic Production Support/Subscription for VMware ThinApp 4.x Client License 100 Pack for 1 Year</t>
  </si>
  <si>
    <t>THIN-100PK-P-SSS-A</t>
  </si>
  <si>
    <t>Basic Support/Subscription for VMware ThinApp 4.x Client License 100 Pack for 1 Year</t>
  </si>
  <si>
    <t>THIN-100PK-G-SSS-C</t>
  </si>
  <si>
    <t>Production VMware ThinApp 4.x Client License 100 Pack for 1 Year</t>
  </si>
  <si>
    <t>THIN-100PK-P-SSS-C</t>
  </si>
  <si>
    <t>Academic VMware ThinApp 5 Client Licenses 100 Pack</t>
  </si>
  <si>
    <t>Includes 100 ThinApp Client licenses.  SnS Required and Sold Seperately.Only Partners authorized with a VMware Academic Specialization may have access to quote the Academic SKU's.</t>
  </si>
  <si>
    <t>THIN5-100PK-A</t>
  </si>
  <si>
    <t>Academic Basic Support/Subscription VMware ThinApp 5 Client Licenses 100 Pack for 1 year</t>
  </si>
  <si>
    <t>THIN5-100PK-G-SSS-A</t>
  </si>
  <si>
    <t>Academic Basic Support/Subscription VMware ThinApp 5 Client Licenses 100 Pack for 3 years</t>
  </si>
  <si>
    <t>THIN5-100PK-3G-SSS-A</t>
  </si>
  <si>
    <t>Academic Production Support/Subscription VMware ThinApp 5 Client Licenses 100 Pack for 1 year</t>
  </si>
  <si>
    <t>THIN5-100PK-P-SSS-A</t>
  </si>
  <si>
    <t>Academic Production Support/Subscription VMware ThinApp 5 Client Licenses 100 Pack for 3 years</t>
  </si>
  <si>
    <t>THIN5-100PK-3P-SSS-A</t>
  </si>
  <si>
    <t>VMware ThinApp 5 Client Licenses 100 Pack</t>
  </si>
  <si>
    <t>Includes 100 ThinApp Client licenses.  SnS Required and Sold Seperately.</t>
  </si>
  <si>
    <t>THIN5-100PK-C</t>
  </si>
  <si>
    <t>VPP L1 VMware ThinApp 5 Client Licenses 100 Pack</t>
  </si>
  <si>
    <t>THIN5-100PK-C-L1</t>
  </si>
  <si>
    <t>VPP L2 VMware ThinApp 5 Client Licenses 100 Pack</t>
  </si>
  <si>
    <t>THIN5-100PK-C-L2</t>
  </si>
  <si>
    <t>VPP L3 VMware ThinApp 5 Client Licenses 100 Pack</t>
  </si>
  <si>
    <t>THIN5-100PK-C-L3</t>
  </si>
  <si>
    <t>VPP L4 VMware ThinApp 5 Client Licenses 100 Pack</t>
  </si>
  <si>
    <t>THIN5-100PK-C-L4</t>
  </si>
  <si>
    <t>Basic Support/Subscription VMware ThinApp 5 Client Licenses 100 Pack for 1 year</t>
  </si>
  <si>
    <t>THIN5-100PK-G-SSS-C</t>
  </si>
  <si>
    <t>Basic Support/Subscription VMware ThinApp 5 Client Licenses 100 Pack for 3 years</t>
  </si>
  <si>
    <t>THIN5-100PK-3G-SSS-C</t>
  </si>
  <si>
    <t>Production Support/Subscription VMware ThinApp 5 Client Licenses 100 Pack for 1 year</t>
  </si>
  <si>
    <t>THIN5-100PK-P-SSS-C</t>
  </si>
  <si>
    <t>Production Support/Subscription VMware ThinApp 5 Client Licenses 100 Pack for 3 years</t>
  </si>
  <si>
    <t>THIN5-100PK-3P-SSS-C</t>
  </si>
  <si>
    <t>Academic Basic Support/Subscription VMware ThinApp 5 Client License for 1 year</t>
  </si>
  <si>
    <t>THIN5-CL-G-SSS-A</t>
  </si>
  <si>
    <t>Academic Production Support/Subscription VMware ThinApp 5 Client License for 1 year</t>
  </si>
  <si>
    <t>THIN5-CL-P-SSS-A</t>
  </si>
  <si>
    <t>Basic Support/Subscription VMware ThinApp 5 Client License for 1 year</t>
  </si>
  <si>
    <t>THIN5-CL-G-SSS-C</t>
  </si>
  <si>
    <t>Production Support/Subscription VMware ThinApp 5 Client License for 1 year</t>
  </si>
  <si>
    <t>THIN5-CL-P-SSS-C</t>
  </si>
  <si>
    <t>Academic VMware ThinApp 5 Suite</t>
  </si>
  <si>
    <t>Includes 1 ThinApp Packager, 50 ThinApp Client licenses, and 1 Workstation license (for admin usage). SnS Required and Sold Seperately.Only Partners authorized with a VMware Academic Specialization may have access to quote the Academic SKU's.</t>
  </si>
  <si>
    <t>THIN5-STE-A</t>
  </si>
  <si>
    <t>Academic Basic Support/Subscription VMware ThinApp 5 Suite for 1 year</t>
  </si>
  <si>
    <t>THIN5-STE-G-SSS-A</t>
  </si>
  <si>
    <t>Academic Basic Support/Subscription VMware ThinApp 5 Suite for 3 years</t>
  </si>
  <si>
    <t>THIN5-STE-3G-SSS-A</t>
  </si>
  <si>
    <t>Academic Production Support/Subscription VMware ThinApp 5 Suite for 1 year</t>
  </si>
  <si>
    <t>THIN5-STE-P-SSS-A</t>
  </si>
  <si>
    <t>Academic Production Support/Subscription VMware ThinApp 5 Suite for 3 years</t>
  </si>
  <si>
    <t>THIN5-STE-3P-SSS-A</t>
  </si>
  <si>
    <t>VMware ThinApp 5 Suite</t>
  </si>
  <si>
    <t>Includes 1 ThinApp Packager, 50 ThinApp Client licenses, and 1 Workstation license (for admin usage). SnS Required and Sold Seperately.</t>
  </si>
  <si>
    <t>THIN5-STE-C</t>
  </si>
  <si>
    <t>VPP L1 VMware ThinApp 5 Suite</t>
  </si>
  <si>
    <t>THIN5-STE-C-L1</t>
  </si>
  <si>
    <t>VPP L2 VMware ThinApp 5 Suite</t>
  </si>
  <si>
    <t>THIN5-STE-C-L2</t>
  </si>
  <si>
    <t>VPP L3 VMware ThinApp 5 Suite</t>
  </si>
  <si>
    <t>THIN5-STE-C-L3</t>
  </si>
  <si>
    <t>VPP L4 VMware ThinApp 5 Suite</t>
  </si>
  <si>
    <t>THIN5-STE-C-L4</t>
  </si>
  <si>
    <t>Basic Support/Subscription VMware ThinApp 5 Suite for 1 year</t>
  </si>
  <si>
    <t>THIN5-STE-G-SSS-C</t>
  </si>
  <si>
    <t>Basic Support/Subscription VMware ThinApp 5 Suite for 3 years</t>
  </si>
  <si>
    <t>THIN5-STE-3G-SSS-C</t>
  </si>
  <si>
    <t>Production Support/Subscription VMware ThinApp 5 Suite for 1 year</t>
  </si>
  <si>
    <t>THIN5-STE-P-SSS-C</t>
  </si>
  <si>
    <t>Production Support/Subscription VMware ThinApp 5 Suite for 3 years</t>
  </si>
  <si>
    <t>THIN5-STE-3P-SSS-C</t>
  </si>
  <si>
    <t>Academic Basic Support/Subscription for VMware User Environment Manager: 10 Pack (CCU) for 3 years</t>
  </si>
  <si>
    <t>UEM-CCU-10-3G-SSS-A</t>
  </si>
  <si>
    <t>Basic Support/Subscription for VMware User Environment Manager: 10 Pack (CCU) for 3 years</t>
  </si>
  <si>
    <t>UEM-CCU-10-3G-SSS-C</t>
  </si>
  <si>
    <t>Academic Production Support/Subscription for VMware User Environment Manager: 10 Pack (CCU) for 3 years</t>
  </si>
  <si>
    <t>UEM-CCU-10-3P-SSS-A</t>
  </si>
  <si>
    <t>Production Support/Subscription for VMware User Environment Manager: 10 Pack (CCU) for 3 years</t>
  </si>
  <si>
    <t>UEM-CCU-10-3P-SSS-C</t>
  </si>
  <si>
    <t>Academic VMware User Environment Manager: 10 Pack (CCU)</t>
  </si>
  <si>
    <t>Includes VMware User Environment Manager licensed for 10 concurrent users. SnS required &amp; sold separately. Only Partners authorized with a VMware Academic Specialization may have access to quote the Academic SKU's.</t>
  </si>
  <si>
    <t>UEM-CCU-10-A</t>
  </si>
  <si>
    <t>VMware User Environment Manager: 10 Pack (CCU)</t>
  </si>
  <si>
    <t>Includes VMware User Environment Manager licensed for 10 concurrent users. SnS required &amp; sold separately.</t>
  </si>
  <si>
    <t>UEM-CCU-10-C</t>
  </si>
  <si>
    <t>VPP L1 VMware User Environment Manager: 10 Pack (CCU)</t>
  </si>
  <si>
    <t>UEM-CCU-10-C-L1</t>
  </si>
  <si>
    <t>VPP L2 VMware User Environment Manager: 10 Pack (CCU)</t>
  </si>
  <si>
    <t>UEM-CCU-10-C-L2</t>
  </si>
  <si>
    <t>VPP L3 VMware User Environment Manager: 10 Pack (CCU)</t>
  </si>
  <si>
    <t>UEM-CCU-10-C-L3</t>
  </si>
  <si>
    <t>VPP L4 VMware User Environment Manager: 10 Pack (CCU)</t>
  </si>
  <si>
    <t>UEM-CCU-10-C-L4</t>
  </si>
  <si>
    <t>Academic Basic Support/Subscription for VMware User Environment Manager: 10 Pack (CCU) for 1 year</t>
  </si>
  <si>
    <t>UEM-CCU-10-G-SSS-A</t>
  </si>
  <si>
    <t>Basic Support/Subscription for VMware User Environment Manager: 10 Pack (CCU) for 1 year</t>
  </si>
  <si>
    <t>UEM-CCU-10-G-SSS-C</t>
  </si>
  <si>
    <t>Academic Production Support/Subscription for VMware User Environment Manager: 10 Pack (CCU) for 1 year</t>
  </si>
  <si>
    <t>UEM-CCU-10-P-SSS-A</t>
  </si>
  <si>
    <t>Production Support/Subscription for VMware User Environment Manager: 10 Pack (CCU) for 1 year</t>
  </si>
  <si>
    <t>UEM-CCU-10-P-SSS-C</t>
  </si>
  <si>
    <t>Academic Basic Support/Subscription for VMware User Environment Manager: 100 Pack (CCU) for 3 years</t>
  </si>
  <si>
    <t>UEM-CCU-100-3G-SSS-A</t>
  </si>
  <si>
    <t>Basic Support/Subscription for VMware User Environment Manager: 100 Pack (CCU) for 3 years</t>
  </si>
  <si>
    <t>UEM-CCU-100-3G-SSS-C</t>
  </si>
  <si>
    <t>Academic Production Support/Subscription for VMware User Environment Manager: 100 Pack (CCU) for 3 years</t>
  </si>
  <si>
    <t>UEM-CCU-100-3P-SSS-A</t>
  </si>
  <si>
    <t>Production Support/Subscription for VMware User Environment Manager: 100 Pack (CCU) for 3 years</t>
  </si>
  <si>
    <t>UEM-CCU-100-3P-SSS-C</t>
  </si>
  <si>
    <t>Academic VMware User Environment Manager: 100 Pack (CCU)</t>
  </si>
  <si>
    <t>Includes VMware User Environment Manager licensed for 100 concurrent users. SnS required &amp; sold separately. Only Partners authorized with a VMware Academic Specialization may have access to quote the Academic SKU's.</t>
  </si>
  <si>
    <t>UEM-CCU-100-A</t>
  </si>
  <si>
    <t>VMware User Environment Manager: 100 Pack (CCU)</t>
  </si>
  <si>
    <t>Includes VMware User Environment Manager licensed for 100 concurrent users. SnS required &amp; sold separately.</t>
  </si>
  <si>
    <t>UEM-CCU-100-C</t>
  </si>
  <si>
    <t>VPP L1 VMware User Environment Manager: 100 Pack (CCU)</t>
  </si>
  <si>
    <t>UEM-CCU-100-C-L1</t>
  </si>
  <si>
    <t>VPP L2 VMware User Environment Manager: 100 Pack (CCU)</t>
  </si>
  <si>
    <t>UEM-CCU-100-C-L2</t>
  </si>
  <si>
    <t>VPP L3 VMware User Environment Manager: 100 Pack (CCU)</t>
  </si>
  <si>
    <t>UEM-CCU-100-C-L3</t>
  </si>
  <si>
    <t>VPP L4 VMware User Environment Manager: 100 Pack (CCU)</t>
  </si>
  <si>
    <t>UEM-CCU-100-C-L4</t>
  </si>
  <si>
    <t>Academic Basic Support/Subscription for VMware User Environment Manager: 100 Pack (CCU) for 1 year</t>
  </si>
  <si>
    <t>UEM-CCU-100-G-SSS-A</t>
  </si>
  <si>
    <t>Basic Support/Subscription for VMware User Environment Manager: 100 Pack (CCU) for 1 year</t>
  </si>
  <si>
    <t>UEM-CCU-100-G-SSS-C</t>
  </si>
  <si>
    <t>Academic Production Support/Subscription for VMware User Environment Manager: 100 Pack (CCU) for 1 year</t>
  </si>
  <si>
    <t>UEM-CCU-100-P-SSS-A</t>
  </si>
  <si>
    <t>Production Support/Subscription for VMware User Environment Manager: 100 Pack (CCU) for 1 year</t>
  </si>
  <si>
    <t>UEM-CCU-100-P-SSS-C</t>
  </si>
  <si>
    <t>Academic Basic Support/Subscription for VMware User Environment Manager: 10 Pack (Named Users) for 3 years</t>
  </si>
  <si>
    <t>UEM-NU-10-3G-SSS-A</t>
  </si>
  <si>
    <t>Basic Support/Subscription for VMware User Environment Manager: 10 Pack (Named Users) for 3 years</t>
  </si>
  <si>
    <t>UEM-NU-10-3G-SSS-C</t>
  </si>
  <si>
    <t>Academic Production Support/Subscription for VMware User Environment Manager: 10 Pack (Named Users) for 3 years</t>
  </si>
  <si>
    <t>UEM-NU-10-3P-SSS-A</t>
  </si>
  <si>
    <t>Production Support/Subscription for VMware User Environment Manager: 10 Pack (Named Users) for 3 years</t>
  </si>
  <si>
    <t>UEM-NU-10-3P-SSS-C</t>
  </si>
  <si>
    <t>Academic VMware User Environment Manager: 10 Pack (Named Users)</t>
  </si>
  <si>
    <t>Includes VMware User Environment Manager licensed for 10 named users. SnS required &amp; sold separately. Only Partners authorized with a VMware Academic Specialization may have access to quote the Academic SKU's.</t>
  </si>
  <si>
    <t>UEM-NU-10-A</t>
  </si>
  <si>
    <t>VMware User Environment Manager: 10 Pack (Named Users)</t>
  </si>
  <si>
    <t>Includes VMware User Environment Manager licensed for 10 named users. SnS required &amp; sold separately.</t>
  </si>
  <si>
    <t>UEM-NU-10-C</t>
  </si>
  <si>
    <t>VPP L1 VMware User Environment Manager: 10 Pack (Named Users)</t>
  </si>
  <si>
    <t>UEM-NU-10-C-L1</t>
  </si>
  <si>
    <t>VPP L2 VMware User Environment Manager: 10 Pack (Named Users)</t>
  </si>
  <si>
    <t>UEM-NU-10-C-L2</t>
  </si>
  <si>
    <t>VPP L3 VMware User Environment Manager: 10 Pack (Named Users)</t>
  </si>
  <si>
    <t>UEM-NU-10-C-L3</t>
  </si>
  <si>
    <t>VPP L4 VMware User Environment Manager: 10 Pack (Named Users)</t>
  </si>
  <si>
    <t>UEM-NU-10-C-L4</t>
  </si>
  <si>
    <t>Academic Basic Support/Subscription for VMware User Environment Manager: 10 Pack (Named Users) for 1 year</t>
  </si>
  <si>
    <t>UEM-NU-10-G-SSS-A</t>
  </si>
  <si>
    <t>Basic Support/Subscription for VMware User Environment Manager: 10 Pack (Named Users) for 1 year</t>
  </si>
  <si>
    <t>UEM-NU-10-G-SSS-C</t>
  </si>
  <si>
    <t>Academic Production Support/Subscription for VMware User Environment Manager: 10 Pack (Named Users) for 1 year</t>
  </si>
  <si>
    <t>UEM-NU-10-P-SSS-A</t>
  </si>
  <si>
    <t>Production Support/Subscription for VMware User Environment Manager: 10 Pack (Named Users) for 1 year</t>
  </si>
  <si>
    <t>UEM-NU-10-P-SSS-C</t>
  </si>
  <si>
    <t>Academic Basic Support/Subscription for VMware User Environment Manager: 100 Pack (Named Users) for 3 years</t>
  </si>
  <si>
    <t>UEM-NU-100-3G-SSS-A</t>
  </si>
  <si>
    <t>Basic Support/Subscription for VMware User Environment Manager: 100 Pack (Named Users) for 3 years</t>
  </si>
  <si>
    <t>UEM-NU-100-3G-SSS-C</t>
  </si>
  <si>
    <t>Academic Production Support/Subscription for VMware User Environment Manager: 100 Pack (Named Users) for 3 years</t>
  </si>
  <si>
    <t>UEM-NU-100-3P-SSS-A</t>
  </si>
  <si>
    <t>Production Support/Subscription for VMware User Environment Manager: 100 Pack (Named Users) for 3 years</t>
  </si>
  <si>
    <t>UEM-NU-100-3P-SSS-C</t>
  </si>
  <si>
    <t>Academic VMware User Environment Manager: 100 Pack (Named Users)</t>
  </si>
  <si>
    <t>Includes VMware User Environment Manager licensed for 100 named users. SnS required &amp; sold separately. Only Partners authorized with a VMware Academic Specialization may have access to quote the Academic SKU's.</t>
  </si>
  <si>
    <t>UEM-NU-100-A</t>
  </si>
  <si>
    <t>VMware User Environment Manager: 100 Pack (Named Users)</t>
  </si>
  <si>
    <t>Includes VMware User Environment Manager licensed for 100 named users. SnS required &amp; sold separately.</t>
  </si>
  <si>
    <t>UEM-NU-100-C</t>
  </si>
  <si>
    <t>VPP L1 VMware User Environment Manager: 100 Pack (Named Users)</t>
  </si>
  <si>
    <t>UEM-NU-100-C-L1</t>
  </si>
  <si>
    <t>VPP L2 VMware User Environment Manager: 100 Pack (Named Users)</t>
  </si>
  <si>
    <t>UEM-NU-100-C-L2</t>
  </si>
  <si>
    <t>VPP L3 VMware User Environment Manager: 100 Pack (Named Users)</t>
  </si>
  <si>
    <t>UEM-NU-100-C-L3</t>
  </si>
  <si>
    <t>VPP L4 VMware User Environment Manager: 100 Pack (Named Users)</t>
  </si>
  <si>
    <t>UEM-NU-100-C-L4</t>
  </si>
  <si>
    <t>Academic Basic Support/Subscription for VMware User Environment Manager: 100 Pack (Named Users) for 1 year</t>
  </si>
  <si>
    <t>UEM-NU-100-G-SSS-A</t>
  </si>
  <si>
    <t>Basic Support/Subscription for VMware User Environment Manager: 100 Pack (Named Users) for 1 year</t>
  </si>
  <si>
    <t>UEM-NU-100-G-SSS-C</t>
  </si>
  <si>
    <t>Academic Production Support/Subscription for VMware User Environment Manager: 100 Pack (Named Users) for 1 year</t>
  </si>
  <si>
    <t>UEM-NU-100-P-SSS-A</t>
  </si>
  <si>
    <t>Production Support/Subscription for VMware User Environment Manager: 100 Pack (Named Users) for 1 year</t>
  </si>
  <si>
    <t>UEM-NU-100-P-SSS-C</t>
  </si>
  <si>
    <t>Academic AirWatch by VMware App Catalog Subscription - Dedicated Cloud, 1 Year Fee / Device Promo</t>
  </si>
  <si>
    <t>Internal, public and purchased applications across employee, corporate or shared devices in your organization. The AirWatch Enterprise App Catalog provides the ability to distribute, track, update, and secure enterprise applications over-the-air. Minimum purchase of 25 devices. Initial Purchase requires AirWatch by VMware Cloud - Dedicated Environment Setup, One Time Fee / Environment (V-PS-DHE-SET-C) and a minimum purchase of 3,000 devices. Follow on minimum purchase of 25 devices. MAM-SB-DCLD-DEV-1Y. Only Partners authorized with a VMware Academic Specialization may have access to quote the Academic SKU's. Promo effective Jan 1, 2015 - December 24, 2015.</t>
  </si>
  <si>
    <t>V-ACSBDCL-DEV1Y-APRO</t>
  </si>
  <si>
    <t>AirWatch by VMware App Catalog Subscription - Dedicated Cloud, 1 Year Fee / Device</t>
  </si>
  <si>
    <t>Internal, public and purchased applications across employee, corporate or shared devices in your organization. The AirWatch Enterprise App Catalog provides the ability to distribute, track, update, and secure enterprise applications over-the-air. Minimum purchase of 25 devices. Initial Purchase requires AirWatch by VMware Cloud - Dedicated Environment Setup, One Time Fee / Environment (V-PS-DHE-SET-C) and a minimum purchase of 3,000 devices. Follow on minimum purchase of 25 devices. MAM-SB-DCLD-DEV-1Y</t>
  </si>
  <si>
    <t>V-ACSBDCL-DEV1Y-C</t>
  </si>
  <si>
    <t>Academic AirWatch by VMware App Catalog Subscription - Shared Cloud, 1 Year Fee / Device Promo</t>
  </si>
  <si>
    <t>Internal, public and purchased applications across employee, corporate or shared devices in your organization. The AirWatch Enterprise App Catalog provides the ability to distribute, track, update, and secure enterprise applications over-the-air. Minimum purchase of 25 devices. MAM-SB-CLD-DEV-1Y. Only Partners authorized with a VMware Academic Specialization may have access to quote the Academic SKU's. Promo effective Jan 1, 2015 - December 24, 2015.</t>
  </si>
  <si>
    <t>V-ACSBSCL-DEV1Y-APRO</t>
  </si>
  <si>
    <t>AirWatch by VMware App Catalog Subscription - Shared Cloud, 1 Year Fee / Device</t>
  </si>
  <si>
    <t>Internal, public and purchased applications across employee, corporate or shared devices in your organization. The AirWatch Enterprise App Catalog provides the ability to distribute, track, update, and secure enterprise applications over-the-air. Minimum purchase of 25 devices. MAM-SB-CLD-DEV-1Y</t>
  </si>
  <si>
    <t>V-ACSBSCL-DEV1Y-C</t>
  </si>
  <si>
    <t>Academic AirWatch by VMware Telecom Maintenance, 1 Year Fee / Device</t>
  </si>
  <si>
    <t>Restricted to Partners with AirWatch Cloud and On Prem Training. Maintenance for AirWatch Telecom - AWT-MF-DEV. Only Partners authorized with a VMware Academic Specialization may have access to quote the Academic SKU's.</t>
  </si>
  <si>
    <t>V-AWT-MF-DEV-A</t>
  </si>
  <si>
    <t>AirWatch by VMware Telecom Maintenance, 1 Year Fee / Device</t>
  </si>
  <si>
    <t>Restricted to Partners with AirWatch Cloud and On Prem Training. Maintenance for AirWatch Telecom - AWT-MF-DEV</t>
  </si>
  <si>
    <t>V-AWT-MF-DEV-C</t>
  </si>
  <si>
    <t>Academic AirWatch by VMware Telecom Perpetual - User (up to 3 devices per user), One Time Fee / User Promo</t>
  </si>
  <si>
    <t>Restricted to Partners with AirWatch Cloud and On Prem Training. AirWatch Telecom (up to 3 devices per user). Minimum purchase of 25 users. AWT-PL-3USR. Only Partners authorized with a VMware Academic Specialization may have access to quote the Academic SKU's. Promo effective Jan 1, 2015 - December 24, 2015.</t>
  </si>
  <si>
    <t>V-AWT-PL-3USR-APRO</t>
  </si>
  <si>
    <t>Academic Maintenance for AirWatch by VMware Telecom (up to 3 devices per user), 1 Year Fee / User</t>
  </si>
  <si>
    <t>Restricted to Partners with AirWatch Cloud and On Prem Training. Maintenance for AirWatch Telecom (up to 3 devices per user) - AWT-MF-3USR. Only Partners authorized with a VMware Academic Specialization may have access to quote the Academic SKU's.</t>
  </si>
  <si>
    <t>V-AWT-MF-3USR-A</t>
  </si>
  <si>
    <t>AirWatch by VMware Telecom Perpetual - User (up to 3 devices per user), One Time Fee / User</t>
  </si>
  <si>
    <t>Restricted to Partners with AirWatch Cloud and On Prem Training. AirWatch Telecom (up to 3 devices per user). Minimum purchase of 25 users. AWT-PL-3USR</t>
  </si>
  <si>
    <t>V-AWT-PL-3USR-C</t>
  </si>
  <si>
    <t>Maintenance for AirWatch by VMware Telecom (up to 3 devices per user), 1 Year Fee / User</t>
  </si>
  <si>
    <t>Restricted to Partners with AirWatch Cloud and On Prem Training. Maintenance for AirWatch Telecom (up to 3 devices per user) - AWT-MF-3USR</t>
  </si>
  <si>
    <t>V-AWT-MF-3USR-C</t>
  </si>
  <si>
    <t>Academic AirWatch by VMware Telecom - Perpetual, One Time Fee / Device Promo</t>
  </si>
  <si>
    <t>Restricted to Partners with AirWatch Cloud and On Prem Training. AirWatch Telecom - AWT-PL-DEV. Only Partners authorized with a VMware Academic Specialization may have access to quote the Academic SKU's. Promo effective Jan 1, 2015 - December 24, 2015.</t>
  </si>
  <si>
    <t>V-AWT-PL-DEV-APRO</t>
  </si>
  <si>
    <t>AirWatch by VMware Telecom - Perpetual, One Time Fee / Device</t>
  </si>
  <si>
    <t>Restricted to Partners with AirWatch Cloud and On Prem Training. AirWatch Telecom - AWT-PL-DEV</t>
  </si>
  <si>
    <t>V-AWT-PL-DEV-C</t>
  </si>
  <si>
    <t>Academic AirWatch by VMware Video Maintenance, 1 Year Fee / Device</t>
  </si>
  <si>
    <t>Restricted to Partners with AirWatch Cloud and On Prem Training. 24 Hour Sev 1 Support 7 days a week. Provides the customer access to product upgrades and support through phone and web. AWV-MF-DEV. Only Partners authorized with a VMware Academic Specialization may have access to quote the Academic SKU's.</t>
  </si>
  <si>
    <t>V-AWV-MF-DEV-A</t>
  </si>
  <si>
    <t>AirWatch by VMware Video Maintenance, 1 Year Fee / Device</t>
  </si>
  <si>
    <t>Restricted to Partners with AirWatch Cloud and On Prem Training. 24 Hour Sev 1 Support 7 days a week. Provides the customer access to product upgrades and support through phone and web. AWV-MF-DEV</t>
  </si>
  <si>
    <t>V-AWV-MF-DEV-C</t>
  </si>
  <si>
    <t>Academic AirWatch by VMware Video Perpetual - User (up to 3 devices per user), One Time Fee / User Promo</t>
  </si>
  <si>
    <t>Restricted to Partners with AirWatch Cloud and On Prem Training. AirWatch Video (up to 3 devices per user). Minimum purchase of 25 users. AWV-PL-3USR. Only Partners authorized with a VMware Academic Specialization may have access to quote the Academic SKU's. Promo effective Jan 1, 2015 - December 24, 2015.</t>
  </si>
  <si>
    <t>V-AWV-PL-3USR-APRO</t>
  </si>
  <si>
    <t>Academic Maintenance for AirWatch by VMware Video (up to 3 devices per user), 1 Year Fee / User</t>
  </si>
  <si>
    <t>Restricted to Partners with AirWatch Cloud and On Prem Training. Maintenance for AirWatch Video (up to 3 devices per user) - AWV-MF-USR. Only Partners authorized with a VMware Academic Specialization may have access to quote the Academic SKU's.</t>
  </si>
  <si>
    <t>V-AWV-MF-USR-A</t>
  </si>
  <si>
    <t>AirWatch by VMware Video Perpetual - User (up to 3 devices per user), One Time Fee / User</t>
  </si>
  <si>
    <t>Restricted to Partners with AirWatch Cloud and On Prem Training. AirWatch Video (up to 3 devices per user). Minimum purchase of 25 users. AWV-PL-3USR</t>
  </si>
  <si>
    <t>V-AWV-PL-3USR-C</t>
  </si>
  <si>
    <t>Maintenance for AirWatch by VMware Video (up to 3 devices per user), 1 Year Fee / User</t>
  </si>
  <si>
    <t>Restricted to Partners with AirWatch Cloud and On Prem Training. Maintenance for AirWatch Video (up to 3 devices per user) - AWV-MF-USR</t>
  </si>
  <si>
    <t>V-AWV-MF-USR-C</t>
  </si>
  <si>
    <t>Academic AirWatch by VMware Video - Perpetual, One Time Fee / Device</t>
  </si>
  <si>
    <t>Restricted to Partners with AirWatch Cloud and On Prem Training. AirWatch Video. Minimum purchase of 25 devices. Support and Maintenance required. AWV-PL-DEV. Only Partners authorized with a VMware Academic Specialization may have access to quote the Academic SKU's. Promo effective Jan 1, 2015 - December 24, 2015.</t>
  </si>
  <si>
    <t>V-AWV-PL-DEV-APRO</t>
  </si>
  <si>
    <t>AirWatch by VMware Video - Perpetual, One Time Fee / Device</t>
  </si>
  <si>
    <t>Restricted to Partners with AirWatch Cloud and On Prem Training. AirWatch Video. Minimum purchase of 25 devices. Support and Maintenance required. AWV-PL-DEV</t>
  </si>
  <si>
    <t>V-AWV-PL-DEV-C</t>
  </si>
  <si>
    <t>Academic Maintenance Fee for Airwatch by VMware Blue Management Suite, 1 Year Fee / Device</t>
  </si>
  <si>
    <t>Restricted to Partners with Airwatch Cloud and On Prem Training. 24 Hour Sev 1 Support 7 days a week. Provides the customer access to product upgrades and support through phone and web. BMS-MF-DEV. Only Partners authorized with a VMware Academic Specialization may have access to quote the Academic SKU's.</t>
  </si>
  <si>
    <t>V-BMS-MF-DEV-A</t>
  </si>
  <si>
    <t>Academic AirWatch by VMware Blue Management Suite Perpetual - User (up to 3 devices per user), One Time Fee / User Promo</t>
  </si>
  <si>
    <t>Restricted to Partners with AirWatch Cloud and On Prem Training. AirWatch Blue Management Suite Perpetual - User (up to 3 devices per user). Minimum purchase of 25 users. BMS15-PL-3USR. Only Partners authorized with a VMware Academic Specialization may have access to quote the Academic SKU's. Promo effective Jan 1, 2015 - December 24, 2015.</t>
  </si>
  <si>
    <t>V-BMS-PL-3USR-APRO</t>
  </si>
  <si>
    <t>Academic Maintenance for AirWatch by VMware Blue Management Suite (up to 3 devices per user), 1 Year Fee / User</t>
  </si>
  <si>
    <t>Restricted to Partners with AirWatch Cloud and On Prem Training. Maintenance for AirWatch Blue Management Suite (up to 3 devices per user) - BMS-MF-3USR. Only Partners authorized with a VMware Academic Specialization may have access to quote the Academic SKU's.</t>
  </si>
  <si>
    <t>V-BMS-MF-3USR-A</t>
  </si>
  <si>
    <t>AirWatch by VMware Blue Management Suite Perpetual - User (up to 3 devices per user), One Time Fee / User</t>
  </si>
  <si>
    <t>Restricted to Partners with AirWatch Cloud and On Prem Training. AirWatch Blue Management Suite Perpetual - User (up to 3 devices per user). Minimum purchase of 25 users. BMS15-PL-3USR</t>
  </si>
  <si>
    <t>V-BMS-PL-3USR-C</t>
  </si>
  <si>
    <t>Maintenance for AirWatch by VMware Blue Management Suite (up to 3 devices per user), 1 Year Fee / User</t>
  </si>
  <si>
    <t>Restricted to Partners with AirWatch Cloud and On Prem Training. Maintenance for AirWatch Blue Management Suite (up to 3 devices per user) - BMS-MF-3USR</t>
  </si>
  <si>
    <t>V-BMS-MF-3USR-C</t>
  </si>
  <si>
    <t>Maintenance Fee for AirWatch by VMware Blue Management Suite, 1 Year Fee / Device</t>
  </si>
  <si>
    <t>Restricted to Partners with Airwatch Cloud and On Prem Training. 24 Hour Sev 1 Support 7 days a week. Provides the customer access to product upgrades and support through phone and web. BMS-MF-DEV</t>
  </si>
  <si>
    <t>V-BMS-MF-DEV-C</t>
  </si>
  <si>
    <t>Academic AirWatch by VMware Blue Management Suite Perpetual, One Time Fee / Device Promo</t>
  </si>
  <si>
    <t>Restricted to Partners with AirWatch Cloud and On Prem Training. AirWatch Mobile Device Management (including native email management), AirWatch Container (former Workspace), App Catalog, App Wrapping, AirWatch Content Locker View, Inbox (including SEG),, Identity Manager and Browser. Minimum purchase of 25 devices. On premise deployment services recommended. Support and Maintenance required. BMS15-PL-DEV . Only Partners authorized with a VMware Academic Specialization may have access to quote the Academic SKU's . Promo effective September 9, 2014-December 24, 2015.</t>
  </si>
  <si>
    <t>V-BMS-PL-DV2-APRO</t>
  </si>
  <si>
    <t>AirWatch by VMware Blue Management Suite Perpetual, One Time Fee / Device</t>
  </si>
  <si>
    <t>Restricted to Partners with AirWatch Cloud and On Prem Training. AirWatch Mobile Device Management (including native email management), AirWatch Container (former Workspace), App Catalog, App Wrapping, AirWatch Content Locker View, Inbox (including SEG),, Identity Manager and Browser. Minimum purchase of 25 devices. On premise deployment services recommended. Support and Maintenance required. BMS15-PL-DEV</t>
  </si>
  <si>
    <t>V-BMS-PL-DV2-C</t>
  </si>
  <si>
    <t>AirWatch by VMware Blue Management Suite Subscription - Shared Cloud, 1 Year Fee / Device</t>
  </si>
  <si>
    <t>AirWatch Mobile Device Management (including native email management), AirWatch Container (former Workspace), App Catalog, App Wrapping, AirWatch Content Locker View, Inbox (including SEG),, Identity Manager and Browser. Minimum purchase of 25 devices. BMS15-SB-CLD-DEV-1Y</t>
  </si>
  <si>
    <t>V-BMS-SB-CLDDV2-1Y-C</t>
  </si>
  <si>
    <t>AirWatch by VMware Blue Management Suite Subscription - Shared Cloud, 2 Year Fee / Device</t>
  </si>
  <si>
    <t>AirWatch Mobile Device Management (including native email management), AirWatch Container (former Workspace), App Catalog, App Wrapping, AirWatch Content Locker View, Inbox (including SEG),, Identity Manager and Browser. Minimum purchase of 25 devices. BMS15-SB-CLD-DEV-2Y</t>
  </si>
  <si>
    <t>V-BMS-SB-CLDDV2-2Y-C</t>
  </si>
  <si>
    <t>AirWatch by VMware Blue Management Suite Subscription - Shared Cloud, 3 Year Fee / Device</t>
  </si>
  <si>
    <t>AirWatch Mobile Device Management (including native email management), AirWatch Container (former Workspace), App Catalog, App Wrapping, AirWatch Content Locker View, Inbox (including SEG),, Identity Manager and Browser. Minimum purchase of 25 devices. BMS15-SB-CLD-DEV-3Y</t>
  </si>
  <si>
    <t>V-BMS-SB-CLDDV2-3Y-C</t>
  </si>
  <si>
    <t>AirWatch by VMware Blue Management Suite Subscription - On Premise, 1 Year Fee / Device</t>
  </si>
  <si>
    <t>Restricted to Partners with AirWatch Cloud and On Prem Training. AirWatch Mobile Device Management (including native email management), AirWatch Container (former Workspace), App Catalog, App Wrapping, AirWatch Content Locker View, Inbox (including SEG),, Identity Manager and Browser. Minimum purchase of 25 devices. On premise deployment services recommended. BMS15-SB-OP-DEV-1Y</t>
  </si>
  <si>
    <t>V-BMS-SB-OP-DV2-1Y-C</t>
  </si>
  <si>
    <t>AirWatch by VMware Blue Management Suite Subscription - On Premise, 2 Year Fee / Device</t>
  </si>
  <si>
    <t>Restricted to Partners with AirWatch Cloud and On Prem Training. AirWatch Mobile Device Management (including native email management), AirWatch Container (former Workspace), App Catalog, App Wrapping, AirWatch Content Locker View, Inbox (including SEG),, Identity Manager and Browser. Minimum purchase of 25 devices. On premise deployment services recommended. BMS15-SB-OP-DEV-2Y</t>
  </si>
  <si>
    <t>V-BMS-SB-OP-DV2-2Y-C</t>
  </si>
  <si>
    <t>AirWatch by VMware Blue Management Suite Subscription - On Premise, 3 Year Fee / Device</t>
  </si>
  <si>
    <t>Restricted to Partners with AirWatch Cloud and On Prem Training. AirWatch Mobile Device Management (including native email management), AirWatch Container (former Workspace), App Catalog, App Wrapping, AirWatch Content Locker View, Inbox (including SEG),, Identity Manager and Browser. Minimum purchase of 25 devices. On premise deployment services recommended. BMS15-SB-OP-DEV-3Y</t>
  </si>
  <si>
    <t>V-BMS-SB-OP-DV2-3Y-C</t>
  </si>
  <si>
    <t>Academic AirWatch by VMware Blue Management Suite Subscription - Shared Cloud, 1 Year Fee / Device Promo</t>
  </si>
  <si>
    <t>AirWatch Mobile Device Management (including native email management), AirWatch Container (former Workspace), App Catalog, App Wrapping, AirWatch Content Locker View, Inbox (including SEG),, Identity Manager and Browser. Minimum purchase of 25 devices. BMS15-SB-CLD-DEV-1Y . Only Partners authorized with a VMware Academic Specialization may have access to quote the Academic SKU's . Promo effective September 9, 2014-December 24, 2015.</t>
  </si>
  <si>
    <t>V-BMS-SBCLD2-1Y-APRO</t>
  </si>
  <si>
    <t>AirWatch by VMware Blue Management Suite Subscription - Shared Cloud, 1 Year Fee / Device Promo</t>
  </si>
  <si>
    <t>AirWatch Mobile Device Management (including native email management), AirWatch Container (former Workspace), App Catalog, App Wrapping, AirWatch Content Locker View, Inbox (including SEG), and Browser. Minimum purchase of 25 devices. BM-SB-CLD-DEV-1Y-PR. Promo effective August 1, 2015 - December 26, 2015.</t>
  </si>
  <si>
    <t>V-BMS-SBCLD2-1Y-PRO</t>
  </si>
  <si>
    <t>Academic AirWatch by VMware Blue Management Suite Subscription - Shared Cloud, 2 Year Fee / Device Promo</t>
  </si>
  <si>
    <t>AirWatch Mobile Device Management (including native email management), AirWatch Container (former Workspace), App Catalog, App Wrapping, AirWatch Content Locker View, Inbox (including SEG),, Identity Manager and Browser. Minimum purchase of 25 devices. BMS15-SB-CLD-DEV-2Y . Only Partners authorized with a VMware Academic Specialization may have access to quote the Academic SKU's . Promo effective September 9, 2014-December 24, 2015.</t>
  </si>
  <si>
    <t>V-BMS-SBCLD2-2Y-APRO</t>
  </si>
  <si>
    <t>AirWatch by VMware Blue Management Suite Subscription - Shared Cloud, 2 Year Fee / Device Promo</t>
  </si>
  <si>
    <t>AirWatch Mobile Device Management (including native email management), AirWatch Container (former Workspace), App Catalog, App Wrapping, AirWatch Content Locker View, Inbox (including SEG), and Browser. Minimum purchase of 25 devices. BM-SB-CLD-DEV-2Y-PR. Promo effective August 1, 2015 - December 26, 2015.</t>
  </si>
  <si>
    <t>V-BMS-SBCLD2-2Y-PRO</t>
  </si>
  <si>
    <t>Academic AirWatch by VMware Blue Management Suite Subscription - Shared Cloud, 3 Year Fee / Device Promo</t>
  </si>
  <si>
    <t>AirWatch Mobile Device Management (including native email management), AirWatch Container (former Workspace), App Catalog, App Wrapping, AirWatch Content Locker View, Inbox (including SEG),, Identity Manager and Browser. Minimum purchase of 25 devices. BMS15-SB-CLD-DEV-3Y . Only Partners authorized with a VMware Academic Specialization may have access to quote the Academic SKU's . Promo effective September 9, 2014-December 24, 2015.</t>
  </si>
  <si>
    <t>V-BMS-SBCLD2-3Y-APRO</t>
  </si>
  <si>
    <t>AirWatch by VMware Blue Management Suite Subscription - Shared Cloud, 3 Year Fee / Device Promo</t>
  </si>
  <si>
    <t>AirWatch Mobile Device Management (including native email management), AirWatch Container (former Workspace), App Catalog, App Wrapping, AirWatch Content Locker View, Inbox (including SEG), and Browser. Minimum purchase of 25 devices. BM-SB-CLD-DEV-3Y-PR. Promo effective August 1, 2015 - December 26, 2015.</t>
  </si>
  <si>
    <t>V-BMS-SBCLD2-3Y-PRO</t>
  </si>
  <si>
    <t>Academic AirWatch by VMware Blue Management Suite Subscription - Dedicated Cloud, 1 Year Fee / Device Promo</t>
  </si>
  <si>
    <t>AirWatch Mobile Device Management (including native email management), AirWatch Container (former Workspace), App Catalog, App Wrapping, AirWatch Content Locker View, Inbox (including SEG), and Browser. Initial Purchase requires AirWatch by VMware Cloud - Dedicated Environment Setup, One Time Fee / Environment (V-PS-DHE-SET-C) and a minimum purchase of 3,000 devices. Follow on minimum purchase of 25 devices. BMS15-SB-DCLD-DEV-1Y. Only Partners authorized with a VMware Academic Specialization may have access to quote the Academic SKU's. Promo effective September 9, 2014-December 24, 2015.</t>
  </si>
  <si>
    <t>V-BMS-SBDCL2-1Y-APRO</t>
  </si>
  <si>
    <t>AirWatch by VMware Blue Management Suite Subscription - Dedicated Cloud, 1 Year Fee / Device Promo</t>
  </si>
  <si>
    <t>AirWatch Mobile Device Management (including native email management), AirWatch Container (former Workspace), App Catalog, App Wrapping, AirWatch Content Locker View, Inbox (including SEG), and Browser. Initial Purchase requires AirWatch by VMware Cloud - Dedicated Environment Setup, One Time Fee / Environment (V-PS-DHE-SET-C) and a minimum purchase of 3,000 devices. Follow on minimum purchase of 25 devices. BM-SB-DCLD-DEV-1Y-PR. Promo effective August 1, 2015 - December 26, 2015.</t>
  </si>
  <si>
    <t>V-BMS-SBDCL2-1Y-PRO</t>
  </si>
  <si>
    <t>Academic AirWatch by VMware Blue Management Suite Subscription - Dedicated Cloud, 2 Year Fee / Device Promo</t>
  </si>
  <si>
    <t>AirWatch Mobile Device Management (including native email management), AirWatch Container (former Workspace), App Catalog, App Wrapping, AirWatch Content Locker View, Inbox (including SEG), and Browser. Initial Purchase requires AirWatch by VMware Cloud - Dedicated Environment Setup, One Time Fee / Environment (V-PS-DHE-SET-C) and a minimum purchase of 3,000 devices. Follow on minimum purchase of 25 devices. BMS15-SB-DCLD-DEV-2Y. Only Partners authorized with a VMware Academic Specialization may have access to quote the Academic SKU's. Promo effective September 9, 2014-December 24, 2015.</t>
  </si>
  <si>
    <t>V-BMS-SBDCL2-2Y-APRO</t>
  </si>
  <si>
    <t>AirWatch by VMware Blue Management Suite Subscription - Dedicated Cloud, 2 Year Fee / Device Promo</t>
  </si>
  <si>
    <t>AirWatch Mobile Device Management (including native email management), AirWatch Container (former Workspace), App Catalog, App Wrapping, AirWatch Content Locker View, Inbox (including SEG), and Browser. Initial Purchase requires AirWatch by VMware Cloud - Dedicated Environment Setup, One Time Fee / Environment (V-PS-DHE-SET-C) and a minimum purchase of 3,000 devices. Follow on minimum purchase of 25 devices. BM-SB-DCLD-DEV-2Y-PR. Promo effective August 1, 2015 - December 26, 2015.</t>
  </si>
  <si>
    <t>V-BMS-SBDCL2-2Y-PRO</t>
  </si>
  <si>
    <t>Academic AirWatch by VMware Blue Management Suite Subscription - Dedicated Cloud, 3 Year Fee / Device Promo</t>
  </si>
  <si>
    <t>AirWatch Mobile Device Management (including native email management), AirWatch Container (former Workspace), App Catalog, App Wrapping, AirWatch Content Locker View, Inbox (including SEG), and Browser. Initial Purchase requires AirWatch by VMware Cloud - Dedicated Environment Setup, One Time Fee / Environment (V-PS-DHE-SET-F) and a minimum purchase of 3,000 devices. Follow on minimum purchase of 25 devices. BMS15-SB-DCLD-DEV-3Y. Only Partners authorized with a VMware Academic Specialization may have access to quote the Academic SKU's. Promo effective September 9, 2014-December 24, 2015.</t>
  </si>
  <si>
    <t>V-BMS-SBDCL2-3Y-APRO</t>
  </si>
  <si>
    <t>AirWatch by VMware Blue Management Suite Subscription - Dedicated Cloud, 3 Year Fee / Device Promo</t>
  </si>
  <si>
    <t>AirWatch Mobile Device Management (including native email management), AirWatch Container (former Workspace), App Catalog, App Wrapping, AirWatch Content Locker View, Inbox (including SEG), and Browser. Initial Purchase requires AirWatch by VMware Cloud - Dedicated Environment Setup, One Time Fee / Environment (V-PS-DHE-SET-C) and a minimum purchase of 3,000 devices. Follow on minimum purchase of 25 devices. BM-SB-DCLD-DEV-3Y-PR. Promo effective August 1, 2015 - December 26, 2015.</t>
  </si>
  <si>
    <t>V-BMS-SBDCL2-3Y-PRO</t>
  </si>
  <si>
    <t>AirWatch by VMware Blue Management Suite Subscription - Dedicated Cloud, 1 Year Fee / Device</t>
  </si>
  <si>
    <t>AirWatch Mobile Device Management (including native email management), AirWatch Container (former Workspace), App Catalog, App Wrapping, AirWatch Content Locker View, Inbox (including SEG), and Browser. Initial Purchase requires AirWatch by VMware Cloud - Dedicated Environment Setup, One Time Fee / Environment (V-PS-DHE-SET-C) and a minimum purchase of 3,000 devices. Follow on minimum purchase of 25 devices. BMS15-SB-DCLD-DEV-1Y</t>
  </si>
  <si>
    <t>V-BMS-SBDCLDDV2-1Y-C</t>
  </si>
  <si>
    <t>AirWatch by VMware Blue Management Suite Subscription - Dedicated Cloud, 2 Year Fee / Device</t>
  </si>
  <si>
    <t>AirWatch Mobile Device Management (including native email management), AirWatch Container (former Workspace), App Catalog, App Wrapping, AirWatch Content Locker View, Inbox (including SEG), and Browser. Initial Purchase requires AirWatch by VMware Cloud - Dedicated Environment Setup, One Time Fee / Environment (V-PS-DHE-SET-C) and a minimum purchase of 3,000 devices. Follow on minimum purchase of 25 devices. BMS15-SB-DCLD-DEV-2Y</t>
  </si>
  <si>
    <t>V-BMS-SBDCLDDV2-2Y-C</t>
  </si>
  <si>
    <t>AirWatch by VMware Blue Management Suite Subscription - Dedicated Cloud, 3 Year Fee / Device</t>
  </si>
  <si>
    <t>AirWatch Mobile Device Management (including native email management), AirWatch Container (former Workspace), App Catalog, App Wrapping, AirWatch Content Locker View, Inbox (including SEG), and Browser. Initial Purchase requires AirWatch by VMware Cloud - Dedicated Environment Setup, One Time Fee / Environment (V-PS-DHE-SET-C) and a minimum purchase of 3,000 devices. Follow on minimum purchase of 25 devices. BMS15-SB-DCLD-DEV-3Y</t>
  </si>
  <si>
    <t>V-BMS-SBDCLDDV2-3Y-C</t>
  </si>
  <si>
    <t>Academic AirWatch by VMware Blue Management Suite Subscription - On Premise, 1 Year Fee / Device Promo</t>
  </si>
  <si>
    <t>Restricted to Partners with AirWatch Cloud and On Prem Training. AirWatch Mobile Device Management (including native email management), AirWatch Container (former Workspace), App Catalog, App Wrapping, AirWatch Content Locker View, Inbox (including SEG),, Identity Manager and Browser. Minimum purchase of 25 devices. BMS15-SB-OP-DEV-1Y . Only Partners authorized with a VMware Academic Specialization may have access to quote the Academic SKU's . Promo effective September 9, 2014-December 24, 2015.</t>
  </si>
  <si>
    <t>V-BMS-SBOPD2-1Y-APRO</t>
  </si>
  <si>
    <t>Academic AirWatch by VMware Blue Management Suite Subscription - On Premise, 2 Year Fee / Device Promo</t>
  </si>
  <si>
    <t>Restricted to Partners with AirWatch Cloud and On Prem Training. AirWatch Mobile Device Management (including native email management), AirWatch Container (former Workspace), App Catalog, App Wrapping, AirWatch Content Locker View, Inbox (including SEG),, Identity Manager and Browser. Minimum purchase of 25 devices. BMS15-SB-OP-DEV-2Y . Only Partners authorized with a VMware Academic Specialization may have access to quote the Academic SKU's . Promo effective September 9, 2014-December 24, 2015.</t>
  </si>
  <si>
    <t>V-BMS-SBOPD2-2Y-APRO</t>
  </si>
  <si>
    <t>Academic AirWatch by VMware Blue Management Suite Subscription - On Premise, 3 Year Fee / Device Promo</t>
  </si>
  <si>
    <t>Restricted to Partners with AirWatch Cloud and On Prem Training. AirWatch Mobile Device Management (including native email management), AirWatch Container (former Workspace), App Catalog, App Wrapping, AirWatch Content Locker View, Inbox (including SEG),, Identity Manager and Browser. Minimum purchase of 25 devices. BMS15-SB-OP-DEV-3Y . Only Partners authorized with a VMware Academic Specialization may have access to quote the Academic SKU's . Promo effective September 9, 2014-December 24, 2015.</t>
  </si>
  <si>
    <t>V-BMS-SBOPD2-3Y-APRO</t>
  </si>
  <si>
    <t>Academic AirWatch by VMware Blue Management Suite Subscription - Dedicated Cloud (up to 3 devices per user), 1 Year Fee / User Promo</t>
  </si>
  <si>
    <t>AirWatch Mobile Device Management (including native email management), AirWatch Container (former Workspace), App Catalog, App Wrapping, AirWatch Content Locker View, Inbox (including SEG), and Browser. Initial Purchase requires AirWatch by VMware Cloud - Dedicated Environment Setup, One Time Fee / Environment (V-PS-DHE-SET-C) and a minimum purchase of 3,000 devices. Follow on minimum purchase of 25 users. Only Partners authorized with a VMware Academic Specialization may have access to quote the Academic SKU's. Promo effective Jan 1, 2015 - December 24, 2015. BMS15-SB-DCLD-3USR-1Y</t>
  </si>
  <si>
    <t>V-BMSBDCL-3US1Y-APRO</t>
  </si>
  <si>
    <t>AirWatch by VMware Blue Management Suite Subscription - Dedicated Cloud (up to 3 devices per user), 1 Year Fee / User</t>
  </si>
  <si>
    <t>AirWatch Mobile Device Management (including native email management), AirWatch Container (former Workspace), App Catalog, App Wrapping, AirWatch Content Locker View, Inbox (including SEG), and Browser. Initial Purchase requires AirWatch by VMware Cloud - Dedicated Environment Setup, One Time Fee / Environment (V-PS-DHE-SET-C) and a minimum purchase of 3,000 devices. Follow on minimum purchase of 25 users. BMS15-SB-DCLD-3USR-1Y</t>
  </si>
  <si>
    <t>V-BMSBDCL-3US1Y-C</t>
  </si>
  <si>
    <t>AirWatch by VMware Blue Management Suite Subscription - Dedicated Cloud (up to 3 devices per user), 1 Year Fee / User Promo</t>
  </si>
  <si>
    <t>AirWatch Mobile Device Management (including native email management), AirWatch Container (former Workspace), App Catalog, App Wrapping, AirWatch Content Locker View, Inbox (including SEG), and Browser. Initial Purchase requires AirWatch by VMware Cloud - Dedicated Environment Setup, One Time Fee / Environment (V-PS-DHE-SET-C) and a minimum purchase of 3,000 devices. Follow on minimum purchase of 25 users. BM-SB-DCLD-USR-1Y-PR. Promo effective August 1, 2015 - December 26, 2015.</t>
  </si>
  <si>
    <t>V-BMSBDCL-3US1Y-PRO</t>
  </si>
  <si>
    <t>Academic AirWatch by VMware Blue Management Suite Subscription - Dedicated Cloud (up to 3 devices per user), 2 Year Fee / User Promo</t>
  </si>
  <si>
    <t>AirWatch Mobile Device Management (including native email management), AirWatch Container (former Workspace), App Catalog, App Wrapping, AirWatch Content Locker View, Inbox (including SEG), and Browser. Initial Purchase requires AirWatch by VMware Cloud - Dedicated Environment Setup, One Time Fee / Environment (V-PS-DHE-SET-C) and a minimum purchase of 3,000 devices. Follow on minimum purchase of 25 users. Only Partners authorized with a VMware Academic Specialization may have access to quote the Academic SKU's. Promo effective Jan 1, 2015 - December 24, 2015. BMS15-SB-DCLD-3USR-2Y</t>
  </si>
  <si>
    <t>V-BMSBDCL-3US2Y-APRO</t>
  </si>
  <si>
    <t>AirWatch by VMware Blue Management Suite Subscription - Dedicated Cloud (up to 3 devices per user), 2 Year Fee / User</t>
  </si>
  <si>
    <t>AirWatch Mobile Device Management (including native email management), AirWatch Container (former Workspace), App Catalog, App Wrapping, AirWatch Content Locker View, Inbox (including SEG), and Browser. Initial Purchase requires AirWatch by VMware Cloud - Dedicated Environment Setup, One Time Fee / Environment (V-PS-DHE-SET-C) and a minimum purchase of 3,000 devices. Follow on minimum purchase of 25 users. BMS15-SB-DCLD-3USR-2Y</t>
  </si>
  <si>
    <t>V-BMSBDCL-3US2Y-C</t>
  </si>
  <si>
    <t>AirWatch by VMware Blue Management Suite Subscription - Dedicated Cloud (up to 3 devices per user), 2 Year Fee / User Promo</t>
  </si>
  <si>
    <t>AirWatch Mobile Device Management (including native email management), AirWatch Container (former Workspace), App Catalog, App Wrapping, AirWatch Content Locker View, Inbox (including SEG), and Browser. Initial Purchase requires AirWatch by VMware Cloud - Dedicated Environment Setup, One Time Fee / Environment (V-PS-DHE-SET-C) and a minimum purchase of 3,000 devices. Follow on minimum purchase of 25 users. BM-SB-DCLD-USR-2Y-PR. Promo effective August 1, 2015 - December 26, 2015.</t>
  </si>
  <si>
    <t>V-BMSBDCL-3US2Y-PRO</t>
  </si>
  <si>
    <t>Academic AirWatch by VMware Blue Management Suite Subscription - Dedicated Cloud (up to 3 devices per user), 3 Year Fee / User Promo</t>
  </si>
  <si>
    <t>AirWatch Mobile Device Management (including native email management), AirWatch Container (former Workspace), App Catalog, App Wrapping, AirWatch Content Locker View, Inbox (including SEG), and Browser. Initial Purchase requires AirWatch by VMware Cloud - Dedicated Environment Setup, One Time Fee / Environment (V-PS-DHE-SET-C) and a minimum purchase of 3,000 devices. Follow on minimum purchase of 25 users. Only Partners authorized with a VMware Academic Specialization may have access to quote the Academic SKU's. Promo effective Jan 1, 2015 - December 24, 2015. BMS15-SB-DCLD-3USR-3Y</t>
  </si>
  <si>
    <t>V-BMSBDCL-3US3Y-APRO</t>
  </si>
  <si>
    <t>AirWatch by VMware Blue Management Suite Subscription - Dedicated Cloud (up to 3 devices per user), 3 Year Fee / User</t>
  </si>
  <si>
    <t>AirWatch Mobile Device Management (including native email management), AirWatch Container (former Workspace), App Catalog, App Wrapping, AirWatch Content Locker View, Inbox (including SEG), and Browser. Initial Purchase requires AirWatch by VMware Cloud - Dedicated Environment Setup, One Time Fee / Environment (V-PS-DHE-SET-C) and a minimum purchase of 3,000 devices. Follow on minimum purchase of 25 users. BMS15-SB-DCLD-3USR-3Y</t>
  </si>
  <si>
    <t>V-BMSBDCL-3US3Y-C</t>
  </si>
  <si>
    <t>AirWatch by VMware Blue Management Suite Subscription - Dedicated Cloud (up to 3 devices per user), 3 Year Fee / User Promo</t>
  </si>
  <si>
    <t>AirWatch Mobile Device Management (including native email management), AirWatch Container (former Workspace), App Catalog, App Wrapping, AirWatch Content Locker View, Inbox (including SEG), and Browser. Initial Purchase requires AirWatch by VMware Cloud - Dedicated Environment Setup, One Time Fee / Environment (V-PS-DHE-SET-C) and a minimum purchase of 3,000 devices. Follow on minimum purchase of 25 users. BM-SB-DCLD-USR-3Y-PR. Promo effective August 1, 2015 - December 26, 2015.</t>
  </si>
  <si>
    <t>V-BMSBDCL-3US3Y-PRO</t>
  </si>
  <si>
    <t>Academic AirWatch by VMware Blue Management Suite Subscription - Shared Cloud (up to 3 devices per user), 1 Year Fee / User Promo</t>
  </si>
  <si>
    <t>AirWatch Mobile Device Management (including native email management), AirWatch Container (former Workspace), App Catalog, App Wrapping, AirWatch Content Locker View, Inbox (including SEG), Identity Manager and Browser. Minimum purchase of 25 users. Only Partners authorized with a VMware Academic Specialization may have access to quote the Academic SKU's . Promo effective Jan 1, 2015 - December 24, 2015 . BMS15-SB-CLD-3USR-1Y</t>
  </si>
  <si>
    <t>V-BMSBSCL-3US1Y-APRO</t>
  </si>
  <si>
    <t>AirWatch by VMware Blue Management Suite Subscription - Shared Cloud (up to 3 devices per user), 1 Year Fee / User</t>
  </si>
  <si>
    <t>AirWatch Mobile Device Management (including native email management), AirWatch Container (former Workspace), App Catalog, App Wrapping, AirWatch Content Locker View, Inbox (including SEG), Identity Manager and Browser. Minimum purchase of 25 users. BMS15-SB-CLD-3USR-1Y</t>
  </si>
  <si>
    <t>V-BMSBSCL-3US1Y-C</t>
  </si>
  <si>
    <t>AirWatch by VMware Blue Management Suite Subscription - Shared Cloud (up to 3 devices per user), 1 Year Fee / User Promo</t>
  </si>
  <si>
    <t>AirWatch Mobile Device Management (including native email management), AirWatch Container (former Workspace), App Catalog, App Wrapping, AirWatch Content Locker View, Inbox (including SEG), and Browser. Minimum purchase of 25 users. BM-SB-CLD-USR-1Y-PR. Promo effective August 1, 2015 - December 26, 2015.</t>
  </si>
  <si>
    <t>V-BMSBSCL-3US1Y-PRO</t>
  </si>
  <si>
    <t>Academic AirWatch by VMware Blue Management Suite Subscription - Shared Cloud (up to 3 devices per user), 2 Year Fee / User Promo</t>
  </si>
  <si>
    <t>AirWatch Mobile Device Management (including native email management), AirWatch Container (former Workspace), App Catalog, App Wrapping, AirWatch Content Locker View, Inbox (including SEG), Identity Manager and Browser. Minimum purchase of 25 users. Only Partners authorized with a VMware Academic Specialization may have access to quote the Academic SKU's . Promo effective Jan 1, 2015 - December 24, 2015 . BMS15-SB-CLD-3USR-2Y</t>
  </si>
  <si>
    <t>V-BMSBSCL-3US2Y-APRO</t>
  </si>
  <si>
    <t>AirWatch by VMware Blue Management Suite Subscription - Shared Cloud (up to 3 devices per user), 2 Year Fee / User</t>
  </si>
  <si>
    <t>AirWatch Mobile Device Management (including native email management), AirWatch Container (former Workspace), App Catalog, App Wrapping, AirWatch Content Locker View, Inbox (including SEG), Identity Manager and Browser. Minimum purchase of 25 users. BMS15-SB-CLD-3USR-2Y</t>
  </si>
  <si>
    <t>V-BMSBSCL-3US2Y-C</t>
  </si>
  <si>
    <t>AirWatch by VMware Blue Management Suite Subscription - Shared Cloud (up to 3 devices per user), 2 Year Fee / User Promo</t>
  </si>
  <si>
    <t>AirWatch Mobile Device Management (including native email management), AirWatch Container (former Workspace), App Catalog, App Wrapping, AirWatch Content Locker View, Inbox (including SEG), and Browser. Minimum purchase of 25 users. BM-SB-CLD-USR-2Y-PR. Promo effective August 1, 2015 - December 26, 2015.</t>
  </si>
  <si>
    <t>V-BMSBSCL-3US2Y-PRO</t>
  </si>
  <si>
    <t>Academic AirWatch by VMware Blue Management Suite Subscription - Shared Cloud (up to 3 devices per user), 3 Year Fee / User Promo</t>
  </si>
  <si>
    <t>AirWatch Mobile Device Management (including native email management), AirWatch Container (former Workspace), App Catalog, App Wrapping, AirWatch Content Locker View, Inbox (including SEG), Identity Manager and Browser. Minimum purchase of 25 users. Only Partners authorized with a VMware Academic Specialization may have access to quote the Academic SKU's . Promo effective Jan 1, 2015 - December 24, 2015 . BMS15-SB-CLD-3USR-3Y</t>
  </si>
  <si>
    <t>V-BMSBSCL-3US3Y-APRO</t>
  </si>
  <si>
    <t>AirWatch by VMware Blue Management Suite Subscription - Shared Cloud (up to 3 devices per user), 3 Year Fee / User</t>
  </si>
  <si>
    <t>AirWatch Mobile Device Management (including native email management), AirWatch Container (former Workspace), App Catalog, App Wrapping, AirWatch Content Locker View, Inbox (including SEG), Identity Manager and Browser. Minimum purchase of 25 users. BMS15-SB-CLD-3USR-3Y</t>
  </si>
  <si>
    <t>V-BMSBSCL-3US3Y-C</t>
  </si>
  <si>
    <t>AirWatch by VMware Blue Management Suite Subscription - Shared Cloud (up to 3 devices per user), 3 Year Fee / User Promo</t>
  </si>
  <si>
    <t>AirWatch Mobile Device Management (including native email management), AirWatch Container (former Workspace), App Catalog, App Wrapping, AirWatch Content Locker View, Inbox (including SEG), and Browser. Minimum purchase of 25 users. BM-SB-CLD-USR-3Y-PR. Promo effective August 1, 2015 - December 26, 2015.</t>
  </si>
  <si>
    <t>V-BMSBSCL-3US3Y-PRO</t>
  </si>
  <si>
    <t>Academic AirWatch by VMware Inbox Subscription - Dedicated Cloud, 1 Year Fee / Device Promo</t>
  </si>
  <si>
    <t>Secure and manage corporate email through the AirWatch Email Client. Available for Android and Apple iOS. Minimum purchase of 25 devices. Initial Purchase requires AirWatch by VMware Cloud - Dedicated Environment Setup, One Time Fee / Environment (V-PS-DHE-SET-C) and a minimum purchase of 3,000 devices. Follow on minimum purchase of 25 users. MDM-SB-DCLD-AEC-1Y. Only Partners authorized with a VMware Academic Specialization may have access to quote the Academic SKU's. Promo effective Jan 1, 2015 - December 24, 2015.</t>
  </si>
  <si>
    <t>V-ECSBDCL-DEV1Y-APRO</t>
  </si>
  <si>
    <t>AirWatch by VMware Inbox Subscription - Dedicated Cloud, 1 Year Fee / Device</t>
  </si>
  <si>
    <t>Secure and manage corporate email through the AirWatch Email Client. Available for Android and Apple iOS. Minimum purchase of 25 devices. Initial Purchase requires AirWatch by VMware Cloud - Dedicated Environment Setup, One Time Fee / Environment (V-PS-DHE-SET-C) and a minimum purchase of 3,000 devices. Follow on minimum purchase of 25 users. MDM-SB-DCLD-AEC-1Y</t>
  </si>
  <si>
    <t>V-ECSBDCL-DEV1Y-C</t>
  </si>
  <si>
    <t>Academic AirWatch by VMware Inbox Subscription - On Premise, 1 Year Fee / Device Promo</t>
  </si>
  <si>
    <t>Restricted to Partners with AirWatch Cloud and On Prem Training. Secure and manage corporate email through the AirWatch Email Client. Available for Android and Apple iOS. Minimum purchase of 25 devices. On premise deployment services recommended. MDM-SB-OP-AEC-1Y. Only Partners authorized with a VMware Academic Specialization may have access to quote the Academic SKU's. Promo effective Jan 1, 2015 - December 24, 2015.</t>
  </si>
  <si>
    <t>V-ECSBOP-DEV1Y-APRO</t>
  </si>
  <si>
    <t>AirWatch by VMware Inbox Subscription - On Premise, 1 Year Fee / Device</t>
  </si>
  <si>
    <t>Restricted to Partners with AirWatch Cloud and On Prem Training. Secure and manage corporate email through the AirWatch Email Client. Available for Android and Apple iOS. Minimum purchase of 25 devices. On premise deployment services recommended. MDM-SB-OP-AEC-1Y</t>
  </si>
  <si>
    <t>V-ECSBOP-DEV1Y-C</t>
  </si>
  <si>
    <t>Academic AirWatch by VMware Inbox Subscription - Shared Cloud, 1 Year Fee / Device Promo</t>
  </si>
  <si>
    <t>Secure and manage corporate email through the AirWatch Email Client. Available for Android and Apple iOS. Minimum purchase of 25 devices. MDM-SB-CLD-AEC-1Y. Only Partners authorized with a VMware Academic Specialization may have access to quote the Academic SKU's. Promo effective Jan 1, 2015 - December 24, 2015.</t>
  </si>
  <si>
    <t>V-ECSBSCL-DEV1Y-APRO</t>
  </si>
  <si>
    <t>AirWatch by VMware Inbox Subscription - Shared Cloud, 1 Year Fee / Device</t>
  </si>
  <si>
    <t>Secure and manage corporate email through the AirWatch Email Client. Available for Android and Apple iOS. Minimum purchase of 25 devices. MDM-SB-CLD-AEC-1Y</t>
  </si>
  <si>
    <t>V-ECSBSCL-DEV1Y-C</t>
  </si>
  <si>
    <t>Academic Maintenance Fee for Airwatch by VMware Green Management Suite, 1 Year Fee / Device</t>
  </si>
  <si>
    <t>Restricted to Partners with Airwatch Cloud and On Prem Training. 24 Hour Sev 1 Support 7 days a week. Provides the customer access to product upgrades and support through phone and web. GMS-MF-DEV. Only Partners authorized with a VMware Academic Specialization may have access to quote the Academic SKU's.</t>
  </si>
  <si>
    <t>V-GMS-MF-DEV-A</t>
  </si>
  <si>
    <t>Academic AirWatch by VMware Green Management Suite Perpetual - User (up to 3 devices per user), One Time Fee / User Promo</t>
  </si>
  <si>
    <t>Restricted to Partners with AirWatch Cloud and On Prem Training. AirWatch Green Management Suite Perpetual - User (up to 3 devices per user). Minimum purchase of 25 users. GMS-PL-3USR. Only Partners authorized with a VMware Academic Specialization may have access to quote the Academic SKU's. Promo effective Jan 1, 2015 - December 24, 2015.</t>
  </si>
  <si>
    <t>V-GMS-PL-3USR-APRO</t>
  </si>
  <si>
    <t>Academic Maintenance for AirWatch by VMware Green Management Suite (up to 3 devices per user), 1 Year Fee / User</t>
  </si>
  <si>
    <t>Restricted to Partners with AirWatch Cloud and On Prem Training. Maintenance for AirWatch Green Management Suite (up to 3 devices per user) - GMS-MF-3USR. Only Partners authorized with a VMware Academic Specialization may have access to quote the Academic SKU's.</t>
  </si>
  <si>
    <t>V-GMS-MF-3USR-A</t>
  </si>
  <si>
    <t>AirWatch by VMware Green Management Suite Perpetual - User (up to 3 devices per user), One Time Fee / User</t>
  </si>
  <si>
    <t>Restricted to Partners with AirWatch Cloud and On Prem Training. AirWatch Green Management Suite Perpetual - User (up to 3 devices per user). Minimum purchase of 25 users. GMS-PL-3USR</t>
  </si>
  <si>
    <t>V-GMS-PL-3USR-C</t>
  </si>
  <si>
    <t>Maintenance for AirWatch by VMware Green Management Suite (up to 3 devices per user), 1 Year Fee / User</t>
  </si>
  <si>
    <t>Restricted to Partners with AirWatch Cloud and On Prem Training. Maintenance for AirWatch Green Management Suite (up to 3 devices per user) - GMS-MF-3USR</t>
  </si>
  <si>
    <t>V-GMS-MF-3USR-C</t>
  </si>
  <si>
    <t>Academic AirWatch by VMware Green Management Suite Perpetual, One Time Fee Promo / Device Promo</t>
  </si>
  <si>
    <t>Restricted to Partners with AirWatch Cloud and On Prem Training. AirWatch Mobile Device Management (including native email management), AirWatch Container (former Workspace) and App Catalog. Minimum purchase of 25 devices. Support and Maintenance required. On premise deployment services recommended. GMS-PL-DEV. Only Partners authorized with a VMware Academic Specialization may have access to quote the Academic SKU's. Promo effective September 9, 2014 - December 24, 2015.</t>
  </si>
  <si>
    <t>V-GMS-PL-DEV-APRO</t>
  </si>
  <si>
    <t>AirWatch by VMware Green Management Suite Perpetual, One Time Fee / Device</t>
  </si>
  <si>
    <t>Restricted to Partners with AirWatch Cloud and On Prem Training. AirWatch Mobile Device Management (including native email management), AirWatch Container (former Workspace) and App Catalog. Minimum purchase of 25 devices. Support and Maintenance required. On premise deployment services recommended. GMS-PL-DEV</t>
  </si>
  <si>
    <t>V-GMS-PL-DEV-C</t>
  </si>
  <si>
    <t>Maintenance Fee for AirWatch by VMware Green Management Suite, 1 Year Fee / Device</t>
  </si>
  <si>
    <t>Restricted to Partners with Airwatch Cloud and On Prem Training. 24 Hour Sev 1 Support 7 days a week. Provides the customer access to product upgrades and support through phone and web. GMS-MF-DEV</t>
  </si>
  <si>
    <t>V-GMS-MF-DEV-C</t>
  </si>
  <si>
    <t>AirWatch</t>
  </si>
  <si>
    <t>AirWatch by VMware Green Management Suite Subscription - Shared Cloud, 1 Year Fee / Device</t>
  </si>
  <si>
    <t>AirWatch Mobile Device Management (including native email management), AirWatch Container (former Workspace) and App Catalog. Minimum purchase of 25 devices. GMS-SB-CLD-DEV-1Y</t>
  </si>
  <si>
    <t>V-GMS-SB-CLDDEV-1Y-C</t>
  </si>
  <si>
    <t>AirWatch by VMware Green Management Suite Subscription - Shared Cloud, 2 Year Fee / Device</t>
  </si>
  <si>
    <t>AirWatch Mobile Device Management (including native email management), AirWatch Container (former Workspace) and App Catalog. Minimum purchase of 25 devices. GMS-SB-CLD-DEV-2Y</t>
  </si>
  <si>
    <t>V-GMS-SB-CLDDEV-2Y-C</t>
  </si>
  <si>
    <t>AirWatch by VMware Green Management Suite Subscription - Shared Cloud, 3 Year Fee / Device</t>
  </si>
  <si>
    <t>AirWatch Mobile Device Management (including native email management), AirWatch Container (former Workspace) and App Catalog. Minimum purchase of 25 devices. GMS-SB-CLD-DEV-3Y</t>
  </si>
  <si>
    <t>V-GMS-SB-CLDDEV-3Y-C</t>
  </si>
  <si>
    <t>AirWatch by VMware Green Management Suite Subscription - On Premise, 1 Year Fee / Device</t>
  </si>
  <si>
    <t>Restricted to Partners with AirWatch Cloud and On Prem Training. AirWatch Mobile Device Management (including native email management), AirWatch Container (former Workspace) and App Catalog. Minimum purchase of 25 devices. On premise deployment services recommended. GMS-SB-OP-DEV-1Y</t>
  </si>
  <si>
    <t>V-GMS-SB-OP-DEV-1Y-C</t>
  </si>
  <si>
    <t>AirWatch by VMware Green Management Suite Subscription - On Premise, 2 Year Fee / Device</t>
  </si>
  <si>
    <t>Restricted to Partners with AirWatch Cloud and On Prem Training. AirWatch Mobile Device Management (including native email management), AirWatch Container (former Workspace) and App Catalog. Minimum purchase of 25 devices. On premise deployment services recommended. GMS-SB-OP-DEV-2Y</t>
  </si>
  <si>
    <t>V-GMS-SB-OP-DEV-2Y-C</t>
  </si>
  <si>
    <t>AirWatch by VMware Green Management Suite Subscription - On Premise, 3 Year Fee / Device</t>
  </si>
  <si>
    <t>Restricted to Partners with AirWatch Cloud and On Prem Training. AirWatch Mobile Device Management (including native email management), AirWatch Container (former Workspace) and App Catalog. Minimum purchase of 25 devices. On premise deployment services recommended. GMS-SB-OP-DEV-3Y</t>
  </si>
  <si>
    <t>V-GMS-SB-OP-DEV-3Y-C</t>
  </si>
  <si>
    <t>Academic AirWatch by VMware Green Management Suite Subscription - Shared Cloud, 1 Year Fee / Device Promo</t>
  </si>
  <si>
    <t>AirWatch Mobile Device Management (including native email management), AirWatch Container (former Workspace) and App Catalog. Minimum purchase of 25 devices. GMS-SB-CLD-DEV-1Y. Only Partners authorized with a VMware Academic Specialization may have access to quote the Academic SKU's. Promo effective September 9, 2014 - December 24, 2015.</t>
  </si>
  <si>
    <t>V-GMS-SBCLD-1Y-APRO</t>
  </si>
  <si>
    <t>Academic AirWatch by VMware Green Management Suite Subscription - Shared Cloud, 2 Year Fee / Device Promo</t>
  </si>
  <si>
    <t>AirWatch Mobile Device Management (including native email management), AirWatch Container (former Workspace) and App Catalog. Minimum purchase of 25 devices. GMS-SB-CLD-DEV-2Y. Only Partners authorized with a VMware Academic Specialization may have access to quote the Academic SKU's. Promo effective September 9, 2014 - December 24, 2015.</t>
  </si>
  <si>
    <t>V-GMS-SBCLD-2Y-APRO</t>
  </si>
  <si>
    <t>Academic AirWatch by VMware Green Management Suite Subscription - Shared Cloud, 3 Year Fee / Device Promo</t>
  </si>
  <si>
    <t>AirWatch Mobile Device Management (including native email management), AirWatch Container (former Workspace) and App Catalog. Minimum purchase of 25 devices. GMS-SB-CLD-DEV-3Y. Only Partners authorized with a VMware Academic Specialization may have access to quote the Academic SKU's. Promo effective September 9, 2014 - December 24, 2015.</t>
  </si>
  <si>
    <t>V-GMS-SBCLD-3Y-APRO</t>
  </si>
  <si>
    <t>Academic AirWatch by VMware Green Management Suite Subscription - Dedicated Cloud, 1 Year Fee / Device Promo</t>
  </si>
  <si>
    <t>AirWatch Mobile Device Management (including native email management), AirWatch Container (former Workspace) and App Catalog. Initial Purchase requires AirWatch by VMware Cloud - Dedicated Environment Setup, One Time Fee / Environment (V-PS-DHE-SET-A) and a minimum purchase of 3,000 devices. Follow on minimum purchase of 25 devices. GMS-SB-DCLD-DEV-1Y. Only Partners authorized with a VMware Academic Specialization may have access to quote the Academic SKU's. Promo effective September 9, 2014 - December 24, 2015.</t>
  </si>
  <si>
    <t>V-GMS-SBDCLD-1Y-APRO</t>
  </si>
  <si>
    <t>Academic AirWatch by VMware Green Management Suite Subscription - Dedicated Cloud, 2 Year Fee / Device Promo</t>
  </si>
  <si>
    <t>AirWatch Mobile Device Management (including native email management), AirWatch Container (former Workspace) and App Catalog. Initial Purchase requires AirWatch by VMware Cloud - Dedicated Environment Setup, One Time Fee / Environment (V-PS-DHE-SET-A) and a minimum purchase of 3,000 devices. Follow on minimum purchase of 25 devices. GMS-SB-DCLD-DEV-2Y. Only Partners authorized with a VMware Academic Specialization may have access to quote the Academic SKU's. Promo effective September 9, 2014 - December 24, 2015.</t>
  </si>
  <si>
    <t>V-GMS-SBDCLD-2Y-APRO</t>
  </si>
  <si>
    <t>Academic AirWatch by VMware Green Management Suite Subscription - Dedicated Cloud, 3 Year Fee / Device Promo</t>
  </si>
  <si>
    <t>AirWatch Mobile Device Management (including native email management), AirWatch Container (former Workspace) and App Catalog. Initial Purchase requires AirWatch by VMware Cloud - Dedicated Environment Setup, One Time Fee / Environment (V-PS-DHE-SET-A) and a minimum purchase of 3,000 devices. Follow on minimum purchase of 25 devices. GMS-SB-DCLD-DEV-3Y. Only Partners authorized with a VMware Academic Specialization may have access to quote the Academic SKU's. Promo effective September 9, 2014 - December 24, 2015.</t>
  </si>
  <si>
    <t>V-GMS-SBDCLD-3Y-APRO</t>
  </si>
  <si>
    <t>AirWatch by VMware Green Management Suite Subscription - Dedicated Cloud, 1 Year Fee / Device</t>
  </si>
  <si>
    <t>AirWatch Mobile Device Management (including native email management), AirWatch Container (former Workspace) and App Catalog. Initial Purchase requires AirWatch by VMware Cloud - Dedicated Environment Setup, One Time Fee / Environment (V-PS-DHE-SET-C) and a minimum purchase of 3,000 devices. Follow on minimum purchase of 25 devices. GMS-SB-DCLD-DEV-1Y</t>
  </si>
  <si>
    <t>V-GMS-SBDCLDDEV-1Y-C</t>
  </si>
  <si>
    <t>AirWatch by VMware Green Management Suite Subscription - Dedicated Cloud, 2 Year Fee / Device</t>
  </si>
  <si>
    <t>AirWatch Mobile Device Management (including native email management), AirWatch Container (former Workspace) and App Catalog. Initial Purchase requires AirWatch by VMware Cloud - Dedicated Environment Setup, One Time Fee / Environment (V-PS-DHE-SET-C) and a minimum purchase of 3,000 devices. Follow on minimum purchase of 25 devices. GMS-SB-DCLD-DEV-2Y</t>
  </si>
  <si>
    <t>V-GMS-SBDCLDDEV-2Y-C</t>
  </si>
  <si>
    <t>AirWatch by VMware Green Management Suite Subscription - Dedicated Cloud, 3 Year Fee / Device</t>
  </si>
  <si>
    <t>AirWatch Mobile Device Management (including native email management), AirWatch Container (former Workspace) and App Catalog. Initial Purchase requires AirWatch by VMware Cloud - Dedicated Environment Setup, One Time Fee / Environment (V-PS-DHE-SET-C) and a minimum purchase of 3,000 devices. Follow on minimum purchase of 25 devices. GMS-SB-DCLD-DEV-3Y</t>
  </si>
  <si>
    <t>V-GMS-SBDCLDDEV-3Y-C</t>
  </si>
  <si>
    <t>Academic AirWatch by VMware Green Management Suite Subscription - On Premise, 1 Year Fee / Device Promo</t>
  </si>
  <si>
    <t>Restricted to Partners with AirWatch Cloud and On Prem Training. AirWatch Mobile Device Management (including native email management), AirWatch Container (former Workspace) and App Catalog. Minimum purchase of 25 devices. GMS-SB-OP-DEV-1Y. Only Partners authorized with a VMware Academic Specialization may have access to quote the Academic SKU's. Promo effective September 9, 2014 - December 24, 2015.</t>
  </si>
  <si>
    <t>V-GMS-SBOPD-1Y-APRO</t>
  </si>
  <si>
    <t>Academic AirWatch by VMware Green Management Suite Subscription - On Premise, 2 Year Fee / Device Promo</t>
  </si>
  <si>
    <t>Restricted to Partners with AirWatch Cloud and On Prem Training. AirWatch Mobile Device Management (including native email management), AirWatch Container (former Workspace) and App Catalog. Minimum purchase of 25 devices. GMS-SB-OP-DEV-2Y. Only Partners authorized with a VMware Academic Specialization may have access to quote the Academic SKU's. Promo effective September 9, 2014 - December 24, 2015.</t>
  </si>
  <si>
    <t>V-GMS-SBOPD-2Y-APRO</t>
  </si>
  <si>
    <t>Academic AirWatch by VMware Green Management Suite Subscription - On Premise, 3 Year Fee / Device Promo</t>
  </si>
  <si>
    <t>Restricted to Partners with AirWatch Cloud and On Prem Training. AirWatch Mobile Device Management (including native email management), AirWatch Container (former Workspace) and App Catalog. Minimum purchase of 25 devices. GMS-SB-OP-DEV-3Y. Only Partners authorized with a VMware Academic Specialization may have access to quote the Academic SKU's. Promo effective September 9, 2014 - December 24, 2015.</t>
  </si>
  <si>
    <t>V-GMS-SBOPD-3Y-APRO</t>
  </si>
  <si>
    <t>Academic AirWatch by VMware Green Management Suite Subscription - Dedicated Cloud (up to 3 devices per user), 1 Year Fee / User Promo</t>
  </si>
  <si>
    <t>AirWatch Mobile Device Management (including native email management), AirWatch Container (former Workspace) and App Catalog. Initial Purchase requires AirWatch by VMware Cloud - Dedicated Environment Setup, One Time Fee / Environment (V-PS-DHE-SET-C) and a minimum purchase of 3,000 devices. Follow on minimum purchase of 25 users. Only Partners authorized with a VMware Academic Specialization may have access to quote the Academic SKU's. Promo effective Jan 1, 2015 - December 24, 2015. GMS-SB-DCLD-3USR-1Y</t>
  </si>
  <si>
    <t>V-GMSBDCL-3US1Y-APRO</t>
  </si>
  <si>
    <t>AirWatch by VMware Green Management Suite Subscription - Dedicated Cloud (up to 3 devices per user), 1 Year Fee / User</t>
  </si>
  <si>
    <t>AirWatch Mobile Device Management (including native email management), AirWatch Container (former Workspace) and App Catalog. Initial Purchase requires AirWatch by VMware Cloud - Dedicated Environment Setup, One Time Fee / Environment (V-PS-DHE-SET-C) and a minimum purchase of 3,000 devices. Follow on minimum purchase of 25 users. GMS-SB-DCLD-3USR-1Y</t>
  </si>
  <si>
    <t>V-GMSBDCL-3US1Y-C</t>
  </si>
  <si>
    <t>Academic AirWatch by VMware Green Management Suite Subscription - Dedicated Cloud (up to 3 devices per user), 2 Year Fee / User Promo</t>
  </si>
  <si>
    <t>AirWatch Mobile Device Management (including native email management), AirWatch Container (former Workspace) and App Catalog. Initial Purchase requires AirWatch by VMware Cloud - Dedicated Environment Setup, One Time Fee / Environment (V-PS-DHE-SET-C) and a minimum purchase of 3,000 devices. Follow on minimum purchase of 25 users. Only Partners authorized with a VMware Academic Specialization may have access to quote the Academic SKU's. Promo effective Jan 1, 2015 - December 24, 2015. GMS-SB-DCLD-3USR-2Y</t>
  </si>
  <si>
    <t>V-GMSBDCL-3US2Y-APRO</t>
  </si>
  <si>
    <t>AirWatch by VMware Green Management Suite Subscription - Dedicated Cloud (up to 3 devices per user), 2 Year Fee / User</t>
  </si>
  <si>
    <t>AirWatch Mobile Device Management (including native email management), AirWatch Container (former Workspace) and App Catalog. Initial Purchase requires AirWatch by VMware Cloud - Dedicated Environment Setup, One Time Fee / Environment (V-PS-DHE-SET-C) and a minimum purchase of 3,000 devices. Follow on minimum purchase of 25 users. GMS-SB-DCLD-3USR-2Y</t>
  </si>
  <si>
    <t>V-GMSBDCL-3US2Y-C</t>
  </si>
  <si>
    <t>Academic AirWatch by VMware Green Management Suite Subscription - Dedicated Cloud (up to 3 devices per user), 3 Year Fee / User Promo</t>
  </si>
  <si>
    <t>AirWatch Mobile Device Management (including native email management), AirWatch Container ( former Workspace) and App Catalog. Initial Purchase requires AirWatch by VMware Cloud - Dedicated Environment Setup, One Time Fee / Environment (V-PS-DHE-SET-C) and a minimum purchase of 3,000 devices. Follow on minimum purchase of 25 users. Only Partners authorized with a VMware Academic Specialization may have access to quote the Academic SKU's. Promo effective Jan 1, 2015 - December 24, 2015. GMS-SB-DCLD-3USR-3Y</t>
  </si>
  <si>
    <t>V-GMSBDCL-3US3Y-APRO</t>
  </si>
  <si>
    <t>AirWatch by VMware Green Management Suite Subscription - Dedicated Cloud (up to 3 devices per user), 3 Year Fee / User</t>
  </si>
  <si>
    <t>AirWatch Mobile Device Management (including native email management), AirWatch Container ( former Workspace) and App Catalog. Initial Purchase requires AirWatch by VMware Cloud - Dedicated Environment Setup, One Time Fee / Environment (V-PS-DHE-SET-C) and a minimum purchase of 3,000 devices. Follow on minimum purchase of 25 users. GMS-SB-DCLD-3USR-3Y</t>
  </si>
  <si>
    <t>V-GMSBDCL-3US3Y-C</t>
  </si>
  <si>
    <t>Academic AirWatch by VMware Green Management Suite Subscription - Shared Cloud (up to 3 devices per user), 1 Year Fee / User Promo</t>
  </si>
  <si>
    <t>AirWatch Mobile Device Management (including native email management), AirWatch Container (former Workspace) and App Catalog. Only Partners authorized with a VMware Academic Specialization may have access to quote the Academic SKU's. Promo effective Jan 1, 2015 - December 24, 2015. Minimum purchase of 25 users. GMS-SB-CLD-3USR-1Y</t>
  </si>
  <si>
    <t>V-GMSBSCL-3US1Y-APRO</t>
  </si>
  <si>
    <t>AirWatch by VMware Green Management Suite Subscription - Shared Cloud (up to 3 devices per user), 1 Year Fee / User</t>
  </si>
  <si>
    <t>AirWatch Mobile Device Management (including native email management), AirWatch Container (former Workspace) and App Catalog. Minimum purchase of 25 users. GMS-SB-CLD-3USR-1Y</t>
  </si>
  <si>
    <t>V-GMSBSCL-3US1Y-C</t>
  </si>
  <si>
    <t>Academic AirWatch by VMware Green Management Suite Subscription - Shared Cloud (up to 3 devices per user), 2 Year Fee / User Promo</t>
  </si>
  <si>
    <t>AirWatch Mobile Device Management (including native email management), AirWatch Container (former Workspace) and App Catalog. Only Partners authorized with a VMware Academic Specialization may have access to quote the Academic SKU's. Promo effective Jan 1, 2015 - December 24, 2015. Minimum purchase of 25 users. GMS-SB-CLD-3USR-2Y</t>
  </si>
  <si>
    <t>V-GMSBSCL-3US2Y-APRO</t>
  </si>
  <si>
    <t>AirWatch by VMware Green Management Suite Subscription - Shared Cloud (up to 3 devices per user), 2 Year Fee / User</t>
  </si>
  <si>
    <t>AirWatch Mobile Device Management (including native email management), AirWatch Container (former Workspace) and App Catalog. Minimum purchase of 25 users. GMS-SB-CLD-3USR-2Y</t>
  </si>
  <si>
    <t>V-GMSBSCL-3US2Y-C</t>
  </si>
  <si>
    <t>Academic AirWatch by VMware Green Management Suite Subscription - Shared Cloud (up to 3 devices per user), 3 Year Fee / User Promo</t>
  </si>
  <si>
    <t>AirWatch Mobile Device Management (including native email management), AirWatch Container (former Workspace) and App Catalog. Only Partners authorized with a VMware Academic Specialization may have access to quote the Academic SKU's. Promo effective Jan 1, 2015 - December 24, 2015. Minimum purchase of 25 users. GMS-SB-CLD-3USR-3Y</t>
  </si>
  <si>
    <t>V-GMSBSCL-3US3Y-APRO</t>
  </si>
  <si>
    <t>AirWatch by VMware Green Management Suite Subscription - Shared Cloud (up to 3 devices per user), 3 Year Fee / User</t>
  </si>
  <si>
    <t>AirWatch Mobile Device Management (including native email management), AirWatch Container (former Workspace) and App Catalog. Minimum purchase of 25 users. GMS-SB-CLD-3USR-3Y</t>
  </si>
  <si>
    <t>V-GMSBSCL-3US3Y-C</t>
  </si>
  <si>
    <t>Academic Airwatch by VMware Cloud - Dedicated Environment for Perpetual Licenses, Annual Fee / Device Promo</t>
  </si>
  <si>
    <t>Restricted to Partners with AirWatch Cloud and On Prem Training. AirWatch Cloud - Dedicated Environment for Perpetual Licenses, Annual Fee / Device HS-DHE-PL. Only Partners authorized with a VMware Academic Specialization may have access to quote the Academic SKU's. Promo effective August 1 - December 24, 2015.</t>
  </si>
  <si>
    <t>V-HS-DHE-PL-APRO</t>
  </si>
  <si>
    <t>AirWatch by VMware Cloud - Dedicated Environment for Perpetual Licenses, Annual Fee / Device</t>
  </si>
  <si>
    <t>Restricted to Partners with AirWatch Cloud and On Prem Training. AirWatch Cloud - Dedicated Environment for Perpetual Licenses, Annual Fee / Device HS-DHE-PL</t>
  </si>
  <si>
    <t>V-HS-DHE-PL-C</t>
  </si>
  <si>
    <t>Academic Airwatch by VMware Cloud - Shared Environment for Perpetual Licenses, Annual Fee / Device Promo</t>
  </si>
  <si>
    <t>Restricted to Partners with AirWatch Cloud and On Prem Training. AirWatch Cloud - Shared Environment for Perpetual Licenses, Annual Fee / Device HS-SHR-PL. Only Partners authorized with a VMware Academic Specialization may have access to quote the Academic SKU's. Promo effective August 1 - December 24, 2015.</t>
  </si>
  <si>
    <t>V-HS-SHR-PL-APRO</t>
  </si>
  <si>
    <t>AirWatch by VMware Cloud - Shared Environment for Perpetual Licenses, Annual Fee / Device</t>
  </si>
  <si>
    <t>Restricted to Partners with AirWatch Cloud and On Prem Training. AirWatch Cloud - Shared Environment for Perpetual Licenses, Annual Fee / Device HS-SHR-PL</t>
  </si>
  <si>
    <t>V-HS-SHR-PL-C</t>
  </si>
  <si>
    <t>Academic AirWatch by VMware Suite for K-12 Educational Institutions Perpetual, One Time Fee / Device Promo</t>
  </si>
  <si>
    <t>Restricted to Partners with AirWatch Cloud and On Prem Training. Minimum purchase of 25 devices. Academic AirWatch by VMware Suite for K-12 Educational Institutions - K12-PL-DEV. Only Partners authorized with a VMware Academic Specialization may have access to quote the Academic SKU's. Promo effective Jan 1, 2015 - December 24, 2015.</t>
  </si>
  <si>
    <t>V-K12-PL-DEV-APRO</t>
  </si>
  <si>
    <t>Academic AirWatch by VMware Suite for K-12 Educational Institutions Maintenance, 1 Year Fee / Device</t>
  </si>
  <si>
    <t>Restricted to Partners with AirWatch Cloud and On Prem Training. Maintenance for Academic AirWatch by VMware Suite for K-12 Educational Institutions. K12-MF-DEV. Only Partners authorized with a VMware Academic Specialization may have access to quote the Academic SKU's.</t>
  </si>
  <si>
    <t>V-K12-MF-DEV-A</t>
  </si>
  <si>
    <t>Academic AirWatch by VMware Suite for K-12 Educational Institutions Subscriptions - Dedicated Cloud, 1 Year Fee / Device Promo</t>
  </si>
  <si>
    <t>Academic AirWatch by VMware Suite for K-12 Educational Institutions - Dedicated Cloud. Minimum purchase of 25 devices. K12-SB-DCLD-DEV-1Y. Only Partners authorized with a VMware Academic Specialization may have access to quote the Academic SKU's. Promo effective Jan 1, 2015 - December 24, 2015.</t>
  </si>
  <si>
    <t>V-K12-SBDCLD-1Y-APRO</t>
  </si>
  <si>
    <t>Academic AirWatch by VMware Suite for K-12 Educational Institutions Subscriptions - Dedicated Cloud, 2 Year Fee / Device Promo</t>
  </si>
  <si>
    <t>Academic AirWatch by VMware Suite for K-12 Educational Institutions - Dedicated Cloud. Minimum purchase of 25 devices. K12-SB-DCLD-DEV-2Y. Only Partners authorized with a VMware Academic Specialization may have access to quote the Academic SKU's. Promo effective Jan 1, 2015 - December 24, 2015.</t>
  </si>
  <si>
    <t>V-K12-SBDCLD-2Y-APRO</t>
  </si>
  <si>
    <t>Academic AirWatch by VMware Suite for K-12 Educational Institutions Subscriptions - Dedicated Cloud, 3 Year Fee / Device Promo</t>
  </si>
  <si>
    <t>Academic AirWatch by VMware Suite for K-12 Educational Institutions - Dedicated Cloud. Minimum purchase of 25 devices. K12-SB-DCLD-DEV-3Y. Only Partners authorized with a VMware Academic Specialization may have access to quote the Academic SKU's. Promo effective Jan 1, 2015 - December 24, 2015.</t>
  </si>
  <si>
    <t>V-K12-SBDCLD-3Y-APRO</t>
  </si>
  <si>
    <t>Academic AirWatch by VMware Suite for K-12 Educational Institutions Subscriptions - On Premise, 1 Year Fee / Device</t>
  </si>
  <si>
    <t>AirWatch Suite for K-12 Educational Institutions Subscriptions - On Premise. Initial Purchase requires AirWatch by VMware Cloud - Dedicated Environment Setup, One Time Fee / Environment (V-PS-DHE-SET-C) and a minimum purchase of 3,000 devices. Only Partners authorized with a VMware Academic Specialization may have access to quote the Academic SKU's. Follow on minimum purchase of 25 devices. K12-SB-OP-DEV-1Y</t>
  </si>
  <si>
    <t>V-K12SBOP-DEV1Y-A</t>
  </si>
  <si>
    <t>Academic AirWatch by VMware Suite for K-12 Educational Institutions Subscriptions - Shared Cloud, 1 Year Fee / Device</t>
  </si>
  <si>
    <t>AirWatch Suite for K-12 Educational Institutions Subscriptions - Shared Cloud. Only Partners authorized with a VMware Academic Specialization may have access to quote the Academic SKU's. Minimum purchase of 25 devices. K12-SB-CLD-DEV-1Y</t>
  </si>
  <si>
    <t>V-K12SBSCL-DEV1Y-A</t>
  </si>
  <si>
    <t>Academic AirWatch by VMware Suite for K-12 Educational Institutions with Teacher Tools Perpetual, One Time Fee / Device Promo</t>
  </si>
  <si>
    <t>Restricted to Partners with AirWatch Cloud and On Prem Training. Academic AirWatch by VMware Suite for K-12 Educational Institutions with Teacher Tools. Minimum purchase of 25 devices. K12T-PL-DEV. Only Partners authorized with a VMware Academic Specialization may have access to quote the Academic SKU's. Promo effective Jan 1, 2015 - December 24, 2015.</t>
  </si>
  <si>
    <t>V-K12T-PL-DEV-APRO</t>
  </si>
  <si>
    <t>Academic AirWatch by VMware Suite for K-12 Educational Institutions with Teacher Tools Maintenance, 1 Year Fee / Device</t>
  </si>
  <si>
    <t>Restricted to Partners with AirWatch Cloud and On Prem Training. Maintenance for Academic AirWatch by VMware Suite for K-12 Educational Institutions with Teacher Tools. Minimum purchase of 25 devices. K12T-MF-DEV. Only Partners authorized with a VMware Academic Specialization may have access to quote the Academic SKU's.</t>
  </si>
  <si>
    <t>V-K12T-MF-DEV-A</t>
  </si>
  <si>
    <t>Academic AirWatch by VMware Suite for K-12 Educational Institutions with Teacher Tools Subscription - Shared Cloud, 2 Year Fee / Device Promo</t>
  </si>
  <si>
    <t>AirWatch Suite for K-12 Educational Institutions with Teacher Tools Subscription - Shared Cloud. Minimum purchase of 25 devices. K12T-SB-CLD-DEV-2Y. Only Partners authorized with a VMware Academic Specialization may have access to quote the Academic SKU's. Promo effective Jan 1, 2015 - December 24, 2015.</t>
  </si>
  <si>
    <t>V-K12T-SBCLD-2Y-APRO</t>
  </si>
  <si>
    <t>Academic AirWatch by VMware Suite for K-12 Educational Institutions with Teacher Tools Subscription - Shared Cloud, 3 Year Fee / Device Promo</t>
  </si>
  <si>
    <t>AirWatch Suite for K-12 Educational Institutions with Teacher Tools Subscription - Shared Cloud. Minimum purchase of 25 devices. K12T-SB-CLD-DEV-3Y. Only Partners authorized with a VMware Academic Specialization may have access to quote the Academic SKU's. Promo effective Jan 1, 2015 - December 24, 2015.</t>
  </si>
  <si>
    <t>V-K12T-SBCLD-3Y-APRO</t>
  </si>
  <si>
    <t>Academic AirWatch by VMware Suite for K-12 Educational Institutions with Teacher Tools Subscriptions - Dedicated Cloud, 1 Year Fee / Device Promo</t>
  </si>
  <si>
    <t>Academic AirWatch by VMware Suite for K-12 Educational Institutions with Teacher Tools - Dedicated Cloud. Minimum purchase of 25 devices. K12T-SB-DCLD-DEV-1Y. Only Partners authorized with a VMware Academic Specialization may have access to quote the Academic SKU's. Promo effective Jan 1, 2015 - December 24, 2015.</t>
  </si>
  <si>
    <t>V-K12T-SBDCL-1Y-APRO</t>
  </si>
  <si>
    <t>Academic AirWatch by VMware Suite for K-12 Educational Institutions with Teacher Tools Subscriptions - Dedicated Cloud, 2 Year Fee / Device Promo</t>
  </si>
  <si>
    <t>Academic AirWatch by VMware Suite for K-12 Educational Institutions with Teacher Tools - Dedicated Cloud. Minimum purchase of 25 devices. K12T-SB-DCLD-DEV-2Y. Only Partners authorized with a VMware Academic Specialization may have access to quote the Academic SKU's. Promo effective Jan 1, 2015 - December 24, 2015.</t>
  </si>
  <si>
    <t>V-K12T-SBDCL-2Y-APRO</t>
  </si>
  <si>
    <t>Academic AirWatch by VMware Suite for K-12 Educational Institutions with Teacher Tools Subscriptions - Dedicated Cloud, 3 Year Fee / Device Promo</t>
  </si>
  <si>
    <t>Academic AirWatch by VMware Suite for K-12 Educational Institutions with Teacher Tools - Dedicated Cloud. Minimum purchase of 25 devices. K12T-SB-DCLD-DEV-3Y. Only Partners authorized with a VMware Academic Specialization may have access to quote the Academic SKU's. Promo effective Jan 1, 2015 - December 24, 2015.</t>
  </si>
  <si>
    <t>V-K12T-SBDCL-3Y-APRO</t>
  </si>
  <si>
    <t>Academic AirWatch by VMware Suite for K-12 Educational Institutions with Teacher Tools Subscription - On Premise, 1 Year Fee / Device</t>
  </si>
  <si>
    <t>Restricted to Partners with AirWatch Cloud and On Prem Training. AirWatch Suite for K-12 Educational Institutions with Teacher Tools Subscription - On Premise. Only Partners authorized with a VMware Academic Specialization may have access to quote the Academic SKU's. Minimum purchase of 25 devices. K12T-SB-OP-DEV-1Y</t>
  </si>
  <si>
    <t>V-K12TSBOP-DEV1Y-A</t>
  </si>
  <si>
    <t>Academic AirWatch by VMware Suite for K-12 Educational Institutions with Teacher Tools Subscription - Shared Cloud, 1 Year Fee / Device</t>
  </si>
  <si>
    <t>AirWatch Suite for K-12 Educational Institutions with Teacher Tools Subscription - Shared Cloud. Only Partners authorized with a VMware Academic Specialization may have access to quote the Academic SKU's. Minimum purchase of 25 devices. K12T-SB-CLD-DEV-1Y</t>
  </si>
  <si>
    <t>V-K12TSBSCL-DEV1Y-A</t>
  </si>
  <si>
    <t>Academic Maintenance Fee for AirWatch by VMware App Catalog, 1 Year Fee / Device</t>
  </si>
  <si>
    <t>Restricted to Partners with AirWatch Cloud and On Prem Training. 24 Hour Sev 1 Support 7 days a week. Provides the customer access to product upgrades and support through phone and web. MAM-MF-SD. Only Partners authorized with a VMware Academic Specialization may have access to quote the Academic SKU's.</t>
  </si>
  <si>
    <t>V-MAM-MF-SD-A</t>
  </si>
  <si>
    <t>Academic AirWatch by VMware App Catalog, Perpetual Fee, One Time Fee / Device Promo</t>
  </si>
  <si>
    <t>Restricted to Partners with AirWatch Cloud and On Prem Training. Internal, public and purchased applications across employee, corporate or shared devices in your organization. The AirWatch Enterprise App Catalog provides the ability to distribute, track, update, and secure enterprise applications over-the-air. Minimum purchase of 25 devices. Support and Maintainance required. MAM-PL-SD. Only Partners authorized with a VMware Academic Specialization may have access to quote the Academic SKU's. Promo effective Jan 1, 2015 - December 24, 2015.</t>
  </si>
  <si>
    <t>V-MAM-PL-SD-APRO</t>
  </si>
  <si>
    <t>AirWatch by VMware App Catalog, Perpetual Fee, One Time Fee / Device</t>
  </si>
  <si>
    <t>Restricted to Partners with AirWatch Cloud and On Prem Training. Internal, public and purchased applications across employee, corporate or shared devices in your organization. The AirWatch Enterprise App Catalog provides the ability to distribute, track, update, and secure enterprise applications over-the-air. Minimum purchase of 25 devices. Support and Maintainance required. MAM-PL-SD</t>
  </si>
  <si>
    <t>V-MAM-PL-SD-C</t>
  </si>
  <si>
    <t>Maintenance Fee for AirWatch by VMware App Catalog, 1 Year Fee / Device</t>
  </si>
  <si>
    <t>Restricted to Partners with AirWatch Cloud and On Prem Training. 24 Hour Sev 1 Support 7 days a week. Provides the customer access to product upgrades and support through phone and web. MAM-MF-SD</t>
  </si>
  <si>
    <t>V-MAM-MF-SD-C</t>
  </si>
  <si>
    <t>Academic Maintenance Fee for AirWatch by VMware Mobile Browser Management, 1 Year Fee / Device</t>
  </si>
  <si>
    <t>Restricted to Partners with AirWatch Cloud and On Prem Training. 24 Hour Sev 1 Support 7 days a week. Provides the customer access to product upgrades and support through phone and web. MBM-MF-AWB. Only Partners authorized with a VMware Academic Specialization may have access to quote the Academic SKU's. Promo effective Jan 1, 2015 - December 24, 2015.</t>
  </si>
  <si>
    <t>V-MBM-MF-AWB-A</t>
  </si>
  <si>
    <t>Academic AirWatch by VMware Mobile Browser Management, Perpetual Fee, One Time Fee / Device Promo</t>
  </si>
  <si>
    <t>Restricted to Partners with AirWatch Cloud and On Prem Training. Secure mobile browsing with customized settings. Minimum purchase of 25 devices. Support and Maintainance required. MBM-PL-AWB. Only Partners authorized with a VMware Academic Specialization may have access to quote the Academic SKU's. Promo effective Jan 1, 2015 - December 24, 2015.</t>
  </si>
  <si>
    <t>V-MBM-PL-AWB-APRO</t>
  </si>
  <si>
    <t>AirWatch by VMware Mobile Browser Management, Perpetual Fee, One Time Fee / Device</t>
  </si>
  <si>
    <t>Restricted to Partners with AirWatch Cloud and On Prem Training. Secure mobile browsing with customized settings. Minimum purchase of 25 devices. Support and Maintainance required. MBM-PL-AWB</t>
  </si>
  <si>
    <t>V-MBM-PL-AWB-C</t>
  </si>
  <si>
    <t>Maintenance Fee for AirWatch by VMware Mobile Browser Management, 1 Year Fee / Device</t>
  </si>
  <si>
    <t>Restricted to Partners with AirWatch Cloud and On Prem Training. 24 Hour Sev 1 Support 7 days a week. Provides the customer access to product upgrades and support through phone and web. MBM-MF-AWB</t>
  </si>
  <si>
    <t>V-MBM-MF-AWB-C</t>
  </si>
  <si>
    <t>Academic Maintenance for AirWatch Content Locker Collaborate, One Time Fee / Device</t>
  </si>
  <si>
    <t>Restricted to Partners with AirWatch Cloud and On Prem Training. 24 Hour Sev 1 Support 7 days a week. Provides the customer access to product upgrades and support through phone and web. MCC-MF-ANY-DEV. Only Partners authorized with a VMware Academic Specialization may have access to quote the Academic SKU's.</t>
  </si>
  <si>
    <t>V-MCC-MF-ANY-DEV-A</t>
  </si>
  <si>
    <t>AirWatch by VMware AirWatch Content Locker Collaborate, Perpetual Fee, One Time Fee / Device</t>
  </si>
  <si>
    <t>Restricted to Partners with AirWatch Cloud and On Prem Training. Share, sync, edit and annotate enterprise and user content. Minimum purchase of 25 devices. Minimum purchase of 25 devices. On premise deployment services recommended. MCC-PL-ANY-DEV</t>
  </si>
  <si>
    <t>V-MCC-PL-ANY-DEV-C</t>
  </si>
  <si>
    <t>Maintenance Fee for AirWatch by VMware AirWatch Content Locker Collaborate, 1 Year Fee / Device</t>
  </si>
  <si>
    <t>Restricted to Partners with AirWatch Cloud and On Prem Training. 24 Hour Sev 1 Support 7 days a week. Provides the customer access to product upgrades and support through phone and web. MCC-MF-ANY-DEV</t>
  </si>
  <si>
    <t>V-MCC-MF-ANY-DEV-C</t>
  </si>
  <si>
    <t>Academic AirWatch by VMware AirWatch Content Locker Collaborate - Perpetual Promo, One Time Fee / Device</t>
  </si>
  <si>
    <t>Restricted to Partners with AirWatch Cloud and On Prem Training. Share, sync, edit and annotate enterprise and user content. Minimum purchase of 25 devices. Minimum purchase of 25 devices. On premise deployment services recommended. MCC-PL-ANY-DEV. Only Partners authorized with a VMware Academic Specialization may have access to quote the Academic SKU's. Promo effective September 9, 2014 - December 24, 2015.</t>
  </si>
  <si>
    <t>V-MCC-PL-ANYDEV-APRO</t>
  </si>
  <si>
    <t>Academic AirWatch by VMware AirWatch Content Locker Collaborate - Shared Cloud, 1 Year Fee / Device Promo</t>
  </si>
  <si>
    <t>Share, sync, edit and annotate enterprise and user content. Minimum purchase of 25 devices. MCC-SB-CLD-DEV-1YR. Only Partners authorized with a VMware Academic Specialization may have access to quote the Academic SKU's. Promo effective September 9, 2014 - December 24, 2015.</t>
  </si>
  <si>
    <t>V-MCC-SBCLD-1Y-APRO</t>
  </si>
  <si>
    <t>AirWatch by VMware AirWatch Content Locker Collaborate - Shared Cloud, 1 Year Fee / Device</t>
  </si>
  <si>
    <t>Share, sync, edit and annotate enterprise and user content. Minimum purchase of 25 devices. MCC-SB-CLD-DEV-1YR</t>
  </si>
  <si>
    <t>V-MCC-SBCLD-1Y-C</t>
  </si>
  <si>
    <t>Academic AirWatch by VMware AirWatch Content Locker Collaborate - Shared Cloud, 2 Year Fee / Device Promo</t>
  </si>
  <si>
    <t>Share, sync, edit and annotate enterprise and user content. Minimum purchase of 25 devices. MCC-SB-CLD-DEV-2YR. Only Partners authorized with a VMware Academic Specialization may have access to quote the Academic SKU's. Promo effective September 9, 2014 - December 24, 2015.</t>
  </si>
  <si>
    <t>V-MCC-SBCLD-2Y-APRO</t>
  </si>
  <si>
    <t>AirWatch by VMware AirWatch Content Locker Collaborate - Shared Cloud, 2 Year Fee / Device</t>
  </si>
  <si>
    <t>Share, sync, edit and annotate enterprise and user content. Minimum purchase of 25 devices. MCC-SB-CLD-DEV-2YR</t>
  </si>
  <si>
    <t>V-MCC-SBCLD-2Y-C</t>
  </si>
  <si>
    <t>Academic AirWatch by VMware AirWatch Content Locker Collaborate - Shared Cloud, 3 Year Fee / Device Promo</t>
  </si>
  <si>
    <t>Share, sync, edit and annotate enterprise and user content. Minimum purchase of 25 devices. MCC-SB-CLD-DEV-3YR. Only Partners authorized with a VMware Academic Specialization may have access to quote the Academic SKU's. Promo effective September 9, 2014 - December 24, 2015.</t>
  </si>
  <si>
    <t>V-MCC-SBCLD-3Y-APRO</t>
  </si>
  <si>
    <t>AirWatch by VMware AirWatch Content Locker Collaborate - Shared Cloud, 3 Year Fee / Device</t>
  </si>
  <si>
    <t>Share, sync, edit and annotate enterprise and user content. Minimum purchase of 25 devices. MCC-SB-CLD-DEV-3YR</t>
  </si>
  <si>
    <t>V-MCC-SBCLD-3Y-C</t>
  </si>
  <si>
    <t>Academic AirWatch by VMware AirWatch Content Locker Collaborate Subscription - Dedicated Cloud, 1 Year Fee / Device Promo</t>
  </si>
  <si>
    <t>Initial Purchase requires AirWatch by VMware Cloud - Dedicated Environment Setup, One Time Fee / Environment (V-PS-DHE-SET-C) and a minimum purchase of 3,000 devices. Follow on minimum purchase of 25 devices. MCC-SB-DCLD-DEV-1YR. Only Partners authorized with a VMware Academic Specialization may have access to quote the Academic SKU's. Promo effective September 9, 2014 - December 24, 2015.</t>
  </si>
  <si>
    <t>V-MCC-SBDCLD-1Y-APRO</t>
  </si>
  <si>
    <t>AirWatch by VMware AirWatch Content Locker Collaborate Subscription - Dedicated Cloud, 1 Year Fee / Device</t>
  </si>
  <si>
    <t>Initial Purchase requires AirWatch by VMware Cloud - Dedicated Environment Setup, One Time Fee / Environment (V-PS-DHE-SET-C) and a minimum purchase of 3,000 devices. Follow on minimum purchase of 25 devices. MCC-SB-DCLD-DEV-1YR</t>
  </si>
  <si>
    <t>V-MCC-SBDCLD-1Y-C</t>
  </si>
  <si>
    <t>Academic AirWatch by VMware AirWatch Content Locker Collaborate Subscription - Dedicated Cloud, 2 Year Fee / Device Promo</t>
  </si>
  <si>
    <t>Initial Purchase requires AirWatch by VMware Cloud - Dedicated Environment Setup, One Time Fee / Environment (V-PS-DHE-SET-C) and a minimum purchase of 3,000 devices. Follow on minimum purchase of 25 devices. MCC-SB-DCLD-DEV-2YR. Only Partners authorized with a VMware Academic Specialization may have access to quote the Academic SKU's. Promo effective September 9, 2014 - December 24, 2015.</t>
  </si>
  <si>
    <t>V-MCC-SBDCLD-2Y-APRO</t>
  </si>
  <si>
    <t>AirWatch by VMware AirWatch Content Locker Collaborate Subscription - Dedicated Cloud, 2 Year Fee / Device</t>
  </si>
  <si>
    <t>Initial Purchase requires AirWatch by VMware Cloud - Dedicated Environment Setup, One Time Fee / Environment (V-PS-DHE-SET-C) and a minimum purchase of 3,000 devices. Follow on minimum purchase of 25 devices. MCC-SB-DCLD-DEV-2YR</t>
  </si>
  <si>
    <t>V-MCC-SBDCLD-2Y-C</t>
  </si>
  <si>
    <t>Academic AirWatch by VMware AirWatch Content Locker Collaborate Subscription - Dedicated Cloud, 3 Year Fee / Device Promo</t>
  </si>
  <si>
    <t>Initial Purchase requires AirWatch by VMware Cloud - Dedicated Environment Setup, One Time Fee / Environment (V-PS-DHE-SET-C) and a minimum purchase of 3,000 devices. Follow on minimum purchase of 25 devices. MCC-SB-DCLD-DEV-3YR. Only Partners authorized with a VMware Academic Specialization may have access to quote the Academic SKU's. Promo effective September 9, 2014 - December 24, 2015.</t>
  </si>
  <si>
    <t>V-MCC-SBDCLD-3Y-APRO</t>
  </si>
  <si>
    <t>AirWatch by VMware AirWatch Content Locker Collaborate Subscription - Dedicated Cloud, 3 Year Fee / Device</t>
  </si>
  <si>
    <t>Initial Purchase requires AirWatch by VMware Cloud - Dedicated Environment Setup, One Time Fee / Environment (V-PS-DHE-SET-C) and a minimum purchase of 3,000 devices. Follow on minimum purchase of 25 devices. MCC-SB-DCLD-DEV-3YR</t>
  </si>
  <si>
    <t>V-MCC-SBDCLD-3Y-C</t>
  </si>
  <si>
    <t>Academic AirWatch by VMware AirWatch Content Locker Collaborate - Subscription - On Premise, 1 Year Fee / Device Promo</t>
  </si>
  <si>
    <t>Restricted to Partners with AirWatch Cloud and On Prem Training. Share, sync, edit and annotate enterprise and user content. Minimum purchase of 25 devices. Minimum purchase of 25 devices. MS-SB-OP-DEV-RG-1Y. Only Partners authorized with a VMware Academic Specialization may have access to quote the Academic SKU's. Promo effective September 9, 2014 - December 24, 2015.</t>
  </si>
  <si>
    <t>V-MCC-SBOPD-1Y-APRO</t>
  </si>
  <si>
    <t>AirWatch by VMware AirWatch Content Locker Collaborate - Subscription - On Premise, 1 Year Fee / Device</t>
  </si>
  <si>
    <t>Restricted to Partners with AirWatch Cloud and On Prem Training. Share, sync, edit and annotate enterprise and user content. Minimum purchase of 25 devices. Minimum purchase of 25 devices. MS-SB-OP-DEV-RG-1Y</t>
  </si>
  <si>
    <t>V-MCC-SBOPD-1Y-C</t>
  </si>
  <si>
    <t>Academic AirWatch by VMware AirWatch Content Locker Collaborate - Subscription - On Premise, 2 Year Fee / Device Promo</t>
  </si>
  <si>
    <t>Restricted to Partners with AirWatch Cloud and On Prem Training. Share, sync, edit and annotate enterprise and user content. Minimum purchase of 25 devices. Minimum purchase of 25 devices. MCC-SB-OP-DEV-2YR. Only Partners authorized with a VMware Academic Specialization may have access to quote the Academic SKU's. Promo effective September 9, 2014 - December 24, 2015.</t>
  </si>
  <si>
    <t>V-MCC-SBOPD-2Y-APRO</t>
  </si>
  <si>
    <t>AirWatch by VMware AirWatch Content Locker Collaborate - Subscription - On Premise, 2 Year Fee / Device</t>
  </si>
  <si>
    <t>Restricted to Partners with AirWatch Cloud and On Prem Training. Share, sync, edit and annotate enterprise and user content. Minimum purchase of 25 devices. Minimum purchase of 25 devices. MCC-SB-OP-DEV-2YR</t>
  </si>
  <si>
    <t>V-MCC-SBOPD-2Y-C</t>
  </si>
  <si>
    <t>Academic AirWatch by VMware AirWatch Content Locker Collaborate - Subscription - On Premise, 3 Year Fee / Device Promo</t>
  </si>
  <si>
    <t>Restricted to Partners with AirWatch Cloud and On Prem Training. Share, sync, edit and annotate enterprise and user content. Minimum purchase of 25 devices. Minimum purchase of 25 devices. MCC-SB-OP-DEV-3YR. Only Partners authorized with a VMware Academic Specialization may have access to quote the Academic SKU's. Promo effective September 9, 2014 - December 24, 2015.</t>
  </si>
  <si>
    <t>V-MCC-SBOPD-3Y-APRO</t>
  </si>
  <si>
    <t>AirWatch by VMware AirWatch Content Locker Collaborate - Subscription - On Premise, 3 Year Fee / Device</t>
  </si>
  <si>
    <t>Restricted to Partners with AirWatch Cloud and On Prem Training. Share, sync, edit and annotate enterprise and user content. Minimum purchase of 25 devices. Minimum purchase of 25 devices. MCC-SB-OP-DEV-3YR</t>
  </si>
  <si>
    <t>V-MCC-SBOPD-3Y-C</t>
  </si>
  <si>
    <t>Academic Maintenance Fee for AirWatch by VMware AirWatch Content Locker View, 1 Year Fee / Device</t>
  </si>
  <si>
    <t>Restricted to Partners with AirWatch Cloud and On Prem Training. 24 Hour Sev 1 Support 7 days a week. Provides the customer access to product upgrades and support through phone and web. Only Partners authorized with a VMware Academic Specialization may have access to quote the Academic SKU's. MCV-MF-ANY-DEV</t>
  </si>
  <si>
    <t>V-MCV-MF-ANY-DEV-A</t>
  </si>
  <si>
    <t>AirWatch by VMware AirWatch Content Locker View, Perpetual Fee, One Time Fee / Device</t>
  </si>
  <si>
    <t>Restricted to Partners with AirWatch Cloud and On Prem Training. Secure distribution and mobile access to enterprise content. Minimum purchase of 25 devices. Support and Maintenance required. MCV-PL-ANY-DEV</t>
  </si>
  <si>
    <t>V-MCV-PL-ANY-DEV-C</t>
  </si>
  <si>
    <t>Maintenance Fee for AirWatch by VMware AirWatch Content Locker View, 1 Year Fee / Device</t>
  </si>
  <si>
    <t>Restricted to Partners with AirWatch Cloud and On Prem Training. 24 Hour Sev 1 Support 7 days a week. Provides the customer access to product upgrades and support through phone and web. MCV-MF-ANY-DEV</t>
  </si>
  <si>
    <t>V-MCV-MF-ANY-DEV-C</t>
  </si>
  <si>
    <t>Academic AirWatch by VMware AirWatch Content Locker View, Perpetual Fee, One Time Fee / Device Promo</t>
  </si>
  <si>
    <t>Restricted to Partners with AirWatch Cloud and On Prem Training. Secure distribution and mobile access to enterprise content. Minimum purchase of 25 devices. Support and Maintenance required. Only Partners authorized with a VMware Academic Specialization may have access to quote the Academic SKU's. Minimum purchase of 25 devices. Promo effective Jan 1, 2015 - December 24, 2015. MCV-PL-ANY-DEV</t>
  </si>
  <si>
    <t>V-MCVPL-ANY-DEV-APRO</t>
  </si>
  <si>
    <t>Academic Maintenance Fee for AirWatch by VMware Inbox, 1 Year Fee / Device</t>
  </si>
  <si>
    <t>Restricted to Partners with AirWatch Cloud and On Prem Training. 24 Hour Sev 1 Support 7 days a week. Provides the customer access to product upgrades and support through phone and web. MDM-MF-AEC. Only Partners authorized with a VMware Academic Specialization may have access to quote the Academic SKU's.</t>
  </si>
  <si>
    <t>V-MDM-MF-AEC-A</t>
  </si>
  <si>
    <t>Academic AirWatch by VMware Inbox, Perpetual Fee, One Time Fee / Device Promo</t>
  </si>
  <si>
    <t>Restricted to Partners with AirWatch Cloud and On Prem Training. Secure and manage corporate email through the AirWatch Email Client. Available for Android and Apple iOS. Minimum purchase of 25 devices. Support and Maintainance required. MDM-PL-AEC. Only Partners authorized with a VMware Academic Specialization may have access to quote the Academic SKU's. Promo effective Jan 1, 2015 - December 24, 2015.</t>
  </si>
  <si>
    <t>V-MDM-PL-AEC-APRO</t>
  </si>
  <si>
    <t>AirWatch by VMware Inbox, Perpetual Fee, One Time Fee / Device</t>
  </si>
  <si>
    <t>Restricted to Partners with AirWatch Cloud and On Prem Training. Secure and manage corporate email through the AirWatch Email Client. Available for Android and Apple iOS. Minimum purchase of 25 devices. Support and Maintainance required. MDM-PL-AEC</t>
  </si>
  <si>
    <t>V-MDM-PL-AEC-C</t>
  </si>
  <si>
    <t>Maintenance Fee for AirWatch by VMware Inbox, 1 Year Fee / Device</t>
  </si>
  <si>
    <t>Restricted to Partners with AirWatch Cloud and On Prem Training. 24 Hour Sev 1 Support 7 days a week. Provides the customer access to product upgrades and support through phone and web. MDM-MF-AEC</t>
  </si>
  <si>
    <t>V-MDM-MF-AEC-C</t>
  </si>
  <si>
    <t>Academic AirWatch by VMware Mobile Device Management Maintenance Fee, 1 Year Fee / Device</t>
  </si>
  <si>
    <t>Restricted to Partners with AirWatch Cloud and On Prem Training. 24 Hour Sev 1 Support 7 days a week. Provides the customer access to product upgrades and support through phone and web. Only Partners authorized with a VMware Academic Specialization may have access to quote the Academic SKU's. MDM-SO-MF-SD</t>
  </si>
  <si>
    <t>V-MDM-SO-MF-SD-A</t>
  </si>
  <si>
    <t>Academic AirWatch by VMware Mobile Device Management Perpetual Fee , One Time Fee / Device Promo</t>
  </si>
  <si>
    <t>Restricted to Partners with AirWatch Cloud and On Prem Training. Provides the ability to quickly enroll devices in your enterprise environment, configure and update device settings over-the-air, enforce security policies and compliance, secure mobile access to corporate resources, and remotely lock and wipe managed devices. Only Partners authorized with a VMware Academic Specialization may have access to quote the Academic SKU's. Minimum purchase of 25 devices. Support and Maintenance required. Promo effective Jan 1, 2015 - December 24, 2015. MDM-SO-PL-SD</t>
  </si>
  <si>
    <t>V-MDM-SO-PL-SD-APRO</t>
  </si>
  <si>
    <t>AirWatch by VMware Mobile Device Management Perpetual Fee , One Time Fee / Device</t>
  </si>
  <si>
    <t>Restricted to Partners with AirWatch Cloud and On Prem Training. Provides the ability to quickly enroll devices in your enterprise environment, configure and update device settings over-the-air, enforce security policies and compliance, secure mobile access to corporate resources, and remotely lock and wipe managed devices. Minimum purchase of 25 devices. Support and Maintenance required. MDM-SO-PL-SD</t>
  </si>
  <si>
    <t>V-MDM-SO-PL-SD-C</t>
  </si>
  <si>
    <t>AirWatch by VMware Mobile Device Management Maintenance Fee, 1 Year Fee / Device</t>
  </si>
  <si>
    <t>Restricted to Partners with AirWatch Cloud and On Prem Training. 24 Hour Sev 1 Support 7 days a week. Provides the customer access to product upgrades and support through phone and web. MDM-SO-MF-SD</t>
  </si>
  <si>
    <t>V-MDM-SO-MF-SD-C</t>
  </si>
  <si>
    <t>Academic AirWatch by VMware Mobile Device Management Subscription - Dedicated Cloud, 1 Year Fee / Device Promo</t>
  </si>
  <si>
    <t>Provides the ability to quickly enroll devices in your enterprise environment, configure and update device settings over-the-air, enforce security policies and compliance, secure mobile access to corporate resources, and remotely lock and wipe managed devices. Initial Purchase requires AirWatch by VMware Cloud - Dedicated Environment Setup, One Time Fee / Environment (V-PS-DHE-SET-C) and a minimum purchase of 3,000 devices. Only Partners authorized with a VMware Academic Specialization may have access to quote the Academic SKU's. Follow on minimum purchase of 25 devices. Promo effective Jan 1, 2015 - December 24, 2015. MDM-SB-DCLD-DEV-1Y</t>
  </si>
  <si>
    <t>V-MDSBDCL-DEV1Y-APRO</t>
  </si>
  <si>
    <t>AirWatch by VMware Mobile Device Management Subscription - Dedicated Cloud, 1 Year Fee / Device</t>
  </si>
  <si>
    <t>Provides the ability to quickly enroll devices in your enterprise environment, configure and update device settings over-the-air, enforce security policies and compliance, secure mobile access to corporate resources, and remotely lock and wipe managed devices. Initial Purchase requires AirWatch by VMware Cloud - Dedicated Environment Setup, One Time Fee / Environment (V-PS-DHE-SET-C) and a minimum purchase of 3,000 devices. Follow on minimum purchase of 25 devices. MDM-SB-DCLD-DEV-1Y</t>
  </si>
  <si>
    <t>V-MDSBDCL-DEV1Y-C</t>
  </si>
  <si>
    <t>Academic AirWatch by VMware Mobile Device Management Subscription - On Premise, 1 Year Fee / Device Promo</t>
  </si>
  <si>
    <t>Restricted to Partners with AirWatch Cloud and On Prem Training. Provides the ability to quickly enroll devices in your enterprise environment, configure and update device settings over-the-air, enforce security policies and compliance, secure mobile access to corporate resources, and remotely lock and wipe managed devices. Only Partners authorized with a VMware Academic Specialization may have access to quote the Academic SKU's. Minimum purchase of 25 devices. Promo effective Jan 1, 2015 - December 24, 2015. MDM-SB-OP-DEV-1Y</t>
  </si>
  <si>
    <t>V-MDSBOP-DEV1Y-APRO</t>
  </si>
  <si>
    <t>AirWatch by VMware Mobile Device Management Subscription - On Premise, 1 Year Fee / Device</t>
  </si>
  <si>
    <t>Restricted to Partners with AirWatch Cloud and On Prem Training. Provides the ability to quickly enroll devices in your enterprise environment, configure and update device settings over-the-air, enforce security policies and compliance, secure mobile access to corporate resources, and remotely lock and wipe managed devices. Minimum purchase of 25 devices. MDM-SB-OP-DEV-1Y</t>
  </si>
  <si>
    <t>V-MDSBOP-DEV1Y-C</t>
  </si>
  <si>
    <t>Academic AirWatch by VMware Mobile Device Management Subscription - Shared Cloud, 1 Year Fee / Device Promo</t>
  </si>
  <si>
    <t>Provides the ability to quickly enroll devices in your enterprise environment, configure and update device settings over-the-air, enforce security policies and compliance, secure mobile access to corporate resources, and remotely lock and wipe managed devices. Only Partners authorized with a VMware Academic Specialization may have access to quote the Academic SKU's. Minimum purchase of 25 devices. Promo effective Jan 1, 2015 - December 24, 2015. MDM-SB-CLD-DEV-1Y</t>
  </si>
  <si>
    <t>V-MDSBSCL-DEV1Y-APRO</t>
  </si>
  <si>
    <t>AirWatch by VMware Mobile Device Management Subscription - Shared Cloud, 1 Year Fee / Device</t>
  </si>
  <si>
    <t>Provides the ability to quickly enroll devices in your enterprise environment, configure and update device settings over-the-air, enforce security policies and compliance, secure mobile access to corporate resources, and remotely lock and wipe managed devices. Minimum purchase of 25 devices. MDM-SB-CLD-DEV-1Y</t>
  </si>
  <si>
    <t>V-MDSBSCL-DEV1Y-C</t>
  </si>
  <si>
    <t>Academic Maintenance Fee for Airwatch by VMware Management Suite for Laptops, 1 Year Fee / Device</t>
  </si>
  <si>
    <t>Restricted to Partners with Airwatch Cloud and On Prem Training. 24 Hour Sev 1 Support 7 days a week. Provides the customer access to product upgrades and support through phone and web. MS-MF-DEV-LT. Only Partners authorized with a VMware Academic Specialization may have access to quote the Academic SKU's.</t>
  </si>
  <si>
    <t>V-MS-MF-DEV-LT-A</t>
  </si>
  <si>
    <t>Academic Maintenance Fee for Airwatch by VMware Management Suite for Rugged Devices, 1 Year Fee / Device</t>
  </si>
  <si>
    <t>Restricted to Partners with Airwatch Cloud and On Prem Training. 24 Hour Sev 1 Support 7 days a week. Provides the customer access to product upgrades and support through phone and web. MS-MF-DEV-RG. Only Partners authorized with a VMware Academic Specialization may have access to quote the Academic SKU's.</t>
  </si>
  <si>
    <t>V-MS-MF-DEV-RG-A</t>
  </si>
  <si>
    <t>Academic AirWatch by VMware Management Suite for Laptops Perpetual, One Time Fee Promo / Device Promo</t>
  </si>
  <si>
    <t>Restricted to Partners with AirWatch Cloud and On Prem Training. AirWatch Mobile Device Management (including native email management) for Laptops. Minimum purchase of 25 devices. Support and Maintenance required. On premise deployment services recommended. MS-PL-DEV-LT. Only Partners authorized with a VMware Academic Specialization may have access to quote the Academic SKU's. Promo effective September 9, 2014 - December 24, 2015.</t>
  </si>
  <si>
    <t>V-MS-PL-DEV-LT-APRO</t>
  </si>
  <si>
    <t>AirWatch by VMware Management Suite for Laptops Perpetual, One Time Fee / Device</t>
  </si>
  <si>
    <t>Restricted to Partners with AirWatch Cloud and On Prem Training. AirWatch Mobile Device Management (including native email management) for Laptops. Minimum purchase of 25 devices. Support and Maintenance required. On premise deployment services recommended. MS-PL-DEV-LT</t>
  </si>
  <si>
    <t>V-MS-PL-DEV-LT-C</t>
  </si>
  <si>
    <t>Maintenance Fee for AirWatch by VMware Management Suite for Laptops, 1 Year Fee / Device</t>
  </si>
  <si>
    <t>Restricted to Partners with Airwatch Cloud and On Prem Training. 24 Hour Sev 1 Support 7 days a week. Provides the customer access to product upgrades and support through phone and web. MS-MF-DEV-LT</t>
  </si>
  <si>
    <t>V-MS-MF-DEV-LT-C</t>
  </si>
  <si>
    <t>Academic AirWatch by VMware Management Suite for Rugged Devices Perpetual, One Time Fee Promo / Device Promo</t>
  </si>
  <si>
    <t>Restricted to Partners with AirWatch Cloud and On Prem Training. AirWatch Mobile Device Management (including native email management) for Rugged Devices. Minimum purchase of 25 devices. Support and Maintenance required. On premise deployment services recommended. MS-PL-DEV-RG. Only Partners authorized with a VMware Academic Specialization may have access to quote the Academic SKU's. Promo effective September 9, 2014 - December 24, 2015.</t>
  </si>
  <si>
    <t>V-MS-PL-DEV-RG-APRO</t>
  </si>
  <si>
    <t>AirWatch by VMware Management Suite for Rugged Devices Perpetual, One Time Fee / Device</t>
  </si>
  <si>
    <t>Restricted to Partners with AirWatch Cloud and On Prem Training. AirWatch Mobile Device Management (including native email management) for Rugged Devices. Minimum purchase of 25 devices. Support and Maintenance required. On premise deployment services recommended. MS-PL-DEV-RG</t>
  </si>
  <si>
    <t>V-MS-PL-DEV-RG-C</t>
  </si>
  <si>
    <t>Maintenance Fee for AirWatch by VMware Management Suite for Rugged Devices, 1 Year Fee / Device</t>
  </si>
  <si>
    <t>Restricted to Partners with Airwatch Cloud and On Prem Training. 24 Hour Sev 1 Support 7 days a week. Provides the customer access to product upgrades and support through phone and web. MS-MF-DEV-RG</t>
  </si>
  <si>
    <t>V-MS-MF-DEV-RG-C</t>
  </si>
  <si>
    <t>AirWatch by VMware Management Suite for Laptops - Subscription - On Premise, 1 Year Fee / Device</t>
  </si>
  <si>
    <t>Restricted to Partners with AirWatch Cloud and On Prem Training. AirWatch Mobile Device Management (including native email management) for Laptops. Minimum purchase of 25 devices. On premise deployment services recommended. MS-SB-OP-DEV-LT-1Y</t>
  </si>
  <si>
    <t>V-MS-SB-OPDEVLT-1Y-C</t>
  </si>
  <si>
    <t>AirWatch by VMware Management Suite for Laptops - Subscription - On Premise, 2 Year Fee / Device</t>
  </si>
  <si>
    <t>Restricted to Partners with AirWatch Cloud and On Prem Training. AirWatch Mobile Device Management (including native email management) for Laptops. Minimum purchase of 25 devices. On premise deployment services recommended. MS-SB-OP-DEV-LT-2Y</t>
  </si>
  <si>
    <t>V-MS-SB-OPDEVLT-2Y-C</t>
  </si>
  <si>
    <t>AirWatch by VMware Management Suite for Laptops - Subscription - On Premise, 3 Year Fee / Device</t>
  </si>
  <si>
    <t>Restricted to Partners with AirWatch Cloud and On Prem Training. AirWatch Mobile Device Management (including native email management) for Laptops. Minimum purchase of 25 devices. On premise deployment services recommended. MS-SB-OP-DEV-LT-3Y</t>
  </si>
  <si>
    <t>V-MS-SB-OPDEVLT-3Y-C</t>
  </si>
  <si>
    <t>AirWatch by VMware Management Suite for Rugged Devices - Subscription - On Premise, 1 Year Fee / Device</t>
  </si>
  <si>
    <t>Restricted to Partners with AirWatch Cloud and On Prem Training. AirWatch Mobile Device Management (including native email management) for Rugged Devices. Minimum purchase of 25 devices. On premise deployment services recommended. MS-SB-OP-DEV-RG-1Y</t>
  </si>
  <si>
    <t>V-MS-SB-OPDEVRG-1Y-C</t>
  </si>
  <si>
    <t>AirWatch by VMware Management Suite for Rugged Devices - Subscription - On Premise, 2 Year Fee / Device</t>
  </si>
  <si>
    <t>Restricted to Partners with AirWatch Cloud and On Prem Training. AirWatch Mobile Device Management (including native email management) for Rugged Devices. Minimum purchase of 25 devices. On premise deployment services recommended. MS-SB-OP-DEV-RG-2Y</t>
  </si>
  <si>
    <t>V-MS-SB-OPDEVRG-2Y-C</t>
  </si>
  <si>
    <t>AirWatch by VMware Management Suite for Rugged Devices - Subscription - On Premise, 3 Year Fee / Device</t>
  </si>
  <si>
    <t>Restricted to Partners with AirWatch Cloud and On Prem Training. AirWatch Mobile Device Management (including native email management) for Rugged Devices. Minimum purchase of 25 devices. On premise deployment services recommended. MS-SB-OP-DEV-RG-3Y</t>
  </si>
  <si>
    <t>V-MS-SB-OPDEVRG-3Y-C</t>
  </si>
  <si>
    <t>AirWatch by VMware Management Suite for Laptops Subscription - Shared Cloud 1 Year Fee / Device</t>
  </si>
  <si>
    <t>AirWatch Mobile Device Management (including native email management) for Laptops. Minimum purchase of 25 devices. MS-SB-CLD-DEV-LT-1Y</t>
  </si>
  <si>
    <t>V-MS-SBCLDDEVLT-1Y-C</t>
  </si>
  <si>
    <t>AirWatch by VMware Management Suite for Laptops Subscription - Shared Cloud, 2 Year Fee / Device</t>
  </si>
  <si>
    <t>AirWatch Mobile Device Management (including native email management) for Laptops. Minimum purchase of 25 devices. MS-SB-CLD-DEV-LT-2Y</t>
  </si>
  <si>
    <t>V-MS-SBCLDDEVLT-2Y-C</t>
  </si>
  <si>
    <t>AirWatch by VMware Management Suite for Laptops Subscription - Shared Cloud, 3 Year Fee / Device</t>
  </si>
  <si>
    <t>AirWatch Mobile Device Management (including native email management) for Laptops. Minimum purchase of 25 devices. MS-SB-CLD-DEV-LT-3Y</t>
  </si>
  <si>
    <t>V-MS-SBCLDDEVLT-3Y-C</t>
  </si>
  <si>
    <t>AirWatch by VMware Management Suite for Rugged Devices Subscription - Shared Cloud, 1 Year Fee / Device</t>
  </si>
  <si>
    <t>AirWatch Mobile Device Management (including native email management) for Rugged Devices. Minimum purchase of 25 devices. MS-SB-CLD-DEV-RG-1Y</t>
  </si>
  <si>
    <t>V-MS-SBCLDDEVRG-1Y-C</t>
  </si>
  <si>
    <t>AirWatch by VMware Management Suite for Rugged Devices Subscription - Shared Cloud, 2 Year Fee / Device</t>
  </si>
  <si>
    <t>AirWatch Mobile Device Management (including native email management) for Rugged Devices. Minimum purchase of 25 devices. MS-SB-CLD-DEV-RG-2Y</t>
  </si>
  <si>
    <t>V-MS-SBCLDDEVRG-2Y-C</t>
  </si>
  <si>
    <t>AirWatch by VMware Management Suite for Rugged Devices Subscription - Shared Cloud, 3 Year Fee / Device</t>
  </si>
  <si>
    <t>AirWatch Mobile Device Management (including native email management) for Rugged Devices. Minimum purchase of 25 devices. MS-SB-CLD-DEV-RG-3Y</t>
  </si>
  <si>
    <t>V-MS-SBCLDDEVRG-3Y-C</t>
  </si>
  <si>
    <t>Academic AirWatch by VMware Management Suite for Rugged Devices Subscription - Shared Cloud, 1 Year Fee / Device Promo</t>
  </si>
  <si>
    <t>AirWatch Mobile Device Management (including native email management) for Rugged Devices. Minimum purchase of 25 devices. MS-SB-CLD-DEV-RG-1Y. Only Partners authorized with a VMware Academic Specialization may have access to quote the Academic SKU's. Promo effective September 9, 2014 - December 24, 2015.</t>
  </si>
  <si>
    <t>V-MS-SBCLDRG-1Y-APRO</t>
  </si>
  <si>
    <t>Academic AirWatch by VMware Management Suite for Rugged Devices Subscription - Shared Cloud, 2 Year Fee / Device Promo</t>
  </si>
  <si>
    <t>AirWatch Mobile Device Management (including native email management) for Rugged Devices. Minimum purchase of 25 devices. MS-SB-CLD-DEV-RG-2Y. Only Partners authorized with a VMware Academic Specialization may have access to quote the Academic SKU's. Promo effective September 9, 2014 - December 24, 2015.</t>
  </si>
  <si>
    <t>V-MS-SBCLDRG-2Y-APRO</t>
  </si>
  <si>
    <t>Academic AirWatch by VMware Management Suite for Rugged Devices Subscription - Shared Cloud, 3 Year Fee / Device Promo</t>
  </si>
  <si>
    <t>AirWatch Mobile Device Management (including native email management) for Rugged Devices. Minimum purchase of 25 devices. MS-SB-CLD-DEV-RG-3Y. Only Partners authorized with a VMware Academic Specialization may have access to quote the Academic SKU's. Promo effective September 9, 2014 - December 24, 2015.</t>
  </si>
  <si>
    <t>V-MS-SBCLDRG-3Y-APRO</t>
  </si>
  <si>
    <t>Academic Airwatch by VMware Management Suite for Laptops - Subscription - On Premise, 1 Year Fee / Device Promo</t>
  </si>
  <si>
    <t>Restricted to Partners with Airwatch Cloud and On Prem Training. Airwatch Mobile Device Management (including native email management) for Laptops. Minimum purchase of 25 devices. MS-SB-OP-DEV-LT-1Y. Only Partners authorized with a VMware Academic Specialization may have access to quote the Academic SKU's. Promo effective September 9, 2014 - December 24, 2015.</t>
  </si>
  <si>
    <t>V-MS-SBOPDLT-1Y-APRO</t>
  </si>
  <si>
    <t>Academic Airwatch by VMware Management Suite for Laptops - Subscription - On Premise, 2 Year Fee / Device Promo</t>
  </si>
  <si>
    <t>Restricted to Partners with Airwatch Cloud and On Prem Training. Airwatch Mobile Device Management (including native email management) for Laptops. Minimum purchase of 25 devices. MS-SB-OP-DEV-LT-2Y. Only Partners authorized with a VMware Academic Specialization may have access to quote the Academic SKU's. Promo effective September 9, 2014 - December 24, 2015.</t>
  </si>
  <si>
    <t>V-MS-SBOPDLT-2Y-APRO</t>
  </si>
  <si>
    <t>Academic Airwatch by VMware Management Suite for Laptops - Subscription - On Premise, 3 Year Fee / Device Promo</t>
  </si>
  <si>
    <t>Restricted to Partners with Airwatch Cloud and On Prem Training. Airwatch Mobile Device Management (including native email management) for Laptops. Minimum purchase of 25 devices. MS-SB-OP-DEV-LT-3Y. Only Partners authorized with a VMware Academic Specialization may have access to quote the Academic SKU's. Promo effective September 9, 2014 - December 24, 2015.</t>
  </si>
  <si>
    <t>V-MS-SBOPDLT-3Y-APRO</t>
  </si>
  <si>
    <t>Academic Airwatch by VMware Management Suite for Rugged Devices - Subscription - On Premise, 1 Year Fee / Device Promo</t>
  </si>
  <si>
    <t>Restricted to Partners with Airwatch Cloud and On Prem Training. Airwatch Mobile Device Management (including native email management) for Rugged Devices. Minimum purchase of 25 devices. MS-SB-OP-DEV-RG-1Y. Only Partners authorized with a VMware Academic Specialization may have access to quote the Academic SKU's. Promo effective September 9, 2014 - December 24, 2015.</t>
  </si>
  <si>
    <t>V-MS-SBOPRG-1Y-APRO</t>
  </si>
  <si>
    <t>Academic Airwatch by VMware Management Suite for Rugged Devices - Subscription - On Premise, 2 Year Fee / Device Promo</t>
  </si>
  <si>
    <t>Restricted to Partners with Airwatch Cloud and On Prem Training. Airwatch Mobile Device Management (including native email management) for Rugged Devices. Minimum purchase of 25 devices. MS-SB-OP-DEV-RG-2Y. Only Partners authorized with a VMware Academic Specialization may have access to quote the Academic SKU's. Promo effective September 9, 2014 - December 24, 2015.</t>
  </si>
  <si>
    <t>V-MS-SBOPRG-2Y-APRO</t>
  </si>
  <si>
    <t>Academic Airwatch by VMware Management Suite for Rugged Devices - Subscription - On Premise, 3 Year Fee / Device Promo</t>
  </si>
  <si>
    <t>Restricted to Partners with Airwatch Cloud and On Prem Training. Airwatch Mobile Device Management (including native email management) for Rugged Devices. Minimum purchase of 25 devices. MS-SB-OP-DEV-RG-3Y. Only Partners authorized with a VMware Academic Specialization may have access to quote the Academic SKU's. Promo effective September 9, 2014 - December 24, 2015.</t>
  </si>
  <si>
    <t>V-MS-SBOPRG-3Y-APRO</t>
  </si>
  <si>
    <t>Academic AirWatch by VMware Management Suite for Laptops Subscription - Shared Cloud, 1 Year Fee / Device Promo</t>
  </si>
  <si>
    <t>AirWatch Mobile Device Management (including native email management) for Laptops. Minimum purchase of 25 devices. MS-SB-CLD-DEV-LT-1Y. Only Partners authorized with a VMware Academic Specialization may have access to quote the Academic SKU's. Promo effective September 9, 2014 - December 24, 2015.</t>
  </si>
  <si>
    <t>V-MSSBCLDLT-1Y-APRO</t>
  </si>
  <si>
    <t>Academic AirWatch by VMware Management Suite for Laptops Subscription - Shared Cloud, 2 Year Fee / Device Promo</t>
  </si>
  <si>
    <t>AirWatch Mobile Device Management (including native email management) for Laptops. Minimum purchase of 25 devices. MS-SB-CLD-DEV-LT-2Y. Only Partners authorized with a VMware Academic Specialization may have access to quote the Academic SKU's. Promo effective September 9, 2014 - December 24, 2015.</t>
  </si>
  <si>
    <t>V-MSSBCLDLT-2Y-APRO</t>
  </si>
  <si>
    <t>Academic AirWatch by VMware Management Suite for Laptops Subscription - Shared Cloud, 3 Year Fee / Device Promo</t>
  </si>
  <si>
    <t>AirWatch Mobile Device Management (including native email management) for Laptops. Minimum purchase of 25 devices. MS-SB-CLD-DEV-LT-3Y. Only Partners authorized with a VMware Academic Specialization may have access to quote the Academic SKU's. Promo effective September 9, 2014 - December 24, 2015.</t>
  </si>
  <si>
    <t>V-MSSBCLDLT-3Y-APRO</t>
  </si>
  <si>
    <t>AirWatch by VMware Management Suite for Laptops Subscription - Dedicated Cloud, 1 Year Fee / Device</t>
  </si>
  <si>
    <t>AirWatch Mobile Device Management (including native email management) for Laptops. Initial Purchase requires AirWatch by VMware Cloud - Dedicated Environment Setup, One Time Fee / Environment (V-PS-DHE-SET-C) and a minimum purchase of 3,000 devices. Follow on minimum purchase of 25 devices. MS-SB-DCLD-DEV-LT-1Y</t>
  </si>
  <si>
    <t>V-MSSBDCLDDEVLT-1Y-C</t>
  </si>
  <si>
    <t>AirWatch by VMware Management Suite for Laptops Subscription - Dedicated Cloud, 2 Year Fee / Device</t>
  </si>
  <si>
    <t>AirWatch Mobile Device Management (including native email management) for Laptops. Initial Purchase requires AirWatch by VMware Cloud - Dedicated Environment Setup, One Time Fee / Environment (V-PS-DHE-SET-C) and a minimum purchase of 3,000 devices. Follow on minimum purchase of 25 devices. MS-SB-DCLD-DEV-LT-2Y</t>
  </si>
  <si>
    <t>V-MSSBDCLDDEVLT-2Y-C</t>
  </si>
  <si>
    <t>AirWatch by VMware Management Suite for Laptops Subscription- Dedicated Cloud, 3 Year Fee / Device</t>
  </si>
  <si>
    <t>AirWatch Mobile Device Management (including native email management) for Laptops. Initial Purchase requires AirWatch by VMware Cloud - Dedicated Environment Setup, One Time Fee / Environment (V-PS-DHE-SET-C) and a minimum purchase of 3,000 devices. Follow on minimum purchase of 25 devices. MS-SB-DCLD-DEV-LT-3Y</t>
  </si>
  <si>
    <t>V-MSSBDCLDDEVLT-3Y-C</t>
  </si>
  <si>
    <t>AirWatch by VMware Management Suite for Rugged Devices Subscription - Dedicated Cloud, 1 Year Fee / Device</t>
  </si>
  <si>
    <t>AirWatch Mobile Device Management (including native email management) for Rugged Devices. Initial Purchase requires AirWatch by VMware Cloud - Dedicated Environment Setup, One Time Fee / Environment (V-PS-DHE-SET-C) and a minimum purchase of 3,000 devices. Follow on minimum purchase of 25 devices. MS-SB-DCLD-DEV-RG-1Y</t>
  </si>
  <si>
    <t>V-MSSBDCLDDEVRG-1Y-C</t>
  </si>
  <si>
    <t>AirWatch by VMware Management Suite for Rugged Devices Subscription - Dedicated Cloud, 2 Year Fee / Device</t>
  </si>
  <si>
    <t>AirWatch Mobile Device Management (including native email management) for Rugged Devices. Initial Purchase requires AirWatch by VMware Cloud - Dedicated Environment Setup, One Time Fee / Environment (V-PS-DHE-SET-C) and a minimum purchase of 3,000 devices. Follow on minimum purchase of 25 devices. MS-SB-DCLD-DEV-RG-2Y</t>
  </si>
  <si>
    <t>V-MSSBDCLDDEVRG-2Y-C</t>
  </si>
  <si>
    <t>AirWatch by VMware Management Suite for Rugged Devices Subscription - Dedicated Cloud, 3 Year Fee / Device</t>
  </si>
  <si>
    <t>AirWatch Mobile Device Management (including native email management) for Rugged Devices. Initial Purchase requires AirWatch by VMware Cloud - Dedicated Environment Setup, One Time Fee / Environment (V-PS-DHE-SET-C) and a minimum purchase of 3,000 devices. Follow on minimum purchase of 25 devices. MS-SB-DCLD-DEV-RG-3Y</t>
  </si>
  <si>
    <t>V-MSSBDCLDDEVRG-3Y-C</t>
  </si>
  <si>
    <t>Academic AirWatch by VMware Management Suite for Laptops Subscription - Dedicated Cloud, 1 Year Fee / Device Promo</t>
  </si>
  <si>
    <t>AirWatch Mobile Device Management (including native email management) for Laptops. Initial Purchase requires AirWatch by VMware Cloud - Dedicated Environment Setup, One Time Fee / Environment (V-PS-DHE-SET-A) and a minimum purchase of 3,000 devices. Follow on minimum purchase of 25 devices. MS-SB-DCLD-DEV-LT-1Y. Only Partners authorized with a VMware Academic Specialization may have access to quote the Academic SKU's. Promo effective September 9, 2014 - December 24, 2015.</t>
  </si>
  <si>
    <t>V-MSSBDCLDLT-1Y-APRO</t>
  </si>
  <si>
    <t>Academic AirWatch by VMware Management Suite for Laptops Subscription - Dedicated Cloud, 2 Year Fee / Device Promo</t>
  </si>
  <si>
    <t>AirWatch Mobile Device Management (including native email management) for Laptops. Initial Purchase requires AirWatch by VMware Cloud - Dedicated Environment Setup, One Time Fee / Environment (V-PS-DHE-SET-A) and a minimum purchase of 3,000 devices. Follow on minimum purchase of 25 devices. MS-SB-DCLD-DEV-LT-2Y. Only Partners authorized with a VMware Academic Specialization may have access to quote the Academic SKU's. Promo effective September 9, 2014 - December 24, 2015.</t>
  </si>
  <si>
    <t>V-MSSBDCLDLT-2Y-APRO</t>
  </si>
  <si>
    <t>Academic AirWatch by VMware Management Suite for Laptops Subscription - Dedicated Cloud, 3 Year Fee / Device Promo</t>
  </si>
  <si>
    <t>AirWatch Mobile Device Management (including native email management) for Laptops. Initial Purchase requires AirWatch by VMware Cloud - Dedicated Environment Setup, One Time Fee / Environment (V-PS-DHE-SET-A) and a minimum purchase of 3,000 devices. Follow on minimum purchase of 25 devices. MS-SB-DCLD-DEV-LT-3Y. Only Partners authorized with a VMware Academic Specialization may have access to quote the Academic SKU's. Promo effective September 9, 2014 - December 24, 2015.</t>
  </si>
  <si>
    <t>V-MSSBDCLDLT-3Y-APRO</t>
  </si>
  <si>
    <t>Academic AirWatch by VMware Management Suite for Rugged Devices Subscription - Dedicated Cloud, 1 Year Fee / Device Promo</t>
  </si>
  <si>
    <t>AirWatch Mobile Device Management (including native email management) for Rugged Devices. Initial Purchase requires AirWatch by VMware Cloud - Dedicated Environment Setup, One Time Fee / Environment (V-PS-DHE-SET-A) and a minimum purchase of 3,000 devices. Follow on minimum purchase of 25 devices. MS-SB-DCLD-DEV-RG-1Y. Only Partners authorized with a VMware Academic Specialization may have access to quote the Academic SKU's. Promo effective September 9, 2014 - December 24, 2015.</t>
  </si>
  <si>
    <t>V-MSSBDCLDRG-1Y-APRO</t>
  </si>
  <si>
    <t>Academic AirWatch by VMware Management Suite for Rugged Devices Subscription - Dedicated Cloud, 2 Year Fee / Device Promo</t>
  </si>
  <si>
    <t>AirWatch Mobile Device Management (including native email management) for Rugged Devices. Initial Purchase requires AirWatch by VMware Cloud - Dedicated Environment Setup, One Time Fee / Environment (V-PS-DHE-SET-A) and a minimum purchase of 3,000 devices. Follow on minimum purchase of 25 devices. MS-SB-DCLD-DEV-RG-2Y. Only Partners authorized with a VMware Academic Specialization may have access to quote the Academic SKU's. Promo effective September 9, 2014 - December 24, 2015.</t>
  </si>
  <si>
    <t>V-MSSBDCLDRG-2Y-APRO</t>
  </si>
  <si>
    <t>Academic AirWatch by VMware Management Suite for Rugged Devices Subscription - Dedicated Cloud, 3 Year Fee / Device Promo</t>
  </si>
  <si>
    <t>AirWatch Mobile Device Management (including native email management) for Rugged Devices. Initial Purchase requires AirWatch by VMware Cloud - Dedicated Environment Setup, One Time Fee / Environment (V-PS-DHE-SET-A) and a minimum purchase of 3,000 devices. Follow on minimum purchase of 25 devices. MS-SB-DCLD-DEV-RG-3Y. Only Partners authorized with a VMware Academic Specialization may have access to quote the Academic SKU's. Promo effective September 9, 2014 - December 24, 2015.</t>
  </si>
  <si>
    <t>V-MSSBDCLDRG-3Y-APRO</t>
  </si>
  <si>
    <t>Academic AirWatch by VMware AirWatch Content Locker View Subscription - Dedicated Cloud, 1 Year Fee / Device Promo</t>
  </si>
  <si>
    <t>Secure distribution and mobile access to enterprise content. Initial Purchase requires AirWatch by VMware Cloud - Dedicated Environment Setup, One Time Fee / Environment (V-PS-DHE-SET-C) and a minimum purchase of 3,000 devices. Only Partners authorized with a VMware Academic Specialization may have access to quote the Academic SKU's. Follow on minimum purchase of 25 devices. Promo effective Jan 1, 2015 - December 24, 2015. MCV-SB-DCLD-DEV-1Y</t>
  </si>
  <si>
    <t>V-MVSBDCL-DEV1Y-APRO</t>
  </si>
  <si>
    <t>AirWatch by VMware AirWatch Content Locker View Subscription - Dedicated Cloud, 1 Year Fee / Device</t>
  </si>
  <si>
    <t>Secure distribution and mobile access to enterprise content. Initial Purchase requires AirWatch by VMware Cloud - Dedicated Environment Setup, One Time Fee / Environment (V-PS-DHE-SET-C) and a minimum purchase of 3,000 devices. Follow on minimum purchase of 25 devices. MCV-SB-DCLD-DEV-1Y</t>
  </si>
  <si>
    <t>V-MVSBDCL-DEV1Y-C</t>
  </si>
  <si>
    <t>Academic AirWatch by VMware AirWatch Content Locker View Subscription - On Premise, 1 Year Fee / Device Promo Promo</t>
  </si>
  <si>
    <t>Restricted to Partners with AirWatch Cloud and On Prem Training. Secure distribution and mobile access to enterprise content. Only Partners authorized with a VMware Academic Specialization may have access to quote the Academic SKU's. Minimum purchase of 25 devices. Promo effective Jan 1, 2015 - December 24, 2015. MCV-SB-CLD-OP-1Y</t>
  </si>
  <si>
    <t>V-MVSBOP-DEV1Y-APRO</t>
  </si>
  <si>
    <t>AirWatch by VMware AirWatch Content Locker View Subscription - On Premise, 1 Year Fee / Device</t>
  </si>
  <si>
    <t>Restricted to Partners with AirWatch Cloud and On Prem Training. Secure distribution and mobile access to enterprise content. Minimum purchase of 25 devices. MCV-SB-CLD-OP-1Y</t>
  </si>
  <si>
    <t>V-MVSBOP-DEV1Y-C</t>
  </si>
  <si>
    <t>Academic AirWatch by VMware AirWatch Content Locker View Subscription - Shared Cloud, 1 Year Fee / Device Promo</t>
  </si>
  <si>
    <t>Only Partners authorized with a VMware Academic Specialization may have access to quote the Academic SKU's. Secure distribution and mobile access to enterprise content. Minimum purchase of 25 devices. Promo effective Jan 1, 2015 - December 24, 2015. MCV-SB-CLD-DEV-1Y</t>
  </si>
  <si>
    <t>V-MVSBSCL-DEV1Y-APRO</t>
  </si>
  <si>
    <t>AirWatch by VMware AirWatch Content Locker View Subscription - Shared Cloud, 1 Year Fee / Device</t>
  </si>
  <si>
    <t>Secure distribution and mobile access to enterprise content. Minimum purchase of 25 devices. MCV-SB-CLD-DEV-1Y</t>
  </si>
  <si>
    <t>V-MVSBSCL-DEV1Y-C</t>
  </si>
  <si>
    <t>Academic Maintenance Fee for Airwatch by VMware Orange Management Suite, 1 Year Fee / Device</t>
  </si>
  <si>
    <t>Restricted to Partners with Airwatch Cloud and On Prem Training. 24 Hour Sev 1 Support 7 days a week. Provides the customer access to product upgrades and support through phone and web. OMS-MF-DEV. Only Partners authorized with a VMware Academic Specialization may have access to quote the Academic SKU's.</t>
  </si>
  <si>
    <t>V-OMS-MF-DEV-A</t>
  </si>
  <si>
    <t>Academic AirWatch by VMware Orange Management Suite Perpetual - User (up to 3 devices per user), One Time Fee / User Promo</t>
  </si>
  <si>
    <t>Restricted to Partners with AirWatch Cloud and On Prem Training. AirWatch Orange Management Suite Perpetual - User (up to 3 devices per user). Minimum purchase of 25 users. OMS-PL-3USR. Only Partners authorized with a VMware Academic Specialization may have access to quote the Academic SKU's. Promo effective Jan 1, 2015 - December 24, 2015.</t>
  </si>
  <si>
    <t>V-OMS-PL-3USR-APRO</t>
  </si>
  <si>
    <t>Academic Maintenance for AirWatch by VMware Orange Management Suite (up to 3 devices per user), 1 Year Fee / User</t>
  </si>
  <si>
    <t>Restricted to Partners with AirWatch Cloud and On Prem Training. Maintenance for AirWatch Orange Management Suite (up to 3 devices per user) - OMS-MF-3USR. Only Partners authorized with a VMware Academic Specialization may have access to quote the Academic SKU's.</t>
  </si>
  <si>
    <t>V-OMS-MF-3USR-A</t>
  </si>
  <si>
    <t>AirWatch by VMware Orange Management Suite Perpetual - User (up to 3 devices per user), One Time Fee / User</t>
  </si>
  <si>
    <t>Restricted to Partners with AirWatch Cloud and On Prem Training. AirWatch Orange Management Suite Perpetual - User (up to 3 devices per user). Minimum purchase of 25 users. OMS-PL-3USR</t>
  </si>
  <si>
    <t>V-OMS-PL-3USR-C</t>
  </si>
  <si>
    <t>Maintenance for AirWatch by VMware Orange Management Suite (up to 3 devices per user), 1 Year Fee / User</t>
  </si>
  <si>
    <t>Restricted to Partners with AirWatch Cloud and On Prem Training. Maintenance for AirWatch Orange Management Suite (up to 3 devices per user) - OMS-MF-3USR</t>
  </si>
  <si>
    <t>V-OMS-MF-3USR-C</t>
  </si>
  <si>
    <t>Academic AirWatch by VMware Orange Management Suite Perpetual, One Time Fee / Device Promo</t>
  </si>
  <si>
    <t>Restricted to Partners with AirWatch Cloud and On Prem Training. AirWatch Mobile Device Management (including native email management), AirWatch Container (former Workspace), App Catalog, and Inbox (including SEG). Minimum purchase of 25 devices. Support and Maintenance required. On premise deployment services recommended. OMS-PL-DEV. Only Partners authorized with a VMware Academic Specialization may have access to quote the Academic SKU's. Promo effective September 9, 2014 - December 24, 2015.</t>
  </si>
  <si>
    <t>V-OMS-PL-DEV-APRO</t>
  </si>
  <si>
    <t>AirWatch by VMware Orange Management Suite Perpetual, One Time Fee / Device</t>
  </si>
  <si>
    <t>Restricted to Partners with AirWatch Cloud and On Prem Training. AirWatch Mobile Device Management (including native email management), AirWatch Container (former Workspace), App Catalog, and Inbox (including SEG). Minimum purchase of 25 devices. Support and Maintenance required. On premise deployment services recommended. OMS-PL-DEV</t>
  </si>
  <si>
    <t>V-OMS-PL-DEV-C</t>
  </si>
  <si>
    <t>Maintenance Fee for AirWatch by VMware Orange Management Suite, 1 Year Fee / Device</t>
  </si>
  <si>
    <t>Restricted to Partners with Airwatch Cloud and On Prem Training. 24 Hour Sev 1 Support 7 days a week. Provides the customer access to product upgrades and support through phone and web. OMS-MF-DEV</t>
  </si>
  <si>
    <t>V-OMS-MF-DEV-C</t>
  </si>
  <si>
    <t>AirWatch by VMware Orange Management Suite Subscription - Shared Cloud, 1 Year Fee / Device</t>
  </si>
  <si>
    <t>AirWatch Mobile Device Management (including native email management), AirWatch Container (former Workspace), App Catalog, and Inbox (including SEG). Minimum purchase of 25 devices. OMS-SB-CLD-DEV-1Y</t>
  </si>
  <si>
    <t>V-OMS-SB-CLDDEV-1Y-C</t>
  </si>
  <si>
    <t>AirWatch by VMware Orange Management Suite Subscription - Shared Cloud, 2 Year Fee / Device</t>
  </si>
  <si>
    <t>AirWatch Mobile Device Management (including native email management), AirWatch Container (former Workspace), App Catalog, and Inbox (including SEG). Minimum purchase of 25 devices. OMS-SB-CLD-DEV-2Y</t>
  </si>
  <si>
    <t>V-OMS-SB-CLDDEV-2Y-C</t>
  </si>
  <si>
    <t>AirWatch by VMware Orange Management Suite Subscription - Shared Cloud, 3 Year Fee / Device</t>
  </si>
  <si>
    <t>AirWatch Mobile Device Management (including native email management), AirWatch Container (former Workspace), App Catalog, and Inbox (including SEG). Minimum purchase of 25 devices. OMS-SB-CLD-DEV-3Y</t>
  </si>
  <si>
    <t>V-OMS-SB-CLDDEV-3Y-C</t>
  </si>
  <si>
    <t>AirWatch by VMware Orange Management Suite Subscription - On Premise, 1 Year Fee / Device</t>
  </si>
  <si>
    <t>Restricted to Partners with AirWatch Cloud and On Prem Training. AirWatch Mobile Device Management (including native email management), AirWatch Container (former Workspace), App Catalog, and Inbox (including SEG). Minimum purchase of 25 devices. On premise deployment services recommended. OMS-SB-OP-DEV-1Y</t>
  </si>
  <si>
    <t>V-OMS-SB-OP-DEV-1Y-C</t>
  </si>
  <si>
    <t>AirWatch by VMware Orange Management Suite Subscription - On Premise, 2 Year Fee / Device</t>
  </si>
  <si>
    <t>Restricted to Partners with AirWatch Cloud and On Prem Training. AirWatch Mobile Device Management (including native email management), AirWatch Container (former Workspace), App Catalog, and Inbox (including SEG). Minimum purchase of 25 devices. On premise deployment services recommended. OMS-SB-OP-DEV-2Y</t>
  </si>
  <si>
    <t>V-OMS-SB-OP-DEV-2Y-C</t>
  </si>
  <si>
    <t>AirWatch by VMware Orange Management Suite Subscription - On Premise, 3 Year Fee / Device</t>
  </si>
  <si>
    <t>Restricted to Partners with AirWatch Cloud and On Prem Training. AirWatch Mobile Device Management (including native email management), AirWatch Container (former Workspace), App Catalog, and Inbox (including SEG). Minimum purchase of 25 devices. On premise deployment services recommended. OMS-SB-OP-DEV-3Y</t>
  </si>
  <si>
    <t>V-OMS-SB-OP-DEV-3Y-C</t>
  </si>
  <si>
    <t>Academic AirWatch by VMware Orange Management Suite Subscription - Shared Cloud, 1 Year Fee / Device Promo</t>
  </si>
  <si>
    <t>AirWatch Mobile Device Management (including native email management), AirWatch Container (former Workspace), App Catalog, and Inbox (including SEG). Minimum purchase of 25 devices. OMS-SB-CLD-DEV-1Y. Only Partners authorized with a VMware Academic Specialization may have access to quote the Academic SKU's. Promo effective September 9, 2014 - December 24, 2015.</t>
  </si>
  <si>
    <t>V-OMS-SBCLD-1Y-APRO</t>
  </si>
  <si>
    <t>Academic AirWatch by VMware Orange Management Suite Subscription - Shared Cloud, 2 Year Fee / Device Promo</t>
  </si>
  <si>
    <t>AirWatch Mobile Device Management (including native email management), AirWatch Container (former Workspace), App Catalog, and Inbox (including SEG). Minimum purchase of 25 devices. OMS-SB-CLD-DEV-2Y. Only Partners authorized with a VMware Academic Specialization may have access to quote the Academic SKU's. Promo effective September 9, 2014 - December 24, 2015.</t>
  </si>
  <si>
    <t>V-OMS-SBCLD-2Y-APRO</t>
  </si>
  <si>
    <t>Academic AirWatch by VMware Orange Management Suite Subscription - Shared Cloud, 3 Year Fee / Device Promo</t>
  </si>
  <si>
    <t>AirWatch Mobile Device Management (including native email management), AirWatch Container (former Workspace), App Catalog, and Inbox (including SEG). Minimum purchase of 25 devices. OMS-SB-CLD-DEV-3Y. Only Partners authorized with a VMware Academic Specialization may have access to quote the Academic SKU's. Promo effective September 9, 2014 - December 24, 2015.</t>
  </si>
  <si>
    <t>V-OMS-SBCLD-3Y-APRO</t>
  </si>
  <si>
    <t>Academic AirWatch by VMware Orange Management Suite Subscription - Dedicated Cloud, 1 Year Fee / Device Promo</t>
  </si>
  <si>
    <t>AirWatch Mobile Device Management (including native email management), AirWatch Container (former Workspace), App Catalog, and Inbox (including SEG). Initial Purchase requires AirWatch by VMware Cloud - Dedicated Environment Setup, One Time Fee / Environment (V-PS-DHE-SET-A) and a minimum purchase of 3,000 devices. Follow on minimum purchase of 25 devices. OMS-SB-DCLD-DEV-1Y. Only Partners authorized with a VMware Academic Specialization may have access to quote the Academic SKU's. Promo effective September 9, 2014 - December 24, 2015.</t>
  </si>
  <si>
    <t>V-OMS-SBDCLD-1Y-APRO</t>
  </si>
  <si>
    <t>Academic AirWatch by VMware Orange Management Suite Subscription - Dedicated Cloud, 2 Year Fee / Device Promo</t>
  </si>
  <si>
    <t>AirWatch Mobile Device Management (including native email management), AirWatch Container (former Workspace), App Catalog, and Inbox (including SEG). Initial Purchase requires AirWatch by VMware Cloud - Dedicated Environment Setup, One Time Fee / Environment (V-PS-DHE-SET-A) and a minimum purchase of 3,000 devices. Follow on minimum purchase of 25 devices. OMS-SB-DCLD-DEV-2Y. Only Partners authorized with a VMware Academic Specialization may have access to quote the Academic SKU's. Promo effective September 9, 2014 - December 24, 2015.</t>
  </si>
  <si>
    <t>V-OMS-SBDCLD-2Y-APRO</t>
  </si>
  <si>
    <t>Academic AirWatch by VMware Orange Management Suite Subscription - Dedicated Cloud, 3 Year Fee / Device Promo</t>
  </si>
  <si>
    <t>AirWatch Mobile Device Management (including native email management), AirWatch Container (former Workspace), App Catalog, and Inbox (including SEG). Initial Purchase requires AirWatch by VMware Cloud - Dedicated Environment Setup, One Time Fee / Environment (V-PS-DHE-SET-A) and a minimum purchase of 3,000 devices. Follow on minimum purchase of 25 devices. OMS-SB-DCLD-DEV-3Y. Only Partners authorized with a VMware Academic Specialization may have access to quote the Academic SKU's. Promo effective September 9, 2014 - December 24, 2015.</t>
  </si>
  <si>
    <t>V-OMS-SBDCLD-3Y-APRO</t>
  </si>
  <si>
    <t>AirWatch by VMware Orange Management Suite Subscription - Dedicated Cloud, 1 Year Fee / Device</t>
  </si>
  <si>
    <t>AirWatch Mobile Device Management (including native email management), AirWatch Container (former Workspace), App Catalog, and Inbox (including SEG). Initial Purchase requires AirWatch by VMware Cloud - Dedicated Environment Setup, One Time Fee / Environment (V-PS-DHE-SET-C) and a minimum purchase of 3,000 devices. Follow on minimum purchase of 25 devices. OMS-SB-DCLD-DEV-1Y</t>
  </si>
  <si>
    <t>V-OMS-SBDCLDDEV-1Y-C</t>
  </si>
  <si>
    <t>AirWatch by VMware Orange Management Suite Subscription - Dedicated Cloud, 2 Year Fee / Device</t>
  </si>
  <si>
    <t>AirWatch Mobile Device Management (including native email management), AirWatch Container (former Workspace), App Catalog, and Inbox (including SEG). Initial Purchase requires AirWatch by VMware Cloud - Dedicated Environment Setup, One Time Fee / Environment (V-PS-DHE-SET-C) and a minimum purchase of 3,000 devices. Follow on minimum purchase of 25 devices. OMS-SB-DCLD-DEV-2Y</t>
  </si>
  <si>
    <t>V-OMS-SBDCLDDEV-2Y-C</t>
  </si>
  <si>
    <t>AirWatch by VMware Orange Management Suite Subscription - Dedicated Cloud, 3 Year Fee / Device</t>
  </si>
  <si>
    <t>AirWatch Mobile Device Management (including native email management), AirWatch Container (former Workspace), App Catalog, and Inbox (including SEG). Initial Purchase requires AirWatch by VMware Cloud - Dedicated Environment Setup, One Time Fee / Environment (V-PS-DHE-SET-C) and a minimum purchase of 3,000 devices. Follow on minimum purchase of 25 devices. OMS-SB-DCLD-DEV-3Y</t>
  </si>
  <si>
    <t>V-OMS-SBDCLDDEV-3Y-C</t>
  </si>
  <si>
    <t>Academic AirWatch by VMware Orange Management Suite Subscription - On Premise, 1 Year Fee / Device Promo</t>
  </si>
  <si>
    <t>Restricted to Partners with AirWatch Cloud and On Prem Training. AirWatch Mobile Device Management (including native email management), AirWatch Container (former Workspace), App Catalog, and Inbox (including SEG). Minimum purchase of 25 devices. OMS-SB-OP-DEV-1Y. Only Partners authorized with a VMware Academic Specialization may have access to quote the Academic SKU's. Promo effective September 9, 2014 - December 24, 2015.</t>
  </si>
  <si>
    <t>V-OMS-SBOPD-1Y-APRO</t>
  </si>
  <si>
    <t>Academic AirWatch by VMware Orange Management Suite Subscription - On Premise, 2 Year Fee / Device Promo</t>
  </si>
  <si>
    <t>Restricted to Partners with AirWatch Cloud and On Prem Training. AirWatch Mobile Device Management (including native email management), AirWatch Container (former Workspace), App Catalog, and Inbox (including SEG). Minimum purchase of 25 devices. OMS-SB-OP-DEV-2Y. Only Partners authorized with a VMware Academic Specialization may have access to quote the Academic SKU's. Promo effective September 9, 2014 - December 24, 2015.</t>
  </si>
  <si>
    <t>V-OMS-SBOPD-2Y-APRO</t>
  </si>
  <si>
    <t>Academic AirWatch by VMware Orange Management Suite Subscription - On Premise, 3 Year Fee / Device Promo</t>
  </si>
  <si>
    <t>Restricted to Partners with AirWatch Cloud and On Prem Training. AirWatch Mobile Device Management (including native email management), AirWatch Container (former Workspace), App Catalog, and Inbox (including SEG). Minimum purchase of 25 devices. OMS-SB-OP-DEV-3Y. Only Partners authorized with a VMware Academic Specialization may have access to quote the Academic SKU's. Promo effective September 9, 2014 - December 24, 2015.</t>
  </si>
  <si>
    <t>V-OMS-SBOPD-3Y-APRO</t>
  </si>
  <si>
    <t>Academic AirWatch by VMware Orange Management Suite Subscription - Dedicated Cloud (up to 3 devices per user), 1 Year Fee / User Promo</t>
  </si>
  <si>
    <t>AirWatch Mobile Device Management (including native email management), AirWatch Container (former Workspace), App Catalog, and Inbox (including SEG). Initial Purchase requires AirWatch by VMware Cloud - Dedicated Environment Setup, One Time Fee / Environment (V-PS-DHE-SET-C) and a minimum purchase of 3,000 devices. Follow on minimum purchase of 25 users. Only Partners authorized with a VMware Academic Specialization may have access to quote the Academic SKU's. Promo effective Jan 1, 2015 - December 24, 2015. OMS-SB-DCLD-3USR-1Y</t>
  </si>
  <si>
    <t>V-OMSBDCL-3US1Y-APRO</t>
  </si>
  <si>
    <t>AirWatch by VMware Orange Management Suite Subscription - Dedicated Cloud (up to 3 devices per user), 1 Year Fee / User</t>
  </si>
  <si>
    <t>AirWatch Mobile Device Management (including native email management), AirWatch Container (former Workspace), App Catalog, and Inbox (including SEG). Initial Purchase requires AirWatch by VMware Cloud - Dedicated Environment Setup, One Time Fee / Environment (V-PS-DHE-SET-C) and a minimum purchase of 3,000 devices. Follow on minimum purchase of 25 users. OMS-SB-DCLD-3USR-1Y</t>
  </si>
  <si>
    <t>V-OMSBDCL-3US1Y-C</t>
  </si>
  <si>
    <t>Academic AirWatch by VMware Orange Management Suite Subscription - Dedicated Cloud (up to 3 devices per user), 2 Year Fee / User Promo</t>
  </si>
  <si>
    <t>AirWatch Mobile Device Management (including native email management), AirWatch Container (former Workspace), App Catalog, and Inbox (including SEG). Initial Purchase requires AirWatch by VMware Cloud - Dedicated Environment Setup, One Time Fee / Environment (V-PS-DHE-SET-C) and a minimum purchase of 3,000 devices. Follow on minimum purchase of 25 users. Only Partners authorized with a VMware Academic Specialization may have access to quote the Academic SKU's. Promo effective Jan 1, 2015 - December 24, 2015. OMS-SB-DCLD-3USR-2Y</t>
  </si>
  <si>
    <t>V-OMSBDCL-3US2Y-APRO</t>
  </si>
  <si>
    <t>AirWatch by VMware Orange Management Suite Subscription - Dedicated Cloud (up to 3 devices per user), 2 Year Fee / User</t>
  </si>
  <si>
    <t>AirWatch Mobile Device Management (including native email management), AirWatch Container (former Workspace), App Catalog, and Inbox (including SEG). Initial Purchase requires AirWatch by VMware Cloud - Dedicated Environment Setup, One Time Fee / Environment (V-PS-DHE-SET-C) and a minimum purchase of 3,000 devices. Follow on minimum purchase of 25 users. OMS-SB-DCLD-3USR-2Y</t>
  </si>
  <si>
    <t>V-OMSBDCL-3US2Y-C</t>
  </si>
  <si>
    <t>Academic AirWatch by VMware Orange Management Suite Subscription - Dedicated Cloud (up to 3 devices per user), 3 Year Fee / User Promo</t>
  </si>
  <si>
    <t>AirWatch Mobile Device Management (including native email management), AirWatch Container (former Workspace), App Catalog, and Inbox (including SEG). Initial Purchase requires AirWatch by VMware Cloud - Dedicated Environment Setup, One Time Fee / Environment (V-PS-DHE-SET-C) and a minimum purchase of 3,000 devices. Follow on minimum purchase of 25 users. Only Partners authorized with a VMware Academic Specialization may have access to quote the Academic SKU's. Promo effective Jan 1, 2015 - December 24, 2015. OMS-SB-DCLD-3USR-3Y</t>
  </si>
  <si>
    <t>V-OMSBDCL-3US3Y-APRO</t>
  </si>
  <si>
    <t>AirWatch by VMware Orange Management Suite Subscription - Dedicated Cloud (up to 3 devices per user), 3 Year Fee / User</t>
  </si>
  <si>
    <t>AirWatch Mobile Device Management (including native email management), AirWatch Container (former Workspace), App Catalog, and Inbox (including SEG). Initial Purchase requires AirWatch by VMware Cloud - Dedicated Environment Setup, One Time Fee / Environment (V-PS-DHE-SET-C) and a minimum purchase of 3,000 devices. Follow on minimum purchase of 25 users. OMS-SB-DCLD-3USR-3Y</t>
  </si>
  <si>
    <t>V-OMSBDCL-3US3Y-C</t>
  </si>
  <si>
    <t>Academic AirWatch by VMware Orange Management Suite Subscription - Shared Cloud (up to 3 devices per user), 1 Year Fee / User Promo</t>
  </si>
  <si>
    <t>AirWatch Mobile Device Management (including native email management), AirWatch Container (former Workspace), App Catalog, and Inbox (including SEG). Minimum purchase of 25 users. Only Partners authorized with a VMware Academic Specialization may have access to quote the Academic SKU's. Promo effective Jan 1, 2015 - December 24, 2015. OMS-SB-CLD-3USR-1Y</t>
  </si>
  <si>
    <t>V-OMSBSCL-3US1Y-APRO</t>
  </si>
  <si>
    <t>AirWatch by VMware Orange Management Suite Subscription - Shared Cloud (up to 3 devices per user), 1 Year Fee / User</t>
  </si>
  <si>
    <t>AirWatch Mobile Device Management (including native email management), AirWatch Container (former Workspace), App Catalog, and Inbox (including SEG). Minimum purchase of 25 users. OMS-SB-CLD-3USR-1Y</t>
  </si>
  <si>
    <t>V-OMSBSCL-3US1Y-C</t>
  </si>
  <si>
    <t>Academic AirWatch by VMware Orange Management Suite Subscription - Shared Cloud (up to 3 devices per user), 2 Year Fee / User Promo</t>
  </si>
  <si>
    <t>AirWatch Mobile Device Management (including native email management), AirWatch Container (former Workspace), App Catalog, and Inbox (including SEG). Minimum purchase of 25 users. Only Partners authorized with a VMware Academic Specialization may have access to quote the Academic SKU's. Promo effective Jan 1, 2015 - December 24, 2015. OMS-SB-CLD-3USR-2Y</t>
  </si>
  <si>
    <t>V-OMSBSCL-3US2Y-APRO</t>
  </si>
  <si>
    <t>AirWatch by VMware Orange Management Suite Subscription - Shared Cloud (up to 3 devices per user), 2 Year Fee / User</t>
  </si>
  <si>
    <t>AirWatch Mobile Device Management (including native email management), AirWatch Container (former Workspace), App Catalog, and Inbox (including SEG). Minimum purchase of 25 users. OMS-SB-CLD-3USR-2Y</t>
  </si>
  <si>
    <t>V-OMSBSCL-3US2Y-C</t>
  </si>
  <si>
    <t>Academic AirWatch by VMware Orange Management Suite Subscription - Shared Cloud (up to 3 devices per user), 3 Year Fee / User Promo</t>
  </si>
  <si>
    <t>AirWatch Mobile Device Management (including native email management), AirWatch Container (former Workspace), App Catalog, and Inbox (including SEG). Minimum purchase of 25 users. Only Partners authorized with a VMware Academic Specialization may have access to quote the Academic SKU's. Promo effective Jan 1, 2015 - December 24, 2015. OMS-SB-CLD-3USR-3Y</t>
  </si>
  <si>
    <t>V-OMSBSCL-3US3Y-APRO</t>
  </si>
  <si>
    <t>AirWatch by VMware Orange Management Suite Subscription - Shared Cloud (up to 3 devices per user), 3 Year Fee / User</t>
  </si>
  <si>
    <t>AirWatch Mobile Device Management (including native email management), AirWatch Container (former Workspace), App Catalog, and Inbox (including SEG). Minimum purchase of 25 users. OMS-SB-CLD-3USR-3Y</t>
  </si>
  <si>
    <t>V-OMSBSCL-3US3Y-C</t>
  </si>
  <si>
    <t>Academic Maintenance Fee for AirWatch by VMware Printer Management, 1 Year Fee / Device</t>
  </si>
  <si>
    <t>Restricted to Partners with AirWatch Cloud and On Prem Training. 24 Hour Sev 1 Support 7 days a week. Provides the customer access to product upgrades and support through phone and web. PM-MF. Only Partners authorized with a VMware Academic Specialization may have access to quote the Academic SKU's.</t>
  </si>
  <si>
    <t>V-PM-MF-A</t>
  </si>
  <si>
    <t>Academic AirWatch by VMware Printer Management, Perpetual Fee, One Time Fee / Device Promo</t>
  </si>
  <si>
    <t>Restricted to Partners with AirWatch Cloud and On Prem Training. AirWatch management of printers. Minimum purchase of 25 devices. Support and Maintainance required. PM-PL. Only Partners authorized with a VMware Academic Specialization may have access to quote the Academic SKU's. Promo effective Jan 1, 2015 - December 24, 2015.</t>
  </si>
  <si>
    <t>V-PM-PL-APRO</t>
  </si>
  <si>
    <t>AirWatch by VMware Printer Management, Perpetual Fee, One Time Fee / Device</t>
  </si>
  <si>
    <t>Restricted to Partners with AirWatch Cloud and On Prem Training. AirWatch management of printers. Minimum purchase of 25 devices. Support and Maintainance required. PM-PL</t>
  </si>
  <si>
    <t>V-PM-PL-C</t>
  </si>
  <si>
    <t>Maintenance Fee for AirWatch by VMware Printer Management, 1 Year Fee / Device</t>
  </si>
  <si>
    <t>Restricted to Partners with AirWatch Cloud and On Prem Training. 24 Hour Sev 1 Support 7 days a week. Provides the customer access to product upgrades and support through phone and web. PM-MF</t>
  </si>
  <si>
    <t>V-PM-MF-C</t>
  </si>
  <si>
    <t>Academic AirWatch by VMware Accelerated Deployment Add-On, One Time Fee</t>
  </si>
  <si>
    <t>Accelerated Deployment Add-On Deployment. PS-ACCEL-SP. Only Partners authorized with a VMware Academic Specialization may have access to quote the Academic SKU's.</t>
  </si>
  <si>
    <t>V-PS-ACCELERATE-A</t>
  </si>
  <si>
    <t>AirWatch by VMware Accelerated Deployment Add-On, One Time Fee</t>
  </si>
  <si>
    <t>Accelerated Deployment Add-On Deployment. PS-ACCEL-SP</t>
  </si>
  <si>
    <t>V-PS-ACCELERATE-C</t>
  </si>
  <si>
    <t>Academic AirWatch by VMware Per App VPN Configuration, One Time Fee</t>
  </si>
  <si>
    <t>Per App VPN Configuration - PS-APP-VPN-SP. Only Partners authorized with a VMware Academic Specialization may have access to quote the Academic SKU's.</t>
  </si>
  <si>
    <t>V-PS-APP-VPN-SP-A</t>
  </si>
  <si>
    <t>AirWatch by VMware Per App VPN Configuration, One Time Fee</t>
  </si>
  <si>
    <t>Per App VPN Configuration - PS-APP-VPN-SP</t>
  </si>
  <si>
    <t>V-PS-APP-VPN-SP-C</t>
  </si>
  <si>
    <t>Academic AirWatch by VMware Application Server Migration</t>
  </si>
  <si>
    <t>AirWatch Application Server Migration - PS-APP-SVR-MIG-SP. Only Partners authorized with a VMware Academic Specialization may have access to quote the Academic SKU's.</t>
  </si>
  <si>
    <t>V-PS-APSV-MG-SP-A</t>
  </si>
  <si>
    <t>AirWatch by VMware Application Server Migration</t>
  </si>
  <si>
    <t>AirWatch Application Server Migration - PS-APP-SVR-MIG-SP</t>
  </si>
  <si>
    <t>V-PS-APSV-MG-SP-C</t>
  </si>
  <si>
    <t>Academic AirWatch by VMware Reports Server Configuration and Deployment, One Time Fee Promo</t>
  </si>
  <si>
    <t>Software installation training and support for specified suite or product including system configuration assistance and support of initial device deployment. All Services paid in advance and delivered by AirWatch Professionals. PS-AW-RPT-SP. Only Partners authorized with a VMware Academic Specialization may have access to quote the Academic SKU's. Promo effective September 9, 2014 - December 24, 2015.</t>
  </si>
  <si>
    <t>V-PS-AW-RPT-SP-APRO</t>
  </si>
  <si>
    <t>AirWatch by VMware Reports Server Configuration and Deployment, One Time Fee</t>
  </si>
  <si>
    <t>Software installation training and support for specified suite or product including system configuration assistance and support of initial device deployment. All Services paid in advance and delivered by AirWatch Professionals. PS-AW-RPT-SP</t>
  </si>
  <si>
    <t>V-PS-AW-RPT-SP-C</t>
  </si>
  <si>
    <t>Academic AirWatch by VMware Telecom Module Deployment, One Time Fee</t>
  </si>
  <si>
    <t>Software installation training and support for specified suite or product including system configuration assistance and support of initial device deployment. All Services paid in advance and delivered by AirWatch Professionals. PS-AWT-SP. Only Partners authorized with a VMware Academic Specialization may have access to quote the Academic SKU's.</t>
  </si>
  <si>
    <t>V-PS-AWT-SP-A</t>
  </si>
  <si>
    <t>AirWatch by VMware Telecom Module Deployment, One Time Fee</t>
  </si>
  <si>
    <t>Software installation training and support for specified suite or product including system configuration assistance and support of initial device deployment. All Services paid in advance and delivered by AirWatch Professionals. PS-AWT-SP</t>
  </si>
  <si>
    <t>V-PS-AWT-SP-C</t>
  </si>
  <si>
    <t>Academic AirWatch by VMware Video Deployment, One Time Fee</t>
  </si>
  <si>
    <t>Software installation training and support for specified suite or product including system configuration assistance and support of initial device deployment. All Services paid in advance and delivered by AirWatch Professionals. PS-AWV-SP. Only Partners authorized with a VMware Academic Specialization may have access to quote the Academic SKU's.</t>
  </si>
  <si>
    <t>V-PS-AWV-SP-A</t>
  </si>
  <si>
    <t>AirWatch by VMware Video Deployment, One Time Fee</t>
  </si>
  <si>
    <t>Software installation training and support for specified suite or product including system configuration assistance and support of initial device deployment. All Services paid in advance and delivered by AirWatch Professionals. PS-AWV-SP</t>
  </si>
  <si>
    <t>V-PS-AWV-SP-C</t>
  </si>
  <si>
    <t>Academic AirWatch by VMware Blue Management Suite Cloud Deployment Fee, One Time Fee Promo</t>
  </si>
  <si>
    <t>Software installation training and support for specified suite or product including system configuration assistance and support of initial device deployment. All Services paid in advance and delivered by AirWatch Professionals. PS-BMS-CLD-SP. Only Partners authorized with a VMware Academic Specialization may have access to quote the Academic SKU's. Promo effective September 9, 2014 - December 24, 2015.</t>
  </si>
  <si>
    <t>V-PS-BMS-CLD-SP-APRO</t>
  </si>
  <si>
    <t>AirWatch by VMware Blue Management Suite Cloud Deployment Fee, One Time Fee</t>
  </si>
  <si>
    <t>Software installation training and support for specified suite or product including system configuration assistance and support of initial device deployment. All Services paid in advance and delivered by AirWatch Professionals. PS-BMS-CLD-SP</t>
  </si>
  <si>
    <t>V-PS-BMS-CLD-SP-C</t>
  </si>
  <si>
    <t>Academic Airwatch by VMware Blue Management Suite On Premise Deployment Fee, One Time Fee Promo</t>
  </si>
  <si>
    <t>Restricted to Partners with Airwatch Cloud and On Prem Training.Software installation training and support for specified suite or product including system configuration assistance and support of initial device deployment. All Services paid in advance and delivered by AirWatch Professionals. PS-BMS-OP-SP. Only Partners authorized with a VMware Academic Specialization may have access to quote the Academic SKU's. Promo effective September 9, 2014 - December 24, 2015.</t>
  </si>
  <si>
    <t>V-PS-BMS-OP-SP-APRO</t>
  </si>
  <si>
    <t>AirWatch by VMware Blue Management Suite On Premise Deployment Fee, One Time Fee</t>
  </si>
  <si>
    <t>Restricted to Partners with Airwatch Cloud and On Prem Training.Software installation training and support for specified suite or product including system configuration assistance and support of initial device deployment. All Services paid in advance and delivered by AirWatch Professionals. PS-BMS-OP-SP</t>
  </si>
  <si>
    <t>V-PS-BMS-OP-SP-C</t>
  </si>
  <si>
    <t>Academic AirWatch by VMware Academy Associate Certification Exam, One Time Fee Promo / Person Promo</t>
  </si>
  <si>
    <t>The AirWatch Academy Training and Certification Programs provide a prescriptive path of training courses and exams for customers and partners to become accredited administrators of the AirWatch solutions. All Education paid in advance and delivered by AirWatch Professionals. PS-CERT-EMA. Only Partners authorized with a VMware Academic Specialization may have access to quote the Academic SKU's. Promo effective September 9, 2014 - December 24, 2015.</t>
  </si>
  <si>
    <t>V-PS-CERT-EMA-APRO</t>
  </si>
  <si>
    <t>AirWatch by VMware Academy Associate Certification Exam, One Time Fee / Person</t>
  </si>
  <si>
    <t>The AirWatch Academy Training and Certification Programs provide a prescriptive path of training courses and exams for customers and partners to become accredited administrators of the AirWatch solutions. All Education paid in advance and delivered by AirWatch Professionals.PS-CERT-EMA</t>
  </si>
  <si>
    <t>V-PS-CERT-EMA-C</t>
  </si>
  <si>
    <t>Academic AirWatch by VMware Academy Expert Certification Exam</t>
  </si>
  <si>
    <t>AirWatch Academy Expert Certification Exam - PS-CERT-EXP. Only Partners authorized with a VMware Academic Specialization may have access to quote the Academic SKU's.</t>
  </si>
  <si>
    <t>V-PS-CERT-EXP-A</t>
  </si>
  <si>
    <t>AirWatch by VMware Academy Expert Certification Exam</t>
  </si>
  <si>
    <t>AirWatch Academy Expert Certification Exam - PS-CERT-EXP</t>
  </si>
  <si>
    <t>V-PS-CERT-EXP-C</t>
  </si>
  <si>
    <t>Academic AirWatch by VMware Academy Professional Certification Exam</t>
  </si>
  <si>
    <t>AirWatch Academy Professional Certification Exam - PS-CERT-PRO. Only Partners authorized with a VMware Academic Specialization may have access to quote the Academic SKU's.</t>
  </si>
  <si>
    <t>V-PS-CERT-PRO-A</t>
  </si>
  <si>
    <t>AirWatch by VMware Academy Professional Certification Exam</t>
  </si>
  <si>
    <t>AirWatch Academy Professional Certification Exam - PS-CERT-PRO</t>
  </si>
  <si>
    <t>V-PS-CERT-PRO-C</t>
  </si>
  <si>
    <t>Academic AirWatch by VMware Partner University Technical Post-Sales Cloud Professional Certification Exam</t>
  </si>
  <si>
    <t>One Partner University Technical Post-Sales Cloud Professional Certification Exam, includes two attempts, valid for 30 days. PS-CERT-TCP</t>
  </si>
  <si>
    <t>V-PS-CERT-TCP-A</t>
  </si>
  <si>
    <t>AirWatch by VMware Partner University Technical Post-Sales Cloud Professional Certification Exam</t>
  </si>
  <si>
    <t>V-PS-CERT-TCP-C</t>
  </si>
  <si>
    <t>Academic AirWatch by VMware Partner University Technical Post-Sales On-Prem Expert Certification Exam</t>
  </si>
  <si>
    <t>One Partner University Technical Post-Sales On-Prem Expert Certification Exam, includes two attempts, valid for 30 days. PS-CERT-TOPE. Only Partners authorized with a VMware Academic Specialization may have access to quote the Academic SKU's.</t>
  </si>
  <si>
    <t>V-PS-CERT-TOPE-A</t>
  </si>
  <si>
    <t>Airwatch by VMware Partner University Technical Post-Sales On-Prem Expert Certification Exam</t>
  </si>
  <si>
    <t>One Partner University Technical Post-Sales On-Prem Expert Certification Exam, includes two attempts, valid for 30 days. PS-CERT-TOPE</t>
  </si>
  <si>
    <t>V-PS-CERT-TOPE-C</t>
  </si>
  <si>
    <t>Academic AirWatch by VMware Partner University Technical Pre-Sales Professional Certification Exam</t>
  </si>
  <si>
    <t>One Partner University Technical Pre-Sales Professional Certification Exam, includes two attempts, valid for 30 days. PS-CERT-TP. Only Partners authorized with a VMware Academic Specialization may have access to quote the Academic SKU's.</t>
  </si>
  <si>
    <t>V-PS-CERT-TP-A</t>
  </si>
  <si>
    <t>Airwatch by VMware Partner University Technical Pre-Sales Professional Certification Exam</t>
  </si>
  <si>
    <t>One Partner University Technical Pre-Sales Professional Certification Exam, includes two attempts, valid for 30 days. PS-CERT-TP</t>
  </si>
  <si>
    <t>V-PS-CERT-TP-C</t>
  </si>
  <si>
    <t>Academic Socialcast by VMware Assigned Client Account, One Time Fee</t>
  </si>
  <si>
    <t>Socialcast by VMware Assigned Client Account - PS-CON-SC-ACAR. Only Partners authorized with a VMware Academic Specialization may have access to quote the Academic SKU's.</t>
  </si>
  <si>
    <t>V-PS-CON-SC-ACAR-A</t>
  </si>
  <si>
    <t>Socialcast by VMware Assigned Client Account, One Time Fee</t>
  </si>
  <si>
    <t>Socialcast by VMware Assigned Client Account - PS-CON-SC-ACAR</t>
  </si>
  <si>
    <t>V-PS-CON-SC-ACAR-C</t>
  </si>
  <si>
    <t>Academic Socialcast by VMware Custom Theme Integration, One Time Fee</t>
  </si>
  <si>
    <t>Socialcast by VMware Custom Theme Integration - PS-CON-SC-CTI. Only Partners authorized with a VMware Academic Specialization may have access to quote the Academic SKU's.</t>
  </si>
  <si>
    <t>V-PS-CON-SC-CTI-A</t>
  </si>
  <si>
    <t>Socialcast by VMware Custom Theme Integration, One Time Fee</t>
  </si>
  <si>
    <t>Socialcast by VMware Custom Theme Integration - PS-CON-SC-CTI</t>
  </si>
  <si>
    <t>V-PS-CON-SC-CTI-C</t>
  </si>
  <si>
    <t>Academic Socialcast by VMware Community Optimization - Dedicated Cloud, One Time Fee</t>
  </si>
  <si>
    <t>Socialcast by VMware Community Optimization - Dedicated Cloud - PS-CON-SC-DADC. Only Partners authorized with a VMware Academic Specialization may have access to quote the Academic SKU's.</t>
  </si>
  <si>
    <t>V-PS-CON-SC-DADC-A</t>
  </si>
  <si>
    <t>Socialcast by VMware Community Optimization - Dedicated Cloud, One Time Fee</t>
  </si>
  <si>
    <t>Socialcast by VMware Community Optimization - Dedicated Cloud - PS-CON-SC-DADC</t>
  </si>
  <si>
    <t>V-PS-CON-SC-DADC-C</t>
  </si>
  <si>
    <t>Academic Socialcast by VMware Community Optimization - SaaS, One Time Fee</t>
  </si>
  <si>
    <t>Socialcast by VMware Community Optimization - SaaS - PS-CON-SC-DAS. Only Partners authorized with a VMware Academic Specialization may have access to quote the Academic SKU's.</t>
  </si>
  <si>
    <t>V-PS-CON-SC-DAS-A</t>
  </si>
  <si>
    <t>Socialcast by VMware Community Optimization - SaaS, One Time Fee</t>
  </si>
  <si>
    <t>Socialcast by VMware Community Optimization - SaaS - PS-CON-SC-DAS</t>
  </si>
  <si>
    <t>V-PS-CON-SC-DAS-C</t>
  </si>
  <si>
    <t>Academic Socialcast by VMware Reach System Integration, One Time Fee</t>
  </si>
  <si>
    <t>Socialcast by VMware Reach System Integration - PS-CON-SC-RSI. Only Partners authorized with a VMware Academic Specialization may have access to quote the Academic SKU's.</t>
  </si>
  <si>
    <t>V-PS-CON-SC-RSI-A</t>
  </si>
  <si>
    <t>Socialcast by VMware Reach System Integration, One Time Fee</t>
  </si>
  <si>
    <t>Socialcast by VMware Reach System Integration - PS-CON-SC-RSI</t>
  </si>
  <si>
    <t>V-PS-CON-SC-RSI-C</t>
  </si>
  <si>
    <t>Academic Socialcast by VMware Single Sign On, One Time Fee</t>
  </si>
  <si>
    <t>Socialcast by VMware Single Sign On - PS-CON-SC-SSOC. Only Partners authorized with a VMware Academic Specialization may have access to quote the Academic SKU's.</t>
  </si>
  <si>
    <t>V-PS-CON-SC-SSOC-A</t>
  </si>
  <si>
    <t>Socialcast by VMware Single Sign On, One Time Fee</t>
  </si>
  <si>
    <t>Socialcast by VMware Single Sign On - PS-CON-SC-SSOC</t>
  </si>
  <si>
    <t>V-PS-CON-SC-SSOC-C</t>
  </si>
  <si>
    <t>Academic AirWatch by VMware AirWatch Connect - Ticket</t>
  </si>
  <si>
    <t>AirWatch Connect Event Attendance for 1 resource. PS-CONNECT-1. Only Partners authorized with a VMware Academic Specialization may have access to quote the Academic SKU's.</t>
  </si>
  <si>
    <t>V-PS-CONNECT-1-A</t>
  </si>
  <si>
    <t>AirWatch by VMware AirWatch Connect - Ticket</t>
  </si>
  <si>
    <t>AirWatch Connect Event Attendance for 1 resource. PS-CONNECT-1</t>
  </si>
  <si>
    <t>V-PS-CONNECT-1-C</t>
  </si>
  <si>
    <t>Academic AirWatch by VMware Database Server Migration</t>
  </si>
  <si>
    <t>AirWatch Database Server Migration - PS-DB-SVR-MIG-SP. Only Partners authorized with a VMware Academic Specialization may have access to quote the Academic SKU's.</t>
  </si>
  <si>
    <t>V-PS-DBSV-MG-SP-A</t>
  </si>
  <si>
    <t>AirWatch by VMware Database Server Migration</t>
  </si>
  <si>
    <t>AirWatch Database Server Migration - PS-DB-SVR-MIG-SP</t>
  </si>
  <si>
    <t>V-PS-DBSV-MG-SP-C</t>
  </si>
  <si>
    <t>Academic AirWatch by VMware Device Enrollment Program (DEP) Configuration and Deployment, One Time Fee Promo</t>
  </si>
  <si>
    <t>Software installation training and support for specified suite or product including system configuration assistance and support of initial device deployment. All Services paid in advance and delivered by AirWatch Professionals. PS-DEP-SP. Only Partners authorized with a VMware Academic Specialization may have access to quote the Academic SKU's. Promo effective September 9, 2014 - December 24, 2015.</t>
  </si>
  <si>
    <t>V-PS-DEP-SP-APRO</t>
  </si>
  <si>
    <t>AirWatch by VMware Device Enrollment Program (DEP) Configuration and Deployment, One Time Fee</t>
  </si>
  <si>
    <t>Software installation training and support for specified suite or product including system configuration assistance and support of initial device deployment. All Services paid in advance and delivered by AirWatch Professionals. PS-DEP-SP</t>
  </si>
  <si>
    <t>V-PS-DEP-SP-C</t>
  </si>
  <si>
    <t>Academic AirWatch by VMware Cloud - Dedicated Environment Setup, One Time Fee / Environment Promo</t>
  </si>
  <si>
    <t>AirWatch Cloud - Dedicated Environment Setup, One Time Fee / Environment PS-DHE-SET. Only Partners authorized with a VMware Academic Specialization may have access to quote the Academic SKU's. Promo effective September 9, 2014 - December 24, 2015.</t>
  </si>
  <si>
    <t>V-PS-DHE-SET-APRO</t>
  </si>
  <si>
    <t>AirWatch by VMware Cloud - Dedicated Environment Setup, One Time Fee / Environment</t>
  </si>
  <si>
    <t>AirWatch Cloud - Dedicated Environment Setup, One Time Fee / Environment PS-DHE-SET</t>
  </si>
  <si>
    <t>V-PS-DHE-SET-C</t>
  </si>
  <si>
    <t>Academic AirWatch by VMware Cloud - Dedicated UAT Environment, 1 Year Fee / Device Promo</t>
  </si>
  <si>
    <t>AirWatch Cloud - Dedicated UAT Environment, 1 Year Fee / Device PS-DHE-UAT. Only Partners authorized with a VMware Academic Specialization may have access to quote the Academic SKU's. Promo effective September 9, 2014 - December 24, 2015.</t>
  </si>
  <si>
    <t>V-PS-DHE-UAT-APRO</t>
  </si>
  <si>
    <t>AirWatch by VMware Cloud - Dedicated UAT Environment, Annual Fee / Environment</t>
  </si>
  <si>
    <t>AirWatch Cloud - Dedicated UAT Environment, Annual Fee / Environment. PS-DHE-UAT</t>
  </si>
  <si>
    <t>V-PS-DHE-UAT-C</t>
  </si>
  <si>
    <t>Academic AirWatch by VMware Disaster Recovery Set-up Fee</t>
  </si>
  <si>
    <t>Software installation training and support for specified suite or product including system configuration assistance and support of initial device deployment. All Services paid in advance and delivered by AirWatch Professionals. PS-DR-SP. Only Partners authorized with a VMware Academic Specialization may have access to quote the Academic SKU's.</t>
  </si>
  <si>
    <t>V-PS-DR-SP-A</t>
  </si>
  <si>
    <t>AirWatch by VMware Disaster Recovery Set-up Fee</t>
  </si>
  <si>
    <t>Software installation training and support for specified suite or product including system configuration assistance and support of initial device deployment. All Services paid in advance and delivered by AirWatch Professionals. PS-DR-SP</t>
  </si>
  <si>
    <t>V-PS-DR-SP-C</t>
  </si>
  <si>
    <t>Academic AirWatch by VMware Windows Auto-Discovery Configuration and Deployment Services, One Time Fee Promo</t>
  </si>
  <si>
    <t>Software installation training and support for specified suite or product including system configuration assistance and support of initial device deployment. All Services paid in advance and delivered by AirWatch Professionals. PS-EMM-SP. Only Partners authorized with a VMware Academic Specialization may have access to quote the Academic SKU's. Promo effective September 9, 2014 - December 24, 2015.</t>
  </si>
  <si>
    <t>V-PS-EMM-SP-APRO</t>
  </si>
  <si>
    <t>AirWatch by VMware Windows Auto-Discovery Configuration and Deployment Services, One Time Fee</t>
  </si>
  <si>
    <t>Software installation training and support for specified suite or product including system configuration assistance and support of initial device deployment. All Services paid in advance and delivered by AirWatch Professionals. PS-EMM-SP</t>
  </si>
  <si>
    <t>V-PS-EMM-SP-C</t>
  </si>
  <si>
    <t>Academic AirWatch by VMware Cloud Connector (ACC) Configuration and Deployment - Enterprise Integration, One Time Fee Promo</t>
  </si>
  <si>
    <t>Software installation training and support for specified suite or product including system configuration assistance and support of initial device deployment. All Services paid in advance and delivered by AirWatch Professionals. PS-ENT-ACC-SP. Only Partners authorized with a VMware Academic Specialization may have access to quote the Academic SKU's. Promo effective September 9, 2014 - December 24, 2015.</t>
  </si>
  <si>
    <t>V-PS-ENT-ACC-SP-APRO</t>
  </si>
  <si>
    <t>AirWatch by VMware Cloud Connector (ACC) Configuration and Deployment - Enterprise Integration, One Time Fee</t>
  </si>
  <si>
    <t>Software installation training and support for specified suite or product including system configuration assistance and support of initial device deployment. All Services paid in advance and delivered by AirWatch Professionals. PS-ENT-ACC-SP</t>
  </si>
  <si>
    <t>V-PS-ENT-ACC-SP-C</t>
  </si>
  <si>
    <t>Academic AirWatch by VMware Enterprise Gold SaaS Cloud Deployment up to 100,000 devices, One Time Fee</t>
  </si>
  <si>
    <t>Cloud Enterprise Services: Project includes a 15 week rollout program up to 24 weeks. Consultant will assist with initial setup, pilot program and production rollout. Includes full implementation of ACC, SEG, MAG, in an HA/DR deployment. Includes PKI integration and a Test environment setup. PS-GLD-CLD-SP. Only Partners authorized with a VMware Academic Specialization may have access to quote the Academic SKU's.</t>
  </si>
  <si>
    <t>V-PS-GLD-CLD-SP-A</t>
  </si>
  <si>
    <t>AirWatch by VMware Enterprise Gold SaaS Cloud Deployment up to 100,000 devices, One Time Fee</t>
  </si>
  <si>
    <t>Cloud Enterprise Services: Project includes a 15 week rollout program up to 24 weeks. Consultant will assist with initial setup, pilot program and production rollout. Includes full implementation of ACC, SEG, MAG, in an HA/DR deployment. Includes PKI integration and a Test environment setup. - PS-GLD-CLD-SP</t>
  </si>
  <si>
    <t>V-PS-GLD-CLD-SP-C</t>
  </si>
  <si>
    <t>Academic AirWatch by VMware Enterprise Gold On Premise Deployment up to 100,000 devices, One Time Fee</t>
  </si>
  <si>
    <t>Restricted to Partners with Airwatch Cloud &amp; On Prem Training. On-Premise Enterprise Services: Project includes a 15 week rollout program up to 24 week Consultant will assist with initial setup, pilot program and production rollout. Includes full implementation of ACC, SEG, MAG, in an HA/DR deployment. Includes PKI integration and a Test environment setup. PS-GLD-OP-SP. Only Partners authorized with a VMware Academic Specialization may have access to quote the Academic SKU's.</t>
  </si>
  <si>
    <t>V-PS-GLD-OP-SP-A</t>
  </si>
  <si>
    <t>AirWatch by VMware Enterprise Gold On Premise Deployment up to 100,000 devices, One Time Fee</t>
  </si>
  <si>
    <t>Restricted to Partners with Airwatch Cloud &amp; On Prem Training.  On-Premise Enterprise Services: Project includes a 15 week rollout program up to 24 week  Consultant will assist with initial setup, pilot program and production rollout. Includes full implementation of ACC, SEG, MAG, in an HA/DR deployment. Includes PKI integration and a Test environment setup. - PS-GLD-OP-SP</t>
  </si>
  <si>
    <t>V-PS-GLD-OP-SP-C</t>
  </si>
  <si>
    <t>Academic AirWatch by VMware Green Management Suite Lite Cloud Deployment Fee, One Time Fee</t>
  </si>
  <si>
    <t>Software installation training and support for specified suite or product including system configuration assistance and support of initial device deployment. All Services paid in advance and delivered by AirWatch Professionals. PS-GMS-CLD-LITE. Only Partners authorized with a VMware Academic Specialization may have access to quote the Academic SKU's.</t>
  </si>
  <si>
    <t>V-PS-GMCL-LITE-A</t>
  </si>
  <si>
    <t>AirWatch by VMware Green Management Suite Lite Cloud Deployment Fee, One Time Fee</t>
  </si>
  <si>
    <t>Software installation training and support for specified suite or product including system configuration assistance and support of initial device deployment. All Services paid in advance and delivered by AirWatch Professionals. PS-GMS-CLD-LITE</t>
  </si>
  <si>
    <t>V-PS-GMCL-LITE-C</t>
  </si>
  <si>
    <t>Academic AirWatch by VMware Green Management Suite Lite On Premise Deployment Fee, One Time Fee</t>
  </si>
  <si>
    <t>Restricted to Partners with AirWatch Cloud and On Prem Training. Software installation training and support for specified suite or product including system configuration assistance and support of initial device deployment. All Services paid in advance and delivered by AirWatch Professionals. PS-GMS-OP-LITE. Only Partners authorized with a VMware Academic Specialization may have access to quote the Academic SKU's.</t>
  </si>
  <si>
    <t>V-PS-GMOP-LITE-A</t>
  </si>
  <si>
    <t>AirWatch by VMware Green Management Suite Lite On Premise Deployment Fee, One Time Fee</t>
  </si>
  <si>
    <t>Restricted to Partners with AirWatch Cloud and On Prem Training. Software installation training and support for specified suite or product including system configuration assistance and support of initial device deployment. All Services paid in advance and delivered by AirWatch Professionals. PS-GMS-OP-LITE</t>
  </si>
  <si>
    <t>V-PS-GMOP-LITE-C</t>
  </si>
  <si>
    <t>Academic AirWatch by VMware Green Management Suite Cloud Deployment Fee, One Time Fee Promo</t>
  </si>
  <si>
    <t>Software installation training and support for specified suite or product including system configuration assistance and support of initial device deployment. All Services paid in advance and delivered by AirWatch Professionals. PS-GMS-CLD-SP. Only Partners authorized with a VMware Academic Specialization may have access to quote the Academic SKU's. Promo effective September 9, 2014 - December 24, 2015.</t>
  </si>
  <si>
    <t>V-PS-GMS-CLD-SP-APRO</t>
  </si>
  <si>
    <t>AirWatch by VMware Green Management Suite Cloud Deployment Fee, One Time Fee</t>
  </si>
  <si>
    <t>Software installation training and support for specified suite or product including system configuration assistance and support of initial device deployment. All Services paid in advance and delivered by AirWatch Professionals. PS-GMS-CLD-SP</t>
  </si>
  <si>
    <t>V-PS-GMS-CLD-SP-C</t>
  </si>
  <si>
    <t>Academic AirWatch by VMware Green Management Suite On Premise Deployment Fee, One Time Fee Promo</t>
  </si>
  <si>
    <t>Restricted to Partners with AirWatch Cloud and On Prem Training. Software installation training and support for specified suite or product including system configuration assistance and support of initial device deployment. All Services paid in advance and delivered by AirWatch Professionals. PS-GMS-OP-SP. Only Partners authorized with a VMware Academic Specialization may have access to quote the Academic SKU's. Promo effective September 9, 2014 - December 24, 2015.</t>
  </si>
  <si>
    <t>V-PS-GMS-OP-SP-APRO</t>
  </si>
  <si>
    <t>AirWatch by VMware Green Management Suite On Premise Deployment Fee, One Time Fee</t>
  </si>
  <si>
    <t>Restricted to Partners with AirWatch Cloud and On Prem Training. Software installation training and support for specified suite or product including system configuration assistance and support of initial device deployment. All Services paid in advance and delivered by AirWatch Professionals. PS-GMS-OP-SP</t>
  </si>
  <si>
    <t>V-PS-GMS-OP-SP-C</t>
  </si>
  <si>
    <t>Academic AirWatch by VMware High Availability Set-up, One Time Fee</t>
  </si>
  <si>
    <t>Software installation training and support for specified suite or product including system configuration assistance and support of initial device deployment. All Services paid in advance and delivered by AirWatch Professionals. PS-HA-SP. Only Partners authorized with a VMware Academic Specialization may have access to quote the Academic SKU's.</t>
  </si>
  <si>
    <t>V-PS-HA-SP-A</t>
  </si>
  <si>
    <t>AirWatch by VMware High Availability Set-up, One Time Fee</t>
  </si>
  <si>
    <t>Software installation training and support for specified suite or product including system configuration assistance and support of initial device deployment. All Services paid in advance and delivered by AirWatch Professionals. PS-HA-SP</t>
  </si>
  <si>
    <t>V-PS-HA-SP-C</t>
  </si>
  <si>
    <t>Academic Airwatch by VMware Health Check , One Time Fee Promo</t>
  </si>
  <si>
    <t>The health check program includes both a technical and functional review of your use of the AirWatch solution. All Services paid in advance and delivered by AirWatch Professionals PS-HC. Only Partners authorized with a VMware Academic Specialization may have access to quote the Academic SKU's. Promo effective September 9, 2014 - December 24, 2015.</t>
  </si>
  <si>
    <t>V-PS-HC-APRO</t>
  </si>
  <si>
    <t>AirWatch by VMware Health Check , One Time Fee</t>
  </si>
  <si>
    <t>The health check program includes both a technical and functional review of your use of the AirWatch solution. All Services paid in advance and delivered by AirWatch Professionals. PS-HC</t>
  </si>
  <si>
    <t>V-PS-HC-C</t>
  </si>
  <si>
    <t>Academic AirWatch by VMware Professional Services - 1 hour of support services, One Time Fee Promo</t>
  </si>
  <si>
    <t>Configuration/Onboarding Services. All Services paid in advance and delivered by AirWatch Professionals PS-HR-PS. Only Partners authorized with a VMware Academic Specialization may have access to quote the Academic SKU's. Promo effective September 9, 2014 - December 24, 2015.</t>
  </si>
  <si>
    <t>V-PS-HR-PS-APRO</t>
  </si>
  <si>
    <t>AirWatch by VMware Professional Services - 1 hour of support services, One Time Fee</t>
  </si>
  <si>
    <t>Configuration/Onboarding Services. All Services paid in advance and delivered by AirWatch ProfessionalsPS-HR-PS</t>
  </si>
  <si>
    <t>V-PS-HR-PS-C</t>
  </si>
  <si>
    <t>Academic AirWatch by VMware K12 Suite Cloud Deployment, One Time Fee</t>
  </si>
  <si>
    <t>Cloud MDM Solution for K12 Clients inclusive of DEP, Configurator, VPP, CICO, SCL View and Collaborate. Only Partners authorized with a VMware Academic Specialization may have access to quote the Academic SKU's. PS-K12-CLD-SP</t>
  </si>
  <si>
    <t>V-PS-K12-CLD-SP-A</t>
  </si>
  <si>
    <t>Academic AirWatch by VMware K12 Suite + MAG Cloud Deployment Fee, One Time Fee</t>
  </si>
  <si>
    <t>AirWatch K12 Suite + MAG Cloud Deployment Fee - PS-K12-MAG-CLD-SP. Only Partners authorized with a VMware Academic Specialization may have access to quote the Academic SKU's.</t>
  </si>
  <si>
    <t>V-PS-K12-MAGCL-SP-A</t>
  </si>
  <si>
    <t>Academic AirWatch by VMware K12 Suite On Premise + MAG Deployment Fee, One Time Fee</t>
  </si>
  <si>
    <t>AirWatch K12 Suite On Premise + MAG Deployment Fee - PS-K12-MAG-OP-SP. Only Partners authorized with a VMware Academic Specialization may have access to quote the Academic SKU's.</t>
  </si>
  <si>
    <t>V-PS-K12-MAGOP-SP-A</t>
  </si>
  <si>
    <t>Academic AirWatch by VMware K12 Suite On Premise Deployment, One Time Fee</t>
  </si>
  <si>
    <t>K12 On-Premise Deployment PS-K12-OP-SP. Only Partners authorized with a VMware Academic Specialization may have access to quote the Academic SKU's.</t>
  </si>
  <si>
    <t>V-PS-K12-OP-A</t>
  </si>
  <si>
    <t>Academic AirWatch by VMware K12 Suite with Teacher Tools Cloud Deployment, One Time Fee</t>
  </si>
  <si>
    <t>Cloud MDM Solution for K12 Clients inclusive of DEP, Configurator, VPP, CICO, SCL View and Collaborate. Includes help configuring and deploying Teacher Tools. - PS-K12T-CLD-SP</t>
  </si>
  <si>
    <t>V-PS-K12T-CLD-SP-A</t>
  </si>
  <si>
    <t>Academic AirWatch by VMware K12 Suite with Teacher Tools + MAG  Cloud Deployment Fee, One Time Fee</t>
  </si>
  <si>
    <t>AirWatch K12 Suite with Teacher Tools + MAG Cloud Deployment Fee, - PS-K12T-MAG-CLD-SP. Only Partners authorized with a VMware Academic Specialization may have access to quote the Academic SKU's.</t>
  </si>
  <si>
    <t>V-PS-K12T-MAGCL-SP-A</t>
  </si>
  <si>
    <t>Academic AirWatch by VMware K12 Suite with Teacher Tools + MAG On Premise Deployment Fee, One Time Fee</t>
  </si>
  <si>
    <t>AirWatch K12 Suite with Teacher Tools + MAG On Premise Deployment Fee - PS-K12T-MAG-OP-SP. Only Partners authorized with a VMware Academic Specialization may have access to quote the Academic SKU's.</t>
  </si>
  <si>
    <t>V-PS-K12T-MAGOP-SP-A</t>
  </si>
  <si>
    <t>Academic AirWatch by VMware K12 Suite with Teacher Tools On Premise Deployment, One Time Fee</t>
  </si>
  <si>
    <t>Restricted to Partners with Airwatch Cloud &amp; On Prem Training. K12 On-Premise Deployment. PS-K12T-OP-SP. Only Partners authorized with a VMware Academic Specialization may have access to quote the Academic SKU's.</t>
  </si>
  <si>
    <t>V-PS-K12T-OP-SP-A</t>
  </si>
  <si>
    <t>Academic AirWatch by VMware App Wrapping Configuration and Deployment, One Time Fee Promo</t>
  </si>
  <si>
    <t>Software installation training and support for specified suite or product including system configuration assistance and support of initial device deployment. All Services paid in advance and delivered by AirWatch Professionals. PS-MAM-ADV-SP. Only Partners authorized with a VMware Academic Specialization may have access to quote the Academic SKU's. Promo effective September 9, 2014 - December 24, 2015.</t>
  </si>
  <si>
    <t>V-PS-MAM-ADV-SP-APRO</t>
  </si>
  <si>
    <t>AirWatch by VMware App Wrapping Configuration and Deployment, One Time Fee</t>
  </si>
  <si>
    <t>Software installation training and support for specified suite or product including system configuration assistance and support of initial device deployment. All Services paid in advance and delivered by AirWatch Professionals. PS-MAM-ADV-SP</t>
  </si>
  <si>
    <t>V-PS-MAM-ADV-SP-C</t>
  </si>
  <si>
    <t>Academic AirWatch by VMware Browser Deployment Fee, One Time Fee</t>
  </si>
  <si>
    <t>Software installation training and support for specified suite or product including system configuration assistance and support of initial device deployment. All Services paid in advance and delivered by AirWatch Professionals. PS-MBM-SP. Only Partners authorized with a VMware Academic Specialization may have access to quote the Academic SKU's.</t>
  </si>
  <si>
    <t>V-PS-MBM-SP-A</t>
  </si>
  <si>
    <t>AirWatch by VMware Browser Deployment Fee, One Time Fee</t>
  </si>
  <si>
    <t>Software installation training and support for specified suite or product including system configuration assistance and support of initial device deployment. All Services paid in advance and delivered by AirWatch Professionals. PS-MBM-SP</t>
  </si>
  <si>
    <t>V-PS-MBM-SP-C</t>
  </si>
  <si>
    <t>AirWatch by VMware AirWatch Content Locker Collaborate Add-On for the Blue Management Suite Deployment, One Time Fee</t>
  </si>
  <si>
    <t>AirWatch Content Collaborate Add-On for the Blue Management Suite Deployment Fee - PS-MCC- BMS -SP</t>
  </si>
  <si>
    <t>V-PS-MCC-BMS -SP-C</t>
  </si>
  <si>
    <t>Academic AirWatch by VMware AirWatch Content Locker Collaborate Add-On for the Blue Management Suite Deployment, One Time Fee</t>
  </si>
  <si>
    <t>AirWatch Content Collaborate Add-On for the Blue Management Suite Deployment Fee - PS-MCC-BMS-SP. Only Partners authorized with a VMware Academic Specialization may have access to quote the Academic SKU's. Promo effective Jan 1, 2015 - December 24, 2015.</t>
  </si>
  <si>
    <t>V-PS-MCC-BMS-SP-A</t>
  </si>
  <si>
    <t>Academic AirWatch by VMware AirWatch Content Collaborate Deployment Fee, One Time Fee</t>
  </si>
  <si>
    <t>Software installation training and support for specified suite or product including system configuration assistance and support of initial device deployment. All Services paid in advance and delivered by AirWatch Professionals. PS-OMS-CLD-SP. Only Partners authorized with a VMware Academic Specialization may have access to quote the Academic SKU's.</t>
  </si>
  <si>
    <t>V-PS-MCC-SP-A</t>
  </si>
  <si>
    <t>AirWatch by VMware AirWatch Content Collaborate Deployment Fee, One Time Fee</t>
  </si>
  <si>
    <t>Software installation training and support for specified suite or product including system configuration assistance and support of initial device deployment. All Services paid in advance and delivered by AirWatch Professionals. PS-OMS-CLD-SP</t>
  </si>
  <si>
    <t>V-PS-MCC-SP-C</t>
  </si>
  <si>
    <t>Academic AirWatch by VMware Mobile Content Management Only Cloud Deployment, One Time Fee</t>
  </si>
  <si>
    <t>Cloud Mobile Content Management for ACL View and Collaborate functionality. - PS-MCM-CLD-SP. Only Partners authorized with a VMware Academic Specialization may have access to quote the Academic SKU's.</t>
  </si>
  <si>
    <t>V-PS-MCM-CLD-SP-A</t>
  </si>
  <si>
    <t>AirWatch by VMware Mobile Content Management Only Cloud Deployment, One Time Fee</t>
  </si>
  <si>
    <t>Cloud Mobile Content Management for ACL View and Collaborate functionality. - PS-MCM-CLD-SP</t>
  </si>
  <si>
    <t>V-PS-MCM-CLD-SP-C</t>
  </si>
  <si>
    <t>Academic AirWatch by VMware Mobile Content Management Only On Premise Deployment, One Time Fee</t>
  </si>
  <si>
    <t>Restricted to Partners with AirWatch Cloud &amp; On Prem Training. On-Premise Mobile Content Management for ACL View and Collaborate functionality. - PS-MCM-OP-SP. Only Partners authorized with a VMware Academic Specialization may have access to quote the Academic SKU's.</t>
  </si>
  <si>
    <t>V-PS-MCM-OP-SP-A</t>
  </si>
  <si>
    <t>AirWatch by VMware Mobile Content Management Only On Premise Deployment, One Time Fee</t>
  </si>
  <si>
    <t>Restricted to Partners with AirWatch Cloud &amp; On Prem Training. On-Premise Mobile Content Management for ACL View and Collaborate functionality. - PS-MCM-OP-SP</t>
  </si>
  <si>
    <t>V-PS-MCM-OP-SP-C</t>
  </si>
  <si>
    <t>Academic AirWatch by VMware AirWatch Content View Cloud Deployment Fee, One Time Fee Promo</t>
  </si>
  <si>
    <t>Software installation training and support for specified suite or product including system configuration assistance and support of initial device deployment. All Services paid in advance and delivered by AirWatch Professionals. PS-MCV-SP. Only Partners authorized with a VMware Academic Specialization may have access to quote the Academic SKU's. Promo effective September 9, 2014 - December 24, 2015.</t>
  </si>
  <si>
    <t>V-PS-MCV-SP-APRO</t>
  </si>
  <si>
    <t>AirWatch by VMware AirWatch Content View Cloud Deployment Fee, One Time Fee</t>
  </si>
  <si>
    <t>Software installation training and support for specified suite or product including system configuration assistance and support of initial device deployment. All Services paid in advance and delivered by AirWatch Professionals. PS-MCV-SP</t>
  </si>
  <si>
    <t>V-PS-MCV-SP-C</t>
  </si>
  <si>
    <t>Academic AirWatch by VMware Advanced Migration Configuration and Deployment On Premise Deployment Fee, One Time Fee</t>
  </si>
  <si>
    <t>AirWatch Advanced Migration Configuration and Deployment On Premise Deployment Fee - PS-MIGRATE-ADV-OP. Only Partners authorized with a VMware Academic Specialization may have access to quote the Academic SKU's.</t>
  </si>
  <si>
    <t>V-PS-MIG-ADV-OP-A</t>
  </si>
  <si>
    <t>AirWatch by VMware Advanced Migration Configuration and Deployment On Premise Deployment Fee, One Time Fee</t>
  </si>
  <si>
    <t>AirWatch Advanced Migration Configuration and Deployment On Premise Deployment Fee - PS-MIGRATE-ADV-OP</t>
  </si>
  <si>
    <t>V-PS-MIG-ADV-OP-C</t>
  </si>
  <si>
    <t>Academic AirWatch by VMware Migration to AirWatch by VMware - Advanced Configuration and Deployment, One Time Fee</t>
  </si>
  <si>
    <t>Migration from a competitor MDM to AirWatch; includes a full migration of settings and optimization. - PS-MIGRATE-ADV-SP. Only Partners authorized with a VMware Academic Specialization may have access to quote the Academic SKU's.</t>
  </si>
  <si>
    <t>V-PS-MIG-ADV-SP-A</t>
  </si>
  <si>
    <t>AirWatch by VMware Migration to AirWatch by VMware - Advanced Configuration and Deployment, One Time Fee</t>
  </si>
  <si>
    <t>Migration from a competitor MDM to AirWatch; includes a full migration of settings and optimization. - PS-MIGRATE-ADV-SP</t>
  </si>
  <si>
    <t>V-PS-MIG-ADV-SP-C</t>
  </si>
  <si>
    <t>Academic AirWatch by VMware Migration to AirWatch by VMware - Basic Configuration and Deployment, One Time Fee</t>
  </si>
  <si>
    <t>Migration from a competitor MDM to AirWatch; includes a basic migration of settings. - PS-MIGRATE-BASIC-SP. Only Partners authorized with a VMware Academic Specialization may have access to quote the Academic SKU's.</t>
  </si>
  <si>
    <t>V-PS-MIG-BAS-SP-A</t>
  </si>
  <si>
    <t>Academic AirWatch by VMware Basic Migration Configuration and Deployment On Premise Deployment Fee, One Time Fee</t>
  </si>
  <si>
    <t>AirWatch Basic Migration Configuration and Deployment On Premise Deployment Fee - PS-MIGRATE-BASIC-OP. Only Partners authorized with a VMware Academic Specialization may have access to quote the Academic SKU's.</t>
  </si>
  <si>
    <t>V-PS-MIG-BASIC-OP-A</t>
  </si>
  <si>
    <t>AirWatch by VMware Basic Migration Configuration and Deployment On Premise Deployment Fee, One Time Fee</t>
  </si>
  <si>
    <t>AirWatch Basic Migration Configuration and Deployment On Premise Deployment Fee - PS-MIGRATE-BASIC-OP</t>
  </si>
  <si>
    <t>V-PS-MIG-BASIC-OP-C</t>
  </si>
  <si>
    <t>AirWatch by VMware Migration to AirWatch by VMware - Basic Configuration and Deployment, One Time Fee</t>
  </si>
  <si>
    <t>Migration from a competitor MDM to AirWatch; includes a basic migration of settings. - PS-MIGRATE-BASIC-SP</t>
  </si>
  <si>
    <t>V-PS-MIG-BASIC-SP-C</t>
  </si>
  <si>
    <t>AirWatch by VMware Rugged Device Configuration and Deployment, One Time Fee</t>
  </si>
  <si>
    <t>Software installation training and support for specified suite or product including system configuration assistance and support of initial device deployment. All Services paid in advance and delivered by AirWatch Professionals. PS-MS-ADDON-RG-SP</t>
  </si>
  <si>
    <t>V-PS-MS-ADDONRG-SP-C</t>
  </si>
  <si>
    <t>AirWatch by VMware Rugged Device Cloud Configuration and Deployment, One Time Fee</t>
  </si>
  <si>
    <t>Software installation training and support for specified suite or product including system configuration assistance and support of initial device deployment. All Services paid in advance and delivered by AirWatch Professionals. PS-MS-CLD-SP-RG-SP</t>
  </si>
  <si>
    <t>V-PS-MS-CLDSPRG-SP-C</t>
  </si>
  <si>
    <t>AirWatch by VMware Rugged Device On Premise Configuration and Deployment, One Time Fee</t>
  </si>
  <si>
    <t>Restricted to Partners with Airwatch Cloud and On Prem Training.Software installation training and support for specified suite or product including system configuration assistance and support of initial device deployment. All Services paid in advance and delivered by AirWatch Professionals. PS-MS-OP-SP-RG-SP</t>
  </si>
  <si>
    <t>V-PS-MS-OP-SPRG-SP-C</t>
  </si>
  <si>
    <t>Academic AirWatch by VMware Rugged Device Configuration and Deployment, One Time Fee Promo</t>
  </si>
  <si>
    <t>Software installation training and support for specified suite or product including system configuration assistance and support of initial device deployment. All Services paid in advance and delivered by AirWatch Professionals. PS-MS-ADDON-RG-SP. Only Partners authorized with a VMware Academic Specialization may have access to quote the Academic SKU's. Promo effective September 9, 2014 - December 24, 2015.</t>
  </si>
  <si>
    <t>V-PS-MSADDRG-SP-APRO</t>
  </si>
  <si>
    <t>Academic AirWatch by VMware Rugged Device Cloud Configuration and Deployment, One Time Fee Promo</t>
  </si>
  <si>
    <t>Software installation training and support for specified suite or product including system configuration assistance and support of initial device deployment. All Services paid in advance and delivered by AirWatch Professionals. PS-MS-CLD-SP-RG-SP. Only Partners authorized with a VMware Academic Specialization may have access to quote the Academic SKU's. Promo effective September 9, 2014 - December 24, 2015.</t>
  </si>
  <si>
    <t>V-PS-MSCLDRG-SP-APRO</t>
  </si>
  <si>
    <t>Academic Airwatch by VMware Rugged Device On Premise Configuration and Deployment, One Time Fee Promo</t>
  </si>
  <si>
    <t>Restricted to Partners with Airwatch Cloud and On Prem Training.Software installation training and support for specified suite or product including system configuration assistance and support of initial device deployment. All Services paid in advance and delivered by AirWatch Professionals. PS-MS-OP-SP-RG-SP. Only Partners authorized with a VMware Academic Specialization may have access to quote the Academic SKU's. Promo effective September 9, 2014 - December 24, 2015.</t>
  </si>
  <si>
    <t>V-PS-MSOPRG-SP-APRO</t>
  </si>
  <si>
    <t>Academic AirWatch by VMware Orange Management Suite Cloud Deployment Fee, One Time Fee Promo</t>
  </si>
  <si>
    <t>Software installation training and support for specified suite or product including system configuration assistance and support of initial device deployment. All Services paid in advance and delivered by AirWatch Professionals. PS-OMS-CLD-SP. Only Partners authorized with a VMware Academic Specialization may have access to quote the Academic SKU's. Promo effective September 9, 2014 - December 24, 2015.</t>
  </si>
  <si>
    <t>V-PS-OMS-CLD-SP-APRO</t>
  </si>
  <si>
    <t>AirWatch by VMware Orange Management Suite Cloud Deployment Fee, One Time Fee</t>
  </si>
  <si>
    <t>V-PS-OMS-CLD-SP-C</t>
  </si>
  <si>
    <t>Academic AirWatch by VMware Orange Management Suite On Premise Deployment Fee, One Time Fee Promo</t>
  </si>
  <si>
    <t>Restricted to Partners with AirWatch Cloud and On Prem Training.Software installation training and support for specified suite or product including system configuration assistance and support of initial device deployment. All Services paid in advance and delivered by AirWatch Professionals. PS-OMS-OP-SP. Only Partners authorized with a VMware Academic Specialization may have access to quote the Academic SKU's. Promo effective September 9, 2014 - December 24, 2015.</t>
  </si>
  <si>
    <t>V-PS-OMS-OP-SP-APRO</t>
  </si>
  <si>
    <t>AirWatch by VMware Orange Management Suite On Premise Deployment Fee, One Time Fee</t>
  </si>
  <si>
    <t>Restricted to Partners with AirWatch Cloud and On Prem Training.Software installation training and support for specified suite or product including system configuration assistance and support of initial device deployment. All Services paid in advance and delivered by AirWatch Professionals. PS-OMS-OP-SP</t>
  </si>
  <si>
    <t>V-PS-OMS-OP-SP-C</t>
  </si>
  <si>
    <t>Academic AirWatch by VMware On Premise to Dedicated Deployment, One Time Fee</t>
  </si>
  <si>
    <t>On Premise to Dedicated Deployment. PS-OP-DCLD-SP. Only Partners authorized with a VMware Academic Specialization may have access to quote the Academic SKU's.</t>
  </si>
  <si>
    <t>V-PS-OP2-DHS-A</t>
  </si>
  <si>
    <t>AirWatch by VMware On Premise to Dedicated Deployment, One Time Fee</t>
  </si>
  <si>
    <t>On Premise to Dedicated Deployment. PS-OP-DCLD-SP</t>
  </si>
  <si>
    <t>V-PS-OP2-DHS-C</t>
  </si>
  <si>
    <t>Academic AirWatch by VMware PKI Certificate Advanced Configuration and Deployment, One Time Fee Promo</t>
  </si>
  <si>
    <t>Software installation training and support for specified suite or product including system configuration assistance and support of initial device deployment. All Services paid in advance and delivered by AirWatch Professionals. PS-PKI-ADV-SP. Only Partners authorized with a VMware Academic Specialization may have access to quote the Academic SKU's. Promo effective September 9, 2014 - December 24, 2015.</t>
  </si>
  <si>
    <t>V-PS-PKI-ADV-SP-APRO</t>
  </si>
  <si>
    <t>AirWatch by VMware PKI Certificate Advanced Configuration and Deployment, One Time Fee</t>
  </si>
  <si>
    <t>Software installation training and support for specified suite or product including system configuration assistance and support of initial device deployment. All Services paid in advance and delivered by AirWatch Professionals. PS-PKI-ADV-SP</t>
  </si>
  <si>
    <t>V-PS-PKI-ADV-SP-C</t>
  </si>
  <si>
    <t>AirWatch by VMware PKI Certificate Basic Configuration and Deployment, One Time Fee</t>
  </si>
  <si>
    <t>Software installation training and support for specified suite or product including system configuration assistance and support of initial device deployment. All Services paid in advance and delivered by AirWatch Professionals. PS-PKI-BASIC-SP</t>
  </si>
  <si>
    <t>V-PS-PKI-BASIC-SP-C</t>
  </si>
  <si>
    <t>Academic AirWatch by VMware PKI Certificate Basic Configuration and Deployment, One Time Fee Promo</t>
  </si>
  <si>
    <t>Software installation training and support for specified suite or product including system configuration assistance and support of initial device deployment. All Services paid in advance and delivered by AirWatch Professionals. PS-PKI-BASIC-SP. Only Partners authorized with a VMware Academic Specialization may have access to quote the Academic SKU's. Promo effective September 9, 2014 - December 24, 2015.</t>
  </si>
  <si>
    <t>V-PS-PKI-BSC-SP-APRO</t>
  </si>
  <si>
    <t>AirWatch by VMware PowerShell Configuration and Deployment, One Time Fee</t>
  </si>
  <si>
    <t>Software installation training and support for specified suite or product including system configuration assistance and support of initial device deployment. All Services paid in advance and delivered by AirWatch Professionals. PS-PWR-SHELL-SP</t>
  </si>
  <si>
    <t>V-PS-PWR-SHELL-SP-C</t>
  </si>
  <si>
    <t>Academic AirWatch by VMware PowerShell Configuration and Deployment, One Time Fee Promo</t>
  </si>
  <si>
    <t>Software installation training and support for specified suite or product including system configuration assistance and support of initial device deployment. All Services paid in advance and delivered by AirWatch Professionals. PS-PWR-SHELL-SP. Only Partners authorized with a VMware Academic Specialization may have access to quote the Academic SKU's. Promo effective September 9, 2014 - December 24, 2015.</t>
  </si>
  <si>
    <t>V-PS-PWR-SHL-SP-APRO</t>
  </si>
  <si>
    <t>Academic AirWatch Socialcast Cloud Deployment, One Time Fee</t>
  </si>
  <si>
    <t>Software installation training and support for specified suite or product including system configuration assistance and support of initial device deployment. All Services paid in advance and delivered by AirWatch Professionals. PS-SC-CLD-SP. Only Partners authorized with a VMware Academic Specialization may have access to quote the Academic SKU's.</t>
  </si>
  <si>
    <t>V-PS-SC-CLD-SP-A</t>
  </si>
  <si>
    <t>AirWatch Socialcast Cloud Deployment, One Time Fee</t>
  </si>
  <si>
    <t>Software installation training and support for specified suite or product including system configuration assistance and support of initial device deployment. All Services paid in advance and delivered by AirWatch Professionals. PS-SC-CLD-SP</t>
  </si>
  <si>
    <t>V-PS-SC-CLD-SP-C</t>
  </si>
  <si>
    <t>Academic AirWatch Socialcast On Premise Deployment, One Time Fee</t>
  </si>
  <si>
    <t>Restricted to Partners with Airwatch Cloud and On Prem Training. Software installation training and support for specified suite or product including system configuration assistance and support of initial device deployment. All Services paid in advance and delivered by AirWatch Professionals. PS-SC-OP-SP. Only Partners authorized with a VMware Academic Specialization may have access to quote the Academic SKU's.</t>
  </si>
  <si>
    <t>V-PS-SC-OP-SP-A</t>
  </si>
  <si>
    <t>AirWatch Socialcast On Premise Deployment, One Time Fee</t>
  </si>
  <si>
    <t>Restricted to Partners with Airwatch Cloud and On Prem Training. Software installation training and support for specified suite or product including system configuration assistance and support of initial device deployment. All Services paid in advance and delivered by AirWatch Professionals. PS-SC-OP-SP</t>
  </si>
  <si>
    <t>V-PS-SC-OP-SP-C</t>
  </si>
  <si>
    <t>Academic AirWatch by VMware Secure Email Gateway (SEG) Configuration and Deployment, One Time Fee Promo</t>
  </si>
  <si>
    <t>Software installation training and support for specified suite or product including system configuration assistance and support of initial device deployment. All Services paid in advance and delivered by AirWatch Professionals. PS-SEG-SP. Only Partners authorized with a VMware Academic Specialization may have access to quote the Academic SKU's. Promo effective September 9, 2014 - December 24, 2015.</t>
  </si>
  <si>
    <t>V-PS-SEG-SP-APRO</t>
  </si>
  <si>
    <t>AirWatch by VMware Secure Email Gateway (SEG) Configuration and Deployment, One Time Fee</t>
  </si>
  <si>
    <t>Software installation training and support for specified suite or product including system configuration assistance and support of initial device deployment. All Services paid in advance and delivered by AirWatch Professionals. PS-SEG-SP</t>
  </si>
  <si>
    <t>V-PS-SEG-SP-C</t>
  </si>
  <si>
    <t>Academic AirWatch by VMware Enterprise Silver SaaS Cloud Deployment up to 50,000 devices, One Time Fee</t>
  </si>
  <si>
    <t>Cloud Enterprise Services: Project includes a 11 week rollout program up to 16 weeks. Consultant will assist with initial setup through production rollout. Includes full implementation of ACC, SEG, MAG, in an HA/DR deployment. Includes PKI integration. PS-SLV-CLD-SP. Only Partners authorized with a VMware Academic Specialization may have access to quote the Academic SKU's.</t>
  </si>
  <si>
    <t>V-PS-SLV-CLD-SP-A</t>
  </si>
  <si>
    <t>AirWatch by VMware Enterprise Silver SaaS Cloud Deployment up to 50,000 devices, One Time Fee</t>
  </si>
  <si>
    <t>Cloud Enterprise Services: Project includes a 11 week rollout program up to 16 weeks. Consultant will assist with initial setup through production rollout. Includes full implementation of ACC, SEG, MAG, in an HA/DR deployment. Includes PKI integration. - PS-SLV-CLD-SP</t>
  </si>
  <si>
    <t>V-PS-SLV-CLD-SP-C</t>
  </si>
  <si>
    <t>Academic AirWatch by VMware Enterprise Silver On Premise Deployment up to 50,000 devices, One Time Fee</t>
  </si>
  <si>
    <t>Restricted to Partners with Airwatch Cloud &amp; On Prem Training. On-Premise Enterprise Services: Project includes a 11 week rollout program up to 16 weeks. Consultant will assist with initial setup through production rollout. Includes full implementation of ACC, SEG, MAG, in an HA/DR deployment. Includes PKI integration. PS-SLV-OP-SP. Only Partners authorized with a VMware Academic Specialization may have access to quote the Academic SKU's.</t>
  </si>
  <si>
    <t>V-PS-SLV-OP-SP-A</t>
  </si>
  <si>
    <t>AirWatch by VMware Enterprise Silver On Premise Deployment up to 50,000 devices, One Time Fee</t>
  </si>
  <si>
    <t>Restricted to Partners with Airwatch Cloud &amp; On Prem Training.  On-Premise Enterprise Services: Project includes a 11 week rollout program up to 16 weeks. Consultant will assist with initial setup through production rollout. Includes full implementation of ACC, SEG, MAG, in an HA/DR deployment. Includes PKI integration. - PS-SLV-OP-SP</t>
  </si>
  <si>
    <t>V-PS-SLV-OP-SP-C</t>
  </si>
  <si>
    <t>Academic AirWatch by VMware Professional Services - 8 hours of support services, One Time Fee Promo</t>
  </si>
  <si>
    <t>Configuration/Onboarding Services. All Services paid in advance and delivered by AirWatch Professionals. PS-SP-DAY. Only Partners authorized with a VMware Academic Specialization may have access to quote the Academic SKU's. Promo effective September 9, 2014 - December 24, 2015.</t>
  </si>
  <si>
    <t>V-PS-SP-DAY-APRO</t>
  </si>
  <si>
    <t>AirWatch by VMware Professional Services - 8 hours of support services, One Time Fee</t>
  </si>
  <si>
    <t>Configuration/Onboarding Services. All Services paid in advance and delivered by AirWatch Professionals.PS-SP-DAY</t>
  </si>
  <si>
    <t>V-PS-SP-DAY-C</t>
  </si>
  <si>
    <t>Academic AirWatch by VMware Standby Support (Monday - Friday), One Time Fee</t>
  </si>
  <si>
    <t>Standby Support (Monday - Friday). PS-STBY-SUPP-WD. Only Partners authorized with a VMware Academic Specialization may have access to quote the Academic SKU's.</t>
  </si>
  <si>
    <t>V-PS-STBS-WD-PS-A</t>
  </si>
  <si>
    <t>AirWatch by VMware Standby Support (Monday - Friday), One Time Fee</t>
  </si>
  <si>
    <t>Standby Support (Monday - Friday) - PS-STBY-SUPP-WD-PS</t>
  </si>
  <si>
    <t>V-PS-STBS-WD-PS-C</t>
  </si>
  <si>
    <t>Academic AirWatch by VMware Standby Support (Weekend), One Time Fee</t>
  </si>
  <si>
    <t>Standby Support (Weekend). PS-STBY-SUPP-WE. Only Partners authorized with a VMware Academic Specialization may have access to quote the Academic SKU's.</t>
  </si>
  <si>
    <t>V-PS-STBS-WE-PS-A</t>
  </si>
  <si>
    <t>AirWatch by VMware Standby Support (Weekend), One Time Fee</t>
  </si>
  <si>
    <t>Standby Support (Weekend) - PS-STBY-SUPP-WE-PS</t>
  </si>
  <si>
    <t>V-PS-STBS-WE-PS-C</t>
  </si>
  <si>
    <t>Academic AirWatch by VMware Enhanced Services Annual Fee, 1 Year Fee / Company Promo</t>
  </si>
  <si>
    <t>Access to 24/7/365 worldwide support with unlimited incidents and expedited level two technical expertise. All Services paid in advance and delivered by AirWatch Professionals. PS-SUPP-ENH. Only Partners authorized with a VMware Academic Specialization may have access to quote the Academic SKU's. Promo effective September 9, 2014 - December 24, 2015.</t>
  </si>
  <si>
    <t>V-PS-SUPP-ENH-APRO</t>
  </si>
  <si>
    <t>AirWatch by VMware Enhanced Services Annual Fee, 1 Year Fee / Company</t>
  </si>
  <si>
    <t>Access to 24/7/365 worldwide support with unlimited incidents and expedited level two technical expertise. All Services paid in advance and delivered by AirWatch Professionals. PS-SUPP-ENH</t>
  </si>
  <si>
    <t>V-PS-SUPP-ENH-C</t>
  </si>
  <si>
    <t>Academic AirWatch by VMware Enterprise Services Annual Fee, 1 Year Fee / Company Promo</t>
  </si>
  <si>
    <t>Access to 24/7/365 worldwide support with unlimited incidents, expedited level two technical expertise and dedicated technical account management. All Services paid in advance and delivered by AirWatch Professionals. PS-SUPP-ENT. Only Partners authorized with a VMware Academic Specialization may have access to quote the Academic SKU's. Promo effective September 9, 2014 - December 24, 2015.</t>
  </si>
  <si>
    <t>V-PS-SUPP-ENT-APRO</t>
  </si>
  <si>
    <t>AirWatch by VMware Enterprise Services Annual Fee, 1 Year Fee / Company</t>
  </si>
  <si>
    <t>Access to 24/7/365 worldwide support with unlimited incidents, expedited level two technical expertise and dedicated technical account management. All Services paid in advance and delivered by AirWatch Professionals. PS-SUPP-ENT</t>
  </si>
  <si>
    <t>V-PS-SUPP-ENT-C</t>
  </si>
  <si>
    <t>Academic AirWatch by VMware Incident Support Package, 5 pack</t>
  </si>
  <si>
    <t>Pre-purchase of support for 5 incidents. PS-SUPP-INC. Only Partners authorized with a VMware Academic Specialization may have access to quote the Academic SKU's.</t>
  </si>
  <si>
    <t>V-PS-SUPP-INC-A</t>
  </si>
  <si>
    <t>AirWatch by VMware Incident Support Package, 5 pack</t>
  </si>
  <si>
    <t>Pre-purchase of support for 5 incidents. PS-SUPP-INC</t>
  </si>
  <si>
    <t>V-PS-SUPP-INC-C</t>
  </si>
  <si>
    <t>Academic AirWatch by VMware Academy Associate, Professional and Expert Certification Training Bootcamp - AirWatch Site</t>
  </si>
  <si>
    <t>5 full days of AirWatch Academy Associate, Professional and Expert Certification Bootcamp Training for 1 person, delivered at AirWatch training facility, 3 Certification Exams included, two attempts each, valid for 30 days. PS-TRN-PKG-BTCMP-AW. Only Partners authorized with a VMware Academic Specialization may have access to quote the Academic SKU's.</t>
  </si>
  <si>
    <t>V-PS-TRN-BTCMP-A</t>
  </si>
  <si>
    <t>AirWatch by VMware Academy Associate, Professional and Expert Certification Training Bootcamp - AirWatch Site</t>
  </si>
  <si>
    <t>5 full days of AirWatch Academy Associate, Professional and Expert Certification Bootcamp Training for 1 person, delivered at AirWatch training facility, 3 Certification Exams included, two attempts each, valid for 30 days. PS-TRN-PKG-BTCMP-AW</t>
  </si>
  <si>
    <t>V-PS-TRN-BTCMP-C</t>
  </si>
  <si>
    <t>Academic Airwatch by VMware Academy Expert - Installs/Upgrades - Certification Training - Airwatch Site</t>
  </si>
  <si>
    <t>1 full day of AirWatch Academy Expert - Installs/Upgrades - Certification Training for 1 person, delivered at AirWatch training facility, Certification Exams included, two attempts each, valid for 30 days. PS-TRN-PKG-EXP-AW. Only Partners authorized with a VMware Academic Specialization may have access to quote the Academic SKU's.</t>
  </si>
  <si>
    <t>V-PS-TRN-EXP-A</t>
  </si>
  <si>
    <t>Airwatch by VMware Academy Expert - Installs/Upgrades - Certification Training - Airwatch Site</t>
  </si>
  <si>
    <t>1 full day of AirWatch Academy Expert - Installs/Upgrades - Certification Training for 1 person, delivered at AirWatch training facility, Certification Exams included, two attempts each, valid for 30 days. PS-TRN-PKG-EXP-AW</t>
  </si>
  <si>
    <t>V-PS-TRN-EXP-C</t>
  </si>
  <si>
    <t>Academic AirWatch by VMware Associate or Professional 10+ Group Training</t>
  </si>
  <si>
    <t>2 day Associate or Professional 10+ Group Certification Training - Dedicated On Site &amp; via WebEx; Online Exam included; T&amp;E not included; max of 25. PS-TRN-GRP. Only Partners authorized with a VMware Academic Specialization may have access to quote the Academic SKU's.</t>
  </si>
  <si>
    <t>V-PS-TRN-GRP-A</t>
  </si>
  <si>
    <t>AirWatch by VMware Associate or Professional 10+ Group Training</t>
  </si>
  <si>
    <t>2 day Associate or Professional 10+ Group Certification Training - Dedicated On Site &amp; via WebEx; Online Exam included; T&amp;E not included; max of 25. PS-TRN-GRP</t>
  </si>
  <si>
    <t>V-PS-TRN-GRP-C</t>
  </si>
  <si>
    <t>Academic AirWatch by VMware Academy 2 Day Certification Training, One Time Fee Promo / Person Promo</t>
  </si>
  <si>
    <t>The AirWatch Academy Training and Certification Programs provide a prescriptive path of training courses and exams for customers and partners to become accredited administrators of the AirWatch solutions. All Education paid in advance and delivered by AirWatch Professionals. PS-TRN-PKG. Only Partners authorized with a VMware Academic Specialization may have access to quote the Academic SKU's. Promo effective September 9, 2014 - December 24, 2015.</t>
  </si>
  <si>
    <t>V-PS-TRN-PKG-APRO</t>
  </si>
  <si>
    <t>Academic AirWatch by VMware Academy 2 Day Certification Training at AirWatch, One Time Fee Promo / Person Promo</t>
  </si>
  <si>
    <t>The AirWatch Academy Training and Certification Programs provide a prescriptive path of training courses and exams for customers and partners to become accredited administrators of the AirWatch solutions. All Education paid in advance and delivered by AirWatch Professionals. PS-TRN-PKG-AW. Only Partners authorized with a VMware Academic Specialization may have access to quote the Academic SKU's. Promo effective September 9, 2014 - December 24, 2015.</t>
  </si>
  <si>
    <t>V-PS-TRN-PKG-AW-APRO</t>
  </si>
  <si>
    <t>AirWatch by VMware Academy 2 Day Certification Training at AirWatch, One Time Fee / Person</t>
  </si>
  <si>
    <t>The AirWatch Academy Training and Certification Programs provide a prescriptive path of training courses and exams for customers and partners to become accredited administrators of the AirWatch solutions. All Education paid in advance and delivered by AirWatch Professionals.PS-TRN-PKG-AW</t>
  </si>
  <si>
    <t>V-PS-TRN-PKG-AW-C</t>
  </si>
  <si>
    <t>AirWatch by VMware Academy 2 Day Certification Training, One Time Fee / Person</t>
  </si>
  <si>
    <t>The AirWatch Academy Training and Certification Programs provide a prescriptive path of training courses and exams for customers and partners to become accredited administrators of the AirWatch solutions. All Education paid in advance and delivered by AirWatch Professionals.PS-TRN-PKG</t>
  </si>
  <si>
    <t>V-PS-TRN-PKG-C</t>
  </si>
  <si>
    <t>Academic Airwatch by VMware Academy Professional, Certification Training - AirWatch Site, One Time Fee / Person</t>
  </si>
  <si>
    <t>2 full days of AirWatch Academy Professional Certification training for 1 person, delivered at an AirWatch training facility. Only Partners authorized with a VMware Academic Specialization may have access to quote the Academic SKU's. Professional Exam included, two attempts, valid for 30 days - PS-TRN-PKG-PRO-AW</t>
  </si>
  <si>
    <t>V-PS-TRN-PKG-PRO-A</t>
  </si>
  <si>
    <t>Airwatch by VMware Academy Professional, Certification Training - AirWatch Site, One Time Fee / Person</t>
  </si>
  <si>
    <t>2 full days of AirWatch Academy Professional Certification training for 1 person, delivered at an AirWatch training facility.  Professional Exam included, two attempts, valid for 30 days - PS-TRN-PKG-PRO-AW</t>
  </si>
  <si>
    <t>V-PS-TRN-PKG-PRO-C</t>
  </si>
  <si>
    <t>Academic AirWatch by VMware Academy Professional, Certification Training - AirWatch Site</t>
  </si>
  <si>
    <t>2 full days of AirWatch Academy Professional Certification training for 1 person, delivered at a AirWatch training facility. Professional Exam included, two attempts, valid for 30 days. PS-TRN-PKG-PRO-AW. Only Partners authorized with a VMware Academic Specialization may have access to quote the Academic SKU's.</t>
  </si>
  <si>
    <t>V-PS-TRN-PRO-AW-A</t>
  </si>
  <si>
    <t>Airwatch by VMware Academy Professional, Certification Training - Airwatch Site</t>
  </si>
  <si>
    <t>2 full days of Airwatch Academy Professional Certification training for 1 person, delivered at a Airwatch training facility. Professional Exam included, two attempts, valid for 30 days. PS-TRN-PKG-PRO-AW</t>
  </si>
  <si>
    <t>V-PS-TRN-PRO-AW-C</t>
  </si>
  <si>
    <t>Academic AirWatch by VMware Partner University Technical Pre-Sales and Post-Sales Professional Certifications, and Technical Post-Sales On-Prem Expert - AirWatch Site</t>
  </si>
  <si>
    <t>Restricted to Partners with AirWatch Cloud &amp; On Prem Training. 5 full days of Partner University Technical Pre-Sales and Post-Sales Professional Certifications, as well as Technical Post-Sales On-Prem Expert Certification Bootcamp Training for 1 person, delivered at AirWatch training facility, 3 Certification Exams included, two attempts each, valid for 30 days. PS-TRN-PKG-PU-BTCMP-AW. Only Partners authorized with a VMware Academic Specialization may have access to quote the Academic SKU's.</t>
  </si>
  <si>
    <t>V-PS-TRN-PU-BTCMP-A</t>
  </si>
  <si>
    <t>AirWatch by VMware Partner University Technical Pre-Sales and Post-Sales Professional Certifications, and Technical Post-Sales On-Prem Expert - AirWatch Site</t>
  </si>
  <si>
    <t>Restricted to Partners with AirWatch Cloud &amp; On Prem Training. 5 full days of Partner University Technical Pre-Sales and Post-Sales Professional Certifications, as well as Technical Post-Sales On-Prem Expert Certification Bootcamp Training for 1 person, delivered at AirWatch training facility, 3 Certification Exams included, two attempts each, valid for 30 days. PS-TRN-PKG-PU-BTCMP-AW</t>
  </si>
  <si>
    <t>V-PS-TRN-PU-BTCMP-C</t>
  </si>
  <si>
    <t>Academic AirWatch by VMware Partner University Technical Post-Sales Cloud Professional Certification Training - Onsite</t>
  </si>
  <si>
    <t>2 full days of Partner University Technical Post-Sales Cloud Professional Certification training for 1 person, delivered onsite. Post-Sales Cloud Professional exam included, two attempts, valid for 30 days. PS-TRN-PKG-PU-TCP</t>
  </si>
  <si>
    <t>V-PS-TRN-PU-TCP-A</t>
  </si>
  <si>
    <t>Academic AirWatch by VMware Partner University Technical Post-Sales Cloud Professional Certification Training - AirWatch Site</t>
  </si>
  <si>
    <t>2 full days of Partner University Technical Post-Sales Cloud Professional Certification training for 1 person, delivered at an AirWatch training facility. Post-Sales Cloud Professional exam included, two attempts, valid for 30 days. PS-TRN-PKG-PU-TCP-AW</t>
  </si>
  <si>
    <t>V-PS-TRN-PU-TCP-AW-A</t>
  </si>
  <si>
    <t>AirWatch by VMware Partner University Technical Post-Sales Cloud Professional Certification Training - AirWatch Site</t>
  </si>
  <si>
    <t>V-PS-TRN-PU-TCP-AW-C</t>
  </si>
  <si>
    <t>AirWatch by VMware Partner University Technical Post-Sales Cloud Professional Certification Training - Onsite</t>
  </si>
  <si>
    <t>V-PS-TRN-PU-TCP-C</t>
  </si>
  <si>
    <t>Academic AirWatch by VMware Partner University Technical Post-Sales On-Prem Expert Certification Training - AirWatch Site</t>
  </si>
  <si>
    <t>Restricted to Partners with AirWatch Cloud &amp; On Prem Training. 1 full day of Partner University Technical Post-Sales On-Prem Expert Certification training for 1 person, delivered at an AirWatch training facility. Post-Sales On-Prem Expert exam included, two attempts, valid for 30 days. PS-TRN-PKG-PU-TOPE-AW. Only Partners authorized with a VMware Academic Specialization may have access to quote the Academic SKU's.</t>
  </si>
  <si>
    <t>V-PS-TRN-PU-TOP-AW-A</t>
  </si>
  <si>
    <t>Airwatch by VMware Partner University Technical Post-Sales On-Prem Expert Certification Training - Airwatch Site</t>
  </si>
  <si>
    <t>Restricted to Partners with Airwatch Cloud &amp; On Prem Training. 1 full day of Partner University Technical Post-Sales On-Prem Expert Certification training for 1 person, delivered at an Airwatch training facility. Post-Sales On-Prem Expert exam included, two attempts, valid for 30 days. PS-TRN-PKG-PU-TOPE-AW</t>
  </si>
  <si>
    <t>V-PS-TRN-PU-TOP-AW-C</t>
  </si>
  <si>
    <t>Academic AirWatch by VMware Partner University Technical Pre-Sales Professional Certification Training - On Site &amp; Online</t>
  </si>
  <si>
    <t>2 full days of Partner University Technical Pre-Sales Professional Certification training for 1 person, delivered on site or via WebEx. Pre-Sales Professional Exam included, two attempts, valid for 30 days. PS-TRN-PKG-PU-TP. Only Partners authorized with a VMware Academic Specialization may have access to quote the Academic SKU's.</t>
  </si>
  <si>
    <t>V-PS-TRN-PU-TP-A</t>
  </si>
  <si>
    <t>Academic AirWatch by VMware Partner University Technical Pre-Sales Professional Certification Training - AirWatch Site</t>
  </si>
  <si>
    <t>2 full days of Partner University Technical Pre-Sales Professional Certification training for 1 person, delivered at an AirWatch training facility. Pre-Sales Professional Exam included, two attempts, valid for 30 days. PS-TRN-PKG-PU-TP-AW. Only Partners authorized with a VMware Academic Specialization may have access to quote the Academic SKU's.</t>
  </si>
  <si>
    <t>V-PS-TRN-PU-TP-AW-A</t>
  </si>
  <si>
    <t>Airwatch by VMware Partner University Technical Pre-Sales Professional Certification Training - Airwatch Site</t>
  </si>
  <si>
    <t>2 full days of Partner University Technical Pre-Sales Professional Certification training for 1 person, delivered at an Airwatch training facility. Pre-Sales Professional Exam included, two attempts, valid for 30 days. PS-TRN-PKG-PU-TP-AW</t>
  </si>
  <si>
    <t>V-PS-TRN-PU-TP-AW-C</t>
  </si>
  <si>
    <t>Airwatch by VMware Partner University Technical Pre-Sales Professional Certification Training - On Site &amp; Online</t>
  </si>
  <si>
    <t>2 full days of Partner University Technical Pre-Sales Professional Certification training for 1 person, delivered on site or via WebEx. Pre-Sales Professional Exam included, two attempts, valid for 30 days. PS-TRN-PKG-PU-TP</t>
  </si>
  <si>
    <t>V-PS-TRN-PU-TP-C</t>
  </si>
  <si>
    <t>Academic AirWatch by VMware Teacher Tools Deployment, One Time Fee</t>
  </si>
  <si>
    <t>Assistance configuring and deploying Teacher Tools for existing customers. PS-TT-SP. Only Partners authorized with a VMware Academic Specialization may have access to quote the Academic SKU's.</t>
  </si>
  <si>
    <t>V-PS-TT-SP-A</t>
  </si>
  <si>
    <t>AirWatch by VMware Teacher Tools Deployment, One Time Fee</t>
  </si>
  <si>
    <t>Assistance configuring and deploying Teacher Tools for existing customers. PS-TT-SP</t>
  </si>
  <si>
    <t>V-PS-TT-SP-C</t>
  </si>
  <si>
    <t>Academic AirWatch by VMware Upgrade from Blue Management Suite to Yellow Management Suite Deployment (Cloud or On Premise), One Time Fee</t>
  </si>
  <si>
    <t>AirWatch Upgrade from Blue Management Suite to Yellow Management Suite Deployment (Cloud or On Premise) - PS-UPG-BMS-YMS-SP. Only Partners authorized with a VMware Academic Specialization may have access to quote the Academic SKU's.</t>
  </si>
  <si>
    <t>V-PS-UPG-BM-YM-SP-A</t>
  </si>
  <si>
    <t>AirWatch by VMware Upgrade from Blue Management Suite to Yellow Management Suite Deployment (Cloud or On Premise), One Time Fee</t>
  </si>
  <si>
    <t>AirWatch Upgrade from Blue Management Suite to Yellow Management Suite Deployment (Cloud or On Premise) - PS-UPG-BMS-YMS-SP</t>
  </si>
  <si>
    <t>V-PS-UPG-BM-YM-SP-C</t>
  </si>
  <si>
    <t>Academic AirWatch by VMware Upgrade from Green Management Suite to Blue Management Suite Deployment (Cloud or On Premise), One Time Fee</t>
  </si>
  <si>
    <t>AirWatch Upgrade from Green Management Suite to Blue Management Suite Deployment (Cloud or On Premise) - PS-UPG-GMS-BMS-SP. Only Partners authorized with a VMware Academic Specialization may have access to quote the Academic SKU's.</t>
  </si>
  <si>
    <t>V-PS-UPG-GM-BM-SP-A</t>
  </si>
  <si>
    <t>AirWatch by VMware Upgrade from Green Management Suite to Blue Management Suite Deployment (Cloud or On Premise), One Time Fee</t>
  </si>
  <si>
    <t>AirWatch Upgrade from Green Management Suite to Blue Management Suite Deployment (Cloud or On Premise) - PS-UPG-GMS-BMS-SP</t>
  </si>
  <si>
    <t>V-PS-UPG-GM-BM-SP-C</t>
  </si>
  <si>
    <t>Academic AirWatch by VMware Upgrade from Green Management Suite to Orange Management Suite Deployment (Cloud or On Premise), One Time Fee</t>
  </si>
  <si>
    <t>AirWatch Upgrade from Green Management Suite to Orange Management Suite Deployment (Cloud or On Premise) - PS-UPG-GMS-OMS-SP. Only Partners authorized with a VMware Academic Specialization may have access to quote the Academic SKU's.</t>
  </si>
  <si>
    <t>V-PS-UPG-GM-OM-SP-A</t>
  </si>
  <si>
    <t>AirWatch by VMware Upgrade from Green Management Suite to Orange Management Suite Deployment (Cloud or On Premise), One Time Fee</t>
  </si>
  <si>
    <t>AirWatch Upgrade from Green Management Suite to Orange Management Suite Deployment (Cloud or On Premise) - PS-UPG-GMS-OMS-SP</t>
  </si>
  <si>
    <t>V-PS-UPG-GM-OM-SP-C</t>
  </si>
  <si>
    <t>Academic AirWatch by VMware Upgrade from Green Management Suite to Yellow Management Suite Deployment (Cloud or On Premise), One Time Fee</t>
  </si>
  <si>
    <t>AirWatch Upgrade from Green Management Suite to Yellow Management Suite Deployment (Cloud or On Premise) - PS-UPG-GMS-YMS-SP. Only Partners authorized with a VMware Academic Specialization may have access to quote the Academic SKU's.</t>
  </si>
  <si>
    <t>V-PS-UPG-GM-YM-SP-A</t>
  </si>
  <si>
    <t>AirWatch by VMware Upgrade from Green Management Suite to Yellow Management Suite Deployment (Cloud or On Premise), One Time Fee</t>
  </si>
  <si>
    <t>AirWatch Upgrade from Green Management Suite to Yellow Management Suite Deployment (Cloud or On Premise) - PS-UPG-GMS-YMS-SP</t>
  </si>
  <si>
    <t>V-PS-UPG-GM-YM-SP-C</t>
  </si>
  <si>
    <t>Academic AirWatch by VMware Upgrade from Lite Green Management Suite to Blue Management Suite Deployment (Cloud or On Premise), One Time Fee</t>
  </si>
  <si>
    <t>AirWatch Upgrade from Lite Green Management Suite to Blue Management Suite Deployment (Cloud or On Premise) - PS-UPG-LITE-BMS-SP. Only Partners authorized with a VMware Academic Specialization may have access to quote the Academic SKU's.</t>
  </si>
  <si>
    <t>V-PS-UPG-LI-BMS-SP-A</t>
  </si>
  <si>
    <t>AirWatch by VMware Upgrade from Lite Green Management Suite to Blue Management Suite Deployment (Cloud or On Premise), One Time Fee</t>
  </si>
  <si>
    <t>AirWatch Upgrade from Lite Green Management Suite to Blue Management Suite Deployment (Cloud or On Premise) - PS-UPG-LITE-BMS-SP</t>
  </si>
  <si>
    <t>V-PS-UPG-LI-BMS-SP-C</t>
  </si>
  <si>
    <t>Academic AirWatch by VMware Upgrade from Lite Green Management Suite to Green Management Suite Deployment (Cloud or On Premise), One Time Fee</t>
  </si>
  <si>
    <t>AirWatch Upgrade from Lite Green Management Suite to Green Management Suite Deployment (Cloud or On Premise) - PS-UPG-LITE-GMS-SP. Only Partners authorized with a VMware Academic Specialization may have access to quote the Academic SKU's.</t>
  </si>
  <si>
    <t>V-PS-UPG-LI-GMS-SP-A</t>
  </si>
  <si>
    <t>AirWatch by VMware Upgrade from Lite Green Management Suite to Green Management Suite Deployment (Cloud or On Premise), One Time Fee</t>
  </si>
  <si>
    <t>AirWatch Upgrade from Lite Green Management Suite to Green Management Suite Deployment (Cloud or On Premise) - PS-UPG-LITE-GMS-SP</t>
  </si>
  <si>
    <t>V-PS-UPG-LI-GMS-SP-C</t>
  </si>
  <si>
    <t>Academic AirWatch by VMware Upgrade from Lite Green Management Suite to Orange Management Suite Deployment (Cloud or On Premise), One Time Fee</t>
  </si>
  <si>
    <t>AirWatch Upgrade from Lite Green Management Suite to Orange Management Suite Deployment (Cloud or On Premise) - PS-UPG-LITE-OMS-SP. Only Partners authorized with a VMware Academic Specialization may have access to quote the Academic SKU's.</t>
  </si>
  <si>
    <t>V-PS-UPG-LI-OMS-SP-A</t>
  </si>
  <si>
    <t>AirWatch by VMware Upgrade from Lite Green Management Suite to Orange Management Suite Deployment (Cloud or On Premise), One Time Fee</t>
  </si>
  <si>
    <t>AirWatch Upgrade from Lite Green Management Suite to Orange Management Suite Deployment (Cloud or On Premise) - PS-UPG-LITE-OMS-SP</t>
  </si>
  <si>
    <t>V-PS-UPG-LI-OMS-SP-C</t>
  </si>
  <si>
    <t>Academic AirWatch by VMware Upgrade from Lite Green Management Suite to Yellow Management Suite Deployment (Cloud or On Premise), One Time Fee</t>
  </si>
  <si>
    <t>AirWatch Upgrade from Lite Green Management Suite to Yellow Management Suite Deployment (Cloud or On Premise) - PS-UPG-LITE-YMS-SP. Only Partners authorized with a VMware Academic Specialization may have access to quote the Academic SKU's.</t>
  </si>
  <si>
    <t>V-PS-UPG-LI-YMS-SP-A</t>
  </si>
  <si>
    <t>AirWatch by VMware Upgrade from Lite Green Management Suite to Yellow Management Suite Deployment (Cloud or On Premise), One Time Fee</t>
  </si>
  <si>
    <t>AirWatch Upgrade from Lite Green Management Suite to Yellow Management Suite Deployment (Cloud or On Premise) - PS-UPG-LITE-YMS-SP</t>
  </si>
  <si>
    <t>V-PS-UPG-LI-YMS-SP-C</t>
  </si>
  <si>
    <t>Academic AirWatch by VMware Upgrade from Orange Management Suite to Blue Management Suite Deployment (Cloud or On Premise), One Time Fee</t>
  </si>
  <si>
    <t>AirWatch Upgrade from Orange Management Suite to Blue Management Suite Deployment (Cloud or On Premise) - PS-UPG-OMS-BMS-SP. Only Partners authorized with a VMware Academic Specialization may have access to quote the Academic SKU's.</t>
  </si>
  <si>
    <t>V-PS-UPG-OM-BM-SP-A</t>
  </si>
  <si>
    <t>AirWatch by VMware Upgrade from Orange Management Suite to Blue Management Suite Deployment (Cloud or On Premise), One Time Fee</t>
  </si>
  <si>
    <t>AirWatch Upgrade from Orange Management Suite to Blue Management Suite Deployment (Cloud or On Premise) - PS-UPG-OMS-BMS-SP</t>
  </si>
  <si>
    <t>V-PS-UPG-OM-BM-SP-C</t>
  </si>
  <si>
    <t>Academic AirWatch by VMware Upgrade from Orange Management Suite to Yellow Management Suite Deployment (Cloud or On Premise), One Time Fee</t>
  </si>
  <si>
    <t>AirWatch Upgrade from Orange Management Suite to Yellow Management Suite Deployment (Cloud or On Premise) - PS-UPG-OMS-YMS-SP. Only Partners authorized with a VMware Academic Specialization may have access to quote the Academic SKU's.</t>
  </si>
  <si>
    <t>V-PS-UPG-OM-YM-SP-A</t>
  </si>
  <si>
    <t>AirWatch by VMware Upgrade from Orange Management Suite to Yellow Management Suite Deployment (Cloud or On Premise), One Time Fee</t>
  </si>
  <si>
    <t>AirWatch Upgrade from Orange Management Suite to Yellow Management Suite Deployment (Cloud or On Premise) - PS-UPG-OMS-YMS-SP</t>
  </si>
  <si>
    <t>V-PS-UPG-OM-YM-SP-C</t>
  </si>
  <si>
    <t>AirWatch by VMware Dedicated Cloud Upgrade off-hours, One Time Fee</t>
  </si>
  <si>
    <t>Off hour upgrade support for dedicated Cloud environments. All Services paid in advance and delivered by AirWatch Professionals. PS-UPGR-OFF-HOURS</t>
  </si>
  <si>
    <t>V-PS-UPGR-OFFHOURS-C</t>
  </si>
  <si>
    <t>Academic Airwatch by VMware Upgd Services for On Premise Deployments Fee, One Time Fee Promo</t>
  </si>
  <si>
    <t>Restricted to Partners with Airwatch Cloud and On Prem Training. Airwatch Upgrade Services for On Premise Deployments Fee, One Time Fee. All Services paid in advance and delivered by AirWatch Professionals. PS-UPGR-STD. Only Partners authorized with a VMware Academic Specialization may have access to quote the Academic SKU's. Promo effective September 9, 2014 - December 24, 2015.</t>
  </si>
  <si>
    <t>V-PS-UPGR-STD-APRO</t>
  </si>
  <si>
    <t>AirWatch by VMware Upgd Services for On Premise Deployments Fee, One Time Fee</t>
  </si>
  <si>
    <t>Restricted to Partners with Airwatch Cloud and On Prem Training. Airwatch Upgrade Services for On Premise Deployments Fee, One Time Fee. All Services paid in advance and delivered by AirWatch Professionals. PS-UPGR-STD</t>
  </si>
  <si>
    <t>V-PS-UPGR-STD-C</t>
  </si>
  <si>
    <t>Academic AirWatch by VMware Dedicated Cloud Upgrade off-hours, One Time Fee Promo</t>
  </si>
  <si>
    <t>Off hour upgrade support for dedicated Cloud environments. All Services paid in advance and delivered by AirWatch Professionals. PS-UPGR-OFF-HOURS. Only Partners authorized with a VMware Academic Specialization may have access to quote the Academic SKU's. Promo effective September 9, 2014 - December 24, 2015.</t>
  </si>
  <si>
    <t>V-PS-UPGROFFHRS-APRO</t>
  </si>
  <si>
    <t>Academic VMware Collaborate Bundle Cloud Deployment, One Time Fee</t>
  </si>
  <si>
    <t>Software installation training and support for specified suite or product including system configuration assistance and support of initial device deployment. All Services paid in advance and delivered by AirWatch Professionals.PS-VCB-CLD-SP. Only Partners authorized with a VMware Academic Specialization may have access to quote the Academic SKU's.</t>
  </si>
  <si>
    <t>V-PS-VCB-CLD-SP-A</t>
  </si>
  <si>
    <t>VMware Collaborate Bundle Cloud Deployment, One Time Fee</t>
  </si>
  <si>
    <t>Software installation training and support for specified suite or product including system configuration assistance and support of initial device deployment. All Services paid in advance and delivered by AirWatch Professionals.PS-VCB-CLD-SP</t>
  </si>
  <si>
    <t>V-PS-VCB-CLD-SP-C</t>
  </si>
  <si>
    <t>Academic VMware Collaborate Bundle On Premise Deployment, One time Fee</t>
  </si>
  <si>
    <t>Restricted to Partners with Airwatch Cloud and On Prem Training. Software installation training and support for specified suite or product including system configuration assistance and support of initial device deployment. All Services paid in advance and delivered by AirWatch Professionals. PS-VCB-OP-SP. Only Partners authorized with a VMware Academic Specialization may have access to quote the Academic SKU's.</t>
  </si>
  <si>
    <t>V-PS-VCB-OP-SP-A</t>
  </si>
  <si>
    <t>VMware Collaborate Bundle On Premise Deployment, One time Fee</t>
  </si>
  <si>
    <t>Restricted to Partners with Airwatch Cloud and On Prem Training. Software installation training and support for specified suite or product including system configuration assistance and support of initial device deployment. All Services paid in advance and delivered by AirWatch Professionals. PS-VCB-OP-SP</t>
  </si>
  <si>
    <t>V-PS-VCB-OP-SP-C</t>
  </si>
  <si>
    <t>Academic AirWatch by VMware Identity Manager Shared Cloud Deployment, One Time Fee</t>
  </si>
  <si>
    <t>VMware Identity Manager Shared Cloud Deployment - PS-VIDM-CLD-SP. Only Partners authorized with a VMware Academic Specialization may have access to quote the Academic SKU's</t>
  </si>
  <si>
    <t>V-PS-VIDM-CLD-SP-A</t>
  </si>
  <si>
    <t>AirWatch by VMware Identity Manager Shared Cloud Deployment, One Time Fee</t>
  </si>
  <si>
    <t>VMware Identity Manager Shared Cloud Deployment - PS-VIDM-CLD-SP</t>
  </si>
  <si>
    <t>V-PS-VIDM-CLD-SP-C</t>
  </si>
  <si>
    <t>Academic AirWatch by VMware Identity Manager On Premise Deployment, One Time Fee</t>
  </si>
  <si>
    <t>VMware Identity Manager On Premise Deployment - PS-VIDM-OP-SP. Only Partners authorized with a VMware Academic Specialization may have access to quote the Academic SKU's.</t>
  </si>
  <si>
    <t>V-PS-VIDM-OP-SP-A</t>
  </si>
  <si>
    <t>AirWatch by VMware Identity Manager On Premise Deployment, One Time Fee</t>
  </si>
  <si>
    <t>VMware Identity Manager On Premise Deployment - PS-VIDM-OP-SP</t>
  </si>
  <si>
    <t>V-PS-VIDM-OP-SP-C</t>
  </si>
  <si>
    <t>AirWatch by VMware Workspace Deployment, One Time Fee</t>
  </si>
  <si>
    <t>VMware AirWatch Container (former Workspace) Suite Deployment Fee - PS-VMW-WKS-SP</t>
  </si>
  <si>
    <t>V-PS-VMW-WKS-SP-C</t>
  </si>
  <si>
    <t>Academic AirWatch by VMware Yellow Management Suite Cloud Deployment Fee, One Time Fee Promo</t>
  </si>
  <si>
    <t>Software installation training and support for specified suite or product including system configuration assistance and support of initial device deployment. All Services paid in advance and delivered by AirWatch Professionals. PS-YMS-CLD-SP. Only Partners authorized with a VMware Academic Specialization may have access to quote the Academic SKU's. Promo effective September 9, 2014 - December 24, 2015.</t>
  </si>
  <si>
    <t>V-PS-YMS-CLD-SP-APRO</t>
  </si>
  <si>
    <t>AirWatch by VMware Yellow Management Suite Cloud Deployment Fee, One Time Fee</t>
  </si>
  <si>
    <t>Software installation training and support for specified suite or product including system configuration assistance and support of initial device deployment. All Services paid in advance and delivered by AirWatch Professionals. PS-YMS-CLD-SP</t>
  </si>
  <si>
    <t>V-PS-YMS-CLD-SP-C</t>
  </si>
  <si>
    <t>Academic Airwatch by VMware Yellow Management Suite On Premise Deployment Fee, One Time Fee Promo</t>
  </si>
  <si>
    <t>Restricted to Partners with Airwatch Cloud and On Prem Training.Software installation training and support for specified suite or product including system configuration assistance and support of initial device deployment. All Services paid in advance and delivered by AirWatch Professionals. PS-YMS-OP-SP. Only Partners authorized with a VMware Academic Specialization may have access to quote the Academic SKU's. Promo effective September 9, 2014 - December 24, 2015.</t>
  </si>
  <si>
    <t>V-PS-YMS-OP-SP-APRO</t>
  </si>
  <si>
    <t>AirWatch by VMware Yellow Management Suite On Premise Deployment Fee, One Time Fee</t>
  </si>
  <si>
    <t>Restricted to Partners with Airwatch Cloud and On Prem Training.Software installation training and support for specified suite or product including system configuration assistance and support of initial device deployment. All Services paid in advance and delivered by AirWatch Professionals. PS-YMS-OP-SP</t>
  </si>
  <si>
    <t>V-PS-YMS-OP-SP-C</t>
  </si>
  <si>
    <t>Academic AirWatch by VMware Printer Management Subscription - Dedicated Cloud, 1 Year Fee / Device Promo</t>
  </si>
  <si>
    <t>AirWatch management of printers. Minimum purchase of 25 devices. Initial Purchase requires AirWatch by VMware Cloud - Dedicated Environment Setup, One Time Fee / Environment (V-PS-DHE-SET-C) and a minimum purchase of 3,000 devices. Follow on minimum purchase of 25 devices PM-SB-DCLD-DEV-1Y. Only Partners authorized with a VMware Academic Specialization may have access to quote the Academic SKU's. Promo effective Jan 1, 2015 - December 24, 2015.</t>
  </si>
  <si>
    <t>V-PSSBDCL-DEV1Y-APRO</t>
  </si>
  <si>
    <t>AirWatch by VMware Printer Management Subscription - Dedicated Cloud, 1 Year Fee / Device</t>
  </si>
  <si>
    <t>AirWatch management of printers. Minimum purchase of 25 devices. Initial Purchase requires AirWatch by VMware Cloud - Dedicated Environment Setup, One Time Fee / Environment (V-PS-DHE-SET-C) and a minimum purchase of 3,000 devices. Follow on minimum purchase of 25 devices PM-SB-DCLD-DEV-1Y</t>
  </si>
  <si>
    <t>V-PSSBDCL-DEV1Y-C</t>
  </si>
  <si>
    <t>Academic AirWatch by VMware Printer Management Subscription - Shared Cloud, 1 Year Fee / Device Promo</t>
  </si>
  <si>
    <t>AirWatch management of printers. Minimum purchase of 25 devices. PM-SB-CLD-DEV-1Y. Only Partners authorized with a VMware Academic Specialization may have access to quote the Academic SKU's. Promo effective Jan 1, 2015 - December 24, 2015.</t>
  </si>
  <si>
    <t>V-PSSBSCL-DEV1Y-APRO</t>
  </si>
  <si>
    <t>AirWatch by VMware Printer Management Subscription - Shared Cloud, 1 Year Fee / Device</t>
  </si>
  <si>
    <t>AirWatch management of printers. Minimum purchase of 25 devices. PM-SB-CLD-DEV-1Y</t>
  </si>
  <si>
    <t>V-PSSBSCL-DEV1Y-C</t>
  </si>
  <si>
    <t>Academic VMware Identity Manager Advanced Edition SaaS Deployment, One Time Fee</t>
  </si>
  <si>
    <t>VMware Identity Manager Advanced Edition SaaS Deployment, One Time Fee. PS-VIDM-ADV-CLD-SP. Only Partners authorized with a VMware Academic Specialization may have access to quote the Academic SKU's.</t>
  </si>
  <si>
    <t>V-PSVIDM-ADVCLD-SP-A</t>
  </si>
  <si>
    <t>VMware Identity Manager Advanced Edition SaaS Deployment, One Time Fee</t>
  </si>
  <si>
    <t>VMware Identity Manager Advanced Edition SaaS Deployment, One Time Fee. PS-VIDM-ADV-CLD-SP</t>
  </si>
  <si>
    <t>V-PSVIDM-ADVCLD-SP-C</t>
  </si>
  <si>
    <t>Academic VMware Identity Manager Advanced Edition On-Premises Deployment, One Time Fee</t>
  </si>
  <si>
    <t>VMware Identity Manager Advanced Edition On-Premises Deployment, One Time Fee. PS-VIDM-ADV-OP-SP. Only Partners authorized with a VMware Academic Specialization may have access to quote the Academic SKU's.</t>
  </si>
  <si>
    <t>V-PSVIDM-ADVOP-SP-A</t>
  </si>
  <si>
    <t>VMware Identity Manager Advanced Edition On-Premises Deployment, One Time Fee</t>
  </si>
  <si>
    <t>VMware Identity Manager Advanced Edition On-Premises Deployment, One Time Fee. PS-VIDM-ADV-OP-SP</t>
  </si>
  <si>
    <t>V-PSVIDM-ADVOP-SP-C</t>
  </si>
  <si>
    <t>Academic Maintenance Fee for Socialcast, 1 Year Fee / User</t>
  </si>
  <si>
    <t>Restricted to Partners with AirWatch Cloud and On Prem Training. 24 Hour Sev 1 Support 7 days a week. Provides the customer access to product upgrades and support through phone and web. Only Partners authorized with a VMware Academic Specialization may have access to quote the Academic SKU's. SC-MF-3USR</t>
  </si>
  <si>
    <t>V-SC-MF-3USR-A</t>
  </si>
  <si>
    <t>Maintenance Fee for Socialcast, 1 Year Fee / User</t>
  </si>
  <si>
    <t>Restricted to Partners with AirWatch Cloud and On Prem Training. 24 Hour Sev 1 Support 7 days a week. Provides the customer access to product upgrades and support through phone and web. SC-MF-3USR</t>
  </si>
  <si>
    <t>V-SC-MF-3USR-C</t>
  </si>
  <si>
    <t>Academic Socialcast - Perpetual, One Time Fee / User Promo</t>
  </si>
  <si>
    <t>Restricted to Partners with AirWatch Cloud and On Prem Training. Includes Socialcast licensed for 1 user. Also includes entitlement for one external contributor for every paid user purchased. Support and Maintenance required. Minimum purchase of 25 users. Only partners authorized with a VMware Academic Specialization may have access to quote the Academic SKU's. SC-PL-3USR. Promo effective April 1, 2015 - December 24, 2015.</t>
  </si>
  <si>
    <t>V-SC-PL-3USR-APRO</t>
  </si>
  <si>
    <t>Socialcast - Perpetual, One Time Fee / User</t>
  </si>
  <si>
    <t>Restricted to Partners with AirWatch Cloud and On Prem Training. Includes Socialcast licensed for 1 user. Also includes entitlement for one external contributor for every paid user purchased. Support and Maintenance required. Minimum purchase of 25 users. SC-PL-3USR</t>
  </si>
  <si>
    <t>V-SC-PL-3USR-C</t>
  </si>
  <si>
    <t>Academic Socialcast SaaS and Support - Dedicated Cloud, 1 Year Fee / User Promo</t>
  </si>
  <si>
    <t>Includes Socialcast licensed for 1 user. Also includes entitlement for one external contributor for every paid user purchased. Includes entitlement for one external contributor for every paid user purchased. Technical support. 24 hours per day 7 days a week for Severity 1 issues. All other Severities 6 am to 6 pm Pacific Time Monday through Friday. Minimum purchase of 25 users. Only partners authorized with a VMware Academic Specialization may have access to quote the Academic SKU's. SC-SB-DCLD-3USR-1Y.Promo effective April 1, 2015 - December 24, 2015.</t>
  </si>
  <si>
    <t>V-SCSDCL-3US1Y-APRO</t>
  </si>
  <si>
    <t>Socialcast SaaS and Support - Dedicated Cloud, 1 Year Fee / User</t>
  </si>
  <si>
    <t>Includes Socialcast licensed for 1 user. Also includes entitlement for one external contributor for every paid user purchased. Includes entitlement for one external contributor for every paid user purchased. Technical support. 24 hours per day 7 days a week for Severity 1 issues. All other Severities 6 am to 6 pm Pacific Time Monday through Friday. Minimum purchase of 25 users. SC-SB-DCLD-3USR-1Y</t>
  </si>
  <si>
    <t>V-SCSDCL-3US1Y-C</t>
  </si>
  <si>
    <t>Academic Socialcast SaaS and Support - Shared Cloud, 1 Year Fee / User Promo</t>
  </si>
  <si>
    <t>Includes Socialcast licensed for 1 user. Also includes entitlement for one external contributor for every paid user purchased. Technical support. 24 hours per day 7 days a week for Severity 1 issues. All other Severities 6 am to 6 pm Pacific Time Monday through Friday. Minimum purchase of 25 users. Only partners authorized with a VMware Academic Specialization may have access to quote the Academic SKU's. SC-SB-CLD-3USR-1Y. Promo effective April 1, 2015 - December 24, 2015.</t>
  </si>
  <si>
    <t>V-SCSSCL-3US1Y-APRO</t>
  </si>
  <si>
    <t>Socialcast SaaS and Support - Shared Cloud, 1 Year Fee / User</t>
  </si>
  <si>
    <t>Includes Socialcast licensed for 1 user. Also includes entitlement for one external contributor for every paid user purchased. Technical support. 24 hours per day 7 days a week for Severity 1 issues. All other Severities 6 am to 6 pm Pacific Time Monday through Friday. Minimum purchase of 25 users. SC-SB-CLD-3USR-1Y</t>
  </si>
  <si>
    <t>V-SCSSCL-3US1Y-C</t>
  </si>
  <si>
    <t>Academic AirWatch by VMware Telecom Subscription - Dedicated Cloud, 1 Year Fee / User Promo</t>
  </si>
  <si>
    <t>AirWatch Telecom Subscription - Dedicated Cloud. Minimum purchase of 25 users. AWT-SB-DCLD-3USR-1Y. Only Partners authorized with a VMware Academic Specialization may have access to quote the Academic SKU's. Promo effective Jan 1, 2015 - December 24, 2015.</t>
  </si>
  <si>
    <t>V-TCSBDCL-3US1Y-APRO</t>
  </si>
  <si>
    <t>AirWatch by VMware Telecom Subscription - Dedicated Cloud, 1 Year Fee / User</t>
  </si>
  <si>
    <t>AirWatch Telecom Subscription - Dedicated Cloud. Minimum purchase of 25 users. AWT-SB-DCLD-3USR-1Y</t>
  </si>
  <si>
    <t>V-TCSBDCL-3US1Y-C</t>
  </si>
  <si>
    <t>Academic AirWatch by VMware Telecom Subscription - Dedicated Cloud, 1 Year Fee / Device Promo</t>
  </si>
  <si>
    <t>AirWatch Telecom Subscription - Dedicated Cloud - AWT-SB-DCLD-DEV-1Y. Only Partners authorized with a VMware Academic Specialization may have access to quote the Academic SKU's. Promo effective Jan 1, 2015 - December 24, 2015.</t>
  </si>
  <si>
    <t>V-TCSBDCL-DEV1Y-APRO</t>
  </si>
  <si>
    <t>AirWatch by VMware Telecom Subscription - Dedicated Cloud, 1 Year Fee / Device</t>
  </si>
  <si>
    <t>AirWatch Telecom Subscription - Dedicated Cloud - AWT-SB-DCLD-DEV-1Y</t>
  </si>
  <si>
    <t>V-TCSBDCL-DEV1Y-C</t>
  </si>
  <si>
    <t>Academic AirWatch by VMware Telecom Subscription - On Premise, 1 Year Fee / Device Promo</t>
  </si>
  <si>
    <t>Restricted to Partners with AirWatch Cloud and On Prem Training. AirWatch Telecom Subscription - On Premise - AWT-SB-OP-DEV-1Y. Only Partners authorized with a VMware Academic Specialization may have access to quote the Academic SKU's. Promo effective Jan 1, 2015 - December 24, 2015.</t>
  </si>
  <si>
    <t>V-TCSBOP-DEV1Y-APRO</t>
  </si>
  <si>
    <t>AirWatch by VMware Telecom Subscription - On Premise, 1 Year Fee / Device</t>
  </si>
  <si>
    <t>Restricted to Partners with AirWatch Cloud and On Prem Training. AirWatch Telecom Subscription - On Premise - AWT-SB-OP-DEV-1Y</t>
  </si>
  <si>
    <t>V-TCSBOP-DEV1Y-C</t>
  </si>
  <si>
    <t>Academic AirWatch by VMware Telecom Subscription - Shared Cloud, 1 Year Fee / User Promo</t>
  </si>
  <si>
    <t>AirWatch Telecom Subscription - Shared Cloud. Minimum purchase of 25 users. AWT-SB-CLD-3USR-1Y. Only Partners authorized with a VMware Academic Specialization may have access to quote the Academic SKU's. Promo effective Jan 1, 2015 - December 24, 2015.</t>
  </si>
  <si>
    <t>V-TCSBSCL-3US1Y-APRO</t>
  </si>
  <si>
    <t>AirWatch by VMware Telecom Subscription - Shared Cloud, 1 Year Fee / User</t>
  </si>
  <si>
    <t>AirWatch Telecom Subscription - Shared Cloud. Minimum purchase of 25 users. AWT-SB-CLD-3USR-1Y</t>
  </si>
  <si>
    <t>V-TCSBSCL-3US1Y-C</t>
  </si>
  <si>
    <t>Academic AirWatch by VMware Telecom Subscription - Shared Cloud, 1 Year Fee / Device Promo</t>
  </si>
  <si>
    <t>AirWatch Telecom Subscription - Shared Cloud - AWT-SB-CLD-DEV-1Y. Only Partners authorized with a VMware Academic Specialization may have access to quote the Academic SKU's. Promo effective Jan 1, 2015 - December 24, 2015.</t>
  </si>
  <si>
    <t>V-TCSBSCL-DEV1Y-APRO</t>
  </si>
  <si>
    <t>AirWatch by VMware Telecom Subscription - Shared Cloud, 1 Year Fee / Device</t>
  </si>
  <si>
    <t>AirWatch Telecom Subscription - Shared Cloud - AWT-SB-CLD-DEV-1Y</t>
  </si>
  <si>
    <t>V-TCSBSCL-DEV1Y-C</t>
  </si>
  <si>
    <t>Academic AirWatch by VMware Teacher Tools Maintenance - 1 Year Fee / Device</t>
  </si>
  <si>
    <t>Restricted to Partners with AirWatch Cloud and On Prem Training. 24 Hour Sev 1 Support 7 days a week. Provides the customer access to product upgrades and support through phone and web. TT-MF-SD. Only Partners authorized with a VMware Academic Specialization may have access to quote the Academic SKU's.</t>
  </si>
  <si>
    <t>V-TT-MF-SD-A</t>
  </si>
  <si>
    <t>AirWatch by VMware Teacher Tools Maintenance - 1 Year Fee / Device</t>
  </si>
  <si>
    <t>Restricted to Partners with AirWatch Cloud and On Prem Training. 24 Hour Sev 1 Support 7 days a week. Provides the customer access to product upgrades and support through phone and web. TT-MF-SD</t>
  </si>
  <si>
    <t>V-TT-MF-SD-C</t>
  </si>
  <si>
    <t>Academic AirWatch by VMware Teacher Tools - Perpetual, One Time Fee/ Device</t>
  </si>
  <si>
    <t>Restricted to Partners with AirWatch Cloud and On Prem Training. Teacher Tools Perpetual Fee. Minimum purchase of 25 devices. Support and Maintenance required. TT-PL-SD. Only Partners authorized with a VMware Academic Specialization may have access to quote the Academic SKU's. Promo effective Jan 1, 2015 - December 24, 2015.</t>
  </si>
  <si>
    <t>V-TT-PL-SD-APRO</t>
  </si>
  <si>
    <t>AirWatch by VMware Teacher Tools - Perpetual, One Time Fee / Device</t>
  </si>
  <si>
    <t>Restricted to Partners with AirWatch Cloud and On Prem Training. Teacher Tools Perpetual Fee. Minimum purchase of 25 devices. Support and Maintenance required. TT-PL-SD</t>
  </si>
  <si>
    <t>V-TT-PL-SD-C</t>
  </si>
  <si>
    <t>Academic AirWatch by VMware Teacher Tools Subscription - Dedicated Shared Cloud, 1 Year Fee / Device</t>
  </si>
  <si>
    <t>Teacher Tools Dedicated Cloud 1 Year Subscription Fee. Add On product - Each device running Teacher Tools must have an MDM license. Minimum purchase of 25 devices. TT-SB-DCLD-DEV-1Y. Only Partners authorized with a VMware Academic Specialization may have access to quote the Academic SKU's. Promo effective Jan 1, 2015 - December 24, 2015.</t>
  </si>
  <si>
    <t>V-TTSBDCL-DEV1Y-APRO</t>
  </si>
  <si>
    <t>AirWatch by VMware Teacher Tools Subscription - Dedicated Shared Cloud, 1 Year Fee / Device</t>
  </si>
  <si>
    <t>Teacher Tools Dedicated Cloud 1 Year Subscription Fee. Add On product - Each device running Teacher Tools must have an MDM license. Minimum purchase of 25 devices. TT-SB-DCLD-DEV-1Y.</t>
  </si>
  <si>
    <t>V-TTSBDCL-DEV1Y-C</t>
  </si>
  <si>
    <t>Academic AirWatch by VMware Teacher Tools Subscription - On Premise, 1 Year Fee / Device</t>
  </si>
  <si>
    <t>Restricted to Partners with AirWatch Cloud and On Prem Training. Teacher Tools On Premise 1 Year Subscription Fee. Minimum purchase of 25 devices. TT-SB-OP-DEV-1Y. Only Partners authorized with a VMware Academic Specialization may have access to quote the Academic SKU's. Promo effective Jan 1, 2015 - December 24, 2015.</t>
  </si>
  <si>
    <t>V-TTSBOP-DEV1Y-APRO</t>
  </si>
  <si>
    <t>AirWatch by VMware Teacher Tools Subscription - On Premise, 1 Year Fee / Device</t>
  </si>
  <si>
    <t>Restricted to Partners with AirWatch Cloud and On Prem Training. Teacher Tools On Premise 1 Year Subscription Fee. Minimum purchase of 25 devices. TT-SB-OP-DEV-1Y</t>
  </si>
  <si>
    <t>V-TTSBOP-DEV1Y-C</t>
  </si>
  <si>
    <t>Academic AirWatch by VMware Teacher Tools Subscription - Shared Cloud, 1 Year Fee / Device</t>
  </si>
  <si>
    <t>Teacher Tools Shared Cloud 1 Year Subscription Fee. Add On product - Each device running Teacher Tools must have an MDM license. Minimum purchase of 25 devices. TT-SB-CLD-DEV-1Y. Only Partners authorized with a VMware Academic Specialization may have access to quote the Academic SKU's. Promo effective Jan 1, 2015 - December 24, 2015.</t>
  </si>
  <si>
    <t>V-TTSBSCL-DEV1Y-APRO</t>
  </si>
  <si>
    <t>AirWatch by VMware Teacher Tools Subscription - Shared Cloud, 1 Year Fee / Device</t>
  </si>
  <si>
    <t>Teacher Tools Shared Cloud 1 Year Subscription Fee. Add On product - Each device running Teacher Tools must have an MDM license. Minimum purchase of 25 devices. TT-SB-CLD-DEV-1Y.</t>
  </si>
  <si>
    <t>V-TTSBSCL-DEV1Y-C</t>
  </si>
  <si>
    <t>Academic AirWatch by VMware Upgrade from Blue Management Suite to Yellow Management Suite Subscription - Cloud (Shared or Dedicated) Promo, up to 3 devices per user</t>
  </si>
  <si>
    <t>AirWatch Mobile Device Management (including native email management), AirWatch Container (former Workspace), App Catalog, App Wrapping, AirWatch Content Locker View, Inbox (including SEG), Browser, Telecom, and AirWatch Content Locker Collaborate. Minimum purchase of 25 users. Only Partners authorized with a VMware Academic Specialization may have access to quote the Academic SKU's. Promo effective Jan 1, 2015 - December 24, 2015. UPG-BMS-SB-CLD-YMS15-3USR</t>
  </si>
  <si>
    <t>V-UPBM-CLYM-3US-APRO</t>
  </si>
  <si>
    <t>AirWatch by VMware Upgrade from Blue Management Suite to Yellow Management Suite Subscription - Cloud (Shared or Dedicated), up to 3 devices per user</t>
  </si>
  <si>
    <t>AirWatch Mobile Device Management (including native email management), AirWatch Container (former Workspace), App Catalog, App Wrapping, AirWatch Content Locker View, Inbox (including SEG), Browser, Telecom, and AirWatch Content Locker Collaborate. Minimum purchase of 25 users. UPG-BMS-SB-CLD-YMS15-3USR</t>
  </si>
  <si>
    <t>V-UPBM-CLYM-3US-C</t>
  </si>
  <si>
    <t>Academic AirWatch by VMware Upgrade from Telecom Device Based License to User Based License Subscription - Dedicated Cloud, 1 Year Fee / Device Promo</t>
  </si>
  <si>
    <t>Upgrade AirWatch by VMware Telecom Device Based License to User Based License Subscription. Minimum purchase of 25 devices. UPG-AWT-SB-DCLD-DV-US. Only Partners authorized with a VMware Academic Specialization may have access to quote the Academic SKU's. Promo effective Jan 1, 2015 - December 24, 2015.</t>
  </si>
  <si>
    <t>V-UPG-AWT-DC-US-APRO</t>
  </si>
  <si>
    <t>AirWatch by VMware Upgrade from Telecom Device Based License to User Based License Subscription - Dedicated Cloud, 1 Year Fee / Device</t>
  </si>
  <si>
    <t>Upgrade AirWatch by VMware Telecom Device Based License to User Based License Subscription. Minimum purchase of 25 devices. UPG-AWT-SB-DCLD-DV-US</t>
  </si>
  <si>
    <t>V-UPG-AWT-DC-US-C</t>
  </si>
  <si>
    <t>AirWatch by VMware Upgrade from Telecom Device Based License to User Based License - Perpetual, One Time Fee / Device Promo</t>
  </si>
  <si>
    <t>Restricted to Partners with AirWatch Cloud and On Prem Training. Upgrade AirWatch by VMware Telecom Device Based License to User Based License. Minimum purchase of 25 devices. UPG-AWT-PL-DV-US. Only Partners authorized with a VMware Academic Specialization may have access to quote the Academic SKU's. Promo effective Jan 1, 2015 - December 24, 2015.</t>
  </si>
  <si>
    <t>V-UPG-AWT-PL-US-APRO</t>
  </si>
  <si>
    <t>Academic Maintenance Fee for AirWatch by VMware Upgrade from Telecom Device Based License to User Based License, 1 Year Fee / Device</t>
  </si>
  <si>
    <t>Restricted to Partners with AirWatch Cloud and On Prem Training. Maintenance Fee for Upgrade AirWatch by VMware Telecom Device Based License to User Based License, 1 Year Fee / Device. UPG-AWT-MF-DV-US. Only Partners authorized with a VMware Academic Specialization may have access to quote the Academic SKU's.</t>
  </si>
  <si>
    <t>V-UPG-AWT-MF-US-A</t>
  </si>
  <si>
    <t>AirWatch by VMware Upgrade from Telecom Device Based License to User Based License - Perpetual, One Time Fee / Device</t>
  </si>
  <si>
    <t>Restricted to Partners with AirWatch Cloud and On Prem Training. Upgrade AirWatch by VMware Telecom Device Based License to User Based License. Minimum purchase of 25 devices. UPG-AWT-PL-DV-US</t>
  </si>
  <si>
    <t>V-UPG-AWT-PL-US-C</t>
  </si>
  <si>
    <t>Maintenance Fee for AirWatch by VMware Upgrade from Telecom Device Based License to User Based License, 1 Year Fee / Device</t>
  </si>
  <si>
    <t>Restricted to Partners with AirWatch Cloud and On Prem Training. U.S. Citizen / U.S. Soil Technical Support. Maintenance Fee for Upgrade AirWatch by VMware Telecom Device Based License to User Based License, 1 Year Fee / Device. UPG-AWT-MF-DV-US</t>
  </si>
  <si>
    <t>V-UPG-AWT-MF-US-C</t>
  </si>
  <si>
    <t>Academic AirWatch by VMware Upgrade from Telecom Device Based License to User Based License Subscription - Shared Cloud, 1 Year Fee / Device Promo</t>
  </si>
  <si>
    <t>Upgrade AirWatch by VMware Telecom Device Based License to User Based License Subscription. Minimum purchase of 25 devices. UPG-AWT-SB-CLD-DV-US. Only Partners authorized with a VMware Academic Specialization may have access to quote the Academic SKU's. Promo effective Jan 1, 2015 - December 24, 2015.</t>
  </si>
  <si>
    <t>V-UPG-AWT-SC-US-APRO</t>
  </si>
  <si>
    <t>AirWatch by VMware Upgrade from Telecom Device Based License to User Based License Subscription - Shared Cloud, 1 Year Fee / Device</t>
  </si>
  <si>
    <t>Upgrade AirWatch by VMware Telecom Device Based License to User Based License Subscription. Minimum purchase of 25 devices. UPG-AWT-SB-CLD-DV-US</t>
  </si>
  <si>
    <t>V-UPG-AWT-SC-US-C</t>
  </si>
  <si>
    <t>Academic AirWatch by VMware Upgrade from Video Device Based License to User Based License Subscription - Dedicated Cloud, 1 Year Fee / Device Promo</t>
  </si>
  <si>
    <t>Upgrade AirWatch by VMware Video Device Based License to User Based License Subscription. Minimum purchase of 25 devices. UPG-AWV-SB-DCLD-DV-US. Only Partners authorized with a VMware Academic Specialization may have access to quote the Academic SKU's. Promo effective Jan 1, 2015 - December 24, 2015.</t>
  </si>
  <si>
    <t>V-UPG-AWV-DC-US-APRO</t>
  </si>
  <si>
    <t>AirWatch by VMware Upgrade from Video Device Based License to User Based License Subscription - Dedicated Cloud, 1 Year Fee / Device</t>
  </si>
  <si>
    <t>Upgrade AirWatch by VMware Video Device Based License to User Based License Subscription. Minimum purchase of 25 devices. UPG-AWV-SB-DCLD-DV-US</t>
  </si>
  <si>
    <t>V-UPG-AWV-DC-US-C</t>
  </si>
  <si>
    <t>Academic AirWatch by VMware Upgrade from Video Device Based License to User Based License - Perpetual, One Time Fee / Device Promo</t>
  </si>
  <si>
    <t>Restricted to Partners with AirWatch Cloud and On Prem Training. Upgrade AirWatch by VMware Video Device Based License to User Based License. Minimum purchase of 25 devices. UPG-AWV-PL-DV-US. Only Partners authorized with a VMware Academic Specialization may have access to quote the Academic SKU's. Promo effective Jan 1, 2015 - December 24, 2015.</t>
  </si>
  <si>
    <t>V-UPG-AWV-PL-US-APRO</t>
  </si>
  <si>
    <t>Academic Maintenance Fee for AirWatch by VMware Upgrade from Video Device Based License to User Based License, 1 Year Fee / Device</t>
  </si>
  <si>
    <t>Restricted to Partners with AirWatch Cloud and On Prem Training. Maintenance Fee for Upgrade AirWatch by VMware Video Device Based License to User Based License, 1 Year Fee / Device. UPG-AWV-MF-DV-US. Only Partners authorized with a VMware Academic Specialization may have access to quote the Academic SKU's.</t>
  </si>
  <si>
    <t>V-UPG-AWV-MF-US-A</t>
  </si>
  <si>
    <t>AirWatch by VMware Upgrade from Video Device Based License to User Based License - Perpetual, One Time Fee / Device</t>
  </si>
  <si>
    <t>Restricted to Partners with AirWatch Cloud and On Prem Training. Upgrade AirWatch by VMware Video Device Based License to User Based License. Minimum purchase of 25 devices. UPG-AWV-PL-DV-US</t>
  </si>
  <si>
    <t>V-UPG-AWV-PL-US-C</t>
  </si>
  <si>
    <t>Maintenance Fee for AirWatch by VMware Upgrade from Video Device Based License to User Based License, 1 Year Fee / Device</t>
  </si>
  <si>
    <t>Restricted to Partners with AirWatch Cloud and On Prem Training. Maintenance Fee for Upgrade AirWatch by VMware Video Device Based License to User Based License, 1 Year Fee / Device. UPG-AWV-MF-DV-US</t>
  </si>
  <si>
    <t>V-UPG-AWV-MF-US-C</t>
  </si>
  <si>
    <t>Academic AirWatch by VMware Upgrade from Video Device Based License to User Based License Subscription - Shared Cloud, 1 Year Fee / Device Promo</t>
  </si>
  <si>
    <t>Upgrade AirWatch by VMware Video Device Based License to User Based License Subscription. Minimum purchase of 25 devices. UPG-AWV-SB-CLD-DV-US. Only Partners authorized with a VMware Academic Specialization may have access to quote the Academic SKU's. Promo effective Jan 1, 2015 - December 24, 2015.</t>
  </si>
  <si>
    <t>V-UPG-AWV-SC-US-APRO</t>
  </si>
  <si>
    <t>AirWatch by VMware Upgrade from Video Device Based License to User Based License Subscription - Shared Cloud, 1 Year Fee / Device</t>
  </si>
  <si>
    <t>Upgrade AirWatch by VMware Video Device Based License to User Based License Subscription. Minimum purchase of 25 devices. UPG-AWV-SB-CLD-DV-US</t>
  </si>
  <si>
    <t>V-UPG-AWV-SC-US-C</t>
  </si>
  <si>
    <t>Academic AirWatch by VMware Upgrade from Blue Management Suite to Yellow Management Suite Subscription - Cloud (Shared or Dedicated), 1 Year Fee / Device Promo</t>
  </si>
  <si>
    <t>AirWatch Mobile Device Management (including native email management), AirWatch Container (former Workspace), App Catalog, App Wrapping, AirWatch Content Locker View, Inbox (including SEG), Browser, Telecom, and AirWatch Content Locker Collaborate. UPG15-BMS-SB-CLD-YMS. Only Partners authorized with a VMware Academic Specialization may have access to quote the Academic SKU's. Promo effective September 9, 2014-December 24, 2015.</t>
  </si>
  <si>
    <t>V-UPG-BM2-CL-YM-APRO</t>
  </si>
  <si>
    <t>Academic AirWatch by VMware Upgrade from Blue Management Suite to Yellow Management Suite Subscription - On Premise, 1 Year Fee / Device Promo</t>
  </si>
  <si>
    <t>Restricted to Partners with AirWatch Cloud and On Prem Training. AirWatch Mobile Device Management (including native email management), AirWatch Container (former Workspace), App Catalog, App Wrapping, AirWatch Content Locker View, Inbox (including SEG), Identity Manager, Browser, Telecom, and AirWatch Content Locker Collaborate. On premise deployment services recommended. UPG15-BMS-SB-OP-YMS. Only Partners authorized with a VMware Academic Specialization may have access to quote the Academic SKU's. Promo effective September 9, 2014-December 24, 2015.</t>
  </si>
  <si>
    <t>V-UPG-BM2-OP-YM-APRO</t>
  </si>
  <si>
    <t>Academic AirWatch by VMware Upgrade from Blue Management Suite to Yellow Management Suite - Perpetual, One Time Fee / Device Promo</t>
  </si>
  <si>
    <t>Restricted to Partners with AirWatch Cloud and On Prem Training. AirWatch Mobile Device Management (including native email management), AirWatch Container (former Workspace), App Catalog, App Wrapping, AirWatch Content Locker View, Inbox (including SEG), Identity Manager, Browser, Telecom, and AirWatch Content Locker Collaborate. Minimum purchase of 25 devices. On premise deployment services recommended. Support and Maintenance required. UPG15-BMS-PL-YMS. Only Partners authorized with a VMware Academic Specialization may have access to quote the Academic SKU's. Promo effective September 9, 2014-December 24, 2015.</t>
  </si>
  <si>
    <t>V-UPG-BM2-PL-YM-APRO</t>
  </si>
  <si>
    <t>AirWatch by VMware Upgrade from Blue Management Suite to Yellow Management Suite - Perpetual, One Time Fee / Device</t>
  </si>
  <si>
    <t>Restricted to Partners with AirWatch Cloud and On Prem Training. AirWatch Mobile Device Management (including native email management), AirWatch Container (former Workspace), App Catalog, App Wrapping, AirWatch Content Locker View, Inbox (including SEG), Identity Manager, Browser, Telecom, and AirWatch Content Locker Collaborate. Minimum purchase of 25 devices. On premise deployment services recommended. Support and Maintenance required. UPG15-BMS-PL-YMS</t>
  </si>
  <si>
    <t>V-UPG-BM2-PL-YMS-C</t>
  </si>
  <si>
    <t>AirWatch by VMware Upgrade from Blue Management Suite to Yellow Management Suite Subscription - Cloud (Shared or Dedicated), 1 Year Fee / Device</t>
  </si>
  <si>
    <t>AirWatch Mobile Device Management (including native email management), AirWatch Container (former Workspace), App Catalog, App Wrapping, AirWatch Content Locker View, Inbox (including SEG), Browser, Telecom, and AirWatch Content Locker Collaborate. Minimum purchase of 25 devices. UPG15-BMS-SB-CLD-YMS</t>
  </si>
  <si>
    <t>V-UPG-BM2-SB-CLYMS-C</t>
  </si>
  <si>
    <t>AirWatch by VMware Upgrade from Blue Management Suite to Yellow Management Suite Subscription - On Premise, 1 Year Fee / Device</t>
  </si>
  <si>
    <t>Restricted to Partners with AirWatch Cloud and On Prem Training. AirWatch Mobile Device Management (including native email management), AirWatch Container (former Workspace), App Catalog, App Wrapping, AirWatch Content Locker View, Inbox (including SEG), Identity Manager, Browser, Telecom, and AirWatch Content Locker Collaborate. On premise deployment services recommended. UPG15-BMS-SB-OP-YMS</t>
  </si>
  <si>
    <t>V-UPG-BM2-SB-OPYMS-C</t>
  </si>
  <si>
    <t>Academic AirWatch by VMware Upgrade from Blue Management Suite (BMS) Device Based License to User Based License Subscription - Dedicated Cloud, 1 Year Fee / Device Promo</t>
  </si>
  <si>
    <t>Upgrade from Blue Management Suite (BMS) Device Based License to User Based License Subscription. Minimum purchase of 25 devices. UPG-BMS-SB-DCLD-DV-US. Only Partners authorized with a VMware Academic Specialization may have access to quote the Academic SKU's. Promo effective Jan 1, 2015 - December 24, 2015.</t>
  </si>
  <si>
    <t>V-UPG-BMS-DC-US-APRO</t>
  </si>
  <si>
    <t>AirWatch by VMware Upgrade from Blue Management Suite (BMS) Device Based License to User Based License Subscription - Dedicated Cloud, 1 Year Fee / Device</t>
  </si>
  <si>
    <t>Upgrade from Blue Management Suite (BMS) Device Based License to User Based License Subscription. Minimum purchase of 25 devices. UPG-BMS-SB-DCLD-DV-US</t>
  </si>
  <si>
    <t>V-UPG-BMS-DC-US-C</t>
  </si>
  <si>
    <t>Academic Maintenance Fee for Airwatch by VMware Upgd from Blue Management Suite to Yellow Management Suite, 1 Year Fee / Device</t>
  </si>
  <si>
    <t>Restricted to Partners with Airwatch Cloud and On Prem Training. 24 Hour Sev 1 Support 7 days a week. Provides the customer access to product upgrades and support through phone and web. UPG-BMS-MF-YMS. Only Partners authorized with a VMware Academic Specialization may have access to quote the Academic SKU's.</t>
  </si>
  <si>
    <t>V-UPG-BMS-MF-YMS-A</t>
  </si>
  <si>
    <t>Academic AirWatch by VMware Upgrade from Blue Management Suite (BMS) Device Based License to User Based License - Perpetual, One Time Fee / Device Promo</t>
  </si>
  <si>
    <t>Restricted to Partners with AirWatch Cloud and On Prem Training. Upgrade from Blue Management Suite (BMS) Device Based License to User Based License. Minimum purchase of 25 devices. UPG-BMS-PL-DEV-DV-US. Only Partners authorized with a VMware Academic Specialization may have access to quote the Academic SKU's. Promo effective Jan 1, 2015 - December 24, 2015.</t>
  </si>
  <si>
    <t>V-UPG-BMS-PL-US-APRO</t>
  </si>
  <si>
    <t>Academic Maintenance Fee for AirWatch by VMware Upgrade from Blue Management Suite (BMS) Device Based License to User Based License, 1 Year Fee / Device</t>
  </si>
  <si>
    <t>Restricted to Partners with AirWatch Cloud and On Prem Training. Maintenance Fee for Upgrade from Blue Management Suite (BMS) Device Based License to User Based License, 1 Year Fee / Device. UPG-BMS-MF-DEV-DV-US. Only Partners authorized with a VMware Academic Specialization may have access to quote the Academic SKU's.</t>
  </si>
  <si>
    <t>V-UPG-BMS-MF-US-A</t>
  </si>
  <si>
    <t>AirWatch by VMware Upgrade from Blue Management Suite (BMS) Device Based License to User Based License - Perpetual, One Time Fee / Device</t>
  </si>
  <si>
    <t>Restricted to Partners with AirWatch Cloud and On Prem Training. Upgrade from Blue Management Suite (BMS) Device Based License to User Based License. Minimum purchase of 25 devices. UPG-BMS-PL-DEV-DV-US</t>
  </si>
  <si>
    <t>V-UPG-BMS-PL-US-C</t>
  </si>
  <si>
    <t>Maintenance Fee for AirWatch by VMware Upgrade from Blue Management Suite (BMS) Device Based License to User Based License, 1 Year Fee / Device</t>
  </si>
  <si>
    <t>Restricted to Partners with AirWatch Cloud and On Prem Training. Maintenance Fee for Upgrade from Blue Management Suite (BMS) Device Based License to User Based License, 1 Year Fee / Device. UPG-BMS-MF-DEV-DV-US</t>
  </si>
  <si>
    <t>V-UPG-BMS-MF-US-C</t>
  </si>
  <si>
    <t>Maintenance Fee for AirWatch by VMware Upgd from Blue Management Suite to Yellow Management Suite, 1 Year Fee / Device</t>
  </si>
  <si>
    <t>Restricted to Partners with Airwatch Cloud and On Prem Training. 24 Hour Sev 1 Support 7 days a week. Provides the customer access to product upgrades and support through phone and web. UPG-BMS-MF-YMS</t>
  </si>
  <si>
    <t>V-UPG-BMS-MF-YMS-C</t>
  </si>
  <si>
    <t>Academic AirWatch by VMware Upgrade from Blue Management Suite (BMS) Device Based License to User Based License Subscription - Shared Cloud, 1 Year Fee / Device Promo</t>
  </si>
  <si>
    <t>Upgrade from Blue Management Suite (BMS) Device Based License to User Based License Subscription. Minimum purchase of 25 devices. UPG-BMS-SB-CLD-DV-US. Only Partners authorized with a VMware Academic Specialization may have access to quote the Academic SKU's. Promo effective Jan 1, 2015 - December 24, 2015.</t>
  </si>
  <si>
    <t>V-UPG-BMS-SC-US-APRO</t>
  </si>
  <si>
    <t>AirWatch by VMware Upgrade from Blue Management Suite (BMS) Device Based License to User Based License Subscription - Shared Cloud, 1 Year Fee / Device</t>
  </si>
  <si>
    <t>Upgrade from Blue Management Suite (BMS) Device Based License to User Based License Subscription. Minimum purchase of 25 devices. UPG-BMS-SB-CLD-DV-US</t>
  </si>
  <si>
    <t>V-UPG-BMS-SC-US-C</t>
  </si>
  <si>
    <t>Academic AirWatch by VMware Upgrade from Green Management Suite to Blue Management Suite Subscription - Cloud (Shared or Dedicated), 1 Year Fee / Device Promo</t>
  </si>
  <si>
    <t>AirWatch Mobile Device Management (including native email management), AirWatch Container (former Workspace), App Catalog, App Wrapping, AirWatch Content Locker View, Inbox (including SEG), and Browser. UPG15-GMS-SB-CLD-BMS. Only Partners authorized with a VMware Academic Specialization may have access to quote the Academic SKU's. Promo effective September 9, 2014-December 24, 2015.</t>
  </si>
  <si>
    <t>V-UPG-GM2-CL-BM-APRO</t>
  </si>
  <si>
    <t>AirWatch by VMware Upgrade from Green Management Suite to Blue Management Suite Subscription - Cloud (Shared or Dedicated), 1 Year Fee / Device Promo</t>
  </si>
  <si>
    <t>AirWatch Mobile Device Management (including native email management), AirWatch Container (former Workspace), App Catalog, App Wrapping, AirWatch Content Locker View, Inbox (including SEG), and Browser. Minimum purchase of 25 devices. UP-GM-SB-CLD-BM-1Y-PR. Promo effective August 1, 2015 - December 26, 2015.</t>
  </si>
  <si>
    <t>V-UPG-GM2-CL-BM-PRO</t>
  </si>
  <si>
    <t>Academic AirWatch by VMware Upgrade from Green Management Suite to Orange Management Suite Subscription - Cloud (Shared or Dedicated), 1 Year Fee / Device Promo</t>
  </si>
  <si>
    <t>AirWatch Mobile Device Management (including native email management), AirWatch Container (former Workspace), App Catalog, and Inbox (including SEG). UPG15-GMS-SB-CLD-OMS. Only Partners authorized with a VMware Academic Specialization may have access to quote the Academic SKU's. Promo effective September 9, 2014-December 24, 2015.</t>
  </si>
  <si>
    <t>V-UPG-GM2-CL-OM-APRO</t>
  </si>
  <si>
    <t>Academic AirWatch by VMware Upgrade from Green Management Suite to Yellow Management Suite Subscription - Cloud (Shared or Dedicated), 1 Year Fee / Device Promo</t>
  </si>
  <si>
    <t>AirWatch Mobile Device Management (including native email management), AirWatch Container (former Workspace), App Catalog, App Wrapping, AirWatch Content Locker View, Inbox (including SEG), Browser, Telecom, and AirWatch Content Locker Collaborate. UPG15-GMS-SB-CLD-YMS. Only Partners authorized with a VMware Academic Specialization may have access to quote the Academic SKU's. Promo effective September 9, 2014-December 24, 2015.</t>
  </si>
  <si>
    <t>V-UPG-GM2-CL-YM-APRO</t>
  </si>
  <si>
    <t>Academic AirWatch by VMware Upgrade from Green Management Suite to Blue Management Suite Subscription - On Premise, 1 Year Fee / Device Promo</t>
  </si>
  <si>
    <t>Restricted to Partners with AirWatch Cloud and On Prem Training. AirWatch Mobile Device Management (including native email management), AirWatch Container (former Workspace), App Catalog, App Wrapping, AirWatch Content Locker View, Inbox (including SEG),, Identity Manager and Browser. On premise deployment services recommended. UPG15-GMS-SB-OP-BMS . Only Partners authorized with a VMware Academic Specialization may have access to quote the Academic SKU's . Promo effective September 9, 2014-December 24, 2015.</t>
  </si>
  <si>
    <t>V-UPG-GM2-OP-BM-APRO</t>
  </si>
  <si>
    <t>Academic AirWatch by VMware Upgrade from Green Management Suite to Orange Management Suite Subscription - On Premise, 1 Year Fee / Device Promo</t>
  </si>
  <si>
    <t>Restricted to Partners with AirWatch Cloud and On Prem Training. AirWatch Mobile Device Management (including native email management), AirWatch Container (former Workspace), App Catalog, and Inbox (including SEG). On premise deployment services recommended. UPG-GMS-SB-OP-OMS. Only Partners authorized with a VMware Academic Specialization may have access to quote the Academic SKU's. Promo effective September 9, 2014-December 24, 2015.</t>
  </si>
  <si>
    <t>V-UPG-GM2-OP-OM-APRO</t>
  </si>
  <si>
    <t>Academic AirWatch by VMware Upgrade from Green Management Suite to Yellow Management Suite Subscription - On Premise, 1 Year Fee / Device Promo</t>
  </si>
  <si>
    <t>Restricted to Partners with AirWatch Cloud and On Prem Training. AirWatch Mobile Device Management (including native email management), AirWatch Container (former Workspace), App Catalog, App Wrapping, AirWatch Content Locker View, Inbox (including SEG), Identity Manager, Browser, Telecom, and AirWatch Content Locker Collaborate. On premise deployment services recommended. UPG15-GMS-SB-OP-YMS. Only Partners authorized with a VMware Academic Specialization may have access to quote the Academic SKU's. Promo effective September 9, 2014-December 24, 2015.</t>
  </si>
  <si>
    <t>V-UPG-GM2-OP-YM-APRO</t>
  </si>
  <si>
    <t>Academic AirWatch by VMware Upgrade from Green Management Suite to Blue Management Suite - Perpetual, One Time Fee / Device Promo</t>
  </si>
  <si>
    <t>Restricted to Partners with AirWatch Cloud and On Prem Training. AirWatch Mobile Device Management (including native email management), AirWatch Container (former Workspace), App Catalog, App Wrapping, AirWatch Content Locker View, Inbox (including SEG),, Identity Manager and Browser. Minimum purchase of 25 devices. On premise deployment services recommended. Support and Maintenance required. UPG15-GMS-PL-BMS . Only Partners authorized with a VMware Academic Specialization may have access to quote the Academic SKU's . Promo effective September 9, 2014-December 24, 2015.</t>
  </si>
  <si>
    <t>V-UPG-GM2-PL-BM-APRO</t>
  </si>
  <si>
    <t>AirWatch by VMware Upgrade from Green Management Suite to Blue Management Suite - Perpetual, One Time Fee / Device</t>
  </si>
  <si>
    <t>Restricted to Partners with AirWatch Cloud and On Prem Training. AirWatch Mobile Device Management (including native email management), AirWatch Container (former Workspace), App Catalog, App Wrapping, AirWatch Content Locker View, Inbox (including SEG),, Identity Manager and Browser. Minimum purchase of 25 devices. On premise deployment services recommended. Support and Maintenance required. UPG15-GMS-PL-BMS</t>
  </si>
  <si>
    <t>V-UPG-GM2-PL-BMS-C</t>
  </si>
  <si>
    <t>Academic AirWatch by VMware Upgrade from Green Management Suite to Orange Management Suite - Perpetual, One Time Fee Promo / Device Promo</t>
  </si>
  <si>
    <t>Restricted to Partners with AirWatch Cloud and On Prem Training. AirWatch Mobile Device Management (including native email management), AirWatch Container (former Workspace), App Catalog, and Inbox (including SEG). Minimum purchase of 25 devices. On premise deployment services recommended. Support and Maintenance required. UPG-GMS-PL-OMS. Only Partners authorized with a VMware Academic Specialization may have access to quote the Academic SKU's. Promo effective September 9, 2014-December 24, 2015.</t>
  </si>
  <si>
    <t>V-UPG-GM2-PL-OM-APRO</t>
  </si>
  <si>
    <t>AirWatch by VMware Upgrade from Green Management Suite to Orange Management Suite - Perpetual, One Time Fee / Device</t>
  </si>
  <si>
    <t>Restricted to Partners with AirWatch Cloud and On Prem Training. AirWatch Mobile Device Management (including native email management), AirWatch Container (former Workspace), App Catalog, and Inbox (including SEG). Minimum purchase of 25 devices. On premise deployment services recommended. Support and Maintenance required. UPG-GMS-PL-OMS</t>
  </si>
  <si>
    <t>V-UPG-GM2-PL-OMS-C</t>
  </si>
  <si>
    <t>Academic AirWatch by VMware Upgrade from Green Management Suite to Yellow Management Suite - Perpetual, One Time Fee / Device Promo</t>
  </si>
  <si>
    <t>Restricted to Partners with AirWatch Cloud and On Prem Training. AirWatch Mobile Device Management (including native email management), AirWatch Container (former Workspace), App Catalog, App Wrapping, AirWatch Content Locker View, Inbox (including SEG), Identity Manager, Browser, Telecom, and AirWatch Content Locker Collaborate. Minimum purchase of 25 devices. On premise deployment services recommended. Support and Maintenance required. UPG15-GMS-PL-YMS. Only Partners authorized with a VMware Academic Specialization may have access to quote the Academic SKU's. Promo effective September 9, 2014-December 24, 2015.</t>
  </si>
  <si>
    <t>V-UPG-GM2-PL-YM-APRO</t>
  </si>
  <si>
    <t>AirWatch by VMware Upgrade from Green Management Suite to Yellow Management Suite - Perpetual, One Time Fee / Device</t>
  </si>
  <si>
    <t>Restricted to Partners with AirWatch Cloud and On Prem Training. AirWatch Mobile Device Management (including native email management), AirWatch Container (former Workspace), App Catalog, App Wrapping, AirWatch Content Locker View, Inbox (including SEG), Identity Manager, Browser, Telecom, and AirWatch Content Locker Collaborate. Minimum purchase of 25 devices. On premise deployment services recommended. Support and Maintenance required. UPG15-GMS-PL-YMS</t>
  </si>
  <si>
    <t>V-UPG-GM2-PL-YMS-C</t>
  </si>
  <si>
    <t>AirWatch by VMware Upgrade from Green Management Suite to Blue Management Suite Subscription - Cloud (Shared or Dedicated), 1 Year Fee / Device</t>
  </si>
  <si>
    <t>AirWatch Mobile Device Management (including native email management), AirWatch Container (former Workspace), App Catalog, App Wrapping, AirWatch Content Locker View, Inbox (including SEG), and Browser. Minimum purchase of 25 devices. UPG15-GMS-SB-CLD-BMS</t>
  </si>
  <si>
    <t>V-UPG-GM2-SB-CLBMS-C</t>
  </si>
  <si>
    <t>AirWatch by VMware Upgrade from Green Management Suite to Orange Management Suite Subscription - Cloud (Shared or Dedicated), 1 Year Fee / Device</t>
  </si>
  <si>
    <t>AirWatch Mobile Device Management (including native email management), AirWatch Container (former Workspace), App Catalog, and Inbox (including SEG). Minimum purchase of 25 devices. UPG15-GMS-SB-CLD-OMS</t>
  </si>
  <si>
    <t>V-UPG-GM2-SB-CLOMS-C</t>
  </si>
  <si>
    <t>AirWatch by VMware Upgrade from Green Management Suite to Yellow Management Suite Subscription - Cloud (Shared or Dedicated), 1 Year Fee / Device</t>
  </si>
  <si>
    <t>AirWatch Mobile Device Management (including native email management), AirWatch Container (former Workspace), App Catalog, App Wrapping, AirWatch Content Locker View, Inbox (including SEG), Browser, Telecom, and AirWatch Content Locker Collaborate. Minimum purchase of 25 devices. UPG15-GMS-SB-CLD-YMS</t>
  </si>
  <si>
    <t>V-UPG-GM2-SB-CLYMS-C</t>
  </si>
  <si>
    <t>AirWatch by VMware Upgrade from Green Management Suite to Blue Management Suite Subscription - On Premise, 1 Year Fee / Device</t>
  </si>
  <si>
    <t>Restricted to Partners with AirWatch Cloud and On Prem Training. AirWatch Mobile Device Management (including native email management), AirWatch Container (former Workspace), App Catalog, App Wrapping, AirWatch Content Locker View, Inbox (including SEG),, Identity Manager and Browser. On premise deployment services recommended. UPG15-GMS-SB-OP-BMS</t>
  </si>
  <si>
    <t>V-UPG-GM2-SB-OPBMS-C</t>
  </si>
  <si>
    <t>AirWatch by VMware Upgrade from Green Management Suite to Orange Management Suite Subscription - On Premise, 1 Year Fee / Device</t>
  </si>
  <si>
    <t>Restricted to Partners with AirWatch Cloud and On Prem Training. AirWatch Mobile Device Management (including native email management), AirWatch Container (former Workspace), App Catalog, and Inbox (including SEG). UPG-GMS-SB-OP-OMS</t>
  </si>
  <si>
    <t>V-UPG-GM2-SB-OPOMS-C</t>
  </si>
  <si>
    <t>AirWatch by VMware Upgrade from Green Management Suite to Yellow Management Suite Subscription - On Premise, 1 Year Fee / Device</t>
  </si>
  <si>
    <t>Restricted to Partners with AirWatch Cloud and On Prem Training. AirWatch Mobile Device Management (including native email management), AirWatch Container (former Workspace), App Catalog, App Wrapping, AirWatch Content Locker View, Inbox (including SEG), Identity Manager, Browser, Telecom, and AirWatch Content Locker Collaborate. UPG15-GMS-SB-OP-YMS</t>
  </si>
  <si>
    <t>V-UPG-GM2-SB-OPYMS-C</t>
  </si>
  <si>
    <t>Academic AirWatch by VMware Upgrade from MDM Stand Alone, Green, Rugged or Laptop Management Suites Device License to User Based License Subscription - Dedicated Cloud, 1 Year Fee / Device Promo</t>
  </si>
  <si>
    <t>Upgrade from MDM Stand Alone, Green, Rugged or Laptop Management Suites Device License to User Based License Subscription. Minimum purchase of 25 devices. UPG-GMS-SB-DCLD-DV-US. Only Partners authorized with a VMware Academic Specialization may have access to quote the Academic SKU's. Promo effective Jan 1, 2015 - December 24, 2015.</t>
  </si>
  <si>
    <t>V-UPG-GMS-DC-US-APRO</t>
  </si>
  <si>
    <t>AirWatch by VMware Upgrade from MDM Stand Alone, Green, Rugged or Laptop Management Suites Device License to User Based License Subscription - Dedicated Cloud, 1 Year Fee / Device</t>
  </si>
  <si>
    <t>Upgrade from MDM Stand Alone, Green, Rugged or Laptop Management Suites Device License to User Based License Subscription. Minimum purchase of 25 devices. UPG-GMS-SB-DCLD-DV-US</t>
  </si>
  <si>
    <t>V-UPG-GMS-DC-US-C</t>
  </si>
  <si>
    <t>Academic Maintenance Fee for Airwatch by VMware Upgd from Green Management Suite to Blue Management Suite, 1 Year Fee / Device</t>
  </si>
  <si>
    <t>Restricted to Partners with Airwatch Cloud and On Prem Training. 24 Hour Sev 1 Support 7 days a week. Provides the customer access to product upgrades and support through phone and web. UPG-GMS-MF-BMS. Only Partners authorized with a VMware Academic Specialization may have access to quote the Academic SKU's.</t>
  </si>
  <si>
    <t>V-UPG-GMS-MF-BMS-A</t>
  </si>
  <si>
    <t>Academic Maintenance Fee for Airwatch by VMware Upgd from Green Management Suite to Orange Management Suite, 1 Year Fee / Device</t>
  </si>
  <si>
    <t>Restricted to Partners with Airwatch Cloud and On Prem Training. 24 Hour Sev 1 Support 7 days a week. Provides the customer access to product upgrades and support through phone and web. UPG-GMS-MF-OMS. Only Partners authorized with a VMware Academic Specialization may have access to quote the Academic SKU's.</t>
  </si>
  <si>
    <t>V-UPG-GMS-MF-OMS-A</t>
  </si>
  <si>
    <t>Academic Maintenance Fee for Airwatch by VMware Upgd from Green Management Suite to Yellow Management Suite, 1 Year Fee / Device</t>
  </si>
  <si>
    <t>Restricted to Partners with Airwatch Cloud and On Prem Training. 24 Hour Sev 1 Support 7 days a week. Provides the customer access to product upgrades and support through phone and web. UPG-GMS-MF-YMS. Only Partners authorized with a VMware Academic Specialization may have access to quote the Academic SKU's.</t>
  </si>
  <si>
    <t>V-UPG-GMS-MF-YMS-A</t>
  </si>
  <si>
    <t>Maintenance Fee for AirWatch by VMware Upgd from Green Management Suite to Blue Management Suite, 1 Year Fee / Device</t>
  </si>
  <si>
    <t>Restricted to Partners with Airwatch Cloud and On Prem Training. 24 Hour Sev 1 Support 7 days a week. Provides the customer access to product upgrades and support through phone and web. UPG-GMS-MF-BMS</t>
  </si>
  <si>
    <t>V-UPG-GMS-MF-BMS-C</t>
  </si>
  <si>
    <t>Maintenance Fee for AirWatch by VMware Upgd from Green Management Suite to Orange Management Suite, 1 Year Fee / Device</t>
  </si>
  <si>
    <t>Restricted to Partners with Airwatch Cloud and On Prem Training. 24 Hour Sev 1 Support 7 days a week. Provides the customer access to product upgrades and support through phone and web. UPG-GMS-MF-OMS</t>
  </si>
  <si>
    <t>V-UPG-GMS-MF-OMS-C</t>
  </si>
  <si>
    <t>Academic AirWatch by VMware Upgrade from MDM Stand Alone, Green, Rugged or Laptop Management Suites Device License to User Based License - Perpetual, One Time Fee / Device Promo</t>
  </si>
  <si>
    <t>Restricted to Partners with AirWatch Cloud and On Prem Training. Upgrade from MDM Stand Alone, Green, Rugged or Laptop Management Suites Device License to User Based License. Minimum purchase of 25 devices. UPG-GMS-PL-DV-US. Only Partners authorized with a VMware Academic Specialization may have access to quote the Academic SKU's. Promo effective Jan 1, 2015 - December 24, 2015.</t>
  </si>
  <si>
    <t>V-UPG-GMS-PL-US-APRO</t>
  </si>
  <si>
    <t>Academic Maintenance Fee for AirWatch by VMware Upgrade from MDM Stand Alone, Green, Rugged or Laptop Management Suites Device License to User Based License, 1 Year Fee / Device</t>
  </si>
  <si>
    <t>Restricted to Partners with AirWatch Cloud and On Prem Training. Maintenance Fee for Upgrade from MDM Stand Alone, Green, Rugged or Laptop Management Suites Device License to User Based License, 1 Year Fee / Device. Minimum purchase of 25 devices. UPG-GMS-MF-DV-US. Only Partners authorized with a VMware Academic Specialization may have access to quote the Academic SKU's.</t>
  </si>
  <si>
    <t>V-UPG-GMS-MF-US-A</t>
  </si>
  <si>
    <t>AirWatch by VMware Upgrade from MDM Stand Alone, Green, Rugged or Laptop Management Suites Device License to User Based License - Perpetual, One Time Fee / Device</t>
  </si>
  <si>
    <t>Restricted to Partners with AirWatch Cloud and On Prem Training. Upgrade from MDM Stand Alone, Green, Rugged or Laptop Management Suites Device License to User Based License. Minimum purchase of 25 devices. UPG-GMS-PL-DV-US</t>
  </si>
  <si>
    <t>V-UPG-GMS-PL-US-C</t>
  </si>
  <si>
    <t>Maintenance Fee for AirWatch by VMware Upgrade from MDM Stand Alone, Green, Rugged or Laptop Management Suites Device License to User Based License, 1 Year Fee / Device</t>
  </si>
  <si>
    <t>Restricted to Partners with AirWatch Cloud and On Prem Training. Maintenance Fee for Upgrade from MDM Stand Alone, Green, Rugged or Laptop Management Suites Device License to User Based License, 1 Year Fee / Device. Minimum purchase of 25 devices. UPG-GMS-MF-DV-US</t>
  </si>
  <si>
    <t>V-UPG-GMS-MF-US-C</t>
  </si>
  <si>
    <t>Maintenance Fee for AirWatch by VMware Upgd from Green Management Suite to Yellow Management Suite, 1 Year Fee / Device</t>
  </si>
  <si>
    <t>Restricted to Partners with Airwatch Cloud and On Prem Training. 24 Hour Sev 1 Support 7 days a week. Provides the customer access to product upgrades and support through phone and web. UPG-GMS-MF-YMS</t>
  </si>
  <si>
    <t>V-UPG-GMS-MF-YMS-C</t>
  </si>
  <si>
    <t>Academic AirWatch by VMware Upgrade from MDM Stand Alone, Green, Rugged or Laptop Management Suites Device License to User Based License Subscription - Shared Cloud, 1 Year Fee / Device Promo</t>
  </si>
  <si>
    <t>Upgrade from MDM Stand Alone, Green, Rugged or Laptop Management Suites Device License to User Based License Subscription. Minimum purchase of 25 devices. UPG-GMS-SB-CLD-DV-US. Only Partners authorized with a VMware Academic Specialization may have access to quote the Academic SKU's. Promo effective Jan 1, 2015 - December 24, 2015.</t>
  </si>
  <si>
    <t>V-UPG-GMS-SC-US-APRO</t>
  </si>
  <si>
    <t>AirWatch by VMware Upgrade from MDM Stand Alone, Green, Rugged or Laptop Management Suites Device License to User Based License Subscription - Shared Cloud, 1 Year Fee / Device</t>
  </si>
  <si>
    <t>Upgrade from MDM Stand Alone, Green, Rugged or Laptop Management Suites Device License to User Based License Subscription. Minimum purchase of 25 devices. UPG-GMS-SB-CLD-DV-US</t>
  </si>
  <si>
    <t>V-UPG-GMS-SC-US-C</t>
  </si>
  <si>
    <t>Academic Maintenance Fee for AirWatch by VMware Upgrade from AirWatch Content Locker View to AirWatch Content Locker Collaborate Maintenance Fee, 1 Year Fee / Device</t>
  </si>
  <si>
    <t>Restricted to Partners with AirWatch Cloud and On Prem Training. 24 Hour Sev 1 Support 7 days a week. Provides the customer access to product upgrades and support through phone and web. UPG-MCV-MF-MCC. Only Partners authorized with a VMware Academic Specialization may have access to quote the Academic SKU's.</t>
  </si>
  <si>
    <t>V-UPG-MCV-MF-MCC-A</t>
  </si>
  <si>
    <t>AirWatch by VMware Upgrade from AirWatch Content Locker View to AirWatch Content Locker Collaborate Perpetual License Fee, One Time Fee / Device</t>
  </si>
  <si>
    <t>Restricted to Partners with AirWatch Cloud and On Prem Training. Share, sync, edit and annotate enterprise and user content. Minimum purchase of 25 devices. Support and Maintenance required. On premise deployment services recommended. UPG-MCV-PL-MCC</t>
  </si>
  <si>
    <t>V-UPG-MCV-PL-MCC-C</t>
  </si>
  <si>
    <t>Maintenance Fee for AirWatch by VMware Upgrade from AirWatch Content Locker View to AirWatch Content Locker Collaborate Maintenance Fee, 1 Year Fee / Device</t>
  </si>
  <si>
    <t>Restricted to Partners with AirWatch Cloud and On Prem Training. 24 Hour Sev 1 Support 7 days a week. Provides the customer access to product upgrades and support through phone and web. UPG-MCV-MF-MCC</t>
  </si>
  <si>
    <t>V-UPG-MCV-MF-MCC-C</t>
  </si>
  <si>
    <t>AirWatch by VMware Upgrade from AirWatch Content Locker View to AirWatch Content Locker Collaborate Subscription Fee, 1 Year Fee / Device</t>
  </si>
  <si>
    <t>Restricted to Partners with an AirWatch Cloud Competency. Share, sync, edit and annotate enterprise and user content. Minimum purchase of 25 devices. UPG-MCV-SB-MCC</t>
  </si>
  <si>
    <t>V-UPG-MCV-SB-MCC-C</t>
  </si>
  <si>
    <t>Academic AirWatch by VMware Upgrade from AirWatch Content Locker View to AirWatch Content Locker Collaborate Perpetual License Fee, One Time Fee / Device Promo</t>
  </si>
  <si>
    <t>Restricted to Partners with AirWatch Cloud and On Prem Training. Share, sync, edit and annotate enterprise and user content. Minimum purchase of 25 devices. Support and Maintenance required. UPG-MCV-PL-MCC. Only Partners authorized with a VMware Academic Specialization may have access to quote the Academic SKU's. Promo effective September 9, 2014 - December 24, 2015.</t>
  </si>
  <si>
    <t>V-UPG-MCVPLMCC-APRO</t>
  </si>
  <si>
    <t>Academic AirWatch by VMware Upgrade from AirWatch Content Locker View to AirWatch Content Locker Collaborate Subscription Fee, 1 Year Fee / Device Promo</t>
  </si>
  <si>
    <t>Share, sync, edit and annotate enterprise and user content. Minimum purchase of 25 devices. UPG-MCV-SB-MCC. Only Partners authorized with a VMware Academic Specialization may have access to quote the Academic SKU's. Promo effective September 9, 2014 - December 24, 2015.</t>
  </si>
  <si>
    <t>V-UPG-MCVSBMCC-APRO</t>
  </si>
  <si>
    <t>AirWatch by VMware Upgrade from Mobile Device Management &amp; AirWatch Content Locker View to Yellow Management Suite Subscription - On Premise, 1 Year Fee / Device</t>
  </si>
  <si>
    <t>Restricted to Partners with AirWatch Cloud and On Prem Training. AirWatch Mobile Device Management (including native email management), AirWatch Container (former Workspace), App Catalog, App Wrapping, AirWatch Content Locker View, Inbox (including SEG), Identity Manager, Browser, Telecom, and AirWatch Content Locker Collaborate. On premise deployment services recommended. UPG15-MDMMCV-OP-YMS</t>
  </si>
  <si>
    <t>V-UPG-MDCV2-OPYMS-C</t>
  </si>
  <si>
    <t>Academic AirWatch by VMware Upgrade from Mobile Device Management &amp; AirWatch Content Locker View to Yellow Management Suite Subscription - On Premise, 1 Year Fee / Device Promo</t>
  </si>
  <si>
    <t>Restricted to Partners with AirWatch Cloud and On Prem Training. AirWatch Mobile Device Management (including native email management), AirWatch Container (former Workspace), App Catalog, App Wrapping, AirWatch Content Locker View, Inbox (including SEG), Identity Manager, Browser, Telecom, and AirWatch Content Locker Collaborate. On premise deployment services recommended. UPG15-MDMMCV-OP-YMS. Only Partners authorized with a VMware Academic Specialization may have access to quote the Academic SKU's. Promo effective September 9, 2014-December 24, 2015.</t>
  </si>
  <si>
    <t>V-UPG-MDCV2-OYM-APRO</t>
  </si>
  <si>
    <t>Academic AirWatch by VMware Upgrade from Mobile Device Management &amp; AirWatch Content Locker View to Yellow Management Suite - Perpetual, One Time Fee / Device Promo</t>
  </si>
  <si>
    <t>Restricted to Partners with AirWatch Cloud and On Prem Training. AirWatch Mobile Device Management (including native email management), AirWatch Container (former Workspace), App Catalog, App Wrapping, AirWatch Content Locker View, Inbox (including SEG), Identity Manager, Browser, Telecom, and AirWatch Content Locker Collaborate. Minimum purchase of 25 devices. On premise deployment services recommended. Support and Maintenance required. UPG15-MDMMCV-PL-YMS. Only Partners authorized with a VMware Academic Specialization may have access to quote the Academic SKU's. Promo effective September 9, 2014-December 24, 2015.</t>
  </si>
  <si>
    <t>V-UPG-MDCV2-PYM-APRO</t>
  </si>
  <si>
    <t>AirWatch by VMware Upgrade from Mobile Device Management &amp; AirWatch Content Locker View to Yellow Management Suite - Perpetual, One Time Fee / Device</t>
  </si>
  <si>
    <t>Restricted to Partners with AirWatch Cloud and On Prem Training. AirWatch Mobile Device Management (including native email management), AirWatch Container (former Workspace), App Catalog, App Wrapping, AirWatch Content Locker View, Inbox (including SEG), Identity Manager, Browser, Telecom, and AirWatch Content Locker Collaborate. Minimum purchase of 25 devices. On premise deployment services recommended. Support and Maintenance required. UPG15-MDMMCV-PL-YMS</t>
  </si>
  <si>
    <t>V-UPG-MDCV2-PYM-C</t>
  </si>
  <si>
    <t>Academic AirWatch by VMware Upgrade from Mobile Device Management &amp; AirWatch Content Locker View to Yellow Management Suite Subscription - Cloud (Shared or Dedicated), 1 Year Fee / Device Promo</t>
  </si>
  <si>
    <t>AirWatch Mobile Device Management (including native email management), AirWatch Container (former Workspace), App Catalog, App Wrapping, AirWatch Content Locker View, Inbox (including SEG), Browser, Telecom, and AirWatch Content Locker Collaborate. UPG15-MDMMCV-SB-YMS. Only Partners authorized with a VMware Academic Specialization may have access to quote the Academic SKU's. Promo effective September 9, 2014-December 24, 2015.</t>
  </si>
  <si>
    <t>V-UPG-MDCV2-SYM-APRO</t>
  </si>
  <si>
    <t>AirWatch by VMware Upgrade from Mobile Device Management &amp; AirWatch Content Locker View to Yellow Management Suite Subscription - Cloud (Shared or Dedicated), 1 Year Fee / Device</t>
  </si>
  <si>
    <t>AirWatch Mobile Device Management (including native email management), AirWatch Container (former Workspace), App Catalog, App Wrapping, AirWatch Content Locker View, Inbox (including SEG), Browser, Telecom, and AirWatch Content Locker Collaborate. Minimum purchase of 25 devices. UPG15-MDMMCV-SB-YMS</t>
  </si>
  <si>
    <t>V-UPG-MDCV2-SYM-C</t>
  </si>
  <si>
    <t>Academic Maintenance Fee for AirWatch by VMware Upgrade from Mobile Device Management &amp; AirWatch Content Locker View to Yellow Management Suite, 1 Year Fee / Device</t>
  </si>
  <si>
    <t>Restricted to Partners with Airwatch Cloud and On Prem Training. 24 Hour Sev 1 Support 7 days a week. Provides the customer access to product upgrades and support through phone and web. UPG-MDMMCV-MF-YMS. Only Partners authorized with a VMware Academic Specialization may have access to quote the Academic SKU's.</t>
  </si>
  <si>
    <t>V-UPG-MDMMCV-MFYMS-A</t>
  </si>
  <si>
    <t>Maintenance Fee for AirWatch by VMware Upgrade from Mobile Device Management &amp; AirWatch Content Locker View to Yellow Management Suite, 1 Year Fee / Device</t>
  </si>
  <si>
    <t>Restricted to Partners with Airwatch Cloud and On Prem Training. 24 Hour Sev 1 Support 7 days a week. Provides the customer access to product upgrades and support through phone and web. UPG-MDMMCV-MF-YMS</t>
  </si>
  <si>
    <t>V-UPG-MDMMCV-MFYMS-C</t>
  </si>
  <si>
    <t>Academic AirWatch by VMware Upgrade from Orange Management Suite to Blue Management Suite Subscription - Cloud (Shared or Dedicated), 1 Year Fee / Device Promo</t>
  </si>
  <si>
    <t>AirWatch Mobile Device Management (including native email management), AirWatch Container (former Workspace), App Catalog, App Wrapping, AirWatch Content Locker View, Inbox (including SEG), and Browser. UPG15-OMS-SB-CLD-BMS. Only Partners authorized with a VMware Academic Specialization may have access to quote the Academic SKU's. Promo effective September 9, 2014-December 24, 2015.</t>
  </si>
  <si>
    <t>V-UPG-OM2-CL-BM-APRO</t>
  </si>
  <si>
    <t>AirWatch by VMware Upgrade from Orange Management Suite to Blue Management Suite Subscription - Cloud (Shared or Dedicated), 1 Year Fee / Device Promo</t>
  </si>
  <si>
    <t>AirWatch Mobile Device Management (including native email management), AirWatch Container (former Workspace), App Catalog, App Wrapping, AirWatch Content Locker View, Inbox (including SEG), and Browser. Minimum purchase of 25 devices. UP-OM-SB-CLD-BM-1Y-PR. Promo effective August 1, 2015 - December 26, 2015.</t>
  </si>
  <si>
    <t>V-UPG-OM2-CL-BM-PRO</t>
  </si>
  <si>
    <t>Academic AirWatch by VMware Upgrade from Orange Management Suite to Yellow Management Suite Subscription - Cloud (Shared or Dedicated), 1 Year Fee / Device Promo</t>
  </si>
  <si>
    <t>AirWatch Mobile Device Management (including native email management), AirWatch Container (former Workspace), App Catalog, App Wrapping, AirWatch Content Locker View, Inbox (including SEG), Browser, Telecom, and AirWatch Content Locker Collaborate. UPG15-OMS-SB-CLD-YMS. Only Partners authorized with a VMware Academic Specialization may have access to quote the Academic SKU's. Promo effective September 9, 2014-December 24, 2015.</t>
  </si>
  <si>
    <t>V-UPG-OM2-CL-YM-APRO</t>
  </si>
  <si>
    <t>Academic AirWatch by VMware Upgrade from Orange Management Suite to Blue Management Suite Subscription - On Premise, 1 Year Fee / Device Promo</t>
  </si>
  <si>
    <t>Restricted to Partners with AirWatch Cloud and On Prem Training. AirWatch Mobile Device Management (including native email management), AirWatch Container (former Workspace), App Catalog, App Wrapping, AirWatch Content Locker View, Inbox (including SEG),, Identity Manager and Browser. On premise deployment services recommended. UPG15-OMS-SB-OP-BMS . Only Partners authorized with a VMware Academic Specialization may have access to quote the Academic SKU's . Promo effective September 9, 2014-December 24, 2015.</t>
  </si>
  <si>
    <t>V-UPG-OM2-OP-BM-APRO</t>
  </si>
  <si>
    <t>Academic AirWatch by VMware Upgrade from Orange Management Suite to Yellow Management Suite Subscription - On Premise, 1 Year Fee / Device Promo</t>
  </si>
  <si>
    <t>Restricted to Partners with AirWatch Cloud and On Prem Training. AirWatch Mobile Device Management (including native email management), AirWatch Container (former Workspace), App Catalog, App Wrapping, AirWatch Content Locker View, Inbox (including SEG), Identity Manager, Browser, Telecom, and AirWatch Content Locker Collaborate. On premise deployment services recommended. UPG15-OMS-SB-OP-YMS. Only Partners authorized with a VMware Academic Specialization may have access to quote the Academic SKU's. Promo effective September 9, 2014-December 24, 2015.</t>
  </si>
  <si>
    <t>V-UPG-OM2-OP-YM-APRO</t>
  </si>
  <si>
    <t>Academic AirWatch by VMware Upgrade from Orange Management Suite to Blue Management Suite - Perpetual, One Time Fee / Device Promo</t>
  </si>
  <si>
    <t>Restricted to Partners with AirWatch Cloud and On Prem Training. AirWatch Mobile Device Management (including native email management), AirWatch Container (former Workspace), App Catalog, App Wrapping, AirWatch Content Locker View, Inbox (including SEG),, Identity Manager and Browser. Minimum purchase of 25 devices. On premise deployment services recommended. Support and Maintenance required. UPG15-OMS-PL-BMS . Only Partners authorized with a VMware Academic Specialization may have access to quote the Academic SKU's . Promo effective September 9, 2014-December 24, 2015.</t>
  </si>
  <si>
    <t>V-UPG-OM2-PL-BM-APRO</t>
  </si>
  <si>
    <t>AirWatch by VMware Upgrade from Orange Management Suite to Blue Management Suite - Perpetual, One Time Fee / Device</t>
  </si>
  <si>
    <t>Restricted to Partners with AirWatch Cloud and On Prem Training. AirWatch Mobile Device Management (including native email management), AirWatch Container (former Workspace), App Catalog, App Wrapping, AirWatch Content Locker View, Inbox (including SEG),, Identity Manager and Browser. Minimum purchase of 25 devices. On premise deployment services recommended. Support and Maintenance required. UPG15-OMS-PL-BMS</t>
  </si>
  <si>
    <t>V-UPG-OM2-PL-BMS-C</t>
  </si>
  <si>
    <t>Academic AirWatch by VMware Upgrade from Orange Management Suite to Yellow Management Suite - Perpetual, One Time Fee / Device Promo</t>
  </si>
  <si>
    <t>Restricted to Partners with AirWatch Cloud and On Prem Training. AirWatch Mobile Device Management (including native email management), AirWatch Container (former Workspace), App Catalog, App Wrapping, AirWatch Content Locker View, Inbox (including SEG), Identity Manager, Browser, Telecom, and AirWatch Content Locker Collaborate. Minimum purchase of 25 devices. On premise deployment services recommended. Support and Maintenance required. UPG15-OMS-PL-YMS. Only Partners authorized with a VMware Academic Specialization may have access to quote the Academic SKU's. Promo effective September 9, 2014-December 24, 2015.</t>
  </si>
  <si>
    <t>V-UPG-OM2-PL-YM-APRO</t>
  </si>
  <si>
    <t>AirWatch by VMware Upgrade from Orange Management Suite to Yellow Management Suite - Perpetual, One Time Fee / Device</t>
  </si>
  <si>
    <t>Restricted to Partners with AirWatch Cloud and On Prem Training. AirWatch Mobile Device Management (including native email management), AirWatch Container (former Workspace), App Catalog, App Wrapping, AirWatch Content Locker View, Inbox (including SEG), Identity Manager, Browser, Telecom, and AirWatch Content Locker Collaborate. Minimum purchase of 25 devices. On premise deployment services recommended. Support and Maintenance required. UPG15-OMS-PL-YMS</t>
  </si>
  <si>
    <t>V-UPG-OM2-PL-YMS-C</t>
  </si>
  <si>
    <t>AirWatch by VMware Upgrade from Orange Management Suite to Blue Management Suite Subscription - Cloud (Shared or Dedicated), 1 Year Fee / Device</t>
  </si>
  <si>
    <t>AirWatch Mobile Device Management (including native email management), AirWatch Container (former Workspace), App Catalog, App Wrapping, AirWatch Content Locker View, Inbox (including SEG), and Browser. Minimum purchase of 25 devices. UPG15-OMS-SB-CLD-BMS</t>
  </si>
  <si>
    <t>V-UPG-OM2-SB-CLBMS-C</t>
  </si>
  <si>
    <t>AirWatch by VMware Upgrade from Orange Management Suite to Yellow Management Suite Subscription - Cloud (Shared or Dedicated), 1 Year Fee / Device</t>
  </si>
  <si>
    <t>AirWatch Mobile Device Management (including native email management), AirWatch Container (former Workspace), App Catalog, App Wrapping, AirWatch Content Locker View, Inbox (including SEG), Browser, Telecom, and AirWatch Content Locker Collaborate. Minimum purchase of 25 devices. UPG15-OMS-SB-CLD-YMS</t>
  </si>
  <si>
    <t>V-UPG-OM2-SB-CLYMS-C</t>
  </si>
  <si>
    <t>AirWatch by VMware Upgrade from Orange Management Suite to Blue Management Suite Subscription - On Premise, 1 Year Fee / Device</t>
  </si>
  <si>
    <t>Restricted to Partners with AirWatch Cloud and On Prem Training. AirWatch Mobile Device Management (including native email management), AirWatch Container (former Workspace), App Catalog, App Wrapping, AirWatch Content Locker View, Inbox (including SEG),, Identity Manager and Browser. On premise deployment services recommended. UPG15-OMS-SB-OP-BMS</t>
  </si>
  <si>
    <t>V-UPG-OM2-SB-OPBMS-C</t>
  </si>
  <si>
    <t>AirWatch by VMware Upgrade from Orange Management Suite to Yellow Management Suite Subscription - On Premise, 1 Year Fee / Device</t>
  </si>
  <si>
    <t>Restricted to Partners with AirWatch Cloud and On Prem Training. AirWatch Mobile Device Management (including native email management), AirWatch Container (former Workspace), App Catalog, App Wrapping, AirWatch Content Locker View, Inbox (including SEG), Identity Manager, Browser, Telecom, and AirWatch Content Locker Collaborate. On premise deployment services recommended. UPG15-OMS-SB-OP-YMS</t>
  </si>
  <si>
    <t>V-UPG-OM2-SB-OPYMS-C</t>
  </si>
  <si>
    <t>Academic AirWatch by VMware Upgrade from Orange Management Suite (OMS) Device Based License to User Based License Subscription - Dedicated Cloud, 1 Year Fee / Device Promo</t>
  </si>
  <si>
    <t>Upgrade from Orange Management Suite (OMS) Device Based License to User Based License Subscription. Minimum purchase of 25 devices. UPG-OMS-SB-DCLD-DV-US. Only Partners authorized with a VMware Academic Specialization may have access to quote the Academic SKU's. Promo effective Jan 1, 2015 - December 24, 2015.</t>
  </si>
  <si>
    <t>V-UPG-OMS-DC-US-APRO</t>
  </si>
  <si>
    <t>AirWatch by VMware Upgrade from Orange Management Suite (OMS) Device Based License to User Based License Subscription - Dedicated Cloud, 1 Year Fee / Device</t>
  </si>
  <si>
    <t>Upgrade from Orange Management Suite (OMS) Device Based License to User Based License Subscription. Minimum purchase of 25 devices. UPG-OMS-SB-DCLD-DV-US</t>
  </si>
  <si>
    <t>V-UPG-OMS-DC-US-C</t>
  </si>
  <si>
    <t>Academic Maintenance Fee for Airwatch by VMware Upgd from Orange Management Suite to Blue Management Suite, 1 Year Fee / Device</t>
  </si>
  <si>
    <t>Restricted to Partners with Airwatch Cloud and On Prem Training. 24 Hour Sev 1 Support 7 days a week. Provides the customer access to product upgrades and support through phone and web. UPG-OMS-MF-BMS. Only Partners authorized with a VMware Academic Specialization may have access to quote the Academic SKU's.</t>
  </si>
  <si>
    <t>V-UPG-OMS-MF-BMS-A</t>
  </si>
  <si>
    <t>Academic Maintenance Fee for Airwatch by VMware Upgd from Orange Management Suite to Yellow Management Suite, 1 Year Fee / Device</t>
  </si>
  <si>
    <t>Restricted to Partners with Airwatch Cloud and On Prem Training. 24 Hour Sev 1 Support 7 days a week. Provides the customer access to product upgrades and support through phone and web. UPG-OMS-MF-YMS. Only Partners authorized with a VMware Academic Specialization may have access to quote the Academic SKU's.</t>
  </si>
  <si>
    <t>V-UPG-OMS-MF-YMS-A</t>
  </si>
  <si>
    <t>Maintenance Fee for AirWatch by VMware Upgd from Orange Management Suite to Blue Management Suite, 1 Year Fee / Device</t>
  </si>
  <si>
    <t>Restricted to Partners with Airwatch Cloud and On Prem Training. 24 Hour Sev 1 Support 7 days a week. Provides the customer access to product upgrades and support through phone and web. UPG-OMS-MF-BMS</t>
  </si>
  <si>
    <t>V-UPG-OMS-MF-BMS-C</t>
  </si>
  <si>
    <t>Academic AirWatch by VMware Upgrade from Orange Management Suite (OMS) Device Based License to User Based License - Perpetual, One Time Fee / Device Promo</t>
  </si>
  <si>
    <t>Restricted to Partners with AirWatch Cloud and On Prem Training. Upgrade from Orange Management Suite (OMS) Device Based License to User Based License. Minimum purchase of 25 devices. UPG-OMS-PL-DVUS. Only Partners authorized with a VMware Academic Specialization may have access to quote the Academic SKU's. Promo effective Jan 1, 2015 - December 24, 2015.</t>
  </si>
  <si>
    <t>V-UPG-OMS-PL-US-APRO</t>
  </si>
  <si>
    <t>Academic Maintenance Fee for AirWatch by VMware Upgrade from Orange Management Suite (OMS) Device Based License to User Based License, 1 Year Fee / Device</t>
  </si>
  <si>
    <t>Restricted to Partners with AirWatch Cloud and On Prem Training. Maintenance Fee for Upgrade from Orange Management Suite (OMS) Device Based License to User Based License, 1 Year Fee / Device. UPG-OMS-MF-DEV-USR. Only Partners authorized with a VMware Academic Specialization may have access to quote the Academic SKU's.</t>
  </si>
  <si>
    <t>V-UPG-OMS-MF-US-A</t>
  </si>
  <si>
    <t>AirWatch by VMware Upgrade from Orange Management Suite (OMS) Device Based License to User Based License - Perpetual, One Time Fee / Device</t>
  </si>
  <si>
    <t>Restricted to Partners with AirWatch Cloud and On Prem Training. Upgrade from Orange Management Suite (OMS) Device Based License to User Based License. Minimum purchase of 25 devices. UPG-OMS-PL-DVUS</t>
  </si>
  <si>
    <t>V-UPG-OMS-PL-US-C</t>
  </si>
  <si>
    <t>Maintenance Fee for AirWatch by VMware Upgrade from Orange Management Suite (OMS) Device Based License to User Based License, 1 Year Fee / Device</t>
  </si>
  <si>
    <t>Restricted to Partners with AirWatch Cloud and On Prem Training. Maintenance Fee for Upgrade from Orange Management Suite (OMS) Device Based License to User Based License, 1 Year Fee / Device. UPG-OMS-MF-DEV-USR</t>
  </si>
  <si>
    <t>V-UPG-OMS-MF-US-C</t>
  </si>
  <si>
    <t>Maintenance Fee for AirWatch by VMware Upgd from Orange Management Suite to Yellow Management Suite, 1 Year Fee / Device</t>
  </si>
  <si>
    <t>Restricted to Partners with Airwatch Cloud and On Prem Training. 24 Hour Sev 1 Support 7 days a week. Provides the customer access to product upgrades and support through phone and web. UPG-OMS-MF-YMS</t>
  </si>
  <si>
    <t>V-UPG-OMS-MF-YMS-C</t>
  </si>
  <si>
    <t>Academic AirWatch by VMware Upgrade from Orange Management Suite (OMS) Device Based License to User Based License Subscription - Shared Cloud, 1 Year Fee / Device Promo</t>
  </si>
  <si>
    <t>Upgrade from Orange Management Suite (OMS) Device Based License to User Based License Subscription Minimum purchase of 25 devices. UPG-OMS-SB-CLD-DV-US. Only Partners authorized with a VMware Academic Specialization may have access to quote the Academic SKU's. Promo effective Jan 1, 2015 - December 24, 2015.</t>
  </si>
  <si>
    <t>V-UPG-OMS-SC-US-APRO</t>
  </si>
  <si>
    <t>AirWatch by VMware Upgrade from Orange Management Suite (OMS) Device Based License to User Based License Subscription - Shared Cloud, 1 Year Fee / Device</t>
  </si>
  <si>
    <t>Upgrade from Orange Management Suite (OMS) Device Based License to User Based License Subscription Minimum purchase of 25 devices. UPG-OMS-SB-CLD-DV-US</t>
  </si>
  <si>
    <t>V-UPG-OMS-SC-US-C</t>
  </si>
  <si>
    <t>Academic AirWatch by VMware Upgrade from Yellow Management Suite (YMS) Device Based License to User Based License Subscription - Dedicated Cloud, 1 Year Fee / Device Promo</t>
  </si>
  <si>
    <t>Upgrade from Yellow Management Suite (YMS) Device Based License to User Based License Subscription. Minimum purchase of 25 devices. UPG-YMS-SB-DCLD-DV-US. Only Partners authorized with a VMware Academic Specialization may have access to quote the Academic SKU's. Promo effective Jan 1, 2015 - December 24, 2015.</t>
  </si>
  <si>
    <t>V-UPG-YMS-DC-US-APRO</t>
  </si>
  <si>
    <t>AirWatch by VMware Upgrade from Yellow Management Suite (YMS) Device Based License to User Based License Subscription - Dedicated Cloud, 1 Year Fee / Device</t>
  </si>
  <si>
    <t>Upgrade from Yellow Management Suite (YMS) Device Based License to User Based License Subscription. Minimum purchase of 25 devices. UPG-YMS-SB-DCLD-DV-US</t>
  </si>
  <si>
    <t>V-UPG-YMS-DC-US-C</t>
  </si>
  <si>
    <t>Academic AirWatch by VMware Upgrade from Yellow Management Suite (YMS) Device Based License to User Based License - Perpetual, One Time Fee / Device Promo</t>
  </si>
  <si>
    <t>Restricted to Partners with AirWatch Cloud and On Prem Training. Upgrade from Yellow Management Suite (YMS) Device Based License to User Based License. Minimum purchase of 25 devices. UPG-YMS-PL-DV-US. Only Partners authorized with a VMware Academic Specialization may have access to quote the Academic SKU's. Promo effective Jan 1, 2015 - December 24, 2015.</t>
  </si>
  <si>
    <t>V-UPG-YMS-PL-US-APRO</t>
  </si>
  <si>
    <t>Academic Maintenance Fee for AirWatch by VMware Upgrade from Yellow Management Suite (YMS) Device Based License to User Based License, 1 Year Fee / Device</t>
  </si>
  <si>
    <t>Restricted to Partners with AirWatch Cloud and On Prem Training. Maintenance Fee for Upgrade from Yellow Management Suite (YMS) Device Based License to User Based License, 1 Year Fee / Device. UPG-YMS-MF-DV-US. Only Partners authorized with a VMware Academic Specialization may have access to quote the Academic SKU's.</t>
  </si>
  <si>
    <t>V-UPG-YMS-MF-US-A</t>
  </si>
  <si>
    <t>AirWatch by VMware Upgrade from Yellow Management Suite (YMS) Device Based License to User Based License - Perpetual, One Time Fee / Device</t>
  </si>
  <si>
    <t>Restricted to Partners with AirWatch Cloud and On Prem Training. Upgrade from Yellow Management Suite (YMS) Device Based License to User Based License. Minimum purchase of 25 devices. UPG-YMS-PL-DV-US</t>
  </si>
  <si>
    <t>V-UPG-YMS-PL-US-C</t>
  </si>
  <si>
    <t>Maintenance Fee for AirWatch by VMware Upgrade from Yellow Management Suite (YMS) Device Based License to User Based License, 1 Year Fee / Device</t>
  </si>
  <si>
    <t>Restricted to Partners with AirWatch Cloud and On Prem Training. Maintenance Fee for Upgrade from Yellow Management Suite (YMS) Device Based License to User Based License, 1 Year Fee / Device. UPG-YMS-MF-DV-US</t>
  </si>
  <si>
    <t>V-UPG-YMS-MF-US-C</t>
  </si>
  <si>
    <t>Academic AirWatch by VMware Upgrade from Yellow Management Suite (YMS) Device Based License to User Based License Subscription - Shared Cloud, 1 Year Fee / Device Promo</t>
  </si>
  <si>
    <t>Upgrade from Yellow Management Suite (YMS) Device Based License to User Based License Subscription Minimum purchase of 25 devices. UPG-YMS-SB-CLD-DV-US. Only Partners authorized with a VMware Academic Specialization may have access to quote the Academic SKU's. Promo effective Jan 1, 2015 - December 24, 2015.</t>
  </si>
  <si>
    <t>V-UPG-YMS-SC-US-APRO</t>
  </si>
  <si>
    <t>AirWatch by VMware Upgrade from Yellow Management Suite (YMS) Device Based License to User Based License Subscription - Shared Cloud, 1 Year Fee / Device</t>
  </si>
  <si>
    <t>Upgrade from Yellow Management Suite (YMS) Device Based License to User Based License Subscription Minimum purchase of 25 devices. UPG-YMS-SB-CLD-DV-US</t>
  </si>
  <si>
    <t>V-UPG-YMS-SC-US-C</t>
  </si>
  <si>
    <t>Academic AirWatch by VMware Upgrade from Green Management Suite to Blue Management Suite Subscription - Cloud (Shared or Dedicated) Promo, up to 3 devices per user</t>
  </si>
  <si>
    <t>AirWatch Mobile Device Management (including native email management), AirWatch Container (former Workspace), App Catalog, App Wrapping, AirWatch Content Locker View, Inbox (including SEG), and Browser. Minimum purchase of 25 users. Only Partners authorized with a VMware Academic Specialization may have access to quote the Academic SKU's. Promo effective Jan 1, 2015 - December 24, 2015. UPG-GMS-SB-CLD-BMS-3USR</t>
  </si>
  <si>
    <t>V-UPGM-CLBM-3US-APRO</t>
  </si>
  <si>
    <t>AirWatch by VMware Upgrade from Green Management Suite to Blue Management Suite Subscription - Cloud (Shared or Dedicated), up to 3 devices per user</t>
  </si>
  <si>
    <t>AirWatch Mobile Device Management (including native email management), AirWatch Container (former Workspace), App Catalog, App Wrapping, AirWatch Content Locker View, Inbox (including SEG), and Browser. Minimum purchase of 25 users. UPG-GMS-SB-CLD-BMS-3USR</t>
  </si>
  <si>
    <t>V-UPGM-CLBM-3US-C</t>
  </si>
  <si>
    <t>AirWatch by VMware Upgrade from Green Management Suite to Blue Management Suite Subscription - Cloud (Shared or Dedicated) Promo, up to 3 devices per user, 1 Year Fee / User</t>
  </si>
  <si>
    <t>AirWatch Mobile Device Management (including native email management), AirWatch Container (former Workspace), App Catalog, App Wrapping, AirWatch Content Locker View, Inbox (including SEG), and Browser. Minimum purchase of 25 users.UP-GM-SB-CLD-BM-US1Y-PR. Promo effective August 1, 2015 - December 26, 2015.</t>
  </si>
  <si>
    <t>V-UPGM-CLBM-3US-PRO</t>
  </si>
  <si>
    <t>Academic AirWatch by VMware Upgrade from Green Management Suite to Orange Management Suite Subscription - Cloud (Shared or Dedicated) Promo, up to 3 devices per user</t>
  </si>
  <si>
    <t>AirWatch Mobile Device Management (including native email management), AirWatch Container (former Workspace), App Catalog, and Inbox (including SEG). Minimum purchase of 25 users. Only Partners authorized with a VMware Academic Specialization may have access to quote the Academic SKU's. Promo effective Jan 1, 2015 - December 24, 2015. UPG-GMS-SB-CLD-OMS-3USR</t>
  </si>
  <si>
    <t>V-UPGM-CLOM-3US-APRO</t>
  </si>
  <si>
    <t>AirWatch by VMware Upgrade from Green Management Suite to Orange Management Suite Subscription - Cloud (Shared or Dedicated), up to 3 devices per user</t>
  </si>
  <si>
    <t>AirWatch Mobile Device Management (including native email management), AirWatch Container (former Workspace), App Catalog, and Inbox (including SEG). Minimum purchase of 25 users. UPG-GMS-SB-CLD-OMS-3USR</t>
  </si>
  <si>
    <t>V-UPGM-CLOM-3US-C</t>
  </si>
  <si>
    <t>Academic AirWatch by VMware Upgrade from Green Management Suite to Yellow Management Suite Subscription - Cloud (Shared or Dedicated) Promo, up to 3 devices per user</t>
  </si>
  <si>
    <t>AirWatch Mobile Device Management (including native email management), AirWatch Container (former Workspace), App Catalog, App Wrapping, AirWatch Content Locker View, Inbox (including SEG), Browser, Telecom, and AirWatch Content Locker Collaborate. Minimum purchase of 25 users. Only Partners authorized with a VMware Academic Specialization may have access to quote the Academic SKU's. Promo effective Jan 1, 2015 - December 24, 2015. UPG-GMS-SB-CLD-YMS15-3USR</t>
  </si>
  <si>
    <t>V-UPGM-CLYM-3US-APRO</t>
  </si>
  <si>
    <t>AirWatch by VMware Upgrade from Green Management Suite to Yellow Management Suite Subscription - Cloud (Shared or Dedicated), up to 3 devices per user</t>
  </si>
  <si>
    <t>AirWatch Mobile Device Management (including native email management), AirWatch Container (former Workspace), App Catalog, App Wrapping, AirWatch Content Locker View, Inbox (including SEG), Browser, Telecom, and AirWatch Content Locker Collaborate. Minimum purchase of 25 users. UPG-GMS-SB-CLD-YMS15-3USR</t>
  </si>
  <si>
    <t>V-UPGM-CLYM-3US-C</t>
  </si>
  <si>
    <t>Academic AirWatch by VMware Upgrade from Orange Management Suite to Blue Management Suite Subscription - Cloud (Shared or Dedicated) Promo, up to 3 devices per user</t>
  </si>
  <si>
    <t>AirWatch Mobile Device Management (including native email management), AirWatch Container (former Workspace), App Catalog, App Wrapping, AirWatch Content Locker View, Inbox (including SEG), and Browser. Minimum purchase of 25 users. Only Partners authorized with a VMware Academic Specialization may have access to quote the Academic SKU's. Promo effective Jan 1, 2015 - December 24, 2015. UPG-OMS-SB-CLD-BMS-3USR</t>
  </si>
  <si>
    <t>V-UPOM-CLBM-3US-APRO</t>
  </si>
  <si>
    <t>AirWatch by VMware Upgrade from Orange Management Suite to Blue Management Suite Subscription - Cloud (Shared or Dedicated), up to 3 devices per user</t>
  </si>
  <si>
    <t>AirWatch Mobile Device Management (including native email management), AirWatch Container (former Workspace), App Catalog, App Wrapping, AirWatch Content Locker View, Inbox (including SEG), and Browser. Minimum purchase of 25 users. UPG-OMS-SB-CLD-BMS-3USR</t>
  </si>
  <si>
    <t>V-UPOM-CLBM-3US-C</t>
  </si>
  <si>
    <t>AirWatch by VMware Upgrade from Orange Management Suite to Blue Management Suite Subscription - Cloud (Shared or Dedicated) Promo, up to 3 devices per user, 1 Year Fee / User</t>
  </si>
  <si>
    <t>AirWatch Mobile Device Management (including native email management), AirWatch Container (former Workspace), App Catalog, App Wrapping, AirWatch Content Locker View, Inbox (including SEG), and Browser. Minimum purchase of 25 users. UP-OM-SB-CLD-BM-US1Y-PR. Promo effective August 1, 2015 - December 26, 2015.</t>
  </si>
  <si>
    <t>V-UPOM-CLBM-3US-PRO</t>
  </si>
  <si>
    <t>Academic AirWatch by VMware Upgrade from Orange Management Suite to Yellow Management Suite Subscription - Cloud (Shared or Dedicated) Promo, up to 3 devices per user</t>
  </si>
  <si>
    <t>AirWatch Mobile Device Management (including native email management), AirWatch Container (former Workspace), App Catalog, App Wrapping, AirWatch Content Locker View, Inbox (including SEG), Browser, Telecom, and AirWatch Content Locker Collaborate. Minimum purchase of 25 users. Only Partners authorized with a VMware Academic Specialization may have access to quote the Academic SKU's. Promo effective Jan 1, 2015 - December 24, 2015. UPG-OMS-SB-CLD-YMS15-3USR</t>
  </si>
  <si>
    <t>V-UPOM-CLYM-3US-APRO</t>
  </si>
  <si>
    <t>AirWatch by VMware Upgrade from Orange Management Suite to Yellow Management Suite Subscription - Cloud (Shared or Dedicated), up to 3 devices per user</t>
  </si>
  <si>
    <t>AirWatch Mobile Device Management (including native email management), AirWatch Container (former Workspace), App Catalog, App Wrapping, AirWatch Content Locker View, Inbox (including SEG), Browser, Telecom, and AirWatch Content Locker Collaborate. Minimum purchase of 25 users. UPG-OMS-SB-CLD-YMS15-3USR</t>
  </si>
  <si>
    <t>V-UPOM-CLYM-3US-C</t>
  </si>
  <si>
    <t>Academic Maintenance Fee for VMware Collaboration Bundle, 1 Year Fee / User</t>
  </si>
  <si>
    <t>Restricted to Partners with AirWatch Cloud and On Prem Training. 24 Hour Sev 1 Support 7 days a week. Provides the customer access to product upgrades and support through phone and web. Only partners authorized with a VMware Academic Specialization may have access to quote the Academic SKU's. VCB-MF-3USR</t>
  </si>
  <si>
    <t>V-VCB-MF-3USR-A</t>
  </si>
  <si>
    <t>Maintenance Fee for VMware Collaboration Bundle, 1 Year Fee / User</t>
  </si>
  <si>
    <t>Restricted to Partners with AirWatch Cloud and On Prem Training. 24 Hour Sev 1 Support 7 days a week. Provides the customer access to product upgrades and support through phone and web. VCB-MF-3USR</t>
  </si>
  <si>
    <t>V-VCB-MF-3USR-C</t>
  </si>
  <si>
    <t>Academic VMware Collaboration Bundle - Perpetual, One Time Fee / User Promo</t>
  </si>
  <si>
    <t>Restricted to Partners with AirWatch Cloud and On Prem Training. Includes Socialcast, AirWatch Content Locker and AirWatch Video licensed for 1 user. Also includes Socialcast entitlement for one external contributor for every paid user purchased. Support and Maintenance required. Minimum purchase of 25 users. Only partners authorized with a VMware Academic Specialization may have access to quote the Academic SKU's. VCB-PL-3USR. Promo effective April 1, 2015 - December 24, 2015.</t>
  </si>
  <si>
    <t>V-VCB-PL-3USR-APRO</t>
  </si>
  <si>
    <t>VMware Collaboration Bundle - Perpetual, One Time Fee / User</t>
  </si>
  <si>
    <t>Restricted to Partners with AirWatch Cloud and On Prem Training. Includes Socialcast, AirWatch Content Locker and AirWatch Video licensed for 1 user. Also includes Socialcast entitlement for one external contributor for every paid user purchased. Support and Maintenance required. Minimum purchase of 25 users. VCB-PL-3USR</t>
  </si>
  <si>
    <t>V-VCB-PL-3USR-C</t>
  </si>
  <si>
    <t>Academic VMware Collaboration Bundle SaaS and Support - Dedicated Cloud, 1 Year Fee / User Promo</t>
  </si>
  <si>
    <t>Includes Socialcast licensed for 1 user. Includes Socialcast, AirWatch Content Locker and AirWatch Video licensed for 1 user. Also includes Socialcast entitlement for one external contributor for every paid user purchased. Technical support. 24 hours per day 7 days a week for Severity 1 issues. All other Severities 6 am to 6 pm Pacific Time Monday through Friday. Minimum purchase of 25 users. Only partners authorized with a VMware Academic Specialization may have access to quote the Academic SKU's. VCB-SB-DCLD-3USR-1Y.Promo effective April 1, 2015 - December 24, 2015.</t>
  </si>
  <si>
    <t>V-VCBSDCL-3US1Y-APRO</t>
  </si>
  <si>
    <t>VMware Collaboration Bundle SaaS and Support - Dedicated Cloud, 1 Year Fee / User</t>
  </si>
  <si>
    <t>Includes Socialcast licensed for 1 user. Includes Socialcast, AirWatch Content Locker and AirWatch Video licensed for 1 user. Also includes Socialcast entitlement for one external contributor for every paid user purchased. Technical support. 24 hours per day 7 days a week for Severity 1 issues. All other Severities 6 am to 6 pm Pacific Time Monday through Friday. Minimum purchase of 25 users. VCB-SB-DCLD-3USR-1Y</t>
  </si>
  <si>
    <t>V-VCBSDCL-3US1Y-C</t>
  </si>
  <si>
    <t>Academic VMware Collaboration Bundle SaaS and Support - Shared Cloud, 1 Year Fee / User Promo</t>
  </si>
  <si>
    <t>Includes Socialcast, AirWatch Content Locker and AirWatch Video licensed for 1 user. Also includes Socialcast entitlement for one external contributor for every paid user purchased. Technical support. 24 hours per day 7 days a week for Severity 1 issues. All other Severities 6 am to 6 pm Pacific Time Monday through Friday. Minimum purchase of 25 users. Only partners authorized with a VMware Academic Specialization may have access to quote the Academic SKU's. VCB-SB-CLD-3USR-1Y.Promo effective April 1, 2015 - December 24, 2015.</t>
  </si>
  <si>
    <t>V-VCBSSCL-3US1Y-APRO</t>
  </si>
  <si>
    <t>VMware Collaboration Bundle SaaS and Support - Shared Cloud, 1 Year Fee / User</t>
  </si>
  <si>
    <t>Includes Socialcast, AirWatch Content Locker and AirWatch Video licensed for 1 user. Also includes Socialcast entitlement for one external contributor for every paid user purchased. Technical support. 24 hours per day 7 days a week for Severity 1 issues. All other Severities 6 am to 6 pm Pacific Time Monday through Friday. Minimum purchase of 25 users. VCB-SB-CLD-3USR-1Y</t>
  </si>
  <si>
    <t>V-VCBSSCL-3US1Y-C</t>
  </si>
  <si>
    <t>Academic VMware Identity Manager Advanced Edition  - Perpetual, One Time Fee / User Promo</t>
  </si>
  <si>
    <t>Restricted to Partners with AirWatch Cloud and On Prem Training. VMware Identity Manager Advanced Edition, Perpetual. VIDM-PL-USR. Minimum purchase of 25 users. Support and Maintenance required. Only Partners authorized with a VMware Academic Specialization may have access to quote the Academic SKU's. Promo effective September 8, 2015 - December 24, 2015.</t>
  </si>
  <si>
    <t>V-VIDM-PL-USR-APRO</t>
  </si>
  <si>
    <t>Academic VMware Identity Manager Advanced Edition Maintenance, 1 Year Fee / User</t>
  </si>
  <si>
    <t>Restricted to Partners with AirWatch Cloud and On Prem Training. 24 Hour Sev 1 Support 7 days a week. Provides the customer access to product upgrades and support through phone and web. VIDM-MF-USR. Only Partners authorized with a VMware Academic Specialization may have access to quote the Academic SKU's. Promo effective September 8, 2015 - December 24, 2015.</t>
  </si>
  <si>
    <t>V-VIDM-MF-USR-A</t>
  </si>
  <si>
    <t>VMware Identity Manager Advanced Edition  - Perpetual, One Time Fee / User</t>
  </si>
  <si>
    <t>Restricted to Partners with AirWatch Cloud and On Prem Training. VMware Identity Manager Advanced Edition, Perpetual. VIDM-PL-USR. Minimum purchase of 25 users. Support and Maintenance required.</t>
  </si>
  <si>
    <t>V-VIDM-PL-USR-C</t>
  </si>
  <si>
    <t>VMware Identity Manager Advanced Edition Maintenance, 1 Year Fee / User</t>
  </si>
  <si>
    <t>Restricted to Partners with AirWatch Cloud and On Prem Training. 24 Hour Sev 1 Support 7 days a week. Provides the customer access to product upgrades and support through phone and web. VIDM-MF-USR</t>
  </si>
  <si>
    <t>V-VIDM-MF-USR-C</t>
  </si>
  <si>
    <t>Academic VMware Identity Manager Advanced Edition Subscription - Shared Cloud, 1 Year Fee / User Promo</t>
  </si>
  <si>
    <t>VMware Identity Manager Advanced Edition, Subscription, Shared Cloud. VIDM-SB-CLD-USR-1Y. Minimum purchase of 25 users. Only Partners authorized with a VMware Academic Specialization may have access to quote the Academic SKU's. Promo effective September 8, 2015 - December 24, 2015.</t>
  </si>
  <si>
    <t>V-VIDMSBCLD-US1Y-APRO</t>
  </si>
  <si>
    <t>VMware Identity Manager Advanced Edition Subscription - Shared Cloud, 1 Year Fee / User</t>
  </si>
  <si>
    <t>VMware Identity Manager Advanced Edition, Subscription, Shared Cloud. VIDM-SB-CLD-USR-1Y. Minimum purchase of 25 users.</t>
  </si>
  <si>
    <t>V-VIDMSBCLD-US1Y-C</t>
  </si>
  <si>
    <t>Academic AirWatch by VMware Browser Management Subscription - Dedicated Cloud, 1 Year Fee / Device Promo</t>
  </si>
  <si>
    <t>Secure mobile browsing with customized settings. Minimum purchase of 25 devices. Initial Purchase requires AirWatch by VMware Cloud - Dedicated Environment Setup, One Time Fee / Environment (V-PS-DHE-SET-C) and a minimum purchase of 3,000 devices. Follow on minimum purchase of 25 users. MBM-SB-DCLD-AWB-1Y. Only Partners authorized with a VMware Academic Specialization may have access to quote the Academic SKU's. Promo effective Jan 1, 2015 - December 24, 2015.</t>
  </si>
  <si>
    <t>V-WBSBDCL-3US1Y-APRO</t>
  </si>
  <si>
    <t>AirWatch by VMware Browser Management Subscription - Dedicated Cloud, 1 Year Fee / Device</t>
  </si>
  <si>
    <t>Secure mobile browsing with customized settings. Minimum purchase of 25 devices. Initial Purchase requires AirWatch by VMware Cloud - Dedicated Environment Setup, One Time Fee / Environment (V-PS-DHE-SET-C) and a minimum purchase of 3,000 devices. Follow on minimum purchase of 25 users. MBM-SB-DCLD-AWB-1Y</t>
  </si>
  <si>
    <t>V-WBSBDCL-3US1Y-C</t>
  </si>
  <si>
    <t>Academic AirWatch by VMware Browser Management Subscription - On Premise, 1 Year Fee / Device Promo</t>
  </si>
  <si>
    <t>Restricted to Partners with AirWatch Cloud and On Prem Training. Secure mobile browsing with customized settings. Minimum purchase of 25 devices. On premise deployment services recommended. MBM-SB-OP-AWB-1Y. Only Partners authorized with a VMware Academic Specialization may have access to quote the Academic SKU's. Promo effective Jan 1, 2015 - December 24, 2015.</t>
  </si>
  <si>
    <t>V-WBSBOP-DEV1Y-APRO</t>
  </si>
  <si>
    <t>AirWatch by VMware Browser Management Subscription - On Premise, 1 Year Fee / Device</t>
  </si>
  <si>
    <t>Restricted to Partners with AirWatch Cloud and On Prem Training. Secure mobile browsing with customized settings. Minimum purchase of 25 devices. On premise deployment services recommended. MBM-SB-OP-AWB-1Y</t>
  </si>
  <si>
    <t>V-WBSBOP-DEV1Y-C</t>
  </si>
  <si>
    <t>Academic AirWatch by VMware Mobile Browser Management Subscription - Shared Cloud, 1 Year Fee / Device Promo</t>
  </si>
  <si>
    <t>Secure mobile browsing with customized settings. Minimum purchase of 25 devices. MBM-SB-CLD-AWB-1Y. Only Partners authorized with a VMware Academic Specialization may have access to quote the Academic SKU's. Promo effective Jan 1, 2015 - December 24, 2015.</t>
  </si>
  <si>
    <t>V-WBSBSCL-DEV1Y-APRO</t>
  </si>
  <si>
    <t>AirWatch by VMware Mobile Browser Management Subscription - Shared Cloud, 1 Year Fee / Device</t>
  </si>
  <si>
    <t>Secure mobile browsing with customized settings. Minimum purchase of 25 devices. MBM-SB-CLD-AWB-1Y</t>
  </si>
  <si>
    <t>V-WBSBSCL-DEV1Y-C</t>
  </si>
  <si>
    <t>Academic AirWatch by VMware Video Subscription - Dedicated Cloud, 1 Year Fee / User Promo</t>
  </si>
  <si>
    <t>AirWatch Video Subscription - Dedicated Cloud. Initial Purchase requires AirWatch by VMware Cloud - Dedicated Environment Setup, One Time Fee / Environment (V-PS-DHE-SET-C) and a minimum purchase of 3,000 users Follow on minimum purchase of 25 users. AWV-SB-DCLD-3USR-1Y. Only Partners authorized with a VMware Academic Specialization may have access to quote the Academic SKU's. Promo effective Jan 1, 2015 - December 24, 2015.</t>
  </si>
  <si>
    <t>V-WVSBDCL-3US1Y-APRO</t>
  </si>
  <si>
    <t>AirWatch by VMware Video Subscription - Dedicated Cloud, 1 Year Fee / User</t>
  </si>
  <si>
    <t>AirWatch Video Subscription - Dedicated Cloud. Initial Purchase requires AirWatch by VMware Cloud - Dedicated Environment Setup, One Time Fee / Environment (V-PS-DHE-SET-C) and a minimum purchase of 3,000 users Follow on minimum purchase of 25 users. AWV-SB-DCLD-3USR-1Y</t>
  </si>
  <si>
    <t>V-WVSBDCL-3US1Y-C</t>
  </si>
  <si>
    <t>Academic AirWatch by VMware Video Subscription - Dedicated Cloud, 1 Year Fee / Device</t>
  </si>
  <si>
    <t>AirWatch Video Subscription - Dedicated Cloud. Initial Purchase requires AirWatch by VMware Cloud - Dedicated Environment Setup, One Time Fee / Environment (V-PS-DHE-SET-C) and a minimum purchase of 3,000 devices. Follow on minimum purchase of 25 devices. AWV-SB-DCLD-DEV-1Y. Only Partners authorized with a VMware Academic Specialization may have access to quote the Academic SKU's. Promo effective Jan 1, 2015 - December 24, 2015.</t>
  </si>
  <si>
    <t>V-WVSBDCL-DEV1Y-APRO</t>
  </si>
  <si>
    <t>AirWatch by VMware Video Subscription - Dedicated Cloud, 1 Year Fee / Device</t>
  </si>
  <si>
    <t>AirWatch Video Subscription - Dedicated Cloud. Initial Purchase requires AirWatch by VMware Cloud - Dedicated Environment Setup, One Time Fee / Environment (V-PS-DHE-SET-C) and a minimum purchase of 3,000 devices. Follow on minimum purchase of 25 devices. AWV-SB-DCLD-DEV-1Y</t>
  </si>
  <si>
    <t>V-WVSBDCL-DEV1Y-C</t>
  </si>
  <si>
    <t>Academic AirWatch by VMware Video Subscription - On Premise, 1 Year Fee / Device</t>
  </si>
  <si>
    <t>Restricted to Partners with AirWatch Cloud and On Prem Training. AirWatch Video Subscription - On Premise. Minimum purchase of 25 devices. AWV-SB-OP-DEV-1Y. Only Partners authorized with a VMware Academic Specialization may have access to quote the Academic SKU's. Promo effective Jan 1, 2015 - December 24, 2015.</t>
  </si>
  <si>
    <t>V-WVSBOP-DEV1Y-APRO</t>
  </si>
  <si>
    <t>AirWatch by VMware Video Subscription - On Premise, 1 Year Fee / Device</t>
  </si>
  <si>
    <t>Restricted to Partners with AirWatch Cloud and On Prem Training. AirWatch Video Subscription - On Premise. Minimum purchase of 25 devices. AWV-SB-OP-DEV-1Y</t>
  </si>
  <si>
    <t>V-WVSBOP-DEV1Y-C</t>
  </si>
  <si>
    <t>Academic AirWatch by VMware Video Subscription - Shared Cloud, 1 Year Fee / User Promo</t>
  </si>
  <si>
    <t>AirWatch Video Subscription - Shared Cloud. Minimum purchase of 25 users. AWV-SB-CLD-3USR-1Y. Only Partners authorized with a VMware Academic Specialization may have access to quote the Academic SKU's. Promo effective Jan 1, 2015 - December 24, 2015.</t>
  </si>
  <si>
    <t>V-WVSBSCL-3US1Y-APRO</t>
  </si>
  <si>
    <t>AirWatch by VMware Video Subscription - Shared Cloud, 1 Year Fee / User</t>
  </si>
  <si>
    <t>AirWatch Video Subscription - Shared Cloud. Minimum purchase of 25 users. AWV-SB-CLD-3USR-1Y</t>
  </si>
  <si>
    <t>V-WVSBSCL-3US1Y-C</t>
  </si>
  <si>
    <t>Academic AirWatch by VMware Video Subscription - Shared Cloud, 1 Year Fee / Device</t>
  </si>
  <si>
    <t>AirWatch Video Subscription - Shared Cloud. Minimum purchase of 25 devices. AWV-SB-CLD-DEV-1Y. Only Partners authorized with a VMware Academic Specialization may have access to quote the Academic SKU's. Promo effective Jan 1, 2015 - December 24, 2015.</t>
  </si>
  <si>
    <t>V-WVSBSCL-DEV1Y-APRO</t>
  </si>
  <si>
    <t>AirWatch by VMware Video Subscription - Shared Cloud, 1 Year Fee / Device</t>
  </si>
  <si>
    <t>AirWatch Video Subscription - Shared Cloud. Minimum purchase of 25 devices. AWV-SB-CLD-DEV-1Y</t>
  </si>
  <si>
    <t>V-WVSBSCL-DEV1Y-C</t>
  </si>
  <si>
    <t>Academic Maintenance Fee for Airwatch by VMware Yellow Management Suite, 1 Year Fee / Device</t>
  </si>
  <si>
    <t>Restricted to Partners with Airwatch Cloud and On Prem Training. 24 Hour Sev 1 Support 7 days a week. Provides the customer access to product upgrades and support through phone and web. YMS-MF-DEV. Only Partners authorized with a VMware Academic Specialization may have access to quote the Academic SKU's.</t>
  </si>
  <si>
    <t>V-YMS-MF-DEV-A</t>
  </si>
  <si>
    <t>Academic AirWatch by VMware Yellow Management Suite Perpetual - User (up to 3 devices per user), One Time Fee / User Promo</t>
  </si>
  <si>
    <t>Restricted to Partners with AirWatch Cloud and On Prem Training. AirWatch Yellow Management Suite Perpetual - User (up to 3 devices per user). Minimum purchase of 25 users. YMS15-PL-3USR. Only Partners authorized with a VMware Academic Specialization may have access to quote the Academic SKU's. Promo effective Jan 1, 2015 - December 24, 2015.</t>
  </si>
  <si>
    <t>V-YMS-PL-3USR-APRO</t>
  </si>
  <si>
    <t>Academic Maintenance for AirWatch by VMware Yellow Management Suite (up to 3 devices per user), 1 Year Fee / User</t>
  </si>
  <si>
    <t>Restricted to Partners with AirWatch Cloud and On Prem Training. Maintenance for AirWatch Yellow Management Suite (up to 3 devices per user) - YMS-MF-3USR. Only Partners authorized with a VMware Academic Specialization may have access to quote the Academic SKU's.</t>
  </si>
  <si>
    <t>V-YMS-MF-3USR-A</t>
  </si>
  <si>
    <t>AirWatch by VMware Yellow Management Suite Perpetual - User (up to 3 devices per user), One Time Fee / User</t>
  </si>
  <si>
    <t>Restricted to Partners with AirWatch Cloud and On Prem Training. AirWatch Yellow Management Suite Perpetual - User (up to 3 devices per user). Minimum purchase of 25 users. YMS15-PL-3USR</t>
  </si>
  <si>
    <t>V-YMS-PL-3USR-C</t>
  </si>
  <si>
    <t>Maintenance for AirWatch by VMware Yellow Management Suite (up to 3 devices per user), 1 Year Fee / User</t>
  </si>
  <si>
    <t>Restricted to Partners with AirWatch Cloud and On Prem Training. Maintenance for AirWatch Yellow Management Suite (up to 3 devices per user) - YMS-MF-3USR</t>
  </si>
  <si>
    <t>V-YMS-MF-3USR-C</t>
  </si>
  <si>
    <t>Maintenance Fee for AirWatch by VMware Yellow Management Suite, 1 Year Fee / Device</t>
  </si>
  <si>
    <t>Restricted to Partners with Airwatch Cloud and On Prem Training. 24 Hour Sev 1 Support 7 days a week. Provides the customer access to product upgrades and support through phone and web. YMS-MF-DEV</t>
  </si>
  <si>
    <t>V-YMS-MF-DEV-C</t>
  </si>
  <si>
    <t>Academic AirWatch by VMware Yellow Management Suite Perpetual, One Time Fee / Device Promo</t>
  </si>
  <si>
    <t>Restricted to Partners with AirWatch Cloud and On Prem Training. AirWatch Mobile Device Management (including native email management), AirWatch Container (former Workspace), App Catalog, App Wrapping, AirWatch Content Locker View, Inbox (including SEG), Identity Manager, Browser, Telecom, and AirWatch Content Locker Collaborate. Minimum purchase of 25 devices. On premise deployment services recommended. Support and Maintenance required. YMS15-PL-DEV. Only Partners authorized with a VMware Academic Specialization may have access to quote the Academic SKU's. Promo effective September 9, 2014-December 24, 2015.</t>
  </si>
  <si>
    <t>V-YMS-PL-DV2-APRO</t>
  </si>
  <si>
    <t>AirWatch by VMware Yellow Management Suite Perpetual, One Time Fee / Device</t>
  </si>
  <si>
    <t>Restricted to Partners with AirWatch Cloud and On Prem Training. AirWatch Mobile Device Management (including native email management), AirWatch Container (former Workspace), App Catalog, App Wrapping, AirWatch Content Locker View, Inbox (including SEG), Identity Manager, Browser, Telecom, and AirWatch Content Locker Collaborate. Minimum purchase of 25 devices. On premise deployment services recommended. Support and Maintenance required. YMS15-PL-DEV</t>
  </si>
  <si>
    <t>V-YMS-PL-DV2-C</t>
  </si>
  <si>
    <t>AirWatch by VMware Yellow Management Suite Subscription - Shared Cloud, 1 Year Fee / Device</t>
  </si>
  <si>
    <t>AirWatch Mobile Device Management (including native email management), AirWatch Container (former Workspace), App Catalog, App Wrapping, AirWatch Content Locker View, Inbox (including SEG), Identity Manager, Browser, Telecom, and AirWatch Content Locker Collaborate. Minimum purchase of 25 devices. YMS15-SB-CLD-DEV-1Y</t>
  </si>
  <si>
    <t>V-YMS-SB-CLDDV2-1Y-C</t>
  </si>
  <si>
    <t>AirWatch by VMware Yellow Management Suite Subscription - Shared Cloud, 2 Year Fee / Device</t>
  </si>
  <si>
    <t>AirWatch Mobile Device Management (including native email management), AirWatch Container (former Workspace), App Catalog, App Wrapping, AirWatch Content Locker View, Inbox (including SEG), Identity Manager, Browser, Telecom, and AirWatch Content Locker Collaborate. Minimum purchase of 25 devices. YMS15-SB-CLD-DEV-2Y</t>
  </si>
  <si>
    <t>V-YMS-SB-CLDDV2-2Y-C</t>
  </si>
  <si>
    <t>AirWatch by VMware Yellow Management Suite Subscription - Shared Cloud, 3 Year Fee / Device</t>
  </si>
  <si>
    <t>AirWatch Mobile Device Management (including native email management), AirWatch Container (former Workspace), App Catalog, App Wrapping, AirWatch Content Locker View, Inbox (including SEG), Identity Manager, Browser, Telecom, and AirWatch Content Locker Collaborate. Minimum purchase of 25 devices. YMS15-SB-CLD-DEV-3Y</t>
  </si>
  <si>
    <t>V-YMS-SB-CLDDV2-3Y-C</t>
  </si>
  <si>
    <t>AirWatch by VMware Yellow Management Suite Subscription - On Premise, 1 Year Fee / Device</t>
  </si>
  <si>
    <t>Restricted to Partners with AirWatch Cloud and On Prem Training. AirWatch Mobile Device Management (including native email management), AirWatch Container (former Workspace), App Catalog, App Wrapping, AirWatch Content Locker View, Inbox (including SEG), Identity Manager, Browser, Telecom, and AirWatch Content Locker Collaborate. Minimum purchase of 25 devices. On premise deployment services recommended. YMS15-SB-OP-DEV-1Y</t>
  </si>
  <si>
    <t>V-YMS-SB-OP-DV2-1Y-C</t>
  </si>
  <si>
    <t>AirWatch by VMware Yellow Management Suite Subscription - On Premise, 2 Year Fee / Device</t>
  </si>
  <si>
    <t>Restricted to Partners with AirWatch Cloud and On Prem Training. AirWatch Mobile Device Management (including native email management), AirWatch Container (former Workspace), App Catalog, App Wrapping, AirWatch Content Locker View, Inbox (including SEG), Identity Manager, Browser, Telecom, and AirWatch Content Locker Collaborate. Minimum purchase of 25 devices. On premise deployment services recommended. YMS15-SB-OP-DEV-2Y</t>
  </si>
  <si>
    <t>V-YMS-SB-OP-DV2-2Y-C</t>
  </si>
  <si>
    <t>AirWatch by VMware Yellow Management Suite Subscription - On Premise, 3 Year Fee / Device</t>
  </si>
  <si>
    <t>Restricted to Partners with AirWatch Cloud and On Prem Training. AirWatch Mobile Device Management (including native email management), AirWatch Container (former Workspace), App Catalog, App Wrapping, AirWatch Content Locker View, Inbox (including SEG), Identity Manager, Browser, Telecom, and AirWatch Content Locker Collaborate. Minimum purchase of 25 devices. On premise deployment services recommended. YMS15-SB-OP-DEV-3Y</t>
  </si>
  <si>
    <t>V-YMS-SB-OP-DV2-3Y-C</t>
  </si>
  <si>
    <t>Academic AirWatch by VMware Yellow Management Suite Subscription - Shared Cloud, 1 Year Fee / Device Promo</t>
  </si>
  <si>
    <t>AirWatch Mobile Device Management (including native email management), AirWatch Container (former Workspace), App Catalog, App Wrapping, AirWatch Content Locker View, Inbox (including SEG), Identity Manager, Browser, Telecom, and AirWatch Content Locker Collaborate. Minimum purchase of 25 devices. YMS15-SB-CLD-DEV-1Y. Only Partners authorized with a VMware Academic Specialization may have access to quote the Academic SKU's. Promo effective September 9, 2014-December 24, 2015.</t>
  </si>
  <si>
    <t>V-YMS-SBCLD2-1Y-APRO</t>
  </si>
  <si>
    <t>Academic AirWatch by VMware Yellow Management Suite Subscription - Shared Cloud, 2 Year Fee / Device Promo</t>
  </si>
  <si>
    <t>AirWatch Mobile Device Management (including native email management), AirWatch Container (former Workspace), App Catalog, App Wrapping, AirWatch Content Locker View, Inbox (including SEG), Identity Manager, Browser, Telecom, and AirWatch Content Locker Collaborate. Minimum purchase of 25 devices. YMS15-SB-CLD-DEV-2Y. Only Partners authorized with a VMware Academic Specialization may have access to quote the Academic SKU's. Promo effective September 9, 2014-December 24, 2015.</t>
  </si>
  <si>
    <t>V-YMS-SBCLD2-2Y-APRO</t>
  </si>
  <si>
    <t>Academic AirWatch by VMware Yellow Management Suite Subscription - Shared Cloud, 3 Year Fee / Device Promo</t>
  </si>
  <si>
    <t>AirWatch Mobile Device Management (including native email management), AirWatch Container (former Workspace), App Catalog, App Wrapping, AirWatch Content Locker View, Inbox (including SEG), Identity Manager, Browser, Telecom, and AirWatch Content Locker Collaborate. Minimum purchase of 25 devices. YMS15-SB-CLD-DEV-3Y. Only Partners authorized with a VMware Academic Specialization may have access to quote the Academic SKU's. Promo effective September 9, 2014-December 24, 2015.</t>
  </si>
  <si>
    <t>V-YMS-SBCLD2-3Y-APRO</t>
  </si>
  <si>
    <t>Academic AirWatch by VMware Yellow Management Suite Subscription - Dedicated Cloud, 1 Year Fee / Device Promo</t>
  </si>
  <si>
    <t>AirWatch Mobile Device Management (including native email management), AirWatch Container (former Workspace), App Catalog, App Wrapping, AirWatch Content Locker View, Inbox (including SEG), Browser, Telecom, and AirWatch Content Locker Collaborate. Initial Purchase requires AirWatch by VMware Cloud - Dedicated Environment Setup, One Time Fee / Environment (V-PS-DHE-SET-C) and a minimum purchase of 3,000 devices. Follow on minimum purchase of 25 devices. YMS15-SB-DCLD-DEV-1Y. Only Partners authorized with a VMware Academic Specialization may have access to quote the Academic SKU's. Promo effective September 9, 2014-December 24, 2015.</t>
  </si>
  <si>
    <t>V-YMS-SBDCL2-1Y-APRO</t>
  </si>
  <si>
    <t>Academic AirWatch by VMware Yellow Management Suite Subscription - Dedicated Cloud, 2 Year Fee / Device Promo</t>
  </si>
  <si>
    <t>AirWatch Mobile Device Management (including native email management), AirWatch Container (former Workspace), App Catalog, App Wrapping, AirWatch Content Locker View, Inbox (including SEG), Browser, Telecom, and AirWatch Content Locker Collaborate. Initial Purchase requires AirWatch by VMware Cloud - Dedicated Environment Setup, One Time Fee / Environment (V-PS-DHE-SET-C) and a minimum purchase of 3,000 devices. Follow on minimum purchase of 25 devices. YMS15-SB-DCLD-DEV-2Y. Only Partners authorized with a VMware Academic Specialization may have access to quote the Academic SKU's. Promo effective September 9, 2014-December 24, 2015.</t>
  </si>
  <si>
    <t>V-YMS-SBDCL2-2Y-APRO</t>
  </si>
  <si>
    <t>Academic AirWatch by VMware Yellow Management Suite Subscription - Dedicated Cloud, 3 Year Fee / Device Promo</t>
  </si>
  <si>
    <t>AirWatch Mobile Device Management (including native email management), AirWatch Container (former Workspace), App Catalog, App Wrapping, AirWatch Content Locker View, Inbox (including SEG), Browser, Telecom, and AirWatch Content Locker Collaborate. Initial Purchase requires AirWatch by VMware Cloud - Dedicated Environment Setup, One Time Fee / Environment (V-PS-DHE-SET-C) and a minimum purchase of 3,000 devices. Follow on minimum purchase of 25 devices. YMS15-SB-DCLD-DEV-3Y. Only Partners authorized with a VMware Academic Specialization may have access to quote the Academic SKU's. Promo effective September 9, 2014-December 24, 2015.</t>
  </si>
  <si>
    <t>V-YMS-SBDCL2-3Y-APRO</t>
  </si>
  <si>
    <t>AirWatch by VMware Yellow Management Suite Subscription - Dedicated Cloud, 1 Year Fee / Device</t>
  </si>
  <si>
    <t>AirWatch Mobile Device Management (including native email management), AirWatch Container (former Workspace), App Catalog, App Wrapping, AirWatch Content Locker View, Inbox (including SEG), Browser, Telecom, and AirWatch Content Locker Collaborate. Initial Purchase requires AirWatch by VMware Cloud - Dedicated Environment Setup, One Time Fee / Environment (V-PS-DHE-SET-C) and a minimum purchase of 3,000 devices. Follow on minimum purchase of 25 devices. YMS15-SB-DCLD-DEV-1Y</t>
  </si>
  <si>
    <t>V-YMS-SBDCLDDV2-1Y-C</t>
  </si>
  <si>
    <t>AirWatch by VMware Yellow Management Suite Subscription - Dedicated Cloud, 2 Year Fee / Device</t>
  </si>
  <si>
    <t>AirWatch Mobile Device Management (including native email management), AirWatch Container (former Workspace), App Catalog, App Wrapping, AirWatch Content Locker View, Inbox (including SEG), Browser, Telecom, and AirWatch Content Locker Collaborate. Initial Purchase requires AirWatch by VMware Cloud - Dedicated Environment Setup, One Time Fee / Environment (V-PS-DHE-SET-C) and a minimum purchase of 3,000 devices. Follow on minimum purchase of 25 devices. YMS15-SB-DCLD-DEV-2Y</t>
  </si>
  <si>
    <t>V-YMS-SBDCLDDV2-2Y-C</t>
  </si>
  <si>
    <t>AirWatch by VMware Yellow Management Suite Subscription - Dedicated Cloud, 3 Year Fee / Device</t>
  </si>
  <si>
    <t>AirWatch Mobile Device Management (including native email management), AirWatch Container (former Workspace), App Catalog, App Wrapping, AirWatch Content Locker View, Inbox (including SEG), Browser, Telecom, and AirWatch Content Locker Collaborate. Initial Purchase requires AirWatch by VMware Cloud - Dedicated Environment Setup, One Time Fee / Environment (V-PS-DHE-SET-C) and a minimum purchase of 3,000 devices. Follow on minimum purchase of 25 devices. YMS15-SB-DCLD-DEV-3Y</t>
  </si>
  <si>
    <t>V-YMS-SBDCLDDV2-3Y-C</t>
  </si>
  <si>
    <t>Academic AirWatch by VMware Yellow Management Suite Subscription - On Premise, 1 Year Fee / Device Promo</t>
  </si>
  <si>
    <t>Restricted to Partners with AirWatch Cloud and On Prem Training. AirWatch Mobile Device Management (including native email management), AirWatch Container (former Workspace), App Catalog, App Wrapping, AirWatch Content Locker View, Inbox (including SEG), Identity Manager, Browser, Telecom, and AirWatch Content Locker Collaborate. Minimum purchase of 25 devices. YMS15-SB-OP-DEV-1Y. Only Partners authorized with a VMware Academic Specialization may have access to quote the Academic SKU's. Promo effective September 9, 2014-December 24, 2015.</t>
  </si>
  <si>
    <t>V-YMS-SBOPD2-1Y-APRO</t>
  </si>
  <si>
    <t>Academic AirWatch by VMware Yellow Management Suite Subscription - On Premise, 2 Year Fee / Device Promo</t>
  </si>
  <si>
    <t>Restricted to Partners with AirWatch Cloud and On Prem Training. AirWatch Mobile Device Management (including native email management), AirWatch Container (former Workspace), App Catalog, App Wrapping, AirWatch Content Locker View, Inbox (including SEG), Identity Manager, Browser, Telecom, and AirWatch Content Locker Collaborate. Minimum purchase of 25 devices. YMS15-SB-OP-DEV-2Y. Only Partners authorized with a VMware Academic Specialization may have access to quote the Academic SKU's. Promo effective September 9, 2014-December 24, 2015.</t>
  </si>
  <si>
    <t>V-YMS-SBOPD2-2Y-APRO</t>
  </si>
  <si>
    <t>Academic AirWatch by VMware Yellow Management Suite Subscription - On Premise, 3 Year Fee / Device Promo</t>
  </si>
  <si>
    <t>Restricted to Partners with AirWatch Cloud and On Prem Training. AirWatch Mobile Device Management (including native email management), AirWatch Container (former Workspace), App Catalog, App Wrapping, AirWatch Content Locker View, Inbox (including SEG), Identity Manager, Browser, Telecom, and AirWatch Content Locker Collaborate. Minimum purchase of 25 devices. YMS15-SB-OP-DEV-3Y. Only Partners authorized with a VMware Academic Specialization may have access to quote the Academic SKU's. Promo effective September 9, 2014-December 24, 2015.</t>
  </si>
  <si>
    <t>V-YMS-SBOPD2-3Y-APRO</t>
  </si>
  <si>
    <t>Academic AirWatch by VMware Yellow Management Suite Subscription - Dedicated Cloud (up to 3 devices per user), 1 Year Fee / User Promo</t>
  </si>
  <si>
    <t>AirWatch Mobile Device Management (including native email management), AirWatch Container (former Workspace), App Catalog, App Wrapping, AirWatch Content Locker View, Inbox (including SEG), Browser, Telecom, and AirWatch Content Locker Collaborate. Initial Purchase requires AirWatch by VMware Cloud - Dedicated Environment Setup, One Time Fee / Environment (V-PS-DHE-SET-C) and a minimum purchase of 3,000 devices. Follow on minimum purchase of 25 users. Only Partners authorized with a VMware Academic Specialization may have access to quote the Academic SKU's. Promo effective Jan 1, 2015 - December 24, 2015. YMS15-SB-DCLD-3USR-1Y</t>
  </si>
  <si>
    <t>V-YMSBDCL-3US1Y-APRO</t>
  </si>
  <si>
    <t>AirWatch by VMware Yellow Management Suite Subscription - Dedicated Cloud (up to 3 devices per user), 1 Year Fee / User</t>
  </si>
  <si>
    <t>AirWatch Mobile Device Management (including native email management), AirWatch Container (former Workspace), App Catalog, App Wrapping, AirWatch Content Locker View, Inbox (including SEG), Browser, Telecom, and AirWatch Content Locker Collaborate. Initial Purchase requires AirWatch by VMware Cloud - Dedicated Environment Setup, One Time Fee / Environment (V-PS-DHE-SET-C) and a minimum purchase of 3,000 devices. Follow on minimum purchase of 25 users. YMS15-SB-DCLD-3USR-1Y</t>
  </si>
  <si>
    <t>V-YMSBDCL-3US1Y-C</t>
  </si>
  <si>
    <t>Academic AirWatch by VMware Yellow Management Suite Subscription - Dedicated Cloud (up to 3 devices per user), 2 Year Fee / User Promo</t>
  </si>
  <si>
    <t>AirWatch Mobile Device Management (including native email management), AirWatch Container (former Workspace), App Catalog, App Wrapping, AirWatch Content Locker View, Inbox (including SEG), Browser, Telecom, and AirWatch Content Locker Collaborate. Initial Purchase requires AirWatch by VMware Cloud - Dedicated Environment Setup, One Time Fee / Environment (V-PS-DHE-SET-C) and a minimum purchase of 3,000 devices. Follow on minimum purchase of 25 users. Only Partners authorized with a VMware Academic Specialization may have access to quote the Academic SKU's. Promo effective Jan 1, 2015 - December 24, 2015. YMS15-SB-DCLD-3USR-2Y</t>
  </si>
  <si>
    <t>V-YMSBDCL-3US2Y-APRO</t>
  </si>
  <si>
    <t>AirWatch by VMware Yellow Management Suite Subscription - Dedicated Cloud (up to 3 devices per user), 2 Year Fee / User</t>
  </si>
  <si>
    <t>AirWatch Mobile Device Management (including native email management), AirWatch Container (former Workspace), App Catalog, App Wrapping, AirWatch Content Locker View, Inbox (including SEG), Browser, Telecom, and AirWatch Content Locker Collaborate. Initial Purchase requires AirWatch by VMware Cloud - Dedicated Environment Setup, One Time Fee / Environment (V-PS-DHE-SET-C) and a minimum purchase of 3,000 devices. Follow on minimum purchase of 25 users. YMS15-SB-DCLD-3USR-2Y</t>
  </si>
  <si>
    <t>V-YMSBDCL-3US2Y-C</t>
  </si>
  <si>
    <t>Academic AirWatch by VMware Yellow Management Suite Subscription - Dedicated Cloud (up to 3 devices per user), 3 Year Fee / User Promo</t>
  </si>
  <si>
    <t>AirWatch Mobile Device Management (including native email management), AirWatch Container (former Workspace), App Catalog, App Wrapping, AirWatch Content Locker View, Inbox (including SEG), Browser, Telecom, and AirWatch Content Locker Collaborate. Initial Purchase requires AirWatch by VMware Cloud - Dedicated Environment Setup, One Time Fee / Environment (V-PS-DHE-SET-C) and a minimum purchase of 3,000 devices. Follow on minimum purchase of 25 users. Only Partners authorized with a VMware Academic Specialization may have access to quote the Academic SKU's. Promo effective Jan 1, 2015 - December 24, 2015. YMS15-SB-DCLD-3USR-3Y</t>
  </si>
  <si>
    <t>V-YMSBDCL-3US3Y-APRO</t>
  </si>
  <si>
    <t>AirWatch by VMware Yellow Management Suite Subscription - Dedicated Cloud (up to 3 devices per user), 3 Year Fee / User</t>
  </si>
  <si>
    <t>AirWatch Mobile Device Management (including native email management), AirWatch Container (former Workspace), App Catalog, App Wrapping, AirWatch Content Locker View, Inbox (including SEG), Browser, Telecom, and AirWatch Content Locker Collaborate. Initial Purchase requires AirWatch by VMware Cloud - Dedicated Environment Setup, One Time Fee / Environment (V-PS-DHE-SET-C) and a minimum purchase of 3,000 devices. Follow on minimum purchase of 25 users. YMS15-SB-DCLD-3USR-3Y</t>
  </si>
  <si>
    <t>V-YMSBDCL-3US3Y-C</t>
  </si>
  <si>
    <t>Academic AirWatch by VMware Yellow Management Suite Subscription - Shared Cloud (up to 3 devices per user), 1 Year Fee / User Promo</t>
  </si>
  <si>
    <t>AirWatch Mobile Device Management (including native email management), AirWatch Container (former Workspace), App Catalog, App Wrapping, AirWatch Content Locker View, Inbox (including SEG), Identity Manager, Browser, Telecom, and AirWatch Content Locker Collaborate. Minimum purchase of 25 users. Only Partners authorized with a VMware Academic Specialization may have access to quote the Academic SKU's. Promo effective Jan 1, 2015 - December 24, 2015. YMS15-SB-CLD-3USR-1Y</t>
  </si>
  <si>
    <t>V-YMSBSCL-3US1Y-APRO</t>
  </si>
  <si>
    <t>AirWatch by VMware Yellow Management Suite Subscription - Shared Cloud (up to 3 devices per user), 1 Year Fee / User</t>
  </si>
  <si>
    <t>AirWatch Mobile Device Management (including native email management), AirWatch Container (former Workspace), App Catalog, App Wrapping, AirWatch Content Locker View, Inbox (including SEG), Identity Manager, Browser, Telecom, and AirWatch Content Locker Collaborate. Minimum purchase of 25 users. YMS15-SB-CLD-3USR-1Y</t>
  </si>
  <si>
    <t>V-YMSBSCL-3US1Y-C</t>
  </si>
  <si>
    <t>Academic AirWatch by VMware Yellow Management Suite Subscription - Shared Cloud (up to 3 devices per user), 2 Year Fee / User Promo</t>
  </si>
  <si>
    <t>AirWatch Mobile Device Management (including native email management), AirWatch Container (former Workspace), App Catalog, App Wrapping, AirWatch Content Locker View, Inbox (including SEG), Browser, Identity Manager,, Telecom, and AirWatch Content Locker Collaborate. Minimum purchase of 25 users. Only Partners authorized with a VMware Academic Specialization may have access to quote the Academic SKU's. Promo effective Jan 1, 2015 - December 24, 2015. YMS15-SB-CLD-3USR-2Y</t>
  </si>
  <si>
    <t>V-YMSBSCL-3US2Y-APRO</t>
  </si>
  <si>
    <t>AirWatch by VMware Yellow Management Suite Subscription - Shared Cloud (up to 3 devices per user), 2 Year Fee / User</t>
  </si>
  <si>
    <t>AirWatch Mobile Device Management (including native email management), AirWatch Container (former Workspace), App Catalog, App Wrapping, AirWatch Content Locker View, Inbox (including SEG), Browser, Identity Manager,, Telecom, and AirWatch Content Locker Collaborate. Minimum purchase of 25 users. YMS15-SB-CLD-3USR-2Y</t>
  </si>
  <si>
    <t>V-YMSBSCL-3US2Y-C</t>
  </si>
  <si>
    <t>Academic AirWatch by VMware Yellow Management Suite Subscription - Shared Cloud (up to 3 devices per user), 3 Year Fee / User Promo</t>
  </si>
  <si>
    <t>AirWatch Mobile Device Management (including native email management), AirWatch Container (former Workspace), App Catalog, App Wrapping, AirWatch Content Locker View, Inbox (including SEG), Browser, Identity Manager,, Telecom, and AirWatch Content Locker Collaborate. Minimum purchase of 25 users. Only Partners authorized with a VMware Academic Specialization may have access to quote the Academic SKU's. Promo effective Jan 1, 2015 - December 24, 2015. YMS15-SB-CLD-3USR-3Y</t>
  </si>
  <si>
    <t>V-YMSBSCL-3US3Y-APRO</t>
  </si>
  <si>
    <t>AirWatch by VMware Yellow Management Suite Subscription - Shared Cloud (up to 3 devices per user), 3 Year Fee / User</t>
  </si>
  <si>
    <t>AirWatch Mobile Device Management (including native email management), AirWatch Container (former Workspace), App Catalog, App Wrapping, AirWatch Content Locker View, Inbox (including SEG), Browser, Identity Manager,, Telecom, and AirWatch Content Locker Collaborate. Minimum purchase of 25 users. YMS15-SB-CLD-3USR-3Y</t>
  </si>
  <si>
    <t>V-YMSBSCL-3US3Y-C</t>
  </si>
  <si>
    <t>Academic Basic Support/Subscription for vSphere vSphere Storage Appliance (all vCenter Editions) for 1 Year</t>
  </si>
  <si>
    <t>VC5-VSA-G-SSS-A</t>
  </si>
  <si>
    <t>Academic Basic Support/Subscription for vSphere vSphere Storage Appliance (all vCenter Editions)  for 3 years</t>
  </si>
  <si>
    <t>VC5-VSA-3G-SSS-A</t>
  </si>
  <si>
    <t>Academic Production Support/Subscription for vSphere vSphere Storage Appliance (all vCenter Editions) for 1 Year</t>
  </si>
  <si>
    <t>VC5-VSA-P-SSS-A</t>
  </si>
  <si>
    <t>Academic Production Support/Subscription for vSphere vSphere Storage Appliance (all vCenter Editions)  for 3 years</t>
  </si>
  <si>
    <t>VC5-VSA-3P-SSS-A</t>
  </si>
  <si>
    <t>Basic Support/Subscription for vSphere vSphere Storage Appliance (all vCenter Editions) for 1 Year</t>
  </si>
  <si>
    <t>VC5-VSA-G-SSS-C</t>
  </si>
  <si>
    <t>Basic Support/Subscription for vSphere vSphere Storage Appliance (all vCenter Editions)  for 3 years</t>
  </si>
  <si>
    <t>VC5-VSA-3G-SSS-C</t>
  </si>
  <si>
    <t>Production Support/Subscription for vSphere vSphere Storage Appliance (all vCenter Editions) for 1 Year</t>
  </si>
  <si>
    <t>VC5-VSA-P-SSS-C</t>
  </si>
  <si>
    <t>Production Support/Subscription for vSphere vSphere Storage Appliance (all vCenter Editions)  for 3 years</t>
  </si>
  <si>
    <t>VC5-VSA-3P-SSS-C</t>
  </si>
  <si>
    <t>Basic Support/Subscription VMware vCenter Operations 5.6 (and higher minor versions only) Management Suite Enterprise for 1 year</t>
  </si>
  <si>
    <t>VC56-ENT25-G-SSS-C</t>
  </si>
  <si>
    <t>Production Support/Subscription VMware vCenter Operations 5.6 (and higher minor versions only) Management Suite Enterprise for 1 year</t>
  </si>
  <si>
    <t>VC56-ENT25-P-SSS-C</t>
  </si>
  <si>
    <t>Academic Basic Support/Subscription VMware vCenter Operations 5.6 (and higher minor versions only) Management Suite Advanced for 1 year</t>
  </si>
  <si>
    <t>VC56-ADV25-G-SSS-A</t>
  </si>
  <si>
    <t>Academic Production Support/Subscription VMware vCenter Operations 5.6 (and higher minor versions only) Management Suite Advanced for 1 year</t>
  </si>
  <si>
    <t>VC56-ADV25-P-SSS-A</t>
  </si>
  <si>
    <t>Basic Support/Subscription VMware vCenter Operations 5.6 (and higher minor versions only) Management Suite Advanced for 1 year</t>
  </si>
  <si>
    <t>VC56-ADV25-G-SSS-C</t>
  </si>
  <si>
    <t>Production Support/Subscription VMware vCenter Operations 5.6 (and higher minor versions only) Management Suite Advanced for 1 year</t>
  </si>
  <si>
    <t>VC56-ADV25-P-SSS-C</t>
  </si>
  <si>
    <t>Academic Basic Support/Subscription VMware vCenter Operations 5.8.2 (and above) Management Suite Advanced Add-On for vSOM for 1 year</t>
  </si>
  <si>
    <t>Technical Support</t>
  </si>
  <si>
    <t>VC56-ADVAD-G-SSS-A</t>
  </si>
  <si>
    <t>Academic Production Support/Subscription VMware vCenter Operations 5.8.2 (and above) Management Suite Advanced Add-On for vSOM for 1 year</t>
  </si>
  <si>
    <t>VC56-ADVAD-P-SSS-A</t>
  </si>
  <si>
    <t>Basic Support/Subscription VMware vCenter Operations 5.8.2 (and above) Management Suite Advanced Add-On for vSOM for 1 year</t>
  </si>
  <si>
    <t>VC56-ADVAD-G-SSS-C</t>
  </si>
  <si>
    <t>Production Support/Subscription VMware vCenter Operations 5.8.2 (and above) Management Suite Advanced Add-On for vSOM for 1 year</t>
  </si>
  <si>
    <t>VC56-ADVAD-P-SSS-C</t>
  </si>
  <si>
    <t>Academic Basic Support/Subscription for VMware vCenter Operations 5.6 Management Suite Enterprise with Regulatory Compliance (25 Operating System Instance Pack)</t>
  </si>
  <si>
    <t>VC56-ENTR25-G-SSS-A</t>
  </si>
  <si>
    <t>Academic Production Support/Subscription for VMware vCenter Operations 5.6 Management Suite Enterprise with Regulatory Compliance (25 Operating System Instance Pack)</t>
  </si>
  <si>
    <t>VC56-ENTR25-P-SSS-A</t>
  </si>
  <si>
    <t>Basic Support/Subscription for VMware vCenter Operations 5.6 Management Suite Enterprise with Regulatory Compliance (25 Operating System Instance Pack)</t>
  </si>
  <si>
    <t>VC56-ENTR25-G-SSS-C</t>
  </si>
  <si>
    <t>Production Support/Subscription for VMware vCenter Operations 5.6 Management Suite Enterprise with Regulatory Compliance (25 Operating System Instance Pack)</t>
  </si>
  <si>
    <t>VC56-ENTR25-P-SSS-C</t>
  </si>
  <si>
    <t>Academic Basic Support/Subscription VMware vCenter Operations 5.6 (and higher minor versions only) Management Suite Enterprise for 1 year</t>
  </si>
  <si>
    <t>VC56-ENT25-G-SSS-A</t>
  </si>
  <si>
    <t>Academic Production Support/Subscription VMware vCenter Operations 5.6 (and higher minor versions only) Management Suite Enterprise for 1 year</t>
  </si>
  <si>
    <t>VC56-ENT25-P-SSS-A</t>
  </si>
  <si>
    <t>Academic Basic Support/Subscription VMware vCenter Operations 5.6 Management Suite Enterprise Plus for 1 year</t>
  </si>
  <si>
    <t>VC56-ENTP25-G-SSS-A</t>
  </si>
  <si>
    <t>Academic Production Support/Subscription VMware vCenter Operations 5.6 Management Suite Enterprise Plus for 1 year</t>
  </si>
  <si>
    <t>VC56-ENTP25-P-SSS-A</t>
  </si>
  <si>
    <t>Basic Support/Subscription VMware vCenter Operations 5.6 Management Suite Enterprise Plus for 1 year</t>
  </si>
  <si>
    <t>VC56-ENTP25-G-SSS-C</t>
  </si>
  <si>
    <t>Production Support/Subscription VMware vCenter Operations 5.6 Management Suite Enterprise Plus for 1 year</t>
  </si>
  <si>
    <t>VC56-ENTP25-P-SSS-C</t>
  </si>
  <si>
    <t>Academic Basic Support/Subscription VMware vCenter Operations Manager 5.6 (Per OS Instance) for 1 year</t>
  </si>
  <si>
    <t>VC56-MS-G-SSS-A</t>
  </si>
  <si>
    <t>Academic Basic Support/Subscription VMware vCenter Operations Manager 5.6 (Per OS Instance) for 3 years</t>
  </si>
  <si>
    <t>VC56-MS-3G-SSS-A</t>
  </si>
  <si>
    <t>Academic Production Support/Subscription VMware vCenter Operations Manager 5.6 (Per OS Instance) for 1 year</t>
  </si>
  <si>
    <t>VC56-MS-P-SSS-A</t>
  </si>
  <si>
    <t>Academic Production Support/Subscription VMware vCenter Operations Manager 5.6 (Per OS Instance) for 3 years</t>
  </si>
  <si>
    <t>VC56-MS-3P-SSS-A</t>
  </si>
  <si>
    <t>Basic Support/Subscription VMware vCenter Operations Manager 5.6 (Per OS Instance) for 1 year</t>
  </si>
  <si>
    <t>VC56-MS-G-SSS-C</t>
  </si>
  <si>
    <t>Basic Support/Subscription VMware vCenter Operations Manager 5.6 (Per OS Instance) for 3 years</t>
  </si>
  <si>
    <t>VC56-MS-3G-SSS-C</t>
  </si>
  <si>
    <t>Production Support/Subscription VMware vCenter Operations Manager 5.6 (Per OS Instance) for 1 year</t>
  </si>
  <si>
    <t>VC56-MS-P-SSS-C</t>
  </si>
  <si>
    <t>Production Support/Subscription VMware vCenter Operations Manager 5.6 (Per OS Instance) for 3 years</t>
  </si>
  <si>
    <t>VC56-MS-3P-SSS-C</t>
  </si>
  <si>
    <t>Academic Basic Support/Subscription VMware vCenter Operations Manager 5.6 for Network Devices for 1 year</t>
  </si>
  <si>
    <t>VC56-ND-G-SSS-A</t>
  </si>
  <si>
    <t>Academic Basic Support/Subscription VMware vCenter Operations Manager 5.6 for Network Devices for 3 years</t>
  </si>
  <si>
    <t>VC56-ND-3G-SSS-A</t>
  </si>
  <si>
    <t>Academic Production Support/Subscription VMware vCenter Operations Manager 5.6 for Network Devices for 1 year</t>
  </si>
  <si>
    <t>VC56-ND-P-SSS-A</t>
  </si>
  <si>
    <t>Academic Production Support/Subscription VMware vCenter Operations Manager 5.6 for Network Devices for 3 years</t>
  </si>
  <si>
    <t>VC56-ND-3P-SSS-A</t>
  </si>
  <si>
    <t>Basic Support/Subscription VMware vCenter Operations Manager 5.6 for Network Devices for 1 year</t>
  </si>
  <si>
    <t>VC56-ND-G-SSS-C</t>
  </si>
  <si>
    <t>Basic Support/Subscription VMware vCenter Operations Manager 5.6 for Network Devices for 3 years</t>
  </si>
  <si>
    <t>VC56-ND-3G-SSS-C</t>
  </si>
  <si>
    <t>Production Support/Subscription VMware vCenter Operations Manager 5.6 for Network Devices for 1 year</t>
  </si>
  <si>
    <t>VC56-ND-P-SSS-C</t>
  </si>
  <si>
    <t>Production Support/Subscription VMware vCenter Operations Manager 5.6 for Network Devices for 3 years</t>
  </si>
  <si>
    <t>VC56-ND-3P-SSS-C</t>
  </si>
  <si>
    <t>Academic Basic Support/Subscription VMware vCenter Operations 5.6 (and higher minor versions only) Management Suite Standard (25 VM Pack) for 1 year</t>
  </si>
  <si>
    <t>VC56-STD25-G-SSS-A</t>
  </si>
  <si>
    <t>Academic Production Support/Subscription VMware vCenter Operations 5.6 (and higher minor versions only) Management Suite Standard (25 VM Pack) for 1 year</t>
  </si>
  <si>
    <t>VC56-STD25-P-SSS-A</t>
  </si>
  <si>
    <t>Basic Support/Subscription VMware vCenter Operations 5.6 (and higher minor versions only) Management Suite Standard (25 VM Pack) for 1 year</t>
  </si>
  <si>
    <t>VC56-STD25-G-SSS-C</t>
  </si>
  <si>
    <t>Production Support/Subscription VMware vCenter Operations 5.6 (and higher minor versions only) Management Suite Standard (25 VM Pack) for 1 year</t>
  </si>
  <si>
    <t>VC56-STD25-P-SSS-C</t>
  </si>
  <si>
    <t>Academic Basic Support/Subscription VMware vCenter Operations Manager 5.6 for EMC Symmetrix and Netapp Storage (Per Terabyte Managed) for 1 year</t>
  </si>
  <si>
    <t>VC56-TM-G-SSS-A</t>
  </si>
  <si>
    <t>Academic Production Support/Subscription VMware vCenter Operations Manager 5.6 for EMC Symmetrix and Netapp Storage (Per Terabyte Managed) for 1 year</t>
  </si>
  <si>
    <t>VC56-TM-P-SSS-A</t>
  </si>
  <si>
    <t>Basic Support/Subscription VMware vCenter Operations Manager 5.6 for EMC Symmetrix and Netapp Storage (Per Terabyte Managed) for 1 year</t>
  </si>
  <si>
    <t>VC56-TM-G-SSS-C</t>
  </si>
  <si>
    <t>Production Support/Subscription VMware vCenter Operations Manager 5.6 for EMC Symmetrix and Netapp Storage (Per Terabyte Managed) for 1 year</t>
  </si>
  <si>
    <t>VC56-TM-P-SSS-C</t>
  </si>
  <si>
    <t>Academic Upgrade: VMware Horizon View Standard Edition (CCU) to Horizon Enterprise Edition: 100 Pack (CCU)</t>
  </si>
  <si>
    <t>HZ-VU-ENTC-100-UG-A</t>
  </si>
  <si>
    <t>Upgrade: VMware Horizon View Standard Edition (CCU) to Horizon Enterprise Edition: 100 Pack (CCU)</t>
  </si>
  <si>
    <t>HZ-VU-ENTC-100-UG-C</t>
  </si>
  <si>
    <t>VPP L1 Upgrade: VMware Horizon View Standard Edition (CCU) to Horizon Enterprise Edition: 100 Pack (CCU)</t>
  </si>
  <si>
    <t>HZ-VUENTC100-UG-C-L1</t>
  </si>
  <si>
    <t>VPP L2 Upgrade: VMware Horizon View Standard Edition (CCU) to Horizon Enterprise Edition: 100 Pack (CCU)</t>
  </si>
  <si>
    <t>HZ-VUENTC100-UG-C-L2</t>
  </si>
  <si>
    <t>VPP L3 Upgrade: VMware Horizon View Standard Edition (CCU) to Horizon Enterprise Edition: 100 Pack (CCU)</t>
  </si>
  <si>
    <t>HZ-VUENTC100-UG-C-L3</t>
  </si>
  <si>
    <t>VPP L4 Upgrade: VMware Horizon View Standard Edition (CCU) to Horizon Enterprise Edition: 100 Pack (CCU)</t>
  </si>
  <si>
    <t>HZ-VUENTC100-UG-C-L4</t>
  </si>
  <si>
    <t>vFabric</t>
  </si>
  <si>
    <t>Academic Basic Support/Subscription VMware vFabric Application Director for Provisioning 25 VM Pack for 1 year</t>
  </si>
  <si>
    <t>VF-ADPRV25-G-SSS-A</t>
  </si>
  <si>
    <t>Academic Production Support/Subscription VMware vFabric Application Director for Provisioning 25 VM Pack for 1 year</t>
  </si>
  <si>
    <t>VF-ADPRV25-P-SSS-A</t>
  </si>
  <si>
    <t>Basic Support/Subscription VMware vFabric Application Director for Provisioning 25 VM Pack for 1 year</t>
  </si>
  <si>
    <t>VF-ADPRV25-G-SSS-C</t>
  </si>
  <si>
    <t>Production Support/Subscription VMware vFabric Application Director for Provisioning 25 VM Pack for 1 year</t>
  </si>
  <si>
    <t>VF-ADPRV25-P-SSS-C</t>
  </si>
  <si>
    <t>Academic Basic Support/Subscription VMware vFabric Application Director for Release Automation 25 VM Pack for 1 year</t>
  </si>
  <si>
    <t>VF-ADRAU25-G-SSS-A</t>
  </si>
  <si>
    <t>Academic Production Support/Subscription VMware vFabric Application Director for Release Automation 25 VM Pack for 1 year</t>
  </si>
  <si>
    <t>VF-ADRAU25-P-SSS-A</t>
  </si>
  <si>
    <t>Basic Support/Subscription VMware vFabric Application Director for Release Automation 25 VM Pack for 1 year</t>
  </si>
  <si>
    <t>VF-ADRAU25-G-SSS-C</t>
  </si>
  <si>
    <t>Production Support/Subscription VMware vFabric Application Director for Release Automation 25 VM Pack for 1 year</t>
  </si>
  <si>
    <t>VF-ADRAU25-P-SSS-C</t>
  </si>
  <si>
    <t>Academic Basic Support/Subscription for VMware vFabric Application Performance Manager for 1 Year</t>
  </si>
  <si>
    <t>VF-APM-G-SSS-A</t>
  </si>
  <si>
    <t>Academic Basic Support/Subscription for VMware vFabric Application Performance Manager for 3 years</t>
  </si>
  <si>
    <t>VF-APM-3G-SSS-A</t>
  </si>
  <si>
    <t>Academic Production Support/Subscription for VMware vFabric Application Performance Manager for 1 Year</t>
  </si>
  <si>
    <t>VF-APM-P-SSS-A</t>
  </si>
  <si>
    <t>Academic Production Support/Subscription for VMware vFabric Application Performance Manager for 3 years</t>
  </si>
  <si>
    <t>VF-APM-3P-SSS-A</t>
  </si>
  <si>
    <t>Basic Support/Subscription for VMware vFabric Application Performance Manager for 1 Year</t>
  </si>
  <si>
    <t>VF-APM-G-SSS-C</t>
  </si>
  <si>
    <t>Basic Support/Subscription for VMware vFabric Application Performance Manager for 3 years</t>
  </si>
  <si>
    <t>VF-APM-3G-SSS-C</t>
  </si>
  <si>
    <t>Production Support/Subscription for VMware vFabric Application Performance Manager for 1 Year</t>
  </si>
  <si>
    <t>VF-APM-P-SSS-C</t>
  </si>
  <si>
    <t>Production Support/Subscription for VMware vFabric Application Performance Manager for 3 years</t>
  </si>
  <si>
    <t>VF-APM-3P-SSS-C</t>
  </si>
  <si>
    <t>Academic Basic Support/Subscription VMware vFabric Application Performance Manager 5.0 per VM for 1 year</t>
  </si>
  <si>
    <t>VF-APM5-G-SSS-A</t>
  </si>
  <si>
    <t>Academic Production Support/Subscription VMware vFabric Application Performance Manager 5.0 per VM for 1 year</t>
  </si>
  <si>
    <t>VF-APM5-P-SSS-A</t>
  </si>
  <si>
    <t>Basic Support/Subscription VMware vFabric Application Performance Manager 5.0 per VM for 1 year</t>
  </si>
  <si>
    <t>VF-APM5-G-SSS-C</t>
  </si>
  <si>
    <t>Production Support/Subscription VMware vFabric Application Performance Manager 5.0 per VM for 1 year</t>
  </si>
  <si>
    <t>VF-APM5-P-SSS-C</t>
  </si>
  <si>
    <t>Academic VMware vFabric Data Director 2.x License (25 VM Pack)</t>
  </si>
  <si>
    <t>SNS is required and sold separately. Up to 2 vCPUs per VM. Only Partners authorized with a VMware Academic Specialization may have access to quote the Academic SKU's.</t>
  </si>
  <si>
    <t>VF-DD2-25VM-A</t>
  </si>
  <si>
    <t>Academic Basic Support/Subscription for VMware vFabric Data Director 2.x License (25 VM Pack) for 1 year</t>
  </si>
  <si>
    <t>Technical Support, Business Day Support, per published hours, Mon. thru Fri.</t>
  </si>
  <si>
    <t>VF-DD2-25VM-G-SSS-A</t>
  </si>
  <si>
    <t>Academic Basic Support/Subscription for VMware vFabric Data Director 2.x License (25 VM Pack) for 3 years</t>
  </si>
  <si>
    <t>VF-DD2-25VM-3G-SSS-A</t>
  </si>
  <si>
    <t>Academic Production Support/Subscription for VMware vFabric Data Director 2.x License (25 VM Pack)</t>
  </si>
  <si>
    <t>VF-DD2-25VM-P-SSS-A</t>
  </si>
  <si>
    <t>Academic Production Support/Subscription for VMware vFabric Data Director 2.x License (25 VM Pack) for 3 years</t>
  </si>
  <si>
    <t>VF-DD2-25VM-3P-SSS-A</t>
  </si>
  <si>
    <t>VMware vFabric Data Director 2.x License (25 VM Pack)</t>
  </si>
  <si>
    <t>SNS is required and sold separately. Up to 2 vCPUs per VM.</t>
  </si>
  <si>
    <t>VF-DD2-25VM-C</t>
  </si>
  <si>
    <t>VPP L1 VMware vFabric Data Director 2.x License for (25 VM Pack)</t>
  </si>
  <si>
    <t>VF-DD2-25VM-C-L1</t>
  </si>
  <si>
    <t>VPP L2 VMware vFabric Data Director 2.x License for (25 VM Pack)</t>
  </si>
  <si>
    <t>VF-DD2-25VM-C-L2</t>
  </si>
  <si>
    <t>VPP L3 VMware vFabric Data Director 2.x License for (25 VM Pack)</t>
  </si>
  <si>
    <t>VF-DD2-25VM-C-L3</t>
  </si>
  <si>
    <t>VPP L4 VMware vFabric Data Director 2.x License for (25 VM Pack)</t>
  </si>
  <si>
    <t>VF-DD2-25VM-C-L4</t>
  </si>
  <si>
    <t>Basic Support/Subscription for VMware vFabric Data Director 2.x License (25 VM Pack) for 1 year</t>
  </si>
  <si>
    <t>VF-DD2-25VM-G-SSS-C</t>
  </si>
  <si>
    <t>Basic Support/Subscription for VMware vFabric Data Director 2.x License (25 VM Pack) for 3 years</t>
  </si>
  <si>
    <t>VF-DD2-25VM-3G-SSS-C</t>
  </si>
  <si>
    <t>Production Support/Subscription for VMware vFabric Data Director 2.x License (25 VM Pack)</t>
  </si>
  <si>
    <t>VF-DD2-25VM-P-SSS-C</t>
  </si>
  <si>
    <t>Production Support/Subscription for VMware vFabric Data Director 2.x License (25 VM Pack) for 3 years</t>
  </si>
  <si>
    <t>VF-DD2-25VM-3P-SSS-C</t>
  </si>
  <si>
    <t>Academic Basic Support/Subscription for VMware vFabric Data Director 2.x License (5 VM Pack) for 1 year</t>
  </si>
  <si>
    <t>Technical Support, Business Day Support, per published hours, Mon. thru Fri.For promo Renewal Only</t>
  </si>
  <si>
    <t>VF-DD2-5VM-G-SSS-A</t>
  </si>
  <si>
    <t>Academic Production Support/Subscription for VMware vFabric Data Director 2.x License (5 VM Pack)</t>
  </si>
  <si>
    <t>Technical Support, 24 Hour Sev 1 Support -- 7 days a week.For promo Renewal Only</t>
  </si>
  <si>
    <t>VF-DD2-5VM-P-SSS-A</t>
  </si>
  <si>
    <t>Basic Support/Subscription for VMware vFabric Data Director 2.x License (5 VM Pack) for 1 year</t>
  </si>
  <si>
    <t>Technical Support, Business Day Support, per published hours, Mon. thru Fri. For promo Renewal Only</t>
  </si>
  <si>
    <t>VF-DD2-5VM-G-SSS-C</t>
  </si>
  <si>
    <t>Production Support/Subscription for VMware vFabric Data Director 2.x License (5 VM Pack)</t>
  </si>
  <si>
    <t>VF-DD2-5VM-P-SSS-C</t>
  </si>
  <si>
    <t>Academic Basic Support/Subscription for VMware vFabric Data Director License (25 VM Pack) for 1 Year</t>
  </si>
  <si>
    <t>Technical Support, Business Day Support, per published hours, Mon. thru Fri.. Only Partners authorized with a VMware Academic Specialization may have access to quote the Academic SKU's</t>
  </si>
  <si>
    <t>VF-DIR-25VM-G-SSS-A</t>
  </si>
  <si>
    <t>Academic Production Support/Subscription for VMware vFabric Data Director License (25 VM Pack) for 1 Year</t>
  </si>
  <si>
    <t>VF-DIR-25VM-P-SSS-A</t>
  </si>
  <si>
    <t>Basic Support/Subscription for VMware vFabric Data Director License (25 VM Pack) for 1 Year</t>
  </si>
  <si>
    <t>VF-DIR-25VM-G-SSS-C</t>
  </si>
  <si>
    <t>Production Support/Subscription for VMware vFabric Data Director License (25 VM Pack) for 1 Year</t>
  </si>
  <si>
    <t>VF-DIR-25VM-P-SSS-C</t>
  </si>
  <si>
    <t>Academic Basic Support/Subscription for VMware vFabric tc Server Perpetual License (Per Processor) (Production) for 1 Year</t>
  </si>
  <si>
    <t>VF-TCSV-G-SSS-A</t>
  </si>
  <si>
    <t>Academic Production Support/Subscription for VMware vFabric tc Server Perpetual License (Per Processor) (Production) for 1 Year</t>
  </si>
  <si>
    <t>VF-TCSV-P-SSS-A</t>
  </si>
  <si>
    <t>Basic Support/Subscription for VMware vFabric tc Server Perpetual License (Per Processor) (Production) for 1 Year</t>
  </si>
  <si>
    <t>VF-TCSV-G-SSS-C</t>
  </si>
  <si>
    <t>Production Support/Subscription for VMware vFabric tc Server Perpetual License (Per Processor) (Production) for 1 Year</t>
  </si>
  <si>
    <t>VF-TCSV-P-SSS-C</t>
  </si>
  <si>
    <t>Academic Basic Support/Subscription VMware vFabric Web Server per Processor for 1 year</t>
  </si>
  <si>
    <t>VF-WEBS-G-SSS-A</t>
  </si>
  <si>
    <t>Academic Production Support/Subscription VMware vFabric Web Server per Processor for 1 year</t>
  </si>
  <si>
    <t>VF-WEBS-P-SSS-A</t>
  </si>
  <si>
    <t>Basic Support/Subscription VMware vFabric Web Server per Processor for 1 year</t>
  </si>
  <si>
    <t>VF-WEBS-G-SSS-C</t>
  </si>
  <si>
    <t>Production Support/Subscription VMware vFabric Web Server per Processor for 1 year</t>
  </si>
  <si>
    <t>VF-WEBS-P-SSS-C</t>
  </si>
  <si>
    <t>Academic Basic Support/Subscription for VMware vFabric ERS Perpetual License (Per Processor) for 1 Year</t>
  </si>
  <si>
    <t>VF-ERSP-G-SSS-A</t>
  </si>
  <si>
    <t>Academic Production Support/Subscription for VMware vFabric ERS Perpetual License (Per Processor) for 1 Year</t>
  </si>
  <si>
    <t>VF-ERSP-P-SSS-A</t>
  </si>
  <si>
    <t>Basic Support/Subscription for VMware vFabric ERS Perpetual License (Per Processor) for 1 Year</t>
  </si>
  <si>
    <t>VF-ERSP-G-SSS-C</t>
  </si>
  <si>
    <t>Production Support/Subscription for VMware vFabric ERS Perpetual License (Per Processor) for 1 Year</t>
  </si>
  <si>
    <t>VF-ERSP-P-SSS-C</t>
  </si>
  <si>
    <t>Academic Basic Support/Subscription for VMware vFabric GemFire License (per Proc) - Application Cache Node for 1 Year</t>
  </si>
  <si>
    <t>VF-GFACN-G-SSS-A</t>
  </si>
  <si>
    <t>Academic Production Support/Subscription for VMware vFabric GemFire License (per Proc) - Application Cache Node for 1 Year</t>
  </si>
  <si>
    <t>VF-GFACN-P-SSS-A</t>
  </si>
  <si>
    <t>Basic Support/Subscription for VMware vFabric GemFire License (per Proc) - Application Cache Node for 1 Year</t>
  </si>
  <si>
    <t>VF-GFACN-G-SSS-C</t>
  </si>
  <si>
    <t>Production Support/Subscription for VMware vFabric GemFire License (per Proc) - Application Cache Node for 1 Year</t>
  </si>
  <si>
    <t>VF-GFACN-P-SSS-C</t>
  </si>
  <si>
    <t>Academic Basic Support/Subscription for VMware vFabric GemFire License (per Proc) - Data Management Node for 1 Year</t>
  </si>
  <si>
    <t>VF-GFDMN-G-SSS-A</t>
  </si>
  <si>
    <t>Academic Production Support/Subscription for VMware vFabric GemFire License (per Proc) - Data Management Node for 1 Year</t>
  </si>
  <si>
    <t>VF-GFDMN-P-SSS-A</t>
  </si>
  <si>
    <t>Basic Support/Subscription for VMware vFabric GemFire License (per Proc) - Data Management Node for 1 Year</t>
  </si>
  <si>
    <t>VF-GFDMN-G-SSS-C</t>
  </si>
  <si>
    <t>Production Support/Subscription for VMware vFabric GemFire License (per Proc) - Data Management Node for 1 Year</t>
  </si>
  <si>
    <t>VF-GFDMN-P-SSS-C</t>
  </si>
  <si>
    <t>Academic Basic Support/Subscription for VMware vFabric GemFire License (per Proc) - Global WAN Upgrade for 1 Year</t>
  </si>
  <si>
    <t>VF-GFGLW-G-SSS-A</t>
  </si>
  <si>
    <t>Academic Production Support/Subscription for VMware vFabric GemFire License (per Proc) - Global WAN Upgrade for 1 Year</t>
  </si>
  <si>
    <t>VF-GFGLW-P-SSS-A</t>
  </si>
  <si>
    <t>Basic Support/Subscription for VMware vFabric GemFire License (per Proc) - Global WAN Upgrade for 1 Year</t>
  </si>
  <si>
    <t>VF-GFGLW-G-SSS-C</t>
  </si>
  <si>
    <t>Production Support/Subscription for VMware vFabric GemFire License (per Proc) - Global WAN Upgrade for 1 Year</t>
  </si>
  <si>
    <t>VF-GFGLW-P-SSS-C</t>
  </si>
  <si>
    <t>Academic Basic Support/Subscription for VMware vFabric GemFire License (per Proc) - Unlimited Client Upgrade for 1 Year</t>
  </si>
  <si>
    <t>VF-GFUUG-G-SSS-A</t>
  </si>
  <si>
    <t>Academic Production Support/Subscription for VMware vFabric GemFire License (per Proc) - Unlimited Client Upgrade for 1 Year</t>
  </si>
  <si>
    <t>VF-GFUUG-P-SSS-A</t>
  </si>
  <si>
    <t>Basic Support/Subscription for VMware vFabric GemFire License (per Proc) - Unlimited Client Upgrade for 1 Year</t>
  </si>
  <si>
    <t>VF-GFUUG-G-SSS-C</t>
  </si>
  <si>
    <t>Production Support/Subscription for VMware vFabric GemFire License (per Proc) - Unlimited Client Upgrade for 1 Year</t>
  </si>
  <si>
    <t>VF-GFUUG-P-SSS-C</t>
  </si>
  <si>
    <t>Academic VMware vRealize Hyperic 5.0 Term License + Basic Support/Subscription for 2 years (Tier 1 Range 1-200)</t>
  </si>
  <si>
    <t>VF-HYP5-2G-TLSS-T1-A</t>
  </si>
  <si>
    <t>VMware vRealize Hyperic 5.0 Term License + Basic Support/Subscription for 2 years (Tier 1 Range 1-200)</t>
  </si>
  <si>
    <t>VF-HYP5-2G-TLSS-T1-C</t>
  </si>
  <si>
    <t>Academic VMware vRealize Hyperic 5.0 Term License + Basic Support/Subscription for 2 years (Tier 2 Range 201-500)</t>
  </si>
  <si>
    <t>VF-HYP5-2G-TLSS-T2-A</t>
  </si>
  <si>
    <t>VMware vRealize Hyperic 5.0 Term License + Basic Support/Subscription for 2 years (Tier 2 Range 201-500)</t>
  </si>
  <si>
    <t>VF-HYP5-2G-TLSS-T2-C</t>
  </si>
  <si>
    <t>Academic VMware vRealize Hyperic 5.0 Term License + Basic Support/Subscription for 2 years (Tier 3 Range 501-2000)</t>
  </si>
  <si>
    <t>VF-HYP5-2G-TLSS-T3-A</t>
  </si>
  <si>
    <t>VMware vRealize Hyperic 5.0 Term License + Basic Support/Subscription for 2 years (Tier 3 Range 501-2000)</t>
  </si>
  <si>
    <t>VF-HYP5-2G-TLSS-T3-C</t>
  </si>
  <si>
    <t>Academic VMware vRealize Hyperic 5.0 Term License + Basic Support/Subscription for 2 years (Tier 4 Range 2001+)</t>
  </si>
  <si>
    <t>VF-HYP5-2G-TLSS-T4-A</t>
  </si>
  <si>
    <t>VMware vRealize Hyperic 5.0 Term License + Basic Support/Subscription for 2 years (Tier 4 Range 2001+)</t>
  </si>
  <si>
    <t>VF-HYP5-2G-TLSS-T4-C</t>
  </si>
  <si>
    <t>Academic VMware vRealize Hyperic 5.0 Term License + Production Support/Subscription for 2 years (Tier 1 Range 1-200)</t>
  </si>
  <si>
    <t>VF-HYP5-2P-TLSS-T1-A</t>
  </si>
  <si>
    <t>VMware vRealize Hyperic 5.0 Term License + Production Support/Subscription for 2 years (Tier 1 Range 1-200)</t>
  </si>
  <si>
    <t>VF-HYP5-2P-TLSS-T1-C</t>
  </si>
  <si>
    <t>Academic VMware vRealize Hyperic 5.0 Term License + Production Support/Subscription for 2 years (Tier 2 Range 201-500)</t>
  </si>
  <si>
    <t>VF-HYP5-2P-TLSS-T2-A</t>
  </si>
  <si>
    <t>VMware vRealize Hyperic 5.0 Term License + Production Support/Subscription for 2 years (Tier 2 Range 201-500)</t>
  </si>
  <si>
    <t>VF-HYP5-2P-TLSS-T2-C</t>
  </si>
  <si>
    <t>Academic VMware vRealize Hyperic 5.0 Term License + Production Support/Subscription for 2 years (Tier 3 Range 501-2000)</t>
  </si>
  <si>
    <t>VF-HYP5-2P-TLSS-T3-A</t>
  </si>
  <si>
    <t>VMware vRealize Hyperic 5.0 Term License + Production Support/Subscription for 2 years (Tier 3 Range 501-2000)</t>
  </si>
  <si>
    <t>VF-HYP5-2P-TLSS-T3-C</t>
  </si>
  <si>
    <t>Academic VMware vRealize Hyperic 5.0 Term License + Production Support/Subscription for 2 years (Tier 4 Range 2001+)</t>
  </si>
  <si>
    <t>VF-HYP5-2P-TLSS-T4-A</t>
  </si>
  <si>
    <t>VMware vRealize Hyperic 5.0 Term License + Production Support/Subscription for 2 years (Tier 4 Range 2001+)</t>
  </si>
  <si>
    <t>VF-HYP5-2P-TLSS-T4-C</t>
  </si>
  <si>
    <t>Academic VMware vRealize Hyperic 5.0 Term License + Basic Support/Subscription for 3 years (Tier 1 Range 1-200)</t>
  </si>
  <si>
    <t>VF-HYP5-3G-TLSS-T1-A</t>
  </si>
  <si>
    <t>VMware vRealize Hyperic 5.0 Term License + Basic Support/Subscription for 3 years (Tier 1 Range 1-200)</t>
  </si>
  <si>
    <t>VF-HYP5-3G-TLSS-T1-C</t>
  </si>
  <si>
    <t>Academic VMware vRealize Hyperic 5.0 Term License + Basic Support/Subscription for 3 years (Tier 2 Range 201-500)</t>
  </si>
  <si>
    <t>VF-HYP5-3G-TLSS-T2-A</t>
  </si>
  <si>
    <t>VMware vRealize Hyperic 5.0 Term License + Basic Support/Subscription for 3 years (Tier 2 Range 201-500)</t>
  </si>
  <si>
    <t>VF-HYP5-3G-TLSS-T2-C</t>
  </si>
  <si>
    <t>Academic VMware vRealize Hyperic 5.0 Term License + Basic Support/Subscription for 3 years (Tier 3 Range 501-2000)</t>
  </si>
  <si>
    <t>VF-HYP5-3G-TLSS-T3-A</t>
  </si>
  <si>
    <t>VMware vRealize Hyperic 5.0 Term License + Basic Support/Subscription for 3 years (Tier 3 Range 501-2000)</t>
  </si>
  <si>
    <t>VF-HYP5-3G-TLSS-T3-C</t>
  </si>
  <si>
    <t>Academic VMware vRealize Hyperic 5.0 Term License + Basic Support/Subscription for 3 years (Tier 4 Range 2001+)</t>
  </si>
  <si>
    <t>VF-HYP5-3G-TLSS-T4-A</t>
  </si>
  <si>
    <t>VMware vRealize Hyperic 5.0 Term License + Basic Support/Subscription for 3 years (Tier 4 Range 2001+)</t>
  </si>
  <si>
    <t>VF-HYP5-3G-TLSS-T4-C</t>
  </si>
  <si>
    <t>Academic VMware vRealize Hyperic 5.0 Term License + Production Support/Subscription for 3 years (Tier 1 Range 1-200)</t>
  </si>
  <si>
    <t>VF-HYP5-3P-TLSS-T1-A</t>
  </si>
  <si>
    <t>VMware vRealize Hyperic 5.0 Term License + Production Support/Subscription for 3 years (Tier 1 Range 1-200)</t>
  </si>
  <si>
    <t>VF-HYP5-3P-TLSS-T1-C</t>
  </si>
  <si>
    <t>Academic VMware vRealize Hyperic 5.0 Term License + Production Support/Subscription for 3 years (Tier 2 Range 201-500)</t>
  </si>
  <si>
    <t>VF-HYP5-3P-TLSS-T2-A</t>
  </si>
  <si>
    <t>VMware vRealize Hyperic 5.0 Term License + Production Support/Subscription for 3 years (Tier 2 Range 201-500)</t>
  </si>
  <si>
    <t>VF-HYP5-3P-TLSS-T2-C</t>
  </si>
  <si>
    <t>Academic VMware vRealize Hyperic 5.0 Term License + Production Support/Subscription for 3 years (Tier 3 Range 501-2000)</t>
  </si>
  <si>
    <t>VF-HYP5-3P-TLSS-T3-A</t>
  </si>
  <si>
    <t>VMware vRealize Hyperic 5.0 Term License + Production Support/Subscription for 3 years (Tier 3 Range 501-2000)</t>
  </si>
  <si>
    <t>VF-HYP5-3P-TLSS-T3-C</t>
  </si>
  <si>
    <t>Academic VMware vRealize Hyperic 5.0 Term License + Production Support/Subscription for 3 years (Tier 4 Range 2001+)</t>
  </si>
  <si>
    <t>VF-HYP5-3P-TLSS-T4-A</t>
  </si>
  <si>
    <t>VMware vRealize Hyperic 5.0 Term License + Production Support/Subscription for 3 years (Tier 4 Range 2001+)</t>
  </si>
  <si>
    <t>VF-HYP5-3P-TLSS-T4-C</t>
  </si>
  <si>
    <t>Academic VMware vRealize Hyperic 5.0 Term License + Basic Support/Subscription for 1 year (Tier 1 Range 1-200)</t>
  </si>
  <si>
    <t>VF-HYP5-G-TLSS-T1-A</t>
  </si>
  <si>
    <t>VMware vRealize Hyperic 5.0 Term License + Basic Support/Subscription for 1 year (Tier 1 Range 1-200)</t>
  </si>
  <si>
    <t>VF-HYP5-G-TLSS-T1-C</t>
  </si>
  <si>
    <t>Academic VMware vRealize Hyperic 5.0 Term License + Basic Support/Subscription for 1 year (Tier 2 Range 201-500)</t>
  </si>
  <si>
    <t>VF-HYP5-G-TLSS-T2-A</t>
  </si>
  <si>
    <t>VMware vRealize Hyperic 5.0 Term License + Basic Support/Subscription for 1 year (Tier 2 Range 201-500)</t>
  </si>
  <si>
    <t>VF-HYP5-G-TLSS-T2-C</t>
  </si>
  <si>
    <t>Academic VMware vRealize Hyperic 5.0 Term License + Basic Support/Subscription for 1 year (Tier 3 Range 501-2000)</t>
  </si>
  <si>
    <t>VF-HYP5-G-TLSS-T3-A</t>
  </si>
  <si>
    <t>VMware vRealize Hyperic 5.0 Term License + Basic Support/Subscription for 1 year (Tier 3 Range 501-2000)</t>
  </si>
  <si>
    <t>VF-HYP5-G-TLSS-T3-C</t>
  </si>
  <si>
    <t>Academic VMware vRealize Hyperic 5.0 Term License + Basic Support/Subscription for 1 year (Tier 4 Range 2001+)</t>
  </si>
  <si>
    <t>VF-HYP5-G-TLSS-T4-A</t>
  </si>
  <si>
    <t>VMware vRealize Hyperic 5.0 Term License + Basic Support/Subscription for 1 year (Tier 4 Range 2001+)</t>
  </si>
  <si>
    <t>VF-HYP5-G-TLSS-T4-C</t>
  </si>
  <si>
    <t>Academic VMware vRealize Hyperic 5.0 Term License + Production Support/Subscription for 1 year (Tier 1 Range 1-200)</t>
  </si>
  <si>
    <t>VF-HYP5-P-TLSS-T1-A</t>
  </si>
  <si>
    <t>VMware vRealize Hyperic 5.0 Term License + Production Support/Subscription for 1 year (Tier 1 Range 1-200)</t>
  </si>
  <si>
    <t>VF-HYP5-P-TLSS-T1-C</t>
  </si>
  <si>
    <t>Academic VMware vRealize Hyperic 5.0 Term License + Production Support/Subscription for 1 year (Tier 2 Range 201-500)</t>
  </si>
  <si>
    <t>VF-HYP5-P-TLSS-T2-A</t>
  </si>
  <si>
    <t>VMware vRealize Hyperic 5.0 Term License + Production Support/Subscription for 1 year (Tier 2 Range 201-500)</t>
  </si>
  <si>
    <t>VF-HYP5-P-TLSS-T2-C</t>
  </si>
  <si>
    <t>Academic VMware vRealize Hyperic 5.0 Term License + Production Support/Subscription for 1 year (Tier 3 Range 501-2000)</t>
  </si>
  <si>
    <t>VF-HYP5-P-TLSS-T3-A</t>
  </si>
  <si>
    <t>VMware vRealize Hyperic 5.0 Term License + Production Support/Subscription for 1 year (Tier 3 Range 501-2000)</t>
  </si>
  <si>
    <t>VF-HYP5-P-TLSS-T3-C</t>
  </si>
  <si>
    <t>Academic VMware vRealize Hyperic 5.0 Term License + Production Support/Subscription for 1 year (Tier 4 Range 2001+)</t>
  </si>
  <si>
    <t>VF-HYP5-P-TLSS-T4-A</t>
  </si>
  <si>
    <t>VMware vRealize Hyperic 5.0 Term License + Production Support/Subscription for 1 year (Tier 4 Range 2001+)</t>
  </si>
  <si>
    <t>VF-HYP5-P-TLSS-T4-C</t>
  </si>
  <si>
    <t>Academic Basic Support/Subscription for VMware vRealize Hyperic Perpetual License (Per Machine) for 1 Year</t>
  </si>
  <si>
    <t>VF-HYPM-G-SSS-A</t>
  </si>
  <si>
    <t>Academic Basic Support/Subscription for VMware vRealize Hyperic Perpetual License (Per Machine)  for 3 years</t>
  </si>
  <si>
    <t>VF-HYPM-3G-SSS-A</t>
  </si>
  <si>
    <t>Academic Production Support/Subscription for VMware vRealize Hyperic Perpetual License (Per Machine) for 1 Year</t>
  </si>
  <si>
    <t>VF-HYPM-P-SSS-A</t>
  </si>
  <si>
    <t>Academic Production Support/Subscription for VMware vRealize Hyperic Perpetual License (Per Machine)  for 3 years</t>
  </si>
  <si>
    <t>VF-HYPM-3P-SSS-A</t>
  </si>
  <si>
    <t>Basic Support/Subscription for VMware vRealize Hyperic Perpetual License (Per Machine) for 1 Year</t>
  </si>
  <si>
    <t>VF-HYPM-G-SSS-C</t>
  </si>
  <si>
    <t>Basic Support/Subscription for VMware vRealize Hyperic Perpetual License (Per Machine)  for 3 years</t>
  </si>
  <si>
    <t>VF-HYPM-3G-SSS-C</t>
  </si>
  <si>
    <t>Production Support/Subscription for VMware vRealize Hyperic Perpetual License (Per Machine) for 1 Year</t>
  </si>
  <si>
    <t>VF-HYPM-P-SSS-C</t>
  </si>
  <si>
    <t>Production Support/Subscription for VMware vRealize Hyperic Perpetual License (Per Machine)  for 3 years</t>
  </si>
  <si>
    <t>VF-HYPM-3P-SSS-C</t>
  </si>
  <si>
    <t>Academic VMware vRealize Hyperic 5Perpetual License (Per Machine)</t>
  </si>
  <si>
    <t>SNS is Required and sold separately. Only Partners authorized with a VMware Academic Specialization may have access to quote the Academic SKU's.</t>
  </si>
  <si>
    <t>VF-HYPM5-A</t>
  </si>
  <si>
    <t>Academic Basic Support/Subscription VMware vRealize Hyperic 5Perpetual License (Per Machine) for 1 year</t>
  </si>
  <si>
    <t>VF-HYPM5-G-SSS-A</t>
  </si>
  <si>
    <t>Academic Basic Support/Subscription VMware vRealize Hyperic 5Perpetual License (Per Machine) for 3 years</t>
  </si>
  <si>
    <t>VF-HYPM5-3G-SSS-A</t>
  </si>
  <si>
    <t>Academic Production Support/Subscription VMware vRealize Hyperic 5Perpetual License (Per Machine) for 1 year</t>
  </si>
  <si>
    <t>VF-HYPM5-P-SSS-A</t>
  </si>
  <si>
    <t>Academic Production Support/Subscription VMware vRealize Hyperic 5Perpetual License (Per Machine) for 3 years</t>
  </si>
  <si>
    <t>VF-HYPM5-3P-SSS-A</t>
  </si>
  <si>
    <t>VMware vRealize Hyperic 5Perpetual License (Per Machine)</t>
  </si>
  <si>
    <t>VF-HYPM5-C</t>
  </si>
  <si>
    <t>VPP L1 VMware vRealize Hyperic 5 Perpetual License (Per Machine)</t>
  </si>
  <si>
    <t>VF-HYPM5-C-L1</t>
  </si>
  <si>
    <t>VPP L2 VMware vRealize Hyperic 5 Perpetual License (Per Machine)</t>
  </si>
  <si>
    <t>VF-HYPM5-C-L2</t>
  </si>
  <si>
    <t>VPP L3 VMware vRealize Hyperic 5 Perpetual License (Per Machine)</t>
  </si>
  <si>
    <t>VF-HYPM5-C-L3</t>
  </si>
  <si>
    <t>VPP L4 VMware vRealize Hyperic 5 Perpetual License (Per Machine)</t>
  </si>
  <si>
    <t>VF-HYPM5-C-L4</t>
  </si>
  <si>
    <t>Basic Support/Subscription VMware vRealize Hyperic 5Perpetual License (Per Machine) for 1 year</t>
  </si>
  <si>
    <t>VF-HYPM5-G-SSS-C</t>
  </si>
  <si>
    <t>Basic Support/Subscription VMware vRealize Hyperic 5Perpetual License (Per Machine) for 3 years</t>
  </si>
  <si>
    <t>VF-HYPM5-3G-SSS-C</t>
  </si>
  <si>
    <t>Production Support/Subscription VMware vRealize Hyperic 5Perpetual License (Per Machine) for 1 year</t>
  </si>
  <si>
    <t>VF-HYPM5-P-SSS-C</t>
  </si>
  <si>
    <t>Production Support/Subscription VMware vRealize Hyperic 5Perpetual License (Per Machine) for 3 years</t>
  </si>
  <si>
    <t>VF-HYPM5-3P-SSS-C</t>
  </si>
  <si>
    <t>Academic Basic Support/Subscription for VMware vFabric RabbitMQ Perpetual License for 1 Processor for 1 Year</t>
  </si>
  <si>
    <t>VF-RBMQ-G-SSS-A</t>
  </si>
  <si>
    <t>Academic Production Support/Subscription for VMware vFabric RabbitMQ Perpetual License for 1 Processor for 1 Year</t>
  </si>
  <si>
    <t>VF-RBMQ-P-SSS-A</t>
  </si>
  <si>
    <t>Basic Support/Subscription for VMware vFabric RabbitMQ Perpetual License for 1 Processor for 1 Year</t>
  </si>
  <si>
    <t>VF-RBMQ-G-SSS-C</t>
  </si>
  <si>
    <t>Production Support/Subscription for VMware vFabric RabbitMQ Perpetual License for 1 Processor for 1 Year</t>
  </si>
  <si>
    <t>VF-RBMQ-P-SSS-C</t>
  </si>
  <si>
    <t>Academic Basic Support/Subscription for VMware vFabric SQLFire Enterprise Edition License per processor for 1 year</t>
  </si>
  <si>
    <t>VF-SQLE-G-SSS-A</t>
  </si>
  <si>
    <t>Academic Production Support/Subscription for VMware vFabric SQLFire Enterprise Edition License per processor for 1 year</t>
  </si>
  <si>
    <t>VF-SQLE-P-SSS-A</t>
  </si>
  <si>
    <t>Basic Support/Subscription for VMware vFabric SQLFire Enterprise Edition License per processor for 1 year</t>
  </si>
  <si>
    <t>VF-SQLE-G-SSS-C</t>
  </si>
  <si>
    <t>Production Support/Subscription for VMware vFabric SQLFire Enterprise Edition License per processor for 1 year</t>
  </si>
  <si>
    <t>VF-SQLE-P-SSS-C</t>
  </si>
  <si>
    <t>Academic Basic Support/Subscription for VMware vFabric SQLFire Professional Edition License per processor for 1 Year</t>
  </si>
  <si>
    <t>VF-SQLP-G-SSS-A</t>
  </si>
  <si>
    <t>Academic Production Support/Subscription for VMware vFabric SQLFire Professional Edition License per processor for 1 Year</t>
  </si>
  <si>
    <t>VF-SQLP-P-SSS-A</t>
  </si>
  <si>
    <t>Basic Support/Subscription for VMware vFabric SQLFire Professional Edition License per processor for 1 Year</t>
  </si>
  <si>
    <t>VF-SQLP-G-SSS-C</t>
  </si>
  <si>
    <t>Production Support/Subscription for VMware vFabric SQLFire Professional Edition License per processor for 1 Year</t>
  </si>
  <si>
    <t>VF-SQLP-P-SSS-C</t>
  </si>
  <si>
    <t>VMware vFabric tc Server Spring Edition Term License + Basic Support/Subscription for 3 years</t>
  </si>
  <si>
    <t>For Renewals Purpose only. Technical Support, 12 Hours/Day, per published Business Hours, Mon. thru Fri.</t>
  </si>
  <si>
    <t>VF-TCSS-3G-TLSS-T1-C</t>
  </si>
  <si>
    <t>VMware vFabric tc Server Spring Edition Term License + Production Support/Subscription for 3 years</t>
  </si>
  <si>
    <t>For Renewals Purpose Only. Technical Support, 24 Hour Sev 1 Support -- 7 days a week.</t>
  </si>
  <si>
    <t>VF-TCSS-3P-TLSS-T1-C</t>
  </si>
  <si>
    <t>Academic Basic Support/Subscription for VMware vFabric tc Server Spring Edition Perpetual License (Per Processor) (Production) for 1 Year</t>
  </si>
  <si>
    <t>VF-TCSS-G-SSS-A</t>
  </si>
  <si>
    <t>Academic Production Support/Subscription for VMware vFabric tc Server Spring Edition Perpetual License (Per Processor) (Production) for 1 Year</t>
  </si>
  <si>
    <t>VF-TCSS-P-SSS-A</t>
  </si>
  <si>
    <t>Basic Support/Subscription for VMware vFabric tc Server Spring Edition Perpetual License (Per Processor) (Production) for 1 Year</t>
  </si>
  <si>
    <t>VF-TCSS-G-SSS-C</t>
  </si>
  <si>
    <t>Production Support/Subscription for VMware vFabric tc Server Spring Edition Perpetual License (Per Processor) (Production) for 1 Year</t>
  </si>
  <si>
    <t>VF-TCSS-P-SSS-C</t>
  </si>
  <si>
    <t>VMware vFabric tc Server Term License + Basic Support/Subscription for 3 years</t>
  </si>
  <si>
    <t>VF-TCSV-3G-TLSS-T1-C</t>
  </si>
  <si>
    <t>VMware vFabric tc Server Term License + Production Support/Subscription for 3 years</t>
  </si>
  <si>
    <t>For Renewasls Purpose Only. Technical Support, 24 Hour Sev 1 Support -- 7 days a week.</t>
  </si>
  <si>
    <t>VF-TCSV-3P-TLSS-T1-C</t>
  </si>
  <si>
    <t>Academic VMware vFabric Web Server Term License + Basic Support for 1 Year (For Previous vFabric ERS Term License Customers only)</t>
  </si>
  <si>
    <t>For vFabric ERS term license customers with contracts expiring in 2013 or after.  Not for new customers.  ERS license key is required on purchase order, and can only be used with the same or fewer quantities  as the ERS term licenses.  Web Server SNS required and sold seperately.Only Partners authorized with a VMware Academic Specialization may have access to quote the Academic SKU's</t>
  </si>
  <si>
    <t>VF-WEBS-G-TLSS-A</t>
  </si>
  <si>
    <t>VMware vFabric Web Server Term License + Basic Support for 1 Year (For Previous vFabric ERS Term License Customers only)</t>
  </si>
  <si>
    <t>For vFabric ERS term license customers with contracts expiring in 2013 or after.  Not for new customers.  ERS license key is required on purchase order, and can only be used with the same or fewer quantities  as the ERS term licenses.  Web Server SNS required and sold seperately.</t>
  </si>
  <si>
    <t>VF-WEBS-G-TLSS-C</t>
  </si>
  <si>
    <t>Academic VMware vFabric Web Server Term License + Production Support for 1 Year (For Previous vFabric ERS Term License Customers only)</t>
  </si>
  <si>
    <t>VF-WEBS-P-TLSS-A</t>
  </si>
  <si>
    <t>VMware vFabric Web Server Term License + Production Support for 1 Year (For Previous vFabric ERS Term License Customers only)</t>
  </si>
  <si>
    <t>VF-WEBS-P-TLSS-C</t>
  </si>
  <si>
    <t>Academic Basic Support/Subscription VMware vFabric Web Server for Previous vFabric ERS Perpetual License Customers for 1 year</t>
  </si>
  <si>
    <t>VF-WEBTOM-G-SSS-A</t>
  </si>
  <si>
    <t>Basic Support/Subscription VMware vFabric Web Server for Previous vFabric ERS Perpetual License Customers for 1 year</t>
  </si>
  <si>
    <t>VF-WEBTOM-G-SSS-C</t>
  </si>
  <si>
    <t>Academic Production Support/Subscription VMware vFabric Web Server for Previous vFabric ERS Perpetual License Customers for 1 year</t>
  </si>
  <si>
    <t>VF-WEBTOM-P-SSS-A</t>
  </si>
  <si>
    <t>Production Support/Subscription VMware vFabric Web Server for Previous vFabric ERS Perpetual License Customers for 1 year</t>
  </si>
  <si>
    <t>VF-WEBTOM-P-SSS-C</t>
  </si>
  <si>
    <t>Academic Upgrade: VMware vCenter Operations 5.8.2 Mgmt Suite Advanced Add-On for vSOM to vRealize Operations Insight 6</t>
  </si>
  <si>
    <t>VMware vRealize Operations Insight 6 SnS is Required. Original Serial Number w/active SnS required.Only Partners authorized with a VMware Academic Specialization may have access to quote the Academic SKU's</t>
  </si>
  <si>
    <t>VR-ADA-OIST-UG-A</t>
  </si>
  <si>
    <t>Academic Basic Support/Subscription VMware vRealize Operations Insight 6 for 1 year</t>
  </si>
  <si>
    <t>VR-OIST-BUN-G-SSS-A</t>
  </si>
  <si>
    <t>Academic Basic Support/Subscription VMware vRealize Operations Insight 6 for 2 Months</t>
  </si>
  <si>
    <t>VR-OIST-2M-GSSS-A</t>
  </si>
  <si>
    <t>Academic Basic Support/Subscription VMware vRealize Operations Insight 6 for 3 years</t>
  </si>
  <si>
    <t>VR-OIST-BUN-3G-SSS-A</t>
  </si>
  <si>
    <t>Academic Production Support/Subscription VMware vRealize Operations Insight 6 for 1 year</t>
  </si>
  <si>
    <t>VR-OIST-BUN-P-SSS-A</t>
  </si>
  <si>
    <t>Academic Production Support/Subscription VMware vRealize Operations Insight 6 for 2 Months</t>
  </si>
  <si>
    <t>VR-OIST-2M-PSSS-A</t>
  </si>
  <si>
    <t>Academic Production Support/Subscription VMware vRealize Operations Insight 6 for 3 years</t>
  </si>
  <si>
    <t>VR-OIST-BUN-3P-SSS-A</t>
  </si>
  <si>
    <t>Upgrade: VMware vCenter Operations 5.8.2 Mgmt Suite Advanced Add-On for vSOM to vRealize Operations Insight 6</t>
  </si>
  <si>
    <t>VMware vRealize Operations Insight 6 SnS is Required. Original Serial Number w/active SnS required.</t>
  </si>
  <si>
    <t>VR-ADA-OIST-UG-C</t>
  </si>
  <si>
    <t>VPP L1 Upgrade: VMware vCenter Operations 5.8.2 Mgmt Suite Advanced Add-On for vSOM to vRealize Operations Insight 6</t>
  </si>
  <si>
    <t>VR-ADA-OIST-UG-C-L1</t>
  </si>
  <si>
    <t>VPP L2 Upgrade: VMware vCenter Operations 5.8.2 Mgmt Suite Advanced Add-On for vSOM to vRealize Operations Insight 6</t>
  </si>
  <si>
    <t>VR-ADA-OIST-UG-C-L2</t>
  </si>
  <si>
    <t>VPP L3 Upgrade: VMware vCenter Operations 5.8.2 Mgmt Suite Advanced Add-On for vSOM to vRealize Operations Insight 6</t>
  </si>
  <si>
    <t>VR-ADA-OIST-UG-C-L3</t>
  </si>
  <si>
    <t>VPP L4 Upgrade: VMware vCenter Operations 5.8.2 Mgmt Suite Advanced Add-On for vSOM to vRealize Operations Insight 6</t>
  </si>
  <si>
    <t>VR-ADA-OIST-UG-C-L4</t>
  </si>
  <si>
    <t>Basic Support/Subscription VMware vRealize Operations Insight 6 for 1 year</t>
  </si>
  <si>
    <t>VR-OIST-BUN-G-SSS-C</t>
  </si>
  <si>
    <t>Basic Support/Subscription VMware vRealize Operations Insight 6 for 2 Months</t>
  </si>
  <si>
    <t>VR-OIST-2M-GSSS-C</t>
  </si>
  <si>
    <t>Basic Support/Subscription VMware vRealize Operations Insight 6 for 3 years</t>
  </si>
  <si>
    <t>VR-OIST-BUN-3G-SSS-C</t>
  </si>
  <si>
    <t>Production Support/Subscription VMware vRealize Operations Insight 6 for 1 year</t>
  </si>
  <si>
    <t>VR-OIST-BUN-P-SSS-C</t>
  </si>
  <si>
    <t>Production Support/Subscription VMware vRealize Operations Insight 6 for 2 Months</t>
  </si>
  <si>
    <t>VR-OIST-2M-PSSS-C</t>
  </si>
  <si>
    <t>Production Support/Subscription VMware vRealize Operations Insight 6 for 3 years</t>
  </si>
  <si>
    <t>VR-OIST-BUN-3P-SSS-C</t>
  </si>
  <si>
    <t>Academic Upgrade: VMware vRealize Automation Advanced Public Cloud Extension (25 OSI Pack) to vRealize Automation Enterprise Public Cloud Extension (25 OSI Pack)</t>
  </si>
  <si>
    <t>VMware vRealize Automation Enterprise Public Cloud Extension (25 OSI Pack) SnS is Required. Original Serial Number w/active SnS required.Only Partners authorized with a VMware Academic Specialization may have access to quote the Academic SKU's.</t>
  </si>
  <si>
    <t>VR-AT-ADV-ENT-UG-A</t>
  </si>
  <si>
    <t>Academic Basic Support/Subscription VMware vRealize Automation Enterprise Public Cloud Extension (25 OSI Pack) for 1 year</t>
  </si>
  <si>
    <t>VR-AT-ENT25-G-SSS-A</t>
  </si>
  <si>
    <t>Academic Basic Support/Subscription VMware vRealize Automation Enterprise Public Cloud Extension (25 OSI Pack) for 2 Months</t>
  </si>
  <si>
    <t>VR-AT-ENT-2M-GSSS-A</t>
  </si>
  <si>
    <t>Academic Basic Support/Subscription VMware vRealize Automation Enterprise Public Cloud Extension (25 OSI Pack) for 3 years</t>
  </si>
  <si>
    <t>VR-AT-ENT25-3G-SSS-A</t>
  </si>
  <si>
    <t>Academic Production Support/Subscription VMware vRealize Automation Enterprise Public Cloud Extension (25 OSI Pack) for 1 year</t>
  </si>
  <si>
    <t>VR-AT-ENT25-P-SSS-A</t>
  </si>
  <si>
    <t>Academic Production Support/Subscription VMware vRealize Automation Enterprise Public Cloud Extension (25 OSI Pack) for 2 Months</t>
  </si>
  <si>
    <t>VR-AT-ENT-2M-PSSS-A</t>
  </si>
  <si>
    <t>Academic Production Support/Subscription VMware vRealize Automation Enterprise Public Cloud Extension (25 OSI Pack) for 3 years</t>
  </si>
  <si>
    <t>VR-AT-ENT25-3P-SSS-A</t>
  </si>
  <si>
    <t>Upgrade: VMware vRealize Automation Advanced Public Cloud Extension (25 OSI Pack) to vRealize Automation Enterprise Public Cloud Extension (25 OSI Pack)</t>
  </si>
  <si>
    <t>VMware vRealize Automation Enterprise Public Cloud Extension (25 OSI Pack) SnS is Required. Original Serial Number w/active SnS required.</t>
  </si>
  <si>
    <t>VR-AT-ADV-ENT-UG-C</t>
  </si>
  <si>
    <t>VPP L1 Upgrade: VMware vRealize Automation Advanced Public Cloud Extension (25 OSI Pack) to vRealize Automation Enterprise Public Cloud Extension (25 OSI Pack)</t>
  </si>
  <si>
    <t>VR-ATADV-ENT-UG-C-L1</t>
  </si>
  <si>
    <t>VPP L2 Upgrade: VMware vRealize Automation Advanced Public Cloud Extension (25 OSI Pack) to vRealize Automation Enterprise Public Cloud Extension (25 OSI Pack)</t>
  </si>
  <si>
    <t>VR-ATADV-ENT-UG-C-L2</t>
  </si>
  <si>
    <t>VPP L3 Upgrade: VMware vRealize Automation Advanced Public Cloud Extension (25 OSI Pack) to vRealize Automation Enterprise Public Cloud Extension (25 OSI Pack)</t>
  </si>
  <si>
    <t>VR-ATADV-ENT-UG-C-L3</t>
  </si>
  <si>
    <t>VPP L4 Upgrade: VMware vRealize Automation Advanced Public Cloud Extension (25 OSI Pack) to vRealize Automation Enterprise Public Cloud Extension (25 OSI Pack)</t>
  </si>
  <si>
    <t>VR-ATADV-ENT-UG-C-L4</t>
  </si>
  <si>
    <t>Basic Support/Subscription VMware vRealize Automation Enterprise Public Cloud Extension (25 OSI Pack) for 1 year</t>
  </si>
  <si>
    <t>VR-AT-ENT25-G-SSS-C</t>
  </si>
  <si>
    <t>Basic Support/Subscription VMware vRealize Automation Enterprise Public Cloud Extension (25 OSI Pack) for 2 Months</t>
  </si>
  <si>
    <t>VR-AT-ENT-2M-GSSS-C</t>
  </si>
  <si>
    <t>Basic Support/Subscription VMware vRealize Automation Enterprise Public Cloud Extension (25 OSI Pack) for 3 years</t>
  </si>
  <si>
    <t>VR-AT-ENT25-3G-SSS-C</t>
  </si>
  <si>
    <t>Production Support/Subscription VMware vRealize Automation Enterprise Public Cloud Extension (25 OSI Pack) for 1 year</t>
  </si>
  <si>
    <t>VR-AT-ENT25-P-SSS-C</t>
  </si>
  <si>
    <t>Production Support/Subscription VMware vRealize Automation Enterprise Public Cloud Extension (25 OSI Pack) for 2 Months</t>
  </si>
  <si>
    <t>VR-AT-ENT-2M-PSSS-C</t>
  </si>
  <si>
    <t>Production Support/Subscription VMware vRealize Automation Enterprise Public Cloud Extension (25 OSI Pack) for 3 years</t>
  </si>
  <si>
    <t>VR-AT-ENT25-3P-SSS-C</t>
  </si>
  <si>
    <t>Academic VMware vRealize Automation Advanced Public Cloud Extension (25 OSI Pack)</t>
  </si>
  <si>
    <t>VMware vRealize Automation Advanced Public Cloud Extension SnS is required and sold separately. Only Partners authorized with a VMware Academic Specialization may have access to quote the Academic SKU's</t>
  </si>
  <si>
    <t>VR-AT-ADV25-A</t>
  </si>
  <si>
    <t>Academic Basic Support/Subscription VMware vRealize Automation Advanced Public Cloud Extension (25 OSI Pack) for 1 year</t>
  </si>
  <si>
    <t>VR-AT-ADV25-G-SSS-A</t>
  </si>
  <si>
    <t>Academic Basic Support/Subscription VMware vRealize Automation Advanced Public Cloud Extension (25 OSI Pack) for 3 years</t>
  </si>
  <si>
    <t>VR-AT-ADV25-3G-SSS-A</t>
  </si>
  <si>
    <t>Academic Production Support/Subscription VMware vRealize Automation Advanced Public Cloud Extension (25 OSI Pack) for 1 year</t>
  </si>
  <si>
    <t>VR-AT-ADV25-P-SSS-A</t>
  </si>
  <si>
    <t>Academic Production Support/Subscription VMware vRealize Automation Advanced Public Cloud Extension (25 OSI Pack) for 3 years</t>
  </si>
  <si>
    <t>VR-AT-ADV25-3P-SSS-A</t>
  </si>
  <si>
    <t>VMware vRealize Automation Advanced Public Cloud Extension (25 OSI Pack)</t>
  </si>
  <si>
    <t>VMware vRealize Automation Advanced Public Cloud Extension SnS is required and sold separately.</t>
  </si>
  <si>
    <t>VR-AT-ADV25-C</t>
  </si>
  <si>
    <t>VPP L1 VMware vRealize Automation Advanced Public Cloud Extension (25 OSI Pack)</t>
  </si>
  <si>
    <t>VR-AT-ADV25-C-L1</t>
  </si>
  <si>
    <t>VPP L2 VMware vRealize Automation Advanced Public Cloud Extension (25 OSI Pack)</t>
  </si>
  <si>
    <t>VR-AT-ADV25-C-L2</t>
  </si>
  <si>
    <t>VPP L3 VMware vRealize Automation Advanced Public Cloud Extension (25 OSI Pack)</t>
  </si>
  <si>
    <t>VR-AT-ADV25-C-L3</t>
  </si>
  <si>
    <t>VPP L4 VMware vRealize Automation Advanced Public Cloud Extension (25 OSI Pack)</t>
  </si>
  <si>
    <t>VR-AT-ADV25-C-L4</t>
  </si>
  <si>
    <t>Basic Support/Subscription VMware vRealize Automation Advanced Public Cloud Extension (25 OSI Pack) for 1 year</t>
  </si>
  <si>
    <t>VR-AT-ADV25-G-SSS-C</t>
  </si>
  <si>
    <t>Basic Support/Subscription VMware vRealize Automation Advanced Public Cloud Extension (25 OSI Pack) for 3 years</t>
  </si>
  <si>
    <t>VR-AT-ADV25-3G-SSS-C</t>
  </si>
  <si>
    <t>Production Support/Subscription VMware vRealize Automation Advanced Public Cloud Extension (25 OSI Pack) for 1 year</t>
  </si>
  <si>
    <t>VR-AT-ADV25-P-SSS-C</t>
  </si>
  <si>
    <t>Production Support/Subscription VMware vRealize Automation Advanced Public Cloud Extension (25 OSI Pack) for 3 years</t>
  </si>
  <si>
    <t>VR-AT-ADV25-3P-SSS-C</t>
  </si>
  <si>
    <t>Academic VMware vRealize Automation Enterprise Public Cloud Extension (25 OSI Pack)</t>
  </si>
  <si>
    <t>VMware vRealize Automation Enterprise Public Cloud Extension SnS is required and sold separately. Only Partners authorized with a VMware Academic Specialization may have access to quote the Academic SKU's</t>
  </si>
  <si>
    <t>VR-AT-ENT25-A</t>
  </si>
  <si>
    <t>VMware vRealize Automation Enterprise Public Cloud Extension (25 OSI Pack)</t>
  </si>
  <si>
    <t>VMware vRealize Automation Enterprise Public Cloud Extension SnS is required and sold separately.</t>
  </si>
  <si>
    <t>VR-AT-ENT25-C</t>
  </si>
  <si>
    <t>VPP L1 VMware vRealize Automation Enterprise Public Cloud Extension (25 OSI Pack)</t>
  </si>
  <si>
    <t>VR-AT-ENT25-C-L1</t>
  </si>
  <si>
    <t>VPP L2 VMware vRealize Automation Enterprise Public Cloud Extension (25 OSI Pack)</t>
  </si>
  <si>
    <t>VR-AT-ENT25-C-L2</t>
  </si>
  <si>
    <t>VPP L3 VMware vRealize Automation Enterprise Public Cloud Extension (25 OSI Pack)</t>
  </si>
  <si>
    <t>VR-AT-ENT25-C-L3</t>
  </si>
  <si>
    <t>VPP L4 VMware vRealize Automation Enterprise Public Cloud Extension (25 OSI Pack)</t>
  </si>
  <si>
    <t>VR-AT-ENT25-C-L4</t>
  </si>
  <si>
    <t>Academic Upgrade: VMware vRealize Business 6 Standard (25 OSI Pack) to vRealize Suite 6 Advanced (25 OSI Pack)</t>
  </si>
  <si>
    <t>VMware vRealize Suite 6 Advanced SnS is Required. Original Serial Number w/active SnS required.Only Partners authorized with a VMware Academic Specialization may have access to quote the Academic SKU's</t>
  </si>
  <si>
    <t>VR-BOSTD-STEADV-UG-A</t>
  </si>
  <si>
    <t>Academic Basic Support/Subscription VMware vRealize Suite 6 Advanced (25 OSI Pack) for 1 year</t>
  </si>
  <si>
    <t>VR-STE-ADV-G-SSS-A</t>
  </si>
  <si>
    <t>Academic Basic Support/Subscription VMware vRealize Suite 6 Advanced (25 OSI Pack) for 2 Months</t>
  </si>
  <si>
    <t>VR-STEADV-2M-GSSS-A</t>
  </si>
  <si>
    <t>Academic Basic Support/Subscription VMware vRealize Suite 6 Advanced (25 OSI Pack) for 3 years</t>
  </si>
  <si>
    <t>VR-STE-ADV-3G-SSS-A</t>
  </si>
  <si>
    <t>Academic Production Support/Subscription VMware vRealize Suite 6 Advanced (25 OSI Pack) for 1 year</t>
  </si>
  <si>
    <t>VR-STE-ADV-P-SSS-A</t>
  </si>
  <si>
    <t>Academic Production Support/Subscription VMware vRealize Suite 6 Advanced (25 OSI Pack) for 2 Months</t>
  </si>
  <si>
    <t>VR-STEADV-2M-PSSS-A</t>
  </si>
  <si>
    <t>Academic Production Support/Subscription VMware vRealize Suite 6 Advanced (25 OSI Pack) for 3 years</t>
  </si>
  <si>
    <t>VR-STE-ADV-3P-SSS-A</t>
  </si>
  <si>
    <t>Upgrade: VMware vRealize Business 6 Standard (25 OSI Pack) to vRealize Suite 6 Advanced (25 OSI Pack)</t>
  </si>
  <si>
    <t>VMware vRealize Suite 6 Advanced SnS is Required. Original Serial Number w/active SnS required.</t>
  </si>
  <si>
    <t>VR-BOSTD-STEADV-UG-C</t>
  </si>
  <si>
    <t>VPP L1 Upgrade: VMware vRealize Business 6 Standard (25 OSI Pack) to vRealize Suite 6 Advanced (25 OSI Pack)</t>
  </si>
  <si>
    <t>VR-BOSTDSTEADVUGC-L1</t>
  </si>
  <si>
    <t>VPP L2 Upgrade: VMware vRealize Business 6 Standard (25 OSI Pack) to vRealize Suite 6 Advanced (25 OSI Pack)</t>
  </si>
  <si>
    <t>VR-BOSTDSTEADVUGC-L2</t>
  </si>
  <si>
    <t>VPP L3 Upgrade: VMware vRealize Business 6 Standard (25 OSI Pack) to vRealize Suite 6 Advanced (25 OSI Pack)</t>
  </si>
  <si>
    <t>VR-BOSTDSTEADVUGC-L3</t>
  </si>
  <si>
    <t>VPP L4 Upgrade: VMware vRealize Business 6 Standard (25 OSI Pack) to vRealize Suite 6 Advanced (25 OSI Pack)</t>
  </si>
  <si>
    <t>VR-BOSTDSTEADVUGC-L4</t>
  </si>
  <si>
    <t>Basic Support/Subscription VMware vRealize Suite 6 Advanced (25 OSI Pack) for 1 year</t>
  </si>
  <si>
    <t>VR-STE-ADV-G-SSS-C</t>
  </si>
  <si>
    <t>Basic Support/Subscription VMware vRealize Suite 6 Advanced (25 OSI Pack) for 2 Months</t>
  </si>
  <si>
    <t>VR-STEADV-2M-GSSS-C</t>
  </si>
  <si>
    <t>Basic Support/Subscription VMware vRealize Suite 6 Advanced (25 OSI Pack) for 3 years</t>
  </si>
  <si>
    <t>VR-STE-ADV-3G-SSS-C</t>
  </si>
  <si>
    <t>Production Support/Subscription VMware vRealize Suite 6 Advanced (25 OSI Pack) for 1 year</t>
  </si>
  <si>
    <t>VR-STE-ADV-P-SSS-C</t>
  </si>
  <si>
    <t>Production Support/Subscription VMware vRealize Suite 6 Advanced (25 OSI Pack) for 2 Months</t>
  </si>
  <si>
    <t>VR-STEADV-2M-PSSS-C</t>
  </si>
  <si>
    <t>Production Support/Subscription VMware vRealize Suite 6 Advanced (25 OSI Pack) for 3 years</t>
  </si>
  <si>
    <t>VR-STE-ADV-3P-SSS-C</t>
  </si>
  <si>
    <t>VR-CMP-ADV-G-SSS-A</t>
  </si>
  <si>
    <t>VR-CMP-ADV-P-SSS-A</t>
  </si>
  <si>
    <t>VR-CMP-ADV-G-SSS-C</t>
  </si>
  <si>
    <t>VR-CMP-ADV-P-SSS-C</t>
  </si>
  <si>
    <t>Academic Upgrade: VMware vCloud Automation Center 6 Advanced Suite to vRealize Suite 6 Enterprise (25 OSI Pack)</t>
  </si>
  <si>
    <t>VR-CADV-CMPENT-UG-A</t>
  </si>
  <si>
    <t>Academic Basic Support/Subscription VMware vRealize Suite 6 Enterprise (25 OSI Pack) for 1 year</t>
  </si>
  <si>
    <t>VR-CMP-ENT-G-SSS-A</t>
  </si>
  <si>
    <t>Academic Basic Support/Subscription VMware vRealize Suite 6 Enterprise (25 OSI Pack) for 2 Months</t>
  </si>
  <si>
    <t>VR-CMPENT-2M-GSSS-A</t>
  </si>
  <si>
    <t>Academic Basic Support/Subscription VMware vRealize Suite 6 Enterprise (25 OSI Pack) for 3 years</t>
  </si>
  <si>
    <t>VR-CMP-ENT-3G-SSS-A</t>
  </si>
  <si>
    <t>Academic Production Support/Subscription VMware vRealize Suite 6 Enterprise (25 OSI Pack) for 1 year</t>
  </si>
  <si>
    <t>VR-CMP-ENT-P-SSS-A</t>
  </si>
  <si>
    <t>Academic Production Support/Subscription VMware vRealize Suite 6 Enterprise (25 OSI Pack) for 2 Months</t>
  </si>
  <si>
    <t>VR-CMPENT-2M-PSSS-A</t>
  </si>
  <si>
    <t>Academic Production Support/Subscription VMware vRealize Suite 6 Enterprise (25 OSI Pack) for 3 years</t>
  </si>
  <si>
    <t>VR-CMP-ENT-3P-SSS-A</t>
  </si>
  <si>
    <t>Upgrade: VMware vCloud Automation Center 6 Advanced Suite to vRealize Suite 6 Enterprise (25 OSI Pack)</t>
  </si>
  <si>
    <t>VMware vRealize Suite 6 Enterprise SnS is Required. Original Serial Number w/active SnS required.</t>
  </si>
  <si>
    <t>VR-CADV-CMPENT-UG-C</t>
  </si>
  <si>
    <t>VPP L1 Upgrade: VMware IT Business Management Suite 1 Standard to vRealize Suite 6 Advanced (25 OSI Pack)</t>
  </si>
  <si>
    <t>VR-CADVCMPENTUG-C-L1</t>
  </si>
  <si>
    <t>VPP L2 Upgrade: VMware IT Business Management Suite 1 Standard to vRealize Suite 6 Advanced (25 OSI Pack)</t>
  </si>
  <si>
    <t>VR-CADVCMPENTUG-C-L2</t>
  </si>
  <si>
    <t>VPP L3 Upgrade: VMware IT Business Management Suite 1 Standard to vRealize Suite 6 Advanced (25 OSI Pack)</t>
  </si>
  <si>
    <t>VR-CADVCMPENTUG-C-L3</t>
  </si>
  <si>
    <t>VPP L4 Upgrade: VMware IT Business Management Suite 1 Standard to vRealize Suite 6 Advanced (25 OSI Pack)</t>
  </si>
  <si>
    <t>VR-CADVCMPENTUG-C-L4</t>
  </si>
  <si>
    <t>Basic Support/Subscription VMware vRealize Suite 6 Enterprise (25 OSI Pack) for 1 year</t>
  </si>
  <si>
    <t>VR-CMP-ENT-G-SSS-C</t>
  </si>
  <si>
    <t>Basic Support/Subscription VMware vRealize Suite 6 Enterprise (25 OSI Pack) for 2 Months</t>
  </si>
  <si>
    <t>VR-CMPENT-2M-GSSS-C</t>
  </si>
  <si>
    <t>Basic Support/Subscription VMware vRealize Suite 6 Enterprise (25 OSI Pack) for 3 years</t>
  </si>
  <si>
    <t>VR-CMP-ENT-3G-SSS-C</t>
  </si>
  <si>
    <t>Production Support/Subscription VMware vRealize Suite 6 Enterprise (25 OSI Pack) for 1 year</t>
  </si>
  <si>
    <t>VR-CMP-ENT-P-SSS-C</t>
  </si>
  <si>
    <t>Production Support/Subscription VMware vRealize Suite 6 Enterprise (25 OSI Pack) for 2 Months</t>
  </si>
  <si>
    <t>VR-CMPENT-2M-PSSS-C</t>
  </si>
  <si>
    <t>Production Support/Subscription VMware vRealize Suite 6 Enterprise (25 OSI Pack) for 3 years</t>
  </si>
  <si>
    <t>VR-CMP-ENT-3P-SSS-C</t>
  </si>
  <si>
    <t>Academic Upgrade: VMware vCloud Automation Center 6 Advanced Suite to vRealize Suite 6 Advanced (25 OSI Pack)</t>
  </si>
  <si>
    <t>VR-CADV-STEADV-UG-A</t>
  </si>
  <si>
    <t>Upgrade: VMware vCloud Automation Center 6 Advanced Suite to vRealize Suite 6 Advanced (25 OSI Pack)</t>
  </si>
  <si>
    <t>VR-CADV-STEADV-UG-C</t>
  </si>
  <si>
    <t>VPP L1 Upgrade: VMware vCloud Automation Center Advanced Suite to vRealize Suite 6 Advanced (25 OSI Pack)</t>
  </si>
  <si>
    <t>VR-CADVSTEADVUG-C-L1</t>
  </si>
  <si>
    <t>VPP L2 Upgrade: VMware vCloud Automation Center Advanced Suite to vRealize Suite 6 Advanced (25 OSI Pack)</t>
  </si>
  <si>
    <t>VR-CADVSTEADVUG-C-L2</t>
  </si>
  <si>
    <t>VPP L3 Upgrade: VMware vCloud Automation Center Advanced Suite to vRealize Suite 6 Advanced (25 OSI Pack)</t>
  </si>
  <si>
    <t>VR-CADVSTEADVUG-C-L3</t>
  </si>
  <si>
    <t>VPP L4 Upgrade: VMware vCloud Automation Center Advanced Suite to vRealize Suite 6 Advanced (25 OSI Pack)</t>
  </si>
  <si>
    <t>VR-CADVSTEADVUG-C-L4</t>
  </si>
  <si>
    <t>Academic Upgrade: VMware vCloud Automation Center Enterprise Suite to vRealize Suite 6 Enterprise (25 OSI Pack)</t>
  </si>
  <si>
    <t>VR-CENT-CMPENT-UG-A</t>
  </si>
  <si>
    <t>Upgrade: VMware vCloud Automation Center Enterprise Suite to vRealize Suite 6 Enterprise (25 OSI Pack)</t>
  </si>
  <si>
    <t>VR-CENT-CMPENT-UG-C</t>
  </si>
  <si>
    <t>VPP L1 Upgrade: VMware vCloud Automation Center Enterprise Suite to vRealize Suite 6 Enterprise (25 OSI Pack)</t>
  </si>
  <si>
    <t>VR-CENTCMPENTUG-C-L1</t>
  </si>
  <si>
    <t>VPP L2 Upgrade: VMware vCloud Automation Center Enterprise Suite to vRealize Suite 6 Enterprise (25 OSI Pack)</t>
  </si>
  <si>
    <t>VR-CENTCMPENTUG-C-L2</t>
  </si>
  <si>
    <t>VPP L3 Upgrade: VMware vCloud Automation Center Enterprise Suite to vRealize Suite 6 Enterprise (25 OSI Pack)</t>
  </si>
  <si>
    <t>VR-CENTCMPENTUG-C-L3</t>
  </si>
  <si>
    <t>VPP L4 Upgrade: VMware vCloud Automation Center Enterprise Suite to vRealize Suite 6 Enterprise (25 OSI Pack)</t>
  </si>
  <si>
    <t>VR-CENTCMPENTUG-C-L4</t>
  </si>
  <si>
    <t>Academic VMware vRealize Suite 6 Enterprise (25 OSI Pack)</t>
  </si>
  <si>
    <t>Each vRealize Suite 6 Enterprise contains vRealize Log Insight, vRealize Business Enterprise, vRealize Automation Enterprise, and vRealize Operations Enterprise. SnS Required &amp; Sold Separately. Only Partners authorized with a VMware Academic Specialization may have access to quote the Academic SKU's.</t>
  </si>
  <si>
    <t>VR-CMP-ENT-A</t>
  </si>
  <si>
    <t>VMware vRealize Suite 6 Enterprise (25 OSI Pack)</t>
  </si>
  <si>
    <t>Each vRealize Suite 6 Enterprise contains vRealize Log Insight, vRealize Business Enterprise, vRealize Automation Enterprise, and vRealize Operations Enterprise. SnS Required &amp; Sold Separately.</t>
  </si>
  <si>
    <t>VR-CMP-ENT-C</t>
  </si>
  <si>
    <t>VPP L1 VMware vRealize Suite 6 Enterprise (25 OSI Pack)</t>
  </si>
  <si>
    <t>VR-CMP-ENT-C-L1</t>
  </si>
  <si>
    <t>VPP L2 VMware vRealize Suite 6 Enterprise (25 OSI Pack)</t>
  </si>
  <si>
    <t>VR-CMP-ENT-C-L2</t>
  </si>
  <si>
    <t>VPP L3 VMware vRealize Suite 6 Enterprise (25 OSI Pack)</t>
  </si>
  <si>
    <t>VR-CMP-ENT-C-L3</t>
  </si>
  <si>
    <t>VPP L4 VMware vRealize Suite 6 Enterprise (25 OSI Pack)</t>
  </si>
  <si>
    <t>VR-CMP-ENT-C-L4</t>
  </si>
  <si>
    <t>Academic VMware vRealize Code Stream (Per CPU)</t>
  </si>
  <si>
    <t>vRealize Code Stream accelerates application releases for business agility. It extends the agility provided by Continuous Integration into Continuous Delivery to enable frequent, reliable software releases, while reducing operational risks.Licensed on a per CPU socket. SnS Required &amp; Sold Separately.Only Partners authorized with a VMware Academic Specialization may have access to quote the Academic SKU's.</t>
  </si>
  <si>
    <t>VR-CODE-CPU-A</t>
  </si>
  <si>
    <t>Academic Basic Support/Subscription VMware vRealize Code Stream (Per CPU) for 1 year</t>
  </si>
  <si>
    <t>VR-CODE-CPU-G-SSS-A</t>
  </si>
  <si>
    <t>Academic Basic Support/Subscription VMware vRealize Code Stream (Per CPU) for 3 year</t>
  </si>
  <si>
    <t>VR-CODE-CPU-3G-SSS-A</t>
  </si>
  <si>
    <t>Academic Production Support/Subscription VMware vRealize Code Stream (Per CPU) for 1 year</t>
  </si>
  <si>
    <t>VR-CODE-CPU-P-SSS-A</t>
  </si>
  <si>
    <t>Academic Production Support/Subscription VMware vRealize Code Stream (Per CPU) for 3 year</t>
  </si>
  <si>
    <t>VR-CODE-CPU-3P-SSS-A</t>
  </si>
  <si>
    <t>VMware vRealize Code Stream (Per CPU)</t>
  </si>
  <si>
    <t>vRealize Code Stream accelerates application releases for business agility. It extends the agility provided by Continuous Integration into Continuous Delivery to enable frequent, reliable software releases, while reducing operational risks.Licensed on a per CPU socket. SnS Required &amp; Sold Separately.</t>
  </si>
  <si>
    <t>VR-CODE-CPU-C</t>
  </si>
  <si>
    <t>VPP L1 VMware vRealize Code Stream (Per CPU)</t>
  </si>
  <si>
    <t>VR-CODE-CPU-C-L1</t>
  </si>
  <si>
    <t>VPP L2 VMware vRealize Code Stream (Per CPU)</t>
  </si>
  <si>
    <t>VR-CODE-CPU-C-L2</t>
  </si>
  <si>
    <t>VPP L3 VMware vRealize Code Stream (Per CPU)</t>
  </si>
  <si>
    <t>VR-CODE-CPU-C-L3</t>
  </si>
  <si>
    <t>VPP L4 VMware vRealize Code Stream (Per CPU)</t>
  </si>
  <si>
    <t>VR-CODE-CPU-C-L4</t>
  </si>
  <si>
    <t>Basic Support/Subscription VMware vRealize Code Stream (Per CPU) for 1 year</t>
  </si>
  <si>
    <t>VR-CODE-CPU-G-SSS-C</t>
  </si>
  <si>
    <t>Basic Support/Subscription VMware vRealize Code Stream (Per CPU) for 3 year</t>
  </si>
  <si>
    <t>VR-CODE-CPU-3G-SSS-C</t>
  </si>
  <si>
    <t>Production Support/Subscription VMware vRealize Code Stream (Per CPU) for 1 year</t>
  </si>
  <si>
    <t>VR-CODE-CPU-P-SSS-C</t>
  </si>
  <si>
    <t>Production Support/Subscription VMware vRealize Code Stream (Per CPU) for 3 year</t>
  </si>
  <si>
    <t>VR-CODE-CPU-3P-SSS-C</t>
  </si>
  <si>
    <t>Academic VMware vRealize Code Stream (Per OSI)</t>
  </si>
  <si>
    <t>Minimum initial purchase of 25 OSIs required. vRealize Code Stream accelerates application releases for business agility. It extends the agility provided by Continuous Integration into Continuous Delivery to enable frequent, reliable software releases, while reducing operational risks. Licensed on a per OSI socket. SnS Required &amp; Sold Separately.Only Partners authorized with a VMware Academic Specialization may have access to quote the Academic SKU's.</t>
  </si>
  <si>
    <t>VR-CODE-OSI-A</t>
  </si>
  <si>
    <t>Academic Basic Support/Subscription VMware vRealize Code Stream (Per OSI) for 1 year</t>
  </si>
  <si>
    <t>VR-CODE-OSI-G-SSS-A</t>
  </si>
  <si>
    <t>Academic Basic Support/Subscription VMware vRealize Code Stream (Per OSI) for 3 year</t>
  </si>
  <si>
    <t>VR-CODE-OSI-3G-SSS-A</t>
  </si>
  <si>
    <t>Academic Production Support/Subscription VMware vRealize Code Stream (Per OSI) for 1 year</t>
  </si>
  <si>
    <t>VR-CODE-OSI-P-SSS-A</t>
  </si>
  <si>
    <t>Academic Production Support/Subscription VMware vRealize Code Stream (Per OSI) for 3 year</t>
  </si>
  <si>
    <t>VR-CODE-OSI-3P-SSS-A</t>
  </si>
  <si>
    <t>VMware vRealize Code Stream (Per OSI)</t>
  </si>
  <si>
    <t>Minimum initial purchase of 25 OSIs required. vRealize Code Stream accelerates application releases for business agility. It extends the agility provided by Continuous Integration into Continuous Delivery to enable frequent, reliable software releases, while reducing operational risks. Licensed on a per OSI socket. SnS Required &amp; Sold Separately.</t>
  </si>
  <si>
    <t>VR-CODE-OSI-C</t>
  </si>
  <si>
    <t>VPP L1 VMware vRealize Code Stream (Per OSI)</t>
  </si>
  <si>
    <t>VR-CODE-OSI-C-L1</t>
  </si>
  <si>
    <t>VPP L2 VMware vRealize Code Stream (Per OSI)</t>
  </si>
  <si>
    <t>VR-CODE-OSI-C-L2</t>
  </si>
  <si>
    <t>VPP L3 VMware vRealize Code Stream (Per OSI)</t>
  </si>
  <si>
    <t>VR-CODE-OSI-C-L3</t>
  </si>
  <si>
    <t>VPP L4 VMware vRealize Code Stream (Per OSI)</t>
  </si>
  <si>
    <t>VR-CODE-OSI-C-L4</t>
  </si>
  <si>
    <t>Basic Support/Subscription VMware vRealize Code Stream (Per OSI) for 1 year</t>
  </si>
  <si>
    <t>VR-CODE-OSI-G-SSS-C</t>
  </si>
  <si>
    <t>Basic Support/Subscription VMware vRealize Code Stream (Per OSI) for 3 year</t>
  </si>
  <si>
    <t>VR-CODE-OSI-3G-SSS-C</t>
  </si>
  <si>
    <t>Production Support/Subscription VMware vRealize Code Stream (Per OSI) for 1 year</t>
  </si>
  <si>
    <t>VR-CODE-OSI-P-SSS-C</t>
  </si>
  <si>
    <t>Production Support/Subscription VMware vRealize Code Stream (Per OSI) for 3 year</t>
  </si>
  <si>
    <t>VR-CODE-OSI-3P-SSS-C</t>
  </si>
  <si>
    <t>Academic VMware vRealize Log Insight 3 (25 OSI Pack)</t>
  </si>
  <si>
    <t>VMware vRealize Log Insight 3 is licensed per Operating System Instance (OSI). Collect, analyze and search unlimited amounts of log data generated from an OS Instance (physical server, virtual machine, vSphere host, network device, storage array, or any other system generating log data). SnS Required &amp; Sold Separately. Only Partners authorized with a VMware Academic Specialization may have access to quote the Academic SKU's.</t>
  </si>
  <si>
    <t>VR-LIS3-25-A</t>
  </si>
  <si>
    <t>Academic Basic Support/Subscription for VMware vRealize Log Insight 3 (25 OSI Pack) for 1 year</t>
  </si>
  <si>
    <t>VR-LIS3-25-G-SSS-A</t>
  </si>
  <si>
    <t>Academic Basic Support/Subscription for VMware vRealize Log Insight 3 (25 OSI Pack) for 3 years</t>
  </si>
  <si>
    <t>VR-LIS3-25-3G-SSS-A</t>
  </si>
  <si>
    <t>Academic Production Support/Subscription for VMware vRealize Log Insight 3 (25 OSI Pack) for 1 year</t>
  </si>
  <si>
    <t>VR-LIS3-25-P-SSS-A</t>
  </si>
  <si>
    <t>Academic Production Support/Subscription for VMware vRealize Log Insight 3 (25 OSI Pack) for 3 years</t>
  </si>
  <si>
    <t>VR-LIS3-25-3P-SSS-A</t>
  </si>
  <si>
    <t>VMware vRealize Log Insight 3 (25 OSI Pack)</t>
  </si>
  <si>
    <t>VMware vRealize Log Insight 3 is licensed per Operating System Instance (OSI). Collect, analyze and search unlimited amounts of log data generated from an OS Instance (physical server, virtual machine, vSphere host, network device, storage array, or any other system generating log data). SnS Required &amp; Sold Separately.</t>
  </si>
  <si>
    <t>VR-LIS3-25-C</t>
  </si>
  <si>
    <t>VPP L1 VMware vRealize Log Insight 3 (25 OSI Pack)</t>
  </si>
  <si>
    <t>VR-LIS3-25-C-L1</t>
  </si>
  <si>
    <t>VPP L2 VMware vRealize Log Insight 3 (25 OSI Pack)</t>
  </si>
  <si>
    <t>VR-LIS3-25-C-L2</t>
  </si>
  <si>
    <t>VPP L3 VMware vRealize Log Insight 3 (25 OSI Pack)</t>
  </si>
  <si>
    <t>VR-LIS3-25-C-L3</t>
  </si>
  <si>
    <t>VPP L4 VMware vRealize Log Insight 3 (25 OSI Pack)</t>
  </si>
  <si>
    <t>VR-LIS3-25-C-L4</t>
  </si>
  <si>
    <t>Basic Support/Subscription for VMware vRealize Log Insight 3 (25 OSI Pack) for 1 year</t>
  </si>
  <si>
    <t>VR-LIS3-25-G-SSS-C</t>
  </si>
  <si>
    <t>Basic Support/Subscription for VMware vRealize Log Insight 3 (25 OSI Pack) for 3 years</t>
  </si>
  <si>
    <t>VR-LIS3-25-3G-SSS-C</t>
  </si>
  <si>
    <t>Production Support/Subscription for VMware vRealize Log Insight 3 (25 OSI Pack) for 1 year</t>
  </si>
  <si>
    <t>VR-LIS3-25-P-SSS-C</t>
  </si>
  <si>
    <t>Production Support/Subscription for VMware vRealize Log Insight 3 (25 OSI Pack) for 3 years</t>
  </si>
  <si>
    <t>VR-LIS3-25-3P-SSS-C</t>
  </si>
  <si>
    <t>Academic Upgrade: VMware vRealize Log Insight 3 to vRealize Suite 6 Enterprise (25 OSI Pack)</t>
  </si>
  <si>
    <t>VMware vRealize Suite 6 Enterprise SnS is Required. Original Serial Number w/active SnS required.Only Partners authorized with a VMware Academic Specialization may have access to quote the Academic SKU's</t>
  </si>
  <si>
    <t>VR-LIS3-CMPENT-UG-A</t>
  </si>
  <si>
    <t>Upgrade: VMware vRealize Log Insight 3 to vRealize Suite 6 Enterprise (25 OSI Pack)</t>
  </si>
  <si>
    <t>VR-LIS3-CMPENT-UG-C</t>
  </si>
  <si>
    <t>VPP L1 Upgrade: VMware vRealize Log Insight 3 to vRealize Suite 6 Enterprise (25 OSI Pack)</t>
  </si>
  <si>
    <t>VR-LIS3-CMPENTUGC-L1</t>
  </si>
  <si>
    <t>VPP L2 Upgrade: VMware vRealize Log Insight 3 to vRealize Suite 6 Enterprise (25 OSI Pack)</t>
  </si>
  <si>
    <t>VR-LIS3-CMPENTUGC-L2</t>
  </si>
  <si>
    <t>VPP L3 Upgrade: VMware vRealize Log Insight 3 to vRealize Suite 6 Enterprise (25 OSI Pack)</t>
  </si>
  <si>
    <t>VR-LIS3-CMPENTUGC-L3</t>
  </si>
  <si>
    <t>VPP L4 Upgrade: VMware vRealize Log Insight 3 to vRealize Suite 6 Enterprise (25 OSI Pack)</t>
  </si>
  <si>
    <t>VR-LIS3-CMPENTUGC-L4</t>
  </si>
  <si>
    <t>Academic VMware vRealize Log Insight 3 per CPU</t>
  </si>
  <si>
    <t>VMware vRealize Log Insight 3 collects, analyzes and searches log data from virtual and physical end points, including physical servers, virtual machines, vSphere hosts, network devices, storage arrays, or any other system generating log data. It provides Cluster Scalability, Dashboard summary, Proactive analytics, Custom API ingestion, Windows agent monitoring and support for content packs. This SKU is licensed on a per CPU socket. SnS Required &amp; Sold Separately. Only Partners authorized with a VMware Academic Specialization may have access to quote the Academic SKU's.</t>
  </si>
  <si>
    <t>VR-LIS3-CPU-A</t>
  </si>
  <si>
    <t>Academic Basic Support/Subscription for VMware vRealize Log Insight 3 per CPU for 1 year</t>
  </si>
  <si>
    <t>VR-LIS3-CPU-G-SSS-A</t>
  </si>
  <si>
    <t>Academic Basic Support/Subscription for VMware vRealize Log Insight 3 per CPU for 3 years</t>
  </si>
  <si>
    <t>VR-LIS3-CPU-3G-SSS-A</t>
  </si>
  <si>
    <t>Academic Production Support/Subscription for VMware vRealize Log Insight 3 per CPU for 1 year</t>
  </si>
  <si>
    <t>VR-LIS3-CPU-P-SSS-A</t>
  </si>
  <si>
    <t>Academic Production Support/Subscription for VMware vRealize Log Insight 3 per CPU for 3 years</t>
  </si>
  <si>
    <t>VR-LIS3-CPU-3P-SSS-A</t>
  </si>
  <si>
    <t>VMware vRealize Log Insight 3 per CPU</t>
  </si>
  <si>
    <t>VMware vRealize Log Insight 3 collects, analyzes and searches log data from virtual and physical end points, including physical servers, virtual machines, vSphere hosts, network devices, storage arrays, or any other system generating log data. It provides Cluster Scalability, Dashboard summary, Proactive analytics, Custom API ingestion, Windows agent monitoring and support for content packs. This SKU is licensed on a per CPU socket. SnS Required &amp; Sold Separately.</t>
  </si>
  <si>
    <t>VR-LIS3-CPU-C</t>
  </si>
  <si>
    <t>VPP L1 VMware vRealize Log Insight 3 per CPU</t>
  </si>
  <si>
    <t>VR-LIS3-CPU-C-L1</t>
  </si>
  <si>
    <t>VPP L2 VMware vRealize Log Insight 3 per CPU</t>
  </si>
  <si>
    <t>VR-LIS3-CPU-C-L2</t>
  </si>
  <si>
    <t>VPP L3 VMware vRealize Log Insight 3 per CPU</t>
  </si>
  <si>
    <t>VR-LIS3-CPU-C-L3</t>
  </si>
  <si>
    <t>VPP L4 VMware vRealize Log Insight 3 per CPU</t>
  </si>
  <si>
    <t>VR-LIS3-CPU-C-L4</t>
  </si>
  <si>
    <t>Basic Support/Subscription for VMware vRealize Log Insight 3 per CPU for 1 year</t>
  </si>
  <si>
    <t>VR-LIS3-CPU-G-SSS-C</t>
  </si>
  <si>
    <t>Basic Support/Subscription for VMware vRealize Log Insight 3 per CPU for 3 years</t>
  </si>
  <si>
    <t>VR-LIS3-CPU-3G-SSS-C</t>
  </si>
  <si>
    <t>Production Support/Subscription for VMware vRealize Log Insight 3 per CPU for 1 year</t>
  </si>
  <si>
    <t>VR-LIS3-CPU-P-SSS-C</t>
  </si>
  <si>
    <t>Production Support/Subscription for VMware vRealize Log Insight 3 per CPU for 3 years</t>
  </si>
  <si>
    <t>VR-LIS3-CPU-3P-SSS-C</t>
  </si>
  <si>
    <t>Academic Upgrade: VMware vRealize Log Insight 3 per CPU to vRealize Operations Insight 6</t>
  </si>
  <si>
    <t>VR-LIS3-OIST-UG-A</t>
  </si>
  <si>
    <t>Upgrade: VMware vRealize Log Insight 3 per CPU to vRealize Operations Insight 6</t>
  </si>
  <si>
    <t>VR-LIS3-OIST-UG-C</t>
  </si>
  <si>
    <t>VPP L1 Upgrade: VMware vRealize Log Insight 3 per CPU to vRealize Operations Insight 6</t>
  </si>
  <si>
    <t>VR-LIS3-OIST-UG-C-L1</t>
  </si>
  <si>
    <t>VPP L2 Upgrade: VMware vRealize Log Insight 3 per CPU to vRealize Operations Insight 6</t>
  </si>
  <si>
    <t>VR-LIS3-OIST-UG-C-L2</t>
  </si>
  <si>
    <t>VPP L3 Upgrade: VMware vRealize Log Insight 3 per CPU to vRealize Operations Insight 6</t>
  </si>
  <si>
    <t>VR-LIS3-OIST-UG-C-L3</t>
  </si>
  <si>
    <t>VPP L4 Upgrade: VMware vRealize Log Insight 3 per CPU to vRealize Operations Insight 6</t>
  </si>
  <si>
    <t>VR-LIS3-OIST-UG-C-L4</t>
  </si>
  <si>
    <t>Academic Upgrade: VMware vRealize Log Insight 3 to vRealize Suite 6 Advanced (25 OSI Pack)</t>
  </si>
  <si>
    <t>VR-LIS3-STEADV-UG-A</t>
  </si>
  <si>
    <t>Upgrade: VMware vRealize Log Insight 3 to vRealize Suite 6 Advanced (25 OSI Pack)</t>
  </si>
  <si>
    <t>VR-LIS3-STEADV-UG-C</t>
  </si>
  <si>
    <t>VPP L1 Upgrade: VMware vRealize Log Insight 3 to vRealize Suite 6 Advanced (25 OSI Pack)</t>
  </si>
  <si>
    <t>VR-LIS3-STEADVUGC-L1</t>
  </si>
  <si>
    <t>VPP L2 Upgrade: VMware vRealize Log Insight 3 to vRealize Suite 6 Advanced (25 OSI Pack)</t>
  </si>
  <si>
    <t>VR-LIS3-STEADVUGC-L2</t>
  </si>
  <si>
    <t>VPP L3 Upgrade: VMware vRealize Log Insight 3 to vRealize Suite 6 Advanced (25 OSI Pack)</t>
  </si>
  <si>
    <t>VR-LIS3-STEADVUGC-L3</t>
  </si>
  <si>
    <t>VPP L4 Upgrade: VMware vRealize Log Insight 3 to vRealize Suite 6 Advanced (25 OSI Pack)</t>
  </si>
  <si>
    <t>VR-LIS3-STEADVUGC-L4</t>
  </si>
  <si>
    <t>Academic Upgrade: VMware vCenter Operations 5.6 Management Suite Advanced to vRealize Suite 6 Enterprise (25 OSI Pack)</t>
  </si>
  <si>
    <t>VR-OADV-CMPENT-UG-A</t>
  </si>
  <si>
    <t>Upgrade: VMware vCenter Operations 5.6 Management Suite Advanced to vRealize Suite 6 Enterprise (25 OSI Pack)</t>
  </si>
  <si>
    <t>VR-OADV-CMPENT-UG-C</t>
  </si>
  <si>
    <t>VPP L1 Upgrade: VMware vCenter Operations 5.6 Management Suite Advanced to vRealize Suite 6 Enterprise (25 OSI Pack)</t>
  </si>
  <si>
    <t>VR-OADVCMPENTUG-C-L1</t>
  </si>
  <si>
    <t>VPP L2 Upgrade: VMware vCenter Operations 5.6 Management Suite Advanced to vRealize Suite 6 Enterprise (25 OSI Pack)</t>
  </si>
  <si>
    <t>VR-OADVCMPENTUG-C-L2</t>
  </si>
  <si>
    <t>VPP L3 Upgrade: VMware vCenter Operations 5.6 Management Suite Advanced to vRealize Suite 6 Enterprise (25 OSI Pack)</t>
  </si>
  <si>
    <t>VR-OADVCMPENTUG-C-L3</t>
  </si>
  <si>
    <t>VPP L4 Upgrade: VMware vCenter Operations 5.6 Management Suite Advanced to vRealize Suite 6 Enterprise (25 OSI Pack)</t>
  </si>
  <si>
    <t>VR-OADVCMPENTUG-C-L4</t>
  </si>
  <si>
    <t>Academic Upgrade: VMware vCenter Operations 5.6 Management Suite Advanced to vRealize Suite 6 Advanced (25 OSI Pack)</t>
  </si>
  <si>
    <t>VR-OADV-STEADV-UG-A</t>
  </si>
  <si>
    <t>Upgrade: VMware vCenter Operations 5.6 Management Suite Advanced to vRealize Suite 6 Advanced (25 OSI Pack)</t>
  </si>
  <si>
    <t>VR-OADV-STEADV-UG-C</t>
  </si>
  <si>
    <t>VPP L1 Upgrade: VMware vCenter Operations 5.6 Management Suite Advanced to vRealize Suite 6 Advanced (25 OSI Pack)</t>
  </si>
  <si>
    <t>VR-OADVSTEADVUG-C-L1</t>
  </si>
  <si>
    <t>VPP L2 Upgrade: VMware vCenter Operations 5.6 Management Suite Advanced to vRealize Suite 6 Advanced (25 OSI Pack)</t>
  </si>
  <si>
    <t>VR-OADVSTEADVUG-C-L2</t>
  </si>
  <si>
    <t>VPP L3 Upgrade: VMware vCenter Operations 5.6 Management Suite Advanced to vRealize Suite 6 Advanced (25 OSI Pack)</t>
  </si>
  <si>
    <t>VR-OADVSTEADVUG-C-L3</t>
  </si>
  <si>
    <t>VPP L4 Upgrade: VMware vCenter Operations 5.6 Management Suite Advanced to vRealize Suite 6 Advanced (25 OSI Pack)</t>
  </si>
  <si>
    <t>VR-OADVSTEADVUG-C-L4</t>
  </si>
  <si>
    <t>Academic Upgrade: VMware vCenter Operations 5.6 Management Suite Enterprise to vRealize Suite 6 Enterprise (25 OSI Pack)</t>
  </si>
  <si>
    <t>VR-OENT-CMPENT-UG-A</t>
  </si>
  <si>
    <t>Upgrade: VMware vCenter Operations 5.6 Management Suite Enterprise to vRealize Suite 6 Enterprise (25 OSI Pack)</t>
  </si>
  <si>
    <t>VR-OENT-CMPENT-UG-C</t>
  </si>
  <si>
    <t>VPP L1 Upgrade: VMware vCenter Operations 5.6 Management Suite Enterprise to vRealize Suite 6 Enterprise (25 OSI Pack)</t>
  </si>
  <si>
    <t>VR-OENTCMPENTUG-C-L1</t>
  </si>
  <si>
    <t>VPP L2 Upgrade: VMware vCenter Operations 5.6 Management Suite Enterprise to vRealize Suite 6 Enterprise (25 OSI Pack)</t>
  </si>
  <si>
    <t>VR-OENTCMPENTUG-C-L2</t>
  </si>
  <si>
    <t>VPP L3 Upgrade: VMware vCenter Operations 5.6 Management Suite Enterprise to vRealize Suite 6 Enterprise (25 OSI Pack)</t>
  </si>
  <si>
    <t>VR-OENTCMPENTUG-C-L3</t>
  </si>
  <si>
    <t>VPP L4 Upgrade: VMware vCenter Operations 5.6 Management Suite Enterprise to vRealize Suite 6 Enterprise (25 OSI Pack)</t>
  </si>
  <si>
    <t>VR-OENTCMPENTUG-C-L4</t>
  </si>
  <si>
    <t>Academic VMware vRealize Operations Insight 6</t>
  </si>
  <si>
    <t>VMware vRealize Operations Insight 6 is licensed per CPU. Requires VMware vSphere with Operations Management (any edition). SnS Required &amp; Sold Separately.Only Partners authorized with a VMware Academic Specialization may have access to quote the Academic SKU's</t>
  </si>
  <si>
    <t>VR-OIST-BUN-A</t>
  </si>
  <si>
    <t>VMware vRealize Operations Insight 6</t>
  </si>
  <si>
    <t>VMware vRealize Operations Insight 6 is licensed per CPU. Requires VMware vSphere with Operations Management (any edition). SnS Required &amp; Sold Separately.</t>
  </si>
  <si>
    <t>VR-OIST-BUN-C</t>
  </si>
  <si>
    <t>VPP L1 VMware vRealize Operations Insight 6</t>
  </si>
  <si>
    <t>VR-OIST-BUN-C-L1</t>
  </si>
  <si>
    <t>VPP L2 VMware vRealize Operations Insight 6</t>
  </si>
  <si>
    <t>VR-OIST-BUN-C-L2</t>
  </si>
  <si>
    <t>VPP L3 VMware vRealize Operations Insight 6</t>
  </si>
  <si>
    <t>VR-OIST-BUN-C-L3</t>
  </si>
  <si>
    <t>VPP L4 VMware vRealize Operations Insight 6</t>
  </si>
  <si>
    <t>VR-OIST-BUN-C-L4</t>
  </si>
  <si>
    <t>Academic Upgrade: VMware vCenter Operations 5.6 Management Suite Standard to vRealize Suite 6 Enterprise (25 OSI Pack)</t>
  </si>
  <si>
    <t>VR-OSTD-CMPENT-UG-A</t>
  </si>
  <si>
    <t>Upgrade: VMware vCenter Operations 5.6 Management Suite Standard to vRealize Suite 6 Enterprise (25 OSI Pack)</t>
  </si>
  <si>
    <t>VR-OSTD-CMPENT-UG-C</t>
  </si>
  <si>
    <t>VPP L1 Upgrade: VMware vCenter Operations 5.6 Management Suite Standard to vRealize Suite 6 Enterprise (25 OSI Pack)</t>
  </si>
  <si>
    <t>VR-OSTDCMPENTUG-C-L1</t>
  </si>
  <si>
    <t>VPP L2 Upgrade: VMware vCenter Operations 5.6 Management Suite Standard to vRealize Suite 6 Enterprise (25 OSI Pack)</t>
  </si>
  <si>
    <t>VR-OSTDCMPENTUG-C-L2</t>
  </si>
  <si>
    <t>VPP L3 Upgrade: VMware vCenter Operations 5.6 Management Suite Standard to vRealize Suite 6 Enterprise (25 OSI Pack)</t>
  </si>
  <si>
    <t>VR-OSTDCMPENTUG-C-L3</t>
  </si>
  <si>
    <t>VPP L4 Upgrade: VMware vCenter Operations 5.6 Management Suite Standard to vRealize Suite 6 Enterprise (25 OSI Pack)</t>
  </si>
  <si>
    <t>VR-OSTDCMPENTUG-C-L4</t>
  </si>
  <si>
    <t>Academic Upgrade: VMware vCenter Operations 5.6 Management Suite Standard to vRealize Suite 6 Advanced (25 OSI Pack)</t>
  </si>
  <si>
    <t>VR-OSTD-STEADV-UG-A</t>
  </si>
  <si>
    <t>Upgrade: VMware vCenter Operations 5.6 Management Suite Standard to vRealize Suite 6 Advanced (25 OSI Pack)</t>
  </si>
  <si>
    <t>VR-OSTD-STEADV-UG-C</t>
  </si>
  <si>
    <t>VPP L1 Upgrade: VMware vCenter Operations 5.6 Management Suite Standard to vRealize Suite 6 Advanced (25 OSI Pack)</t>
  </si>
  <si>
    <t>VR-OSTDSTEADVUG-C-L1</t>
  </si>
  <si>
    <t>VPP L2 Upgrade: VMware vCenter Operations 5.6 Management Suite Standard to vRealize Suite 6 Advanced (25 OSI Pack)</t>
  </si>
  <si>
    <t>VR-OSTDSTEADVUG-C-L2</t>
  </si>
  <si>
    <t>VPP L3 Upgrade: VMware vCenter Operations 5.6 Management Suite Standard to vRealize Suite 6 Advanced (25 OSI Pack)</t>
  </si>
  <si>
    <t>VR-OSTDSTEADVUG-C-L3</t>
  </si>
  <si>
    <t>VPP L4 Upgrade: VMware vCenter Operations 5.6 Management Suite Standard to vRealize Suite 6 Advanced (25 OSI Pack)</t>
  </si>
  <si>
    <t>VR-OSTDSTEADVUG-C-L4</t>
  </si>
  <si>
    <t>Academic Upgrade: VMware vRealize Operations 6 Advanced (25 OSI Pack) to vRealize Suite 6 Advanced (25 OSI Pack)</t>
  </si>
  <si>
    <t>VR-RADV-STEADV-UG-A</t>
  </si>
  <si>
    <t>Upgrade: VMware vRealize Operations 6 Advanced (25 OSI Pack) to vRealize Suite 6 Advanced (25 OSI Pack)</t>
  </si>
  <si>
    <t>VR-RADV-STEADV-UG-C</t>
  </si>
  <si>
    <t>VPP L1 Upgrade: VMware vRealize Operations 6 Advanced (25 OSI Pack) to vRealize Suite 6 Advanced (25 OSI Pack)</t>
  </si>
  <si>
    <t>VR-RADVSTEADVUG-C-L1</t>
  </si>
  <si>
    <t>VPP L2 Upgrade: VMware vRealize Operations 6 Advanced (25 OSI Pack) to vRealize Suite 6 Advanced (25 OSI Pack)</t>
  </si>
  <si>
    <t>VR-RADVSTEADVUG-C-L2</t>
  </si>
  <si>
    <t>VPP L3 Upgrade: VMware vRealize Operations 6 Advanced (25 OSI Pack) to vRealize Suite 6 Advanced (25 OSI Pack)</t>
  </si>
  <si>
    <t>VR-RADVSTEADVUG-C-L3</t>
  </si>
  <si>
    <t>VPP L4 Upgrade: VMware vRealize Operations 6 Advanced (25 OSI Pack) to vRealize Suite 6 Advanced (25 OSI Pack)</t>
  </si>
  <si>
    <t>VR-RADVSTEADVUG-C-L4</t>
  </si>
  <si>
    <t>Academic Upgrade: VMware vRealize Suite 6 Advanced to vRealize Suite 6 Enterprise (25 OSI Pack)</t>
  </si>
  <si>
    <t>VR-RADV-STEENT-UG-A</t>
  </si>
  <si>
    <t>Upgrade: VMware vRealize Suite 6 Advanced to vRealize Suite 6 Enterprise (25 OSI Pack)</t>
  </si>
  <si>
    <t>VR-RADV-STEENT-UG-C</t>
  </si>
  <si>
    <t>VPP L1 Upgrade: VMware vRealize Suite 6 Advanced to vRealize Suite 6 Enterprise (25 OSI Pack)</t>
  </si>
  <si>
    <t>VR-RADVSTEENTUG-C-L1</t>
  </si>
  <si>
    <t>VPP L2 Upgrade: VMware vRealize Suite 6 Advanced to vRealize Suite 6 Enterprise (25 OSI Pack)</t>
  </si>
  <si>
    <t>VR-RADVSTEENTUG-C-L2</t>
  </si>
  <si>
    <t>VPP L3 Upgrade: VMware vRealize Suite 6 Advanced to vRealize Suite 6 Enterprise (25 OSI Pack)</t>
  </si>
  <si>
    <t>VR-RADVSTEENTUG-C-L3</t>
  </si>
  <si>
    <t>VPP L4 Upgrade: VMware vRealize Suite 6 Advanced to vRealize Suite 6 Enterprise (25 OSI Pack)</t>
  </si>
  <si>
    <t>VR-RADVSTEENTUG-C-L4</t>
  </si>
  <si>
    <t>Academic Upgrade: VMware vRealize Operations 6 Standard Management Suite Standard to vRealize Suite 6 Advanced (25 OSI Pack)</t>
  </si>
  <si>
    <t>VR-RSTD-STEADV-UG-A</t>
  </si>
  <si>
    <t>Upgrade: VMware vRealize Operations 6 Suite Standard (25 OSI Pack)to vRealize Suite 6 Advanced (25 OSI Pack)</t>
  </si>
  <si>
    <t>VR-RSTD-STEADV-UG-C</t>
  </si>
  <si>
    <t>VPP L1 Upgrade: VMware vCenter Operations 6 Suite Standard (25 OSI Pack)to vRealize Suite 6 Advanced (25 OSI Pack)</t>
  </si>
  <si>
    <t>VR-RSTDSTEADVUG-C-L1</t>
  </si>
  <si>
    <t>VPP L2 Upgrade: VMware vCenter Operations 6 Suite Standard (25 OSI Pack)to vRealize Suite 6 Advanced (25 OSI Pack)</t>
  </si>
  <si>
    <t>VR-RSTDSTEADVUG-C-L2</t>
  </si>
  <si>
    <t>VPP L3 Upgrade: VMware vCenter Operations 6 Suite Standard (25 OSI Pack)to vRealize Suite 6 Advanced (25 OSI Pack)</t>
  </si>
  <si>
    <t>VR-RSTDSTEADVUG-C-L3</t>
  </si>
  <si>
    <t>VPP L4 Upgrade: VMware vCenter Operations 6 Suite Standard (25 OSI Pack)to vRealize Suite 6 Advanced (25 OSI Pack)</t>
  </si>
  <si>
    <t>VR-RSTDSTEADVUG-C-L4</t>
  </si>
  <si>
    <t>Academic Upgrade: VMware IT Business Management Suite 1 Standard to vRealize Suite 6 Enterprise (25 OSI Pack)</t>
  </si>
  <si>
    <t>VR-STD-CMPENT-UG-A</t>
  </si>
  <si>
    <t>Upgrade: VMware IT Business Management Suite 1 Standard to vRealize Suite 6 Enterprise (25 OSI Pack)</t>
  </si>
  <si>
    <t>VR-STD-CMPENT-UG-C</t>
  </si>
  <si>
    <t>VPP L1 Upgrade: VMware IT Business Management Suite 1 Standard to vRealize Suite 6 Enterprise (25 OSI Pack)</t>
  </si>
  <si>
    <t>VR-STDCMPENTUG-C-L1</t>
  </si>
  <si>
    <t>VPP L2 Upgrade: VMware IT Business Management Suite 1 Standard to vRealize Suite 6 Enterprise (25 OSI Pack)</t>
  </si>
  <si>
    <t>VR-STDCMPENTUG-C-L2</t>
  </si>
  <si>
    <t>VPP L3 Upgrade: VMware IT Business Management Suite 1 Standard to vRealize Suite 6 Enterprise (25 OSI Pack)</t>
  </si>
  <si>
    <t>VR-STDCMPENTUG-C-L3</t>
  </si>
  <si>
    <t>VPP L4 Upgrade: VMware IT Business Management Suite 1 Standard to vRealize Suite 6 Enterprise (25 OSI Pack)</t>
  </si>
  <si>
    <t>VR-STDCMPENTUG-C-L4</t>
  </si>
  <si>
    <t>Academic Upgrade: VMware IT Business Management Suite 1 Standard to vRealize Suite 6 Advanced (25 OSI Pack)</t>
  </si>
  <si>
    <t>VR-STD-STEADV-UG-A</t>
  </si>
  <si>
    <t>Upgrade: VMware IT Business Management Suite 1 Standard to vRealize Suite 6 Advanced (25 OSI Pack)</t>
  </si>
  <si>
    <t>VR-STD-STEADV-UG-C</t>
  </si>
  <si>
    <t>VR-STDSTEADV-UG-C-L1</t>
  </si>
  <si>
    <t>VR-STDSTEADV-UG-C-L2</t>
  </si>
  <si>
    <t>VR-STDSTEADV-UG-C-L3</t>
  </si>
  <si>
    <t>VR-STDSTEADV-UG-C-L4</t>
  </si>
  <si>
    <t>Academic VMware vRealize Suite 6 Advanced (25 OSI Pack)</t>
  </si>
  <si>
    <t>Each vRealize Suite 6 Advanced contains vRealize Log Insight , vRealize Business Advanced, vRealize Automation Advanced, and vRealize Operations Advanced .SnS Required &amp; Sold Separately.Only Partners authorized with a VMware Academic Specialization may have access to quote the Academic SKU's</t>
  </si>
  <si>
    <t>VR-STE-ADV-A</t>
  </si>
  <si>
    <t>VMware vRealize Suite 6 Advanced (25 OSI Pack)</t>
  </si>
  <si>
    <t>Each vRealize Suite 6 Advanced contains vRealize Log Insight , vRealize Business Advanced , vRealize Automation Advanced, and vRealize Operations Advanced .SnS Required &amp; Sold Separately.</t>
  </si>
  <si>
    <t>VR-STE-ADV-C</t>
  </si>
  <si>
    <t>VPP L1 VMware vRealize Suite 6 Advanced (25 OSI Pack)</t>
  </si>
  <si>
    <t>VR-STE-ADV-C-L1</t>
  </si>
  <si>
    <t>VPP L2 VMware vRealize Suite 6 Advanced (25 OSI Pack)</t>
  </si>
  <si>
    <t>VR-STE-ADV-C-L2</t>
  </si>
  <si>
    <t>VPP L3 VMware vRealize Suite 6 Advanced (25 OSI Pack)</t>
  </si>
  <si>
    <t>VR-STE-ADV-C-L3</t>
  </si>
  <si>
    <t>VPP L4 VMware vRealize Suite 6 Advanced (25 OSI Pack)</t>
  </si>
  <si>
    <t>VR-STE-ADV-C-L4</t>
  </si>
  <si>
    <t>Academic Basic Support/Subscription VMware vRealize Operations Management 6 Advanced Add-On for vSOM (per CPU) for 1 year</t>
  </si>
  <si>
    <t>VR6-ADVAD-G-SSS-A</t>
  </si>
  <si>
    <t>Academic Production Support/Subscription VMware vRealize Operations Management 6 Advanced Add-On for vSOM (per CPU) for 1 year</t>
  </si>
  <si>
    <t>VR6-ADVAD-P-SSS-A</t>
  </si>
  <si>
    <t>Basic Support/Subscription VMware vRealize Operations Management 6 Advanced Add-On for vSOM (per CPU) for 1 year</t>
  </si>
  <si>
    <t>VR6-ADVAD-G-SSS-C</t>
  </si>
  <si>
    <t>Production Support/Subscription VMware vRealize Operations Management 6 Advanced Add-On for vSOM (per CPU) for 1 year</t>
  </si>
  <si>
    <t>VR6-ADVAD-P-SSS-C</t>
  </si>
  <si>
    <t>Academic VMware vRealize Business 8 Advanced (Per CPU)</t>
  </si>
  <si>
    <t>This edition of vRealize Business Advanced contains: vRealize Business Standard and IT Financial Management. Licensed on a per OSI socket. SnS Required &amp; Sold Separately.Only Partners authorized with a VMware Academic Specialization may have access to quote the Academic SKU's.</t>
  </si>
  <si>
    <t>VR6-BADV-A</t>
  </si>
  <si>
    <t>Academic Basic Support/Subscription VMware vRealize Business 8 Advanced (Per CPU) for 1 year</t>
  </si>
  <si>
    <t>VR6-BADV-G-SSS-A</t>
  </si>
  <si>
    <t>Academic Basic Support/Subscription VMware vRealize Business 8 Advanced (Per CPU) for 3 year</t>
  </si>
  <si>
    <t>VR6-BADV-3G-SSS-A</t>
  </si>
  <si>
    <t>Academic Production Support/Subscription VMware vRealize Business 8 Advanced (Per CPU) for 1 year</t>
  </si>
  <si>
    <t>VR6-BADV-P-SSS-A</t>
  </si>
  <si>
    <t>Academic Production Support/Subscription VMware vRealize Business 8 Advanced (Per CPU) for 3 year</t>
  </si>
  <si>
    <t>VR6-BADV-3P-SSS-A</t>
  </si>
  <si>
    <t>Academic Upgrade: VMware vRealize Business 8 Advanced (Per CPU) to VMware vRealize Business 8 Enterprise (Per CPU)</t>
  </si>
  <si>
    <t>VMware vRealize Business 8 Enterprise (Per CPU) SnS is Required. Original FAC or Serial Number w/active SnS required.Only Partners authorized with a VMware Academic Specialization may have access to quote the Academic SKU's.</t>
  </si>
  <si>
    <t>VR6-BADV-BENT-UG-A</t>
  </si>
  <si>
    <t>Academic Basic Support/Subscription VMware vRealize Business 8 Enterprise (Per CPU) for 1 year</t>
  </si>
  <si>
    <t>VR6-BENT-G-SSS-A</t>
  </si>
  <si>
    <t>Academic Basic Support/Subscription VMware vRealize Business 8 Enterprise (Per CPU) for 2 Months</t>
  </si>
  <si>
    <t>VR6-BENT-2M-GSSS-A</t>
  </si>
  <si>
    <t>Academic Basic Support/Subscription VMware vRealize Business 8 Enterprise (Per CPU) for 3 year</t>
  </si>
  <si>
    <t>VR6-BENT-3G-SSS-A</t>
  </si>
  <si>
    <t>Academic Production Support/Subscription VMware vRealize Business 8 Enterprise (Per CPU) for 1 year</t>
  </si>
  <si>
    <t>VR6-BENT-P-SSS-A</t>
  </si>
  <si>
    <t>Academic Production Support/Subscription VMware vRealize Business 8 Enterprise (Per CPU) for 2 Months</t>
  </si>
  <si>
    <t>Technical Support, 24 Hour Sev 1 Support -- 7 days a week.Can only be used with an upgrade SKU. Cannot be used for renewals.</t>
  </si>
  <si>
    <t>VR6-BENT-2M-PSSS-A</t>
  </si>
  <si>
    <t>Academic Production Support/Subscription VMware vRealize Business 8 Enterprise (Per CPU) for 3 year</t>
  </si>
  <si>
    <t>VR6-BENT-3P-SSS-A</t>
  </si>
  <si>
    <t>Upgrade: VMware vRealize Business 8 Advanced (Per CPU) to VMware vRealize Business 8 Enterprise (Per CPU)</t>
  </si>
  <si>
    <t>VMware vRealize Business 8 Enterprise (Per CPU) SnS is Required. Original FAC or Serial Number w/active SnS required.</t>
  </si>
  <si>
    <t>VR6-BADV-BENT-UG-C</t>
  </si>
  <si>
    <t>Basic Support/Subscription VMware vRealize Business 8 Enterprise (Per CPU) for 1 year</t>
  </si>
  <si>
    <t>VR6-BENT-G-SSS-C</t>
  </si>
  <si>
    <t>Basic Support/Subscription VMware vRealize Business 8 Enterprise (Per CPU) for 2 Months</t>
  </si>
  <si>
    <t>VR6-BENT-2M-GSSS-C</t>
  </si>
  <si>
    <t>Basic Support/Subscription VMware vRealize Business 8 Enterprise (Per CPU) for 3 year</t>
  </si>
  <si>
    <t>VR6-BENT-3G-SSS-C</t>
  </si>
  <si>
    <t>Production Support/Subscription VMware vRealize Business 8 Enterprise (Per CPU) for 1 year</t>
  </si>
  <si>
    <t>VR6-BENT-P-SSS-C</t>
  </si>
  <si>
    <t>Production Support/Subscription VMware vRealize Business 8 Enterprise (Per CPU) for 2 Months</t>
  </si>
  <si>
    <t>VR6-BENT-2M-PSSS-C</t>
  </si>
  <si>
    <t>Production Support/Subscription VMware vRealize Business 8 Enterprise (Per CPU) for 3 year</t>
  </si>
  <si>
    <t>VR6-BENT-3P-SSS-C</t>
  </si>
  <si>
    <t>VMware vRealize Business 8 Advanced (Per CPU)</t>
  </si>
  <si>
    <t>This edition of vRealize Business Advanced contains: vRealize Business Standard and IT Financial Management. Licensed on a per CPU socket. SnS Required &amp; Sold Separately.</t>
  </si>
  <si>
    <t>VR6-BADV-C</t>
  </si>
  <si>
    <t>VPP L1 VMware vRealize Business 6 Advanced (Per CPU)</t>
  </si>
  <si>
    <t>VR6-BADV-C-L1</t>
  </si>
  <si>
    <t>VPP L2 VMware vRealize Business 6 Advanced (Per CPU)</t>
  </si>
  <si>
    <t>VR6-BADV-C-L2</t>
  </si>
  <si>
    <t>VPP L3 VMware vRealize Business 6 Advanced (Per CPU)</t>
  </si>
  <si>
    <t>VR6-BADV-C-L3</t>
  </si>
  <si>
    <t>VPP L4 VMware vRealize Business 6 Advanced (Per CPU)</t>
  </si>
  <si>
    <t>VR6-BADV-C-L4</t>
  </si>
  <si>
    <t>Basic Support/Subscription VMware vRealize Business 8 Advanced (Per CPU) for 1 year</t>
  </si>
  <si>
    <t>VR6-BADV-G-SSS-C</t>
  </si>
  <si>
    <t>Basic Support/Subscription VMware vRealize Business 8 Advanced (Per CPU) for 3 year</t>
  </si>
  <si>
    <t>VR6-BADV-3G-SSS-C</t>
  </si>
  <si>
    <t>Production Support/Subscription VMware vRealize Business 8 Advanced (Per CPU) for 1 year</t>
  </si>
  <si>
    <t>VR6-BADV-P-SSS-C</t>
  </si>
  <si>
    <t>Production Support/Subscription VMware vRealize Business 8 Advanced (Per CPU) for 3 year</t>
  </si>
  <si>
    <t>VR6-BADV-3P-SSS-C</t>
  </si>
  <si>
    <t>Academic VMware vRealize Business 8 Enterprise (Per CPU)</t>
  </si>
  <si>
    <t>This edition of vRealize Business Enterprise contains: vRealize Business Standard, IT Financial Management, and Service Level Management. Licensed on a per CPU socket. SnS Required &amp; Sold Separately.Only Partners authorized with a VMware Academic Specialization may have access to quote the Academic SKU's.</t>
  </si>
  <si>
    <t>VR6-BENT-A</t>
  </si>
  <si>
    <t>VMware vRealize Business 8 Enterprise (Per CPU)</t>
  </si>
  <si>
    <t>This edition of vRealize Business Enterprise contains: vRealize Business Standard, IT Financial Management, and Service Level Management. Licensed on a per CPU socket. SnS Required &amp; Sold Separately.</t>
  </si>
  <si>
    <t>VR6-BENT-C</t>
  </si>
  <si>
    <t>VPP L1 VMware vRealize Business 6 Enterprise (Per CPU)</t>
  </si>
  <si>
    <t>VR6-BENT-C-L1</t>
  </si>
  <si>
    <t>VPP L2 VMware vRealize Business 6 Enterprise (Per CPU)</t>
  </si>
  <si>
    <t>VR6-BENT-C-L2</t>
  </si>
  <si>
    <t>VPP L3 VMware vRealize Business 6 Enterprise (Per CPU)</t>
  </si>
  <si>
    <t>VR6-BENT-C-L3</t>
  </si>
  <si>
    <t>VPP L4 VMware vRealize Business 6 Enterprise (Per CPU)</t>
  </si>
  <si>
    <t>VR6-BENT-C-L4</t>
  </si>
  <si>
    <t>Academic VMware vRealize Business 6 Standard (Per CPU)</t>
  </si>
  <si>
    <t>This edition of vRealize Business Standard for Virtual/Cloud Infrastructure contains: Cost/Usage Metering &amp; Reporting; Pricing and Showback; Benchmarks / Performance Management; Business Planning. Licensed on a per CPU socket. SnS Required &amp; Sold Separately.Only Partners authorized with a VMware Academic Specialization may have access to quote the Academic SKU's.</t>
  </si>
  <si>
    <t>VR6-BSTD-A</t>
  </si>
  <si>
    <t>Academic Basic Support/Subscription VMware vRealize Business 6 Standard (Per CPU) for 1 year</t>
  </si>
  <si>
    <t>VR6-BSTD-G-SSS-A</t>
  </si>
  <si>
    <t>Academic Basic Support/Subscription VMware vRealize Business 6 Standard (Per CPU) for 3 year</t>
  </si>
  <si>
    <t>VR6-BSTD-3G-SSS-A</t>
  </si>
  <si>
    <t>Academic Production Support/Subscription VMware vRealize Business 6 Standard (Per CPU) for 1 year</t>
  </si>
  <si>
    <t>VR6-BSTD-P-SSS-A</t>
  </si>
  <si>
    <t>Academic Production Support/Subscription VMware vRealize Business 6 Standard (Per CPU) for 3 year</t>
  </si>
  <si>
    <t>VR6-BSTD-3P-SSS-A</t>
  </si>
  <si>
    <t>Academic Upgrade: VMware vRealize Business 6 Standard (Per CPU) to VMware vRealize Business 8 Advanced (Per CPU)</t>
  </si>
  <si>
    <t>VMware vRealize Business 8 Advanced (Per CPU) SnS is Required. Original FAC or Serial Number w/active SnS required.Only Partners authorized with a VMware Academic Specialization may have access to quote the Academic SKU's.</t>
  </si>
  <si>
    <t>VR6-BSTD-BADV-UG-A</t>
  </si>
  <si>
    <t>Academic Basic Support/Subscription VMware vRealize Business 8 Advanced (Per CPU) for 2 Months</t>
  </si>
  <si>
    <t>VR6-BADV-2M-GSSS-A</t>
  </si>
  <si>
    <t>Academic Production Support/Subscription VMware vRealize Business 8 Advanced (Per CPU) for 2 Months</t>
  </si>
  <si>
    <t>VR6-BADV-2M-PSSS-A</t>
  </si>
  <si>
    <t>Upgrade: VMware vRealize Business 6 Standard (Per CPU) to VMware vRealize Business 8 Advanced (Per CPU)</t>
  </si>
  <si>
    <t>VMware vRealize Business 8 Advanced (Per CPU) SnS is Required. Original FAC or Serial Number w/active SnS required.</t>
  </si>
  <si>
    <t>VR6-BSTD-BADV-UG-C</t>
  </si>
  <si>
    <t>Basic Support/Subscription VMware vRealize Business 8 Advanced (Per CPU) for 2 Months</t>
  </si>
  <si>
    <t>VR6-BADV-2M-GSSS-C</t>
  </si>
  <si>
    <t>Production Support/Subscription VMware vRealize Business 8 Advanced (Per CPU) for 2 Months</t>
  </si>
  <si>
    <t>VR6-BADV-2M-PSSS-C</t>
  </si>
  <si>
    <t>Academic Upgrade: VMware vRealize Business 6 Standard (Per CPU) to VMware vRealize Business 8 Enterprise (Per CPU)</t>
  </si>
  <si>
    <t>VR6-BSTD-BENT-UG-A</t>
  </si>
  <si>
    <t>Upgrade: VMware vRealize Business 6 Standard (Per CPU) to VMware vRealize Business 8 Enterprise (Per CPU)</t>
  </si>
  <si>
    <t>VR6-BSTD-BENT-UG-C</t>
  </si>
  <si>
    <t>VMware vRealize Business 6 Standard (Per CPU)</t>
  </si>
  <si>
    <t>This edition of vRealize Business Standard for Virtual/Cloud Infrastructure contains: Cost/Usage Metering &amp; Reporting; Pricing and Showback; Benchmarks / Performance Management; Business Planning. Licensed on a per CPU socket. SnS Required &amp; Sold Separately.</t>
  </si>
  <si>
    <t>VR6-BSTD-C</t>
  </si>
  <si>
    <t>VPP L1 VMware vRealize Business 6 Standard (Per CPU)</t>
  </si>
  <si>
    <t>VR6-BSTD-C-L1</t>
  </si>
  <si>
    <t>VPP L2 VMware vRealize Business 6 Standard (Per CPU)</t>
  </si>
  <si>
    <t>VR6-BSTD-C-L2</t>
  </si>
  <si>
    <t>VPP L3 VMware vRealize Business 6 Standard (Per CPU)</t>
  </si>
  <si>
    <t>VR6-BSTD-C-L3</t>
  </si>
  <si>
    <t>VPP L4 VMware vRealize Business 6 Standard (Per CPU)</t>
  </si>
  <si>
    <t>VR6-BSTD-C-L4</t>
  </si>
  <si>
    <t>Basic Support/Subscription VMware vRealize Business 6 Standard (Per CPU) for 1 year</t>
  </si>
  <si>
    <t>VR6-BSTD-G-SSS-C</t>
  </si>
  <si>
    <t>Basic Support/Subscription VMware vRealize Business 6 Standard (Per CPU) for 3 year</t>
  </si>
  <si>
    <t>VR6-BSTD-3G-SSS-C</t>
  </si>
  <si>
    <t>Production Support/Subscription VMware vRealize Business 6 Standard (Per CPU) for 1 year</t>
  </si>
  <si>
    <t>VR6-BSTD-P-SSS-C</t>
  </si>
  <si>
    <t>Production Support/Subscription VMware vRealize Business 6 Standard (Per CPU) for 3 year</t>
  </si>
  <si>
    <t>VR6-BSTD-3P-SSS-C</t>
  </si>
  <si>
    <t>Academic VMware vRealize Business 6 Standard (25 OSI Pack)</t>
  </si>
  <si>
    <t>This edition of the vRealize Business Standard for Virtual/Cloud Infrastructure contains: Cost/Usage Metering &amp; Reporting; Pricing and Showback; Benchmarks / Performance Management; Business Planning Sold in 25 OSI packs. SnS is required and sold separately. Only Partners authorized with a VMware Academic Specialization may have access to quote the Academic SKU's.</t>
  </si>
  <si>
    <t>VR6-BSTD25-A</t>
  </si>
  <si>
    <t>Academic Basic Support/Subscription VMware vRealize Business 6 Standard (25 OSI Pack) for 1 year</t>
  </si>
  <si>
    <t>VR6-BSTD25-G-SSS-A</t>
  </si>
  <si>
    <t>Academic Basic Support/Subscription VMware vRealize Business 6 Standard (25 OSI Pack) for 3 years</t>
  </si>
  <si>
    <t>VR6-BSTD25-3G-SSS-A</t>
  </si>
  <si>
    <t>Academic Production Support/Subscription VMware vRealize Business 6 Standard (25 OSI Pack) for 1 year</t>
  </si>
  <si>
    <t>VR6-BSTD25-P-SSS-A</t>
  </si>
  <si>
    <t>Academic Production Support/Subscription VMware vRealize Business 6 Standard (25 OSI Pack) for 3 years</t>
  </si>
  <si>
    <t>VR6-BSTD25-3P-SSS-A</t>
  </si>
  <si>
    <t>VMware vRealize Business 6 Standard (25 OSI Pack)</t>
  </si>
  <si>
    <t>This edition of the vRealize Business Standard for Virtual/Cloud Infrastructure contains: Cost/Usage Metering &amp; Reporting; Pricing and Showback; Benchmarks / Performance Management; Business Planning Sold in 25 OSI packs. SnS is required and sold separately.</t>
  </si>
  <si>
    <t>VR6-BSTD25-C</t>
  </si>
  <si>
    <t>VPP L1 VMware vRealize Business 6 Standard (25 OSI Pack)</t>
  </si>
  <si>
    <t>VR6-BSTD25-C-L1</t>
  </si>
  <si>
    <t>VPP L2 VMware vRealize Business 6 Standard (25 OSI Pack)</t>
  </si>
  <si>
    <t>VR6-BSTD25-C-L2</t>
  </si>
  <si>
    <t>VPP L3 VMware vRealize Business 6 Standard (25 OSI Pack)</t>
  </si>
  <si>
    <t>VR6-BSTD25-C-L3</t>
  </si>
  <si>
    <t>VPP L4 VMware vRealize Business 6 Standard (25 OSI Pack)</t>
  </si>
  <si>
    <t>VR6-BSTD25-C-L4</t>
  </si>
  <si>
    <t>Basic Support/Subscription VMware vRealize Business 6 Standard (25 OSI Pack) for 1 year</t>
  </si>
  <si>
    <t>VR6-BSTD25-G-SSS-C</t>
  </si>
  <si>
    <t>Basic Support/Subscription VMware vRealize Business 6 Standard (25 OSI Pack) for 3 years</t>
  </si>
  <si>
    <t>VR6-BSTD25-3G-SSS-C</t>
  </si>
  <si>
    <t>Production Support/Subscription VMware vRealize Business 6 Standard (25 OSI Pack) for 1 year</t>
  </si>
  <si>
    <t>VR6-BSTD25-P-SSS-C</t>
  </si>
  <si>
    <t>Production Support/Subscription VMware vRealize Business 6 Standard (25 OSI Pack) for 3 years</t>
  </si>
  <si>
    <t>VR6-BSTD25-3P-SSS-C</t>
  </si>
  <si>
    <t>Academic VMware vRealize Operations Management Pack for MEDITECH</t>
  </si>
  <si>
    <t>vRealize Operations Management Pack for MEDITECH - requires vCenter Operations 5.8.1 (or later) Management Suite Enterprise, or  vRealize Operations 6.0 (or later) Management Suite Enterprise, or  vCloud Suite 5.5 Enterprise (or later) to function. Licensed per MEDITECH instance. Only Partners authorized with a VMware Academic Specialization may have access to quote the Academic SKU's.</t>
  </si>
  <si>
    <t>VR6-MEDI-A</t>
  </si>
  <si>
    <t>Academic Basic Support/Subscription VMware vRealize Operations Management Pack for MEDITECH for 1 year</t>
  </si>
  <si>
    <t>VR6-MEDI-G-SSS-A</t>
  </si>
  <si>
    <t>Academic Basic Support/Subscription VMware vRealize Operations Management Pack for MEDITECH for 3 year</t>
  </si>
  <si>
    <t>VR6-MEDI-3G-SSS-A</t>
  </si>
  <si>
    <t>Academic Production Support/Subscription VMware vRealize Operations Management Pack for MEDITECH for 1 year</t>
  </si>
  <si>
    <t>VR6-MEDI-P-SSS-A</t>
  </si>
  <si>
    <t>Academic Production Support/Subscription VMware vRealize Operations Management Pack for MEDITECH for 3 year</t>
  </si>
  <si>
    <t>VR6-MEDI-3P-SSS-A</t>
  </si>
  <si>
    <t>VMware vRealize Operations Management Pack for MEDITECH</t>
  </si>
  <si>
    <t>vRealize Operations Management Pack for MEDITECH - requires vCenter Operations 5.8.1 (or later) Management Suite Enterprise, or  vRealize Operations 6.0 (or later) Management Suite Enterprise, or  vCloud Suite 5.5 Enterprise (or later) to function. Licensed per MEDITECH instance.</t>
  </si>
  <si>
    <t>VR6-MEDI-C</t>
  </si>
  <si>
    <t>VPP L1 VMware vRealize Operations Management Pack for MEDITECH</t>
  </si>
  <si>
    <t>VR6-MEDI-C-L1</t>
  </si>
  <si>
    <t>VPP L2 VMware vRealize Operations Management Pack for MEDITECH</t>
  </si>
  <si>
    <t>VR6-MEDI-C-L2</t>
  </si>
  <si>
    <t>VPP L3 VMware vRealize Operations Management Pack for MEDITECH</t>
  </si>
  <si>
    <t>VR6-MEDI-C-L3</t>
  </si>
  <si>
    <t>VPP L4 VMware vRealize Operations Management Pack for MEDITECH</t>
  </si>
  <si>
    <t>VR6-MEDI-C-L4</t>
  </si>
  <si>
    <t>Basic Support/Subscription VMware vRealize Operations Management Pack for MEDITECH for 1 year</t>
  </si>
  <si>
    <t>VR6-MEDI-G-SSS-C</t>
  </si>
  <si>
    <t>Basic Support/Subscription VMware vRealize Operations Management Pack for MEDITECH for 3 year</t>
  </si>
  <si>
    <t>VR6-MEDI-3G-SSS-C</t>
  </si>
  <si>
    <t>Production Support/Subscription VMware vRealize Operations Management Pack for MEDITECH for 1 year</t>
  </si>
  <si>
    <t>VR6-MEDI-P-SSS-C</t>
  </si>
  <si>
    <t>Production Support/Subscription VMware vRealize Operations Management Pack for MEDITECH for 3 year</t>
  </si>
  <si>
    <t>VR6-MEDI-3P-SSS-C</t>
  </si>
  <si>
    <t>Academic Upgrade: VMware vRealize Operations 6 Advanced (25 OSI Pack) to vRealize Operations 6 Enterprise (25 OSI Pack)</t>
  </si>
  <si>
    <t>vRealize Operations 6 Enterprise SnS is Required. Original Serial Number w/active SnS required.Only Partners authorized with a VMware Academic Specialization may have access to quote the Academic SKU's.</t>
  </si>
  <si>
    <t>VR6-OADV-OENT-UG-A</t>
  </si>
  <si>
    <t>Academic Basic Support/Subscription VMware vRealize Operations 6 Enterprise (25 OSI Pack) for 1 year</t>
  </si>
  <si>
    <t>VR6-OENT25-G-SSS-A</t>
  </si>
  <si>
    <t>Academic Basic Support/Subscription for vRealize Operations 6 Enterprise (25 OSI Pack) for 2 Months</t>
  </si>
  <si>
    <t>VR6-OENT-2M-GSSS-A</t>
  </si>
  <si>
    <t>Academic Basic Support/Subscription VMware vRealize Operations 6 Enterprise (25 OSI Pack) for 3 years</t>
  </si>
  <si>
    <t>VR6-OENT25-3G-SSS-A</t>
  </si>
  <si>
    <t>Academic Production Support/Subscription VMware vRealize Operations 6 Enterprise (25 OSI Pack) for 1 year</t>
  </si>
  <si>
    <t>VR6-OENT25-P-SSS-A</t>
  </si>
  <si>
    <t>Academic Production Support/Subscription for vRealize Operations 6 Enterprise (25 OSI Pack) for 2 Months</t>
  </si>
  <si>
    <t>VR6-OENT-2M-PSSS-A</t>
  </si>
  <si>
    <t>Academic Production Support/Subscription VMware vRealize Operations 6 Enterprise (25 OSI Pack) for 3 years</t>
  </si>
  <si>
    <t>VR6-OENT25-3P-SSS-A</t>
  </si>
  <si>
    <t>Upgrade: VMware vRealize Operations 6 Advanced (25 OSI Pack) to vRealize Operations 6 Enterprise (25 OSI Pack)</t>
  </si>
  <si>
    <t>vRealize Operations 6 Enterprise SnS is Required. Original Serial Number w/active SnS required.</t>
  </si>
  <si>
    <t>VR6-OADV-OENT-UG-C</t>
  </si>
  <si>
    <t>VPP L1 Upgrade: VMware vRealize Operations 6 Advanced (25 OSI Pack) to vRealize Operations 6 Enterprise (25 OSI Pack)</t>
  </si>
  <si>
    <t>VR6-OADVOENT-UG-C-L1</t>
  </si>
  <si>
    <t>VPP L2 Upgrade: VMware vRealize Operations 6 Advanced (25 OSI Pack) to vRealize Operations 6 Enterprise (25 OSI Pack)</t>
  </si>
  <si>
    <t>VR6-OADVOENT-UG-C-L2</t>
  </si>
  <si>
    <t>VPP L3 Upgrade: VMware vRealize Operations 6 Advanced (25 OSI Pack) to vRealize Operations 6 Enterprise (25 OSI Pack)</t>
  </si>
  <si>
    <t>VR6-OADVOENT-UG-C-L3</t>
  </si>
  <si>
    <t>VPP L4 Upgrade: VMware vRealize Operations 6 Advanced (25 OSI Pack) to vRealize Operations 6 Enterprise (25 OSI Pack)</t>
  </si>
  <si>
    <t>VR6-OADVOENT-UG-C-L4</t>
  </si>
  <si>
    <t>Basic Support/Subscription VMware vRealize Operations 6 Enterprise (25 OSI Pack) for 1 year</t>
  </si>
  <si>
    <t>VR6-OENT25-G-SSS-C</t>
  </si>
  <si>
    <t>Basic Support/Subscription for vRealize Operations 6 Enterprise (25 OSI Pack) for 2 Months</t>
  </si>
  <si>
    <t>VR6-OENT-2M-GSSS-C</t>
  </si>
  <si>
    <t>Basic Support/Subscription VMware vRealize Operations 6 Enterprise (25 OSI Pack) for 3 years</t>
  </si>
  <si>
    <t>VR6-OENT25-3G-SSS-C</t>
  </si>
  <si>
    <t>Production Support/Subscription VMware vRealize Operations 6 Enterprise (25 OSI Pack) for 1 year</t>
  </si>
  <si>
    <t>VR6-OENT25-P-SSS-C</t>
  </si>
  <si>
    <t>Production Support/Subscription for vRealize Operations 6 Enterprise (25 OSI Pack) for 2 Months</t>
  </si>
  <si>
    <t>VR6-OENT-2M-PSSS-C</t>
  </si>
  <si>
    <t>Production Support/Subscription VMware vRealize Operations 6 Enterprise (25 OSI Pack) for 3 years</t>
  </si>
  <si>
    <t>VR6-OENT25-3P-SSS-C</t>
  </si>
  <si>
    <t>Academic VMware vRealize Operations 6 Advanced (25 OSI Pack)</t>
  </si>
  <si>
    <t>This edition of the vRealize Operations provides operations management across physical, virtual, and cloud infrastructures, supported by 3rd party management packs. It performs capacity optimization, performance analytics, policy management, dependency mapping, storage visibility and OS monitoring. It also provides customizable UIs, operations dashboards and a resilient platform. It includes VMware vRealize Operations Manager, vRealize Configuration Manager, vFabric Hyperic and vRealize Infrastructure Navigator. Sold in 25 OSI packs. SnS is required and sold separately. Only Partners authorized with a VMware Academic Specialization may have access to quote the Academic SKU's.</t>
  </si>
  <si>
    <t>VR6-OADV25-A</t>
  </si>
  <si>
    <t>Academic Basic Support/Subscription VMware vRealize Operations 6 Advanced (25 OSI Pack) for 1 year</t>
  </si>
  <si>
    <t>VR6-OADV25-G-SSS-A</t>
  </si>
  <si>
    <t>Academic Basic Support/Subscription VMware vRealize Operations 6 Advanced (25 OSI Pack) for 3 years</t>
  </si>
  <si>
    <t>VR6-OADV25-3G-SSS-A</t>
  </si>
  <si>
    <t>Academic Production Support/Subscription VMware vRealize Operations 6 Advanced (25 OSI Pack) for 1 year</t>
  </si>
  <si>
    <t>VR6-OADV25-P-SSS-A</t>
  </si>
  <si>
    <t>Academic Production Support/Subscription VMware vRealize Operations 6 Advanced (25 OSI Pack) for 3 years</t>
  </si>
  <si>
    <t>VR6-OADV25-3P-SSS-A</t>
  </si>
  <si>
    <t>VMware vRealize Operations 6 Advanced (25 OSI Pack)</t>
  </si>
  <si>
    <t>This edition of the vRealize Operations provides operations management across physical, virtual, and cloud infrastructures, supported by 3rd party management packs. It performs capacity optimization, performance analytics, policy management, dependency mapping, storage visibility and OS monitoring. It also provides customizable UIs, operations dashboards and a resilient platform. It includes VMware vRealize Operations Manager, vRealize Configuration Manager, vFabric Hyperic and vRealize Infrastructure Navigator. Sold in 25 OSI packs. SnS is required and sold separately.</t>
  </si>
  <si>
    <t>VR6-OADV25-C</t>
  </si>
  <si>
    <t>VPP L1 VMware vRealize Operations 6 Advanced (25 OSI Pack)</t>
  </si>
  <si>
    <t>VR6-OADV25-C-L1</t>
  </si>
  <si>
    <t>VPP L2 VMware vRealize Operations 6 Advanced (25 OSI Pack)</t>
  </si>
  <si>
    <t>VR6-OADV25-C-L2</t>
  </si>
  <si>
    <t>VPP L3 VMware vRealize Operations 6 Advanced (25 OSI Pack)</t>
  </si>
  <si>
    <t>VR6-OADV25-C-L3</t>
  </si>
  <si>
    <t>VPP L4 VMware vRealize Operations 6 Advanced (25 OSI Pack)</t>
  </si>
  <si>
    <t>VR6-OADV25-C-L4</t>
  </si>
  <si>
    <t>Basic Support/Subscription VMware vRealize Operations 6 Advanced (25 OSI Pack) for 1 year</t>
  </si>
  <si>
    <t>VR6-OADV25-G-SSS-C</t>
  </si>
  <si>
    <t>Basic Support/Subscription VMware vRealize Operations 6 Advanced (25 OSI Pack) for 3 years</t>
  </si>
  <si>
    <t>VR6-OADV25-3G-SSS-C</t>
  </si>
  <si>
    <t>Production Support/Subscription VMware vRealize Operations 6 Advanced (25 OSI Pack) for 1 year</t>
  </si>
  <si>
    <t>VR6-OADV25-P-SSS-C</t>
  </si>
  <si>
    <t>Production Support/Subscription VMware vRealize Operations 6 Advanced (25 OSI Pack) for 3 years</t>
  </si>
  <si>
    <t>VR6-OADV25-3P-SSS-C</t>
  </si>
  <si>
    <t>Academic VMware vRealize Operations 6 Enterprise (25 OSI Pack)</t>
  </si>
  <si>
    <t>Includes Operations management capabilities for infrastructure, applications, and monitoring systems running on VMware vSphere or physical servers.Includes Operations Manager with adapters for EMC Symmetrix and NetApp storage, Configuration Manager, Infrastructure Manager, and vRealize Hyperic. Sold in 25 OSI packs. SnS is required and sold separately. Only Partners authorized with a VMware Academic Specialization may have access to quote the Academic SKU's.</t>
  </si>
  <si>
    <t>VR6-OENT25-A</t>
  </si>
  <si>
    <t>VMware vRealize Operations 6 Enterprise (25 OSI Pack)</t>
  </si>
  <si>
    <t>This edition of the vRealize Operations provides operations management across physical, virtual, and cloud infrastructures and business-critical applications, supported by 3rd party management packs. It performs capacity optimization, performance analytics, policy management, dependency mapping, storage visibility, OS monitoring and application monitoring. It also provides customizable UIs, operations dashboards, a resilient platform and OS Regulatory compliance functionality. It includes VMware vRealize Operations Manager, vRealize Configuration Manager, vFabric Hyperic and vRealize Infrastructure Navigator. Sold in 25 OSI packs. SnS is required and sold separately.</t>
  </si>
  <si>
    <t>VR6-OENT25-C</t>
  </si>
  <si>
    <t>VPP L1 VMware vRealize Operations 6 Enterprise (25 OSI Pack)</t>
  </si>
  <si>
    <t>VR6-OENT25-C-L1</t>
  </si>
  <si>
    <t>VPP L2 VMware vRealize Operations 6 Enterprise (25 OSI Pack)</t>
  </si>
  <si>
    <t>VR6-OENT25-C-L2</t>
  </si>
  <si>
    <t>VPP L3 VMware vRealize Operations 6 Enterprise (25 OSI Pack)</t>
  </si>
  <si>
    <t>VR6-OENT25-C-L3</t>
  </si>
  <si>
    <t>VPP L4 VMware vRealize Operations 6 Enterprise (25 OSI Pack)</t>
  </si>
  <si>
    <t>VR6-OENT25-C-L4</t>
  </si>
  <si>
    <t>Academic Upgrade: VMware vRealize Operations 6 Standard (25 VM Pack) to vRealize Operations 6 Advanced (25 OSI Pack)</t>
  </si>
  <si>
    <t>vRealize Operations 6 Advanced SnS is Required. Original Serial Number w/active SnS required.Only Partners authorized with a VMware Academic Specialization may have access to quote the Academic SKU's.</t>
  </si>
  <si>
    <t>VR6-OSTD-OADV-UG-A</t>
  </si>
  <si>
    <t>Academic Basic Support/Subscription for vRealize Operations 6 Advanced (25 OSI Pack) for 2 Months</t>
  </si>
  <si>
    <t>VR6-OADV-2M-GSSS-A</t>
  </si>
  <si>
    <t>Academic Production Support/Subscription for vRealize Operations 6 Advanced (25 OSI Pack) for 2 Months</t>
  </si>
  <si>
    <t>VR6-OADV-2M-PSSS-A</t>
  </si>
  <si>
    <t>Upgrade: VMware vRealize Operations 6 Standard (25 VM Pack) to vRealize Operations 6 Advanced (25 OSI Pack)</t>
  </si>
  <si>
    <t>vRealize Operations 6 Advanced SnS is Required. Original Serial Number w/active SnS required.</t>
  </si>
  <si>
    <t>VR6-OSTD-OADV-UG-C</t>
  </si>
  <si>
    <t>VPP L1 Upgrade: VMware vRealize Operations 6 Standard (25 VM Pack) to vRealize Operations 6 Advanced (25 OSI Pack)</t>
  </si>
  <si>
    <t>VR6-OSTDOADV-UG-C-L1</t>
  </si>
  <si>
    <t>VPP L2 Upgrade: VMware vRealize Operations 6 Standard (25 VM Pack) to vRealize Operations 6 Advanced (25 OSI Pack)</t>
  </si>
  <si>
    <t>VR6-OSTDOADV-UG-C-L2</t>
  </si>
  <si>
    <t>VPP L3 Upgrade: VMware vRealize Operations 6 Standard (25 VM Pack) to vRealize Operations 6 Advanced (25 OSI Pack)</t>
  </si>
  <si>
    <t>VR6-OSTDOADV-UG-C-L3</t>
  </si>
  <si>
    <t>VPP L4 Upgrade: VMware vRealize Operations 6 Standard (25 VM Pack) to vRealize Operations 6 Advanced (25 OSI Pack)</t>
  </si>
  <si>
    <t>VR6-OSTDOADV-UG-C-L4</t>
  </si>
  <si>
    <t>Basic Support/Subscription for vRealize Operations 6 Advanced (25 OSI Pack) for 2 Months</t>
  </si>
  <si>
    <t>VR6-OADV-2M-GSSS-C</t>
  </si>
  <si>
    <t>Production Support/Subscription for vRealize Operations 6 Advanced (25 OSI Pack) for 2 Months</t>
  </si>
  <si>
    <t>VR6-OADV-2M-PSSS-C</t>
  </si>
  <si>
    <t>Academic Upgrade: VMware vRealize Operations 6 Standard (25 VM Pack) to vRealize Operations 6 Enterprise (25 OSI Pack)</t>
  </si>
  <si>
    <t>VR6-OSTD-OENT-UG-A</t>
  </si>
  <si>
    <t>Upgrade: VMware vRealize Operations 6 Standard (25 VM Pack) to vRealize Operations 6 Enterprise (25 OSI Pack)</t>
  </si>
  <si>
    <t>VR6-OSTD-OENT-UG-C</t>
  </si>
  <si>
    <t>VPP L1 Upgrade: VMware vRealize Operations 6 Standard (25 VM Pack) to vRealize Operations 6 Enterprise (25 OSI Pack)</t>
  </si>
  <si>
    <t>VR6-OSTDOENT-UG-C-L1</t>
  </si>
  <si>
    <t>VPP L2 Upgrade: VMware vRealize Operations 6 Standard (25 VM Pack) to vRealize Operations 6 Enterprise (25 OSI Pack)</t>
  </si>
  <si>
    <t>VR6-OSTDOENT-UG-C-L2</t>
  </si>
  <si>
    <t>VPP L3 Upgrade: VMware vRealize Operations 6 Standard (25 VM Pack) to vRealize Operations 6 Enterprise (25 OSI Pack)</t>
  </si>
  <si>
    <t>VR6-OSTDOENT-UG-C-L3</t>
  </si>
  <si>
    <t>VPP L4 Upgrade: VMware vRealize Operations 6 Standard (25 VM Pack) to vRealize Operations 6 Enterprise (25 OSI Pack)</t>
  </si>
  <si>
    <t>VR6-OSTDOENT-UG-C-L4</t>
  </si>
  <si>
    <t>Academic VMware vRealize Operations 6 Standard (25 VM Pack)</t>
  </si>
  <si>
    <t>This edition of the vRealize Operations provides operations management for vSphere environments. It performs capacity optimization, performance analytics and policy management. It also provides customizable UIs and operations dashboards. It includes part of the VMware vRealize Operations Manager component of the Suite. Sold in 25 VM packs. SnS is required and sold separately. Only Partners authorized with a VMware Academic Specialization may have access to quote the Academic SKU's.</t>
  </si>
  <si>
    <t>VR6-OSTD25-A</t>
  </si>
  <si>
    <t>Academic Basic Support/Subscription VMware vRealize Operations 6 Standard (25 VM Pack) for 1 year</t>
  </si>
  <si>
    <t>VR6-OSTD25-G-SSS-A</t>
  </si>
  <si>
    <t>Academic Basic Support/Subscription VMware vRealize Operations 6 Standard (25 VM Pack) for 3 years</t>
  </si>
  <si>
    <t>VR6-OSTD25-3G-SSS-A</t>
  </si>
  <si>
    <t>Academic Production Support/Subscription VMware vRealize Operations 6 Standard (25 VM Pack) for 1 year</t>
  </si>
  <si>
    <t>VR6-OSTD25-P-SSS-A</t>
  </si>
  <si>
    <t>Academic Production Support/Subscription VMware vRealize Operations 6 Standard (25 VM Pack) for 3 years</t>
  </si>
  <si>
    <t>VR6-OSTD25-3P-SSS-A</t>
  </si>
  <si>
    <t>VMware vRealize Operations 6 Standard (25 VM Pack)</t>
  </si>
  <si>
    <t>This edition of the vRealize Operations provides operations management for vSphere environments. It performs capacity optimization, performance analytics and policy management. It also provides customizable UIs and operations dashboards. It includes part of the VMware vRealize Operations Manager component of the Suite. Sold in 25 VM packs. SnS is required and sold separately.</t>
  </si>
  <si>
    <t>VR6-OSTD25-C</t>
  </si>
  <si>
    <t>VPP L1 VMware vRealize Operations 6 Standard (25 VM Pack)</t>
  </si>
  <si>
    <t>VR6-OSTD25-C-L1</t>
  </si>
  <si>
    <t>VPP L2 VMware vRealize Operations 6 Standard (25 VM Pack)</t>
  </si>
  <si>
    <t>VR6-OSTD25-C-L2</t>
  </si>
  <si>
    <t>VPP L3 VMware vRealize Operations 6 Standard (25 VM Pack)</t>
  </si>
  <si>
    <t>VR6-OSTD25-C-L3</t>
  </si>
  <si>
    <t>VPP L4 VMware vRealize Operations 6 Standard (25 VM Pack)</t>
  </si>
  <si>
    <t>VR6-OSTD25-C-L4</t>
  </si>
  <si>
    <t>Basic Support/Subscription VMware vRealize Operations 6 Standard (25 VM Pack) for 1 year</t>
  </si>
  <si>
    <t>VR6-OSTD25-G-SSS-C</t>
  </si>
  <si>
    <t>Basic Support/Subscription VMware vRealize Operations 6 Standard (25 VM Pack) for 3 years</t>
  </si>
  <si>
    <t>VR6-OSTD25-3G-SSS-C</t>
  </si>
  <si>
    <t>Production Support/Subscription VMware vRealize Operations 6 Standard (25 VM Pack) for 1 year</t>
  </si>
  <si>
    <t>VR6-OSTD25-P-SSS-C</t>
  </si>
  <si>
    <t>Production Support/Subscription VMware vRealize Operations 6 Standard (25 VM Pack) for 3 years</t>
  </si>
  <si>
    <t>VR6-OSTD25-3P-SSS-C</t>
  </si>
  <si>
    <t>Academic Upgrade: VMware vRealize Operations 6 Public Cloud Extension Advanced (25 OSI Pack) to vRealize Operations 6 Public Cloud Extension Enterprise (25 OSI Pack)</t>
  </si>
  <si>
    <t>vRealize Operations Public Cloud Extension 6 Enterprise (25 OSI Pack) SnS is Required. Original Serial Number w/active SnS required.Only Partners authorized with a VMware Academic Specialization may have access to quote the Academic SKU's.</t>
  </si>
  <si>
    <t>VR6-PCADV-ENT-UG-A</t>
  </si>
  <si>
    <t>Academic Basic Support/Subscription for vRealize Operations 6 Public Cloud Extension Enterprise (25 OSI Pack) for 2 Months</t>
  </si>
  <si>
    <t>VR6-PCENT-2M-GSSS-A</t>
  </si>
  <si>
    <t>Academic Production Support/Subscription for vRealize Operations 6 Public Cloud Extension Enterprise (25 OSI Pack) for 2 Months</t>
  </si>
  <si>
    <t>VR6-PCENT-2M-PSSS-A</t>
  </si>
  <si>
    <t>Upgrade: VMware vRealize Operations 6 Public Cloud Extension Advanced (25 OSI Pack) to vRealize Operations 6 Public Cloud Extension Enterprise (25 OSI Pack)</t>
  </si>
  <si>
    <t>vRealize Operations Public Cloud Extension 6 Enterprise (25 OSI Pack) SnS is Required. Original Serial Number w/active SnS required.</t>
  </si>
  <si>
    <t>VR6-PCADV-ENT-UG-C</t>
  </si>
  <si>
    <t>VPP L1 Upgrade: VMware vRealize Operations Public Cloud Extension 6 Advanced (25 OSI Pack) to vRealize Operations Public Cloud Extension 6 Enterprise (25 OSI Pack)</t>
  </si>
  <si>
    <t>VR6-PCADVENT-UG-C-L1</t>
  </si>
  <si>
    <t>VPP L2 Upgrade: VMware vRealize Operations Public Cloud Extension 6 Advanced (25 OSI Pack) to vRealize Operations Public Cloud Extension 6 Enterprise (25 OSI Pack)</t>
  </si>
  <si>
    <t>VR6-PCADVENT-UG-C-L2</t>
  </si>
  <si>
    <t>VPP L3 Upgrade: VMware vRealize Operations Public Cloud Extension 6 Advanced (25 OSI Pack) to vRealize Operations Public Cloud Extension 6 Enterprise (25 OSI Pack)</t>
  </si>
  <si>
    <t>VR6-PCADVENT-UG-C-L3</t>
  </si>
  <si>
    <t>VPP L4 Upgrade: VMware vRealize Operations Public Cloud Extension 6 Advanced (25 OSI Pack) to vRealize Operations Public Cloud Extension 6 Enterprise (25 OSI Pack)</t>
  </si>
  <si>
    <t>VR6-PCADVENT-UG-C-L4</t>
  </si>
  <si>
    <t>Basic Support/Subscription for vRealize Operations 6 Public Cloud Extension Enterprise (25 OSI Pack) for 2 Months</t>
  </si>
  <si>
    <t>VR6-PCENT-2M-GSSS-C</t>
  </si>
  <si>
    <t>Production Support/Subscription for vRealize Operations 6 Public Cloud Extension Enterprise (25 OSI Pack) for 2 Months</t>
  </si>
  <si>
    <t>VR6-PCENT-2M-PSSS-C</t>
  </si>
  <si>
    <t>Academic VMware vRealize Operations 6 Public Cloud Extension Advanced (25 OSI Pack)</t>
  </si>
  <si>
    <t>This edition of the vRealize Operations Public Cloud Extension provides performance monitoring and analytics, capacity optimization, configuration management capabilities, Advanced Automation Actions, Unified Storage Visibility, and Resilient Platform. Sold in 25 OSI packs. SnS is required and sold separately. Only Partners authorized with a VMware Academic Specialization may have access to quote the Academic SKU's.</t>
  </si>
  <si>
    <t>VR6-PCADV25-A</t>
  </si>
  <si>
    <t>Academic Basic Support/Subscription VMware vRealize Operations 6 Public Cloud Extension Advanced (25 OSI Pack) for 1 year</t>
  </si>
  <si>
    <t>VR6-PCADV25-G-SSS-A</t>
  </si>
  <si>
    <t>Academic Basic Support/Subscription VMware vRealize Operations 6 Public Cloud Extension Advanced (25 OSI Pack) for 3 years</t>
  </si>
  <si>
    <t>VR6-PCADV25-3G-SSS-A</t>
  </si>
  <si>
    <t>Academic Production Support/Subscription VMware vRealize Operations 6 Public Cloud Extension Advanced (25 OSI Pack) for 1 year</t>
  </si>
  <si>
    <t>VR6-PCADV25-P-SSS-A</t>
  </si>
  <si>
    <t>Academic Production Support/Subscription VMware vRealize Operations 6 Public Cloud Extension Advanced (25 OSI Pack) for 3 years</t>
  </si>
  <si>
    <t>VR6-PCADV25-3P-SSS-A</t>
  </si>
  <si>
    <t>VMware vRealize Operations 6 Public Cloud Extension Advanced (25 OSI Pack)</t>
  </si>
  <si>
    <t>This edition of the vRealize Operations Public Cloud Extension provides performance monitoring and analytics, capacity optimization, configuration management capabilities, Advanced Automation Actions, Unified Storage Visibility, and Resilient Platform. Sold in 25 OSI packs. SnS is required and sold separately.</t>
  </si>
  <si>
    <t>VR6-PCADV25-C</t>
  </si>
  <si>
    <t>VPP L1 VMware vRealize Operations Public Cloud Extension 6 Advanced (25 OSI Pack)</t>
  </si>
  <si>
    <t>VR6-PCADV25-C-L1</t>
  </si>
  <si>
    <t>VPP L2 VMware vRealize Operations Public Cloud Extension 6 Advanced (25 OSI Pack)</t>
  </si>
  <si>
    <t>VR6-PCADV25-C-L2</t>
  </si>
  <si>
    <t>VPP L3 VMware vRealize Operations Public Cloud Extension 6 Advanced (25 OSI Pack)</t>
  </si>
  <si>
    <t>VR6-PCADV25-C-L3</t>
  </si>
  <si>
    <t>VPP L4 VMware vRealize Operations Public Cloud Extension 6 Advanced (25 OSI Pack)</t>
  </si>
  <si>
    <t>VR6-PCADV25-C-L4</t>
  </si>
  <si>
    <t>Basic Support/Subscription VMware vRealize Operations 6 Public Cloud Extension Advanced (25 OSI Pack) for 1 year</t>
  </si>
  <si>
    <t>VR6-PCADV25-G-SSS-C</t>
  </si>
  <si>
    <t>Basic Support/Subscription VMware vRealize Operations 6 Public Cloud Extension Advanced (25 OSI Pack) for 3 years</t>
  </si>
  <si>
    <t>VR6-PCADV25-3G-SSS-C</t>
  </si>
  <si>
    <t>Production Support/Subscription VMware vRealize Operations 6 Public Cloud Extension Advanced (25 OSI Pack) for 1 year</t>
  </si>
  <si>
    <t>VR6-PCADV25-P-SSS-C</t>
  </si>
  <si>
    <t>Production Support/Subscription VMware vRealize Operations 6 Public Cloud Extension Advanced (25 OSI Pack) for 3 years</t>
  </si>
  <si>
    <t>VR6-PCADV25-3P-SSS-C</t>
  </si>
  <si>
    <t>Academic VMware vRealize Operations 6 Public Cloud Extension Enterprise (25 OSI Pack)</t>
  </si>
  <si>
    <t>This edition of the vRealize Operations Public Cloud Extension provides operations management capabilities for infrastructure, applications, and monitoring systems running on VMware vSphere or physical servers. Includes Operations Manager with adapters for EMC Symmetrix and NetApp storage, Configuration Manager, Infrastructure Manager, and vCenter Hyperic. Sold in 25 OSI packs. SnS is required and sold separately. Only Partners authorized with a VMware Academic Specialization may have access to quote the Academic SKU's.</t>
  </si>
  <si>
    <t>VR6-PCENT25-A</t>
  </si>
  <si>
    <t>Academic Basic Support/Subscription VMware vRealize Operations 6 Public Cloud Extension Enterprise (25 OSI Pack) for 1 year</t>
  </si>
  <si>
    <t>VR6-PCENT25-G-SSS-A</t>
  </si>
  <si>
    <t>Academic Basic Support/Subscription VMware vRealize Operations 6 Public Cloud Extension Enterprise (25 OSI Pack) for 3 years</t>
  </si>
  <si>
    <t>VR6-PCENT25-3G-SSS-A</t>
  </si>
  <si>
    <t>Academic Production Support/Subscription VMware vRealize Operations 6 Public Cloud Extension Enterprise (25 OSI Pack) for 1 year</t>
  </si>
  <si>
    <t>VR6-PCENT25-P-SSS-A</t>
  </si>
  <si>
    <t>Academic Production Support/Subscription VMware vRealize Operations 6 Public Cloud Extension Enterprise (25 OSI Pack) for 3 years</t>
  </si>
  <si>
    <t>VR6-PCENT25-3P-SSS-A</t>
  </si>
  <si>
    <t>VMware vRealize Operations 6 Public Cloud Extension Enterprise (25 OSI Pack)</t>
  </si>
  <si>
    <t>This edition of the vRealize Operations Public Cloud Extension provides operations management capabilities for infrastructure, applications, and monitoring systems running on VMware vSphere or physical servers. Includes Operations Manager with adapters for EMC Symmetrix and NetApp storage, Configuration Manager, Infrastructure Manager, and vCenter Hyperic. Sold in 25 OSI packs. SnS is required and sold separately.</t>
  </si>
  <si>
    <t>VR6-PCENT25-C</t>
  </si>
  <si>
    <t>VPP L1 VMware vRealize Operations Public Cloud Extension 6 Enterprise (25 OSI Pack)</t>
  </si>
  <si>
    <t>VR6-PCENT25-C-L1</t>
  </si>
  <si>
    <t>VPP L2 VMware vRealize Operations Public Cloud Extension 6 Enterprise (25 OSI Pack)</t>
  </si>
  <si>
    <t>VR6-PCENT25-C-L2</t>
  </si>
  <si>
    <t>VPP L3 VMware vRealize Operations Public Cloud Extension 6 Enterprise (25 OSI Pack)</t>
  </si>
  <si>
    <t>VR6-PCENT25-C-L3</t>
  </si>
  <si>
    <t>VPP L4 VMware vRealize Operations Public Cloud Extension 6 Enterprise (25 OSI Pack)</t>
  </si>
  <si>
    <t>VR6-PCENT25-C-L4</t>
  </si>
  <si>
    <t>Basic Support/Subscription VMware vRealize Operations 6 Public Cloud Extension Enterprise (25 OSI Pack) for 1 year</t>
  </si>
  <si>
    <t>VR6-PCENT25-G-SSS-C</t>
  </si>
  <si>
    <t>Basic Support/Subscription VMware vRealize Operations 6 Public Cloud Extension Enterprise (25 OSI Pack) for 3 years</t>
  </si>
  <si>
    <t>VR6-PCENT25-3G-SSS-C</t>
  </si>
  <si>
    <t>Production Support/Subscription VMware vRealize Operations 6 Public Cloud Extension Enterprise (25 OSI Pack) for 1 year</t>
  </si>
  <si>
    <t>VR6-PCENT25-P-SSS-C</t>
  </si>
  <si>
    <t>Production Support/Subscription VMware vRealize Operations 6 Public Cloud Extension Enterprise (25 OSI Pack) for 3 years</t>
  </si>
  <si>
    <t>VR6-PCENT25-3P-SSS-C</t>
  </si>
  <si>
    <t>Academic VMware vRealize Operations for Horizon: 10 Concurrent User Pack</t>
  </si>
  <si>
    <t>SnS is required. 10 Concurrent connections. Only Partners authorized with a VMware Academic Specialization may have access to quote the Academic SKU's.</t>
  </si>
  <si>
    <t>VR6-VU10-A</t>
  </si>
  <si>
    <t>Academic Basic Support/Subscription VMware vRealize Operations for Horizon: 10 Concurrent User Pack for 1 year</t>
  </si>
  <si>
    <t>VR6-VU10-G-SSS-A</t>
  </si>
  <si>
    <t>Academic Basic Support/Subscription VMware vRealize Operations for Horizon: 10 Concurrent User Pack for 3 years</t>
  </si>
  <si>
    <t>VR6-VU10-3G-SSS-A</t>
  </si>
  <si>
    <t>Academic Production Support/Subscription VMware vRealize Operations for Horizon: 10 Concurrent User Pack for 1 year</t>
  </si>
  <si>
    <t>VR6-VU10-P-SSS-A</t>
  </si>
  <si>
    <t>Academic Production Support/Subscription VMware vRealize Operations for Horizon: 10 Concurrent User Pack for 3 years</t>
  </si>
  <si>
    <t>VR6-VU10-3P-SSS-A</t>
  </si>
  <si>
    <t>VMware vRealize Operations for Horizon: 10 Concurrent User Pack</t>
  </si>
  <si>
    <t>SnS is required. 10 Concurrent connections.</t>
  </si>
  <si>
    <t>VR6-VU10-C</t>
  </si>
  <si>
    <t>VPP L1 VMware vRealize Operations for Horizon: 10 User Pack</t>
  </si>
  <si>
    <t>VR6-VU10-C-L1</t>
  </si>
  <si>
    <t>VPP L2 VMware vRealize Operations for Horizon: 10 User Pack</t>
  </si>
  <si>
    <t>VR6-VU10-C-L2</t>
  </si>
  <si>
    <t>VPP L3 VMware vRealize Operations for Horizon: 10 User Pack</t>
  </si>
  <si>
    <t>VR6-VU10-C-L3</t>
  </si>
  <si>
    <t>VPP L4 VMware vRealize Operations for Horizon: 10 User Pack</t>
  </si>
  <si>
    <t>VR6-VU10-C-L4</t>
  </si>
  <si>
    <t>Basic Support/Subscription VMware vRealize Operations for Horizon: 10 Concurrent User Pack for 1 year</t>
  </si>
  <si>
    <t>VR6-VU10-G-SSS-C</t>
  </si>
  <si>
    <t>Basic Support/Subscription VMware vRealize Operations for Horizon: 10 Concurrent User Pack for 3 years</t>
  </si>
  <si>
    <t>VR6-VU10-3G-SSS-C</t>
  </si>
  <si>
    <t>Production Support/Subscription VMware vRealize Operations for Horizon: 10 Concurrent User Pack for 1 year</t>
  </si>
  <si>
    <t>VR6-VU10-P-SSS-C</t>
  </si>
  <si>
    <t>Production Support/Subscription VMware vRealize Operations for Horizon: 10 Concurrent User Pack for 3 years</t>
  </si>
  <si>
    <t>VR6-VU10-3P-SSS-C</t>
  </si>
  <si>
    <t>Academic VMware vRealize Operations for Horizon: 100 Concurrent User Pack</t>
  </si>
  <si>
    <t>SnS is required. 100 Concurrent connections. Only Partners authorized with a VMware Academic Specialization may have access to quote the Academic SKU's.</t>
  </si>
  <si>
    <t>VR6-VU100-A</t>
  </si>
  <si>
    <t>Academic Basic Support/Subscription VMware vRealize Operations for Horizon: 100 Concurrent User Pack for 1 year</t>
  </si>
  <si>
    <t>VR6-VU100-G-SSS-A</t>
  </si>
  <si>
    <t>Academic Basic Support/Subscription VMware vRealize Operations for Horizon: 100 Concurrent User Pack for 3 years</t>
  </si>
  <si>
    <t>VR6-VU100-3G-SSS-A</t>
  </si>
  <si>
    <t>Academic Production Support/Subscription VMware vRealize Operations for Horizon: 100 Concurrent User Pack for 1 year</t>
  </si>
  <si>
    <t>VR6-VU100-P-SSS-A</t>
  </si>
  <si>
    <t>Academic Production Support/Subscription VMware vRealize Operations for Horizon: 100 Concurrent User Pack for 3 years</t>
  </si>
  <si>
    <t>VR6-VU100-3P-SSS-A</t>
  </si>
  <si>
    <t>VMware vRealize Operations for Horizon: 100 Concurrent User Pack</t>
  </si>
  <si>
    <t>SnS is required. 100 Concurrent connections.</t>
  </si>
  <si>
    <t>VR6-VU100-C</t>
  </si>
  <si>
    <t>VPP L1 VMware vRealize Operations for Horizon: 100 User Pack</t>
  </si>
  <si>
    <t>VR6-VU100-C-L1</t>
  </si>
  <si>
    <t>VPP L2 VMware vRealize Operations for Horizon: 100 User Pack</t>
  </si>
  <si>
    <t>VR6-VU100-C-L2</t>
  </si>
  <si>
    <t>VPP L3 VMware vRealize Operations for Horizon: 100 User Pack</t>
  </si>
  <si>
    <t>VR6-VU100-C-L3</t>
  </si>
  <si>
    <t>VPP L4 VMware vRealize Operations for Horizon: 100 User Pack</t>
  </si>
  <si>
    <t>VR6-VU100-C-L4</t>
  </si>
  <si>
    <t>Basic Support/Subscription VMware vRealize Operations for Horizon: 100 Concurrent User Pack for 1 year</t>
  </si>
  <si>
    <t>VR6-VU100-G-SSS-C</t>
  </si>
  <si>
    <t>Basic Support/Subscription VMware vRealize Operations for Horizon: 100 Concurrent User Pack for 3 years</t>
  </si>
  <si>
    <t>VR6-VU100-3G-SSS-C</t>
  </si>
  <si>
    <t>Production Support/Subscription VMware vRealize Operations for Horizon: 100 Concurrent User Pack for 1 year</t>
  </si>
  <si>
    <t>VR6-VU100-P-SSS-C</t>
  </si>
  <si>
    <t>Production Support/Subscription VMware vRealize Operations for Horizon: 100 Concurrent User Pack for 3 years</t>
  </si>
  <si>
    <t>VR6-VU100-3P-SSS-C</t>
  </si>
  <si>
    <t>Academic VMware vRealize Business 8 Advanced for 25GB additional storage for 2-year SaaS subscription + SaaS Basic support</t>
  </si>
  <si>
    <t>Technical support- 8 a.m. to 5 p.m. Eastern Time, Monday through Friday, except holidays. Requires vRealize Business Advanced foundation license. Does not include users.Only Partners authorized with a VMware Academic Specialization may have access to quote the Academic SKU's.</t>
  </si>
  <si>
    <t>VR8-ADV-ST-2G-SAAS-A</t>
  </si>
  <si>
    <t>VMware vRealize Business 8 Advanced for 25GB additional storage for 2-year SaaS subscription + SaaS Basic support</t>
  </si>
  <si>
    <t>Technical support- 8 a.m. to 5 p.m. Eastern Time, Monday through Friday, except holidays. Requires vRealize Business Advanced foundation license. Does not include users.</t>
  </si>
  <si>
    <t>VR8-ADV-ST-2G-SAAS-C</t>
  </si>
  <si>
    <t>Academic VMware vRealize Business 8 Advanced for 25GB additional storage for 2-year SaaS subscription + SaaS Production support</t>
  </si>
  <si>
    <t>Technical support- 24 hours per day 7 days a week for Severity 1 issues. All other severities 8 a.m. to 5 p.m. Eastern time, Monday through Friday. Requires vRealize Business Advanced foundation license. Does not include users.Only Partners authorized with a VMware Academic Specialization may have access to quote the Academic SKU's.</t>
  </si>
  <si>
    <t>VR8-ADV-ST-2P-SAAS-A</t>
  </si>
  <si>
    <t>VMware vRealize Business 8 Advanced for 25GB additional storage for 2-year SaaS subscription + SaaS Production support</t>
  </si>
  <si>
    <t>Technical support- 24 hours per day 7 days a week for Severity 1 issues. All other severities 8 a.m. to 5 p.m. Eastern time, Monday through Friday. Requires vRealize Business Advanced foundation license. Does not include users.</t>
  </si>
  <si>
    <t>VR8-ADV-ST-2P-SAAS-C</t>
  </si>
  <si>
    <t>Academic VMware vRealize Business 8 Advanced for 25GB additional storage for 3-year SaaS subscription + SaaS Basic support</t>
  </si>
  <si>
    <t>VR8-ADV-ST-3G-SAAS-A</t>
  </si>
  <si>
    <t>VMware vRealize Business 8 Advanced for 25GB additional storage for 3-year SaaS subscription + SaaS Basic support</t>
  </si>
  <si>
    <t>VR8-ADV-ST-3G-SAAS-C</t>
  </si>
  <si>
    <t>Academic VMware vRealize Business 8 Advanced for 25GB additional storage for 3-year SaaS subscription + SaaS Production support</t>
  </si>
  <si>
    <t>VR8-ADV-ST-3P-SAAS-A</t>
  </si>
  <si>
    <t>VMware vRealize Business 8 Advanced for 25GB additional storage for 3-year SaaS subscription + SaaS Production support</t>
  </si>
  <si>
    <t>VR8-ADV-ST-3P-SAAS-C</t>
  </si>
  <si>
    <t>Academic VMware vRealize Business 8 Advanced for 25GB additional storage for 1-year SaaS subscription + SaaS Basic support</t>
  </si>
  <si>
    <t>VR8-ADV-ST-G-SAAS-A</t>
  </si>
  <si>
    <t>VMware vRealize Business 8 Advanced for 25GB additional storage for 1-year SaaS subscription + SaaS Basic support</t>
  </si>
  <si>
    <t>VR8-ADV-ST-G-SAAS-C</t>
  </si>
  <si>
    <t>Academic VMware vRealize Business 8 Advanced for 25GB additional storage for 1-year SaaS subscription + SaaS Production support</t>
  </si>
  <si>
    <t>VR8-ADV-ST-P-SAAS-A</t>
  </si>
  <si>
    <t>VMware vRealize Business 8 Advanced for 25GB additional storage for 1-year SaaS subscription + SaaS Production support</t>
  </si>
  <si>
    <t>VR8-ADV-ST-P-SAAS-C</t>
  </si>
  <si>
    <t>Academic VMware vRealize Business 8 Advanced for 1 additional instance for 2-year SaaS subscription + SaaS Basic support</t>
  </si>
  <si>
    <t>VR8-ADV-XC-2G-SAAS-A</t>
  </si>
  <si>
    <t>VMware vRealize Business 8 Advanced for 1 additional instance for 2-year SaaS subscription + SaaS Basic support</t>
  </si>
  <si>
    <t>VR8-ADV-XC-2G-SAAS-C</t>
  </si>
  <si>
    <t>Academic VMware vRealize Business 8 Advanced for 1 additional instance for 2-year SaaS subscription + SaaS Production support</t>
  </si>
  <si>
    <t>VR8-ADV-XC-2P-SAAS-A</t>
  </si>
  <si>
    <t>VMware vRealize Business 8 Advanced for 1 additional instance for 2-year SaaS subscription + SaaS Production support</t>
  </si>
  <si>
    <t>VR8-ADV-XC-2P-SAAS-C</t>
  </si>
  <si>
    <t>Academic VMware vRealize Business 8 Advanced for 1 additional instance for 3-year SaaS subscription + SaaS Basic support</t>
  </si>
  <si>
    <t>VR8-ADV-XC-3G-SAAS-A</t>
  </si>
  <si>
    <t>VMware vRealize Business 8 Advanced for 1 additional instance for 3-year SaaS subscription + SaaS Basic support</t>
  </si>
  <si>
    <t>VR8-ADV-XC-3G-SAAS-C</t>
  </si>
  <si>
    <t>Academic VMware vRealize Business 8 Advanced for 1 additional instance for 3-year SaaS subscription + SaaS Production support</t>
  </si>
  <si>
    <t>VR8-ADV-XC-3P-SAAS-A</t>
  </si>
  <si>
    <t>VMware vRealize Business 8 Advanced for 1 additional instance for 3-year SaaS subscription + SaaS Production support</t>
  </si>
  <si>
    <t>VR8-ADV-XC-3P-SAAS-C</t>
  </si>
  <si>
    <t>Academic VMware vRealize Business 8 Advanced for 1 additional instance for 1-year SaaS subscription + SaaS Basic support</t>
  </si>
  <si>
    <t>VR8-ADV-XC-G-SAAS-A</t>
  </si>
  <si>
    <t>VMware vRealize Business 8 Advanced for 1 additional instance for 1-year SaaS subscription + SaaS Basic support</t>
  </si>
  <si>
    <t>VR8-ADV-XC-G-SAAS-C</t>
  </si>
  <si>
    <t>Academic VMware vRealize Business 8 Advanced for 1 additional instance for 1-year SaaS subscription + SaaS Production support</t>
  </si>
  <si>
    <t>VR8-ADV-XC-P-SAAS-A</t>
  </si>
  <si>
    <t>VMware vRealize Business 8 Advanced for 1 additional instance for 1-year SaaS subscription + SaaS Production support</t>
  </si>
  <si>
    <t>VR8-ADV-XC-P-SAAS-C</t>
  </si>
  <si>
    <t>Academic VMware vRealize Business 8 Enterprise for 25GB additional storage for 2-year SaaS subscription + SaaS Basic support</t>
  </si>
  <si>
    <t>Technical support- 8 a.m. to 5 p.m. Eastern Time, Monday through Friday, except holidays. Requires vRealize Business Enterprise foundation license. Does not include users.Only Partners authorized with a VMware Academic Specialization may have access to quote the Academic SKU's.</t>
  </si>
  <si>
    <t>VR8-ENT-ST-2G-SAAS-A</t>
  </si>
  <si>
    <t>VMware vRealize Business 8 Enterprise for 25GB additional storage for 2-year SaaS subscription + SaaS Basic support</t>
  </si>
  <si>
    <t>Technical support- 8 a.m. to 5 p.m. Eastern Time, Monday through Friday, except holidays. Requires vRealize Business Enterprise foundation license. Does not include users.</t>
  </si>
  <si>
    <t>VR8-ENT-ST-2G-SAAS-C</t>
  </si>
  <si>
    <t>Academic VMware vRealize Business 8 Enterprise for 25GB additional storage for 2-year SaaS subscription + SaaS Production support</t>
  </si>
  <si>
    <t>Technical support- 24 hours per day 7 days a week for Severity 1 issues. All other severities 8 a.m. to 5 p.m. Eastern time, Monday through Friday. Requires vRealize Business Enterprise foundation license. Does not include users.Only Partners authorized with a VMware Academic Specialization may have access to quote the Academic SKU's.</t>
  </si>
  <si>
    <t>VR8-ENT-ST-2P-SAAS-A</t>
  </si>
  <si>
    <t>VMware vRealize Business 8 Enterprise for 25GB additional storage for 2-year SaaS subscription + SaaS Production support</t>
  </si>
  <si>
    <t>Technical support- 24 hours per day 7 days a week for Severity 1 issues. All other severities 8 a.m. to 5 p.m. Eastern time, Monday through Friday. Requires vRealize Business Enterprise foundation license. Does not include users.</t>
  </si>
  <si>
    <t>VR8-ENT-ST-2P-SAAS-C</t>
  </si>
  <si>
    <t>Academic VMware vRealize Business 8 Enterprise for 25GB additional storage for 3-year SaaS subscription + SaaS Basic support</t>
  </si>
  <si>
    <t>VR8-ENT-ST-3G-SAAS-A</t>
  </si>
  <si>
    <t>VMware vRealize Business 8 Enterprise for 25GB additional storage for 3-year SaaS subscription + SaaS Basic support</t>
  </si>
  <si>
    <t>VR8-ENT-ST-3G-SAAS-C</t>
  </si>
  <si>
    <t>Academic VMware vRealize Business 8 Enterprise for 25GB additional storage for 3-year SaaS subscription + SaaS Production support</t>
  </si>
  <si>
    <t>VR8-ENT-ST-3P-SAAS-A</t>
  </si>
  <si>
    <t>VMware vRealize Business 8 Enterprise for 25GB additional storage for 3-year SaaS subscription + SaaS Production support</t>
  </si>
  <si>
    <t>VR8-ENT-ST-3P-SAAS-C</t>
  </si>
  <si>
    <t>Academic VMware vRealize Business 8 Enterprise for 25GB additional storage for 1-year SaaS subscription + SaaS Basic support</t>
  </si>
  <si>
    <t>VR8-ENT-ST-G-SAAS-A</t>
  </si>
  <si>
    <t>VMware vRealize Business 8 Enterprise for 25GB additional storage for 1-year SaaS subscription + SaaS Basic support</t>
  </si>
  <si>
    <t>VR8-ENT-ST-G-SAAS-C</t>
  </si>
  <si>
    <t>Academic VMware vRealize Business 8 Enterprise for 25GB additional storage for 1-year SaaS subscription + SaaS Production support</t>
  </si>
  <si>
    <t>VR8-ENT-ST-P-SAAS-A</t>
  </si>
  <si>
    <t>VMware vRealize Business 8 Enterprise for 25GB additional storage for 1-year SaaS subscription + SaaS Production support</t>
  </si>
  <si>
    <t>VR8-ENT-ST-P-SAAS-C</t>
  </si>
  <si>
    <t>Academic VMware vRealize Business 8 Enterprise for 1 additional instance for 2-year SaaS subscription + SaaS Basic support</t>
  </si>
  <si>
    <t>VR8-ENT-XC-2G-SAAS-A</t>
  </si>
  <si>
    <t>VMware vRealize Business 8 Enterprise for 1 additional instance for 2-year SaaS subscription + SaaS Basic support</t>
  </si>
  <si>
    <t>VR8-ENT-XC-2G-SAAS-C</t>
  </si>
  <si>
    <t>Academic VMware vRealize Business 8 Enterprise for 1 additional instance for 2-year SaaS subscription + SaaS Production support</t>
  </si>
  <si>
    <t>VR8-ENT-XC-2P-SAAS-A</t>
  </si>
  <si>
    <t>VMware vRealize Business 8 Enterprise for 1 additional instance for 2-year SaaS subscription + SaaS Production support</t>
  </si>
  <si>
    <t>VR8-ENT-XC-2P-SAAS-C</t>
  </si>
  <si>
    <t>Academic VMware vRealize Business 8 Enterprise for 1 additional instance for 3-year SaaS subscription + SaaS Basic support</t>
  </si>
  <si>
    <t>VR8-ENT-XC-3G-SAAS-A</t>
  </si>
  <si>
    <t>VMware vRealize Business 8 Enterprise for 1 additional instance for 3-year SaaS subscription + SaaS Basic support</t>
  </si>
  <si>
    <t>VR8-ENT-XC-3G-SAAS-C</t>
  </si>
  <si>
    <t>Academic VMware vRealize Business 8 Enterprise for 1 additional instance for 3-year SaaS subscription + SaaS Production support</t>
  </si>
  <si>
    <t>VR8-ENT-XC-3P-SAAS-A</t>
  </si>
  <si>
    <t>VMware vRealize Business 8 Enterprise for 1 additional instance for 3-year SaaS subscription + SaaS Production support</t>
  </si>
  <si>
    <t>VR8-ENT-XC-3P-SAAS-C</t>
  </si>
  <si>
    <t>Academic VMware vRealize Business 8 Enterprise for 1 additional instance for 1-year SaaS subscription + SaaS Basic support</t>
  </si>
  <si>
    <t>VR8-ENT-XC-G-SAAS-A</t>
  </si>
  <si>
    <t>VMware vRealize Business 8 Enterprise for 1 additional instance for 1-year SaaS subscription + SaaS Basic support</t>
  </si>
  <si>
    <t>VR8-ENT-XC-G-SAAS-C</t>
  </si>
  <si>
    <t>Academic VMware vRealize Business 8 Enterprise for 1 additional instance for 1-year SaaS subscription + SaaS Production support</t>
  </si>
  <si>
    <t>VR8-ENT-XC-P-SAAS-A</t>
  </si>
  <si>
    <t>VMware vRealize Business 8 Enterprise for 1 additional instance for 1-year SaaS subscription + SaaS Production support</t>
  </si>
  <si>
    <t>VR8-ENT-XC-P-SAAS-C</t>
  </si>
  <si>
    <t>vShield</t>
  </si>
  <si>
    <t>Academic Basic Support/Subscription for VMware vShield App 5 (25 VM Pack) for 1 Year</t>
  </si>
  <si>
    <t>VS-AP5-25VM-G-SSS-A</t>
  </si>
  <si>
    <t>Academic Production Support/Subscription for VMware vShield App 5 (25 VM Pack) for 1 Year</t>
  </si>
  <si>
    <t>VS-AP5-25VM-P-SSS-A</t>
  </si>
  <si>
    <t>Basic Support/Subscription for VMware vShield App 5 (25 VM Pack) for 1 Year</t>
  </si>
  <si>
    <t>VS-AP5-25VM-G-SSS-C</t>
  </si>
  <si>
    <t>Production Support/Subscription for VMware vShield App 5 (25 VM Pack) for 1 Year</t>
  </si>
  <si>
    <t>VS-AP5-25VM-P-SSS-C</t>
  </si>
  <si>
    <t>Academic Basic Support/Subscription for VMware vShield App (25 VM Pack) for 1 Year</t>
  </si>
  <si>
    <t>VS-APP-25VM-G-SSS-A</t>
  </si>
  <si>
    <t>Academic Production Support/Subscription for VMware vShield App (25 VM Pack) for 1 Year</t>
  </si>
  <si>
    <t>VS-APP-25VM-P-SSS-A</t>
  </si>
  <si>
    <t>Basic Support/Subscription for VMware vShield App (25 VM Pack) for 1 Year</t>
  </si>
  <si>
    <t>VS-APP-25VM-G-SSS-C</t>
  </si>
  <si>
    <t>Production Support/Subscription for VMware vShield App (25 VM Pack) for 1 Year</t>
  </si>
  <si>
    <t>VS-APP-25VM-P-SSS-C</t>
  </si>
  <si>
    <t>Academic Basic Support/Subscription for VMware vShield App with Data Security (25 VM Pack) for 1 Year</t>
  </si>
  <si>
    <t>VS-APP-BUN-G-SSS-A</t>
  </si>
  <si>
    <t>Academic Production Support/Subscription for VMware vShield App with Data Security (25 VM Pack) for 1 Year</t>
  </si>
  <si>
    <t>VS-APP-BUN-P-SSS-A</t>
  </si>
  <si>
    <t>Basic Support/Subscription for VMware vShield App with Data Security (25 VM Pack) for 1 Year</t>
  </si>
  <si>
    <t>VS-APP-BUN-G-SSS-C</t>
  </si>
  <si>
    <t>Production Support/Subscription for VMware vShield App with Data Security (25 VM Pack) for 1 Year</t>
  </si>
  <si>
    <t>VS-APP-BUN-P-SSS-C</t>
  </si>
  <si>
    <t>Academic Basic Support/Subscription for VMware vShield Data Security 5 (25 VM Pack)</t>
  </si>
  <si>
    <t>VS-DS2-25VM-G-SSS-A</t>
  </si>
  <si>
    <t>Academic Production Support/Subscription for VMware vShield Data Security 5 (25 VM Pack)</t>
  </si>
  <si>
    <t>VS-DS2-25VM-P-SSS-A</t>
  </si>
  <si>
    <t>Basic Support/Subscription for VMware vShield Data Security 5 (25 VM Pack)</t>
  </si>
  <si>
    <t>VS-DS2-25VM-G-SSS-C</t>
  </si>
  <si>
    <t>Production Support/Subscription for VMware vShield Data Security 5 (25 VM Pack)</t>
  </si>
  <si>
    <t>VS-DS2-25VM-P-SSS-C</t>
  </si>
  <si>
    <t>Academic Basic Support/Subscription for VMware vShield Edge (25 VM Pack) for 1 Year</t>
  </si>
  <si>
    <t>VS-EDG-25VM-G-SSS-A</t>
  </si>
  <si>
    <t>Academic Production Support/Subscription for VMware vShield Edge (25 VM Pack) for 1 Year</t>
  </si>
  <si>
    <t>VS-EDG-25VM-P-SSS-A</t>
  </si>
  <si>
    <t>Basic Support/Subscription for VMware vShield Edge (25 VM Pack) for 1 Year</t>
  </si>
  <si>
    <t>VS-EDG-25VM-G-SSS-C</t>
  </si>
  <si>
    <t>Production Support/Subscription for VMware vShield Edge (25 VM Pack) for 1 Year</t>
  </si>
  <si>
    <t>VS-EDG-25VM-P-SSS-C</t>
  </si>
  <si>
    <t>Academic Basic Support/Subscription for VMware vShield Edge 5 (25 VM Pack) for 1 Year</t>
  </si>
  <si>
    <t>VS-EG5-25VM-G-SSS-A</t>
  </si>
  <si>
    <t>Academic Production Support/Subscription for VMware vShield Edge 5 (25 VM Pack) for 1 Year</t>
  </si>
  <si>
    <t>VS-EG5-25VM-P-SSS-A</t>
  </si>
  <si>
    <t>Basic Support/Subscription for VMware vShield Edge 5 (25 VM Pack) for 1 Year</t>
  </si>
  <si>
    <t>VS-EG5-25VM-G-SSS-C</t>
  </si>
  <si>
    <t>Production Support/Subscription for VMware vShield Edge 5 (25 VM Pack) for 1 Year</t>
  </si>
  <si>
    <t>VS-EG5-25VM-P-SSS-C</t>
  </si>
  <si>
    <t>Academic Basic Support/Subscription for VMware vShield Endpoint 5 (25 VM Pack) for 1 Year</t>
  </si>
  <si>
    <t>VS-EP5-25VM-G-SSS-A</t>
  </si>
  <si>
    <t>Academic Production Support/Subscription for VMware vShield Endpoint 5 (25 VM Pack) for 1 Year</t>
  </si>
  <si>
    <t>VS-EP5-25VM-P-SSS-A</t>
  </si>
  <si>
    <t>Basic Support/Subscription for VMware vShield Endpoint 5 (25 VM Pack) for 1 Year</t>
  </si>
  <si>
    <t>VS-EP5-25VM-G-SSS-C</t>
  </si>
  <si>
    <t>Production Support/Subscription for VMware vShield Endpoint 5 (25 VM Pack) for 1 Year</t>
  </si>
  <si>
    <t>VS-EP5-25VM-P-SSS-C</t>
  </si>
  <si>
    <t>Academic Basic Support/Subscription for VMware vShield Endpoint (25 VM Pack) for 1 Year</t>
  </si>
  <si>
    <t>VS-EPT-25VM-G-SSS-A</t>
  </si>
  <si>
    <t>Academic Production Support/Subscription for VMware vShield Endpoint (25 VM Pack) for 1 Year</t>
  </si>
  <si>
    <t>VS-EPT-25VM-P-SSS-A</t>
  </si>
  <si>
    <t>Basic Support/Subscription for VMware vShield Endpoint (25 VM Pack) for 1 Year</t>
  </si>
  <si>
    <t>VS-EPT-25VM-G-SSS-C</t>
  </si>
  <si>
    <t>Production Support/Subscription for VMware vShield Endpoint (25 VM Pack) for 1 Year</t>
  </si>
  <si>
    <t>VS-EPT-25VM-P-SSS-C</t>
  </si>
  <si>
    <t>Academic Basic Support/Subscription VMware vShield App (25 VM Pack) for 2 Months</t>
  </si>
  <si>
    <t>Technical Support, 12 Hours/Day, per published Business Hours, Mon. thru Fri. Can only be used with an upgrade SKU. Cannot be used for renewals.. Only Partners authorized with a VMware Academic Specialization may have access to quote the Academic SKU's</t>
  </si>
  <si>
    <t>VS-APP25-2M-GSSS-A</t>
  </si>
  <si>
    <t>Academic Production Support/Subscription VMware vShield App (25 VM Pack) for 2 Months</t>
  </si>
  <si>
    <t>Technical Support, 24 Hour Sev 1 Support -- 7 days a week.  Can only be used with an upgrade SKU. Cannot be used for renewals.. Only Partners authorized with a VMware Academic Specialization may have access to quote the Academic SKU's</t>
  </si>
  <si>
    <t>VS-APP25-2M-PSSS-A</t>
  </si>
  <si>
    <t>Basic Support/Subscription VMware vShield App (25 VM Pack) for 2 Months</t>
  </si>
  <si>
    <t>VS-APP25-2M-GSSS-C</t>
  </si>
  <si>
    <t>Production Support/Subscription VMware vShield App (25 VM Pack) for 2 Months</t>
  </si>
  <si>
    <t>Technical Support, 24 Hour Sev 1 Support -- 7 days a week.  Can only be used with an upgrade SKU. Cannot be used for renewals.</t>
  </si>
  <si>
    <t>VS-APP25-2M-PSSS-C</t>
  </si>
  <si>
    <t>Academic Basic Support/Subscription for VMware vShield Security Bundle (25 VM Pack) for 1 Year</t>
  </si>
  <si>
    <t>VS-SEC-STE-G-SSS-A</t>
  </si>
  <si>
    <t>Academic Production Support/Subscription for VMware vShield Security Bundle (25 VM Pack) for 1 Year</t>
  </si>
  <si>
    <t>VS-SEC-STE-P-SSS-A</t>
  </si>
  <si>
    <t>Basic Support/Subscription for VMware vShield Security Bundle (25 VM Pack) for 1 Year</t>
  </si>
  <si>
    <t>VS-SEC-STE-G-SSS-C</t>
  </si>
  <si>
    <t>Production Support/Subscription for VMware vShield Security Bundle (25 VM Pack) for 1 Year</t>
  </si>
  <si>
    <t>VS-SEC-STE-P-SSS-C</t>
  </si>
  <si>
    <t>Academic Basic Support/Subscription for VMware vSphere Desktop (100 VM Pack) for 1 Year</t>
  </si>
  <si>
    <t>VS5-DT100VM-G-SSS-A</t>
  </si>
  <si>
    <t>Academic Production Support/Subscription for VMware vSphere Desktop (100 VM Pack) for 1 Year</t>
  </si>
  <si>
    <t>VS5-DT100VM-P-SSS-A</t>
  </si>
  <si>
    <t>Basic Support/Subscription for VMware vSphere Desktop (100 VM Pack) for 1 Year</t>
  </si>
  <si>
    <t>VS5-DT100VM-G-SSS-C</t>
  </si>
  <si>
    <t>Production Support/Subscription for VMware vSphere Desktop (100 VM Pack) for 1 Year</t>
  </si>
  <si>
    <t>VS5-DT100VM-P-SSS-C</t>
  </si>
  <si>
    <t>Academic Basic Support/Subscription for VMware vSphere 5 Enterprise for 1 processor for 1 year</t>
  </si>
  <si>
    <t>VS5-ENT-G-SSS-A</t>
  </si>
  <si>
    <t>Academic Production Support/Subscription for VMware vSphere 5 Enterprise for 1 processor for 1 year</t>
  </si>
  <si>
    <t>VS5-ENT-P-SSS-A</t>
  </si>
  <si>
    <t>Basic Support/Subscription for VMware vSphere 5 Enterprise for 1 processor for 1 year</t>
  </si>
  <si>
    <t>VS5-ENT-G-SSS-C</t>
  </si>
  <si>
    <t>Production Support/Subscription for VMware vSphere 5 Enterprise for 1 processor for 1 year</t>
  </si>
  <si>
    <t>VS5-ENT-P-SSS-C</t>
  </si>
  <si>
    <t>Academic Basic Support/Subscription for VMware vSphere 5 Enterprise Plus for 1 processor for 1 year</t>
  </si>
  <si>
    <t>VS5-ENT-PL-G-SSS-A</t>
  </si>
  <si>
    <t>Academic Production Support/Subscription for VMware vSphere 5 Enterprise Plus for 1 processor for 1 year</t>
  </si>
  <si>
    <t>VS5-ENT-PL-P-SSS-A</t>
  </si>
  <si>
    <t>Basic Support/Subscription for VMware vSphere 5 Enterprise Plus for 1 processor for 1 year</t>
  </si>
  <si>
    <t>VS5-ENT-PL-G-SSS-C</t>
  </si>
  <si>
    <t>Production Support/Subscription for VMware vSphere 5 Enterprise Plus for 1 processor for 1 year</t>
  </si>
  <si>
    <t>VS5-ENT-PL-P-SSS-C</t>
  </si>
  <si>
    <t>Academic Basic Support/Subscription VMware vSphere with Operations Management Enterprise for 1 year</t>
  </si>
  <si>
    <t>VS5-OENT-G-SSS-A</t>
  </si>
  <si>
    <t>Academic Production Support/Subscription VMware vSphere with Operations Management Enterprise for 1 year</t>
  </si>
  <si>
    <t>VS5-OENT-P-SSS-A</t>
  </si>
  <si>
    <t>Basic Support/Subscription VMware vSphere with Operations Management Enterprise for 1 year</t>
  </si>
  <si>
    <t>VS5-OENT-G-SSS-C</t>
  </si>
  <si>
    <t>Production Support/Subscription VMware vSphere with Operations Management Enterprise for 1 year</t>
  </si>
  <si>
    <t>VS5-OENT-P-SSS-C</t>
  </si>
  <si>
    <t>Academic Basic Support/Subscription VMware vSphere with Operations Management Enterprise Plus for 1 year</t>
  </si>
  <si>
    <t>VS5-OEPL-G-SSS-A</t>
  </si>
  <si>
    <t>Academic Production Support/Subscription VMware vSphere with Operations Management Enterprise Plus for 1 year</t>
  </si>
  <si>
    <t>VS5-OEPL-P-SSS-A</t>
  </si>
  <si>
    <t>Basic Support/Subscription VMware vSphere with Operations Management Enterprise Plus for 1 year</t>
  </si>
  <si>
    <t>VS5-OEPL-G-SSS-C</t>
  </si>
  <si>
    <t>Production Support/Subscription VMware vSphere with Operations Management Enterprise Plus for 1 year</t>
  </si>
  <si>
    <t>VS5-OEPL-P-SSS-C</t>
  </si>
  <si>
    <t>Academic Basic Support/Subscription VMware vSphere 5 Essentials Plus Kit for 1 year</t>
  </si>
  <si>
    <t>VS5-ESP-BUN-G-SSS-A</t>
  </si>
  <si>
    <t>Academic Production Support/Subscription VMware vSphere 5 Essentials Plus Kit for 1 year</t>
  </si>
  <si>
    <t>VS5-ESP-BUN-P-SSS-A</t>
  </si>
  <si>
    <t>Basic Support/Subscription VMware vSphere 5 Essentials Plus Kit for 1 year</t>
  </si>
  <si>
    <t>VS5-ESP-BUN-G-SSS-C</t>
  </si>
  <si>
    <t>Production Support/Subscription VMware vSphere 5 Essentials Plus Kit for 1 year</t>
  </si>
  <si>
    <t>VS5-ESP-BUN-P-SSS-C</t>
  </si>
  <si>
    <t>VS5-ESP-KIT-G-SSS-C</t>
  </si>
  <si>
    <t>VS5-ESP-KIT-P-SSS-C</t>
  </si>
  <si>
    <t>VS5-ESP-KIT-G-SSS-A</t>
  </si>
  <si>
    <t>VS5-ESP-KIT-P-SSS-A</t>
  </si>
  <si>
    <t>Academic Subscription only for VMware vSphere 5 Essentials Kit for 1 year</t>
  </si>
  <si>
    <t>Booked with VS5-ESSL-BUN-A. Only Partners authorized with a VMware Academic Specialization may have access to quote the Academic SKU's</t>
  </si>
  <si>
    <t>VS5-ESSL-SUB-A</t>
  </si>
  <si>
    <t>Subscription only for VMware vSphere 5 Essentials Kit for 1 year</t>
  </si>
  <si>
    <t>Booked with VS5-ESSL-BUN-C</t>
  </si>
  <si>
    <t>VS5-ESSL-SUB-C</t>
  </si>
  <si>
    <t>Academic Basic Support/Subscription for VMware vSphere 5 Standard for 1 processor for 1 year</t>
  </si>
  <si>
    <t>VS5-STD-G-SSS-A</t>
  </si>
  <si>
    <t>Academic Production Support/Subscription for VMware vSphere 5 Standard for 1 processor for 1 year</t>
  </si>
  <si>
    <t>VS5-STD-P-SSS-A</t>
  </si>
  <si>
    <t>Basic Support/Subscription for VMware vSphere 5 Standard for 1 processor for 1 year</t>
  </si>
  <si>
    <t>VS5-STD-G-SSS-C</t>
  </si>
  <si>
    <t>Production Support/Subscription for VMware vSphere 5 Standard for 1 processor for 1 year</t>
  </si>
  <si>
    <t>VS5-STD-P-SSS-C</t>
  </si>
  <si>
    <t>Academic Basic Support/Subscription for VMware vSphere 5 Hypervisor for 1 processor for 1 year</t>
  </si>
  <si>
    <t>Technical Support, 12 Hours/Day, per published Business Hours, Mon. thru Fri.  Minimum two CPU qty.. Only Partners authorized with a VMware Academic Specialization may have access to quote the Academic SKU's</t>
  </si>
  <si>
    <t>VS5-HYP-G-SSS-A</t>
  </si>
  <si>
    <t>Academic Production Support/Subscription for VMware vSphere 5 Hypervisor for 1 processor for 1 year</t>
  </si>
  <si>
    <t>Technical Support, 24 Hour Sev 1 Support -- 7 days a week..  Minimum two CPU qty.. Only Partners authorized with a VMware Academic Specialization may have access to quote the Academic SKU's</t>
  </si>
  <si>
    <t>VS5-HYP-P-SSS-A</t>
  </si>
  <si>
    <t>Academic VMware vSphere Hypervisor Per Incident Support - Email + Phone, 1 incident/year. Any version currently supported.</t>
  </si>
  <si>
    <t>Support available 9 x 5; local business hours.. Only Partners authorized with a VMware Academic Specialization may have access to quote the Academic SKU's</t>
  </si>
  <si>
    <t>HYP-1PAK-A</t>
  </si>
  <si>
    <t>Academic VMware vSphere Hypervisor Per Incident Support - Email + Phone, 3 incidents/year. Any version currently supported.</t>
  </si>
  <si>
    <t>HYP-3PAK-A</t>
  </si>
  <si>
    <t>Academic VMware vSphere Hypervisor Per Incident Support - Email + Phone, 5 incidents/year. Any version currently supported.</t>
  </si>
  <si>
    <t>HYP-5PAK-A</t>
  </si>
  <si>
    <t>Basic Support/Subscription for VMware vSphere 5 Hypervisor for 1 processor for 1 year</t>
  </si>
  <si>
    <t>Technical Support, 12 Hours/Day, per published Business Hours, Mon. thru Fri.  Minimum two CPU qty.</t>
  </si>
  <si>
    <t>VS5-HYP-G-SSS-C</t>
  </si>
  <si>
    <t>Production Support/Subscription for VMware vSphere 5 Hypervisor for 1 processor for 1 year</t>
  </si>
  <si>
    <t>Technical Support, 24 Hour Sev 1 Support -- 7 days a week..  Minimum two CPU qty.</t>
  </si>
  <si>
    <t>VS5-HYP-P-SSS-C</t>
  </si>
  <si>
    <t>VMware vSphere Hypervisor Per Incident Support - Email + Phone, 1 incident/year. Any version currently supported.</t>
  </si>
  <si>
    <t>Support available 9 x 5; local business hours.</t>
  </si>
  <si>
    <t>HYP-1PAK-C</t>
  </si>
  <si>
    <t>VMware vSphere Hypervisor Per Incident Support - Email + Phone, 3 incidents/year. Any version currently supported.</t>
  </si>
  <si>
    <t>HYP-3PAK-C</t>
  </si>
  <si>
    <t>VMware vSphere Hypervisor Per Incident Support - Email + Phone, 5 incidents/year. Any version currently supported.</t>
  </si>
  <si>
    <t>HYP-5PAK-C</t>
  </si>
  <si>
    <t>Academic Basic Support/Subscription VMware vSphere with Operations Management Standard for 1 year</t>
  </si>
  <si>
    <t>VS5-OSTD-G-SSS-A</t>
  </si>
  <si>
    <t>Academic Production Support/Subscription VMware vSphere with Operations Management Standard for 1 year</t>
  </si>
  <si>
    <t>VS5-OSTD-P-SSS-A</t>
  </si>
  <si>
    <t>Basic Support/Subscription VMware vSphere with Operations Management Standard for 1 year</t>
  </si>
  <si>
    <t>VS5-OSTD-G-SSS-C</t>
  </si>
  <si>
    <t>Production Support/Subscription VMware vSphere with Operations Management Standard for 1 year</t>
  </si>
  <si>
    <t>VS5-OSTD-P-SSS-C</t>
  </si>
  <si>
    <t>Academic Basic Support/Subscription VMware vSphere 5 Standard with Operations Management for 1 year</t>
  </si>
  <si>
    <t>VS5-STDO-G-SSS-A</t>
  </si>
  <si>
    <t>Academic Production Support/Subscription VMware vSphere 5 Standard with Operations Management for 1 year</t>
  </si>
  <si>
    <t>VS5-STDO-P-SSS-A</t>
  </si>
  <si>
    <t>Basic Support/Subscription VMware vSphere 5 Standard with Operations Management for 1 year</t>
  </si>
  <si>
    <t>VS5-STDO-G-SSS-C</t>
  </si>
  <si>
    <t>Production Support/Subscription VMware vSphere 5 Standard with Operations Management for 1 year</t>
  </si>
  <si>
    <t>VS5-STDO-P-SSS-C</t>
  </si>
  <si>
    <t>Academic Basic Support/Subscription for VMware vSphere 5 Essentials Kit for Retail and Branch Offices Add-on for 1 Year</t>
  </si>
  <si>
    <t>VS5-RB-ADD-G-SSS-A</t>
  </si>
  <si>
    <t>Academic Production Support/Subscription for VMware vSphere 5 Essentials Kit for Retail and Branch Offices Add-on for 1 Year</t>
  </si>
  <si>
    <t>VS5-RB-ADD-P-SSS-A</t>
  </si>
  <si>
    <t>Basic Support/Subscription for VMware vSphere 5 Essentials Kit for Retail and Branch Offices Add-on for 1 Year</t>
  </si>
  <si>
    <t>Technical Support, 12 Hours/Day, per published Business Hours, Mon. thru Fri.For renewal of 6-CPU Essentials Kit for ROBO Add-on only.</t>
  </si>
  <si>
    <t>VS5-RB-ADD-G-SSS-C</t>
  </si>
  <si>
    <t>Production Support/Subscription for VMware vSphere 5 Essentials Kit for Retail and Branch Offices Add-on for 1 Year</t>
  </si>
  <si>
    <t>Technical Support, 24 Hour Sev 1 Support -- 7 days a week.For renewal of 6-CPU Essentials Kit for ROBO Add-on only.</t>
  </si>
  <si>
    <t>VS5-RB-ADD-P-SSS-C</t>
  </si>
  <si>
    <t>Academic Basic Support/Subscription for VMware vSphere 5 Essentials Kit for Retail and Branch Offices Starter Kit for 1 Year</t>
  </si>
  <si>
    <t>Technical Support, 12 Hours/Day, per published Business Hours, Mon. thru Fri.For renewal of 60-CPU Essentials Kit for ROBO Starter Kit only.</t>
  </si>
  <si>
    <t>VS5-RB-ES-G-SSS-A</t>
  </si>
  <si>
    <t>Academic Production Support/Subscription for VMware vSphere 5 Essentials Kit for Retail and Branch Offices Starter Kit for 1 Year</t>
  </si>
  <si>
    <t>Technical Support, 24 Hour Sev 1 Support -- 7 days a week.For renewal of 60-CPU Essentials Kit for ROBO Starter Kit only.</t>
  </si>
  <si>
    <t>VS5-RB-ES-P-SSS-A</t>
  </si>
  <si>
    <t>Basic Support/Subscription for VMware vSphere 5 Essentials Kit for Retail and Branch Offices Starter Kit for 1 Year</t>
  </si>
  <si>
    <t>VS5-RB-ES-G-SSS-C</t>
  </si>
  <si>
    <t>Production Support/Subscription for VMware vSphere 5 Essentials Kit for Retail and Branch Offices Starter Kit for 1 Year</t>
  </si>
  <si>
    <t>VS5-RB-ES-P-SSS-C</t>
  </si>
  <si>
    <t>Academic Basic Support/Subscription for VMware vSphere 5 Essentials Plus Kit for Retail and Branch Offices Starter Kit for 1 Year</t>
  </si>
  <si>
    <t>Technical Support, 12 Hours/Day, per published Business Hours, Mon. thru Fri.For renewal of 60-CPU Essentials Plus Kit for ROBO Starter Kit only.</t>
  </si>
  <si>
    <t>VS5-RB-PL-G-SSS-A</t>
  </si>
  <si>
    <t>Academic Production Support/Subscription for VMware vSphere 5 Essentials Plus Kit for Retail and Branch Offices Starter Kit for 1 Year</t>
  </si>
  <si>
    <t>Technical Support, 24 Hour Sev 1 Support -- 7 days a week.For renewal of 60-CPU Essentials Plus Kit for ROBO Starter Kit only.</t>
  </si>
  <si>
    <t>VS5-RB-PL-P-SSS-A</t>
  </si>
  <si>
    <t>Basic Support/Subscription for VMware vSphere 5 Essentials Plus Kit for Retail and Branch Offices Starter Kit for 1 Year</t>
  </si>
  <si>
    <t>VS5-RB-PL-G-SSS-C</t>
  </si>
  <si>
    <t>Production Support/Subscription for VMware vSphere 5 Essentials Plus Kit for Retail and Branch Offices Starter Kit for 1 Year</t>
  </si>
  <si>
    <t>VS5-RB-PL-P-SSS-C</t>
  </si>
  <si>
    <t>Academic Basic Support/Subscription for VMware vSphere Remote Office Branch Office Advanced Conversion (2 VM pack) for 1 year</t>
  </si>
  <si>
    <t>VS5-RBADV2-G-SSS-A</t>
  </si>
  <si>
    <t>Academic Production Support/Subscription for VMware vSphere Remote Office Branch Office Advanced Conversion (2 VM pack) for 1 year</t>
  </si>
  <si>
    <t>VS5-RBADV2-P-SSS-A</t>
  </si>
  <si>
    <t>Basic Support/Subscription for VMware vSphere Remote Office Branch Office Advanced Conversion (2 VM pack) for 1 year</t>
  </si>
  <si>
    <t>VS5-RBADV2-G-SSS-C</t>
  </si>
  <si>
    <t>Production Support/Subscription for VMware vSphere Remote Office Branch Office Advanced Conversion (2 VM pack) for 1 year</t>
  </si>
  <si>
    <t>VS5-RBADV2-P-SSS-C</t>
  </si>
  <si>
    <t>Academic Basic Support/Subscription for VMware vSphere Remote Office Branch Office Advanced (25 VM pack)</t>
  </si>
  <si>
    <t>VS5-RBADV25-G-SSS-A</t>
  </si>
  <si>
    <t>Academic Production Support/Subscription for VMware vSphere Remote Office Branch Office Advanced (25 VM pack)</t>
  </si>
  <si>
    <t>VS5-RBADV25-P-SSS-A</t>
  </si>
  <si>
    <t>Basic Support/Subscription for VMware vSphere Remote Office Branch Office Advanced (25 VM pack) for 1 year</t>
  </si>
  <si>
    <t>VS5-RBADV25-G-SSS-C</t>
  </si>
  <si>
    <t>Production Support/Subscription for VMware vSphere Remote Office Branch Office Advanced (25 VM pack) for 1 year</t>
  </si>
  <si>
    <t>VS5-RBADV25-P-SSS-C</t>
  </si>
  <si>
    <t>Academic Basic Support/Subscription for VMware vSphere 5 Essentials Plus Kit for Retail and Branch Offices 10 CPU Pack</t>
  </si>
  <si>
    <t>VS5-RBESP10-G-SSS-A</t>
  </si>
  <si>
    <t>Academic Production Support/Subscription for VMware vSphere 5 Essentials Plus Kit for Retail and Branch Offices 10 CPU Pack</t>
  </si>
  <si>
    <t>VS5-RBESP10-P-SSS-A</t>
  </si>
  <si>
    <t>Basic Support/Subscription for VMware vSphere 5 Essentials Plus Kit for Retail and Branch Offices 10 CPU Pack</t>
  </si>
  <si>
    <t>VS5-RBESP10-G-SSS-C</t>
  </si>
  <si>
    <t>Production Support/Subscription for VMware vSphere 5 Essentials Plus Kit for Retail and Branch Offices 10 CPU Pack</t>
  </si>
  <si>
    <t>VS5-RBESP10-P-SSS-C</t>
  </si>
  <si>
    <t>Academic Basic Support/Subscription for VMware vSphere 5 Essentials Plus Kit for Retail and Branch Offices 2 CPU Pack</t>
  </si>
  <si>
    <t>VS5-RBESP2-G-SSS-A</t>
  </si>
  <si>
    <t>Academic Production Support/Subscription for VMware vSphere 5 Essentials Plus Kit for Retail and Branch Offices 2 CPU Pack</t>
  </si>
  <si>
    <t>VS5-RBESP2-P-SSS-A</t>
  </si>
  <si>
    <t>Basic Support/Subscription for VMware vSphere 5 Essentials Plus Kit for Retail and Branch Offices 2 CPU Pack</t>
  </si>
  <si>
    <t>VS5-RBESP2-G-SSS-C</t>
  </si>
  <si>
    <t>Production Support/Subscription for VMware vSphere 5 Essentials Plus Kit for Retail and Branch Offices 2 CPU Pack</t>
  </si>
  <si>
    <t>VS5-RBESP2-P-SSS-C</t>
  </si>
  <si>
    <t>Academic Basic Support/Subscription for VMware vSphere 5 Essentials Kit for Retail and Branch Offices 10 CPU Pack</t>
  </si>
  <si>
    <t>VS5-RBES10-G-SSS-A</t>
  </si>
  <si>
    <t>Academic Production Support/Subscription for VMware vSphere 5 Essentials Kit for Retail and Branch Offices 10 CPU Pack</t>
  </si>
  <si>
    <t>VS5-RBES10-P-SSS-A</t>
  </si>
  <si>
    <t>Basic Support/Subscription for VMware vSphere 5 Essentials Kit for Retail and Branch Offices 10 CPU Pack</t>
  </si>
  <si>
    <t>VS5-RBES10-G-SSS-C</t>
  </si>
  <si>
    <t>Production Support/Subscription for VMware vSphere 5 Essentials Kit for Retail and Branch Offices 10 CPU Pack</t>
  </si>
  <si>
    <t>VS5-RBES10-P-SSS-C</t>
  </si>
  <si>
    <t>Academic Basic Support/Subscription for VMware vSphere 5 Essentials Kit for Retail and Branch Offices Starter Kit</t>
  </si>
  <si>
    <t>Technical Support, 12 Hours/Day, per published Business Hours, Mon. thru Fri.For renewal of 40-CPU Essentials Kit for ROBO Starter Kit only.</t>
  </si>
  <si>
    <t>VS5-RBOES-G-SSS-A</t>
  </si>
  <si>
    <t>Academic Production Support/Subscription for VMware vSphere 5 Essentials Kit for Retail and Branch Offices Starter Kit</t>
  </si>
  <si>
    <t>Technical Support, 24 Hour Sev 1 Support -- 7 days a week.For renewal of 40-CPU Essentials Kit for ROBO Starter Kit only.</t>
  </si>
  <si>
    <t>VS5-RBOES-P-SSS-A</t>
  </si>
  <si>
    <t>Basic Support/Subscription for VMware vSphere 5 Essentials Kit for Retail and Branch Offices Starter Kit</t>
  </si>
  <si>
    <t>VS5-RBOES-G-SSS-C</t>
  </si>
  <si>
    <t>Production Support/Subscription for VMware vSphere 5 Essentials Kit for Retail and Branch Offices Starter Kit</t>
  </si>
  <si>
    <t>VS5-RBOES-P-SSS-C</t>
  </si>
  <si>
    <t>Academic Basic Support/Subscription for VMware vSphere 5 Essentials Kit for Retail and Branch Offices Add-on</t>
  </si>
  <si>
    <t>Technical Support, 12 Hours/Day, per published Business Hours, Mon. thru Fri.For renewal of 2-CPU Essential Kit for ROBO Add-on only.</t>
  </si>
  <si>
    <t>VS5-RBOESAD-G-SSS-A</t>
  </si>
  <si>
    <t>Academic Production Support/Subscription for VMware vSphere 5 Essentials Kit for Retail and Branch Offices Add-on</t>
  </si>
  <si>
    <t>Technical Support, 24 Hour Sev 1 Support -- 7 days a week.For renewal of 2-CPU Essential Kit for ROBO Add-on only.</t>
  </si>
  <si>
    <t>VS5-RBOESAD-P-SSS-A</t>
  </si>
  <si>
    <t>Basic Support/Subscription for VMware vSphere 5 Essentials Kit for Retail and Branch Offices Add-on</t>
  </si>
  <si>
    <t>VS5-RBOESAD-G-SSS-C</t>
  </si>
  <si>
    <t>Production Support/Subscription for VMware vSphere 5 Essentials Kit for Retail and Branch Offices Add-on</t>
  </si>
  <si>
    <t>VS5-RBOESAD-P-SSS-C</t>
  </si>
  <si>
    <t>Academic Basic Support/Subscription for VMware vSphere 5 Essentials Plus Kit for Retail and Branch Offices Starter Kit</t>
  </si>
  <si>
    <t>Technical Support, 12 Hours/Day, per published Business Hours, Mon. thru Fri.For renewal of 40-CPU Essentials Plus Kit for ROBO Starter Kit only.</t>
  </si>
  <si>
    <t>VS5-RBOESPL-G-SSS-A</t>
  </si>
  <si>
    <t>Academic Production Support/Subscription for VMware vSphere 5 Essentials Plus Kit for Retail and Branch Offices Starter Kit</t>
  </si>
  <si>
    <t>Technical Support, 24 Hour Sev 1 Support -- 7 days a week.For renewal of 40-CPU Essentials Plus Kit for ROBO Starter Kit only.</t>
  </si>
  <si>
    <t>VS5-RBOESPL-P-SSS-A</t>
  </si>
  <si>
    <t>Basic Support/Subscription for VMware vSphere 5 Essentials Plus Kit for Retail and Branch Offices Starter Kit</t>
  </si>
  <si>
    <t>VS5-RBOESPL-G-SSS-C</t>
  </si>
  <si>
    <t>Production Support/Subscription for VMware vSphere 5 Essentials Plus Kit for Retail and Branch Offices Starter Kit</t>
  </si>
  <si>
    <t>VS5-RBOESPL-P-SSS-C</t>
  </si>
  <si>
    <t>Academic Basic Support/Subscription for VMware vSphere 5 Essentials Plus Kit for Retail and Branch Offices Add-on</t>
  </si>
  <si>
    <t>Technical Support, 12 Hours/Day, per published Business Hours, Mon. thru Fri.For renewal of 2-CPU Essentials Plus Kit for ROBO Add-on only.</t>
  </si>
  <si>
    <t>VS5-RBOPLAD-G-SSS-A</t>
  </si>
  <si>
    <t>Academic Production Support/Subscription for VMware vSphere 5 Essentials Plus Kit for Retail and Branch Offices Add-on</t>
  </si>
  <si>
    <t>Technical Support, 24 Hour Sev 1 Support -- 7 days a week.For renewal of 2-CPU Essentials Plus Kit for ROBO Add-on only.</t>
  </si>
  <si>
    <t>VS5-RBOPLAD-P-SSS-A</t>
  </si>
  <si>
    <t>Basic Support/Subscription for VMware vSphere 5 Essentials Plus Kit for Retail and Branch Offices Add-on</t>
  </si>
  <si>
    <t>VS5-RBOPLAD-G-SSS-C</t>
  </si>
  <si>
    <t>Production Support/Subscription for VMware vSphere 5 Essentials Plus Kit for Retail and Branch Offices Add-on</t>
  </si>
  <si>
    <t>VS5-RBOPLAD-P-SSS-C</t>
  </si>
  <si>
    <t>Academic Basic Support/Subscription for VMware vSphere Remote Office Branch Office Standard Conversion (2 VM pack) for 1 year</t>
  </si>
  <si>
    <t>VS5-RBSTD2-G-SSS-A</t>
  </si>
  <si>
    <t>Academic Production Support/Subscription for VMware vSphere Remote Office Branch Office Standard Conversion (2 VM pack) for 1 year</t>
  </si>
  <si>
    <t>VS5-RBSTD2-P-SSS-A</t>
  </si>
  <si>
    <t>Basic Support/Subscription for VMware vSphere Remote Office Branch Office Standard Conversion (2 VM pack) for 1 year</t>
  </si>
  <si>
    <t>VS5-RBSTD2-G-SSS-C</t>
  </si>
  <si>
    <t>Production Support/Subscription for VMware vSphere Remote Office Branch Office Standard Conversion (2 VM pack) for 1 year</t>
  </si>
  <si>
    <t>VS5-RBSTD2-P-SSS-C</t>
  </si>
  <si>
    <t>Academic Basic Support/Subscription for VMware vSphere Remote Office Branch Office Standard (25 VM pack)</t>
  </si>
  <si>
    <t>VS5-RBSTD25-G-SSS-A</t>
  </si>
  <si>
    <t>Academic Production Support/Subscription for VMware vSphere Remote Office Branch Office Standard (25 VM pack)</t>
  </si>
  <si>
    <t>VS5-RBSTD25-P-SSS-A</t>
  </si>
  <si>
    <t>Basic Support/Subscription for VMware vSphere Remote Office Branch Office Standard (25 VM pack) for 1 year</t>
  </si>
  <si>
    <t>VS5-RBSTD25-G-SSS-C</t>
  </si>
  <si>
    <t>Production Support/Subscription for VMware vSphere Remote Office Branch Office Standard (25 VM pack) for 1 year</t>
  </si>
  <si>
    <t>VS5-RBSTD25-P-SSS-C</t>
  </si>
  <si>
    <t>Academic Basic Support/Subscription for VMware vSphere Storage Appliance Add-On for Retail and Branch Offices 10 License Pack</t>
  </si>
  <si>
    <t>VS5-RBVSA10-G-SSS-A</t>
  </si>
  <si>
    <t>Academic Production Support/Subscription for VMware vSphere Storage Appliance Add-On for Retail and Branch Offices 10 License Pack</t>
  </si>
  <si>
    <t>VS5-RBVSA10-P-SSS-A</t>
  </si>
  <si>
    <t>Basic Support/Subscription for VMware vSphere Storage Appliance Add-On for Retail and Branch Offices 10 License Pack</t>
  </si>
  <si>
    <t>VS5-RBVSA10-G-SSS-C</t>
  </si>
  <si>
    <t>Production Support/Subscription for VMware vSphere Storage Appliance Add-On for Retail and Branch Offices 10 License Pack</t>
  </si>
  <si>
    <t>VS5-RBVSA10-P-SSS-C</t>
  </si>
  <si>
    <t>Standard SDK Support for VMware Tool Kits for 1 year</t>
  </si>
  <si>
    <t>Technical support for developers building APIs with VMW SDKs, 2 business day response, unlimited support requests for 1 year. Must be booked with the SDK Product License SKU (VS5-SDK-LIC-C) to create an IB record required for support entitlement.*MUST BE BOOKED WITH Tool Kits LICENSE SKU*</t>
  </si>
  <si>
    <t>VS5-SDK-G-SSS-C</t>
  </si>
  <si>
    <t>Premium SDK Support for VMware Tool Kits for 1 year</t>
  </si>
  <si>
    <t>Technical support for developers building APIs with VMW SDKs, 1 business day response, unlimited support requests for 1 year. Must be booked with the SDK Product License SKU (VS5-SDK-LIC-C) to create an IB record required for support entitlement.*MUST BE BOOKED WITH Tool Kits LICENSE SKU*</t>
  </si>
  <si>
    <t>VS5-SDK-P-SSS-C</t>
  </si>
  <si>
    <t>Academic VMware vSphere 6 for Desktop (100 VM Pack)</t>
  </si>
  <si>
    <t>SnS Required &amp; Sold Separately.Only Partners authorized with a VMware Academic Specialization may have access to quote the Academic SKU's.</t>
  </si>
  <si>
    <t>VS6-DT100VM-A</t>
  </si>
  <si>
    <t>Academic Basic Support/Subscription for VMware vSphere 6 for Desktop (100 VM Pack)</t>
  </si>
  <si>
    <t>VS6-DT100VM-G-SSS-A</t>
  </si>
  <si>
    <t>Academic Basic Support/Subscription for VMware vSphere 6 for Desktop (100 VM Pack) for 3 years</t>
  </si>
  <si>
    <t>VS6-DT100VM-3G-SSS-A</t>
  </si>
  <si>
    <t>Academic Production Support/Subscription for VMware vSphere 6 for Desktop (100 VM Pack)</t>
  </si>
  <si>
    <t>VS6-DT100VM-P-SSS-A</t>
  </si>
  <si>
    <t>Academic Production Support/Subscription for VMware vSphere 6 for Desktop (100 VM Pack) for 3 years</t>
  </si>
  <si>
    <t>VS6-DT100VM-3P-SSS-A</t>
  </si>
  <si>
    <t>VMware vSphere 6 for Desktop (100 VM Pack)</t>
  </si>
  <si>
    <t>SnS Required &amp; Sold Separately.</t>
  </si>
  <si>
    <t>VS6-DT100VM-C</t>
  </si>
  <si>
    <t>VPP L1 VMware vSphere 6 for Desktop (100 VM Pack)</t>
  </si>
  <si>
    <t>VS6-DT100VM-C-L1</t>
  </si>
  <si>
    <t>VPP L2 VMware vSphere 6 for Desktop (100 VM Pack)</t>
  </si>
  <si>
    <t>VS6-DT100VM-C-L2</t>
  </si>
  <si>
    <t>VPP L3 VMware vSphere 6 for Desktop (100 VM Pack)</t>
  </si>
  <si>
    <t>VS6-DT100VM-C-L3</t>
  </si>
  <si>
    <t>VPP L4 VMware vSphere 6 for Desktop (100 VM Pack)</t>
  </si>
  <si>
    <t>VS6-DT100VM-C-L4</t>
  </si>
  <si>
    <t>Basic Support/Subscription for VMware vSphere 6 for Desktop (100 VM Pack)</t>
  </si>
  <si>
    <t>VS6-DT100VM-G-SSS-C</t>
  </si>
  <si>
    <t>Basic Support/Subscription for VMware vSphere 6 for Desktop (100 VM Pack) for 3 years</t>
  </si>
  <si>
    <t>VS6-DT100VM-3G-SSS-C</t>
  </si>
  <si>
    <t>Production Support/Subscription for VMware vSphere 6 for Desktop (100 VM Pack)</t>
  </si>
  <si>
    <t>VS6-DT100VM-P-SSS-C</t>
  </si>
  <si>
    <t>Production Support/Subscription for VMware vSphere 6 for Desktop (100 VM Pack) for 3 years</t>
  </si>
  <si>
    <t>VS6-DT100VM-3P-SSS-C</t>
  </si>
  <si>
    <t>Academic VMware vSphere 6 Enterprise for 1 processor</t>
  </si>
  <si>
    <t>VS6-ENT-A</t>
  </si>
  <si>
    <t>Academic Basic Support/Subscription VMware vSphere 6 Enterprise for 1 processor for 1 year</t>
  </si>
  <si>
    <t>VS6-ENT-G-SSS-A</t>
  </si>
  <si>
    <t>Academic Basic Support/Subscription for vSphere 6 Enterprise for 2 Months</t>
  </si>
  <si>
    <t>VS6-ENT-2M-GSSS-A</t>
  </si>
  <si>
    <t>Academic Basic Support/Subscription VMware vSphere 6 Enterprise for 1 processor for 3 year</t>
  </si>
  <si>
    <t>VS6-ENT-3G-SSS-A</t>
  </si>
  <si>
    <t>Academic Production Support/Subscription VMware vSphere 6 Enterprise for 1 processor for 1 year</t>
  </si>
  <si>
    <t>VS6-ENT-P-SSS-A</t>
  </si>
  <si>
    <t>Academic Production Support/Subscription for vSphere 6 Enterprise for 2 Months</t>
  </si>
  <si>
    <t>VS6-ENT-2M-PSSS-A</t>
  </si>
  <si>
    <t>Academic Production Support/Subscription VMware vSphere 6 Enterprise for 1 processor for 3 year</t>
  </si>
  <si>
    <t>VS6-ENT-3P-SSS-A</t>
  </si>
  <si>
    <t>VMware vSphere 6 Enterprise for 1 processor</t>
  </si>
  <si>
    <t>VS6-ENT-C</t>
  </si>
  <si>
    <t>VPP L1 VMware vSphere 6 Enterprise for 1 processor</t>
  </si>
  <si>
    <t>VS6-ENT-C-L1</t>
  </si>
  <si>
    <t>VPP L2 VMware vSphere 6 Enterprise for 1 processor</t>
  </si>
  <si>
    <t>VS6-ENT-C-L2</t>
  </si>
  <si>
    <t>VPP L3 VMware vSphere 6 Enterprise for 1 processor</t>
  </si>
  <si>
    <t>VS6-ENT-C-L3</t>
  </si>
  <si>
    <t>VPP L4 VMware vSphere 6 Enterprise for 1 processor</t>
  </si>
  <si>
    <t>VS6-ENT-C-L4</t>
  </si>
  <si>
    <t>Basic Support/Subscription VMware vSphere 6 Enterprise for 1 processor for 1 year</t>
  </si>
  <si>
    <t>VS6-ENT-G-SSS-C</t>
  </si>
  <si>
    <t>Basic Support/Subscription for vSphere 6 Enterprise for 2 Months</t>
  </si>
  <si>
    <t>VS6-ENT-2M-GSSS-C</t>
  </si>
  <si>
    <t>Basic Support/Subscription VMware vSphere 6 Enterprise for 1 processor for 3 year</t>
  </si>
  <si>
    <t>VS6-ENT-3G-SSS-C</t>
  </si>
  <si>
    <t>Production Support/Subscription VMware vSphere 6 Enterprise for 1 processor for 1 year</t>
  </si>
  <si>
    <t>VS6-ENT-P-SSS-C</t>
  </si>
  <si>
    <t>Production Support/Subscription for vSphere 6 Enterprise for 2 Months</t>
  </si>
  <si>
    <t>VS6-ENT-2M-PSSS-C</t>
  </si>
  <si>
    <t>Production Support/Subscription VMware vSphere 6 Enterprise for 1 processor for 3 year</t>
  </si>
  <si>
    <t>VS6-ENT-3P-SSS-C</t>
  </si>
  <si>
    <t>Academic Upgrade: VMware vSphere 6 Enterprise to vSphere 6 Enterprise Plus for 1 Processor</t>
  </si>
  <si>
    <t>vSphere 6 Enterprise Plus SnS is required and sold separately. Original FAC or Serial Number w/active SnS required.Only Partners authorized with a VMware Academic Specialization may have access to quote the Academic SKU's.</t>
  </si>
  <si>
    <t>VS6-ENT-EPL-UG-A</t>
  </si>
  <si>
    <t>Academic Basic Support/Subscription VMware vSphere 6 Enterprise Plus for 1 processor for 1 year</t>
  </si>
  <si>
    <t>VS6-EPL-G-SSS-A</t>
  </si>
  <si>
    <t>Academic Basic Support/Subscription for vSphere 6 Enterprise Plus for 2 Months</t>
  </si>
  <si>
    <t>VS6-EPL-2M-GSSS-A</t>
  </si>
  <si>
    <t>Academic Basic Support/Subscription VMware vSphere 6 Enterprise Plus for 1 processor for 3 year</t>
  </si>
  <si>
    <t>VS6-EPL-3G-SSS-A</t>
  </si>
  <si>
    <t>Academic Production Support/Subscription VMware vSphere 6 Enterprise Plus for 1 processor for 1 year</t>
  </si>
  <si>
    <t>VS6-EPL-P-SSS-A</t>
  </si>
  <si>
    <t>Academic Production Support/Subscription for vSphere 6 Enterprise Plus for 2 Months</t>
  </si>
  <si>
    <t>VS6-EPL-2M-PSSS-A</t>
  </si>
  <si>
    <t>Academic Production Support/Subscription VMware vSphere 6 Enterprise Plus for 1 processor for 3 year</t>
  </si>
  <si>
    <t>VS6-EPL-3P-SSS-A</t>
  </si>
  <si>
    <t>Upgrade: VMware vSphere 6 Enterprise to vSphere 6 Enterprise Plus for 1 Processor</t>
  </si>
  <si>
    <t>vSphere 6 Enterprise Plus SnS is required and sold separately. Original FAC or Serial Number w/active SnS required.</t>
  </si>
  <si>
    <t>VS6-ENT-EPL-UG-C</t>
  </si>
  <si>
    <t>VPP L1 Upgrade: VMware vSphere 6 Enterprise to vSphere 6 Enterprise Plus for 1 Processor</t>
  </si>
  <si>
    <t>VS6-ENT-EPL-UG-C-L1</t>
  </si>
  <si>
    <t>VPP L2 Upgrade: VMware vSphere 6 Enterprise to vSphere 6 Enterprise Plus for 1 Processor</t>
  </si>
  <si>
    <t>VS6-ENT-EPL-UG-C-L2</t>
  </si>
  <si>
    <t>VPP L3 Upgrade: VMware vSphere 6 Enterprise to vSphere 6 Enterprise Plus for 1 Processor</t>
  </si>
  <si>
    <t>VS6-ENT-EPL-UG-C-L3</t>
  </si>
  <si>
    <t>VPP L4 Upgrade: VMware vSphere 6 Enterprise to vSphere 6 Enterprise Plus for 1 Processor</t>
  </si>
  <si>
    <t>VS6-ENT-EPL-UG-C-L4</t>
  </si>
  <si>
    <t>Basic Support/Subscription VMware vSphere 6 Enterprise Plus for 1 processor for 1 year</t>
  </si>
  <si>
    <t>VS6-EPL-G-SSS-C</t>
  </si>
  <si>
    <t>Basic Support/Subscription for vSphere 6 Enterprise Plus for 2 Months</t>
  </si>
  <si>
    <t>VS6-EPL-2M-GSSS-C</t>
  </si>
  <si>
    <t>Basic Support/Subscription VMware vSphere 6 Enterprise Plus for 1 processor for 3 year</t>
  </si>
  <si>
    <t>VS6-EPL-3G-SSS-C</t>
  </si>
  <si>
    <t>Production Support/Subscription VMware vSphere 6 Enterprise Plus for 1 processor for 1 year</t>
  </si>
  <si>
    <t>VS6-EPL-P-SSS-C</t>
  </si>
  <si>
    <t>Production Support/Subscription for vSphere 6 Enterprise Plus for 2 Months</t>
  </si>
  <si>
    <t>VS6-EPL-2M-PSSS-C</t>
  </si>
  <si>
    <t>Production Support/Subscription VMware vSphere 6 Enterprise Plus for 1 processor for 3 year</t>
  </si>
  <si>
    <t>VS6-EPL-3P-SSS-C</t>
  </si>
  <si>
    <t>Academic Upgrade: VMware vSphere 6 Enterprise to vSphere 6 with Operations Management Enterprise for 1 Processor</t>
  </si>
  <si>
    <t>VMware vSphere 6 with Operations Management Enterprise SnS is required and sold separately. Original Serial Number w/active SnS required.Only Partners authorized with a VMware Academic Specialization may have access to quote the Academic SKU's.</t>
  </si>
  <si>
    <t>VS6-ENT-OENT-UG-A</t>
  </si>
  <si>
    <t>Academic Basic Support/Subscription VMware vSphere 6 with Operations Management Enterprise for 1 year</t>
  </si>
  <si>
    <t>VS6-OENT-G-SSS-A</t>
  </si>
  <si>
    <t>Academic Basic Support/Subscription for vSphere 6 with Operations Management Enterprise for 1 processor for 2 Months</t>
  </si>
  <si>
    <t>VS6-OENT-2M-GSSS-A</t>
  </si>
  <si>
    <t>Academic Basic Support/Subscription VMware vSphere 6 with Operations Management Enterprise for 3 years</t>
  </si>
  <si>
    <t>VS6-OENT-3G-SSS-A</t>
  </si>
  <si>
    <t>Academic Production Support/Subscription VMware vSphere 6 with Operations Management Enterprise for 1 year</t>
  </si>
  <si>
    <t>VS6-OENT-P-SSS-A</t>
  </si>
  <si>
    <t>Academic Production Support/Subscription for vSphere 6 with Operations Management Enterprise for 1 processor for 2 Months</t>
  </si>
  <si>
    <t>VS6-OENT-2M-PSSS-A</t>
  </si>
  <si>
    <t>Academic Production Support/Subscription VMware vSphere 6 with Operations Management Enterprise for 3 years</t>
  </si>
  <si>
    <t>VS6-OENT-3P-SSS-A</t>
  </si>
  <si>
    <t>Upgrade: VMware vSphere 6 Enterprise to vSphere 6 with Operations Management Enterprise for 1 Processor</t>
  </si>
  <si>
    <t>VMware vSphere 6 with Operations Management Enterprise SnS is required and sold separately. Original Serial Number w/active SnS required.</t>
  </si>
  <si>
    <t>VS6-ENT-OENT-UG-C</t>
  </si>
  <si>
    <t>VPP L1 Upgrade: VMware vSphere 6 Enterprise to vSphere 6 with Operations Management Enterprise for 1 Processor</t>
  </si>
  <si>
    <t>VS6-ENT-OENT-UG-C-L1</t>
  </si>
  <si>
    <t>VPP L2 Upgrade: VMware vSphere 6 Enterprise to vSphere 6 with Operations Management Enterprise for 1 Processor</t>
  </si>
  <si>
    <t>VS6-ENT-OENT-UG-C-L2</t>
  </si>
  <si>
    <t>VPP L3 Upgrade: VMware vSphere 6 Enterprise to vSphere 6 with Operations Management Enterprise for 1 Processor</t>
  </si>
  <si>
    <t>VS6-ENT-OENT-UG-C-L3</t>
  </si>
  <si>
    <t>VPP L4 Upgrade: VMware vSphere 6 Enterprise to vSphere 6 with Operations Management Enterprise for 1 Processor</t>
  </si>
  <si>
    <t>VS6-ENT-OENT-UG-C-L4</t>
  </si>
  <si>
    <t>Basic Support/Subscription VMware vSphere 6 with Operations Management Enterprise for 1 year</t>
  </si>
  <si>
    <t>VS6-OENT-G-SSS-C</t>
  </si>
  <si>
    <t>Basic Support/Subscription for vSphere 6 with Operations Management Enterprise for 1 processor for 2 Months</t>
  </si>
  <si>
    <t>VS6-OENT-2M-GSSS-C</t>
  </si>
  <si>
    <t>Basic Support/Subscription VMware vSphere 6 with Operations Management Enterprise for 3 years</t>
  </si>
  <si>
    <t>VS6-OENT-3G-SSS-C</t>
  </si>
  <si>
    <t>Production Support/Subscription VMware vSphere 6 with Operations Management Enterprise for 1 year</t>
  </si>
  <si>
    <t>VS6-OENT-P-SSS-C</t>
  </si>
  <si>
    <t>Production Support/Subscription for vSphere 6 with Operations Management Enterprise for 1 processor for 2 Months</t>
  </si>
  <si>
    <t>VS6-OENT-2M-PSSS-C</t>
  </si>
  <si>
    <t>Production Support/Subscription VMware vSphere 6 with Operations Management Enterprise for 3 years</t>
  </si>
  <si>
    <t>VS6-OENT-3P-SSS-C</t>
  </si>
  <si>
    <t>Academic Upgrade: VMware vSphere 6 Enterprise to vSphere 6 with Operations Management Enterprise Plus for 1 Processor</t>
  </si>
  <si>
    <t>VMware vSphere 6 with Operations Management Enterprise Plus SnS is required and sold separately. Original Serial Number w/active SnS required.Only Partners authorized with a VMware Academic Specialization may have access to quote the Academic SKU's.</t>
  </si>
  <si>
    <t>VS6-ENT-OEPL-UG-A</t>
  </si>
  <si>
    <t>Academic Basic Support/Subscription VMware vSphere 6 with Operations Management Enterprise Plus for 1 year</t>
  </si>
  <si>
    <t>VS6-OEPL-G-SSS-A</t>
  </si>
  <si>
    <t>Academic Basic Support/Subscription for vSphere 6 with Operations Management Enterprise Plus for 1 processor for 2 Months</t>
  </si>
  <si>
    <t>VS6-OEPL-2M-GSSS-A</t>
  </si>
  <si>
    <t>Academic Basic Support/Subscription VMware vSphere 6 with Operations Management Enterprise Plus for 3 years</t>
  </si>
  <si>
    <t>VS6-OEPL-3G-SSS-A</t>
  </si>
  <si>
    <t>Academic Production Support/Subscription VMware vSphere 6 with Operations Management Enterprise Plus for 1 year</t>
  </si>
  <si>
    <t>VS6-OEPL-P-SSS-A</t>
  </si>
  <si>
    <t>Academic Production Support/Subscription for vSphere 6 with Operations Management Enterprise Plus for 1 processor for 2 Months</t>
  </si>
  <si>
    <t>VS6-OEPL-2M-PSSS-A</t>
  </si>
  <si>
    <t>Academic Production Support/Subscription VMware vSphere 6 with Operations Management Enterprise Plus for 3 years</t>
  </si>
  <si>
    <t>VS6-OEPL-3P-SSS-A</t>
  </si>
  <si>
    <t>Upgrade: VMware vSphere 6 Enterprise to vSphere 6 with Operations Management Enterprise Plus for 1 Processor</t>
  </si>
  <si>
    <t>VMware vSphere 6 with Operations Management Enterprise Plus SnS is required and sold separately. Original Serial Number w/active SnS required.</t>
  </si>
  <si>
    <t>VS6-ENT-OEPL-UG-C</t>
  </si>
  <si>
    <t>VPP L1 Upgrade: VMware vSphere 6 Enterprise to vSphere 6 with Operations Management Enterprise Plus for 1 Processor</t>
  </si>
  <si>
    <t>VS6-ENT-OEPL-UG-C-L1</t>
  </si>
  <si>
    <t>VPP L2 Upgrade: VMware vSphere 6 Enterprise to vSphere 6 with Operations Management Enterprise Plus for 1 Processor</t>
  </si>
  <si>
    <t>VS6-ENT-OEPL-UG-C-L2</t>
  </si>
  <si>
    <t>VPP L3 Upgrade: VMware vSphere 6 Enterprise to vSphere 6 with Operations Management Enterprise Plus for 1 Processor</t>
  </si>
  <si>
    <t>VS6-ENT-OEPL-UG-C-L3</t>
  </si>
  <si>
    <t>VPP L4 Upgrade: VMware vSphere 6 Enterprise to vSphere 6 with Operations Management Enterprise Plus for 1 Processor</t>
  </si>
  <si>
    <t>VS6-ENT-OEPL-UG-C-L4</t>
  </si>
  <si>
    <t>Basic Support/Subscription VMware vSphere 6 with Operations Management Enterprise Plus for 1 year</t>
  </si>
  <si>
    <t>VS6-OEPL-G-SSS-C</t>
  </si>
  <si>
    <t>Basic Support/Subscription for vSphere 6 with Operations Management Enterprise Plus for 1 processor for 2 Months</t>
  </si>
  <si>
    <t>VS6-OEPL-2M-GSSS-C</t>
  </si>
  <si>
    <t>Basic Support/Subscription VMware vSphere 6 with Operations Management Enterprise Plus for 3 years</t>
  </si>
  <si>
    <t>VS6-OEPL-3G-SSS-C</t>
  </si>
  <si>
    <t>Production Support/Subscription VMware vSphere 6 with Operations Management Enterprise Plus for 1 year</t>
  </si>
  <si>
    <t>VS6-OEPL-P-SSS-C</t>
  </si>
  <si>
    <t>Production Support/Subscription for vSphere 6 with Operations Management Enterprise Plus for 1 processor for 2 Months</t>
  </si>
  <si>
    <t>VS6-OEPL-2M-PSSS-C</t>
  </si>
  <si>
    <t>Production Support/Subscription VMware vSphere 6 with Operations Management Enterprise Plus for 3 years</t>
  </si>
  <si>
    <t>VS6-OEPL-3P-SSS-C</t>
  </si>
  <si>
    <t>Academic VMware vSphere 6 Enterprise Plus for 1 processor</t>
  </si>
  <si>
    <t>VS6-EPL-A</t>
  </si>
  <si>
    <t>VMware vSphere 6 Enterprise Plus for 1 processor</t>
  </si>
  <si>
    <t>VS6-EPL-C</t>
  </si>
  <si>
    <t>VPP L1 VMware vSphere 6 Enterprise Plus for 1 processor</t>
  </si>
  <si>
    <t>VS6-EPL-C-L1</t>
  </si>
  <si>
    <t>VPP L2 VMware vSphere 6 Enterprise Plus for 1 processor</t>
  </si>
  <si>
    <t>VS6-EPL-C-L2</t>
  </si>
  <si>
    <t>VPP L3 VMware vSphere 6 Enterprise Plus for 1 processor</t>
  </si>
  <si>
    <t>VS6-EPL-C-L3</t>
  </si>
  <si>
    <t>VPP L4 VMware vSphere 6 Enterprise Plus for 1 processor</t>
  </si>
  <si>
    <t>VS6-EPL-C-L4</t>
  </si>
  <si>
    <t>Academic Upgrade: VMware vSphere 6 Enterprise Plus to vSphere 6 with Operations Management Enterprise Plus for 1 Processor</t>
  </si>
  <si>
    <t>VS6-EPL-OEPL-UG-A</t>
  </si>
  <si>
    <t>Upgrade: VMware vSphere 6 Enterprise Plus to vSphere 6 with Operations Management Enterprise Plus for 1 Processor</t>
  </si>
  <si>
    <t>VS6-EPL-OEPL-UG-C</t>
  </si>
  <si>
    <t>VPP L1 Upgrade: VMware vSphere 6 Enterprise Plus to vSphere with Operations Management Enterprise Plus for 1 Processor</t>
  </si>
  <si>
    <t>VS6-EPL-OEPL-UG-C-L1</t>
  </si>
  <si>
    <t>VPP L2 Upgrade: VMware vSphere 6 Enterprise Plus to vSphere with Operations Management Enterprise Plus for 1 Processor</t>
  </si>
  <si>
    <t>VS6-EPL-OEPL-UG-C-L2</t>
  </si>
  <si>
    <t>VPP L3 Upgrade: VMware vSphere 6 Enterprise Plus to vSphere with Operations Management Enterprise Plus for 1 Processor</t>
  </si>
  <si>
    <t>VS6-EPL-OEPL-UG-C-L3</t>
  </si>
  <si>
    <t>VPP L4 Upgrade: VMware vSphere 6 Enterprise Plus to vSphere with Operations Management Enterprise Plus for 1 Processor</t>
  </si>
  <si>
    <t>VS6-EPL-OEPL-UG-C-L4</t>
  </si>
  <si>
    <t>Academic Upgrade: VMware vSphere 6 Essentials to vSphere 6 Essentials Plus Kit for 3 hosts (Max 2 processors per host)</t>
  </si>
  <si>
    <t>vSphere 6 Essentials Plus SnS is required and sold separately. Renewals will be based on the Bundle SnS prices instead of the individual components in the kit.Only Partners authorized with a VMware Academic Specialization may have access to quote the Academic SKU's.</t>
  </si>
  <si>
    <t>VS6-ES-ESPL-UG-A</t>
  </si>
  <si>
    <t>Academic Basic Support/Subscription VMware vSphere 6 Essentials Plus Kit for 1 year</t>
  </si>
  <si>
    <t>VS6-ESP-KIT-G-SSS-A</t>
  </si>
  <si>
    <t>Academic Basic Support/Subscription for vSphere 6 Essentials Plus Kit for 3 hosts (Max 2 processors per host) for 2 Months</t>
  </si>
  <si>
    <t>VS6-ESPL-2M-GSSS-A</t>
  </si>
  <si>
    <t>Academic Basic Support/Subscription VMware vSphere 6 Essentials Plus Kit for 3 years</t>
  </si>
  <si>
    <t>VS6-ESP-KIT-3G-SSS-A</t>
  </si>
  <si>
    <t>Academic Production Support/Subscription VMware vSphere 6 Essentials Plus Kit for 1 year</t>
  </si>
  <si>
    <t>VS6-ESP-KIT-P-SSS-A</t>
  </si>
  <si>
    <t>Academic Production Support/Subscription for vSphere 6 Essentials Plus Kit for 3 hosts (Max 2 processors per host) for 2 Months</t>
  </si>
  <si>
    <t>VS6-ESPL-2M-PSSS-A</t>
  </si>
  <si>
    <t>Academic Production Support/Subscription VMware vSphere 6 Essentials Plus Kit for 3 years</t>
  </si>
  <si>
    <t>VS6-ESP-KIT-3P-SSS-A</t>
  </si>
  <si>
    <t>Upgrade: VMware vSphere 6 Essentials to vSphere 6 Essentials Plus Kit for 3 hosts (Max 2 processors per host)</t>
  </si>
  <si>
    <t>vSphere 6 Essentials Plus SnS is required and sold separately. Renewals will be based on the Bundle SnS prices instead of the individual components in the kit.</t>
  </si>
  <si>
    <t>VS6-ES-ESPL-UG-C</t>
  </si>
  <si>
    <t>Basic Support/Subscription VMware vSphere 6 Essentials Plus Kit for 1 year</t>
  </si>
  <si>
    <t>VS6-ESP-KIT-G-SSS-C</t>
  </si>
  <si>
    <t>Basic Support/Subscription for vSphere 6 Essentials Plus Kit for 3 hosts (Max 2 processors per host) for 2 Months</t>
  </si>
  <si>
    <t>VS6-ESPL-2M-GSSS-C</t>
  </si>
  <si>
    <t>Basic Support/Subscription VMware vSphere 6 Essentials Plus Kit for 3 years</t>
  </si>
  <si>
    <t>VS6-ESP-KIT-3G-SSS-C</t>
  </si>
  <si>
    <t>Production Support/Subscription VMware vSphere 6 Essentials Plus Kit for 1 year</t>
  </si>
  <si>
    <t>VS6-ESP-KIT-P-SSS-C</t>
  </si>
  <si>
    <t>Production Support/Subscription for vSphere 6 Essentials Plus Kit for 3 hosts (Max 2 processors per host) for 2 Months</t>
  </si>
  <si>
    <t>VS6-ESPL-2M-PSSS-C</t>
  </si>
  <si>
    <t>Production Support/Subscription VMware vSphere 6 Essentials Plus Kit for 3 years</t>
  </si>
  <si>
    <t>VS6-ESP-KIT-3P-SSS-C</t>
  </si>
  <si>
    <t>Upgrade: VMware vSphere 6 Essentials Kit to vSphere 6 with Operations Management Enterprise Acceleration Kit for 6 processors</t>
  </si>
  <si>
    <t>One purchase per customer site. Each vSphere with Operations Management Enterprise AK contains vSphere with Operations Management Enterprise for 6 Processors, 1 instance of vCenter Server Standard, and vSphere Data Protection Advanced for 6 processors. SnS is required and sold separately. Renewals will be based on then current list SnS prices of the component products in the kit.</t>
  </si>
  <si>
    <t>VS6-ES-OENT-AK-UG-C</t>
  </si>
  <si>
    <t>Basic Support/Subscription VMware vSphere with Operations Management Enterprise Acceleration Kit for 6 processors</t>
  </si>
  <si>
    <t>VS6-OENT-AK-G-SSS-C</t>
  </si>
  <si>
    <t>Basic Support/Subscription for vSphere 6 with Operations Management Enterprise Acceleration Kit for 6 processors for 2 Months</t>
  </si>
  <si>
    <t>VS6-OENTAK-2M-GSSS-C</t>
  </si>
  <si>
    <t>Basic Support/Subscription VMware vSphere with Operations Management Enterprise Acceleration Kit for 6 processors for 3 years</t>
  </si>
  <si>
    <t>VS6-OENT-AK-3G-SSS-C</t>
  </si>
  <si>
    <t>Production Support/Subscription VMware vSphere with Operations Management Enterprise Acceleration Kit for 6 processors</t>
  </si>
  <si>
    <t>VS6-OENT-AK-P-SSS-C</t>
  </si>
  <si>
    <t>Production Support/Subscription for vSphere 6 with Operations Management Enterprise Acceleration Kit for 6 processors for 2 Months</t>
  </si>
  <si>
    <t>VS6-OENTAK-2M-PSSS-C</t>
  </si>
  <si>
    <t>Production Support/Subscription VMware vSphere with Operations Management Enterprise Acceleration Kit for 6 processors for 3 years</t>
  </si>
  <si>
    <t>VS6-OENT-AK-3P-SSS-C</t>
  </si>
  <si>
    <t>Upgrade: VMware vSphere 6 Essentials Kit to vSphere 6 with Operations Management Enterprise Plus Acceleration Kit for 6 processors</t>
  </si>
  <si>
    <t>One purchase per customer site. Each vSphere with Operations Management Enterprise Plus AK contains vSphere with Operations Management Enterprise Plus for 6 Processors, 1 instance of vCenter Server Standard, and vSphere Data Protection Advanced for 6 processors. SnS is required and sold separately. Renewals will be based on then current list SnS prices of the component products in the kit.</t>
  </si>
  <si>
    <t>VS6-ES-OEPL-AK-UG-C</t>
  </si>
  <si>
    <t>Basic Support/Subscription VMware vSphere with Operations Management Enterprise Plus Acceleration Kit for 6 processors</t>
  </si>
  <si>
    <t>VS6-OEPL-AK-G-SSS-C</t>
  </si>
  <si>
    <t>Basic Support/Subscription for vSphere 6 with Operations Management Enterprise Plus Acceleration Kit for 6 processors for 2 Months</t>
  </si>
  <si>
    <t>VS6-OEPLAK-2M-GSSS-C</t>
  </si>
  <si>
    <t>Basic Support/Subscription VMware vSphere with Operations Management Enterprise Plus Acceleration Kit for 6 processors for 3 years</t>
  </si>
  <si>
    <t>VS6-OEPL-AK-3G-SSS-C</t>
  </si>
  <si>
    <t>Production Support/Subscription VMware vSphere with Operations Management Enterprise Plus Acceleration Kit for 6 processors</t>
  </si>
  <si>
    <t>VS6-OEPL-AK-P-SSS-C</t>
  </si>
  <si>
    <t>Production Support/Subscription for vSphere 6 with Operations Management Enterprise Plus Acceleration Kit for 6 processors for 2 Months</t>
  </si>
  <si>
    <t>VS6-OEPLAK-2M-PSSS-C</t>
  </si>
  <si>
    <t>Production Support/Subscription VMware vSphere with Operations Management Enterprise Plus Acceleration Kit for 6 processors for 3 years</t>
  </si>
  <si>
    <t>VS6-OEPL-AK-3P-SSS-C</t>
  </si>
  <si>
    <t>Upgrade: VMware vSphere 6 Essentials Kit to vSphere 6 with Operations Management Standard Acceleration Kit for 6 processors</t>
  </si>
  <si>
    <t>One purchase per customer site. Each vSphere with Operations Management Standard AK contains vSphere with Operations Management Standard for 6 Processors, 1 instance of vCenter Server Standard. SnS is required and sold separately. Renewals will be based on then current list SnS prices of the component products in the kit.</t>
  </si>
  <si>
    <t>VS6-ES-OSTD-AK-UG-C</t>
  </si>
  <si>
    <t>Basic Support/Subscription VMware vSphere with Operations Management Standard Acceleration Kit for 6 processors</t>
  </si>
  <si>
    <t>VS6-OSTD-AK-G-SSS-C</t>
  </si>
  <si>
    <t>Basic Support/Subscription for vSphere 6 with Operations Management Standard Acceleration Kit for 6 processors for 2 Months</t>
  </si>
  <si>
    <t>VS6-OSTDAK-2M-GSSS-C</t>
  </si>
  <si>
    <t>Basic Support/Subscription VMware vSphere with Operations Management Standard Acceleration Kit for 6 processors for 3 years</t>
  </si>
  <si>
    <t>VS6-OSTD-AK-3G-SSS-C</t>
  </si>
  <si>
    <t>Production Support/Subscription VMware vSphere with Operations Management Standard Acceleration Kit for 6 processors</t>
  </si>
  <si>
    <t>VS6-OSTD-AK-P-SSS-C</t>
  </si>
  <si>
    <t>Production Support/Subscription for vSphere 6 with Operations Management Standard Acceleration Kit for 6 processors for 2 Months</t>
  </si>
  <si>
    <t>VS6-OSTDAK-2M-PSSS-C</t>
  </si>
  <si>
    <t>Production Support/Subscription VMware vSphere with Operations Management Standard Acceleration Kit for 6 processors for 3 years</t>
  </si>
  <si>
    <t>VS6-OSTD-AK-3P-SSS-C</t>
  </si>
  <si>
    <t>Academic VMware vSphere 6 Essentials Plus Kit for 3 hosts (Max 2 processors per host)</t>
  </si>
  <si>
    <t>SnS is required. VMware vSphere Essentials Plus includes vCenter Server Essentials and ESXi for 3 hosts, plus the following features: vCenter agents, Update Manager, Data Protection and High Availability. vSphere Essentials Plus is limited for use on up to 3 hosts and on servers with up to two processors only.The server hosts must be managed by the vCenter Server Essentials edition that is provided with this bundle, and that same vCenter Server Essentials edition cannot be used to manage other server hosts not included with this edition.Only Partners authorized with a VMware Academic Specialization may have access to quote the Academic SKU's.</t>
  </si>
  <si>
    <t>VS6-ESP-KIT-A</t>
  </si>
  <si>
    <t>VMware vSphere 6 Essentials Plus Kit for 3 hosts (Max 2 processors per host)</t>
  </si>
  <si>
    <t>SnS is required. VMware vSphere Essentials Plus includes vCenter Server Essentials and ESXi for 3 hosts, plus the following features: vCenter agents, Update Manager, Data Protection and High Availability. vSphere Essentials Plus is limited for use on up to 3 hosts and on servers with up to two processors only.The server hosts must be managed by the vCenter Server Essentials edition that is provided with this bundle, and that same vCenter Server Essentials edition cannot be used to manage other server hosts not included with this edition.</t>
  </si>
  <si>
    <t>VS6-ESP-KIT-C</t>
  </si>
  <si>
    <t>Academic Upgrade: VMware vSphere 6 Essentials Plus Kit to vSphere 6 with Operations Management Enterprise Acceleration Kit for 6 processors</t>
  </si>
  <si>
    <t>One purchase per customer site. Each vSphere with Operations Management Enterprise AK contains vSphere with Operations Management Enterprise for 6 Processors, 1 instance of vCenter Server Standard, and vSphere Data Protection Advanced for 6 processors. SnS is required and sold separately. Renewals will be based on then current list SnS prices of the component products in the kit.Only Partners authorized with a VMware Academic Specialization may have access to quote the Academic SKU's.</t>
  </si>
  <si>
    <t>VS6-ESP-OENT-AK-UG-A</t>
  </si>
  <si>
    <t>Academic Basic Support/Subscription VMware vSphere with Operations Management Enterprise Acceleration Kit for 6 processors</t>
  </si>
  <si>
    <t>VS6-OENT-AK-G-SSS-A</t>
  </si>
  <si>
    <t>Academic Basic Support/Subscription for vSphere 6 with Operations Management Enterprise Acceleration Kit for 6 processors for 2 Months</t>
  </si>
  <si>
    <t>VS6-OENTAK-2M-GSSS-A</t>
  </si>
  <si>
    <t>Academic Basic Support/Subscription VMware vSphere with Operations Management Enterprise Acceleration Kit for 6 processors for 3 years</t>
  </si>
  <si>
    <t>VS6-OENT-AK-3G-SSS-A</t>
  </si>
  <si>
    <t>Academic Production Support/Subscription VMware vSphere with Operations Management Enterprise Acceleration Kit for 6 processors</t>
  </si>
  <si>
    <t>VS6-OENT-AK-P-SSS-A</t>
  </si>
  <si>
    <t>Academic Production Support/Subscription for vSphere 6 with Operations Management Enterprise Acceleration Kit for 6 processors for 2 Months</t>
  </si>
  <si>
    <t>VS6-OENTAK-2M-PSSS-A</t>
  </si>
  <si>
    <t>Academic Production Support/Subscription VMware vSphere with Operations Management Enterprise Acceleration Kit for 6 processors for 3 years</t>
  </si>
  <si>
    <t>VS6-OENT-AK-3P-SSS-A</t>
  </si>
  <si>
    <t>Upgrade: VMware vSphere 6 Essentials Plus Kit to vSphere 6 with Operations Management Enterprise Acceleration Kit for 6 processors</t>
  </si>
  <si>
    <t>VS6-ESP-OENT-AK-UG-C</t>
  </si>
  <si>
    <t>Academic Upgrade: VMware vSphere 6 Essentials Plus Kit to vSphere 6 with Operations Management Enterprise Plus Acceleration Kit for 6 processors</t>
  </si>
  <si>
    <t>One purchase per customer site. Each vSphere with Operations Management Enterprise Plus AK contains vSphere with Operations Management Enterprise Plus for 6 Processors, 1 instance of vCenter Server Standard, and vSphere Data Protection Advanced for 6 processors. SnS is required and sold separately. Renewals will be based on then current list SnS prices of the component products in the kit.Only Partners authorized with a VMware Academic Specialization may have access to quote the Academic SKU's.</t>
  </si>
  <si>
    <t>VS6-ESP-OEPL-AK-UG-A</t>
  </si>
  <si>
    <t>Academic Basic Support/Subscription VMware vSphere with Operations Management Enterprise Plus Acceleration Kit for 6 processors</t>
  </si>
  <si>
    <t>VS6-OEPL-AK-G-SSS-A</t>
  </si>
  <si>
    <t>Academic Basic Support/Subscription for vSphere 6 with Operations Management Enterprise Plus Acceleration Kit for 6 processors for 2 Months</t>
  </si>
  <si>
    <t>VS6-OEPLAK-2M-GSSS-A</t>
  </si>
  <si>
    <t>Academic Basic Support/Subscription VMware vSphere with Operations Management Enterprise Plus Acceleration Kit for 6 processors for 3 years</t>
  </si>
  <si>
    <t>VS6-OEPL-AK-3G-SSS-A</t>
  </si>
  <si>
    <t>Academic Production Support/Subscription VMware vSphere with Operations Management Enterprise Plus Acceleration Kit for 6 processors</t>
  </si>
  <si>
    <t>VS6-OEPL-AK-P-SSS-A</t>
  </si>
  <si>
    <t>Academic Production Support/Subscription for vSphere 6 with Operations Management Enterprise Plus Acceleration Kit for 6 processors for 2 Months</t>
  </si>
  <si>
    <t>VS6-OEPLAK-2M-PSSS-A</t>
  </si>
  <si>
    <t>Academic Production Support/Subscription VMware vSphere with Operations Management Enterprise Plus Acceleration Kit for 6 processors for 3 years</t>
  </si>
  <si>
    <t>VS6-OEPL-AK-3P-SSS-A</t>
  </si>
  <si>
    <t>Upgrade: VMware vSphere 6 Essentials Plus Kit to vSphere 6 with Operations Management Enterprise Plus Acceleration Kit for 6 processors</t>
  </si>
  <si>
    <t>VS6-ESP-OEPL-AK-UG-C</t>
  </si>
  <si>
    <t>Academic Upgrade: VMware vSphere 6 Essentials Plus Kit to vSphere 6 with Operations Management Standard Acceleration Kit for 6 processors</t>
  </si>
  <si>
    <t>One purchase per customer site. Each vSphere with Operations Management Standard AK contains vSphere with Operations Management Standard for 6 Processors, 1 instance of vCenter Server Standard. SnS is required and sold separately. Renewals will be based on then current list SnS prices of the component products in the kit.Only Partners authorized with a VMware Academic Specialization may have access to quote the Academic SKU's.</t>
  </si>
  <si>
    <t>VS6-ESP-OSTD-AK-UG-A</t>
  </si>
  <si>
    <t>Academic Basic Support/Subscription VMware vSphere with Operations Management Standard Acceleration Kit for 6 processors</t>
  </si>
  <si>
    <t>VS6-OSTD-AK-G-SSS-A</t>
  </si>
  <si>
    <t>Academic Basic Support/Subscription for vSphere 6 with Operations Management Standard Acceleration Kit for 6 processors for 2 Months</t>
  </si>
  <si>
    <t>VS6-OSTDAK-2M-GSSS-A</t>
  </si>
  <si>
    <t>Academic Basic Support/Subscription VMware vSphere with Operations Management Standard Acceleration Kit for 6 processors for 3 years</t>
  </si>
  <si>
    <t>VS6-OSTD-AK-3G-SSS-A</t>
  </si>
  <si>
    <t>Academic Production Support/Subscription VMware vSphere with Operations Management Standard Acceleration Kit for 6 processors</t>
  </si>
  <si>
    <t>VS6-OSTD-AK-P-SSS-A</t>
  </si>
  <si>
    <t>Academic Production Support/Subscription for vSphere 6 with Operations Management Standard Acceleration Kit for 6 processors for 2 Months</t>
  </si>
  <si>
    <t>VS6-OSTDAK-2M-PSSS-A</t>
  </si>
  <si>
    <t>Academic Production Support/Subscription VMware vSphere with Operations Management Standard Acceleration Kit for 6 processors for 3 years</t>
  </si>
  <si>
    <t>VS6-OSTD-AK-3P-SSS-A</t>
  </si>
  <si>
    <t>Upgrade: VMware vSphere 6 Essentials Plus Kit to vSphere 6 with Operations Management Standard Acceleration Kit for 6 processors</t>
  </si>
  <si>
    <t>VS6-ESP-OSTD-AK-UG-C</t>
  </si>
  <si>
    <t>Academic VMware vSphere 6 Essentials Kit for 3 hosts (Max 2 processors per host)</t>
  </si>
  <si>
    <t>Subscription is required. VMware vSphere Essentials includes vCenter Server Essentials and ESXi for 3 hosts, plus the following features: vCenter agents and Update Manager. vSphere Essentials is limited for use on up to 3 hosts and on servers with up to two processors only. The server hosts must be managed by the vCenter Server Essentials edition that is provided with this bundle, and that same vCenter Server Essentials edition cannot be used to manage other server hosts not included with this edition.Only Partners authorized with a VMware Academic Specialization may have access to quote the Academic SKU's.</t>
  </si>
  <si>
    <t>VS6-ESSL-KIT-A</t>
  </si>
  <si>
    <t>Academic Subscription only for VMware vSphere 6 Essentials Kit for 1 year</t>
  </si>
  <si>
    <t>Booked with VS6-ESSL-KIT-C</t>
  </si>
  <si>
    <t>VS6-ESSL-SUB-A</t>
  </si>
  <si>
    <t>Academic Subscription only for VMware vSphere 6 Essentials Kit for 3 years</t>
  </si>
  <si>
    <t>VS6-ESSL-3SUB-A</t>
  </si>
  <si>
    <t>Academic VMware vSphere Essentials Per Incident Support - Email + Phone, 1 incident/year</t>
  </si>
  <si>
    <t>Support available 9 x 5; local business hours.Only Partners authorized with a VMware Academic Specialization may have access to quote the Academic SKU's.</t>
  </si>
  <si>
    <t>VS6-ESSL-1PAK-A</t>
  </si>
  <si>
    <t>Academic VMware vSphere Essentials Per Incident Support - Email + Phone, 3 incident/year</t>
  </si>
  <si>
    <t>VS6-ESSL-3PAK-A</t>
  </si>
  <si>
    <t>Academic VMware vSphere Essentials Per Incident Support - Email + Phone, 5 incident/year</t>
  </si>
  <si>
    <t>VS6-ESSL-5PAK-A</t>
  </si>
  <si>
    <t>VMware vSphere 6 Essentials Kit for 3 hosts (Max 2 processors per host)</t>
  </si>
  <si>
    <t>Subscription is required. VMware vSphere Essentials includes vCenter Server Essentials and ESXi for 3 hosts, plus the following features: vCenter agents and Update Manager. vSphere Essentials is limited for use on up to 3 hosts and on servers with up to two processors only. The server hosts must be managed by the vCenter Server Essentials edition that is provided with this bundle, and that same vCenter Server Essentials edition cannot be used to manage other server hosts not included with this edition.</t>
  </si>
  <si>
    <t>VS6-ESSL-KIT-C</t>
  </si>
  <si>
    <t>Subscription only for VMware vSphere 6 Essentials Kit for 1 year</t>
  </si>
  <si>
    <t>VS6-ESSL-SUB-C</t>
  </si>
  <si>
    <t>Subscription only for VMware vSphere 6 Essentials Kit for 3 years</t>
  </si>
  <si>
    <t>VS6-ESSL-3SUB-C</t>
  </si>
  <si>
    <t>VMware vSphere Essentials Per Incident Support - Email + Phone, 1 incident/year</t>
  </si>
  <si>
    <t>VS6-ESSL-1PAK-C</t>
  </si>
  <si>
    <t>VMware vSphere Essentials Per Incident Support - Email + Phone, 3 incident/year</t>
  </si>
  <si>
    <t>VS6-ESSL-3PAK-C</t>
  </si>
  <si>
    <t>VMware vSphere Essentials Per Incident Support - Email + Phone, 5 incident/year</t>
  </si>
  <si>
    <t>VS6-ESSL-5PAK-C</t>
  </si>
  <si>
    <t>Academic Basic Support/Subscription VMware vSphere 6 Hypervisor for 1 processor for 1 year</t>
  </si>
  <si>
    <t>VS6-HYP-G-SSS-A</t>
  </si>
  <si>
    <t>Academic Production Support/Subscription VMware vSphere 6 Hypervisor for 1 processor for 1 year</t>
  </si>
  <si>
    <t>VS6-HYP-P-SSS-A</t>
  </si>
  <si>
    <t>Basic Support/Subscription VMware vSphere 6 Hypervisor for 1 processor for 1 year</t>
  </si>
  <si>
    <t>VS6-HYP-G-SSS-C</t>
  </si>
  <si>
    <t>Production Support/Subscription VMware vSphere 6 Hypervisor for 1 processor for 1 year</t>
  </si>
  <si>
    <t>VS6-HYP-P-SSS-C</t>
  </si>
  <si>
    <t>Academic Upgrade: VMware vSphere 6 Hypervisor to vSphere 6 Enterprise for 1 Processor</t>
  </si>
  <si>
    <t>vSphere 6 Enterprise SnS is required and sold separately.Original FAC or Serial Number w/active SnS required.Only Partners authorized with a VMware Academic Specialization may have access to quote the Academic SKU's.</t>
  </si>
  <si>
    <t>VS6-HYP-ENT-UG-A</t>
  </si>
  <si>
    <t>Upgrade: VMware vSphere 6 Hypervisor to vSphere 6 Enterprise for 1 Processor</t>
  </si>
  <si>
    <t>vSphere 6 Enterprise SnS is required and sold separately.Original FAC or Serial Number w/active SnS required.</t>
  </si>
  <si>
    <t>VS6-HYP-ENT-UG-C</t>
  </si>
  <si>
    <t>VPP L1 Upgrade: VMware vSphere 6 Hypervisor to vSphere 6 Enterprise for 1 Processor</t>
  </si>
  <si>
    <t>VS6-HYP-ENT-UG-C-L1</t>
  </si>
  <si>
    <t>VPP L2 Upgrade: VMware vSphere 6 Hypervisor to vSphere 6 Enterprise for 1 Processor</t>
  </si>
  <si>
    <t>VS6-HYP-ENT-UG-C-L2</t>
  </si>
  <si>
    <t>VPP L3 Upgrade: VMware vSphere 6 Hypervisor to vSphere 6 Enterprise for 1 Processor</t>
  </si>
  <si>
    <t>VS6-HYP-ENT-UG-C-L3</t>
  </si>
  <si>
    <t>VPP L4 Upgrade: VMware vSphere 6 Hypervisor to vSphere 6 Enterprise for 1 Processor</t>
  </si>
  <si>
    <t>VS6-HYP-ENT-UG-C-L4</t>
  </si>
  <si>
    <t>Academic Upgrade: VMware vSphere 6 Hypervisor to vSphere 6 Enterprise Plus for 1 Processor</t>
  </si>
  <si>
    <t>VS6-HYP-EPL-UG-A</t>
  </si>
  <si>
    <t>Upgrade: VMware vSphere 6 Hypervisor to vSphere 6 Enterprise Plus for 1 Processor</t>
  </si>
  <si>
    <t>VS6-HYP-EPL-UG-C</t>
  </si>
  <si>
    <t>VPP L1 Upgrade: VMware vSphere 6 Hypervisor to vSphere 6 Enterprise Plus for 1 Processor</t>
  </si>
  <si>
    <t>VS6-HYP-EPL-UG-C-L1</t>
  </si>
  <si>
    <t>VPP L2 Upgrade: VMware vSphere 6 Hypervisor to vSphere 6 Enterprise Plus for 1 Processor</t>
  </si>
  <si>
    <t>VS6-HYP-EPL-UG-C-L2</t>
  </si>
  <si>
    <t>VPP L3 Upgrade: VMware vSphere 6 Hypervisor to vSphere 6 Enterprise Plus for 1 Processor</t>
  </si>
  <si>
    <t>VS6-HYP-EPL-UG-C-L3</t>
  </si>
  <si>
    <t>VPP L4 Upgrade: VMware vSphere 6 Hypervisor to vSphere 6 Enterprise Plus for 1 Processor</t>
  </si>
  <si>
    <t>VS6-HYP-EPL-UG-C-L4</t>
  </si>
  <si>
    <t>Academic Upgrade: VMware vSphere 6 Hypervisor to vSphere 6 with Operations Management Enterprise for 1 Processor</t>
  </si>
  <si>
    <t>VS6-HYP-OENT-UG-A</t>
  </si>
  <si>
    <t>Upgrade: VMware vSphere 6 Hypervisor to vSphere 6 with Operations Management Enterprise for 1 Processor</t>
  </si>
  <si>
    <t>VS6-HYP-OENT-UG-C</t>
  </si>
  <si>
    <t>VPP L1 Upgrade: VMware vSphere 6 Hypervisor to vSphere 6 with Operations Management Enterprise for 1 Processor</t>
  </si>
  <si>
    <t>VS6-HYP-OENT-UG-C-L1</t>
  </si>
  <si>
    <t>VPP L2 Upgrade: VMware vSphere 6 Hypervisor to vSphere 6 with Operations Management Enterprise for 1 Processor</t>
  </si>
  <si>
    <t>VS6-HYP-OENT-UG-C-L2</t>
  </si>
  <si>
    <t>VPP L3 Upgrade: VMware vSphere 6 Hypervisor to vSphere 6 with Operations Management Enterprise for 1 Processor</t>
  </si>
  <si>
    <t>VS6-HYP-OENT-UG-C-L3</t>
  </si>
  <si>
    <t>VPP L4 Upgrade: VMware vSphere 6 Hypervisor to vSphere 6 with Operations Management Enterprise for 1 Processor</t>
  </si>
  <si>
    <t>VS6-HYP-OENT-UG-C-L4</t>
  </si>
  <si>
    <t>Academic Upgrade: VMware vSphere 6 Hypervisor to vSphere 6 with Operations Management Enterprise Plus for 1 Processor</t>
  </si>
  <si>
    <t>VMware vSphere 6 with Operations Management Enterprise Plus SnS is required and sold separately.Original Serial Number w/active SnS required.Only Partners authorized with a VMware Academic Specialization may have access to quote the Academic SKU's.</t>
  </si>
  <si>
    <t>VS6-HYP-OEPL-UG-A</t>
  </si>
  <si>
    <t>Upgrade: VMware vSphere 6 Hypervisor to vSphere 6 with Operations Management Enterprise Plus for 1 Processor</t>
  </si>
  <si>
    <t>VMware vSphere 6 with Operations Management Enterprise Plus SnS is required and sold separately.Original Serial Number w/active SnS required.</t>
  </si>
  <si>
    <t>VS6-HYP-OEPL-UG-C</t>
  </si>
  <si>
    <t>VPP L1 Upgrade: VMware vSphere 6 Hypervisor to vSphere with Operations Management Enterprise Plus for 1 Processor</t>
  </si>
  <si>
    <t>VS6-HYP-OEPL-UG-C-L1</t>
  </si>
  <si>
    <t>VPP L2 Upgrade: VMware vSphere 6 Hypervisor to vSphere with Operations Management Enterprise Plus for 1 Processor</t>
  </si>
  <si>
    <t>VS6-HYP-OEPL-UG-C-L2</t>
  </si>
  <si>
    <t>VPP L3 Upgrade: VMware vSphere 6 Hypervisor to vSphere with Operations Management Enterprise Plus for 1 Processor</t>
  </si>
  <si>
    <t>VS6-HYP-OEPL-UG-C-L3</t>
  </si>
  <si>
    <t>VPP L4 Upgrade: VMware vSphere 6 Hypervisor to vSphere with Operations Management Enterprise Plus for 1 Processor</t>
  </si>
  <si>
    <t>VS6-HYP-OEPL-UG-C-L4</t>
  </si>
  <si>
    <t>Academic Upgrade: VMware vSphere 6 Hypervisor to vSphere 6 with Operations Management Standard for 1 Processor</t>
  </si>
  <si>
    <t>VMware vSphere 6 with Operations Management Standard SnS is required and sold separately. Original Serial Number w/active SnS required.Only Partners authorized with a VMware Academic Specialization may have access to quote the Academic SKU's.</t>
  </si>
  <si>
    <t>VS6-HYP-OSTD-UG-A</t>
  </si>
  <si>
    <t>Academic Basic Support/Subscription VMware vSphere 6 with Operations Management Standard for 1 year</t>
  </si>
  <si>
    <t>VS6-OSTD-G-SSS-A</t>
  </si>
  <si>
    <t>Academic Basic Support/Subscription for vSphere 6 with Operations Management Standard for 1 processor for 2 Months</t>
  </si>
  <si>
    <t>VS6-OSTD-2M-GSSS-A</t>
  </si>
  <si>
    <t>Academic Basic Support/Subscription VMware vSphere 6 with Operations Management Standard for 3 years</t>
  </si>
  <si>
    <t>VS6-OSTD-3G-SSS-A</t>
  </si>
  <si>
    <t>Academic Production Support/Subscription VMware vSphere 6 with Operations Management Standard for 1 year</t>
  </si>
  <si>
    <t>VS6-OSTD-P-SSS-A</t>
  </si>
  <si>
    <t>Academic Production Support/Subscription for vSphere 6 with Operations Management Standard for 1 processor for 2 Months</t>
  </si>
  <si>
    <t>VS6-OSTD-2M-PSSS-A</t>
  </si>
  <si>
    <t>Academic Production Support/Subscription VMware vSphere 6 with Operations Management Standard for 3 years</t>
  </si>
  <si>
    <t>VS6-OSTD-3P-SSS-A</t>
  </si>
  <si>
    <t>Upgrade: VMware vSphere 6 Hypervisor to vSphere 6 with Operations Management Standard for 1 Processor</t>
  </si>
  <si>
    <t>VMware vSphere 6 with Operations Management Standard SnS is required and sold separately. Original Serial Number w/active SnS required.</t>
  </si>
  <si>
    <t>VS6-HYP-OSTD-UG-C</t>
  </si>
  <si>
    <t>VPP L1 Upgrade: VMware vSphere 6 Hypervisor to vSphere 6 with Operations Management Standard for 1 Processor</t>
  </si>
  <si>
    <t>VS6-HYP-OSTD-UG-C-L1</t>
  </si>
  <si>
    <t>VPP L2 Upgrade: VMware vSphere 6 Hypervisor to vSphere 6 with Operations Management Standard for 1 Processor</t>
  </si>
  <si>
    <t>VS6-HYP-OSTD-UG-C-L2</t>
  </si>
  <si>
    <t>VPP L3 Upgrade: VMware vSphere 6 Hypervisor to vSphere 6 with Operations Management Standard for 1 Processor</t>
  </si>
  <si>
    <t>VS6-HYP-OSTD-UG-C-L3</t>
  </si>
  <si>
    <t>VPP L4 Upgrade: VMware vSphere 6 Hypervisor to vSphere 6 with Operations Management Standard for 1 Processor</t>
  </si>
  <si>
    <t>VS6-HYP-OSTD-UG-C-L4</t>
  </si>
  <si>
    <t>Basic Support/Subscription VMware vSphere 6 with Operations Management Standard for 1 year</t>
  </si>
  <si>
    <t>VS6-OSTD-G-SSS-C</t>
  </si>
  <si>
    <t>Basic Support/Subscription for vSphere 6 with Operations Management Standard for 1 processor for 2 Months</t>
  </si>
  <si>
    <t>VS6-OSTD-2M-GSSS-C</t>
  </si>
  <si>
    <t>Basic Support/Subscription VMware vSphere 6 with Operations Management Standard for 3 years</t>
  </si>
  <si>
    <t>VS6-OSTD-3G-SSS-C</t>
  </si>
  <si>
    <t>Production Support/Subscription VMware vSphere 6 with Operations Management Standard for 1 year</t>
  </si>
  <si>
    <t>VS6-OSTD-P-SSS-C</t>
  </si>
  <si>
    <t>Production Support/Subscription for vSphere 6 with Operations Management Standard for 1 processor for 2 Months</t>
  </si>
  <si>
    <t>VS6-OSTD-2M-PSSS-C</t>
  </si>
  <si>
    <t>Production Support/Subscription VMware vSphere 6 with Operations Management Standard for 3 years</t>
  </si>
  <si>
    <t>VS6-OSTD-3P-SSS-C</t>
  </si>
  <si>
    <t>Academic Upgrade: VMware vSphere 6 Hypervisor to vSphere 6 Standard for 1 Processor</t>
  </si>
  <si>
    <t>vSphere 6 Standard SnS is required and sold separately.Original FAC or Serial Number w/active SnS required.Only Partners authorized with a VMware Academic Specialization may have access to quote the Academic SKU's.</t>
  </si>
  <si>
    <t>VS6-HYP-STD-UG-A</t>
  </si>
  <si>
    <t>Academic Basic Support/Subscription VMware vSphere 6 Standard for 1 processor for 1 year</t>
  </si>
  <si>
    <t>VS6-STD-G-SSS-A</t>
  </si>
  <si>
    <t>Academic Basic Support/Subscription for vSphere 6 Standard for 2 Months</t>
  </si>
  <si>
    <t>VS6-STD-2M-GSSS-A</t>
  </si>
  <si>
    <t>Academic Basic Support/Subscription VMware vSphere 6 Standard for 1 processor for 3 year</t>
  </si>
  <si>
    <t>VS6-STD-3G-SSS-A</t>
  </si>
  <si>
    <t>Academic Production Support/Subscription VMware vSphere 6 Standard for 1 processor for 1 year</t>
  </si>
  <si>
    <t>VS6-STD-P-SSS-A</t>
  </si>
  <si>
    <t>Academic Production Support/Subscription for vSphere 6 Standard for 2 Months</t>
  </si>
  <si>
    <t>VS6-STD-2M-PSSS-A</t>
  </si>
  <si>
    <t>Academic Production Support/Subscription VMware vSphere 6 Standard for 1 processor for 3 year</t>
  </si>
  <si>
    <t>VS6-STD-3P-SSS-A</t>
  </si>
  <si>
    <t>Upgrade: VMware vSphere 6 Hypervisor to vSphere 6 Standard for 1 Processor</t>
  </si>
  <si>
    <t>vSphere 6 Standard SnS is required and sold separately.Original FAC or Serial Number w/active SnS required.</t>
  </si>
  <si>
    <t>VS6-HYP-STD-UG-C</t>
  </si>
  <si>
    <t>VPP L1 Upgrade: VMware vSphere 6 Hypervisor to vSphere 6 Standard for 1 Processor</t>
  </si>
  <si>
    <t>VS6-HYP-STD-UG-C-L1</t>
  </si>
  <si>
    <t>VPP L2 Upgrade: VMware vSphere 6 Hypervisor to vSphere 6 Standard for 1 Processor</t>
  </si>
  <si>
    <t>VS6-HYP-STD-UG-C-L2</t>
  </si>
  <si>
    <t>VPP L3 Upgrade: VMware vSphere 6 Hypervisor to vSphere 6 Standard for 1 Processor</t>
  </si>
  <si>
    <t>VS6-HYP-STD-UG-C-L3</t>
  </si>
  <si>
    <t>VPP L4 Upgrade: VMware vSphere 6 Hypervisor to vSphere 6 Standard for 1 Processor</t>
  </si>
  <si>
    <t>VS6-HYP-STD-UG-C-L4</t>
  </si>
  <si>
    <t>Basic Support/Subscription VMware vSphere 6 Standard for 1 processor for 1 year</t>
  </si>
  <si>
    <t>VS6-STD-G-SSS-C</t>
  </si>
  <si>
    <t>Basic Support/Subscription for vSphere 6 Standard for 2 Months</t>
  </si>
  <si>
    <t>VS6-STD-2M-GSSS-C</t>
  </si>
  <si>
    <t>Basic Support/Subscription VMware vSphere 6 Standard for 1 processor for 3 year</t>
  </si>
  <si>
    <t>VS6-STD-3G-SSS-C</t>
  </si>
  <si>
    <t>Production Support/Subscription VMware vSphere 6 Standard for 1 processor for 1 year</t>
  </si>
  <si>
    <t>VS6-STD-P-SSS-C</t>
  </si>
  <si>
    <t>Production Support/Subscription for vSphere 6 Standard for 2 Months</t>
  </si>
  <si>
    <t>VS6-STD-2M-PSSS-C</t>
  </si>
  <si>
    <t>Production Support/Subscription VMware vSphere 6 Standard for 1 processor for 3 year</t>
  </si>
  <si>
    <t>VS6-STD-3P-SSS-C</t>
  </si>
  <si>
    <t>Academic VMware vSphere 6 with Operations Management Enterprise for 1 processor</t>
  </si>
  <si>
    <t>SnS is required and sold separately. vSphere with Operations Management Enterprise includes features, such as: Health Monitoring and Performance Analytics, Capacity Management, Operations Dashboard, vMotion, High Availability, Data Protection, Replication, Distributed Resource Scheduler, Big Data Extensions.Only Partners authorized with a VMware Academic Specialization may have access to quote the Academic SKU's.</t>
  </si>
  <si>
    <t>VS6-OENT-A</t>
  </si>
  <si>
    <t>Academic VMware vSphere 6 with Operations Management Enterprise Acceleration Kit for 6 processors</t>
  </si>
  <si>
    <t>One purchase per customer site. Each vSphere with Operations Management Enterprise AK contains vSphere with Operations Management Enterprise for 6 Processors and 1 instance of vCenter Server Standard. SnS is required. Renewals will be based on then current list SnS prices of the component products in the kit.Only Partners authorized with a VMware Academic Specialization may have access to quote the Academic SKU's.</t>
  </si>
  <si>
    <t>VS6-OENT-AK-A</t>
  </si>
  <si>
    <t>VMware vSphere 6 with Operations Management Enterprise Acceleration Kit for 6 processors</t>
  </si>
  <si>
    <t>One purchase per customer site. Each vSphere with Operations Management Enterprise AK contains vSphere with Operations Management Enterprise for 6 Processors and 1 instance of vCenter Server Standard. SnS is required. Renewals will be based on then current list SnS prices of the component products in the kit.</t>
  </si>
  <si>
    <t>VS6-OENT-AK-C</t>
  </si>
  <si>
    <t>VMware vSphere 6 with Operations Management Enterprise for 1 processor</t>
  </si>
  <si>
    <t>SnS is required and sold separately. vSphere with Operations Management Enterprise includes features, such as: Health Monitoring and Performance Analytics, Capacity Management, Operations Dashboard, vMotion, High Availability, Data Protection, Replication, Distributed Resource Scheduler, Big Data Extensions.</t>
  </si>
  <si>
    <t>VS6-OENT-C</t>
  </si>
  <si>
    <t>VPP L1 VMware vSphere 6 with Operations Management Enterprise for 1 processor</t>
  </si>
  <si>
    <t>VS6-OENT-C-L1</t>
  </si>
  <si>
    <t>VPP L2 VMware vSphere 6 with Operations Management Enterprise for 1 processor</t>
  </si>
  <si>
    <t>VS6-OENT-C-L2</t>
  </si>
  <si>
    <t>VPP L3 VMware vSphere 6 with Operations Management Enterprise for 1 processor</t>
  </si>
  <si>
    <t>VS6-OENT-C-L3</t>
  </si>
  <si>
    <t>VPP L4 VMware vSphere 6 with Operations Management Enterprise for 1 processor</t>
  </si>
  <si>
    <t>VS6-OENT-C-L4</t>
  </si>
  <si>
    <t>Academic Upgrade: VMware vSphere 6 Operations Management Enterprise to vSphere 6 with Operations Management Enterprise Plus for 1 Processor</t>
  </si>
  <si>
    <t>VS6-OENT-OEPL-UG-A</t>
  </si>
  <si>
    <t>Upgrade: VMware vSphere 6 Operations Management Enterprise to vSphere 6 with Operations Management Enterprise Plus for 1 Processor</t>
  </si>
  <si>
    <t>VS6-OENT-OEPL-UG-C</t>
  </si>
  <si>
    <t>VPP L1 Upgrade: VMware vSphere 6 Operations Management Enterprise to vSphere 6 with Operations Management Enterprise Plus for 1 Processor</t>
  </si>
  <si>
    <t>VS6-OENT-OEPL-UGC-L1</t>
  </si>
  <si>
    <t>VPP L2 Upgrade: VMware vSphere 6 Operations Management Enterprise to vSphere 6 with Operations Management Enterprise Plus for 1 Processor</t>
  </si>
  <si>
    <t>VS6-OENT-OEPL-UGC-L2</t>
  </si>
  <si>
    <t>VPP L3 Upgrade: VMware vSphere 6 Operations Management Enterprise to vSphere 6 with Operations Management Enterprise Plus for 1 Processor</t>
  </si>
  <si>
    <t>VS6-OENT-OEPL-UGC-L3</t>
  </si>
  <si>
    <t>VPP L4 Upgrade: VMware vSphere 6 Operations Management Enterprise to vSphere 6 with Operations Management Enterprise Plus for 1 Processor</t>
  </si>
  <si>
    <t>VS6-OENT-OEPL-UGC-L4</t>
  </si>
  <si>
    <t>Academic VMware vSphere 6 with Operations Management Enterprise Plus for 1 processor</t>
  </si>
  <si>
    <t>SnS is required and sold separately. vSphere with Operations Management Enterprise Plus includes features, such as: Health Monitoring and Performance Analytics, Capacity Management, Operations Dashboard, vMotion, High Availability, Data Protection, Replication, Distributed Resource Scheduler, Big Data Extensions, Distributed Switch.Only Partners authorized with a VMware Academic Specialization may have access to quote the Academic SKU's.</t>
  </si>
  <si>
    <t>VS6-OEPL-A</t>
  </si>
  <si>
    <t>Academic VMware vSphere 6 with Operations Management Enterprise Plus Acceleration Kit for 6 processors</t>
  </si>
  <si>
    <t>One purchase per customer site. Each vSphere with Operations Management Enterprise Plus AK contains vSphere with Operations Management Enterprise Plus for 6 Processors and 1 instance of vCenter Server Standard. SnS is required. Renewals will be based on then current list SnS prices of the component products in the kit.Only Partners authorized with a VMware Academic Specialization may have access to quote the Academic SKU's.</t>
  </si>
  <si>
    <t>VS6-OEPL-AK-A</t>
  </si>
  <si>
    <t>VMware vSphere 6 with Operations Management Enterprise Plus Acceleration Kit for 6 processors</t>
  </si>
  <si>
    <t>One purchase per customer site. Each vSphere with Operations Management Enterprise Plus AK contains vSphere with Operations Management Enterprise Plus for 6 Processors and 1 instance of vCenter Server Standard. SnS is required. Renewals will be based on then current list SnS prices of the component products in the kit.</t>
  </si>
  <si>
    <t>VS6-OEPL-AK-C</t>
  </si>
  <si>
    <t>VMware vSphere 6 with Operations Management Enterprise Plus for 1 processor</t>
  </si>
  <si>
    <t>SnS is required and sold separately. vSphere with Operations Management Enterprise Plus includes features, such as: Health Monitoring and Performance Analytics, Capacity Management, Operations Dashboard, vMotion, High Availability, Data Protection, Replication, Distributed Resource Scheduler, Big Data Extensions, Distributed Switch.</t>
  </si>
  <si>
    <t>VS6-OEPL-C</t>
  </si>
  <si>
    <t>VPP L1 VMware vSphere 6 with Operations Management Enterprise Plus for 1 processor</t>
  </si>
  <si>
    <t>VS6-OEPL-C-L1</t>
  </si>
  <si>
    <t>VPP L2 VMware vSphere 6 with Operations Management Enterprise Plus for 1 processor</t>
  </si>
  <si>
    <t>VS6-OEPL-C-L2</t>
  </si>
  <si>
    <t>VPP L3 VMware vSphere 6 with Operations Management Enterprise Plus for 1 processor</t>
  </si>
  <si>
    <t>VS6-OEPL-C-L3</t>
  </si>
  <si>
    <t>VPP L4 VMware vSphere 6 with Operations Management Enterprise Plus for 1 processor</t>
  </si>
  <si>
    <t>VS6-OEPL-C-L4</t>
  </si>
  <si>
    <t>Academic VMware Integrated OpenStack - *MUST BE BOOKED WITH Academic VMware Integrated OpenStack SUPPORT SKUs*</t>
  </si>
  <si>
    <t>License sku used with Open Stack Support. Booked with either VS6-OSTACK-PSUP-A or VS6-OSTACK-3PSUP-A.Only Partners authorized with a VMware Academic Specialization may have access to quote the Academic SKU's.</t>
  </si>
  <si>
    <t>VS6-OSTACK-LIC-A</t>
  </si>
  <si>
    <t>Academic Production Support Only for VMware Integrated OpenStack for 1 year *MUST BE BOOKED WITH VMware Integrated OpenStack LICENSE SKU*</t>
  </si>
  <si>
    <t>VS6-OSTACK-PSUP-A</t>
  </si>
  <si>
    <t>Academic Production Support Only for VMware Integrated OpenStack for 3 years *MUST BE BOOKED WITH VMware Integrated OpenStack LICENSE SKU*</t>
  </si>
  <si>
    <t>VS6-OSTACK-3PSUP-A</t>
  </si>
  <si>
    <t>VMware Integrated OpenStack - *MUST BE BOOKED WITH VMware Integrated OpenStack SUPPORT SKUs*</t>
  </si>
  <si>
    <t>License sku used with Open Stack Support. Booked with either VS6-OSTACK-PSUP-C or VS6-OSTACK-3PSUP-C</t>
  </si>
  <si>
    <t>VS6-OSTACK-LIC-C</t>
  </si>
  <si>
    <t>Production Support Only for VMware Integrated OpenStack for 1 year *MUST BE BOOKED WITH VMware Integrated OpenStack LICENSE SKU*</t>
  </si>
  <si>
    <t>VS6-OSTACK-PSUP-C</t>
  </si>
  <si>
    <t>Production Support Only for VMware Integrated OpenStack for 3 years *MUST BE BOOKED WITH VMware Integrated OpenStack LICENSE SKU*</t>
  </si>
  <si>
    <t>VS6-OSTACK-3PSUP-C</t>
  </si>
  <si>
    <t>Academic VMware vSphere 6 with Operations Management Standard for 1 processor</t>
  </si>
  <si>
    <t>SnS is required and sold separately. vSphere with Operations Management Standard offers the industry leading virtualization platform optimized with intelligent operations, enabling businesses of all sizes to run applications at high service levels and maximize hardware investment. It includes features, such as: Capacity Management, Performance Monitoring, a 'Single Pane of Glass' Operations Dashboard, vMotion, High Availability, vSphere Hardening, Data Protection, Replication.Only Partners authorized with a VMware Academic Specialization may have access to quote the Academic SKU's.</t>
  </si>
  <si>
    <t>VS6-OSTD-A</t>
  </si>
  <si>
    <t>Academic VMware vSphere 6 with Operations Management Standard Acceleration Kit for 6 processors</t>
  </si>
  <si>
    <t>One purchase per customer site. Each vSphere with Operations Management Standard AK contains vSphere with Operations Management Standard for 6 Processors and 1 instance of vCenter Server Standard. SnS is required. Renewals will be based on then current list SnS prices of the component products in the kit.Only Partners authorized with a VMware Academic Specialization may have access to quote the Academic SKU's.</t>
  </si>
  <si>
    <t>VS6-OSTD-AK-A</t>
  </si>
  <si>
    <t>VMware vSphere 6 with Operations Management Standard Acceleration Kit for 6 processors</t>
  </si>
  <si>
    <t>One purchase per customer site. Each vSphere with Operations Management Standard AK contains vSphere with Operations Management Standard for 6 Processors and 1 instance of vCenter Server Standard. SnS is required. Renewals will be based on then current list SnS prices of the component products in the kit.</t>
  </si>
  <si>
    <t>VS6-OSTD-AK-C</t>
  </si>
  <si>
    <t>Academic VMware vSphere 6 with Operations Management Standard for 1 processor Promo</t>
  </si>
  <si>
    <t>VMware vSphere with Operations Management. Standard SnS Required and Sold Separately. Promo effective 08/01/15 until 12/26/2015. Only Partners authorized with a VMware Academic Specialization may have access to quote the Academic SKU's.</t>
  </si>
  <si>
    <t>VS6-OSTD-APRO</t>
  </si>
  <si>
    <t>VMware vSphere 6 with Operations Management Standard for 1 processor</t>
  </si>
  <si>
    <t>SnS is required and sold separately. vSphere with Operations Management Standard offers the industry leading virtualization platform optimized with intelligent operations, enabling businesses of all sizes to run applications at high service levels and maximize hardware investment. It includes features, such as: Capacity Management, Performance Monitoring, a 'Single Pane of Glass' Operations Dashboard, vMotion, High Availability, vSphere Hardening, Data Protection, Replication.</t>
  </si>
  <si>
    <t>VS6-OSTD-C</t>
  </si>
  <si>
    <t>VPP L1 VMware vSphere 6 with Operations Management Standard for 1 processor</t>
  </si>
  <si>
    <t>VS6-OSTD-C-L1</t>
  </si>
  <si>
    <t>VPP L2 VMware vSphere 6 with Operations Management Standard for 1 processor</t>
  </si>
  <si>
    <t>VS6-OSTD-C-L2</t>
  </si>
  <si>
    <t>VPP L3 VMware vSphere 6 with Operations Management Standard for 1 processor</t>
  </si>
  <si>
    <t>VS6-OSTD-C-L3</t>
  </si>
  <si>
    <t>VPP L4 VMware vSphere 6 with Operations Management Standard for 1 processor</t>
  </si>
  <si>
    <t>VS6-OSTD-C-L4</t>
  </si>
  <si>
    <t>Academic Upgrade: VMware vSphere 6 with Operations Management Standard to vSphere 6 with Operations Management Enterprise for 1 Processor</t>
  </si>
  <si>
    <t>VS6-OSTD-OENT-UG-A</t>
  </si>
  <si>
    <t>Upgrade: VMware vSphere 6 with Operations Management Standard to vSphere 6 with Operations Management Enterprise for 1 Processor</t>
  </si>
  <si>
    <t>VS6-OSTD-OENT-UG-C</t>
  </si>
  <si>
    <t>VPP L1 Upgrade: VMware vSphere 6 with Operations Management Standard to vSphere 6 with Operations Management Enterprise for 1 Processor</t>
  </si>
  <si>
    <t>VS6-OSTD-OENT-UGC-L1</t>
  </si>
  <si>
    <t>VPP L2 Upgrade: VMware vSphere 6 with Operations Management Standard to vSphere 6 with Operations Management Enterprise for 1 Processor</t>
  </si>
  <si>
    <t>VS6-OSTD-OENT-UGC-L2</t>
  </si>
  <si>
    <t>VPP L3 Upgrade: VMware vSphere 6 with Operations Management Standard to vSphere 6 with Operations Management Enterprise for 1 Processor</t>
  </si>
  <si>
    <t>VS6-OSTD-OENT-UGC-L3</t>
  </si>
  <si>
    <t>VPP L4 Upgrade: VMware vSphere 6 with Operations Management Standard to vSphere 6 with Operations Management Enterprise for 1 Processor</t>
  </si>
  <si>
    <t>VS6-OSTD-OENT-UGC-L4</t>
  </si>
  <si>
    <t>Academic Upgrade: VMware vSphere 6 with Operations Management Standard to vSphere 6 with Operations Management Enterprise Plus for 1 Processor</t>
  </si>
  <si>
    <t>VS6-OSTD-OEPL-UG-A</t>
  </si>
  <si>
    <t>Upgrade: VMware vSphere 6 with Operations Management Standard to vSphere 6 with Operations Management Enterprise Plus for 1 Processor</t>
  </si>
  <si>
    <t>VS6-OSTD-OEPL-UG-C</t>
  </si>
  <si>
    <t>VPP L1 Upgrade: VMware vSphere 6 with Operations Management Standard to vSphere 6 with Operations Management Enterprise Plus for 1 Processor</t>
  </si>
  <si>
    <t>VS6-OSTD-OEPL-UGC-L1</t>
  </si>
  <si>
    <t>VPP L2 Upgrade: VMware vSphere 6 with Operations Management Standard to vSphere 6 with Operations Management Enterprise Plus for 1 Processor</t>
  </si>
  <si>
    <t>VS6-OSTD-OEPL-UGC-L2</t>
  </si>
  <si>
    <t>VPP L3 Upgrade: VMware vSphere 6 with Operations Management Standard to vSphere 6 with Operations Management Enterprise Plus for 1 Processor</t>
  </si>
  <si>
    <t>VS6-OSTD-OEPL-UGC-L3</t>
  </si>
  <si>
    <t>VPP L4 Upgrade: VMware vSphere 6 with Operations Management Standard to vSphere 6 with Operations Management Enterprise Plus for 1 Processor</t>
  </si>
  <si>
    <t>VS6-OSTD-OEPL-UGC-L4</t>
  </si>
  <si>
    <t>VMware vSphere 6 with Operations Management Standard for 1 processor Promo</t>
  </si>
  <si>
    <t>VMware vSphere with Operations Management. Standard SnS Required and Sold Separately. Promo effective 08/01/15 until 12/26/2015.</t>
  </si>
  <si>
    <t>VS6-OSTD-PRO</t>
  </si>
  <si>
    <t>Academic VMware vSphere 6 Remote Office Branch Office Advanced (25 VM pack)</t>
  </si>
  <si>
    <t>vSphere Remote Office Branch Office Advanced: SnS Required &amp; Sold Separately. VMware vSphere Remote Office Branch Office Advanced includes 25 VMs of ESXi. Licensed features include vMotion, High Availability, Data Protection and Replication, vShield Endpoint, Fault Tolerance for workloads up to 4-vCPU, Storage vMotion, Host Profiles, Auto-deploy and Distributed Switch. Customer can deploy a maximum of 25 VMs per Remote Office/Branch Office site. The server hosts can be managed by vCenter Server Foundation or vCenter Server Standard purchased separately.Only Partners authorized with a VMware Academic Specialization may have access to quote the Academic SKU's.</t>
  </si>
  <si>
    <t>VS6-RBADV25-A</t>
  </si>
  <si>
    <t>Academic Basic Support/Subscription for VMware vSphere 6 Remote Office Branch Office Advanced (25 VM pack) for 1 year</t>
  </si>
  <si>
    <t>VS6-RBADV25-G-SSS-A</t>
  </si>
  <si>
    <t>Academic Basic Support/Subscription for VMware vSphere 6 Remote Office Branch Office Advanced (25 VM pack) for 3 years</t>
  </si>
  <si>
    <t>VS6-RBADV25-3G-SSS-A</t>
  </si>
  <si>
    <t>Academic Production Support/Subscription for VMware vSphere 6 Remote Office Branch Office Advanced (25 VM pack) for 1 year</t>
  </si>
  <si>
    <t>VS6-RBADV25-P-SSS-A</t>
  </si>
  <si>
    <t>Academic Production Support/Subscription for VMware vSphere 6 Remote Office Branch Office Advanced (25 VM pack) for 3 years</t>
  </si>
  <si>
    <t>VS6-RBADV25-3P-SSS-A</t>
  </si>
  <si>
    <t>VMware vSphere 6 Remote Office Branch Office Advanced (25 VM pack)</t>
  </si>
  <si>
    <t>vSphere Remote Office Branch Office Advanced: SnS Required &amp; Sold Separately. VMware vSphere Remote Office Branch Office Advanced includes 25 VMs of ESXi. Licensed features include vMotion, High Availability, Data Protection and Replication, vShield Endpoint, Fault Tolerance for workloads up to 4-vCPU, Storage vMotion, Host Profiles, Auto-deploy and Distributed Switch. Customer can deploy a maximum of 25 VMs per Remote Office/Branch Office site. The server hosts can be managed by vCenter Server Foundation or vCenter Server Standard purchased separately.</t>
  </si>
  <si>
    <t>VS6-RBADV25-C</t>
  </si>
  <si>
    <t>VPP L1 VMware vSphere 6 Remote Office Branch Office Advanced (25 VM pack)</t>
  </si>
  <si>
    <t>VS6-RBADV25-C-L1</t>
  </si>
  <si>
    <t>VPP L2 VMware vSphere 6 Remote Office Branch Office Advanced (25 VM pack)</t>
  </si>
  <si>
    <t>VS6-RBADV25-C-L2</t>
  </si>
  <si>
    <t>VPP L3 VMware vSphere 6 Remote Office Branch Office Advanced (25 VM pack)</t>
  </si>
  <si>
    <t>VS6-RBADV25-C-L3</t>
  </si>
  <si>
    <t>VPP L4 VMware vSphere 6 Remote Office Branch Office Advanced (25 VM pack)</t>
  </si>
  <si>
    <t>VS6-RBADV25-C-L4</t>
  </si>
  <si>
    <t>Basic Support/Subscription for VMware vSphere 6 Remote Office Branch Office Advanced (25 VM pack) for 1 year</t>
  </si>
  <si>
    <t>VS6-RBADV25-G-SSS-C</t>
  </si>
  <si>
    <t>Basic Support/Subscription for VMware vSphere 6 Remote Office Branch Office Advanced (25 VM pack) for 3 years</t>
  </si>
  <si>
    <t>VS6-RBADV25-3G-SSS-C</t>
  </si>
  <si>
    <t>Production Support/Subscription for VMware vSphere 6 Remote Office Branch Office Advanced (25 VM pack) for 1 year</t>
  </si>
  <si>
    <t>VS6-RBADV25-P-SSS-C</t>
  </si>
  <si>
    <t>Production Support/Subscription for VMware vSphere 6 Remote Office Branch Office Advanced (25 VM pack) for 3 years</t>
  </si>
  <si>
    <t>VS6-RBADV25-3P-SSS-C</t>
  </si>
  <si>
    <t>Academic Upgrade: VMware vSphere 6 Remote Office Branch Office Standard (25 VM pack) to Advanced (25VM Pack)</t>
  </si>
  <si>
    <t>VMware vSphere 6 Advanced for Remote and Branch Offices SnS Required &amp; Sold Separately. Only Partners authorized with a VMware Academic Specialization may have access to quote the Academic SKU's.</t>
  </si>
  <si>
    <t>VS6-RBSTD-ADV25-UG-A</t>
  </si>
  <si>
    <t>Academic Basic Support/Subscription for VMware vSphere 6 Remote Office Branch Office Advanced (25 VM pack) for 2 Months</t>
  </si>
  <si>
    <t>VS6-RBADV-2M-GSSS-A</t>
  </si>
  <si>
    <t>Academic Production Support/Subscription for VMware vSphere 6 Remote Office Branch Office Advanced (25 VM pack) for 2 Months</t>
  </si>
  <si>
    <t>VS6-RBADV-2M-PSSS-A</t>
  </si>
  <si>
    <t>Upgrade: VMware vSphere 6 Remote Office Branch Office Standard (25 VM pack) to Advanced (25VM Pack)</t>
  </si>
  <si>
    <t>VMware vSphere 6 Advanced for Remote and Branch Offices SnS Required &amp; Sold Separately.</t>
  </si>
  <si>
    <t>VS6-RBSTD-ADV25-UG-C</t>
  </si>
  <si>
    <t>VPP L1 Upgrade: VMware vSphere 6 Remote Office Branch Office Standard (25 VM pack) to Advanced (25VM Pack)</t>
  </si>
  <si>
    <t>VS6-RBSTDADV25UGC-L1</t>
  </si>
  <si>
    <t>VPP L2 Upgrade: VMware vSphere 6 Remote Office Branch Office Standard (25 VM pack) to Advanced (25VM Pack)</t>
  </si>
  <si>
    <t>VS6-RBSTDADV25UGC-L2</t>
  </si>
  <si>
    <t>VPP L3 Upgrade: VMware vSphere 6 Remote Office Branch Office Standard (25 VM pack) to Advanced (25VM Pack)</t>
  </si>
  <si>
    <t>VS6-RBSTDADV25UGC-L3</t>
  </si>
  <si>
    <t>VPP L4 Upgrade: VMware vSphere 6 Remote Office Branch Office Standard (25 VM pack) to Advanced (25VM Pack)</t>
  </si>
  <si>
    <t>VS6-RBSTDADV25UGC-L4</t>
  </si>
  <si>
    <t>Basic Support/Subscription for VMware vSphere 6 Remote Office Branch Office Advanced (25 VM pack) for 2 Months</t>
  </si>
  <si>
    <t>VS6-RBADV-2M-GSSS-C</t>
  </si>
  <si>
    <t>Production Support/Subscription for VMware vSphere 6 Remote Office Branch Office Advanced (25 VM pack) for 2 Months</t>
  </si>
  <si>
    <t>VS6-RBADV-2M-PSSS-C</t>
  </si>
  <si>
    <t>Academic VMware vSphere 6 Remote Office Branch Office Standard (25 VM pack)</t>
  </si>
  <si>
    <t>vSphere Remote Office Branch Office Standard: SnS Required &amp; Sold Separately. VMware vSphere Remote Office Branch Office Standard includes 25 VMs of ESXi. Licensed features include vMotion, High Availability, Data Protection and Replication, vShield Endpoint, Fault Tolerance for workloads up to 2-vCPU, Storage vMotion. Customer can deploy a maximum of 25 VMs per Remote Office/Branch Office site. The server hosts can be managed by vCenter Server Foundation or vCenter Server Standard purchased separately.Only Partners authorized with a VMware Academic Specialization may have access to quote the Academic SKU's.</t>
  </si>
  <si>
    <t>VS6-RBSTD25-A</t>
  </si>
  <si>
    <t>Academic Basic Support/Subscription for VMware vSphere 6 Remote Office Branch Office Standard (25 VM pack) for 1 year</t>
  </si>
  <si>
    <t>VS6-RBSTD25-G-SSS-A</t>
  </si>
  <si>
    <t>Academic Basic Support/Subscription for VMware vSphere 6 Remote Office Branch Office Standard (25 VM pack) for 3 years</t>
  </si>
  <si>
    <t>VS6-RBSTD25-3G-SSS-A</t>
  </si>
  <si>
    <t>Academic Production Support/Subscription for VMware vSphere 6 Remote Office Branch Office Standard (25 VM pack) for 1 year</t>
  </si>
  <si>
    <t>VS6-RBSTD25-P-SSS-A</t>
  </si>
  <si>
    <t>Academic Production Support/Subscription for VMware vSphere 6 Remote Office Branch Office Standard (25 VM pack) for 3 years</t>
  </si>
  <si>
    <t>VS6-RBSTD25-3P-SSS-A</t>
  </si>
  <si>
    <t>VMware vSphere 6 Remote Office Branch Office Standard (25 VM pack)</t>
  </si>
  <si>
    <t>vSphere Remote Office Branch Office Standard: SnS Required &amp; Sold Separately. VMware vSphere Remote Office Branch Office Standard includes 25 VMs of ESXi. Licensed features include vMotion, High Availability, Data Protection and Replication, vShield Endpoint, Fault Tolerance for workloads up to 2-vCPU, Storage vMotion. Customer can deploy a maximum of 25 VMs per Remote Office/Branch Office site. The server hosts can be managed by vCenter Server Foundation or vCenter Server Standard purchased separately.</t>
  </si>
  <si>
    <t>VS6-RBSTD25-C</t>
  </si>
  <si>
    <t>VPP L1 VMware vSphere 6 Remote Office Branch Office Standard (25 VM pack)</t>
  </si>
  <si>
    <t>VS6-RBSTD25-C-L1</t>
  </si>
  <si>
    <t>VPP L2 VMware vSphere 6 Remote Office Branch Office Standard (25 VM pack)</t>
  </si>
  <si>
    <t>VS6-RBSTD25-C-L2</t>
  </si>
  <si>
    <t>VPP L3 VMware vSphere 6 Remote Office Branch Office Standard (25 VM pack)</t>
  </si>
  <si>
    <t>VS6-RBSTD25-C-L3</t>
  </si>
  <si>
    <t>VPP L4 VMware vSphere 6 Remote Office Branch Office Standard (25 VM pack)</t>
  </si>
  <si>
    <t>VS6-RBSTD25-C-L4</t>
  </si>
  <si>
    <t>Basic Support/Subscription for VMware vSphere 6 Remote Office Branch Office Standard (25 VM pack) for 1 year</t>
  </si>
  <si>
    <t>VS6-RBSTD25-G-SSS-C</t>
  </si>
  <si>
    <t>Basic Support/Subscription for VMware vSphere 6 Remote Office Branch Office Standard (25 VM pack) for 3 years</t>
  </si>
  <si>
    <t>VS6-RBSTD25-3G-SSS-C</t>
  </si>
  <si>
    <t>Production Support/Subscription for VMware vSphere 6 Remote Office Branch Office Standard (25 VM pack) for 1 year</t>
  </si>
  <si>
    <t>VS6-RBSTD25-P-SSS-C</t>
  </si>
  <si>
    <t>Production Support/Subscription for VMware vSphere 6 Remote Office Branch Office Standard (25 VM pack) for 3 years</t>
  </si>
  <si>
    <t>VS6-RBSTD25-3P-SSS-C</t>
  </si>
  <si>
    <t>Academic VMware vSphere 6 Standard for 1 processor</t>
  </si>
  <si>
    <t>VS6-STD-A</t>
  </si>
  <si>
    <t>VMware vSphere 6 Standard for 1 processor</t>
  </si>
  <si>
    <t>VS6-STD-C</t>
  </si>
  <si>
    <t>VPP L1 VMware vSphere 6 Standard for 1 processor</t>
  </si>
  <si>
    <t>VS6-STD-C-L1</t>
  </si>
  <si>
    <t>VPP L2 VMware vSphere 6 Standard for 1 processor</t>
  </si>
  <si>
    <t>VS6-STD-C-L2</t>
  </si>
  <si>
    <t>VPP L3 VMware vSphere 6 Standard for 1 processor</t>
  </si>
  <si>
    <t>VS6-STD-C-L3</t>
  </si>
  <si>
    <t>VPP L4 VMware vSphere 6 Standard for 1 processor</t>
  </si>
  <si>
    <t>VS6-STD-C-L4</t>
  </si>
  <si>
    <t>Academic Upgrade: VMware vSphere 6 Standard to vSphere 6 Enterprise for 1 Processor</t>
  </si>
  <si>
    <t>vSphere 6 Enterprise SnS is required and sold separately. Original FAC or Serial Number w/active SnS required.Only Partners authorized with a VMware Academic Specialization may have access to quote the Academic SKU's.</t>
  </si>
  <si>
    <t>VS6-STD-ENT-UG-A</t>
  </si>
  <si>
    <t>Upgrade: VMware vSphere 6 Standard to vSphere 6 Enterprise for 1 Processor</t>
  </si>
  <si>
    <t>vSphere 6 Enterprise SnS is required and sold separately. Original FAC or Serial Number w/active SnS required.</t>
  </si>
  <si>
    <t>VS6-STD-ENT-UG-C</t>
  </si>
  <si>
    <t>VPP L1 Upgrade: VMware vSphere 6 Standard to vSphere 6 Enterprise for 1 Processor</t>
  </si>
  <si>
    <t>VS6-STD-ENT-UG-C-L1</t>
  </si>
  <si>
    <t>VPP L2 Upgrade: VMware vSphere 6 Standard to vSphere 6 Enterprise for 1 Processor</t>
  </si>
  <si>
    <t>VS6-STD-ENT-UG-C-L2</t>
  </si>
  <si>
    <t>VPP L3 Upgrade: VMware vSphere 6 Standard to vSphere 6 Enterprise for 1 Processor</t>
  </si>
  <si>
    <t>VS6-STD-ENT-UG-C-L3</t>
  </si>
  <si>
    <t>VPP L4 Upgrade: VMware vSphere 6 Standard to vSphere 6 Enterprise for 1 Processor</t>
  </si>
  <si>
    <t>VS6-STD-ENT-UG-C-L4</t>
  </si>
  <si>
    <t>Academic Upgrade: VMware vSphere 6 Standard to vSphere 6 Enterprise Plus for 1 Processor</t>
  </si>
  <si>
    <t>VS6-STD-EPL-UG-A</t>
  </si>
  <si>
    <t>Upgrade: VMware vSphere 6 Standard to vSphere 6 Enterprise Plus for 1 Processor</t>
  </si>
  <si>
    <t>VS6-STD-EPL-UG-C</t>
  </si>
  <si>
    <t>VPP L1 Upgrade: VMware vSphere 6 Standard to vSphere 6 Enterprise Plus for 1 Processor</t>
  </si>
  <si>
    <t>VS6-STD-EPL-UG-C-L1</t>
  </si>
  <si>
    <t>VPP L2 Upgrade: VMware vSphere 6 Standard to vSphere 6 Enterprise Plus for 1 Processor</t>
  </si>
  <si>
    <t>VS6-STD-EPL-UG-C-L2</t>
  </si>
  <si>
    <t>VPP L3 Upgrade: VMware vSphere 6 Standard to vSphere 6 Enterprise Plus for 1 Processor</t>
  </si>
  <si>
    <t>VS6-STD-EPL-UG-C-L3</t>
  </si>
  <si>
    <t>VPP L4 Upgrade: VMware vSphere 6 Standard to vSphere 6 Enterprise Plus for 1 Processor</t>
  </si>
  <si>
    <t>VS6-STD-EPL-UG-C-L4</t>
  </si>
  <si>
    <t>Academic Upgrade: VMware vSphere 6 Standard to vSphere 6 with Operations Management Enterprise for 1 Processor</t>
  </si>
  <si>
    <t>VS6-STD-OENT-UG-A</t>
  </si>
  <si>
    <t>Upgrade: VMware vSphere 6 Standard to vSphere 6 with Operations Management Enterprise for 1 Processor</t>
  </si>
  <si>
    <t>VS6-STD-OENT-UG-C</t>
  </si>
  <si>
    <t>VPP L1 Upgrade: VMware vSphere 6 Standard to vSphere 6 with Operations Management Enterprise for 1 Processor</t>
  </si>
  <si>
    <t>VS6-STD-OENT-UG-C-L1</t>
  </si>
  <si>
    <t>VPP L2 Upgrade: VMware vSphere 6 Standard to vSphere 6 with Operations Management Enterprise for 1 Processor</t>
  </si>
  <si>
    <t>VS6-STD-OENT-UG-C-L2</t>
  </si>
  <si>
    <t>VPP L3 Upgrade: VMware vSphere 6 Standard to vSphere 6 with Operations Management Enterprise for 1 Processor</t>
  </si>
  <si>
    <t>VS6-STD-OENT-UG-C-L3</t>
  </si>
  <si>
    <t>VPP L4 Upgrade: VMware vSphere 6 Standard to vSphere 6 with Operations Management Enterprise for 1 Processor</t>
  </si>
  <si>
    <t>VS6-STD-OENT-UG-C-L4</t>
  </si>
  <si>
    <t>Academic Upgrade: VMware vSphere 6 Standard to vSphere 6 with Operations Management Enterprise Plus for 1 Processor</t>
  </si>
  <si>
    <t>VS6-STD-OEPL-UG-A</t>
  </si>
  <si>
    <t>Upgrade: VMware vSphere 6 Standard to vSphere 6 with Operations Management Enterprise Plus for 1 Processor</t>
  </si>
  <si>
    <t>VS6-STD-OEPL-UG-C</t>
  </si>
  <si>
    <t>VPP L1 Upgrade: VMware vSphere 6 Standard to vSphere 6 with Operations Management Enterprise Plus for 1 Processor</t>
  </si>
  <si>
    <t>VS6-STD-OEPL-UG-C-L1</t>
  </si>
  <si>
    <t>VPP L2 Upgrade: VMware vSphere 6 Standard to vSphere 6 with Operations Management Enterprise Plus for 1 Processor</t>
  </si>
  <si>
    <t>VS6-STD-OEPL-UG-C-L2</t>
  </si>
  <si>
    <t>VPP L3 Upgrade: VMware vSphere 6 Standard to vSphere 6 with Operations Management Enterprise Plus for 1 Processor</t>
  </si>
  <si>
    <t>VS6-STD-OEPL-UG-C-L3</t>
  </si>
  <si>
    <t>VPP L4 Upgrade: VMware vSphere 6 Standard to vSphere 6 with Operations Management Enterprise Plus for 1 Processor</t>
  </si>
  <si>
    <t>VS6-STD-OEPL-UG-C-L4</t>
  </si>
  <si>
    <t>Academic Upgrade: VMware vSphere 6 Standard to vSphere 6 with Operations Management Standard for 1 Processor</t>
  </si>
  <si>
    <t>VS6-STD-OSTD-UG-A</t>
  </si>
  <si>
    <t>Academic Upgrade: VMware vSphere 6 Standard to vSphere with Operations Management Standard for 1 processor Promo</t>
  </si>
  <si>
    <t>VMware vSphere with Operations Management Standard SnS is Required. Original Serial Number w/active SnS required. vSphere license must have been purchased prior to June 27, 2015. Only Partners authorized with a VMware Academic Specialization may have access to quote the Academic SKU's. Promo effective 06/27/15 until 12/26/2015</t>
  </si>
  <si>
    <t>VS6-STD-OSTD-UG-APRO</t>
  </si>
  <si>
    <t>Upgrade: VMware vSphere 6 Standard to vSphere 6 with Operations Management Standard for 1 Processor</t>
  </si>
  <si>
    <t>VS6-STD-OSTD-UG-C</t>
  </si>
  <si>
    <t>VPP L1 Upgrade: VMware vSphere 6 Standard to vSphere 6 with Operations Management Standard for 1 Processor</t>
  </si>
  <si>
    <t>VS6-STD-OSTD-UG-C-L1</t>
  </si>
  <si>
    <t>VPP L2 Upgrade: VMware vSphere 6 Standard to vSphere 6 with Operations Management Standard for 1 Processor</t>
  </si>
  <si>
    <t>VS6-STD-OSTD-UG-C-L2</t>
  </si>
  <si>
    <t>VPP L3 Upgrade: VMware vSphere 6 Standard to vSphere 6 with Operations Management Standard for 1 Processor</t>
  </si>
  <si>
    <t>VS6-STD-OSTD-UG-C-L3</t>
  </si>
  <si>
    <t>VPP L4 Upgrade: VMware vSphere 6 Standard to vSphere 6 with Operations Management Standard for 1 Processor</t>
  </si>
  <si>
    <t>VS6-STD-OSTD-UG-C-L4</t>
  </si>
  <si>
    <t>Upgrade: VMware vSphere 6 Standard to vSphere with Operations Management Standard for 1 processor Promo</t>
  </si>
  <si>
    <t>VMware vSphere with Operations Management Standard SnS is Required. Original Serial Number w/active SnS required. vSphere license must have been purchased prior to June 27, 2015. Promo effective 06/27/15 until 12/26/2015</t>
  </si>
  <si>
    <t>VS6-STD-OSTD-UG-PRO</t>
  </si>
  <si>
    <t>Academic Basic Support/Subscription for VMware View 5 Enterprise Bundle 10 Pack for 1 year</t>
  </si>
  <si>
    <t>VU5-EN-10-G-SSS-A</t>
  </si>
  <si>
    <t>Academic Production Support/Subscription for VMware View 5 Enterprise Bundle 10 Pack for 1 year</t>
  </si>
  <si>
    <t>VU5-EN-10-P-SSS-A</t>
  </si>
  <si>
    <t>Basic Support/Subscription for VMware View 5 Enterprise Bundle 10 Pack for 1 year</t>
  </si>
  <si>
    <t>VU5-EN-10-G-SSS-C</t>
  </si>
  <si>
    <t>Production Support/Subscription for VMware View 5 Enterprise Bundle 10 Pack for 1 year</t>
  </si>
  <si>
    <t>VU5-EN-10-P-SSS-C</t>
  </si>
  <si>
    <t>Academic Basic Support/Subscription for VMware View 5 Enterprise Bundle 100 Pack for 1 year</t>
  </si>
  <si>
    <t>VU5-EN-100-G-SSS-A</t>
  </si>
  <si>
    <t>Academic Production Support/Subscription for VMware View 5 Enterprise Bundle 100 Pack for 1 year</t>
  </si>
  <si>
    <t>VU5-EN-100-P-SSS-A</t>
  </si>
  <si>
    <t>Basic Support/Subscription for VMware View 5 Enterprise Bundle 100 Pack for 1 year</t>
  </si>
  <si>
    <t>VU5-EN-100-G-SSS-C</t>
  </si>
  <si>
    <t>Production Support/Subscription for VMware View 5 Enterprise Bundle 100 Pack for 1 year</t>
  </si>
  <si>
    <t>VU5-EN-100-P-SSS-C</t>
  </si>
  <si>
    <t>Academic Basic Support/Subscription for VMware View 5 Enterprise Add-on 10 pack for 1 year</t>
  </si>
  <si>
    <t>VU5-EN-A10-G-SSS-A</t>
  </si>
  <si>
    <t>Academic Production Support/Subscription for VMware View 5 Enterprise Add-on 10 pack for 1 year</t>
  </si>
  <si>
    <t>VU5-EN-A10-P-SSS-A</t>
  </si>
  <si>
    <t>Basic Support/Subscription for VMware View 5 Enterprise Add-on 10 pack for 1 year</t>
  </si>
  <si>
    <t>VU5-EN-A10-G-SSS-C</t>
  </si>
  <si>
    <t>Production Support/Subscription for VMware View 5 Enterprise Add-on 10 pack for 1 year</t>
  </si>
  <si>
    <t>VU5-EN-A10-P-SSS-C</t>
  </si>
  <si>
    <t>Academic Basic Support/Subscription for VMware View 5 Enterprise Add-on 100 pack for 1 year</t>
  </si>
  <si>
    <t>VU5-EN-A100-G-SSS-A</t>
  </si>
  <si>
    <t>Academic Production Support/Subscription for VMware View 5 Enterprise Add-on 100 pack for 1 year</t>
  </si>
  <si>
    <t>VU5-EN-A100-P-SSS-A</t>
  </si>
  <si>
    <t>Basic Support/Subscription for VMware View 5 Enterprise Add-on 100 pack for 1 year</t>
  </si>
  <si>
    <t>VU5-EN-A100-G-SSS-C</t>
  </si>
  <si>
    <t>Production Support/Subscription for VMware View 5 Enterprise Add-on 100 pack for 1 year</t>
  </si>
  <si>
    <t>VU5-EN-A100-P-SSS-C</t>
  </si>
  <si>
    <t>Academic Basic Support/Subscription for VMware Horizon View Standard Edition: 10 Pack for 1 year</t>
  </si>
  <si>
    <t>Technical Support, 12 Hours/Day, per published Business Hours, Mon. thru Fri. Only Partners authorized with a VMware Academic Specialization may have access to quote the Academic SKUs.</t>
  </si>
  <si>
    <t>VU5-PR-STR-G-SSS-A</t>
  </si>
  <si>
    <t>Academic Production Support/Subscription for VMware Horizon View Standard Edition: 10 Pack for 1 year</t>
  </si>
  <si>
    <t xml:space="preserve">Technical Support, 24 Hour Sev 1 Support, 7 days a week. Only Partners authorized with a VMware Academic Specialization may have access to quote the Academic SKUs._x000D_
</t>
  </si>
  <si>
    <t>VU5-PR-STR-P-SSS-A</t>
  </si>
  <si>
    <t>Basic Support/Subscription for VMware Horizon View Standard Edition: 10 Pack for 1 year</t>
  </si>
  <si>
    <t xml:space="preserve">Technical Support, 12 Hours/Day, per published Business Hours, Mon. thru Fri_x000D_
</t>
  </si>
  <si>
    <t>VU5-PR-STR-G-SSS-C</t>
  </si>
  <si>
    <t>Production Support/Subscription for VMware Horizon View Standard Edition: 10 Pack for 1 year</t>
  </si>
  <si>
    <t>VU5-PR-STR-P-SSS-C</t>
  </si>
  <si>
    <t>Academic Basic Support/Subscription for VMware View 5 Enterprise Bundle for 1 year</t>
  </si>
  <si>
    <t>VU5-EN-STR-G-SSS-A</t>
  </si>
  <si>
    <t>Academic Production Support/Subscription for VMware View 5 Enterprise Bundle for 1 year</t>
  </si>
  <si>
    <t>VU5-EN-STR-P-SSS-A</t>
  </si>
  <si>
    <t>Basic Support/Subscription for VMware View 5 Enterprise Bundle for 1 year</t>
  </si>
  <si>
    <t>VU5-EN-STR-G-SSS-C</t>
  </si>
  <si>
    <t>Production Support/Subscription for VMware View 5 Enterprise Bundle for 1 year</t>
  </si>
  <si>
    <t>VU5-EN-STR-P-SSS-C</t>
  </si>
  <si>
    <t>Academic Basic Support/Subscription for VMware View 5 Enterprise Bundle: 10 pack for 2 Months</t>
  </si>
  <si>
    <t>Technical Support, 12 Hours/Day, per published Business Hours, Mon. thru Fri.  Can only be used with an upgrade SKU. Cannot be used for renewals.</t>
  </si>
  <si>
    <t>VU5-ESTR10-2M-GSSS-A</t>
  </si>
  <si>
    <t>Academic Production Support/Subscription for VMware View 5 Enterprise Bundle: 10 pack for 2 Months</t>
  </si>
  <si>
    <t>VU5-ESTR10-2M-PSSS-A</t>
  </si>
  <si>
    <t>Basic Support/Subscription for VMware View 5 Enterprise Bundle: 10 pack for 2 Months</t>
  </si>
  <si>
    <t>VU5-ESTR10-2M-GSSS-C</t>
  </si>
  <si>
    <t>Production Support/Subscription for VMware View 5 Enterprise Bundle: 10 pack for 2 Months</t>
  </si>
  <si>
    <t>VU5-ESTR10-2M-PSSS-C</t>
  </si>
  <si>
    <t>VU5-PR-10-G-SSS-A</t>
  </si>
  <si>
    <t>Academic Production Support/Subscription for VMware View Premier Bundle - 10 Pack for 1 year</t>
  </si>
  <si>
    <t>VU5-PR-10-P-SSS-A</t>
  </si>
  <si>
    <t>VU5-PR-10-G-SSS-C</t>
  </si>
  <si>
    <t>Production Support/Subscription for VMware View Premier Bundle - 10 Pack for 1 year</t>
  </si>
  <si>
    <t>VU5-PR-10-P-SSS-C</t>
  </si>
  <si>
    <t>Academic Basic Support/Subscription for VMware Horizon View Standard Edition: 100 Pack for 1 year</t>
  </si>
  <si>
    <t>VU5-PR-100-G-SSS-A</t>
  </si>
  <si>
    <t>Academic Production Support/Subscription for VMware Horizon View Standard Edition: 100 Pack for 1 year</t>
  </si>
  <si>
    <t>VU5-PR-100-P-SSS-A</t>
  </si>
  <si>
    <t>Basic Support/Subscription for VMware Horizon View Standard Edition: 100 Pack for 1 year</t>
  </si>
  <si>
    <t>VU5-PR-100-G-SSS-C</t>
  </si>
  <si>
    <t>Production Support/Subscription for VMware Horizon View Standard Edition: 100 Pack for 1 year</t>
  </si>
  <si>
    <t>VU5-PR-100-P-SSS-C</t>
  </si>
  <si>
    <t>Academic Basic Support/Subscription for VMware Horizon View 5 Add-On: 10 Pack for 1 year</t>
  </si>
  <si>
    <t>VU5-PR-A10-G-SSS-A</t>
  </si>
  <si>
    <t>Academic Production Support/Subscription for VMware Horizon View 5 Add-On: 10 Pack for 1 year</t>
  </si>
  <si>
    <t>VU5-PR-A10-P-SSS-A</t>
  </si>
  <si>
    <t>Basic Support/Subscription for VMware Horizon View 5 Add-On: 10 Pack for 1 year</t>
  </si>
  <si>
    <t>VU5-PR-A10-G-SSS-C</t>
  </si>
  <si>
    <t>Production Support/Subscription for VMware Horizon View 5 Add-On: 10 Pack for 1 year</t>
  </si>
  <si>
    <t>VU5-PR-A10-P-SSS-C</t>
  </si>
  <si>
    <t>Academic Basic Support/Subscription for VMware Horizon View 5 Add-On: 100 Pack for 1 year</t>
  </si>
  <si>
    <t>VU5-PR-A100-G-SSS-A</t>
  </si>
  <si>
    <t>Academic Basic Support/Subscription for VMware Horizon View Add-on 100-Pack for 2 months</t>
  </si>
  <si>
    <t>Technical Support, 12 Hours/Day, per published Business Hours, Mon. thru Fri.  Can only be used with an upgrade SKU. Cannot be used for renewals. Only Partners authorized with a VMware Academic Specialization may have access to quote the Academic SKU's</t>
  </si>
  <si>
    <t>VU5-PRA100-2M-GSSS-A</t>
  </si>
  <si>
    <t>Academic Production Support/Subscription for VMware Horizon View 5 Add-On: 100 Pack for 1 year</t>
  </si>
  <si>
    <t>VU5-PR-A100-P-SSS-A</t>
  </si>
  <si>
    <t>Academic Production Support/Subscription for VMware Horizon View Add-on 100-Pack for 2 months</t>
  </si>
  <si>
    <t xml:space="preserve">Technical Support, 24 Hour Sev 1 Support -- 7 days a week.  Can only be used with an upgrade SKU. Cannot be used for renewals. Only Partners authorized with a VMware Academic Specialization may have access to quote the Academic SKU's
</t>
  </si>
  <si>
    <t>VU5-PRA100-2M-PSSS-A</t>
  </si>
  <si>
    <t>Basic Support/Subscription for VMware Horizon View 5 Add-On: 100 Pack for 1 year</t>
  </si>
  <si>
    <t>VU5-PR-A100-G-SSS-C</t>
  </si>
  <si>
    <t>Basic Support/Subscription for VMware Horizon View Add-on 100-Pack for 2 months</t>
  </si>
  <si>
    <t>VU5-PRA100-2M-GSSS-C</t>
  </si>
  <si>
    <t>Production Support/Subscription for VMware Horizon View 5 Add-On: 100 Pack for 1 year</t>
  </si>
  <si>
    <t>VU5-PR-A100-P-SSS-C</t>
  </si>
  <si>
    <t>Production Support/Subscription for VMware Horizon View Add-on 100-Pack for 2 months</t>
  </si>
  <si>
    <t>VU5-PRA100-2M-PSSS-C</t>
  </si>
  <si>
    <t>Academic Basic Support/Subscription for VMware Horizon View Standard Edition: 250 pack for 1 year</t>
  </si>
  <si>
    <t>VU5-P250-G-SSS-APRO</t>
  </si>
  <si>
    <t>Academic Production Support/Subscription for VMware Horizon View Standard Edition: 250 pack for 1 year</t>
  </si>
  <si>
    <t>VU5-P250-P-SSS-APRO</t>
  </si>
  <si>
    <t>Basic Support/Subscription for VMware Horizon View Standard Edition: 250 pack for 1 year</t>
  </si>
  <si>
    <t>VU5-P250-G-SSS-PRO</t>
  </si>
  <si>
    <t>Production Support/Subscription for VMware Horizon View Standard Edition: 250 pack for 1 year</t>
  </si>
  <si>
    <t>VU5-P250-P-SSS-PRO</t>
  </si>
  <si>
    <t>Academic Basic Support/Subscription for VMware Horizon View Standard Edition: 500 pack for 1 year</t>
  </si>
  <si>
    <t>Technical Support, 12 Hours/Day, per published Business Hours, Mon. thru Fri. Only Partners authorized with a VMware Academic Specialization may have access to quote the Academic SKUs</t>
  </si>
  <si>
    <t>VU5-P500-G-SSS-APRO</t>
  </si>
  <si>
    <t>Academic Production Support/Subscription for VMware Horizon View Standard Edition: 500 pack for 1 year</t>
  </si>
  <si>
    <t>Technical Support, 24 Hour Sev 1 Support -- 7 days a week. Only Partners authorized with a VMware Academic Specialization may have access to quote the Academic SKUs</t>
  </si>
  <si>
    <t>VU5-P500-P-SSS-APRO</t>
  </si>
  <si>
    <t>Basic Support/Subscription for VMware Horizon View Standard Edition: 500 pack for 1 year</t>
  </si>
  <si>
    <t>VU5-P500-G-SSS-PRO</t>
  </si>
  <si>
    <t>Production Support/Subscription for VMware Horizon View Standard Edition: 500 pack for 1 year</t>
  </si>
  <si>
    <t>VU5-P500-P-SSS-PRO</t>
  </si>
  <si>
    <t>Academic Basic Support/Subscription for VMware ThinApp Client License: Horizon View 4 Add-On for 1 year</t>
  </si>
  <si>
    <t>VU5-THINCLA-G-SSS-A</t>
  </si>
  <si>
    <t>Academic Production Support/Subscription for VMware ThinApp Client License: Horizon View 4 Add-On for 1 year</t>
  </si>
  <si>
    <t>VU5-THINCLA-P-SSS-A</t>
  </si>
  <si>
    <t>Basic Support/Subscription for VMware ThinApp Client License: Horizon View 4 Add-On for 1 year</t>
  </si>
  <si>
    <t>VU5-THINCLA-G-SSS-C</t>
  </si>
  <si>
    <t>Production Support/Subscription for VMware ThinApp Client License: Horizon View 4 Add-On for 1 year</t>
  </si>
  <si>
    <t>VU5-THINCLA-P-SSS-C</t>
  </si>
  <si>
    <t>Horizon Air SKU to indicate Payment method change from Regular Cash to SPP Credits</t>
  </si>
  <si>
    <t>DSPP_C2T_SWITCH</t>
  </si>
  <si>
    <t>Horizon Air SKU to indicate Payment method change from SPP Credits to Regular Cash</t>
  </si>
  <si>
    <t>DSPP_T2C_SWITCH</t>
  </si>
  <si>
    <t>vCloud Air SKU to indicate Payment method change from Regular Cash to SPP Credits</t>
  </si>
  <si>
    <t>HSPP_C2T_SWITCH</t>
  </si>
  <si>
    <t>vCloud Air SKU to indicate Payment method change from SPP Credits to Regular Cash</t>
  </si>
  <si>
    <t>HSPP_T2C_SWITCH</t>
  </si>
  <si>
    <t>CommVault</t>
  </si>
  <si>
    <t>PartNumber</t>
  </si>
  <si>
    <t>CommCell</t>
  </si>
  <si>
    <t>List Support Price (S-PREMIUM)</t>
  </si>
  <si>
    <t>1T-LIN-SRVR-1</t>
  </si>
  <si>
    <t>Commvault Simpana One-Touch File Server for Linux. Includes one FS agent for the server.  Match to file system protection clients with full system backups.</t>
  </si>
  <si>
    <t>V10</t>
  </si>
  <si>
    <t>1T-U-SRVR-1</t>
  </si>
  <si>
    <t>Commvault Simpana One-Touch File Server for UNIX.  Includes one FS agent for the server.  Match to file system protection clients with full system backups.</t>
  </si>
  <si>
    <t>1T-W-SRVR-1</t>
  </si>
  <si>
    <t>Commvault Simpana One-Touch File Server for Windows. Includes one FS agent for the server.  Match to file system protection clients with full system backups.</t>
  </si>
  <si>
    <t>AFP-CLMIG-U</t>
  </si>
  <si>
    <t xml:space="preserve">Commvault Simpana Advanced cell components migration enabler, for client or component capability.  Also included in the DR Site options, applies only to Simpana 8 or earlier.  </t>
  </si>
  <si>
    <t>AFP-ENCR-U</t>
  </si>
  <si>
    <t xml:space="preserve">Commvault Simpana Data Encryption Commcell enabler, for data encryption capability on the CommServe.  Supports CDR, network and primary copy data encryption.  Purchase once per cell.     </t>
  </si>
  <si>
    <t>AFP-GRDMA-U</t>
  </si>
  <si>
    <t xml:space="preserve">Commvault Simpana GridStor TM enabler for Media Agent Level.  Per media agent license.  Purchase for each GridStor enabled media agent-data mover.     </t>
  </si>
  <si>
    <t>AFP-GRIDS-U</t>
  </si>
  <si>
    <t xml:space="preserve">Commvault Simpana GridStor TM enabler for Cell Level.  Per CommCell license.  Purchase for each GridStor enabled Commcell.     </t>
  </si>
  <si>
    <t>AFP-VT-ENT-CC</t>
  </si>
  <si>
    <t xml:space="preserve">Commvault Simpana Vault Tracker Enterprise Commcell enabler, for VaultTracker Enterprise capability on the CommServe.    Purchase once per cell.     </t>
  </si>
  <si>
    <t>AFP-VT-ENT-U</t>
  </si>
  <si>
    <t xml:space="preserve">Commvault Simpana Vault Tracker Enterprise enabler for Media Agent Level.  Per media agent license.  Purchase for each VaultTracker enabled media agent-data mover.     </t>
  </si>
  <si>
    <t>AR-EM-BNDL-150</t>
  </si>
  <si>
    <t xml:space="preserve">Commvault Simpana OnePass E-Mail Archive Starter Bundle. Includes 150 DA-MB-1 MB Archiving instances, 15M Search Objects, 1 MA-DMR-S (Common MA with storage mgmt options), 1TB and Adv Dedupe Disk (ADO). Purchase additional items and capacity as needed.  Limit 1 per site.     </t>
  </si>
  <si>
    <t>AR-FS-BNDL-3</t>
  </si>
  <si>
    <t xml:space="preserve">Commvault Simpana OnePass File Archive Starter Bundle.  Includes 3 file system Archive client pack, 1 MA-DMR-S (Common MA with storage mgmt options), 2TB Adv Dedupe Disk (ADO), Basic tape. No CI/Search included. Limit 1 per site.    </t>
  </si>
  <si>
    <t>BC-RSE-10</t>
  </si>
  <si>
    <t>Commvault Resident Support Engineer - 10 Day. Rate for 10 contiguous days during normal business hours. Requires 10 ‘FXTRVL-CONS’ for service to be delivered onsite.</t>
  </si>
  <si>
    <t>BC-RSE-20</t>
  </si>
  <si>
    <t>Commvault Resident Support Engineer - 20 Day.  Rate for 20 contiguous days during normal business hours. Requires 20 ‘FXTRVL-CONS’ for service to be delivered onsite.</t>
  </si>
  <si>
    <t>CAP-DPA-C-1T-X-A</t>
  </si>
  <si>
    <t>Converts 1TB of existing Commvault CORE backup usage to Capacity License Agreement (CLA) Data Protection Advanced (DPA) bundle features based on SB-C-DPA-1T.  Usage is based on survey report from existing Commvault CommCell - no further feature upgrade is needed.  Additional new TB capacity must be purchased separately for expansion.  (Quantity entered is per Terabyte, Tiered Volume price)</t>
  </si>
  <si>
    <t>CAP-DPA-C-1T-X-B</t>
  </si>
  <si>
    <t>CAP-DPA-C-1T-X-C</t>
  </si>
  <si>
    <t>CAP-DPA-C-1T-X-D</t>
  </si>
  <si>
    <t>CAP-DPA-C-1T-X-E</t>
  </si>
  <si>
    <t>CAP-DPA-C-1T-X-F</t>
  </si>
  <si>
    <t>CAP-DPA-C-1T-X-G</t>
  </si>
  <si>
    <t>CAP-DPA-C-1T-X-H</t>
  </si>
  <si>
    <t>CAP-DPA-E-1T-X-A</t>
  </si>
  <si>
    <t>Converts 1TB of existing Commvault ENT backup usage to Capacity License Agreement (CLA) Data Protection Advanced (DPA) bundle features based on SB-C-DPA-1T.  Usage is based on survey report from existing Commvault CommCell.  Additional new TB capacity must be purchased separately for expansion.  (Quantity entered is per Terabyte, Tiered Volume price)</t>
  </si>
  <si>
    <t>CAP-DPA-E-1T-X-B</t>
  </si>
  <si>
    <t>CAP-DPA-E-1T-X-C</t>
  </si>
  <si>
    <t>CAP-DPA-E-1T-X-D</t>
  </si>
  <si>
    <t>CAP-DPA-E-1T-X-E</t>
  </si>
  <si>
    <t>CAP-DPA-E-1T-X-F</t>
  </si>
  <si>
    <t>CAP-DPA-E-1T-X-G</t>
  </si>
  <si>
    <t>CAP-DPA-E-1T-X-H</t>
  </si>
  <si>
    <t>CAP-DPC-1T-X-A</t>
  </si>
  <si>
    <t>Converts 1TB of existing Commvault CORE backup usage to Capacity License Agreement (CLA) Data Protection Core (DPC) bundle features based on SB-C-DPC-1T. Usage is based on survey report from active CC.  This capacity may be upgrade from DPC to DPE features by purchasing a matched qty of  upgrade capacity (SB-C-DPU-1T). Additional new TB capacity must be purchased separately for expansion. Additional new TB capacity must be purchased separately for expansion.  (Quantity entered is per Terabyte, Tiered Volume price)</t>
  </si>
  <si>
    <t>CAP-DPC-1T-X-B</t>
  </si>
  <si>
    <t>CAP-DPC-1T-X-C</t>
  </si>
  <si>
    <t>CAP-DPC-1T-X-D</t>
  </si>
  <si>
    <t>CAP-DPC-1T-X-E</t>
  </si>
  <si>
    <t>CAP-DPC-1T-X-F</t>
  </si>
  <si>
    <t>CAP-DPC-1T-X-G</t>
  </si>
  <si>
    <t>CAP-DPC-1T-X-H</t>
  </si>
  <si>
    <t>CAP-DPE-1T-X-A</t>
  </si>
  <si>
    <t>Converts 1TB of existing Commvault ENT backup usage to Capacity License Agreement (CLA) Data Protection Enterprise (DPE) bundle features based on SB-C-DPE-1T.  Usage is based on survey report from existing Commvault CommCell - no further feature upgrade is needed.  Additional new TB capacity must be purchased separately for expansion.  (Quantity entered is per Terabyte, Tiered Volume price)</t>
  </si>
  <si>
    <t>CAP-DPE-1T-X-B</t>
  </si>
  <si>
    <t>CAP-DPE-1T-X-C</t>
  </si>
  <si>
    <t>CAP-DPE-1T-X-D</t>
  </si>
  <si>
    <t>CAP-DPE-1T-X-E</t>
  </si>
  <si>
    <t>CAP-DPE-1T-X-F</t>
  </si>
  <si>
    <t>CAP-DPE-1T-X-G</t>
  </si>
  <si>
    <t>CAP-DPE-1T-X-H</t>
  </si>
  <si>
    <t>CAP-DPF-C-1T-X-A</t>
  </si>
  <si>
    <t>Converts 1TB of existing Commvault CORE backup usage to Capacity License Agreement (CLA) Data Protection Foundation (DPF) bundle features based on SB-C-DPF-1T.  Usage is based on survey report from existing Commvault CommCell - no further feature upgrade is needed.  Additional new TB capacity must be purchased separately for expansion.  (Quantity entered is per Terabyte, Tiered Volume price)</t>
  </si>
  <si>
    <t>CAP-DPF-C-1T-X-B</t>
  </si>
  <si>
    <t>CAP-DPF-C-1T-X-C</t>
  </si>
  <si>
    <t>CAP-DPF-C-1T-X-D</t>
  </si>
  <si>
    <t>CAP-DPF-C-1T-X-E</t>
  </si>
  <si>
    <t>CAP-DPF-C-1T-X-F</t>
  </si>
  <si>
    <t>CAP-DPF-C-1T-X-G</t>
  </si>
  <si>
    <t>CAP-DPF-C-1T-X-H</t>
  </si>
  <si>
    <t>CAP-DPF-E-1T-X-A</t>
  </si>
  <si>
    <t>Converts 1TB of existing Commvault ENT backup usage to Capacity License Agreement (CLA) Data Protection Foundation (DPF) bundle features based on SB-C-DPF-1T.  Usage is based on survey report from existing Commvault CommCell - no further feature upgrade is needed.  Additional new TB capacity must be purchased separately for expansion.  (Quantity entered is per Terabyte, Tiered Volume price)</t>
  </si>
  <si>
    <t>CAP-DPF-E-1T-X-B</t>
  </si>
  <si>
    <t>CAP-DPF-E-1T-X-C</t>
  </si>
  <si>
    <t>CAP-DPF-E-1T-X-D</t>
  </si>
  <si>
    <t>CAP-DPF-E-1T-X-E</t>
  </si>
  <si>
    <t>CAP-DPF-E-1T-X-F</t>
  </si>
  <si>
    <t>CAP-DPF-E-1T-X-G</t>
  </si>
  <si>
    <t>CAP-DPF-E-1T-X-H</t>
  </si>
  <si>
    <t>CAP-FAE-C-1T-X-A</t>
  </si>
  <si>
    <t>Converts 1 TB of existing Core archive usage to full file archive FAE  bundle features based on SB-C-FAE-1T.  Usage is based on survey report from active CC. Additional new TB must be purchased separately for expansion. (Qty entered is per TB)</t>
  </si>
  <si>
    <t>CAP-FAE-C-1T-X-B</t>
  </si>
  <si>
    <t>CAP-FAE-C-1T-X-C</t>
  </si>
  <si>
    <t>CAP-FAE-C-1T-X-D</t>
  </si>
  <si>
    <t>CAP-FAE-C-1T-X-E</t>
  </si>
  <si>
    <t>CAP-FAE-C-1T-X-F</t>
  </si>
  <si>
    <t>CAP-FAE-C-1T-X-G</t>
  </si>
  <si>
    <t>CAP-FAE-C-1T-X-H</t>
  </si>
  <si>
    <t>CAP-FAE-E-1T-X-A</t>
  </si>
  <si>
    <t>Converts 1 TB of existing ENT archive usage to full file archive FAE  bundle features based on SB-C-FAE-1T.  Usage is based on survey report from active CC. Additional new TB must be purchased separately for expansion. (Qty entered is per TB)</t>
  </si>
  <si>
    <t>CAP-FAE-E-1T-X-B</t>
  </si>
  <si>
    <t>CAP-FAE-E-1T-X-C</t>
  </si>
  <si>
    <t>CAP-FAE-E-1T-X-D</t>
  </si>
  <si>
    <t>CAP-FAE-E-1T-X-E</t>
  </si>
  <si>
    <t>CAP-FAE-E-1T-X-F</t>
  </si>
  <si>
    <t>CAP-FAE-E-1T-X-G</t>
  </si>
  <si>
    <t>CAP-FAE-E-1T-X-H</t>
  </si>
  <si>
    <t>CAP-MSIM-C-A-X-A</t>
  </si>
  <si>
    <t>Converts 1 mailbox of existing Core archive usage to full e-mail archive (mSIM)  bundle features based on SB-mSIM-A.  Usage is based on survey report from active CC. Additional new mailboxes must be purchased separately for expansion. (Qty entered is per mailbox)</t>
  </si>
  <si>
    <t>CAP-MSIM-C-A-X-B</t>
  </si>
  <si>
    <t>CAP-MSIM-C-A-X-C</t>
  </si>
  <si>
    <t>CAP-MSIM-C-A-X-D</t>
  </si>
  <si>
    <t>CAP-MSIM-C-A-X-E</t>
  </si>
  <si>
    <t>CAP-MSIM-C-A-X-F</t>
  </si>
  <si>
    <t>CAP-MSIM-E-A-X-A</t>
  </si>
  <si>
    <t>Converts 1 mailbox of existing ENT archive usage to full e-mail archive (mSIM)  bundle features based on SB-mSIM-A.  Usage is based on survey report from active CC. Additional new mailboxes must be purchased separately for expansion. (Qty entered is per mailbox)</t>
  </si>
  <si>
    <t>CAP-MSIM-E-A-X-B</t>
  </si>
  <si>
    <t>CAP-MSIM-E-A-X-C</t>
  </si>
  <si>
    <t>CAP-MSIM-E-A-X-D</t>
  </si>
  <si>
    <t>CAP-MSIM-E-A-X-E</t>
  </si>
  <si>
    <t>CAP-MSIM-E-A-X-F</t>
  </si>
  <si>
    <t>CC-DERASE-S</t>
  </si>
  <si>
    <t xml:space="preserve">Commvault Data Erase Feature at Commcell level.  Enables Commcell data erase capability, configurable per storage policy.  </t>
  </si>
  <si>
    <t>CC-EDC-1</t>
  </si>
  <si>
    <t xml:space="preserve">Commvault External Data Connector (tier 1).  Purchased per External Master Server to extract client level data for migration and reporting strategies.   </t>
  </si>
  <si>
    <t>CC-ENCR-SCE-S</t>
  </si>
  <si>
    <t xml:space="preserve">Upgrade of Media Agent for data encryption of secondary copies.  Must be applied with Cell-level Encryption feature.  Purchase per MA configured for secondary encryption. </t>
  </si>
  <si>
    <t>CC-GRT-PK</t>
  </si>
  <si>
    <t xml:space="preserve">Commvault Offline Mining Pack per CommCell - Granular Recovery. Enable CommCell Offline Mining to support Granular Recovery of Exchange, SharePoint and AD database copies, includes all components for installation.   </t>
  </si>
  <si>
    <t>CCE</t>
  </si>
  <si>
    <t>Commvault Commcell Explorer Enabler, for Commcell views.  Enables CommCell Explorer SQL db views to support integration with external reporting tools.  Includes administrating guide.  Applies to Simpana 8 or earlier cells.</t>
  </si>
  <si>
    <t>CMS-EE-1</t>
  </si>
  <si>
    <t>Commvault Master Server Enterprise Edition.  Includes SNMP option, GridStor-CS feature, CC Explorer DB views and CC Migration options</t>
  </si>
  <si>
    <t>DA-C-FS-1</t>
  </si>
  <si>
    <t>Commvault OnePass File Archive Client - 1 common client instance.  Supports OnePass data management (Protection, Archive, Reporting) of a physical, a virtual host local File System or network-based File Share.  The common File System  Archive client / OnePass method supports all 10.0 FS clients,  including the data classifcation scanning features, as noted in BOL.  (Sold per client)</t>
  </si>
  <si>
    <t>DA-M-DLO-1</t>
  </si>
  <si>
    <t>Commvault MAC OSX/Linux Desktop protection (standalone client).  1 Desktop Protection Client pack, for MAC OSX-Desktop or Linux desktop OS versions only.  This includes the FS-iDA.  Purchase MA-ADO/Deduplication disk separately. (Sold per client)</t>
  </si>
  <si>
    <t>DA-M-DLO-50</t>
  </si>
  <si>
    <t>Commvault MAC OSX/Linux Desktop protection (standalone client).  50 Desktop Protection Client pack, for MAC OSX-Desktop or Linux desktop OS versions only.  This includes the FS-iDA.  Purchase MA-ADO/Deduplication disk separately. (Sold per client)</t>
  </si>
  <si>
    <t>DA-MB-1</t>
  </si>
  <si>
    <t>Commvault OnePass E-Mail Archive Mailbox, 1 unique mailbox instance for use with the OnePass Email Mailbox archiving solution.  The Archive Mailbox count capacity is measured on the Cell-level basis and supports an unlimited number of MB server clients.  This applies to an agent-based cell.  Content Store infrastructure and backend archive storage (disk/tape) must be purchased separately.   (Sold per unique MB)</t>
  </si>
  <si>
    <t>DA-MB-100</t>
  </si>
  <si>
    <t>Commvault OnePass E-Mail Archive Mailbox, 100 unique mailbox instances for use with the OnePass Email Mailbox archiving solution.  The Archive Mailbox count capacity is measured on the Cell-level basis and supports an unlimited number of MB server clients.  This applies to an agent-based cell.  Content Store infrastructure and backend archive storage (disk/tape) must be purchased separately.   (Sold per unique MB)</t>
  </si>
  <si>
    <t>DA-MB-1000</t>
  </si>
  <si>
    <t>Commvault OnePass E-Mail Archive Mailbox, 1000 unique mailbox instances for use with the OnePass Email Mailbox archiving solution.  The Archive Mailbox count capacity is measured on the Cell-level basis and supports an unlimited number of MB server clients.  This applies to an agent-based cell.  Content Store infrastructure and backend archive storage (disk/tape) must be purchased separately.   (Sold per unique MB)</t>
  </si>
  <si>
    <t>DA-W-DLO-1</t>
  </si>
  <si>
    <t>Commvault DLO for Windows desktop or laptop - 1 license.  1 Desktop Protection Client pack, for Windows-Desktop OS versions only.  This includes the FS-iDA.  Purchase MA-ADO/Deduplication disk separately.  (Sold per client)</t>
  </si>
  <si>
    <t>DA-W-DLO-50</t>
  </si>
  <si>
    <t>Commvault DLO for Windows desktop or laptop - 50 licenses.  1 Desktop Protection Client pack, for Windows-Desktop OS versions only.  This includes the FS-iDA.  Purchase MA-ADO/Deduplication disk separately.  (Sold per client)</t>
  </si>
  <si>
    <t>DA-W-VM-CDR-5</t>
  </si>
  <si>
    <t>Commvault Data Replicator Node for Windows - 5 client pack. 1 bundle of 5 CDR-Windows nodes for use with VMware or Remote site environments. Includes FS iDA client. Supports continuous mode.   (Sold per set of 5 host nodes)</t>
  </si>
  <si>
    <t>DP-APPC1-1</t>
  </si>
  <si>
    <t>Commvault Class 1 Application Protection, client instance.  1 common client instance to support backup and restore of an ApplicationClass 1 host system.  The ApplicationClass 1 client offers support of all Windows based Application and Database 10.0 clients as noted in BOL.  (Sold per client)</t>
  </si>
  <si>
    <t>DP-APPC2-1</t>
  </si>
  <si>
    <t>Commvault Class 2 Application Protection, client instance.  1 common client instance to support backup and restore of an ApplicationClass 2 host system.  The ApplicationClass 2 client offers support of all Linux and UNIX based Application and Database 10.0 clients as noted in BOL.  (Sold per client)</t>
  </si>
  <si>
    <t>DP-APPC3-1</t>
  </si>
  <si>
    <t>Commvault Class 3 Application Protection, client instance.  1 common client instance to support backup and restore of an ApplicationClass 3 host system.  The ApplicationClass 3 client offers support of all SAP Backup API based Database 10.0 clients as noted in BOL.  (Sold per client)</t>
  </si>
  <si>
    <t>DP-CGFS-1</t>
  </si>
  <si>
    <t xml:space="preserve">Commvault Clustered Virtual Server - cluster group IP Instance.  1 common client instance to support backup and restore of a Cluster Group File System or virtual IP clustered host File System.  The common Cluster Group client  supports all 10.0 Clustered FS clients as noted in BOL.  (Sold per client) </t>
  </si>
  <si>
    <t>DP-FS-1</t>
  </si>
  <si>
    <t>Commvault File Protection, Server Class, 1 client pack.  1 common client instance to support backup and restore of a physical or a virtual host File System.  The common File System Server-class client supports all 10.0 FS clients,  including the data classifcation scanning features, as noted in BOL.  (Sold per client)</t>
  </si>
  <si>
    <t>DP-NAS-1</t>
  </si>
  <si>
    <t xml:space="preserve">Commvault File Protection, NAS client pack.  1 NAS/NDMP common client instance to support backup and restore from a physical or a virtual NDMP host-based File System (defined by a unique IP address).  The common NAS  client supports all certified 10.0 NDMP clients as noted in BOL.  The NDMP remote server and restore enabler options are included with each client.  (Sold per NAS client) </t>
  </si>
  <si>
    <t>DP-VM-1</t>
  </si>
  <si>
    <t>Commvault Virtual Machine Protection, single VM, 1 license.  1 unique VM instance for use with the Virtual Server protection infrastructure on Cell-level.  The VM count capacity is measured on the Cell-level basis and supports an unlimited number of VSA server clients.  This applies to an agent-based cell.  Content Store infrastructure and backend archive storage (disk/tape) must be purchased separately.  (Sold per unique VM)</t>
  </si>
  <si>
    <t>DP-VM-100</t>
  </si>
  <si>
    <t>Commvault Virtual Machine Protection, 100 VM, 1 license.  100 unique VM instance for use with the Virtual Server protection infrastructure on Cell-level.  The VM count capacity is measured on the Cell-level basis and supports an unlimited number of VSA server clients.  This applies to an agent-based cell.  Content Store infrastructure and backend archive storage (disk/tape) must be purchased separately.  (Sold per 100 unique VM)</t>
  </si>
  <si>
    <t>DP-VM-50</t>
  </si>
  <si>
    <t>Commvault Virtual Machine Protection, 50 VM.  50 unique VM instance for use with the Virtual Server protection infrastructure on Cell-level.  The VM count capacity is measured on the Cell-level basis and supports an unlimited number of VSA server clients.  This applies to an agent-based cell.  Content Store infrastructure and backend archive storage (disk/tape) must be purchased separately.  (Sold per 50 unique VM)</t>
  </si>
  <si>
    <t>MA-DMR-S</t>
  </si>
  <si>
    <t>Commvault Media Agent Instance - Data Mover &amp; Media Management options.  1 Common Media Agent instance for data mover/media management role (DMR).  This bundle includes basic disk /tape library connectors (DDO, LMS and SLMS), the GridStor alternate paths features and (1) one direct tape drive support included.  All disk library capacity should be purchased separately.</t>
  </si>
  <si>
    <t>MA-S</t>
  </si>
  <si>
    <t xml:space="preserve">Commvault Media Agent Instance - ICS or Snap only.  1 Common Media Agent instance for snapshot mgmt, Index Cache Server (ICS) or DDB manager roles. This includes no media mgmt options.  </t>
  </si>
  <si>
    <t>MM-ADO-1T-A</t>
  </si>
  <si>
    <t>Commvault Advanced Disk with Deduplication - 1TB Tier A (1-49TB).  License capacity to match active Deduplication Store size on cell-level basis including all primary and DASH copy stores.  Excludes sealed stores.  (Sold per TB)</t>
  </si>
  <si>
    <t>MM-ADO-1T-B</t>
  </si>
  <si>
    <t>Commvault Advanced Disk with Deduplication - 1TB Tier B (50-99TB).  License capacity to match active Deduplication Store size on cell-level basis including all primary and DASH copy stores.  Excludes sealed stores.  (Sold per TB)</t>
  </si>
  <si>
    <t>MM-ADO-1T-C</t>
  </si>
  <si>
    <t>Commvault Advanced Disk with Deduplication - 1TB Tier C (100TB+).  License capacity to match active Deduplication Store size on cell-level basis including all primary and DASH copy stores.  Excludes sealed stores.  (Sold per TB)</t>
  </si>
  <si>
    <t>MM-CDSO-1T-A</t>
  </si>
  <si>
    <t>Commvault Consolidated Data Storage Option - 1TB Tier A (1-49TB).  Consolidated Data Storage Option including multi-tiered deduplication 1TB CommCell Capacity, Tier-A (1-49TB), inc. GridStor and a shared tape drive for each block of 5TB.  License capacity to match active Deduplication Store size on cell-level basis including all primary and DASH copy stores.  Excludes sealed stores.  (Sold per TB)</t>
  </si>
  <si>
    <t>MM-CDSO-1T-B</t>
  </si>
  <si>
    <t>Commvault Advanced Disk with Deduplication - 1TB Tier B (50-99TB).  Consolidated Data Storage Option including multi-tiered deduplication 1TB CommCell Capacity, Tier-B (50-99TB), inc. GridStor and a shared tape drive for each block of 5TB.  License capacity to match active Deduplication Store size on cell-level basis including all primary and DASH copy stores.  Excludes sealed stores.  (Sold per TB)</t>
  </si>
  <si>
    <t>MM-CDSO-1T-C</t>
  </si>
  <si>
    <t>Commvault Consolidated Storage Option - 1TB Tier C (100TB+).  Consolidated Data Storage Option including multi-tiered deduplication 1TB CommCell Capacity, Tier-C (100TB+), inc. GridStor and a shared tape drive for each block of 5TB.  License capacity to match active Deduplication Store size on cell-level basis including all primary and DASH copy stores.  Excludes sealed stores.  (Sold per TB)</t>
  </si>
  <si>
    <t>MM-CSTORE-1</t>
  </si>
  <si>
    <t>Commvault Private Cloud Storage Gateway - content store.  Provides one Content Store client that will present a REST-based gateway to a Private Cloud Storage target implemented on the CS/MA infrastructure.  The Content Store is certified for use with the SAP ArchiveLink interface. The single gateway pack includes the Content Store agent, Linux FS iDA and the PostGreSQL DB iDA to provide DR for the gateway.  Align to separately purchased MediaAgents and Library capacity.</t>
  </si>
  <si>
    <t>MM-DDS</t>
  </si>
  <si>
    <t>Commvault Shared Storage with iDD.  Shared Storage Option with Intelligent Dynamic Drive Sharing (priced per tape drive)</t>
  </si>
  <si>
    <t>MM-DMS</t>
  </si>
  <si>
    <t>Commvault Drive Management Software priced per drive</t>
  </si>
  <si>
    <t>MM-DSK-LMS</t>
  </si>
  <si>
    <t>Commvault Disk Library  Management System.  Disk Library Management Software. Applies to cells purchased without the bundled feature.</t>
  </si>
  <si>
    <t>MM-OPT-LMS</t>
  </si>
  <si>
    <t>Commvault Optical Library Management Software.  Optical Library Management Software (DVD &amp; UDO). Applies to cells purchased without the bundled feature.</t>
  </si>
  <si>
    <t>MM-OPT-SLMS</t>
  </si>
  <si>
    <t>Commvault Optical Library Sharing Connector (SAN).  Shared Optical Library Management Connector.  Applies to cells purchased without the bundled feature.</t>
  </si>
  <si>
    <t>MM-SDO-1T-A</t>
  </si>
  <si>
    <t>Commvault Standard Disk 1TB Tier A (1-49TB) Commcell capacity.  Licensed capacity to match active disk library. Offers VTL and B2D (compression) support. (Sold per TB)</t>
  </si>
  <si>
    <t>MM-SDO-1T-B</t>
  </si>
  <si>
    <t>Commvault Standard Disk 1TB Tier B (50-99TB) Commcell capacity.  Licensed capacity to match active disk library. Offers VTL and B2D (compression) support. (Sold per TB)</t>
  </si>
  <si>
    <t>MM-SDO-1T-C</t>
  </si>
  <si>
    <t>Commvault Standard Disk 1TB Tier C (100TB+) Commcell capacity.  Licensed capacity to match active disk library. Offers VTL and B2D (compression) support. (Sold per TB)</t>
  </si>
  <si>
    <t>MM-TAPE-LMS</t>
  </si>
  <si>
    <t>Commvault Tape Library Management Software.  Tape Library Management Software. Applies to cells purchased without the bundled feature.</t>
  </si>
  <si>
    <t>MM-TAPE-SLMS</t>
  </si>
  <si>
    <t>Commvault Tape Library Sharing Connector.  Shared Tape Library Management Connector.  Applies to cells purchased without the bundled feature.</t>
  </si>
  <si>
    <t>MM-TDR-1</t>
  </si>
  <si>
    <t xml:space="preserve">Commvault Tape Drive, Direct or SAN Attach.  1 Direct or Shared / SAN Tape drive capacity license.  Supports direct attached drive mgmt software (DMS) and shared SAN attached tape drives including Shared Storage Option with Intelligent Dynamic Drive Sharing (iDDS) . Sold per active drive configured within the CommCell.   </t>
  </si>
  <si>
    <t>MM-UDDS-U</t>
  </si>
  <si>
    <t>UPGRADE: Commvault DMS to SSO/iDDS  priced per drive</t>
  </si>
  <si>
    <t>MM-UPG-AD-CDSO-1T</t>
  </si>
  <si>
    <t xml:space="preserve">Converts 1TB of Advanced Disk to CDSO capacity.  </t>
  </si>
  <si>
    <t>MM-UPG-SD-ADVDSK-1T</t>
  </si>
  <si>
    <t xml:space="preserve">Converts 1TB of Standard Disk to Advanced Disk capacity.  </t>
  </si>
  <si>
    <t>MM-UPG-SD-CDSO-1T</t>
  </si>
  <si>
    <t xml:space="preserve">Converts 1TB of Standard Disk to CDSO capacity.  </t>
  </si>
  <si>
    <t>MM-UPG-SIS-ADVDSK-A</t>
  </si>
  <si>
    <t>Per library, converts SIS library (1-49TB) to Advanced Deduplication Disk Option.   One-time upgrade on the library of existing licensed capacity (up to 49TB).  Applies to existing Simpana7 with SIS licensed sites. SIS support is being phased out and all existing customers are recommended to upgrade using this conversion offer.</t>
  </si>
  <si>
    <t>MM-UPG-SIS-ADVDSK-B</t>
  </si>
  <si>
    <t>Per library, converts SIS library (50TB+) to Advanced Deduplication Disk Option.   One-time upgrade on the library of existing licensed capacity (up to 49TB).  Applies to existing Simpana7 with SIS licensed sites. SIS support is being phased out and all existing customers are recommended to upgrade using this conversion offer.</t>
  </si>
  <si>
    <t>MM-UPG-SIS-CDSO-A</t>
  </si>
  <si>
    <t>Per library, converts SIS library (1-49TB) to Consolidated Data Storage Option.  One-time upgrade on the library of existing licensed capacity  (up to 49TB).  Applies to existing Simpana7 with SIS licensed sites. SIS support is being phased out and all existing customers are recommended to upgrade using this conversion offer.</t>
  </si>
  <si>
    <t>MM-UPG-SIS-CDSO-B</t>
  </si>
  <si>
    <t>Per library, converts SIS library (50TB+) to Consolidated Data Storage Option.  One-time upgrade on the library of existing licensed capacity  (up to 49TB).  Applies to existing Simpana7 with SIS licensed sites. SIS support is being phased out and all existing customers are recommended to upgrade using this conversion offer.</t>
  </si>
  <si>
    <t>MM-VTL-LMS</t>
  </si>
  <si>
    <t>Commvault Virtual Tape Library Management Software.  Virtual Tape Library Management Software. Applies to cells purchased without the bundled feature.</t>
  </si>
  <si>
    <t>MM-VTL-SLMS</t>
  </si>
  <si>
    <t>Commvault Virtual Tape Library Sharing Connector.  Applies to cells purchased without the bundled feature.</t>
  </si>
  <si>
    <t>QA-U-CDR-1</t>
  </si>
  <si>
    <t>Commvault Data Replicator Node, UNIX/Linux .  1 Data Replicator node for a Unix/Linux host, supports source or destination roles with  continuous (CDR) or Intellisnap discrete (DDR) modes.  Intellisnap options must be purchased separately.  (Sold per host node)</t>
  </si>
  <si>
    <t>QA-W-CDR-1</t>
  </si>
  <si>
    <t>Commvault Data Replicator Node, Windows.  1 Data Replicator node for a Windows host, supports source or destination roles with  continuous (CDR) or Intellisnap discrete (DDR) modes.   Intellisnap options must be purchased separately.  (Sold per host node)</t>
  </si>
  <si>
    <t>SB-A-APP-1T-A</t>
  </si>
  <si>
    <t xml:space="preserve">Application Backup Client add-on for Commvault Simpana Data Protection Foundation (DPF) capacity bundles.  This add-on pack offers unlimited installation of AppClass1,2,3 clients which will be metered under front-end TB (FET) in addition to the DPF backup capacity.  This must be matched to an equal or greater amount of DPF FET for use. Perpetual license sold per terabyte of front-end protection. Tiered volume price. Maintenance &amp; Support must be purchased separately. </t>
  </si>
  <si>
    <t>SB-A-APP-1T-B</t>
  </si>
  <si>
    <t>SB-A-APP-1T-C</t>
  </si>
  <si>
    <t>SB-A-APP-1T-D</t>
  </si>
  <si>
    <t>SB-A-APP-1T-E</t>
  </si>
  <si>
    <t>SB-A-APP-1T-F</t>
  </si>
  <si>
    <t>SB-A-APP-1T-G</t>
  </si>
  <si>
    <t>SB-A-APP-1T-H</t>
  </si>
  <si>
    <t>SB-C-DPA-1T-A</t>
  </si>
  <si>
    <t>Data Protection Advanced (DPA) capacity bundle used in a dedicated CommCell for TB-based Capacity License Agreement (CLA) customers; it can be combined with other CLA backup editions in the same cell.  This provides 1 front-end TB (FET) of DPA capacity for a CommCell, offering unlimited MediaAgent, File System, NAS client, Virtual Machine (VSA) and ApplicationClass1/2/3 clients matched with Enterprise class infrastructure features (Deduplication, IntelliSnap and Encryption); purchase additional TB quantity to meet your Cell needs.  Additional client types or other features can be purchased separately and applied to the DPA CLA cell, but all backup jobs will be scored as DPA TB usage.  This edition can be upgraded to the Data Protection Enterprise edition by purchasing the appropriate upgrade option capacity.  The cell can be combined with additional purchases of Data Archive or Search capacity. Perpetual license sold per terabyte of front-end protection. Tiered volume price. Maintenance &amp; Support must be purchased separately.</t>
  </si>
  <si>
    <t>SB-C-DPA-1T-A-PROMO</t>
  </si>
  <si>
    <t>Data Protection Advanced (DPA) capacity PROMO bundle includes software license and first year 24x7 support.  This provides 1TB (FET) of the DPA Protection-Enterprise capacity for a CommCell offering unlimited MediaAgent, File System, NAS client, Virtual Machine (VSA) and ApplicationClass1/2/3 clients matched with Enterprise class infrastructure features (Deduplication, Intellisnap and Encryption).  (Sold per Terabyte of Front-End Protection Size)</t>
  </si>
  <si>
    <t>SB-C-DPA-1T-B</t>
  </si>
  <si>
    <t>SB-C-DPA-1T-C</t>
  </si>
  <si>
    <t>SB-C-DPA-1T-D</t>
  </si>
  <si>
    <t>SB-C-DPA-1T-E</t>
  </si>
  <si>
    <t>SB-C-DPA-1T-F</t>
  </si>
  <si>
    <t>SB-C-DPA-1T-G</t>
  </si>
  <si>
    <t>SB-C-DPA-1T-H</t>
  </si>
  <si>
    <t>SB-C-DPA-FAE-CELL</t>
  </si>
  <si>
    <t>Commvault Simpana Data Management starter bundle for new Capacity License Agreement (CLA) Data Protection Advanced (DPA) customers.  This bundle provides 3TB of DPA capacity and 3TB of FAE capacity to a new CommCell site configuration. Additional SB-C-DPA-1T-A protection capacity or SB-C-FAE-1T-A can be purchased normally to scale-out the environment. Perpetual license sold with 3 TB capacity each for DPA &amp; FAE. No tiered pricing. Maintenance &amp; Support must be purchased separately. Limit 1 per customer.</t>
  </si>
  <si>
    <t>SB-C-DPA-U-1T-A</t>
  </si>
  <si>
    <t>Convert 1TB of existing Commvault Simpana Data Protection Advanced (DPA) capacity to Data Protection Enterprise (DPE) feature pack for Enterprise Backup &amp; Recovery, adding NAS/NDMP features.  Perpetual license sold per 1 TB of licensed DPF capacity. Tiered volume price. Maintenance &amp; Support must be purchased separately.</t>
  </si>
  <si>
    <t>SB-C-DPA-U-1T-B</t>
  </si>
  <si>
    <t>SB-C-DPA-U-1T-C</t>
  </si>
  <si>
    <t>SB-C-DPA-U-1T-D</t>
  </si>
  <si>
    <t>SB-C-DPA-U-1T-E</t>
  </si>
  <si>
    <t>SB-C-DPA-U-1T-F</t>
  </si>
  <si>
    <t>SB-C-DPA-U-1T-G</t>
  </si>
  <si>
    <t>SB-C-DPA-U-1T-H</t>
  </si>
  <si>
    <t>SB-C-DPC-1T-A</t>
  </si>
  <si>
    <t>This bundle provides full rights to use all Backup and Replication agents supported by the restricted Data Protection Core (DPC) edition feature package, based on 1TB of data protection capacity.  This excludes usage of any deduplication, encryption, Intellisnap or NAS/NDMP features.  Capacity usage is measured based on the first copy (or front-end) Application Size of the last FULL backup per active client/subclient policy.  The Commvault CommCell(s) can allow installation any combination of agents and features up to the maximum client size limits on the cell. (Sold per Terabyte of Front-End Protection Size, Tiered Volume price)</t>
  </si>
  <si>
    <t>SB-C-DPC-1T-B</t>
  </si>
  <si>
    <t>SB-C-DPC-1T-C</t>
  </si>
  <si>
    <t>SB-C-DPC-1T-D</t>
  </si>
  <si>
    <t>SB-C-DPC-1T-E</t>
  </si>
  <si>
    <t>SB-C-DPC-1T-F</t>
  </si>
  <si>
    <t>SB-C-DPC-1T-G</t>
  </si>
  <si>
    <t>SB-C-DPC-1T-H</t>
  </si>
  <si>
    <t>SB-C-DPE-1T-A</t>
  </si>
  <si>
    <t>Data Protection Enterprise (DPE) capacity bundle used in a dedicated CommCell for TB-based Capacity License Agreement (CLA) customers; it can be combined with other CLA backup editions in the same cell.  This provides 1 front-end TB (FET) of DPE capacity for a CommCell, offering unlimited MediaAgent, File System, NAS client, Virtual Machine (VSA) and ApplicationClass1/2/3 clients matched with Enterprise class infrastructure features (Deduplication, IntelliSnap, Encryption, &amp; NAS/NDMP); purchase additional TB quantity to meet your Cell needs.  The cell can be combined with additional purchases of Data Archive or Search capacity. Perpetual license sold per terabyte of front-end protection. Tiered volume price. Maintenance &amp; Support must be purchased separately.</t>
  </si>
  <si>
    <t>SB-C-DPE-1T-B</t>
  </si>
  <si>
    <t>SB-C-DPE-1T-C</t>
  </si>
  <si>
    <t>SB-C-DPE-1T-D</t>
  </si>
  <si>
    <t>SB-C-DPE-1T-E</t>
  </si>
  <si>
    <t>SB-C-DPE-1T-F</t>
  </si>
  <si>
    <t>SB-C-DPE-1T-G</t>
  </si>
  <si>
    <t>SB-C-DPE-1T-H</t>
  </si>
  <si>
    <t>SB-C-DPF-1T-A</t>
  </si>
  <si>
    <t xml:space="preserve">Data Protection Foundation (DPF) capacity bundle used in a dedicated CommCell for TB-based Capacity License Agreement (CLA) customers; it can be combined with other CLA backup editions in the same cell.  This provides 1 Front End TB (FET) of the DPF capacity for a CommCell offering unlimited MediaAgent, File System, NAS and Virtual Machine (VSA) clients matched with Enterprise class backup infrastructure features (Deduplication and Encryption); purchase additional TB quantity to meet your Cell needs.  Additional client types or other features can be purchased separately and applied to the DPF CLA cell, but all backup jobs will be scored as DPF TB usage.  This edition can be upgraded to another CLA edition by purchasing the appropriate upgrade option capacity.  The cell can be combined with additional purchases of Data Archive or Search capacity. Perpetual license sold per terabyte of front-end protection. Tiered volume price. Maintenance &amp; Support must be purchased separately. </t>
  </si>
  <si>
    <t>SB-C-DPF-1T-B</t>
  </si>
  <si>
    <t>SB-C-DPF-1T-C</t>
  </si>
  <si>
    <t>SB-C-DPF-1T-D</t>
  </si>
  <si>
    <t>SB-C-DPF-1T-E</t>
  </si>
  <si>
    <t>SB-C-DPF-1T-F</t>
  </si>
  <si>
    <t>SB-C-DPF-1T-G</t>
  </si>
  <si>
    <t>SB-C-DPF-1T-H</t>
  </si>
  <si>
    <t>SB-C-DPF-U-1T-A</t>
  </si>
  <si>
    <t>Convert 1TB of existing Commvault Simpana Data Protection Foundation (DPF) capacity to Data Protection Advanced (DPA) feature pack for Advanced Backup &amp; Recovery, adding AppClass 1,2,3 and IntelliSnap features.  Perpetual license sold per 1 TB of licensed DPF capacity. Tiered volume price. Maintenance &amp; Support must be purchased separately.</t>
  </si>
  <si>
    <t>SB-C-DPF-U-1T-B</t>
  </si>
  <si>
    <t>SB-C-DPF-U-1T-C</t>
  </si>
  <si>
    <t>SB-C-DPF-U-1T-D</t>
  </si>
  <si>
    <t>SB-C-DPF-U-1T-E</t>
  </si>
  <si>
    <t>SB-C-DPF-U-1T-F</t>
  </si>
  <si>
    <t>SB-C-DPF-U-1T-G</t>
  </si>
  <si>
    <t>SB-C-DPF-U-1T-H</t>
  </si>
  <si>
    <t>SB-C-DPR-X-1T-A</t>
  </si>
  <si>
    <t>Convert 1TB of existing Commvault Simpana Data Protection Snapshot Management (DPS) capacity to Data Protection Snapshot &amp; Replication (DPSR) feature pack. Used to add replication to existing snap-only DPS TB, resulting in the DPSR feature set. Perpetual license sold per 1 TB of licensed DPS capacity. Tiered volume price. Maintenance &amp; Support must be purchased separately.</t>
  </si>
  <si>
    <t>SB-C-DPR-X-1T-B</t>
  </si>
  <si>
    <t>SB-C-DPR-X-1T-C</t>
  </si>
  <si>
    <t>SB-C-DPR-X-1T-D</t>
  </si>
  <si>
    <t>SB-C-DPR-X-1T-E</t>
  </si>
  <si>
    <t>SB-C-DPR-X-1T-F</t>
  </si>
  <si>
    <t>SB-C-DPR-X-1T-G</t>
  </si>
  <si>
    <t>SB-C-DPR-X-1T-H</t>
  </si>
  <si>
    <t>SB-C-DPS-1T-A</t>
  </si>
  <si>
    <t xml:space="preserve">Data Protection Snapshot Mgmt (DPS) capacity bundle used in a dedicated CommCell for TB-based Capacity License Agreement (CLA) customers; DPS can be combined with other CLA backup editions in the same cell. DPS provides 1 front-end TB (FET) of the DPS feature set capacity for a CommCell; offers unlimited IntelliSnap clients, infrastructure and the granular recovery tools. DPS applies to all supported hardware storage arrays. Purchase additional TB quantity to meet your cell needs. DPS excludes all data backup copy features. This edition can be upgraded to another CLA edition by purchasing the appropriate upgrade option capacity. The cell can be combined with Data Archive or Search capacity. Maintenance and support must be purchased separately.  Perpetual license sold per terabyte of front-end protection. Tiered volume price. Maintenance &amp; Support must be purchased separately. </t>
  </si>
  <si>
    <t>SB-C-DPS-1T-B</t>
  </si>
  <si>
    <t>SB-C-DPS-1T-C</t>
  </si>
  <si>
    <t>SB-C-DPS-1T-D</t>
  </si>
  <si>
    <t>SB-C-DPS-1T-E</t>
  </si>
  <si>
    <t>SB-C-DPS-1T-F</t>
  </si>
  <si>
    <t>SB-C-DPS-1T-G</t>
  </si>
  <si>
    <t>SB-C-DPS-1T-H</t>
  </si>
  <si>
    <t>SB-C-DPS-U-1T-A</t>
  </si>
  <si>
    <t>Convert 1 TB of existing Commvault Simpana Data Protection Snapshot Management (DPS) capacity to Data Protection Advanced (DPA) feature pack, adding Advanced Backup &amp; Recovery and AppClass 1,2,3 features.  Perpetual license sold per 1 TB of licensed DPS capacity. Tiered volume price. Maintenance &amp; Support must be purchased separately.</t>
  </si>
  <si>
    <t>SB-C-DPS-U-1T-B</t>
  </si>
  <si>
    <t>SB-C-DPS-U-1T-C</t>
  </si>
  <si>
    <t>SB-C-DPS-U-1T-D</t>
  </si>
  <si>
    <t>SB-C-DPS-U-1T-E</t>
  </si>
  <si>
    <t>SB-C-DPS-U-1T-F</t>
  </si>
  <si>
    <t>SB-C-DPS-U-1T-G</t>
  </si>
  <si>
    <t>SB-C-DPS-U-1T-H</t>
  </si>
  <si>
    <t>SB-C-DPSR-1T-A</t>
  </si>
  <si>
    <t xml:space="preserve">Data Protection Snap &amp; Replicate (DPSR) capacity bundle used in a dedicated CommCell for TB-based Capacity License Agreement (CLA) customers. DPSR can be combined with other CLA backup editions in the same cell.  DPSR provides 1 front-end TB (FET) of the DPSR feature set capacity for a CommCell. DPSR offers unlimited Intellisnap clients, licensing for all supported storage hardware arrays,  infrastructure and the granular recovery tools. Purchase additional TB quantity to meet your cell needs. DPSR excludes all data backup copy features. This edition can be upgraded to another CLA edition by purchasing the appropriate upgrade option capacity. The cell can be combined with additional purchases of Data Archive or Search capacity. Perpetual license sold per terabyte of front-end protection. Tiered volume price. Maintenance &amp; Support must be purchased separately. </t>
  </si>
  <si>
    <t>SB-C-DPSR-1T-B</t>
  </si>
  <si>
    <t>SB-C-DPSR-1T-C</t>
  </si>
  <si>
    <t>SB-C-DPSR-1T-D</t>
  </si>
  <si>
    <t>SB-C-DPSR-1T-E</t>
  </si>
  <si>
    <t>SB-C-DPSR-1T-F</t>
  </si>
  <si>
    <t>SB-C-DPSR-1T-G</t>
  </si>
  <si>
    <t>SB-C-DPSR-1T-H</t>
  </si>
  <si>
    <t>SB-C-DPSR-U-1T-A</t>
  </si>
  <si>
    <t>Convert 1 TB of existing Commvault Simpana Data Protection Snapshot &amp; Replicate (DPSR) capacity to Data Protection Advanced (DPA) feature pack, adding Advanced Backup &amp; Recovery and AppClass 1,2,3 features.  Perpetual license sold per 1 TB of licensed DPSR capacity. Tiered volume price. Maintenance &amp; Support must be purchased separately.</t>
  </si>
  <si>
    <t>SB-C-DPSR-U-1T-B</t>
  </si>
  <si>
    <t>SB-C-DPSR-U-1T-C</t>
  </si>
  <si>
    <t>SB-C-DPSR-U-1T-D</t>
  </si>
  <si>
    <t>SB-C-DPSR-U-1T-E</t>
  </si>
  <si>
    <t>SB-C-DPSR-U-1T-F</t>
  </si>
  <si>
    <t>SB-C-DPSR-U-1T-G</t>
  </si>
  <si>
    <t>SB-C-DPSR-U-1T-H</t>
  </si>
  <si>
    <t>SB-C-DPU-1T-A</t>
  </si>
  <si>
    <t>Commvault Data Protection upgrade: Convert 1 TB of Data Protection Core (DPC) to Data Protection Enterprise (DPE) edition capacity.  Upgrade perpetual license for Enterprise Backup &amp; Recovery. Maintenance &amp; Support included .</t>
  </si>
  <si>
    <t>SB-C-DPU-1T-B</t>
  </si>
  <si>
    <t>SB-C-DPU-1T-C</t>
  </si>
  <si>
    <t>SB-C-DPU-1T-D</t>
  </si>
  <si>
    <t>SB-C-DPU-1T-E</t>
  </si>
  <si>
    <t>SB-C-DPU-1T-F</t>
  </si>
  <si>
    <t>SB-C-DPU-1T-G</t>
  </si>
  <si>
    <t>SB-C-DPU-1T-H</t>
  </si>
  <si>
    <t>SB-C-FAC-1T-A</t>
  </si>
  <si>
    <t>This bundle provides full rights to use all File Archive agents supported by the File Archive Core (FAC) edition feature pack including the OnePass methods based on 1TB of archived data capacity.  This excludes usage for any deduplication or encryption features.  Capacity usage is measured based on the first copy (or front-end) Application Size of all active data archive jobs available on the Commvault CommCell.  The CommCell(s) allow installation of any combination of included agents and features up to the maximum client size limits on the cell.  All jobs retained in an active OnePass cycle, ObjectLink policy or Legal Hold policy will be added to the Data Archive Front-end TB capacity.   (Sold per Terabyte of Front-End Archive Size, Tiered Volume price)</t>
  </si>
  <si>
    <t>SB-C-FAC-1T-B</t>
  </si>
  <si>
    <t>SB-C-FAC-1T-C</t>
  </si>
  <si>
    <t>SB-C-FAC-1T-D</t>
  </si>
  <si>
    <t>SB-C-FAC-1T-E</t>
  </si>
  <si>
    <t>SB-C-FAC-1T-F</t>
  </si>
  <si>
    <t>SB-C-FAC-1T-G</t>
  </si>
  <si>
    <t>SB-C-FAC-1T-H</t>
  </si>
  <si>
    <t>SB-C-FAE-1T-A</t>
  </si>
  <si>
    <t>This bundle provides full rights to use all File Archive agents supported by the File Archive Enterprise edition feature pack including the OnePass methods based on 1TB of archived data capacity.  This includes Enterprise usage for any deduplication or encryption features.  Capacity usage is measured based on the front-end/Application Size of all active data archive jobs available on the CommCell.  The cell(s) allow installation of any combination of included agents and features up to the maximum client size limits on the cell.  All jobs retained in an active OnePass cycle, ObjectLink policy or Legal Hold policy will be added to the Data Archive Front end TB capacity.   (Sold per Terabyte of Front-End Archive Size, Tiered Volume price)</t>
  </si>
  <si>
    <t>SB-C-FAE-1T-B</t>
  </si>
  <si>
    <t>SB-C-FAE-1T-C</t>
  </si>
  <si>
    <t>SB-C-FAE-1T-D</t>
  </si>
  <si>
    <t>SB-C-FAE-1T-E</t>
  </si>
  <si>
    <t>SB-C-FAE-1T-F</t>
  </si>
  <si>
    <t>SB-C-FAE-1T-G</t>
  </si>
  <si>
    <t>SB-C-FAE-1T-H</t>
  </si>
  <si>
    <t>SB-C-FAU-1T-A</t>
  </si>
  <si>
    <t>CommVault Simpana File Archive Core (FAC) Upgrade: Convert 1TB of FAC edition to File Archive Enterprise (FAE) edition.</t>
  </si>
  <si>
    <t>SB-C-FAU-1T-B</t>
  </si>
  <si>
    <t>SB-C-FAU-1T-C</t>
  </si>
  <si>
    <t>SB-C-FAU-1T-D</t>
  </si>
  <si>
    <t>SB-C-FAU-1T-E</t>
  </si>
  <si>
    <t>SB-C-FAU-1T-F</t>
  </si>
  <si>
    <t>SB-C-FAU-1T-G</t>
  </si>
  <si>
    <t>SB-C-FAU-1T-H</t>
  </si>
  <si>
    <t>SB-CELL-C-20</t>
  </si>
  <si>
    <t>20 Server Bundle:  1 CS; 1 MA (MA-DMR-S feature set); 2TB Adv Dedupe Disk (ADO); 20 File System iDA clients; choice of 2 from windows-based backup application/db (AppClass1 iDA) instances OR a set of 25 Virtual Machines (1 VSA). Purchase additional features and clients as needed. Limit one per cell.</t>
  </si>
  <si>
    <t>SB-CELL-C-5</t>
  </si>
  <si>
    <t>5 Server Bundle:  1 CS; 1 MA (MA-DMR-S feature set); 1TB Adv Dedupe Disk (ADO); 5 File System iDA clients; 1 windows-based backup application/db (AppClass1 iDA).  Purchase additional features and clients as needed. Limit one per cell.</t>
  </si>
  <si>
    <t>SB-CELL-C10</t>
  </si>
  <si>
    <t>10 Server Bundle:  1 CS; 1 MA (MA-DMR-S feature set); 1TB Adv Dedupe Disk (ADO); 10 File System iDA clients; choice of 1 from windows-based backup application/db (AppClass1 iDA) instance OR set of 25 Virtual Machines (1 VSA). Purchase additional features and clients as needed. Limit one per cell.</t>
  </si>
  <si>
    <t>SB-CG-1T-A</t>
  </si>
  <si>
    <t>Cloud gateway solution for data written to cloud. Allows for a secondary copy to be stored on cloud storage.  (Qty entered is per TB peak 30-day usage, tiered)</t>
  </si>
  <si>
    <t>SB-CG-1T-B</t>
  </si>
  <si>
    <t>SB-CG-1T-C</t>
  </si>
  <si>
    <t>SB-CG-1T-D</t>
  </si>
  <si>
    <t>SB-CI-MBLP</t>
  </si>
  <si>
    <t>Provides language pack to CI Engines to support multi-byte language types. This pack is sold once per CommCell to enable features on one or many CI/Search engines.  Search engine capacity is sold separately  (Sold once per CommCell, in addition to Search options)</t>
  </si>
  <si>
    <t>SB-CLD-V-10</t>
  </si>
  <si>
    <t>Development and Test solution for cloud based dev ops and dev/test support.  Purchased on a 10-VM pack basis.  (Qty entered is per VM 10-pk, no tiering)</t>
  </si>
  <si>
    <t>SB-CLR-ACR-V-10</t>
  </si>
  <si>
    <t xml:space="preserve">Replication to the cloud for critical VM replication to cloud. (AWS&lt; Azure, Hyper-V, VMWare).  Purchased on a 10-VM pack basis. </t>
  </si>
  <si>
    <t>SB-CLR-CRM-V-10</t>
  </si>
  <si>
    <t xml:space="preserve">Cloud disaster recovery provides all of the necessary components to recover within public and private cloud platforms.  (AWS, Azure, Hyper-V, Vmware).   Purchased on 10-VM pack basis.  </t>
  </si>
  <si>
    <t>SB-CM-EP-A</t>
  </si>
  <si>
    <t>Commvault Case Manager for endpoint environments.  Includes Compliance search, user hold, automated legal hold/reference copy, review, preview and sharing, notification, sampling and export . (Qty entered is per user)</t>
  </si>
  <si>
    <t>SB-CM-EP-B</t>
  </si>
  <si>
    <t>SB-CM-EP-C</t>
  </si>
  <si>
    <t>SB-CM-EP-D</t>
  </si>
  <si>
    <t>SB-CM-EP-E</t>
  </si>
  <si>
    <t>SB-CM-EP-F</t>
  </si>
  <si>
    <t>SB-CM-F-A</t>
  </si>
  <si>
    <t>Commvault Case Manager for file environments.  Includes eDiscovery SKU functionality + automated reference copy, automated legal hold.   (Qty entered is per 1M objects)</t>
  </si>
  <si>
    <t>SB-CM-F-B</t>
  </si>
  <si>
    <t>SB-CM-F-C</t>
  </si>
  <si>
    <t>SB-CM-F-D</t>
  </si>
  <si>
    <t>SB-CM-F-E</t>
  </si>
  <si>
    <t>SB-CM-F-F</t>
  </si>
  <si>
    <t>SB-CM-MB-A</t>
  </si>
  <si>
    <t>Commvault Case Manager for e-mail environments.  Includes Compliance search, mailbox custodian hold, automated legal hold/reference copy, review, preview and sharing, notification, sampling and export.   (Qty entered is per mailbox)</t>
  </si>
  <si>
    <t>SB-CM-MB-B</t>
  </si>
  <si>
    <t>SB-CM-MB-C</t>
  </si>
  <si>
    <t>SB-CM-MB-D</t>
  </si>
  <si>
    <t>SB-CM-MB-E</t>
  </si>
  <si>
    <t>SB-CM-MB-F</t>
  </si>
  <si>
    <t>SB-CSIM-S-AF</t>
  </si>
  <si>
    <t>Advanced VM solution set: INCLUDES FOUNDATION FUNCTIONALITY and adds Intellisnap and Self-Service options to VM Foundation protection SB-cSIM-V-F-10 solution.   Purchased on socket basis to match uhypervisor server farm.     (Qty entered is per socket,  No tiering.)</t>
  </si>
  <si>
    <t>SB-CSIM-S-AF-PROMO</t>
  </si>
  <si>
    <t>Advanced VM solution set: INCLUDES FOUNDATION FUNCTIONALITY and adds Intellisnap and Self-Service options to VM Foundation protection SB-cSIM-V-F-10 solution.   Purchased on socket basis to match uhypervisor server farm.     (Qty entered is per socket,  No tiering.).  1 year of maintenance included, valid until December 31, 2015.</t>
  </si>
  <si>
    <t>SB-CSIM-S-F</t>
  </si>
  <si>
    <t xml:space="preserve">Commvault Simpana for VM Backup &amp; Recovery Foundation protection using Virtual Server Agent backup/recovery.  Includes backup infrastructure with deduplication, disk and tape options.  Perpetual license purchased on socket basis. Maintenance &amp; support must be purchased separately.    </t>
  </si>
  <si>
    <t>SB-CSIM-S-F-PROMO</t>
  </si>
  <si>
    <t>CommVault Simpana for VM Backup &amp; Recovery Foundation protection using Virtual Server Agent backup/recovery.  Includes backup infrastructure with deduplication, disk and tape options.  Perpetual license purchased on socket basis. Maintenance &amp; support must be purchased separately.    1 year of maintenance included., valid until December 31, 2015.</t>
  </si>
  <si>
    <t>SB-CSIM-S-U-F</t>
  </si>
  <si>
    <t>Converts Foundation licensing to Advanced, sold per socket.     (Qty entered is per socket,  No tiering.)</t>
  </si>
  <si>
    <t>SB-CSIM-V-AF-10</t>
  </si>
  <si>
    <t>Advanced VM solution set: INCLUDES FOUNDATION FUNCTIONALITY and adds Intellisnap, Cloud Connector, and Self-Service options to VM Foundation protection SB-cSIM-V-F-10 solution.   Purchased on VM basis to match unique, active VM count, sold in 10-VM pack.     (Qty entered is per VM-10PK,  No tiering.)</t>
  </si>
  <si>
    <t>SB-CSIM-V-AF-10-PROMO</t>
  </si>
  <si>
    <t>Advanced VM solution set: INCLUDES FOUNDATION FUNCTIONALITY and adds Intellisnap and Self-Service options to VM Foundation protection SB-cSIM-V-F-10 solution.   Purchased on VM basis to match unique, active VM count, sold in 10-VM pack.     (Qty entered is per VM-10PK,  No tiering.).  1 year of maintenance included., valid until December 31, 2015.</t>
  </si>
  <si>
    <t>SB-CSIM-V-APP</t>
  </si>
  <si>
    <t xml:space="preserve">Per VM license includes Exchange, SQL, Active Directory and Sharepoint.  Licensed per VM and requires VM or socket based ADVANCED  as a prerequisite.  </t>
  </si>
  <si>
    <t>SB-CSIM-V-F-10</t>
  </si>
  <si>
    <t xml:space="preserve">Commvault Simpana for VM Backup &amp; Recovery Foundation protection using Virtual Server Agent backup/recovery.  Includes backup infrastructure with deduplication, disk and tape options.  Perpetual license purchased on 10-pack VM basis. Maintenance &amp; support must be purchased separately.    </t>
  </si>
  <si>
    <t>SB-CSIM-V-F-10-PROMO</t>
  </si>
  <si>
    <t>CommVault Simpana for VM Backup &amp; Recovery Foundation protection using Virtual Server Agent backup/recovery.  Includes backup infrastructure with deduplication, disk and tape options.  Perpetual license purchased on 10-pack VM basis. Maintenance &amp; support must be purchased separately.    1 year of maintenance included, valid until December 31, 2015.</t>
  </si>
  <si>
    <t>SB-CSIM-V-M-10</t>
  </si>
  <si>
    <t>Commvault Simpana for VM Backup, Recovery &amp; Cloud Management, Adds VM Archiving features to the VM Backup &amp; Recovery Foundation (SB-cSIM-V-F-10 or SB-cSIM-S-F) solution. Perpetual license purchased on 10-pack VM basis. Maintenance &amp; support must be purchased separately.</t>
  </si>
  <si>
    <t>SB-CSIM-V-M-10-PROMO</t>
  </si>
  <si>
    <t xml:space="preserve">CommVault Simpana for VM Backup, Recovery &amp; Cloud Management, Adds VM Archiving features to the VM Backup &amp; Recovery Foundation (SB-cSIM-V-F-10 or SB-cSIM-S-F) solution. Perpetual license purchased on 10-pack VM basis. Maintenance &amp; support must be purchased separately.  Promotional price valid July 1 - Dec 31, 2015.  </t>
  </si>
  <si>
    <t>SB-CSIM-V-P-10</t>
  </si>
  <si>
    <t>Commvault Simpana for VM Backup, Recovery &amp; Cloud Management, Adds VM Provisioning &amp; Management options to the VM Backup &amp; Recovery Foundation (SB-CSIM-V-F-10) solution. Perpetual license purchased on 10-pack VM basis. Maintenance &amp; support must be purchased separately.</t>
  </si>
  <si>
    <t>SB-CSIM-V-P-U-CLD-10</t>
  </si>
  <si>
    <t>Convert 10 VM-pack of virtualization solution set into 10-VM pack of Development and Test solution set .  (Qty entered is per VM 10-pk, no tiering)</t>
  </si>
  <si>
    <t>SB-CSIM-V-P-U-CRM-10</t>
  </si>
  <si>
    <t>Convert 10 VM-pack of virtualization solution set into 10-VM pack of Cloud Recovery Manager solution set .  (Qty entered is per VM 10-pk, no tiering)</t>
  </si>
  <si>
    <t>SB-CSIM-V-U-F-10</t>
  </si>
  <si>
    <t>Converts Foundation licensing to Advanced, sold in 10-VM pack.     (Qty entered is per VM-10PK,  No tiering.)</t>
  </si>
  <si>
    <t>SB-ED-F-A</t>
  </si>
  <si>
    <t>eDiscovery for file environments.  Includes compliance search, point-in-time legal hold, review, preview &amp; sharing .   (Qty entered is per 1M objects )</t>
  </si>
  <si>
    <t>SB-ED-F-B</t>
  </si>
  <si>
    <t>SB-ED-F-C</t>
  </si>
  <si>
    <t>SB-ED-F-D</t>
  </si>
  <si>
    <t>SB-ED-F-E</t>
  </si>
  <si>
    <t>SB-ED-F-F</t>
  </si>
  <si>
    <t>SB-ED-U-F-A</t>
  </si>
  <si>
    <t>Converts 1M objects from eDiscovery to Commvault Case Manager for file environments .   (Qty entered is per 1M objects)</t>
  </si>
  <si>
    <t>SB-ED-U-F-B</t>
  </si>
  <si>
    <t>SB-ED-U-F-C</t>
  </si>
  <si>
    <t>SB-ED-U-F-D</t>
  </si>
  <si>
    <t>SB-ED-U-F-E</t>
  </si>
  <si>
    <t>SB-ED-U-F-F</t>
  </si>
  <si>
    <t>SB-ESIM-B-A</t>
  </si>
  <si>
    <t>Commvault Simpana Endpoint Backup, Restore &amp; Data Loss Prevention - purchased on per user basis, or named owners. Base Perpetual License (maintenance/support must be quoted separately). Includes desktop/laptop backup and restore up to 2TB per user and file level encryption, remote wipe and geo-location. Usage is excluded from Capacity License Agreement (CLA) Data Protection  Front-end TB (FET) meters.</t>
  </si>
  <si>
    <t>SB-ESIM-B-B</t>
  </si>
  <si>
    <t>SB-ESIM-B-C</t>
  </si>
  <si>
    <t>SB-ESIM-B-D</t>
  </si>
  <si>
    <t>SB-ESIM-B-E</t>
  </si>
  <si>
    <t>SB-ESIM-B-F</t>
  </si>
  <si>
    <t>SB-ESIM-BC-A</t>
  </si>
  <si>
    <t>Commvault: endpoint base backup capability combined with eDiscovery . (Qty entered is per user)</t>
  </si>
  <si>
    <t>SB-ESIM-BC-B</t>
  </si>
  <si>
    <t>SB-ESIM-BC-C</t>
  </si>
  <si>
    <t>SB-ESIM-BC-D</t>
  </si>
  <si>
    <t>SB-ESIM-BC-E</t>
  </si>
  <si>
    <t>SB-ESIM-BC-F</t>
  </si>
  <si>
    <t>SB-ESIM-BCM-A</t>
  </si>
  <si>
    <t>Commvault: endpoint base backup capability combined with Case Manager . (Qty entered is per user)</t>
  </si>
  <si>
    <t>SB-ESIM-BCM-B</t>
  </si>
  <si>
    <t>SB-ESIM-BCM-C</t>
  </si>
  <si>
    <t>SB-ESIM-BCM-D</t>
  </si>
  <si>
    <t>SB-ESIM-BCM-E</t>
  </si>
  <si>
    <t>SB-ESIM-BCM-F</t>
  </si>
  <si>
    <t>SB-ESIM-BS-A</t>
  </si>
  <si>
    <t>Includes base backup capability combined withFile Share .  See individual products for detailed description. (Qty entered is per user)</t>
  </si>
  <si>
    <t>SB-ESIM-BS-B</t>
  </si>
  <si>
    <t>SB-ESIM-BS-C</t>
  </si>
  <si>
    <t>SB-ESIM-BS-D</t>
  </si>
  <si>
    <t>SB-ESIM-BS-E</t>
  </si>
  <si>
    <t>SB-ESIM-BS-F</t>
  </si>
  <si>
    <t>SB-ESIM-BSC-A</t>
  </si>
  <si>
    <t>Includes base backup , file share and eDIscovery for Endpoint environments .   See individual products for detailed description. (Qty entered is per user)</t>
  </si>
  <si>
    <t>SB-ESIM-BSC-B</t>
  </si>
  <si>
    <t>SB-ESIM-BSC-C</t>
  </si>
  <si>
    <t>SB-ESIM-BSC-D</t>
  </si>
  <si>
    <t>SB-ESIM-BSC-E</t>
  </si>
  <si>
    <t>SB-ESIM-BSC-F</t>
  </si>
  <si>
    <t>SB-ESIM-BSCM-A</t>
  </si>
  <si>
    <t>SB-ESIM-BSCM-B</t>
  </si>
  <si>
    <t>SB-ESIM-BSCM-C</t>
  </si>
  <si>
    <t>SB-ESIM-BSCM-D</t>
  </si>
  <si>
    <t>SB-ESIM-BSCM-E</t>
  </si>
  <si>
    <t>SB-ESIM-BSCM-F</t>
  </si>
  <si>
    <t>SB-ESIM-C-A</t>
  </si>
  <si>
    <t>Commvault Simpana Endpoint Compliance and eDiscovery - purchased on user basis, or named owners. Base Perpetual License (maintenance/support must be quoted separately). Adds content indexing/search and compliance features to Endpoint backup and restore foundation. Usage is excluded from Content Index / Search object meters.</t>
  </si>
  <si>
    <t>SB-ESIM-C-B</t>
  </si>
  <si>
    <t>SB-ESIM-C-C</t>
  </si>
  <si>
    <t>SB-ESIM-C-D</t>
  </si>
  <si>
    <t>SB-ESIM-C-E</t>
  </si>
  <si>
    <t>SB-ESIM-C-F</t>
  </si>
  <si>
    <t>SB-ESIM-EU-A</t>
  </si>
  <si>
    <t>Converts 1 user of Endpoint eDiscovery to Case Manager . (Qty entered is per user)</t>
  </si>
  <si>
    <t>SB-ESIM-EU-B</t>
  </si>
  <si>
    <t>SB-ESIM-EU-C</t>
  </si>
  <si>
    <t>SB-ESIM-EU-D</t>
  </si>
  <si>
    <t>SB-ESIM-EU-E</t>
  </si>
  <si>
    <t>SB-ESIM-EU-F</t>
  </si>
  <si>
    <t>SB-ESIM-F-A</t>
  </si>
  <si>
    <t>Commvault Simpana Endpoint File Sharing - purchased on user basis, or named owners. Base Perpetual License (maintenance/support must be quoted separately). Adds file sharing and collaboration features to Endpoint backup and restore foundation.</t>
  </si>
  <si>
    <t>SB-ESIM-F-B</t>
  </si>
  <si>
    <t>SB-ESIM-F-C</t>
  </si>
  <si>
    <t>SB-ESIM-F-D</t>
  </si>
  <si>
    <t>SB-ESIM-F-E</t>
  </si>
  <si>
    <t>SB-ESIM-F-F</t>
  </si>
  <si>
    <t>SB-ESIM-S-A</t>
  </si>
  <si>
    <t>File Sharing and collaboration.  Includes file sharing capability, Edge Drive, DLP . Does not include laptop/desktop backup (SB-eSIM-B), eDiscovery (SB-eSIM-C) or Case Manager (SB-CM-EP) . (Qty entered is per user)</t>
  </si>
  <si>
    <t>SB-ESIM-S-B</t>
  </si>
  <si>
    <t>SB-ESIM-S-C</t>
  </si>
  <si>
    <t>SB-ESIM-S-D</t>
  </si>
  <si>
    <t>SB-ESIM-S-E</t>
  </si>
  <si>
    <t>SB-ESIM-S-F</t>
  </si>
  <si>
    <t>SB-ESIM-U-A</t>
  </si>
  <si>
    <t>Commvault Simpana Endpoint Data Protection/Discovery/Sharing bundle - purchased on user basis, or named owners. Base Perpetual License (maintenance/support must be quoted separately) for Total Endpoint Solution. Includes desktop/laptop backup/restore/DLP options for &lt;50GB per user, Compliance/eDiscovery and File Sharing. Usage is excluded from Capacity License Agreement (CLA) Data Protection Front-end TB (FET) and Content Index / Search object meters.</t>
  </si>
  <si>
    <t>SB-ESIM-U-B</t>
  </si>
  <si>
    <t>SB-ESIM-U-C</t>
  </si>
  <si>
    <t>SB-ESIM-U-D</t>
  </si>
  <si>
    <t>SB-ESIM-U-E</t>
  </si>
  <si>
    <t>SB-ESIM-U-F</t>
  </si>
  <si>
    <t>SB-ISE-1</t>
  </si>
  <si>
    <t xml:space="preserve">1 Intellisnap Snapshot Enabler and MediaAgent instance for supported hardware snapshots, enabler/MA is added to existing backup host clients (iDA App/FS) to use Intellisnap snapshot management/snapcopy options.  For 10.0 cell a common MediaAgent instance is provided, for 9.0 cells user must select choice of MA/OS license type.   See Intellisnap Protection Client bundles for new installations. </t>
  </si>
  <si>
    <t>SB-ISIM-E-21</t>
  </si>
  <si>
    <t>Commvault Simpana IntelliSnap Recovery solution, targeted for attachment to storage array purchases.  Includes bundle of 21 FET of DPS capacity and 2 day Remote Services offering (IC-CONS-BB) for fast-track installation services. Bundle can be purchased multiple times in the same cell and/or combined with 7 and 14 TB IntelliSnap bundles,followed by additional DPS purchases or upgrades to DPSR or DPA offers. Maintenance and support must be purchased separately. (Qty entered is per bundle, no tiering.)</t>
  </si>
  <si>
    <t>SB-ISIM-M-14</t>
  </si>
  <si>
    <t>Commvault Simpana IntelliSnap Recovery solution, targeted for attachment to storage array purchases.  Includes bundle of 14 FET of DPS capacity and 2 day Remote Services offering (IC-CONS-BB) for fast-track installation services. Bundle can be purchased multiple times in the same cell and/or combined with 7 and 21 TB IntelliSnap bundles,followed by additional DPS purchases or upgrades to DPSR or DPA offers. Maintenance and support must be purchased separately. (Qty entered is per bundle, no tiering.)</t>
  </si>
  <si>
    <t>SB-ISIM-S-7</t>
  </si>
  <si>
    <t>Commvault Simpana IntelliSnap Recovery solution, targeted for attachment to storage array purchases.  Includes bundle of 7 FET of DPS capacity and 2 day Remote Services offering (IC-CONS-BB) for fast-track installation services. Bundle can be purchased multiple times in the same cell and/or combined with 14 and 21 TB IntelliSnap bundles, followed by additional DPS purchases or upgrades to DPSR or DPA offers. Maintenance and support must be purchased separately. (Qty entered is per bundle, no tiering.)</t>
  </si>
  <si>
    <t>SB-LM-A</t>
  </si>
  <si>
    <t>Log management and analytics.  Includes event and log tracking and management.  (Qty entered is per GB per day )</t>
  </si>
  <si>
    <t>SB-LM-B</t>
  </si>
  <si>
    <t>SB-LM-C</t>
  </si>
  <si>
    <t>SB-LM-D</t>
  </si>
  <si>
    <t>SB-LM-E</t>
  </si>
  <si>
    <t>SB-LM-F</t>
  </si>
  <si>
    <t>SB-LM-G</t>
  </si>
  <si>
    <t>SB-LM-H</t>
  </si>
  <si>
    <t>SB-LM-S-10GB</t>
  </si>
  <si>
    <t>Commvault: 10GB starter bundle for log management and analytics.  Includes 10GB for event and log tracking.</t>
  </si>
  <si>
    <t>SB-LM-S-5GB</t>
  </si>
  <si>
    <t>Commvault: 5GB starter bundle for log management and analytics.  Includes 5GB for event and log tracking.</t>
  </si>
  <si>
    <t>SB-MSIM-A-A</t>
  </si>
  <si>
    <t xml:space="preserve">Commvault Simpana for Email Archive Foundation.  Includes end-user and journal mailbox archive, ContentStore Mail, PST management, CI and end-user search.  Perpetual license purchased per mailbox.  Maintenance and support is purchased separately. </t>
  </si>
  <si>
    <t>SB-MSIM-A-B</t>
  </si>
  <si>
    <t>SB-MSIM-A-C</t>
  </si>
  <si>
    <t>SB-MSIM-A-D</t>
  </si>
  <si>
    <t>SB-MSIM-A-E</t>
  </si>
  <si>
    <t>SB-MSIM-A-F</t>
  </si>
  <si>
    <t>SB-MSIM-C-A</t>
  </si>
  <si>
    <t xml:space="preserve">Commvault Simpana for Email Archive Compliance Add-on  - metered per MAILBOX. Base perpetual license for complete compliance and eDiscovery search, legal hold and Case Manager.  Perpetual license purchased per mailbox.  Maintenance and support is purchased separately. </t>
  </si>
  <si>
    <t>SB-MSIM-C-B</t>
  </si>
  <si>
    <t>SB-MSIM-C-C</t>
  </si>
  <si>
    <t>SB-MSIM-C-D</t>
  </si>
  <si>
    <t>SB-MSIM-C-E</t>
  </si>
  <si>
    <t>SB-MSIM-C-F</t>
  </si>
  <si>
    <t>SB-MSIM-MB-A</t>
  </si>
  <si>
    <t xml:space="preserve">Commvault Simpana for Email Archive.  Includes end-user and journal mailbox archive, ContentStore Mail, PST management, CI, end-user and full compliance and eDiscovery search, and legal hold.  Perpetual license purchased per mailbox.  Maintenance and support is purchased separately. </t>
  </si>
  <si>
    <t>SB-MSIM-MB-B</t>
  </si>
  <si>
    <t>SB-MSIM-MB-C</t>
  </si>
  <si>
    <t>SB-MSIM-MB-D</t>
  </si>
  <si>
    <t>SB-MSIM-MB-E</t>
  </si>
  <si>
    <t>SB-MSIM-MB-F</t>
  </si>
  <si>
    <t>SB-MSIM-MBC-A</t>
  </si>
  <si>
    <t>Includes base archive capability combined with Case Manager .   (Qty entered is per mailbox)</t>
  </si>
  <si>
    <t>SB-MSIM-MBC-B</t>
  </si>
  <si>
    <t>SB-MSIM-MBC-C</t>
  </si>
  <si>
    <t>SB-MSIM-MBC-D</t>
  </si>
  <si>
    <t>SB-MSIM-MBC-E</t>
  </si>
  <si>
    <t>SB-MSIM-MBC-F</t>
  </si>
  <si>
    <t>SB-MSIM-U-C-A</t>
  </si>
  <si>
    <t>Converts 1 mailbox of E-Mail  eDiscovery to Case Manager .   (Qty entered is per mailbox)</t>
  </si>
  <si>
    <t>SB-MSIM-U-C-B</t>
  </si>
  <si>
    <t>SB-MSIM-U-C-C</t>
  </si>
  <si>
    <t>SB-MSIM-U-C-D</t>
  </si>
  <si>
    <t>SB-MSIM-U-C-E</t>
  </si>
  <si>
    <t>SB-MSIM-U-C-F</t>
  </si>
  <si>
    <t>SB-RMA-ADO-C-10</t>
  </si>
  <si>
    <t>Commvault Local protection 1 MA-W/L, 6TB of Adv Disk Option (dedupe) capacity. 10 ADP (choice of W/L/NW) FS clients, 1 windows-based backup application iDA (choice of AD, Exchange, SPP, Notes/W, or Database/W). Limit one per site.</t>
  </si>
  <si>
    <t>SB-RMA-ADO-C-5</t>
  </si>
  <si>
    <t>Commvault Local protection 1 MA-W/L, 3TB of Adv Disk Option (dedupe) capacity. 5 ADP (choice of W/L/NW) FS clients, 1 windows-based backup application iDA (choice of AD, Exchange, SPP, Notes/W, or Database/W). Limit one per site.</t>
  </si>
  <si>
    <t>SB-RSP-C-1</t>
  </si>
  <si>
    <t>Commvault Remote Site Protection Bundle - file system with application.  Site Bundle: 1 File System client, 1 MA (MA-DMR-S features) , 1TB of Std Disk Option (SDO) capacity and choice of 1 ApplicationClass1 or ApplicationClass2 client.   Limit one per site. (Sold per host node)</t>
  </si>
  <si>
    <t>SB-SOC-1M-U-A</t>
  </si>
  <si>
    <t xml:space="preserve">Upgrade from SOC Search by object to File-only eDIscovery.  Licensed per 1M objects, purchasing this upgrade gives access to all file eDiscovery features.  </t>
  </si>
  <si>
    <t>SB-SOC-1M-U-B</t>
  </si>
  <si>
    <t>SB-SOC-1M-U-C</t>
  </si>
  <si>
    <t>SB-SOC-1M-U-D</t>
  </si>
  <si>
    <t>SB-SOC-1M-U-E</t>
  </si>
  <si>
    <t>SB-SOC-1M-U-F</t>
  </si>
  <si>
    <t>SB-VEB-100</t>
  </si>
  <si>
    <t xml:space="preserve">Commvault Virtual Environment Bundle, Tier 2 for up to 100 VMs.  Contains 100 VM unique instances (DP-VM-1), 2 MA  (MA-DMR-S feature set), 2TB SDO Disk, and 2 Intellisnap HW enabler.  Designed to protect up to 100 VM environments with B2D.  Can be purchased in blocks or extended as needed.  Bundle cannot be separated.  </t>
  </si>
  <si>
    <t>SB-VEB-200</t>
  </si>
  <si>
    <t xml:space="preserve">Commvault Virtual Environment Bundle, Tier 3 for up to 200 VMs.  Contains 100 VM unique instances (DP-VM-1), 4 MA  (MA-DMR-S feature set), 4TB SDO Disk, and 2 Intellisnap HW enabler.  Designed to protect up to 200 VM environments with B2D.  Can be purchased in blocks or extended as needed.  Bundle cannot be separated.  </t>
  </si>
  <si>
    <t>SB-VEB-50</t>
  </si>
  <si>
    <t xml:space="preserve">Commvault Virtual Environment Bundle, Tier 1 for up to 50 VMs.  Bundled Virtual Protection Solution:  Contains 50 VM unique instances (DP-VM-1), 1 MA  (MA-DMR-S feature set), 1TB SDO Disk, and 1 Intellisnap HW enabler.  Designed to protect up to 50 VM environments with B2D.  Can be purchased in blocks or extended as needed.  Bundle cannot be separated.  </t>
  </si>
  <si>
    <t>SB-VEB-500</t>
  </si>
  <si>
    <t xml:space="preserve">Commvault Virtual Environment Bundle, Tier 4 for up to 500 VMs.  Bundled Virtual Protection Solution:  Contains 500 VM unique instances (DP-VM-1), 10 MA  (MA-DMR-S feature set), 10TB SDO Disk, and 10 Intellisnap HW enabler.  Designed to protect up to 500 VM environments with B2D.  Can be purchased in blocks or extended as needed.  Bundle cannot be separated.  </t>
  </si>
  <si>
    <t>SB-VIRT-CELL-PROMO</t>
  </si>
  <si>
    <t>Commvault virtualization bundle.  Includes (6) SB-cSIM-S-AF Advanced socket licenses, (2) SB-cSIM-V-App application licenses, and 2TB of Data Protection Advanced (DPA).  Includes full rights to all of the listed products, limited to quantity 5 per customer.   Valid until December 31, 2015.</t>
  </si>
  <si>
    <t>SNMP-BIN-CC</t>
  </si>
  <si>
    <t>Commvault SNMP Alerting Enabler.  1 SNMP Base Integration for CommCell integration: required for each CommServe. Applies to cells purchased without the bundled feature.</t>
  </si>
  <si>
    <t>V9</t>
  </si>
  <si>
    <t>AFP-CSM-1</t>
  </si>
  <si>
    <t>1 AFP-Bundle Base Integration for CommCell (per CSM)</t>
  </si>
  <si>
    <t>AFP-UMA-1</t>
  </si>
  <si>
    <t>1 AFP-B Extension pack for each AFP supported Media Agent: required for each MA in CommCell</t>
  </si>
  <si>
    <t>DA-A-DCTM-C</t>
  </si>
  <si>
    <t>1 Application iDA for Documentum Server on supported OS. Match to OS-FS iDA.</t>
  </si>
  <si>
    <t>DA-A-MYS-C</t>
  </si>
  <si>
    <t>1 Application iDA for MySQL Database Server on supported OS. Match to OS-FS iDA.</t>
  </si>
  <si>
    <t>DA-BA-12T</t>
  </si>
  <si>
    <t>1 NDMP client for a BlueArc NAS server, Tier 2 (0-12TB capacity)</t>
  </si>
  <si>
    <t>DA-BA-36T</t>
  </si>
  <si>
    <t>1 NDMP client for a BlueArc NAS server, Tier 3 (0-36TB capacity)</t>
  </si>
  <si>
    <t>DA-BA-42T</t>
  </si>
  <si>
    <t>1 NDMP client for a BlueArc NAS server, Tier 4 (36TB+ capacity)</t>
  </si>
  <si>
    <t>DA-BA-6T</t>
  </si>
  <si>
    <t>1 NDMP client for a BlueArc NAS server, Tier 1 (0-6TB capacity)</t>
  </si>
  <si>
    <t>DA-BA-NAS-C</t>
  </si>
  <si>
    <t>1 Virtual NAS Client for a BlueArc NAS server, sold in combination with standard NDMP license</t>
  </si>
  <si>
    <t>DA-BSD-LIN-1</t>
  </si>
  <si>
    <t>1 iDataAgent for BSD Linux Server</t>
  </si>
  <si>
    <t>DA-CEL-12T</t>
  </si>
  <si>
    <t>1 NDMP client for a EMC Celerra NAS server, Tier 2 (0-12TB capacity)</t>
  </si>
  <si>
    <t>DA-CEL-36T</t>
  </si>
  <si>
    <t>1 NDMP client for a EMC Celerra NAS server, Tier 3 (0-36TB capacity)</t>
  </si>
  <si>
    <t>DA-CEL-42T</t>
  </si>
  <si>
    <t>1 NDMP client for a EMC Celerra NAS server, Tier 4 (36+TB capacity)</t>
  </si>
  <si>
    <t>DA-CEL-6T</t>
  </si>
  <si>
    <t>1 NDMP client for a EMC Celerra NAS server, Tier 1 (0-6TB capacity)</t>
  </si>
  <si>
    <t>DA-CEL-NAS-C</t>
  </si>
  <si>
    <t>1 Virtual NAS Client for EMC Cel NAS server, sold in combination with standard NDMP license</t>
  </si>
  <si>
    <t>DA-CP-T64-1</t>
  </si>
  <si>
    <t>1 iDataAgent for a Tru64 Server</t>
  </si>
  <si>
    <t>DA-HDS-12T</t>
  </si>
  <si>
    <t>1 NDMP client for a HDS NAS server, Tier 2 (0-12TB capacity)</t>
  </si>
  <si>
    <t>DA-HDS-36T</t>
  </si>
  <si>
    <t>1 NDMP client for a HDS NAS server, Tier 3 (0-36TB capacity)</t>
  </si>
  <si>
    <t>DA-HDS-42T</t>
  </si>
  <si>
    <t>1 NDMP client for a HDS NAS server, Tier 4 (36+TB capacity)</t>
  </si>
  <si>
    <t>DA-HDS-6T</t>
  </si>
  <si>
    <t>1 NDMP client for a HDS NAS server, Tier 1 (0-6TB capacity)</t>
  </si>
  <si>
    <t>DA-HDS-NAS-C</t>
  </si>
  <si>
    <t>1 Virtual NAS Client for HDS NAS server, sold in combination with standard NDMP license</t>
  </si>
  <si>
    <t>DA-HP-HP-UX-1</t>
  </si>
  <si>
    <t>1 iDataAgent for HP-UX Server</t>
  </si>
  <si>
    <t>DA-I-AIX-1</t>
  </si>
  <si>
    <t>1 iDataAgent for IBM AIX Server</t>
  </si>
  <si>
    <t>DA-L-DB2-C</t>
  </si>
  <si>
    <t>1 Application iDA for DB2/UDB Database Server on Linux. Match to L-FS iDA.</t>
  </si>
  <si>
    <t>DA-L-DLO-1</t>
  </si>
  <si>
    <t>1 Desktop Protection Client pack, for Linux-Desktop OS versions only.  This includes the FS-iDA, and a CI Offline connector.  Purchase MA-ADO/Deduplication disk separately.</t>
  </si>
  <si>
    <t>DA-L-DLO-50</t>
  </si>
  <si>
    <t>Set of 50 Desktop Protection Client pack, for Linux-Desktop OS versions only.  This includes the FS-iDA, and a CI Offline connector.  Purchase MA-ADO/Deduplication disk separately.</t>
  </si>
  <si>
    <t>DA-L-LN-C</t>
  </si>
  <si>
    <t>1 Application iDA (DB Level) for Lotus Notes Server. Match to L-FS iDA.</t>
  </si>
  <si>
    <t>DA-L-NDMPTS-E</t>
  </si>
  <si>
    <t xml:space="preserve">1 Media Agent Enabler for NDMP Tape Linux Server </t>
  </si>
  <si>
    <t>DA-L-ORA-C</t>
  </si>
  <si>
    <t>1 Application iDA for Oracle Database Server on Linux. Match to L-FS iDA.</t>
  </si>
  <si>
    <t>DA-L-PSG-C</t>
  </si>
  <si>
    <t>1 Application iDA for PostGreSQL Database Server on Linux. Match to L-FS iDA.</t>
  </si>
  <si>
    <t>DA-LIN-FS-1</t>
  </si>
  <si>
    <t>1 iDataAgent for Linux Server</t>
  </si>
  <si>
    <t>DA-MAC-OSX-1</t>
  </si>
  <si>
    <t>1 iDataAgent for MAC OSX</t>
  </si>
  <si>
    <t>DA-MV-12T</t>
  </si>
  <si>
    <t>1 NDMP client for a Multi-Vendor NAS server, Tier 2 (0-12TB capacity)</t>
  </si>
  <si>
    <t>DA-MV-36T</t>
  </si>
  <si>
    <t>1 NDMP client for a Multi-Vendor NAS server, Tier 3 (0-36TB capacity)</t>
  </si>
  <si>
    <t>DA-MV-42T</t>
  </si>
  <si>
    <t>1 NDMP client for a Multi-Vendor NAS server, Tier 4 (36TB+ capacity)</t>
  </si>
  <si>
    <t>DA-MV-6T</t>
  </si>
  <si>
    <t>1 NDMP client for a Multi-Vendor NAS server, Tier 1 (0-6TB capacity)</t>
  </si>
  <si>
    <t>DA-MV-NAS-C</t>
  </si>
  <si>
    <t>1 Virtual NAS Client, sold in combination with standard NDMP license</t>
  </si>
  <si>
    <t>DA-NA-12T</t>
  </si>
  <si>
    <t>1 NDMP client for a NetApp Filer NAS server, Tier 2 (0-12TB capacity)</t>
  </si>
  <si>
    <t>DA-NA-36T</t>
  </si>
  <si>
    <t>1 NDMP client for a NetApp Filer NAS server, Tier 3 (0-36TB capacity)</t>
  </si>
  <si>
    <t>DA-NA-42T</t>
  </si>
  <si>
    <t>1 NDMP client for a NetApp Filer NAS server, Tier 4 (36+TB capacity)</t>
  </si>
  <si>
    <t>DA-NA-6T</t>
  </si>
  <si>
    <t>1 NDMP client for a NetApp Filer NAS server, Tier 1 (0-6TB capacity)</t>
  </si>
  <si>
    <t>DA-NA-NAS-C</t>
  </si>
  <si>
    <t>1 Virtual NAS Client for NetApp server, sold in combination with standard NDMP license</t>
  </si>
  <si>
    <t>DA-NAWRE-UT</t>
  </si>
  <si>
    <t>1 NDMP Restore Enabler NDMP backups, any OS, supports NetApp and EMC NAS</t>
  </si>
  <si>
    <t>DA-NDMPTS-E</t>
  </si>
  <si>
    <t>1 Media Agent Enabler for NDMP Tape Windows Server</t>
  </si>
  <si>
    <t>DA-NW-OES-1</t>
  </si>
  <si>
    <t>1 iDataAgent for FS NetWare server or OES/NSS volumes on SUSE</t>
  </si>
  <si>
    <t>DA-O-GPWS-C</t>
  </si>
  <si>
    <t>1 Application iDA (DB level) for GroupWise Server. Match to OES-FS iDA.</t>
  </si>
  <si>
    <t>DA-O-NDS-C</t>
  </si>
  <si>
    <t xml:space="preserve">1 iDataAgent for eDirectory / NDS Novell Server on OES/NW. Match to OES-FS iDA. </t>
  </si>
  <si>
    <t>DA-S-SOL-1</t>
  </si>
  <si>
    <t>1 iDataAgent for Solaris Server</t>
  </si>
  <si>
    <t>DA-SGI-IRX-1</t>
  </si>
  <si>
    <t>1 iDataAgent for IRIX Server (SGI)</t>
  </si>
  <si>
    <t>DA-U-DB2-C</t>
  </si>
  <si>
    <t>1 Application iDA for DB2/UDB Database Server on UNIX. Match to U-FS iDA.</t>
  </si>
  <si>
    <t>DA-U-INFO-C</t>
  </si>
  <si>
    <t>1 Application iDA for Informix Database Server on UNIX. Match to U-FS iDA.</t>
  </si>
  <si>
    <t>DA-U-LN-C</t>
  </si>
  <si>
    <t>1 Application iDA (DB Level) for Lotus Notes Server on UNIX. Match to U-FS iDA.</t>
  </si>
  <si>
    <t>DA-U-NDMPTS-E</t>
  </si>
  <si>
    <t xml:space="preserve">1 Media Agent Enabler for NDMP Tape Unix Server </t>
  </si>
  <si>
    <t>DA-U-ORA-C</t>
  </si>
  <si>
    <t>1 Application iDA for Oracle Database Server on UNIX. Match to U-FS iDA.</t>
  </si>
  <si>
    <t>DA-U-SYB-C</t>
  </si>
  <si>
    <t>1 Application iDA for Sybase Database Server on UNIX. Match to U-FS iDA.</t>
  </si>
  <si>
    <t>DA-UX-VIRT-1</t>
  </si>
  <si>
    <t>1 iDataAgent Virtual FS Host node within clustered environments on Unix</t>
  </si>
  <si>
    <t>DA-VSA-1</t>
  </si>
  <si>
    <t>1 Consolidated Client per host used with the Virtual Server agent, Tier 1 (1-25 VMs per host);  VMware ESX , XEN or Microsoft HV</t>
  </si>
  <si>
    <t>DA-W-AD-C</t>
  </si>
  <si>
    <t>1 Application iDA for MS Active Directory Server on Windows. Match to W-FS iDA.</t>
  </si>
  <si>
    <t>DA-W-DB2-C</t>
  </si>
  <si>
    <t>1 Application iDA for DB2/UDB Database Server on Windows. Match to W-FS iDA.</t>
  </si>
  <si>
    <t>DA-W-DPM-C</t>
  </si>
  <si>
    <t>1 Application iDA for MS Data Protection Server on Windows; includes DPM agent and MS-SQL agent.  Match to W-FS iDA.</t>
  </si>
  <si>
    <t>DA-W-EXC-C</t>
  </si>
  <si>
    <t>1 Application iDA for MS Exchange Server (includes options for  DB, MB, PF, WF, DCE) on Windows. Match to W-FS iDA.</t>
  </si>
  <si>
    <t>DA-W-LN-C</t>
  </si>
  <si>
    <t>1 Application iDA (DB/DOC Level) for Lotus Notes Server. Match to W-FS iDA.</t>
  </si>
  <si>
    <t>DA-W-OCS-C</t>
  </si>
  <si>
    <t>1 Application iDA for Microsoft Office Communications Server; includes OCS agent and MS-SQL agent.  Match to W-FS iDA.</t>
  </si>
  <si>
    <t>DA-W-ORA-C</t>
  </si>
  <si>
    <t>1 Application iDA for Oracle Database Server on Windows. Match to W-FS iDA.</t>
  </si>
  <si>
    <t>DA-W-SAP-M-C</t>
  </si>
  <si>
    <t>1 Application iDA (DB Level) for SAP Server with MAXDB DB on Windows. Match to W-FS iDA.</t>
  </si>
  <si>
    <t>DA-W-SAP-O-C</t>
  </si>
  <si>
    <t>1 Application iDA (DB Level) for SAP Server with Oracle DB on Windows. Match to W-FS iDA.</t>
  </si>
  <si>
    <t>DA-W-SPP-C</t>
  </si>
  <si>
    <t>1 Application iDA for MS SharePoint Portal/MOSS Server; includes DB/Site, Doc, and MS-SQL agents.  Match to W-FS iDA.</t>
  </si>
  <si>
    <t>DA-W-SQL-C</t>
  </si>
  <si>
    <t>1 Application iDA for MS SQL Database Server on Windows. Match to W-FS iDA.</t>
  </si>
  <si>
    <t>DA-W-SYB-C</t>
  </si>
  <si>
    <t>1 Application iDA for Sybase Database Server on Windows. Match to W-FS iDA.</t>
  </si>
  <si>
    <t>DA-W-WS-1</t>
  </si>
  <si>
    <t>1 iDataAgent for Windows Server</t>
  </si>
  <si>
    <t>DA-WLN-VIRT-1</t>
  </si>
  <si>
    <t>1 iDataAgent Virtual FS Host node within clustered environments on Windows, Linux or NW</t>
  </si>
  <si>
    <t>DA-X-SAP-M-C</t>
  </si>
  <si>
    <t>1 Application iDA (DB Level) for SAP Server with MAXDB DB on Unix or Linux. Match to U/L-FS iDA.</t>
  </si>
  <si>
    <t>DA-X-SAP-O-C</t>
  </si>
  <si>
    <t>1 Application iDA (DB Level) for SAP Server with Oracle DB on Unix or Linux. Match to U/L-FS iDA.</t>
  </si>
  <si>
    <t>MA-AIX-S</t>
  </si>
  <si>
    <t>1 Media Agent for a AIX server. Basic disk /tape library connector plus 1 direct drive support included.  Includes Tape Shared Storage library option (SLMS).</t>
  </si>
  <si>
    <t>MA-HP-S</t>
  </si>
  <si>
    <t>1 Media Agent for a HP-UX server. Basic disk /tape library connector plus 1 direct drive support included.  Includes Tape Shared Storage library option (SLMS).</t>
  </si>
  <si>
    <t>MA-LIN-S</t>
  </si>
  <si>
    <t>1 Media Agent for a Linux server. Basic disk /tape library connector plus 1 direct drive support included.  Includes Tape Shared Storage library option (SLMS).</t>
  </si>
  <si>
    <t>MA-NOV-S</t>
  </si>
  <si>
    <t>1 Media Agent for a NetWare server.   Basic disk /tape library connector plus 1 direct drive support included.  Includes Tape Shared Storage library option (SLMS).</t>
  </si>
  <si>
    <t>MA-NOVCL-SAN-S</t>
  </si>
  <si>
    <t>5 Media Agent for a NetWare. No media connectors are included.  Includes Tape Shared Storage library option (SLMS).</t>
  </si>
  <si>
    <t>MA-S-S</t>
  </si>
  <si>
    <t>1 Media Agent for a Solaris server. Basic disk /tape library connector plus 1 direct drive support included.  Includes Tape Shared Storage library option (SLMS).</t>
  </si>
  <si>
    <t>MA-TRU-S</t>
  </si>
  <si>
    <t>1 Media Agent for a Tru64 server. Basic disk /tape library connector plus 1 direct drive support included.   Includes Tape Shared Storage library option (SLMS).</t>
  </si>
  <si>
    <t>MA-W-S</t>
  </si>
  <si>
    <t>1 Media Agent for a Windows server.  Basic disk /tape library connector plus 1 direct drive support included.  Includes Tape Shared Storage library option (SLMS).</t>
  </si>
  <si>
    <t>MM-CENTERA-1</t>
  </si>
  <si>
    <t>EMC Centera Disk Library Compliance Connector, includes HW-SIS connector</t>
  </si>
  <si>
    <t>MM-DDB-MGR-L</t>
  </si>
  <si>
    <t>Provides one MA-DDB to manage sets of DDBs for shared deduplication configurations with multi-MediaAgents per Storage Policy.  GridStor and deduplication features are purchased separately  Includes (1) one MA-Linux but no media management features.  See BOL for more details.</t>
  </si>
  <si>
    <t>MM-DDB-MGR-W</t>
  </si>
  <si>
    <t xml:space="preserve">Provides one MA-DDB to manage sets of DDBs for shared deduplication configurations with multi-MediaAgents per Storage Policy.  GridStor and deduplication features are purchased separately.  Includes (1) one MA-Win but no media management features.  See BOL for more details. </t>
  </si>
  <si>
    <t>MM-TAOP-WORM</t>
  </si>
  <si>
    <t>Tape/Optical Library WORM Premium Connector</t>
  </si>
  <si>
    <t>QA-E-NFAR-1</t>
  </si>
  <si>
    <t>File Archiver client for EMC Celerra DataMover filer, Tier 1, (1 filer instance)</t>
  </si>
  <si>
    <t>QA-E-NFAR-2</t>
  </si>
  <si>
    <t>File Archiver client for EMC Celerra DataMover filer, Tier 2, (1-3 filer instances)</t>
  </si>
  <si>
    <t>QA-E-NFAR-3</t>
  </si>
  <si>
    <t>File Archiver client for EMC Celerra DataMover filer, Tier 3, (1-5 filer instances)</t>
  </si>
  <si>
    <t>QA-LIN-FAR-C</t>
  </si>
  <si>
    <t xml:space="preserve">Advanced Client for Linux FS including 1 instance of File Archiver, DCE and SRM </t>
  </si>
  <si>
    <t>QA-N-NFAR-1</t>
  </si>
  <si>
    <t>File Archiver client for Netapp FPolicy filer, Tier 1, (1 filer instance)</t>
  </si>
  <si>
    <t>QA-N-NFAR-2</t>
  </si>
  <si>
    <t>File Archiver client for Netapp FPolicy filer, Tier 2, (1-3 filer instances)</t>
  </si>
  <si>
    <t>QA-N-NFAR-3</t>
  </si>
  <si>
    <t>File Archiver client for Netapp FPolicy filer, Tier 3, (1-5 filer instances)</t>
  </si>
  <si>
    <t>QA-NOV-FAR-C</t>
  </si>
  <si>
    <t xml:space="preserve">Advanced Client for Netware NSS including 1 instance of File Archiver (NW), NW FSiDA and SRM </t>
  </si>
  <si>
    <t>QA-OES-FAR-C</t>
  </si>
  <si>
    <t>Advanced Client for OES/SUSE NSS including 1 instance of File Archiver (LX), OES FS iDA and SRM</t>
  </si>
  <si>
    <t>QA-U-FAR-C</t>
  </si>
  <si>
    <t xml:space="preserve">Advanced Client for Unix FS including 1 instance of File Archiver, DCE and SRM </t>
  </si>
  <si>
    <t>QA-W-FAR-C</t>
  </si>
  <si>
    <t xml:space="preserve">Advanced Client for Windows FS including 1 instance of File Archiver, DCE and SRM </t>
  </si>
  <si>
    <t>QA-W-NFAR-1</t>
  </si>
  <si>
    <t>Advanced Client for NAS CIFS File Archiver, Tier 1 (1 filer instance)</t>
  </si>
  <si>
    <t>QA-W-NFAR-2</t>
  </si>
  <si>
    <t>Advanced Client for NAS CIFS File Archiver, Tier 2  (1-3 filer instance)</t>
  </si>
  <si>
    <t>QA-W-PFAR-C</t>
  </si>
  <si>
    <t>1 Instance of Exchange Public Folder Archiver.</t>
  </si>
  <si>
    <t>SB-C-DA-PB8</t>
  </si>
  <si>
    <t>Expansion pack for PB-8 CLA sites. Adds new PB-9 DataArchive features to existing CLA sites.  Adds SRM-VM and Content Store gateway.  Purchased once, qty 1 per CLA PB-8 customer.</t>
  </si>
  <si>
    <t>SB-C-DP-PB8</t>
  </si>
  <si>
    <t>Expansion pack for PB-8 CLA sites. Adds new PB-9 Data Protection features to existing CLA sites.  Adds SRM-VM, Documentum, PostGreSQL and External Data Collector for legacy backup migration and reporting.  Purchased once, qty 1 per CLA PB-8 customer.</t>
  </si>
  <si>
    <t>SB-U-DB-B-10</t>
  </si>
  <si>
    <t>Set of 10 client (FS+DB IDA) licenses for use on a partitioned host; choice of 1 set of DB on Unix and FS OS for all clients. Choices include DB2/U, Informix/U, Oracle/U, Sybase/U)</t>
  </si>
  <si>
    <t>SB-U-DB-B-20</t>
  </si>
  <si>
    <t>Set of 20 client (FS+DB IDA) licenses for use on a partitioned host; choice of 1 set of DB on Unix and FS OS for all clients. Choices include DB2/U, Informix/U, Oracle/U, Sybase/U)</t>
  </si>
  <si>
    <t>SB-U-DB-B-5</t>
  </si>
  <si>
    <t>Set of 5 client (FS+DB IDA) licenses for use on a partitioned host; choice of 1 set of DB on Unix and FS OS for all clients. Choices include DB2/U, Informix/U, Oracle/U, Sybase/U)</t>
  </si>
  <si>
    <t>SB-U-DB-B-50</t>
  </si>
  <si>
    <t>Set of 50 client (FS+DB IDA) licenses for use on a partitioned host; choice of 1 set of DB on Unix and FS OS for all clients. Choices include DB2/U, Informix/U, Oracle/U, Sybase/U)</t>
  </si>
  <si>
    <t>SB-WL-DB-B-10</t>
  </si>
  <si>
    <t>Set of 10 client (FS+DB IDA) licenses for use on a partitioned host; choice of 1 set of DB on Windows/Linux and FS OS for all clients. Choices include MS-SQL/W, DB2/W, Oracle/W, Sybase/W, DB2/L, MySQL/L, Oracle/L, PSGDB/L)</t>
  </si>
  <si>
    <t>SB-WL-DB-B-20</t>
  </si>
  <si>
    <t>Set of 20 client (FS+DB IDA) licenses for use on a partitioned host; choice of 1 set of DB on Windows/Linux and FS OS for all clients. Choices include MS-SQL/W, DB2/W, Oracle/W, Sybase/W, DB2/L, MySQL/L, Oracle/L, PSGDB/L)</t>
  </si>
  <si>
    <t>SB-WL-DB-B-5</t>
  </si>
  <si>
    <t>Set of 5 client (FS+DB IDA) licenses for use on a partitioned host; choice of 1 set of DB on Windows/Linux and FS OS for all clients. Choices include MS-SQL/W, DB2/W, Oracle/W, Sybase/W, DB2/L, MySQL/L, Oracle/L, PSGDB/L)</t>
  </si>
  <si>
    <t>SB-WL-DB-B-50</t>
  </si>
  <si>
    <t>Set of 50 client (FS+DB IDA) licenses for use on a partitioned host; choice of 1 set of DB on Windows/Linux and FS OS for all clients. Choices include MS-SQL/W, DB2/W, Oracle/W, Sybase/W, DB2/L, MySQL/L, Oracle/L, PSGDB/L)</t>
  </si>
  <si>
    <t>ENTTAM-20</t>
  </si>
  <si>
    <t xml:space="preserve">I year subscription for Commvault Technical account manager, requires co-terminus support with environment.  Subject to historical TAM/BCS pricing regarding multi year renewal discounting.  Includes TAM coverage, Operations Manager access, travel costs.  20% time allocation to customer (onsite and remote).  Add multiple SKUs for additional time allocation.  Quantity 5 = 100% coverage.  </t>
  </si>
  <si>
    <t>ENTTAM-UPGRADE</t>
  </si>
  <si>
    <t xml:space="preserve">Upgrade Commvault TAM to Enterprise Support.  Provides full access to the Enterprise Support product.  </t>
  </si>
  <si>
    <t>ENTUPGRADE</t>
  </si>
  <si>
    <t xml:space="preserve">Upgrade Commvault SAM to Enterprise Support.  Provides full access to the Enterprise Support product.  </t>
  </si>
  <si>
    <t>SP-C-OPM-12M-A</t>
  </si>
  <si>
    <t>Commvault Term License: Premium Operations Management Reporting services.  This service offers users access to the full set of Metrics Reporting, Data Analytics and custom reports features from the software store.  These reporting services are available for use in the public or private cloud reporting deployments on a 12-month term basis.  The service is based on the number of total monitored clients on a global basis / cross commcells; monitored clients in protected servers, DLO clients, and protected VMs based on metrics reporting.  (Sold per monitored client count, Tiered Volume price)</t>
  </si>
  <si>
    <t>SP-C-OPM-12M-A-T1</t>
  </si>
  <si>
    <t>SP-C-OPM-12M-A-T2</t>
  </si>
  <si>
    <t>SP-C-OPM-12M-A-T3</t>
  </si>
  <si>
    <t>SP-C-OPM-12M-A-T4</t>
  </si>
  <si>
    <t>SP-C-OPM-12M-A-T5</t>
  </si>
  <si>
    <t>SP-C-OPM-12M-B</t>
  </si>
  <si>
    <t>SP-C-OPM-12M-B-T1</t>
  </si>
  <si>
    <t>SP-C-OPM-12M-B-T2</t>
  </si>
  <si>
    <t>SP-C-OPM-12M-B-T3</t>
  </si>
  <si>
    <t>SP-C-OPM-12M-B-T4</t>
  </si>
  <si>
    <t>SP-C-OPM-12M-B-T5</t>
  </si>
  <si>
    <t>SP-C-OPM-12M-C</t>
  </si>
  <si>
    <t>SP-C-OPM-12M-C-T1</t>
  </si>
  <si>
    <t>SP-C-OPM-12M-C-T2</t>
  </si>
  <si>
    <t>SP-C-OPM-12M-C-T3</t>
  </si>
  <si>
    <t>SP-C-OPM-12M-C-T4</t>
  </si>
  <si>
    <t>SP-C-OPM-12M-C-T5</t>
  </si>
  <si>
    <t>SP-C-OPM-12M-D</t>
  </si>
  <si>
    <t>SP-C-OPM-12M-D-T1</t>
  </si>
  <si>
    <t>SP-C-OPM-12M-D-T2</t>
  </si>
  <si>
    <t>SP-C-OPM-12M-D-T3</t>
  </si>
  <si>
    <t>SP-C-OPM-12M-D-T4</t>
  </si>
  <si>
    <t>SP-C-OPM-12M-D-T5</t>
  </si>
  <si>
    <t>SP-C-OPM-12M-E</t>
  </si>
  <si>
    <t>SP-C-OPM-12M-E-T1</t>
  </si>
  <si>
    <t>SP-C-OPM-12M-E-T2</t>
  </si>
  <si>
    <t>SP-C-OPM-12M-E-T3</t>
  </si>
  <si>
    <t>SP-C-OPM-12M-E-T4</t>
  </si>
  <si>
    <t>SP-C-OPM-12M-E-T5</t>
  </si>
  <si>
    <t>SP-C-OPM-12M-F</t>
  </si>
  <si>
    <t>SP-C-OPM-12M-F-T1</t>
  </si>
  <si>
    <t>SP-C-OPM-12M-F-T2</t>
  </si>
  <si>
    <t>SP-C-OPM-12M-F-T3</t>
  </si>
  <si>
    <t>SP-C-OPM-12M-F-T4</t>
  </si>
  <si>
    <t>SP-C-OPM-12M-F-T5</t>
  </si>
  <si>
    <t>IC-CONS-AR</t>
  </si>
  <si>
    <t>Commvault Remote Deployment of Simpana Database Agents or offsite oversight of Consulting Services engagements. Price is Per-Day</t>
  </si>
  <si>
    <t>IC-CONS-BB</t>
  </si>
  <si>
    <t>Commvault  Deployment of Simpana Database Agents or offsite oversight of Consulting Services engagements. Price is Per-Day</t>
  </si>
  <si>
    <t>IC-CONS-PERS</t>
  </si>
  <si>
    <t>Commvault Remote design and deployment of Simpana workflows and custom reports Price is Per-Day</t>
  </si>
  <si>
    <t>IC-CONS-QS</t>
  </si>
  <si>
    <t>Commvault QuickStart is a packaged Time and Materials implementation and configuration service to be delivered over 5 contiguous days. It includes an onsite whiteboard design, AS-BUILT documentation, mandatory Simpana components, and the customer may choose tasks among (3) categories to tailor the implementation to their needs. Related travel is included. For more information please refer to the service brief.</t>
  </si>
  <si>
    <t>IC-CONS-QS-PLUS</t>
  </si>
  <si>
    <t>Commvault QuickStart Plus is a packaged Time and Materials implementation and configuration service to be delivered over 10 contiguous days. It includes an onsite whiteboard design, AS-BUILT documentation, mandatory Simpana components, and the customer may choose tasks among (5) categories to tailor the implementation to their needs. Related travel is included. For more information please refer to the service brief.</t>
  </si>
  <si>
    <t>IC-CONS-QS-PLUS-AD</t>
  </si>
  <si>
    <t>Commvault QuickStart Plus AD is a packaged Time and Materials implementation, configuration, and architecture design service to be delivered in two stages, stage one - Archtecture Design ( 6 contiguous days - AD  Limited to 75 TB or 500 Protected Clients), stage two -  Implementation ( 15 contiguous days).  Included in the package are an onsite consultative architecture design, AS-BUILT documentation, mandatory Simpana components and the customer may choose tasks among (5) categories to tailor the implementation to their needs. Related travel is included. For more information please refer to the service brief.</t>
  </si>
  <si>
    <t>IC-CONS-QS-R</t>
  </si>
  <si>
    <t>Commvault QuickStart Base Remote is a packaged Time and Materials implementation and configuration service to be delivered  REMOTELY over 5 contiguous days. It includes an remote design discution, AS-BUILT documentation, mandatory Simpana components, and the customer may choose tasks among (3) categories to tailor the implementation to their needs.  For more information please refer to the service brief.</t>
  </si>
  <si>
    <t>IC-CONSADVC</t>
  </si>
  <si>
    <t xml:space="preserve">Commvault Deployment of Simpana Database Agents or onsite facilitation of Consulting Services engagements. Price is Per-Day </t>
  </si>
  <si>
    <t>IC-CONSDEP</t>
  </si>
  <si>
    <t>Commvault   Consulting Services. REQUIRES CORRESPONDING quantity of ‘FXTRVL-CONS’ for service to be delivered onsite.</t>
  </si>
  <si>
    <t>IC-CONSDEPUP</t>
  </si>
  <si>
    <t>Commvault SKU conversion to upgrade customer purchase on standard to advanced consulting</t>
  </si>
  <si>
    <t>IC-CONSPM</t>
  </si>
  <si>
    <t xml:space="preserve">Commvault Project Management Services - Price per hour  </t>
  </si>
  <si>
    <t>IC-CSAD-LG</t>
  </si>
  <si>
    <t>Commvault Consulting Servce - Design net-new Simpana solution focusing on deduplication, data movement and replication of data to support the customer retention and access requirements. For environments in the 100 TB to 1 PB data range, more than 2 CommCells OR up to 4000 clients. FOR SITES OVER 500 TB PLEASE ENGAGE CONSULTING SERVICES BEFORE QUOTING, a discussion with PS. Please contact consulting services to create a required SOW.</t>
  </si>
  <si>
    <t>IC-CSAD-LT</t>
  </si>
  <si>
    <t>Commvault Consulting Servce - Design net-new Simpana solution focusing on deduplication, data movement and replication of data to support the customer retention and access requirements. For environments with up to 25 TB OR 1 CommCell and up to 200 clients.  Please contact consulting services to create a required SOW.  </t>
  </si>
  <si>
    <t>IC-CSAD-SM</t>
  </si>
  <si>
    <t>Commvault Consulting Servce - Design net-new Simpana solution focusing on deduplication, data movement and replication of data to support the customer retention and access requirements. For environments in the 25 to 50 TB data range OR 1 CommCell and 500 clients. Please contact consulting services to create a required SOW</t>
  </si>
  <si>
    <t>IC-CSAD-STND</t>
  </si>
  <si>
    <t>Commvault Consulting Servce - Design net-new Simpana solution focusing on deduplication, data movement and replication of data to support the customer retention and access requirements. For environments in the 50 to 250 TB data range OR up to 2 CommCells and 2000 clients. Please contact consulting services to create a required SOW.</t>
  </si>
  <si>
    <t>IC-CSDCARC-LG</t>
  </si>
  <si>
    <t>Commvault Consulting Servce - Design net-new Simpana archive solution focusing on customer  retention requirements and primary storage space reduction. For environments ranging from  250 to 500 TB of source data and 30 candidate archive clients. Please contact consulting services to create a required SOW</t>
  </si>
  <si>
    <t>IC-CSDCARC-SM</t>
  </si>
  <si>
    <t>Commvault Consulting Servce - Design net-new Simpana archive solution focusing on customer  retention requirements and primary storage space reduction. For environments up to  100  TB of source data, and 10 candidate archive clients.  Please contact consulting services to create a required SOW</t>
  </si>
  <si>
    <t>IC-CSDCARC-STND</t>
  </si>
  <si>
    <t>Commvault Consulting Servce - Design net-new Simpana archive solution focusing on customer  retention requirements and primary storage space reduction. For environments ranging from  100 to 250 TB of source data and 20 candidate archive clients. Please contact consulting services to create a required SOW</t>
  </si>
  <si>
    <t>IC-CSDRD-LG</t>
  </si>
  <si>
    <t>Commvault Consulting Servce - Define Strategic, Tactical and Operational policies to create a DR mission statement. Identify applications and business drivers that should define recovery requirements. Build a definitive stance on RTO/RPO for DR, along with other recovery service attributes.For environments with over 3 data centers, over 3 storage arrays technologies, up to 100 qualifying applications and over 3 CommServe servers. Please contact consulting services to create a required SOW</t>
  </si>
  <si>
    <t>IC-CSDRD-SM</t>
  </si>
  <si>
    <t>Commvault Consulting Servce - Define Strategic, Tactical and Operational policies to create a DR mission statement. Identify applications and business drivers that should define recovery requirements. Build a definitive stance on RTO/RPO for DR, along with other recovery service attributes. For environments with up to 2 data centers, up to 2 storage arrays technologies, up to 20 qualifying applications and up 1 CommServe server  Please contact consulting services to create a required SOW</t>
  </si>
  <si>
    <t>IC-CSDRD-STND</t>
  </si>
  <si>
    <t>Commvault Consulting Servce - Define Strategic, Tactical and Operational policies to create a DR mission statement. Identify applications and business drivers that should define recovery requirements. Build a definitive stance on RTO/RPO for DR, along with other recovery service attributes. For environments with up to 3 data centers, up to 3 storage arrays technologies, up to 50 qualifying applications and up 2 CommServe servers. Please contact consulting services to create a required SOW</t>
  </si>
  <si>
    <t>IC-CSWELL-LG</t>
  </si>
  <si>
    <t>Commvault Consulting Servce - Identify observations and recommendations for technical, strategic and operational areas for improvement. Create a detailed action plan for  remediation recommendations with proposed future business plans. For environments with 250 to 500TB of data OR over 3 CommCells and up to 4000 clients. Please contact consulting services to create a required SOW</t>
  </si>
  <si>
    <t>IC-CSWELL-SM</t>
  </si>
  <si>
    <t>Commvault Consulting Servce - Identify observations and recommendations for technical, strategic and operational areas for improvement. Create a detailed action plan for  remediation recommendations with proposed future business plans. For environments with up to 100 TB of data OR 1 CommCells and up to 500 clients. Please contact consulting services to create a required SOW.</t>
  </si>
  <si>
    <t>IC-CSWELL-STND</t>
  </si>
  <si>
    <t>Commvault Consulting Servce - Identify observations and recommendations for technic+B1al, strategic and operational areas for improvement. Create a detailed action plan for  remediation recommendations with proposed future business plans. For environments with 100 to 250 TB of data OR 3 CommCells and up to 2000 clients. Please contact consulting services to create a required SOW.</t>
  </si>
  <si>
    <t>IC-QUICKSTART-DP</t>
  </si>
  <si>
    <t>Implementation of net-new Simpana installation within limited fixed scope for 4 contiguous onsite days, and 1 remote day for build documentation.   No SOW required with Service Brief. Any additions or changes would require custom SOW.</t>
  </si>
  <si>
    <t>TAM-20</t>
  </si>
  <si>
    <t>An annual shared subscription that provides a Technical Account Manager to develop an understanding of a customer’s specific technology and business needs to provide a central point of contact for strategic service activities, technical account leadership, and informed operational, architectural, and support recommendations. This offering includes up to 20 days of onsite activity, a quarterly business review, and 2 health checks annually, 1 Commserve  and up to 4 Media Agents with ROMS, up to 25 Platinum ROMS clients and up to 50 Gold ROMS clients; and a system admin course site license (CD).</t>
  </si>
  <si>
    <t>TAM-40</t>
  </si>
  <si>
    <t xml:space="preserve">An annual shared subscription that provides a Technical Account Manager to develop an understanding of a customer’s specific technology and business needs to provide a central point of contact for strategic service activities, technical account leadership, and informed operational, architectural, and support recommendations. This offering includes up to 40 days of onsite activity, a quarterly business review, and 2 health checks annually, up to 2 Commserve  and up to 8 Media Agents with ROMS, up to 50 Platinum ROMS clients and up to 100 Gold ROMS clients; and a system admin course site license (CD).  </t>
  </si>
  <si>
    <t>TAM-50</t>
  </si>
  <si>
    <t>An annual shared subscription that provides a Technical Account Manager to develop an understanding of a customer’s specific technology and business needs to provide a central point of contact for strategic service activities, technical account leadership, and informed operational, architectural, and support recommendations. This offering ensures the Technical Account Manager spends 50% of their time dedicated to a single location, single customer(minus holidays, 2 weeks of training, and 3 weeks of vacation a year).  Requires Enterprise Support + Enterprise Support- Addl (if at a location different than the main location).</t>
  </si>
  <si>
    <t>TAM-YR</t>
  </si>
  <si>
    <t>An annual subscription that provides a Technical Account Manager to develop an understanding of a customer’s specific technology and business needs to provide a central point of contact for strategic service activities, technical account leadership, and informed operational, architectural, and support recommendations. This offering is designed to allocation a dedicated Technical Account Manager r time dedicated to a single location, single customer (minus holidays, 2 weeks of training, and 3 weeks of vacation a year).  Requires Enterprise Support + Enterprise Support- Addl (if at a location different than the main location).</t>
  </si>
  <si>
    <t>TRVL-CONS-NTE</t>
  </si>
  <si>
    <t>Not to Exceed Travel Expenses - price per consultant per day</t>
  </si>
  <si>
    <t>FXTRVL-CONS</t>
  </si>
  <si>
    <t>Commvault Fixed Price Travel Expenses - fixed price per day per consultant</t>
  </si>
  <si>
    <t>FXTRVL-OCONUS</t>
  </si>
  <si>
    <t>Commvault Fixed Price Travel Expenses - International travel SKU used for reimbursement of travel expenses for US engineers travelling to worksites outside of contiguous United States.</t>
  </si>
  <si>
    <t>ED-ADVANTAGE-TR-1</t>
  </si>
  <si>
    <t>Unit of Training toward any Instructor-Led Training (ILT) courses conducted at a public facility, or toward any virtual ILTs or any self-paced Web-Based Training (WBT) products as prescribed by the Commvault Service Advantage program. FOR PARTNER TRAINING ONLY - ANY QUESTIONS EMAIL TechServices-WW Enablement alias</t>
  </si>
  <si>
    <t>ED-ADVANTAGE-TR-10</t>
  </si>
  <si>
    <t>ED-TR-ONSITE-DAY</t>
  </si>
  <si>
    <t>(1) ED-TR-ONSITE-DAY is required for each day of training conducted at customer site or private facility for students from the same organization, up to the maximum number defined by local registrar. Training event must be minimum of 2 days. (No T&amp;E required.)</t>
  </si>
  <si>
    <t>ED-TR-ONSITE-DAY-RS</t>
  </si>
  <si>
    <t>Commvault Onsite Training for Channel Partners- 1 Day. Use multiples to achieve proper coverage. Training conducted at customer site or private facility for students from the same organization, up to the maximum number defined by local registrar. Training event must be minimum of 2 days. (No T&amp;E required.)</t>
  </si>
  <si>
    <t>ED-TR-ROYALTY</t>
  </si>
  <si>
    <t>Commvault Training Royalty. Usage fee per student per day for Commvault training material.</t>
  </si>
  <si>
    <t>ED-TR-UNIT</t>
  </si>
  <si>
    <t>Unit of Training toward any Commvault Education Services offerings; including Instructor-Led Training (ILT) courses, virtual ILTs, self-paced Web-Based Training (WBT) products, or Commvault Virtual Lab products. See Education Services website for all course descriptions, schedules, products, and training unit requirements.</t>
  </si>
  <si>
    <t>ED-TR-UNIT-MRSLR</t>
  </si>
  <si>
    <t>Reseller Master - Unit of Training toward any Commvault Education Services offerings; including Instructor-Led Training (ILT) courses, virtual ILTs, self-paced Web-Based Training (WBT) products, or Commvault Virtual Lab products. See Education Services website for all course descriptions, schedules, products, and training unit requirements.</t>
  </si>
  <si>
    <t>ED-TR-UNIT-RS</t>
  </si>
  <si>
    <t>Commvault Training Unit for Channel Partners only. Use toward any Instructor-Led Training (ILT) courses conducted at a public facility,  toward any virtual ILTs or any self-paced Web-Based Training (WBT) products.</t>
  </si>
  <si>
    <t>ED-TR-UNIT-RS-100</t>
  </si>
  <si>
    <t>Commvault Training Unit Bundle for Channel Partners- 100.  Bundle training pack of 100 units toward any Education Services ILT, vILT, or WBT courses or offerings, including Onsites (24 per day, minimum 2 days).</t>
  </si>
  <si>
    <t>ED-TR-UNIT-RS-40</t>
  </si>
  <si>
    <t>Commvault Training Unit Bundle for Channel Partners- 40.  Bundle training pack of 40 units toward any Education Services ILT, vILT, or WBT courses or offerings, including Onsites (24 per day, minimum 2 days).</t>
  </si>
  <si>
    <t>ED-TR-UNIT-RS-60</t>
  </si>
  <si>
    <t>Commvault Training Unit Bundle for Channel Partners- 60.  Bundle training pack of 60 units toward any Education Services ILT, vILT, or WBT courses or offerings, including Onsites (24 per day, minimum 2 days).</t>
  </si>
  <si>
    <t>S-Premium List Price (CommVault Only)</t>
  </si>
  <si>
    <t>AVIGILON</t>
  </si>
  <si>
    <t>CLEARSITE COMMUNICATIONS INC</t>
  </si>
  <si>
    <t>CRYSTAL COMMUNICATIONS LTD</t>
  </si>
  <si>
    <t>CST CONNECTIONS, LLC</t>
  </si>
  <si>
    <t>NETMOTION WIRELESS, INC</t>
  </si>
  <si>
    <t>NVERZION INC</t>
  </si>
  <si>
    <t>B2GNOW/ASK REPLY INC</t>
  </si>
  <si>
    <t>LIVECHAT SOFTWARE SA</t>
  </si>
  <si>
    <t>CONTRACT VIDEO SPECIALISTS INC.</t>
  </si>
  <si>
    <t xml:space="preserve">PUBLIC SAFETY GROUP, INC </t>
  </si>
  <si>
    <t>PUBLIC SAFETY GROUP, INC.</t>
  </si>
  <si>
    <t>LOUROE ELECTRONICS</t>
  </si>
  <si>
    <t>Physical Security</t>
  </si>
  <si>
    <t>Installation Services</t>
  </si>
  <si>
    <t>Hardware</t>
  </si>
  <si>
    <t>Rugged Laptops</t>
  </si>
  <si>
    <t>AV Hardware</t>
  </si>
  <si>
    <t>Mobile Video Installation</t>
  </si>
  <si>
    <t xml:space="preserve">CAPITOL ASSET RECOVERY </t>
  </si>
  <si>
    <t>US ROBOTICS</t>
  </si>
  <si>
    <t>Modems</t>
  </si>
  <si>
    <t>ALARM CONTROLS</t>
  </si>
  <si>
    <t>CLICKDIMENSIONS, LLC</t>
  </si>
  <si>
    <t>Video Security</t>
  </si>
  <si>
    <t>ARECONT</t>
  </si>
  <si>
    <t>BELKIN</t>
  </si>
  <si>
    <t>DIGITAL ACOUSTICS</t>
  </si>
  <si>
    <t>HIKVISION</t>
  </si>
  <si>
    <t>Video Security Equipment</t>
  </si>
  <si>
    <t>UBIQUITI</t>
  </si>
  <si>
    <t>BOSCH</t>
  </si>
  <si>
    <t>MINUTEMAN POWER TECHNOLOGIES</t>
  </si>
  <si>
    <t>CHATSWORTH</t>
  </si>
  <si>
    <t>DITEK CORPORATION</t>
  </si>
  <si>
    <t>Power Equipment</t>
  </si>
  <si>
    <t>ADI TECHNOLOGIES, INC.</t>
  </si>
  <si>
    <t>Multimedia Accessories</t>
  </si>
  <si>
    <t>SITSCAPE</t>
  </si>
  <si>
    <t>KENSINGTON TECH GRP</t>
  </si>
  <si>
    <t>APPLE</t>
  </si>
  <si>
    <t>Microphones &amp; Accessories</t>
  </si>
  <si>
    <t>CERTIFIED NETWORK PROFESSIONALS, INC.</t>
  </si>
  <si>
    <t>NETVISION</t>
  </si>
  <si>
    <t>SENECA DATA INC.</t>
  </si>
  <si>
    <t>UNITED DIGITAL TECH., LLC</t>
  </si>
  <si>
    <t>Multimedia</t>
  </si>
  <si>
    <t>EEG</t>
  </si>
  <si>
    <t>Multimedia Equipment</t>
  </si>
  <si>
    <t>ARUBA WIRELESS NETWORKS</t>
  </si>
  <si>
    <t>GENETEC, INC.</t>
  </si>
  <si>
    <t>AGILE GLOBAL SOLUTIONS LLC.</t>
  </si>
  <si>
    <t>CROSSMATCH TECHNOLOGIES INC</t>
  </si>
  <si>
    <t>PROLINE</t>
  </si>
  <si>
    <t>ARCHIVE1024</t>
  </si>
  <si>
    <t xml:space="preserve">NEXUS MEDIA, INC. </t>
  </si>
  <si>
    <t xml:space="preserve">WBOX TECHNOLOGIES </t>
  </si>
  <si>
    <t>Monitors/Displays</t>
  </si>
  <si>
    <t>SIEMENS AG</t>
  </si>
  <si>
    <t>Misc. Supplies</t>
  </si>
  <si>
    <t xml:space="preserve">SCHNEIDER ELECTRIC </t>
  </si>
  <si>
    <t xml:space="preserve">APC/SCHNEIDER </t>
  </si>
  <si>
    <t xml:space="preserve">KOFAX IMAGE PROCESSINGPLATFORM </t>
  </si>
  <si>
    <t>KOFAX IMAGE PROCESSING PLATFORM</t>
  </si>
  <si>
    <t>F5 NETWORKS</t>
  </si>
  <si>
    <t>AVOCENT</t>
  </si>
  <si>
    <t>HOOTSUITE MEDIA INC.</t>
  </si>
  <si>
    <t>TADIRAN</t>
  </si>
  <si>
    <t>Minimum Discount off MSRP</t>
  </si>
  <si>
    <t>Part Number Lookup - (enter vendor part number to match vendor in drop down list) - works for Commvault, NetApp, &amp; VMware</t>
  </si>
  <si>
    <t>CITRIX SYSTEMS INC.</t>
  </si>
  <si>
    <t>LEICA GEOSYSTEMS</t>
  </si>
  <si>
    <t>Mobile Scan Solutions</t>
  </si>
  <si>
    <t>VERINT SYSTEMS</t>
  </si>
  <si>
    <t>SIGNAMAX</t>
  </si>
  <si>
    <t xml:space="preserve">CLARK WIRE &amp; CABLE </t>
  </si>
  <si>
    <t xml:space="preserve">BLACK MAGIC DESIGN </t>
  </si>
  <si>
    <t>Audio Video Equipment</t>
  </si>
  <si>
    <t>E-SEEK INC.</t>
  </si>
  <si>
    <t>IBM</t>
  </si>
  <si>
    <t>FITBIT INC.</t>
  </si>
  <si>
    <t>KOVA CORP</t>
  </si>
  <si>
    <t>SOFTWARE HOUSE</t>
  </si>
  <si>
    <t>KANTECH</t>
  </si>
  <si>
    <t>HANCHETT ENTRY SYSTEMS</t>
  </si>
  <si>
    <t>INTERLOGIX</t>
  </si>
  <si>
    <t>GEORGE RISK INDUSTRIES</t>
  </si>
  <si>
    <t>Software and Multimedia</t>
  </si>
  <si>
    <t>Networking Equipment - Call Center</t>
  </si>
  <si>
    <t>ULTRATECH</t>
  </si>
  <si>
    <t>Cables &amp; Accessories</t>
  </si>
  <si>
    <t>OPEN TEXT</t>
  </si>
  <si>
    <t>KINSEY</t>
  </si>
  <si>
    <t>Consulting Services</t>
  </si>
  <si>
    <t>SALIENT SYSTEMS</t>
  </si>
  <si>
    <t>Physical Security Hardware</t>
  </si>
  <si>
    <t>CYBERPOWER</t>
  </si>
  <si>
    <t>LENOVO</t>
  </si>
  <si>
    <t xml:space="preserve">Misc. Cables </t>
  </si>
  <si>
    <t>CABLES TO GO</t>
  </si>
  <si>
    <t>Misc. Cables</t>
  </si>
  <si>
    <t>QOGNIFY</t>
  </si>
  <si>
    <t>WAVESTORE GLOBAL</t>
  </si>
  <si>
    <t>ID NETWORKS</t>
  </si>
  <si>
    <t>SECURITRON</t>
  </si>
  <si>
    <t>SCHLAGE</t>
  </si>
  <si>
    <t>HONEYWELL</t>
  </si>
  <si>
    <t>BARRACUDA NETWORKS</t>
  </si>
  <si>
    <t>ITRON</t>
  </si>
  <si>
    <t>WINDY CITY WIRE</t>
  </si>
  <si>
    <t>Cabling</t>
  </si>
  <si>
    <t>COBURN SUPPLY CO.</t>
  </si>
  <si>
    <t>AEROHIVE</t>
  </si>
  <si>
    <t>LENEL SYSTEMS INTERNATIONAL, INC.</t>
  </si>
  <si>
    <t>HID GLOBAL</t>
  </si>
  <si>
    <t>Physical Securiey</t>
  </si>
  <si>
    <t>AQUAMETRIC</t>
  </si>
  <si>
    <t>FIRETIDE</t>
  </si>
  <si>
    <t>ROSS TECHNOLOGY INC.</t>
  </si>
  <si>
    <t>GENESYS</t>
  </si>
  <si>
    <t>MICRODESK INC.</t>
  </si>
  <si>
    <t>VIEWZ</t>
  </si>
  <si>
    <t>EVERBRIDGE</t>
  </si>
  <si>
    <t>NEMO-Q</t>
  </si>
  <si>
    <t>PRAGMATIC</t>
  </si>
  <si>
    <t>AIPHONE CORP</t>
  </si>
  <si>
    <t>VERITAS SOFTWARE</t>
  </si>
  <si>
    <t>ISR SOLUTIONS</t>
  </si>
  <si>
    <t>PLANTRONICS, INC</t>
  </si>
  <si>
    <t>VIKING COMPONENTS, INC</t>
  </si>
  <si>
    <t>CORNING CABLE SYSTEMS</t>
  </si>
  <si>
    <t>ICC CORP</t>
  </si>
  <si>
    <t>QUEST TECHNOLOGY INTERNATIONAL</t>
  </si>
  <si>
    <t>ACRONIS</t>
  </si>
  <si>
    <t>WATCHGUARD TECHNOLOGIES, INC</t>
  </si>
  <si>
    <t>VIDEO MOUNT PRODUCTS</t>
  </si>
  <si>
    <t>LEXMARK</t>
  </si>
  <si>
    <t>CHRISTIE</t>
  </si>
  <si>
    <t>NICE SYSTEMS</t>
  </si>
  <si>
    <t>ACTI CORPORATION</t>
  </si>
  <si>
    <t>MICROSOFT</t>
  </si>
  <si>
    <t>SPLIT PINE TECHNOLOGIES</t>
  </si>
  <si>
    <t>QUANTUM</t>
  </si>
  <si>
    <t>PANDUIT</t>
  </si>
  <si>
    <t>IAPRO</t>
  </si>
  <si>
    <t>NEUTRIK</t>
  </si>
  <si>
    <t>YAMAHA</t>
  </si>
  <si>
    <t>CLOCK AUDIO</t>
  </si>
  <si>
    <t>NEXO</t>
  </si>
  <si>
    <t>LOWELL</t>
  </si>
  <si>
    <t>HES INNOVATIONS</t>
  </si>
  <si>
    <t>VIGILANT SOLUTIONS</t>
  </si>
  <si>
    <t>Misc. Services</t>
  </si>
  <si>
    <t>SECURITAS ELECTRONIC SECURITY</t>
  </si>
  <si>
    <t>ERICO</t>
  </si>
  <si>
    <t>L-COM</t>
  </si>
  <si>
    <t>DORTRONICS</t>
  </si>
  <si>
    <t>RESEARCH IN MOTION</t>
  </si>
  <si>
    <t>BLACKBERRY</t>
  </si>
  <si>
    <t>ALLEGION</t>
  </si>
  <si>
    <t>INOVONICS</t>
  </si>
  <si>
    <t>UTC FIRE &amp; SECURITY</t>
  </si>
  <si>
    <t>KRAMER ELECTRONICS</t>
  </si>
  <si>
    <t>AV Equipment</t>
  </si>
  <si>
    <t>PHOENIX CONTACT</t>
  </si>
  <si>
    <t>VADDIO</t>
  </si>
  <si>
    <t>LEVITON</t>
  </si>
  <si>
    <t>POCKETSTOP LLC</t>
  </si>
  <si>
    <t>BERK-TEK INC</t>
  </si>
  <si>
    <t>ACCUTECH</t>
  </si>
  <si>
    <t>ANTAIRA</t>
  </si>
  <si>
    <t>CYPRESS</t>
  </si>
  <si>
    <t>GENERAL CABLE</t>
  </si>
  <si>
    <t>SWI</t>
  </si>
  <si>
    <t>Implementation Services</t>
  </si>
  <si>
    <t>Maintenance Services</t>
  </si>
  <si>
    <t>Managed Services</t>
  </si>
  <si>
    <t>BRIDGE ENERGY GROUP</t>
  </si>
  <si>
    <t>LG ELECTRONICS</t>
  </si>
  <si>
    <t>NEC DISPLAY SOLUTIONS</t>
  </si>
  <si>
    <t>TESSCO</t>
  </si>
  <si>
    <t>CPI CHATSWORTH</t>
  </si>
  <si>
    <t>SOFTJACE</t>
  </si>
  <si>
    <t>Equipment, Installation &amp; Maintenance/Service</t>
  </si>
  <si>
    <t>BRIGHTSIGN</t>
  </si>
  <si>
    <t>S3 INTEGRATION</t>
  </si>
  <si>
    <t>KODAK</t>
  </si>
  <si>
    <t>Input Devices</t>
  </si>
  <si>
    <t>SKB</t>
  </si>
  <si>
    <t>Displays</t>
  </si>
  <si>
    <t>WOHLER TECHNOLOGIES</t>
  </si>
  <si>
    <t>installation Services</t>
  </si>
  <si>
    <t>KONIG &amp; MEYER</t>
  </si>
  <si>
    <t>MANFROTTO</t>
  </si>
  <si>
    <t>FURMAN</t>
  </si>
  <si>
    <t>ELITE CORE AUDIO</t>
  </si>
  <si>
    <t>ENSEMBLE DESIGNS</t>
  </si>
  <si>
    <t>LECTROSONICS</t>
  </si>
  <si>
    <t>SEKONIC</t>
  </si>
  <si>
    <t>EXTREME NETWORKS</t>
  </si>
  <si>
    <t>EARTHWORKS</t>
  </si>
  <si>
    <t>ROLAND</t>
  </si>
  <si>
    <t>SMAART</t>
  </si>
  <si>
    <t>PHABRIX</t>
  </si>
  <si>
    <t>SENDGRID INC.</t>
  </si>
  <si>
    <t>MICROAUTOMATION</t>
  </si>
  <si>
    <t>Licensing</t>
  </si>
  <si>
    <t>TRENDNET</t>
  </si>
  <si>
    <t>Networking Hardware</t>
  </si>
  <si>
    <t>DATALUX</t>
  </si>
  <si>
    <t>LCD/Touchscreen Displays</t>
  </si>
  <si>
    <t>Vehicle Mounts &amp; Accessories</t>
  </si>
  <si>
    <t>Ruggedized Computers/Tablets</t>
  </si>
  <si>
    <t>JETBRAINS</t>
  </si>
  <si>
    <t>SCALE LOGIC INC</t>
  </si>
  <si>
    <t>POLYCOM</t>
  </si>
  <si>
    <t>SYMANTEC</t>
  </si>
  <si>
    <t>STARTECH COMPUTER PRODUCTS</t>
  </si>
  <si>
    <t>ASSET ANALYTIX</t>
  </si>
  <si>
    <t>NEW RIVER SYSTEMS</t>
  </si>
  <si>
    <t>NETSCOUT SYSTEMS INC</t>
  </si>
  <si>
    <t>DAHUA TECHNOLOGY</t>
  </si>
  <si>
    <t>INDIGOVISION</t>
  </si>
  <si>
    <t>BYTECC INC</t>
  </si>
  <si>
    <t>MUXLAB</t>
  </si>
  <si>
    <t>GRAYBAR</t>
  </si>
  <si>
    <t>PEPLINK</t>
  </si>
  <si>
    <t>BELDEN</t>
  </si>
  <si>
    <t>INTEL</t>
  </si>
  <si>
    <t>SECURITY ENGINEERING &amp; CONSULTING</t>
  </si>
  <si>
    <t>RACKSOLUTIONS</t>
  </si>
  <si>
    <t>Computer Storage</t>
  </si>
  <si>
    <t>Networking Computer Storage</t>
  </si>
  <si>
    <t>Network Computer Storage</t>
  </si>
  <si>
    <t>CANON</t>
  </si>
  <si>
    <t>ANCHOR AUDIO</t>
  </si>
  <si>
    <t>CAMRADE</t>
  </si>
  <si>
    <t>AUDIO TECHNICA</t>
  </si>
  <si>
    <t>PORTABRACE</t>
  </si>
  <si>
    <t>K-TEK</t>
  </si>
  <si>
    <t>GRIFFIN TECHNOLOGY</t>
  </si>
  <si>
    <t>ZOOM TELEPHONICS</t>
  </si>
  <si>
    <t>PERDUE ACOUSTICS</t>
  </si>
  <si>
    <t>OPTOMA TECHNOLOGY</t>
  </si>
  <si>
    <t>TERADEK</t>
  </si>
  <si>
    <t>TASCAM</t>
  </si>
  <si>
    <t>ADJ PRODUCTS</t>
  </si>
  <si>
    <t>RADIO DESIGN LABS</t>
  </si>
  <si>
    <t>RADIAL ENGINEERING</t>
  </si>
  <si>
    <t>KI PRO RACK</t>
  </si>
  <si>
    <t>SESCOM</t>
  </si>
  <si>
    <t>EVERFOCUS</t>
  </si>
  <si>
    <t>LYNX TECHNIK</t>
  </si>
  <si>
    <t>BRACKET1</t>
  </si>
  <si>
    <t>ANTON BAUER</t>
  </si>
  <si>
    <t>CORE SWX</t>
  </si>
  <si>
    <t>GENERAL ELECTRIC</t>
  </si>
  <si>
    <t>Communication Equipment</t>
  </si>
  <si>
    <t>DIGITAL MONITORING PRODUCTS</t>
  </si>
  <si>
    <t>Contract # 4400006645</t>
  </si>
  <si>
    <t>Contract #4400006645</t>
  </si>
  <si>
    <t>Course Development</t>
  </si>
  <si>
    <t>Hardware Deployment</t>
  </si>
  <si>
    <t>SSi</t>
  </si>
  <si>
    <t>SUNPAK</t>
  </si>
  <si>
    <t>METABONES</t>
  </si>
  <si>
    <t>COMMEND USA</t>
  </si>
  <si>
    <t>MOHAWK CABLES</t>
  </si>
  <si>
    <t>SAP</t>
  </si>
  <si>
    <t>SDI</t>
  </si>
  <si>
    <t>SKC COMMUNICATIONS PRODUCTS, LLC</t>
  </si>
  <si>
    <t>BCD VIDEO</t>
  </si>
  <si>
    <t>PROPOSAL TECHNOLOGIES NETWORK</t>
  </si>
  <si>
    <t>NEOGOV</t>
  </si>
  <si>
    <t>CA INC</t>
  </si>
  <si>
    <t>COMPREHENSIVE CABLE</t>
  </si>
  <si>
    <t>ARRI</t>
  </si>
  <si>
    <t>AURAY</t>
  </si>
  <si>
    <t>CTA DIGITAL</t>
  </si>
  <si>
    <t>EDELKRONE</t>
  </si>
  <si>
    <t>KOPUL</t>
  </si>
  <si>
    <t>MATHEWS STUDIO EQUIPMENT</t>
  </si>
  <si>
    <t>SAVAGE</t>
  </si>
  <si>
    <t>AURORA APERTURE</t>
  </si>
  <si>
    <t>AUTOCUE</t>
  </si>
  <si>
    <t>HOYA FILTERS</t>
  </si>
  <si>
    <t>LUXOR</t>
  </si>
  <si>
    <t>SHAPE</t>
  </si>
  <si>
    <t>STELLAR LIGHTING SYSTEMS</t>
  </si>
  <si>
    <t>STRAND LIGHTING</t>
  </si>
  <si>
    <t>HIVE LIGHTING</t>
  </si>
  <si>
    <t>COMNET</t>
  </si>
  <si>
    <t>Network Storage</t>
  </si>
  <si>
    <t>SR COMPONENTS</t>
  </si>
  <si>
    <t>STENTOFON</t>
  </si>
  <si>
    <t>FINGERWORKS 5</t>
  </si>
  <si>
    <t>TRANSITION NETWORKS</t>
  </si>
  <si>
    <t>TRI CITY ELECTRIC</t>
  </si>
  <si>
    <t>WATSON AUDIO VISUAL</t>
  </si>
  <si>
    <t>IMPACT AV</t>
  </si>
  <si>
    <t>CLEAR-COM</t>
  </si>
  <si>
    <t>WHEATSTONE</t>
  </si>
  <si>
    <t>LIFESAFETY POWER</t>
  </si>
  <si>
    <t>HARMONIC INC.</t>
  </si>
  <si>
    <t>TELESTREAM LLC</t>
  </si>
  <si>
    <t>ROSS VIDEO LIMITED</t>
  </si>
  <si>
    <t>TELEVUE CORPORATION</t>
  </si>
  <si>
    <t>LIVEU INC.</t>
  </si>
  <si>
    <t>LEVELS BEYOND INC.</t>
  </si>
  <si>
    <t>RTS INTERCOMS</t>
  </si>
  <si>
    <t>PROCESS SOLUTIONS</t>
  </si>
  <si>
    <t>DIGI INTERNATIONAL</t>
  </si>
  <si>
    <t>SQUARE TRADE</t>
  </si>
  <si>
    <t>SCHNEIDER OPTICS</t>
  </si>
  <si>
    <t>PTZ OPTICS</t>
  </si>
  <si>
    <t>QSC</t>
  </si>
  <si>
    <t>TOA ELECTRONICS</t>
  </si>
  <si>
    <t>SWAGIT PRODUCTIONS LLC.</t>
  </si>
  <si>
    <t>CHIARO FILTERS</t>
  </si>
  <si>
    <t>MIER PRODUCTS</t>
  </si>
  <si>
    <t>IKEGAMI ELECTRONICS</t>
  </si>
  <si>
    <t>SECURITY DOOR CONTROL</t>
  </si>
  <si>
    <t>OPTICAL CABLE CORPORATION</t>
  </si>
  <si>
    <t>BOGEN</t>
  </si>
  <si>
    <t>Storage Equipment</t>
  </si>
  <si>
    <t>EVS</t>
  </si>
  <si>
    <t>ATEMESA</t>
  </si>
  <si>
    <t>CONTEMPORARY COMPUTER SERVICES</t>
  </si>
  <si>
    <t>Software Licensing</t>
  </si>
  <si>
    <t>PLATINUM NETWORKS</t>
  </si>
  <si>
    <t>XEROX</t>
  </si>
  <si>
    <t>RUBRIK</t>
  </si>
  <si>
    <t>NINTEX USA</t>
  </si>
  <si>
    <t>ARBOR CLOUD</t>
  </si>
  <si>
    <t>ELMO</t>
  </si>
  <si>
    <t>NORTH AMERICA TRAFFIC</t>
  </si>
  <si>
    <t>ACTIFIO</t>
  </si>
  <si>
    <t>SIERRA WIRELESS</t>
  </si>
  <si>
    <t>YUASA</t>
  </si>
  <si>
    <t>DATRIUM INC</t>
  </si>
  <si>
    <t>THE INTEGRATION FACTORY</t>
  </si>
  <si>
    <t>TRIPLE PLAY</t>
  </si>
  <si>
    <t>WEST PENN WIRE</t>
  </si>
  <si>
    <t>FSR</t>
  </si>
  <si>
    <t>TALKAPHONE</t>
  </si>
  <si>
    <t>TAGPROP</t>
  </si>
  <si>
    <t>CEIA</t>
  </si>
  <si>
    <t>SAFETY TECHNOLOGY</t>
  </si>
  <si>
    <t>TEGILE SYSTEMS</t>
  </si>
  <si>
    <t>CODE BLUE</t>
  </si>
  <si>
    <t>HITACHI CABLE</t>
  </si>
  <si>
    <t>Misc Cables</t>
  </si>
  <si>
    <t>SOUTHERN MANUFACTURING</t>
  </si>
  <si>
    <t>TANNOY</t>
  </si>
  <si>
    <t>KEYLITE</t>
  </si>
  <si>
    <t>ORACLE/TD</t>
  </si>
  <si>
    <t>ACF TECHNOLOGIES</t>
  </si>
  <si>
    <t>DASHDOOR</t>
  </si>
  <si>
    <t>BSS AUDIO</t>
  </si>
  <si>
    <t>COVID</t>
  </si>
  <si>
    <t>WHIRLWIND</t>
  </si>
  <si>
    <t>DA-LITE SCREEN</t>
  </si>
  <si>
    <t>DIGITAL PROJECTION</t>
  </si>
  <si>
    <t>PLANAR</t>
  </si>
  <si>
    <t>DENON</t>
  </si>
  <si>
    <t>MARSHALL</t>
  </si>
  <si>
    <t>ENGENIUS</t>
  </si>
  <si>
    <t>ERGOTRON</t>
  </si>
  <si>
    <t>PAKEDGE</t>
  </si>
  <si>
    <t>CCS</t>
  </si>
  <si>
    <t>LITTLITE</t>
  </si>
  <si>
    <t>MILLERS MILLWORK</t>
  </si>
  <si>
    <t>WINSTED</t>
  </si>
  <si>
    <t>3D DATACOM</t>
  </si>
  <si>
    <t>VANCO INTERNATIONAL</t>
  </si>
  <si>
    <t>NVT</t>
  </si>
  <si>
    <t>SENSTAR</t>
  </si>
  <si>
    <t>TATUNG</t>
  </si>
  <si>
    <t>PRINTEK</t>
  </si>
  <si>
    <t>Printing</t>
  </si>
  <si>
    <t>SPECTRUM INDUSTRIES</t>
  </si>
  <si>
    <t>NEWLINE</t>
  </si>
  <si>
    <t>ROSE ELECTRONICS</t>
  </si>
  <si>
    <t>AMD</t>
  </si>
  <si>
    <t>GENERAL DEVICES</t>
  </si>
  <si>
    <t>ACTIVU</t>
  </si>
  <si>
    <t>OPHIT</t>
  </si>
  <si>
    <t>CLEERLINE</t>
  </si>
  <si>
    <t>ASHLY</t>
  </si>
  <si>
    <t>RECONYX</t>
  </si>
  <si>
    <t>BLACK BOX</t>
  </si>
  <si>
    <t>ACCELL</t>
  </si>
  <si>
    <t>DATAPATH</t>
  </si>
  <si>
    <t>COMTROL</t>
  </si>
  <si>
    <t>SNAP AV</t>
  </si>
  <si>
    <t>Racks/Storage</t>
  </si>
  <si>
    <t>S2 SECURITY</t>
  </si>
  <si>
    <t>SOUNDTUBE</t>
  </si>
  <si>
    <t>QUALITY COMMUNICATIONS SYSTEMS</t>
  </si>
  <si>
    <t>RCI CUSTOM</t>
  </si>
  <si>
    <t>ATLAS SOUNDOLIER</t>
  </si>
  <si>
    <t>MARKERTEK</t>
  </si>
  <si>
    <t>JUICE GOOSE</t>
  </si>
  <si>
    <t>THE HOUSING AUTHORITY</t>
  </si>
  <si>
    <t>FIBERNET DIRECT</t>
  </si>
  <si>
    <t>IQINVISION</t>
  </si>
  <si>
    <t>PARKEYES</t>
  </si>
  <si>
    <t>GEOVISION</t>
  </si>
  <si>
    <t>EXCELS MOBILE VIDEO SOLUTIONS</t>
  </si>
  <si>
    <t>VIVOTEK</t>
  </si>
  <si>
    <t>QUINTRON</t>
  </si>
  <si>
    <t>TOMARCO</t>
  </si>
  <si>
    <t>SKYNET INTEGRATIONS, LLC</t>
  </si>
  <si>
    <t>RAPID SECURITY SOLUTIONS, LLC</t>
  </si>
  <si>
    <t>SCICOM INFRASTRUCTURE SERVICES</t>
  </si>
  <si>
    <t>TP LINK</t>
  </si>
  <si>
    <t>AJA</t>
  </si>
  <si>
    <t>BRAMIC CREATIVE BUSINESS PRODUCTS, LTD.</t>
  </si>
  <si>
    <t>GRANICUS, LLC</t>
  </si>
  <si>
    <t>AVI-SPL</t>
  </si>
  <si>
    <t>NORTEK SECURITY &amp; CONTROL LLC</t>
  </si>
  <si>
    <t>GE SECURITY</t>
  </si>
  <si>
    <t>BROCADE COMMUNICATIONS</t>
  </si>
  <si>
    <t>THOR BROADCASTING</t>
  </si>
  <si>
    <t>PIVOT3</t>
  </si>
  <si>
    <t>HYCU</t>
  </si>
  <si>
    <t>ZKTECO</t>
  </si>
  <si>
    <t>SCEPTER INNOVATION</t>
  </si>
  <si>
    <t>VERATO, INC</t>
  </si>
  <si>
    <t>RED HAT</t>
  </si>
  <si>
    <t>SECURADYNE SYSTEMS</t>
  </si>
  <si>
    <t>SANUS</t>
  </si>
  <si>
    <t>SEAGATE</t>
  </si>
  <si>
    <t>CENTRIFY</t>
  </si>
  <si>
    <t>CUTLER COMMUNICATIONS</t>
  </si>
  <si>
    <t>ZASIO ENTERPRISES</t>
  </si>
  <si>
    <t>GUIDEPOINT SECURITY</t>
  </si>
  <si>
    <t>PARKHELP</t>
  </si>
  <si>
    <t>Software Support</t>
  </si>
  <si>
    <t>SECURITY WORLD UNLIMITED</t>
  </si>
  <si>
    <t>WENGER CORP</t>
  </si>
  <si>
    <t>INTEGRATED FIRE AND SECURITY SOLUTIONS</t>
  </si>
  <si>
    <t>TVLOGIC</t>
  </si>
  <si>
    <t>ACOUSTICMAC</t>
  </si>
  <si>
    <t>ENGLEWOODWORKS</t>
  </si>
  <si>
    <t>GENELEC</t>
  </si>
  <si>
    <t>PANEL AUTHORITY</t>
  </si>
  <si>
    <t>ALDIS SYSTEMS</t>
  </si>
  <si>
    <t>EXCELVAN</t>
  </si>
  <si>
    <t>J TECH DIGITAL</t>
  </si>
  <si>
    <t>PWAY TEK</t>
  </si>
  <si>
    <t>TVONE</t>
  </si>
  <si>
    <t>PRESONUS</t>
  </si>
  <si>
    <t>ZENCITY TECHNOLOGIES</t>
  </si>
  <si>
    <t>CONVERGINT TECHNOLOGIES</t>
  </si>
  <si>
    <t>INFINIDAT</t>
  </si>
  <si>
    <t>MSI</t>
  </si>
  <si>
    <t>TOTAL SECURITY PRODUCTS</t>
  </si>
  <si>
    <t>ZENITEL</t>
  </si>
  <si>
    <t>WESCO INTERNATIONAL</t>
  </si>
  <si>
    <t>LIEBERT</t>
  </si>
  <si>
    <t>ENERSYS</t>
  </si>
  <si>
    <t>EVENT METAL DETECTORS, LLC</t>
  </si>
  <si>
    <t>DVR LOCKBOX</t>
  </si>
  <si>
    <t>NEBTEK INC</t>
  </si>
  <si>
    <t>CINTEL LLC</t>
  </si>
  <si>
    <t>BADGER METER</t>
  </si>
  <si>
    <t>NEPTUNE TECHNOLOGY GROUP, INC</t>
  </si>
  <si>
    <t>ZENNER USA</t>
  </si>
  <si>
    <t>APANTAC</t>
  </si>
  <si>
    <t>DATAVIDEO</t>
  </si>
  <si>
    <t>SAFETY &amp; SECURITY INSTRUCTION</t>
  </si>
  <si>
    <t>BOXX TECHNOLOGIES</t>
  </si>
  <si>
    <t>BITTREE</t>
  </si>
  <si>
    <t>RIEDEL</t>
  </si>
  <si>
    <t>TOTAL CHANNEL</t>
  </si>
  <si>
    <t>TEKTRONIX</t>
  </si>
  <si>
    <t>ALLEN &amp; HEATH</t>
  </si>
  <si>
    <t>PROMPTER PEOPLE</t>
  </si>
  <si>
    <t>ELEMENTAL TECHNOLOGIES</t>
  </si>
  <si>
    <t>VERTICAL CABLE</t>
  </si>
  <si>
    <t>LYNN ELECTRONICS</t>
  </si>
  <si>
    <t>RAYTEC</t>
  </si>
  <si>
    <t>BAYCO PRODUCTS</t>
  </si>
  <si>
    <t>RCN TECHNOLOGIES</t>
  </si>
  <si>
    <t>CRADLEPOINT</t>
  </si>
  <si>
    <t>DJI</t>
  </si>
  <si>
    <t>SANDISK CORPORATION</t>
  </si>
  <si>
    <t>DOLGIN ENGINEERING INC</t>
  </si>
  <si>
    <t>HOODMAN</t>
  </si>
  <si>
    <t>VELLO</t>
  </si>
  <si>
    <t>LOWEPRO</t>
  </si>
  <si>
    <t>LITEPANELS</t>
  </si>
  <si>
    <t>CARTONI</t>
  </si>
  <si>
    <t>IKELITE</t>
  </si>
  <si>
    <t>CUSTOM BRACKETS</t>
  </si>
  <si>
    <t>LISTEN TECHNOLOGIES</t>
  </si>
  <si>
    <t>SENNHEISER ELECTRONIC CORP</t>
  </si>
  <si>
    <t>TOTE VISION</t>
  </si>
  <si>
    <t>DIGICO</t>
  </si>
  <si>
    <t>CAMBRIDGE</t>
  </si>
  <si>
    <t>PITNEY BOWES</t>
  </si>
  <si>
    <t>HANWHA</t>
  </si>
  <si>
    <t>GENARAY</t>
  </si>
  <si>
    <t>BRCI</t>
  </si>
  <si>
    <t>COGSDALE SOFTWARE CORPORATION</t>
  </si>
  <si>
    <t>ACCOMPLISCH LLC</t>
  </si>
  <si>
    <t>BOSE</t>
  </si>
  <si>
    <t>AMX</t>
  </si>
  <si>
    <t>EDITSHARE</t>
  </si>
  <si>
    <t>NEWMAR POWER</t>
  </si>
  <si>
    <t>RADIO FREQUENCY</t>
  </si>
  <si>
    <t>COMBA</t>
  </si>
  <si>
    <t>ALPHA OMEGA COMMUNICATIONS</t>
  </si>
  <si>
    <t>ASSA ABLOY</t>
  </si>
  <si>
    <t>SALTO SYSTEMS INC</t>
  </si>
  <si>
    <t>ADVANTECH</t>
  </si>
  <si>
    <t>LINEAR PRO ACCESS</t>
  </si>
  <si>
    <t>VISION DATA CENTER</t>
  </si>
  <si>
    <t>CABLE</t>
  </si>
  <si>
    <t>OPEN OPTIONS ACCESS TECHNOLOGY</t>
  </si>
  <si>
    <t>DOORKING</t>
  </si>
  <si>
    <t>ATTO TECHNOLOGY</t>
  </si>
  <si>
    <t>ARLINGTON INDUSTRIES</t>
  </si>
  <si>
    <t>LEGRAND</t>
  </si>
  <si>
    <t>FORTINET</t>
  </si>
  <si>
    <t>ALCATEL INTERNETWORKING</t>
  </si>
  <si>
    <t>SAGINAW CONTROL &amp; ENGINEERING</t>
  </si>
  <si>
    <t>MEAN WELL</t>
  </si>
  <si>
    <t>PRESIDIO</t>
  </si>
  <si>
    <t>AGENT VIDEO INTELLIGENT</t>
  </si>
  <si>
    <t>STRIKE INDUSTRIES INC</t>
  </si>
  <si>
    <t>STRONG INDUSTRIES INC</t>
  </si>
  <si>
    <t>TROPICAL COMMUNICATIONS INC</t>
  </si>
  <si>
    <t>DATAWORKS</t>
  </si>
  <si>
    <t>GERELCOM INC</t>
  </si>
  <si>
    <t>UNICOM SYSTEMS</t>
  </si>
  <si>
    <t>XTREME POWER CONVERSION</t>
  </si>
  <si>
    <t>PREMIER MOUNTS</t>
  </si>
  <si>
    <t>TCE TECHNOLOGIES</t>
  </si>
  <si>
    <t>COBALT</t>
  </si>
  <si>
    <t>AVFI</t>
  </si>
  <si>
    <t>LITE THE NIGHT</t>
  </si>
  <si>
    <t>SMART TECHNOLOGIES</t>
  </si>
  <si>
    <t>ULINE</t>
  </si>
  <si>
    <t>05/01/2016 - 4/30/2021</t>
  </si>
  <si>
    <t>INNOVATIVE VIDEO TECHNOLOGY</t>
  </si>
  <si>
    <t>PROMOUNTS</t>
  </si>
  <si>
    <t>EDCO</t>
  </si>
  <si>
    <t>HENDRICKS CORP</t>
  </si>
  <si>
    <t>WANCO</t>
  </si>
  <si>
    <t>MAVERICK TECHNICAL CORP</t>
  </si>
  <si>
    <t>ATAVIUM</t>
  </si>
  <si>
    <t>LILLIPUT</t>
  </si>
  <si>
    <t>COUNTRYMAN</t>
  </si>
  <si>
    <t>AUDIX</t>
  </si>
  <si>
    <t>PEARSTONE</t>
  </si>
  <si>
    <t>DIVERSIED DATA PRODUCTS</t>
  </si>
  <si>
    <t>VERACITY</t>
  </si>
  <si>
    <t>PELCO</t>
  </si>
  <si>
    <t>ZIGNAGE</t>
  </si>
  <si>
    <t>SOURCE CONNECT TECHNOLOGY</t>
  </si>
  <si>
    <t>EPSON</t>
  </si>
  <si>
    <t>CEL-FI</t>
  </si>
  <si>
    <t>MICROLAB</t>
  </si>
  <si>
    <t>REG FARRELL ENGINEERING LTD</t>
  </si>
  <si>
    <t>RF INDUSTRIES</t>
  </si>
  <si>
    <t>CONNECT IT WIRELESS COMPONENTS</t>
  </si>
  <si>
    <t>RACKTOP SYSTEMS INC</t>
  </si>
  <si>
    <t>ATLASIED</t>
  </si>
  <si>
    <t>WEYMIC ELECTRONIC TECHNOLOGY</t>
  </si>
  <si>
    <t>TV SET DESIGN</t>
  </si>
  <si>
    <t>PARAGON</t>
  </si>
  <si>
    <t>WILLIAMS SOUND</t>
  </si>
  <si>
    <t>CANARE</t>
  </si>
  <si>
    <t>IPROBE SOLUTIONS</t>
  </si>
  <si>
    <t>EIKI INTERNATIONAL</t>
  </si>
  <si>
    <t>DYNALOCK</t>
  </si>
  <si>
    <t>LUMENS INTEGRATION</t>
  </si>
  <si>
    <t>INFOBLOX</t>
  </si>
  <si>
    <t>MICROFOCUS</t>
  </si>
  <si>
    <t>OPTEX</t>
  </si>
  <si>
    <t>STANLEY</t>
  </si>
  <si>
    <t>HALL RESEARCH</t>
  </si>
  <si>
    <t>SUPERMICRO</t>
  </si>
  <si>
    <t>RAPCO HORIZON</t>
  </si>
  <si>
    <t>TELEX</t>
  </si>
  <si>
    <t>BLONDER TONGUE</t>
  </si>
  <si>
    <t>ECLIPSE TOOLS</t>
  </si>
  <si>
    <t>ZEBRA TECHNOLOGIES</t>
  </si>
  <si>
    <t>SYMBOL TECHNOLOGIES</t>
  </si>
  <si>
    <t>INTERMEC</t>
  </si>
  <si>
    <t>Other Supplies</t>
  </si>
  <si>
    <t>DISPLAYS2GO</t>
  </si>
  <si>
    <t>AIRLINK COMMUNICATIONS</t>
  </si>
  <si>
    <t>AIRGAIN</t>
  </si>
  <si>
    <t>MACKIE</t>
  </si>
  <si>
    <t>AVNSYS</t>
  </si>
  <si>
    <t>ATOMOS</t>
  </si>
  <si>
    <t>FREEFLY SYSTEMS</t>
  </si>
  <si>
    <t>WHISPER ROOM</t>
  </si>
  <si>
    <t>INDIPRO TOOLS</t>
  </si>
  <si>
    <t>LIGHTRONICS</t>
  </si>
  <si>
    <t>BRIGHT TANGERINE</t>
  </si>
  <si>
    <t>IKAN</t>
  </si>
  <si>
    <t>MOGAMI</t>
  </si>
  <si>
    <t>M-AUDIO</t>
  </si>
  <si>
    <t>SENSEI</t>
  </si>
  <si>
    <t>G-TECHNOLOGY</t>
  </si>
  <si>
    <t>ROSEWILL</t>
  </si>
  <si>
    <t>RHINO</t>
  </si>
  <si>
    <t>ELGATO SYSTEMS</t>
  </si>
  <si>
    <t>SACHTLER</t>
  </si>
  <si>
    <t>LUXLI LIGHT</t>
  </si>
  <si>
    <t>DENECKE</t>
  </si>
  <si>
    <t>AEROFLEX INC</t>
  </si>
  <si>
    <t>BUSINESS OBJECTS</t>
  </si>
  <si>
    <t>TOGGLER</t>
  </si>
  <si>
    <t>ARAKNIS NETWORKS</t>
  </si>
  <si>
    <t>DIGITAL DISPLAY SOLUTIONS</t>
  </si>
  <si>
    <t>SOFTWARE AG</t>
  </si>
  <si>
    <t>WPS-USA</t>
  </si>
  <si>
    <t>KYNO</t>
  </si>
  <si>
    <t>SECO-LARM</t>
  </si>
  <si>
    <t>CLARITY</t>
  </si>
  <si>
    <t>FIBERTRON</t>
  </si>
  <si>
    <t>SITEPRO1</t>
  </si>
  <si>
    <t>COMPROD</t>
  </si>
  <si>
    <t>KODEN</t>
  </si>
  <si>
    <t>KNOX COMPANY</t>
  </si>
  <si>
    <t>KBC NETWORKS</t>
  </si>
  <si>
    <t>PEDESTAL PRO</t>
  </si>
  <si>
    <t>ESE</t>
  </si>
  <si>
    <t>LEXISNEXIS</t>
  </si>
  <si>
    <t>NELCO MEDIA INC</t>
  </si>
  <si>
    <t>AMPLIVOX SOUND SYSTEMS</t>
  </si>
  <si>
    <t>METROVAC</t>
  </si>
  <si>
    <t>SMALLHD</t>
  </si>
  <si>
    <t>OLYMPUS IMAGE SYSTEMS</t>
  </si>
  <si>
    <t>LUMECUBE</t>
  </si>
  <si>
    <t>NANUK HARD CASES</t>
  </si>
  <si>
    <t>DIGITALFOTO SOLUTION LIMITED</t>
  </si>
  <si>
    <t>THE TIFFEN COMPANY</t>
  </si>
  <si>
    <t>INSIGNIA</t>
  </si>
  <si>
    <t>MULTIDYNE</t>
  </si>
  <si>
    <t>TRUSTWAVE</t>
  </si>
  <si>
    <t>Cyber Security</t>
  </si>
  <si>
    <t>PROFOTO</t>
  </si>
  <si>
    <t>DORMAKABA</t>
  </si>
  <si>
    <t>AUTOMATED PORT SOLUTIONS</t>
  </si>
  <si>
    <t>MORPHOTRAK</t>
  </si>
  <si>
    <t>FALCON ELECTRIC</t>
  </si>
  <si>
    <t>AZCO TECHNOLOGIES</t>
  </si>
  <si>
    <t>KANEXPRO</t>
  </si>
  <si>
    <t>MIPRO</t>
  </si>
  <si>
    <t>VIDEO ASSOCIATES LABS</t>
  </si>
  <si>
    <t>CAMDEN DOOR CONTROLS</t>
  </si>
  <si>
    <t>NATIONAL INSTRUMENTS</t>
  </si>
  <si>
    <t>GRADIENT CYBER</t>
  </si>
  <si>
    <t>OMNIA Partners</t>
  </si>
  <si>
    <t>MIDTOWN VIDEO</t>
  </si>
  <si>
    <t>WSDG</t>
  </si>
  <si>
    <t>FORECAST CONSOLES</t>
  </si>
  <si>
    <t>FOSTEX INTERNATIONAL</t>
  </si>
  <si>
    <t>HUDDLECAMHD</t>
  </si>
  <si>
    <t>BLUE WAVE COMMUNICATIONS</t>
  </si>
  <si>
    <t>BALANCEBOX</t>
  </si>
  <si>
    <t>VIDAMOUNT</t>
  </si>
  <si>
    <t>MICROSEMI FREQUENCY AND TIME CORP</t>
  </si>
  <si>
    <t>ASCO POWER</t>
  </si>
  <si>
    <t>LIGHTMART</t>
  </si>
  <si>
    <t>SMARTSIGN</t>
  </si>
  <si>
    <t>AMCREST</t>
  </si>
  <si>
    <t>DMP</t>
  </si>
  <si>
    <t>CLINTON ELECTRONICS CORP</t>
  </si>
  <si>
    <t>G4S SECURE SOLUTIONS</t>
  </si>
  <si>
    <t>MOTU</t>
  </si>
  <si>
    <t>CSC COMMUNICATIONS SUPPLY</t>
  </si>
  <si>
    <t>REDCO AUDIO INC</t>
  </si>
  <si>
    <t>HUBBELL</t>
  </si>
  <si>
    <t>INNO</t>
  </si>
  <si>
    <t>HECKLER DESIGN</t>
  </si>
  <si>
    <t>UHURU MOBILITY</t>
  </si>
  <si>
    <t>AMERICAN TECHNICAL FURNITURE</t>
  </si>
  <si>
    <t>XANTECH</t>
  </si>
  <si>
    <t>THE PROMEDIA GROUP</t>
  </si>
  <si>
    <t>INNUVO</t>
  </si>
  <si>
    <t>HOSA TECHNOLOGY</t>
  </si>
  <si>
    <t>MINRRAY</t>
  </si>
  <si>
    <t>QUALITY WIRING</t>
  </si>
  <si>
    <t>RADWIN</t>
  </si>
  <si>
    <t>RUCKUS WIRELESS</t>
  </si>
  <si>
    <t>SUN SURVEILLANCE</t>
  </si>
  <si>
    <t>VTECH IO</t>
  </si>
  <si>
    <t>THE SWITCH ENTERPRISES</t>
  </si>
  <si>
    <t>IPCONFIGURE</t>
  </si>
  <si>
    <t>DOCUSIGN</t>
  </si>
  <si>
    <t>THINKBIG</t>
  </si>
  <si>
    <t>AUDINATE</t>
  </si>
  <si>
    <t>ZSCALER</t>
  </si>
  <si>
    <t>MCM TECHNOLOGIES LLC</t>
  </si>
  <si>
    <t>EXAGRID</t>
  </si>
  <si>
    <t>FOR A AMERICA</t>
  </si>
  <si>
    <t>INVIDTECH</t>
  </si>
  <si>
    <t>CSI TECHNOLOGIES</t>
  </si>
  <si>
    <t>REVO AMERICA</t>
  </si>
  <si>
    <t>CIENA</t>
  </si>
  <si>
    <t>3M</t>
  </si>
  <si>
    <t>EATON CORPORATION</t>
  </si>
  <si>
    <t>VELCRO INDUSTRIES</t>
  </si>
  <si>
    <t>SOLUTIONZ, INC</t>
  </si>
  <si>
    <t>BROTHER</t>
  </si>
  <si>
    <t>GREENLEE</t>
  </si>
  <si>
    <t>VENDOR List Price</t>
  </si>
  <si>
    <t>ORTRONICS</t>
  </si>
  <si>
    <t>INNOVATION FIRST, INC</t>
  </si>
  <si>
    <t>CARLON</t>
  </si>
  <si>
    <t>NVIDIA</t>
  </si>
  <si>
    <t>CREED GLOBAL MEDIA</t>
  </si>
  <si>
    <t>OMNITRON SYSTEMS</t>
  </si>
  <si>
    <t>IMC NETWORKS INC</t>
  </si>
  <si>
    <t>INSIGHT LPR</t>
  </si>
  <si>
    <t>DECIMATOR</t>
  </si>
  <si>
    <t>AGILENT TECHNOLOGIES</t>
  </si>
  <si>
    <t>SIRIUS COMPUTER SOLUTIONS</t>
  </si>
  <si>
    <t>Computer Equipment</t>
  </si>
  <si>
    <t>OXYGEN FORENSICS</t>
  </si>
  <si>
    <t>INGRAM MICRO</t>
  </si>
  <si>
    <t>NUREVA</t>
  </si>
  <si>
    <t>FORESCOUT TECHNOLOGIES</t>
  </si>
  <si>
    <t>BT CONFERENCING VIDEO</t>
  </si>
  <si>
    <t>LEA PROFESSIONAL</t>
  </si>
  <si>
    <t>JABRA CORPORATION</t>
  </si>
  <si>
    <t>MAC BUSINESS SOLUTIONS INC</t>
  </si>
  <si>
    <t>TAIDEN INDUSTRIAL CO</t>
  </si>
  <si>
    <t>LAVI INDUSTRIES</t>
  </si>
  <si>
    <t>05/01/2016 - 4/30/2023</t>
  </si>
  <si>
    <t>RARITAN COMPUTER INC</t>
  </si>
  <si>
    <t>KINGSTON TECHNOLOGY</t>
  </si>
  <si>
    <t>MONDAY.COM</t>
  </si>
  <si>
    <t>TENABLE NETWORK SECURITY</t>
  </si>
  <si>
    <t>AMAZON</t>
  </si>
  <si>
    <t>AMERICAN BATTERY</t>
  </si>
  <si>
    <t>SMARTSHEET</t>
  </si>
  <si>
    <t>CONFLUENT INC</t>
  </si>
  <si>
    <t>ATLASSIAN</t>
  </si>
  <si>
    <t>SOPHOS INC</t>
  </si>
  <si>
    <t>VAULT CORPORATION</t>
  </si>
  <si>
    <t>MICROCHIP TECHNOLOGY</t>
  </si>
  <si>
    <t>TECNEC</t>
  </si>
  <si>
    <t>PROCYC</t>
  </si>
  <si>
    <t>*Revised 10/5/2023</t>
  </si>
  <si>
    <t>Security Equipment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</si>
</sst>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6" formatCode="&quot;$&quot;#,##0_);[Red]\(&quot;$&quot;#,##0\)"/>
    <numFmt numFmtId="44" formatCode="_(&quot;$&quot;* #,##0.00_);_(&quot;$&quot;* \(#,##0.00\);_(&quot;$&quot;* &quot;-&quot;??_);_(@_)"/>
    <numFmt numFmtId="43" formatCode="_(* #,##0.00_);_(* \(#,##0.00\);_(* &quot;-&quot;??_);_(@_)"/>
    <numFmt numFmtId="164" formatCode="&quot;$&quot;#,##0"/>
    <numFmt numFmtId="165" formatCode="&quot;$&quot;#,##0.00"/>
    <numFmt numFmtId="166" formatCode="[$-409]d\-mmm\-yy;@"/>
  </numFmts>
  <fonts count="29"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b/>
      <sz val="9"/>
      <color indexed="9"/>
      <name val="Tahoma"/>
      <family val="2"/>
    </font>
    <font>
      <sz val="9"/>
      <color theme="1"/>
      <name val="Tahoma"/>
      <family val="2"/>
    </font>
    <font>
      <sz val="10"/>
      <color indexed="8"/>
      <name val="MS Sans Serif"/>
      <family val="2"/>
    </font>
    <font>
      <b/>
      <sz val="9"/>
      <color theme="1"/>
      <name val="Tahoma"/>
      <family val="2"/>
    </font>
    <font>
      <sz val="10"/>
      <name val="MS Sans Serif"/>
      <family val="2"/>
    </font>
    <font>
      <sz val="10"/>
      <color theme="1"/>
      <name val="Arial"/>
      <family val="2"/>
    </font>
    <font>
      <sz val="9"/>
      <name val="Tahoma"/>
      <family val="2"/>
    </font>
    <font>
      <sz val="12"/>
      <name val="Arial"/>
      <family val="2"/>
    </font>
    <font>
      <sz val="12"/>
      <name val="Times New Roman"/>
      <family val="1"/>
    </font>
    <font>
      <b/>
      <sz val="14"/>
      <color indexed="8"/>
      <name val="Arial"/>
      <family val="2"/>
    </font>
    <font>
      <sz val="11"/>
      <color theme="1"/>
      <name val="Arial"/>
      <family val="2"/>
    </font>
    <font>
      <b/>
      <sz val="10"/>
      <color indexed="8"/>
      <name val="Arial"/>
      <family val="2"/>
    </font>
    <font>
      <sz val="10"/>
      <color indexed="8"/>
      <name val="Arial"/>
      <family val="2"/>
    </font>
    <font>
      <sz val="11"/>
      <color rgb="FFFF0000"/>
      <name val="Calibri"/>
      <family val="2"/>
      <scheme val="minor"/>
    </font>
    <font>
      <b/>
      <sz val="11"/>
      <color theme="1"/>
      <name val="Calibri"/>
      <family val="2"/>
      <scheme val="minor"/>
    </font>
    <font>
      <b/>
      <sz val="12"/>
      <color theme="1"/>
      <name val="Calibri"/>
      <family val="2"/>
      <scheme val="minor"/>
    </font>
    <font>
      <sz val="10"/>
      <name val="Calibri"/>
      <family val="2"/>
    </font>
    <font>
      <b/>
      <sz val="10"/>
      <name val="Calibri"/>
      <family val="2"/>
    </font>
    <font>
      <sz val="10"/>
      <color rgb="FF000000"/>
      <name val="Calibri"/>
      <family val="2"/>
    </font>
    <font>
      <sz val="10"/>
      <color rgb="FF000000"/>
      <name val="Arial"/>
      <family val="2"/>
    </font>
    <font>
      <sz val="11"/>
      <name val="Calibri"/>
      <family val="2"/>
      <scheme val="minor"/>
    </font>
    <font>
      <sz val="10"/>
      <name val="Calibri"/>
      <family val="2"/>
      <scheme val="minor"/>
    </font>
  </fonts>
  <fills count="19">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8"/>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s>
  <cellStyleXfs count="168">
    <xf numFmtId="0" fontId="0" fillId="0" borderId="0"/>
    <xf numFmtId="9" fontId="3" fillId="0" borderId="0" applyFont="0" applyFill="0" applyBorder="0" applyAlignment="0" applyProtection="0"/>
    <xf numFmtId="44" fontId="6" fillId="0" borderId="0" applyFont="0" applyFill="0" applyBorder="0" applyAlignment="0" applyProtection="0"/>
    <xf numFmtId="0" fontId="3" fillId="0" borderId="0"/>
    <xf numFmtId="0" fontId="2" fillId="0" borderId="0"/>
    <xf numFmtId="0" fontId="3" fillId="0" borderId="0"/>
    <xf numFmtId="0" fontId="9"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44" fontId="3" fillId="0" borderId="0" applyFont="0" applyFill="0" applyBorder="0" applyAlignment="0" applyProtection="0"/>
    <xf numFmtId="0" fontId="2" fillId="0" borderId="0"/>
    <xf numFmtId="0" fontId="3" fillId="0" borderId="0"/>
    <xf numFmtId="0" fontId="2" fillId="0" borderId="0"/>
    <xf numFmtId="0" fontId="3" fillId="0" borderId="0"/>
    <xf numFmtId="0" fontId="3" fillId="0" borderId="0"/>
    <xf numFmtId="0" fontId="3" fillId="0" borderId="0"/>
    <xf numFmtId="0" fontId="14" fillId="0" borderId="0"/>
    <xf numFmtId="0" fontId="15" fillId="0" borderId="0"/>
    <xf numFmtId="0" fontId="15" fillId="0" borderId="0"/>
    <xf numFmtId="0" fontId="14" fillId="0" borderId="0"/>
    <xf numFmtId="0" fontId="3" fillId="0" borderId="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166"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2" fillId="5" borderId="12" applyNumberFormat="0" applyFont="0" applyAlignment="0" applyProtection="0"/>
    <xf numFmtId="0" fontId="2" fillId="5" borderId="12" applyNumberFormat="0" applyFont="0" applyAlignment="0" applyProtection="0"/>
    <xf numFmtId="0" fontId="2" fillId="5" borderId="12" applyNumberFormat="0" applyFont="0" applyAlignment="0" applyProtection="0"/>
    <xf numFmtId="0" fontId="2" fillId="5" borderId="12" applyNumberFormat="0" applyFont="0" applyAlignment="0" applyProtection="0"/>
    <xf numFmtId="0" fontId="2" fillId="5" borderId="12" applyNumberFormat="0" applyFont="0" applyAlignment="0" applyProtection="0"/>
    <xf numFmtId="0" fontId="2" fillId="5" borderId="12" applyNumberFormat="0" applyFont="0" applyAlignment="0" applyProtection="0"/>
    <xf numFmtId="0" fontId="2" fillId="5" borderId="12" applyNumberFormat="0" applyFont="0" applyAlignment="0" applyProtection="0"/>
    <xf numFmtId="0" fontId="2" fillId="5" borderId="12" applyNumberFormat="0" applyFont="0" applyAlignment="0" applyProtection="0"/>
    <xf numFmtId="0" fontId="2" fillId="5" borderId="12" applyNumberFormat="0" applyFont="0" applyAlignment="0" applyProtection="0"/>
    <xf numFmtId="0" fontId="2" fillId="5" borderId="12" applyNumberFormat="0" applyFont="0" applyAlignment="0" applyProtection="0"/>
    <xf numFmtId="1" fontId="3" fillId="0" borderId="0"/>
    <xf numFmtId="1" fontId="3" fillId="0" borderId="0"/>
    <xf numFmtId="0" fontId="1" fillId="0" borderId="0"/>
    <xf numFmtId="44" fontId="1" fillId="0" borderId="0" applyFont="0" applyFill="0" applyBorder="0" applyAlignment="0" applyProtection="0"/>
  </cellStyleXfs>
  <cellXfs count="257">
    <xf numFmtId="0" fontId="0" fillId="0" borderId="0" xfId="0"/>
    <xf numFmtId="9" fontId="0" fillId="0" borderId="1" xfId="1" applyFont="1" applyBorder="1" applyAlignment="1">
      <alignment horizontal="center"/>
    </xf>
    <xf numFmtId="0" fontId="5" fillId="3" borderId="10" xfId="0" applyFont="1" applyFill="1" applyBorder="1" applyAlignment="1">
      <alignment horizontal="center" wrapText="1"/>
    </xf>
    <xf numFmtId="0" fontId="5" fillId="3" borderId="11" xfId="0" applyFont="1" applyFill="1" applyBorder="1" applyAlignment="1">
      <alignment horizontal="center" wrapText="1"/>
    </xf>
    <xf numFmtId="0" fontId="5" fillId="0" borderId="5" xfId="0" applyFont="1" applyBorder="1" applyAlignment="1"/>
    <xf numFmtId="0" fontId="3" fillId="0" borderId="1" xfId="0" applyFont="1" applyBorder="1" applyAlignment="1">
      <alignment horizontal="center"/>
    </xf>
    <xf numFmtId="9" fontId="0" fillId="0" borderId="11" xfId="1" applyFont="1" applyBorder="1" applyAlignment="1">
      <alignment horizontal="center"/>
    </xf>
    <xf numFmtId="0" fontId="5" fillId="3" borderId="1" xfId="0" applyFont="1" applyFill="1" applyBorder="1" applyAlignment="1">
      <alignment horizontal="center" wrapText="1"/>
    </xf>
    <xf numFmtId="0" fontId="7" fillId="18" borderId="0" xfId="3" applyFont="1" applyFill="1"/>
    <xf numFmtId="0" fontId="7" fillId="18" borderId="0" xfId="3" applyFont="1" applyFill="1" applyBorder="1"/>
    <xf numFmtId="0" fontId="7" fillId="18" borderId="0" xfId="3" applyFont="1" applyFill="1" applyAlignment="1">
      <alignment horizontal="center"/>
    </xf>
    <xf numFmtId="0" fontId="8" fillId="0" borderId="0" xfId="4" applyFont="1"/>
    <xf numFmtId="0" fontId="8" fillId="0" borderId="10" xfId="4" applyFont="1" applyBorder="1"/>
    <xf numFmtId="0" fontId="8" fillId="0" borderId="10" xfId="4" applyFont="1" applyBorder="1" applyAlignment="1">
      <alignment horizontal="center"/>
    </xf>
    <xf numFmtId="164" fontId="8" fillId="0" borderId="10" xfId="4" applyNumberFormat="1" applyFont="1" applyBorder="1"/>
    <xf numFmtId="0" fontId="8" fillId="0" borderId="10" xfId="5" applyFont="1" applyFill="1" applyBorder="1"/>
    <xf numFmtId="0" fontId="8" fillId="0" borderId="10" xfId="5" applyFont="1" applyFill="1" applyBorder="1" applyAlignment="1">
      <alignment horizontal="center"/>
    </xf>
    <xf numFmtId="164" fontId="8" fillId="0" borderId="10" xfId="5" applyNumberFormat="1" applyFont="1" applyFill="1" applyBorder="1" applyAlignment="1">
      <alignment horizontal="right"/>
    </xf>
    <xf numFmtId="164" fontId="8" fillId="0" borderId="10" xfId="5" applyNumberFormat="1" applyFont="1" applyFill="1" applyBorder="1" applyAlignment="1">
      <alignment horizontal="center"/>
    </xf>
    <xf numFmtId="6" fontId="8" fillId="0" borderId="10" xfId="5" applyNumberFormat="1" applyFont="1" applyFill="1" applyBorder="1" applyAlignment="1">
      <alignment horizontal="center"/>
    </xf>
    <xf numFmtId="0" fontId="8" fillId="0" borderId="10" xfId="5" applyFont="1" applyFill="1" applyBorder="1" applyAlignment="1">
      <alignment horizontal="right"/>
    </xf>
    <xf numFmtId="0" fontId="8" fillId="0" borderId="10" xfId="6" applyFont="1" applyFill="1" applyBorder="1"/>
    <xf numFmtId="164" fontId="8" fillId="0" borderId="10" xfId="6" applyNumberFormat="1" applyFont="1" applyFill="1" applyBorder="1" applyAlignment="1">
      <alignment horizontal="right" wrapText="1"/>
    </xf>
    <xf numFmtId="0" fontId="8" fillId="0" borderId="10" xfId="6" applyFont="1" applyFill="1" applyBorder="1" applyAlignment="1">
      <alignment horizontal="center"/>
    </xf>
    <xf numFmtId="0" fontId="8" fillId="0" borderId="10" xfId="7" applyFont="1" applyFill="1" applyBorder="1" applyAlignment="1">
      <alignment horizontal="center"/>
    </xf>
    <xf numFmtId="6" fontId="10" fillId="0" borderId="10" xfId="5" applyNumberFormat="1" applyFont="1" applyFill="1" applyBorder="1" applyAlignment="1">
      <alignment horizontal="center"/>
    </xf>
    <xf numFmtId="0" fontId="8" fillId="0" borderId="10" xfId="4" applyFont="1" applyFill="1" applyBorder="1"/>
    <xf numFmtId="164" fontId="8" fillId="0" borderId="10" xfId="8" applyNumberFormat="1" applyFont="1" applyFill="1" applyBorder="1" applyAlignment="1">
      <alignment horizontal="center"/>
    </xf>
    <xf numFmtId="14" fontId="8" fillId="0" borderId="10" xfId="5" applyNumberFormat="1" applyFont="1" applyFill="1" applyBorder="1"/>
    <xf numFmtId="0" fontId="8" fillId="0" borderId="10" xfId="9" applyFont="1" applyFill="1" applyBorder="1"/>
    <xf numFmtId="0" fontId="8" fillId="0" borderId="10" xfId="3" applyFont="1" applyBorder="1"/>
    <xf numFmtId="0" fontId="8" fillId="0" borderId="10" xfId="3" applyFont="1" applyFill="1" applyBorder="1"/>
    <xf numFmtId="0" fontId="8" fillId="0" borderId="10" xfId="3" applyFont="1" applyBorder="1" applyAlignment="1">
      <alignment horizontal="center"/>
    </xf>
    <xf numFmtId="164" fontId="8" fillId="0" borderId="10" xfId="3" applyNumberFormat="1" applyFont="1" applyFill="1" applyBorder="1" applyAlignment="1">
      <alignment horizontal="right"/>
    </xf>
    <xf numFmtId="0" fontId="8" fillId="0" borderId="10" xfId="4" applyFont="1" applyBorder="1" applyAlignment="1">
      <alignment horizontal="right"/>
    </xf>
    <xf numFmtId="164" fontId="8" fillId="0" borderId="10" xfId="10" applyNumberFormat="1" applyFont="1" applyFill="1" applyBorder="1" applyAlignment="1">
      <alignment horizontal="center"/>
    </xf>
    <xf numFmtId="0" fontId="8" fillId="0" borderId="10" xfId="11" applyFont="1" applyBorder="1"/>
    <xf numFmtId="164" fontId="8" fillId="0" borderId="10" xfId="12" applyNumberFormat="1" applyFont="1" applyBorder="1" applyAlignment="1">
      <alignment horizontal="center"/>
    </xf>
    <xf numFmtId="0" fontId="8" fillId="0" borderId="10" xfId="11" applyFont="1" applyFill="1" applyBorder="1"/>
    <xf numFmtId="0" fontId="8" fillId="0" borderId="10" xfId="9" applyNumberFormat="1" applyFont="1" applyFill="1" applyBorder="1"/>
    <xf numFmtId="0" fontId="8" fillId="0" borderId="10" xfId="13" applyFont="1" applyFill="1" applyBorder="1"/>
    <xf numFmtId="0" fontId="8" fillId="0" borderId="10" xfId="6" applyFont="1" applyFill="1" applyBorder="1" applyAlignment="1">
      <alignment wrapText="1"/>
    </xf>
    <xf numFmtId="0" fontId="8" fillId="0" borderId="10" xfId="7" applyFont="1" applyFill="1" applyBorder="1"/>
    <xf numFmtId="164" fontId="8" fillId="0" borderId="10" xfId="12" applyNumberFormat="1" applyFont="1" applyBorder="1" applyAlignment="1">
      <alignment horizontal="right"/>
    </xf>
    <xf numFmtId="164" fontId="8" fillId="0" borderId="10" xfId="4" applyNumberFormat="1" applyFont="1" applyFill="1" applyBorder="1"/>
    <xf numFmtId="164" fontId="8" fillId="0" borderId="10" xfId="4" applyNumberFormat="1" applyFont="1" applyBorder="1" applyAlignment="1">
      <alignment horizontal="center"/>
    </xf>
    <xf numFmtId="164" fontId="8" fillId="0" borderId="10" xfId="4" applyNumberFormat="1" applyFont="1" applyBorder="1" applyAlignment="1">
      <alignment horizontal="right"/>
    </xf>
    <xf numFmtId="164" fontId="8" fillId="0" borderId="10" xfId="3" applyNumberFormat="1" applyFont="1" applyBorder="1"/>
    <xf numFmtId="164" fontId="8" fillId="0" borderId="10" xfId="3" applyNumberFormat="1" applyFont="1" applyFill="1" applyBorder="1"/>
    <xf numFmtId="6" fontId="8" fillId="0" borderId="10" xfId="14" applyNumberFormat="1" applyFont="1" applyFill="1" applyBorder="1" applyAlignment="1">
      <alignment horizontal="right"/>
    </xf>
    <xf numFmtId="164" fontId="8" fillId="0" borderId="10" xfId="12" applyNumberFormat="1" applyFont="1" applyBorder="1"/>
    <xf numFmtId="0" fontId="8" fillId="0" borderId="10" xfId="12" applyFont="1" applyFill="1" applyBorder="1"/>
    <xf numFmtId="165" fontId="8" fillId="0" borderId="10" xfId="12" applyNumberFormat="1" applyFont="1" applyBorder="1" applyAlignment="1">
      <alignment horizontal="right"/>
    </xf>
    <xf numFmtId="0" fontId="8" fillId="0" borderId="10" xfId="4" applyFont="1" applyFill="1" applyBorder="1" applyAlignment="1">
      <alignment horizontal="left"/>
    </xf>
    <xf numFmtId="0" fontId="8" fillId="0" borderId="10" xfId="12" applyFont="1" applyBorder="1"/>
    <xf numFmtId="0" fontId="8" fillId="0" borderId="10" xfId="12" applyFont="1" applyBorder="1" applyAlignment="1">
      <alignment horizontal="center"/>
    </xf>
    <xf numFmtId="165" fontId="8" fillId="0" borderId="10" xfId="4" applyNumberFormat="1" applyFont="1" applyBorder="1"/>
    <xf numFmtId="165" fontId="8" fillId="0" borderId="10" xfId="4" applyNumberFormat="1" applyFont="1" applyFill="1" applyBorder="1"/>
    <xf numFmtId="165" fontId="8" fillId="0" borderId="10" xfId="4" applyNumberFormat="1" applyFont="1" applyBorder="1" applyAlignment="1">
      <alignment horizontal="center"/>
    </xf>
    <xf numFmtId="0" fontId="8" fillId="0" borderId="10" xfId="15" applyFont="1" applyFill="1" applyBorder="1" applyAlignment="1">
      <alignment horizontal="center"/>
    </xf>
    <xf numFmtId="0" fontId="8" fillId="0" borderId="10" xfId="12" applyFont="1" applyFill="1" applyBorder="1" applyAlignment="1">
      <alignment horizontal="center"/>
    </xf>
    <xf numFmtId="164" fontId="8" fillId="0" borderId="10" xfId="12" applyNumberFormat="1" applyFont="1" applyFill="1" applyBorder="1" applyAlignment="1">
      <alignment horizontal="center"/>
    </xf>
    <xf numFmtId="0" fontId="8" fillId="0" borderId="10" xfId="16" applyFont="1" applyBorder="1" applyAlignment="1">
      <alignment horizontal="center"/>
    </xf>
    <xf numFmtId="164" fontId="8" fillId="0" borderId="10" xfId="12" applyNumberFormat="1" applyFont="1" applyFill="1" applyBorder="1"/>
    <xf numFmtId="0" fontId="8" fillId="0" borderId="10" xfId="17" applyFont="1" applyFill="1" applyBorder="1" applyAlignment="1">
      <alignment horizontal="center"/>
    </xf>
    <xf numFmtId="0" fontId="8" fillId="0" borderId="10" xfId="18" applyFont="1" applyBorder="1"/>
    <xf numFmtId="0" fontId="8" fillId="0" borderId="10" xfId="18" applyFont="1" applyBorder="1" applyAlignment="1">
      <alignment horizontal="center"/>
    </xf>
    <xf numFmtId="164" fontId="8" fillId="0" borderId="10" xfId="18" applyNumberFormat="1" applyFont="1" applyBorder="1" applyAlignment="1">
      <alignment horizontal="center"/>
    </xf>
    <xf numFmtId="0" fontId="8" fillId="0" borderId="10" xfId="18" applyFont="1" applyFill="1" applyBorder="1" applyAlignment="1">
      <alignment horizontal="center"/>
    </xf>
    <xf numFmtId="164" fontId="8" fillId="0" borderId="10" xfId="3" applyNumberFormat="1" applyFont="1" applyBorder="1" applyAlignment="1">
      <alignment horizontal="center"/>
    </xf>
    <xf numFmtId="164" fontId="8" fillId="0" borderId="0" xfId="4" applyNumberFormat="1" applyFont="1" applyBorder="1"/>
    <xf numFmtId="164" fontId="8" fillId="0" borderId="0" xfId="4" applyNumberFormat="1" applyFont="1" applyBorder="1" applyAlignment="1">
      <alignment horizontal="center"/>
    </xf>
    <xf numFmtId="164" fontId="8" fillId="0" borderId="0" xfId="5" applyNumberFormat="1" applyFont="1" applyFill="1" applyBorder="1" applyAlignment="1">
      <alignment horizontal="center"/>
    </xf>
    <xf numFmtId="0" fontId="8" fillId="0" borderId="10" xfId="4" applyFont="1" applyFill="1" applyBorder="1" applyAlignment="1">
      <alignment horizontal="center"/>
    </xf>
    <xf numFmtId="0" fontId="2" fillId="0" borderId="0" xfId="4" applyFont="1"/>
    <xf numFmtId="0" fontId="12" fillId="0" borderId="0" xfId="4" applyFont="1" applyFill="1"/>
    <xf numFmtId="0" fontId="2" fillId="0" borderId="0" xfId="4"/>
    <xf numFmtId="0" fontId="8" fillId="0" borderId="0" xfId="4" applyFont="1" applyAlignment="1">
      <alignment horizontal="center"/>
    </xf>
    <xf numFmtId="6" fontId="13" fillId="0" borderId="0" xfId="14" applyNumberFormat="1" applyFont="1" applyFill="1" applyBorder="1" applyAlignment="1">
      <alignment horizontal="right"/>
    </xf>
    <xf numFmtId="0" fontId="0" fillId="0" borderId="0" xfId="0" applyBorder="1"/>
    <xf numFmtId="0" fontId="0" fillId="0" borderId="1" xfId="0" applyBorder="1" applyAlignment="1">
      <alignment horizontal="center"/>
    </xf>
    <xf numFmtId="44" fontId="0" fillId="0" borderId="1" xfId="2" applyFont="1" applyBorder="1"/>
    <xf numFmtId="0" fontId="16" fillId="0" borderId="0" xfId="92" applyFont="1" applyAlignment="1">
      <alignment vertical="top"/>
    </xf>
    <xf numFmtId="0" fontId="17" fillId="0" borderId="0" xfId="92" applyFont="1" applyAlignment="1">
      <alignment vertical="top"/>
    </xf>
    <xf numFmtId="165" fontId="19" fillId="0" borderId="0" xfId="92" applyNumberFormat="1" applyFont="1" applyAlignment="1">
      <alignment vertical="top" wrapText="1"/>
    </xf>
    <xf numFmtId="0" fontId="19" fillId="0" borderId="0" xfId="92" applyFont="1" applyAlignment="1">
      <alignment horizontal="left" vertical="top" wrapText="1"/>
    </xf>
    <xf numFmtId="165" fontId="19" fillId="0" borderId="0" xfId="92" applyNumberFormat="1" applyFont="1" applyAlignment="1">
      <alignment vertical="top"/>
    </xf>
    <xf numFmtId="165" fontId="19" fillId="0" borderId="0" xfId="92" applyNumberFormat="1" applyFont="1" applyAlignment="1">
      <alignment horizontal="center" vertical="top"/>
    </xf>
    <xf numFmtId="0" fontId="17" fillId="0" borderId="0" xfId="92" applyFont="1" applyAlignment="1">
      <alignment vertical="top" wrapText="1"/>
    </xf>
    <xf numFmtId="0" fontId="18" fillId="4" borderId="14" xfId="92" applyFont="1" applyFill="1" applyBorder="1" applyAlignment="1">
      <alignment horizontal="center" vertical="top" wrapText="1"/>
    </xf>
    <xf numFmtId="0" fontId="18" fillId="4" borderId="14" xfId="92" applyFont="1" applyFill="1" applyBorder="1" applyAlignment="1">
      <alignment horizontal="center" vertical="top"/>
    </xf>
    <xf numFmtId="0" fontId="18" fillId="4" borderId="1" xfId="92" applyFont="1" applyFill="1" applyBorder="1" applyAlignment="1">
      <alignment horizontal="center" vertical="top" wrapText="1"/>
    </xf>
    <xf numFmtId="0" fontId="18" fillId="4" borderId="1" xfId="92" applyFont="1" applyFill="1" applyBorder="1" applyAlignment="1">
      <alignment horizontal="center" vertical="top"/>
    </xf>
    <xf numFmtId="0" fontId="5" fillId="3" borderId="13" xfId="0" applyFont="1" applyFill="1" applyBorder="1" applyAlignment="1">
      <alignment horizontal="center" wrapText="1"/>
    </xf>
    <xf numFmtId="0" fontId="22" fillId="0" borderId="0" xfId="166" applyFont="1" applyBorder="1" applyAlignment="1">
      <alignment horizontal="left" vertical="center" wrapText="1"/>
    </xf>
    <xf numFmtId="0" fontId="1" fillId="0" borderId="0" xfId="166" applyBorder="1" applyAlignment="1">
      <alignment horizontal="center" vertical="center" wrapText="1"/>
    </xf>
    <xf numFmtId="0" fontId="1" fillId="0" borderId="0" xfId="166" applyFill="1" applyBorder="1" applyAlignment="1">
      <alignment horizontal="center" vertical="center" wrapText="1"/>
    </xf>
    <xf numFmtId="0" fontId="20" fillId="0" borderId="0" xfId="166" applyFont="1" applyBorder="1" applyAlignment="1">
      <alignment horizontal="center" vertical="center" wrapText="1"/>
    </xf>
    <xf numFmtId="0" fontId="21" fillId="3" borderId="1" xfId="166" applyFont="1" applyFill="1" applyBorder="1" applyAlignment="1">
      <alignment horizontal="center" vertical="center" wrapText="1"/>
    </xf>
    <xf numFmtId="49" fontId="21" fillId="3" borderId="1" xfId="166" applyNumberFormat="1" applyFont="1" applyFill="1" applyBorder="1" applyAlignment="1">
      <alignment horizontal="center" vertical="center" wrapText="1"/>
    </xf>
    <xf numFmtId="44" fontId="21" fillId="3" borderId="1" xfId="167" applyFont="1" applyFill="1" applyBorder="1" applyAlignment="1">
      <alignment horizontal="center" vertical="center" wrapText="1"/>
    </xf>
    <xf numFmtId="0" fontId="20" fillId="0" borderId="0" xfId="166" applyFont="1" applyFill="1" applyBorder="1" applyAlignment="1">
      <alignment horizontal="center" vertical="center" wrapText="1"/>
    </xf>
    <xf numFmtId="0" fontId="1" fillId="0" borderId="1" xfId="166" applyBorder="1" applyAlignment="1">
      <alignment horizontal="center" vertical="center" wrapText="1"/>
    </xf>
    <xf numFmtId="49" fontId="1" fillId="0" borderId="1" xfId="166" applyNumberFormat="1" applyBorder="1" applyAlignment="1">
      <alignment horizontal="center" vertical="center" wrapText="1"/>
    </xf>
    <xf numFmtId="44" fontId="0" fillId="0" borderId="1" xfId="167" applyFont="1" applyBorder="1" applyAlignment="1">
      <alignment horizontal="center" vertical="center" wrapText="1"/>
    </xf>
    <xf numFmtId="44" fontId="1" fillId="0" borderId="1" xfId="166" applyNumberFormat="1" applyFill="1" applyBorder="1" applyAlignment="1">
      <alignment horizontal="center" vertical="center" wrapText="1"/>
    </xf>
    <xf numFmtId="0" fontId="1" fillId="0" borderId="1" xfId="166" applyFill="1" applyBorder="1" applyAlignment="1">
      <alignment horizontal="center" vertical="center" wrapText="1"/>
    </xf>
    <xf numFmtId="0" fontId="3" fillId="2" borderId="0" xfId="0" applyFont="1" applyFill="1" applyAlignment="1">
      <alignment horizontal="center"/>
    </xf>
    <xf numFmtId="0" fontId="3" fillId="0" borderId="0" xfId="0" applyFont="1"/>
    <xf numFmtId="0" fontId="23" fillId="0" borderId="0" xfId="0" applyFont="1" applyFill="1" applyAlignment="1">
      <alignment horizontal="center" wrapText="1"/>
    </xf>
    <xf numFmtId="9" fontId="23" fillId="0" borderId="0" xfId="0" applyNumberFormat="1" applyFont="1" applyFill="1" applyAlignment="1">
      <alignment horizontal="center"/>
    </xf>
    <xf numFmtId="9" fontId="23" fillId="0" borderId="0" xfId="0" applyNumberFormat="1" applyFont="1" applyFill="1" applyAlignment="1"/>
    <xf numFmtId="9" fontId="23" fillId="0" borderId="0" xfId="0" applyNumberFormat="1" applyFont="1" applyFill="1"/>
    <xf numFmtId="0" fontId="23" fillId="0" borderId="0" xfId="0" applyFont="1" applyFill="1"/>
    <xf numFmtId="0" fontId="23" fillId="0" borderId="0" xfId="0" applyFont="1" applyFill="1" applyAlignment="1">
      <alignment wrapText="1"/>
    </xf>
    <xf numFmtId="0" fontId="24" fillId="0" borderId="0" xfId="0" applyFont="1" applyFill="1" applyAlignment="1">
      <alignment horizontal="center"/>
    </xf>
    <xf numFmtId="0" fontId="23" fillId="0" borderId="0" xfId="0" applyFont="1" applyAlignment="1">
      <alignment horizontal="left" vertical="center"/>
    </xf>
    <xf numFmtId="0" fontId="23" fillId="0" borderId="0" xfId="0" applyFont="1"/>
    <xf numFmtId="14" fontId="23" fillId="2" borderId="0" xfId="0" applyNumberFormat="1" applyFont="1" applyFill="1" applyAlignment="1">
      <alignment wrapText="1"/>
    </xf>
    <xf numFmtId="9" fontId="24" fillId="0" borderId="0" xfId="0" applyNumberFormat="1" applyFont="1" applyFill="1" applyAlignment="1">
      <alignment horizontal="center"/>
    </xf>
    <xf numFmtId="0" fontId="24" fillId="0" borderId="0" xfId="0" applyFont="1" applyFill="1" applyAlignment="1">
      <alignment wrapText="1"/>
    </xf>
    <xf numFmtId="0" fontId="24" fillId="0" borderId="0" xfId="0" applyFont="1" applyFill="1" applyAlignment="1">
      <alignment horizontal="center" wrapText="1"/>
    </xf>
    <xf numFmtId="9" fontId="24" fillId="0" borderId="0" xfId="0" applyNumberFormat="1" applyFont="1" applyFill="1" applyAlignment="1">
      <alignment horizontal="center" wrapText="1"/>
    </xf>
    <xf numFmtId="0" fontId="24" fillId="0" borderId="0" xfId="0" applyFont="1" applyFill="1"/>
    <xf numFmtId="0" fontId="23" fillId="0" borderId="5" xfId="0" quotePrefix="1" applyNumberFormat="1" applyFont="1" applyFill="1" applyBorder="1" applyAlignment="1">
      <alignment wrapText="1"/>
    </xf>
    <xf numFmtId="9" fontId="23" fillId="0" borderId="5" xfId="0" applyNumberFormat="1" applyFont="1" applyFill="1" applyBorder="1" applyAlignment="1">
      <alignment horizontal="center"/>
    </xf>
    <xf numFmtId="9" fontId="23" fillId="0" borderId="5" xfId="0" quotePrefix="1" applyNumberFormat="1" applyFont="1" applyFill="1" applyBorder="1" applyAlignment="1">
      <alignment horizontal="center" wrapText="1"/>
    </xf>
    <xf numFmtId="9" fontId="23" fillId="0" borderId="5" xfId="0" applyNumberFormat="1" applyFont="1" applyFill="1" applyBorder="1" applyAlignment="1">
      <alignment horizontal="center" wrapText="1"/>
    </xf>
    <xf numFmtId="9" fontId="23" fillId="0" borderId="5" xfId="1" applyFont="1" applyFill="1" applyBorder="1" applyAlignment="1">
      <alignment horizontal="center"/>
    </xf>
    <xf numFmtId="0" fontId="23" fillId="0" borderId="8" xfId="0" quotePrefix="1" applyNumberFormat="1" applyFont="1" applyFill="1" applyBorder="1" applyAlignment="1">
      <alignment wrapText="1"/>
    </xf>
    <xf numFmtId="0" fontId="23" fillId="0" borderId="3" xfId="0" applyFont="1" applyFill="1" applyBorder="1" applyAlignment="1">
      <alignment horizontal="center" wrapText="1"/>
    </xf>
    <xf numFmtId="9" fontId="23" fillId="0" borderId="3" xfId="0" applyNumberFormat="1" applyFont="1" applyFill="1" applyBorder="1" applyAlignment="1">
      <alignment horizontal="center" wrapText="1"/>
    </xf>
    <xf numFmtId="0" fontId="23" fillId="0" borderId="4" xfId="0" applyFont="1" applyFill="1" applyBorder="1" applyAlignment="1">
      <alignment horizontal="center" wrapText="1"/>
    </xf>
    <xf numFmtId="0" fontId="23" fillId="0" borderId="0" xfId="0" applyFont="1" applyFill="1" applyAlignment="1"/>
    <xf numFmtId="0" fontId="23" fillId="0" borderId="2" xfId="0" quotePrefix="1" applyNumberFormat="1" applyFont="1" applyFill="1" applyBorder="1" applyAlignment="1">
      <alignment wrapText="1"/>
    </xf>
    <xf numFmtId="9" fontId="23" fillId="0" borderId="6" xfId="1" applyFont="1" applyFill="1" applyBorder="1" applyAlignment="1">
      <alignment horizontal="center"/>
    </xf>
    <xf numFmtId="0" fontId="23" fillId="0" borderId="8" xfId="0" applyNumberFormat="1" applyFont="1" applyFill="1" applyBorder="1" applyAlignment="1">
      <alignment wrapText="1"/>
    </xf>
    <xf numFmtId="9" fontId="23" fillId="0" borderId="4" xfId="1" applyFont="1" applyFill="1" applyBorder="1" applyAlignment="1">
      <alignment horizontal="center" wrapText="1"/>
    </xf>
    <xf numFmtId="0" fontId="23" fillId="0" borderId="2" xfId="0" applyNumberFormat="1" applyFont="1" applyFill="1" applyBorder="1" applyAlignment="1">
      <alignment wrapText="1"/>
    </xf>
    <xf numFmtId="0" fontId="25" fillId="0" borderId="8" xfId="0" applyFont="1" applyBorder="1" applyAlignment="1"/>
    <xf numFmtId="0" fontId="25" fillId="0" borderId="2" xfId="0" applyFont="1" applyBorder="1" applyAlignment="1"/>
    <xf numFmtId="0" fontId="23" fillId="0" borderId="8" xfId="0" applyFont="1" applyFill="1" applyBorder="1" applyAlignment="1">
      <alignment wrapText="1"/>
    </xf>
    <xf numFmtId="0" fontId="23" fillId="0" borderId="2" xfId="0" applyFont="1" applyFill="1" applyBorder="1" applyAlignment="1">
      <alignment wrapText="1"/>
    </xf>
    <xf numFmtId="0" fontId="23" fillId="0" borderId="9" xfId="0" applyNumberFormat="1" applyFont="1" applyFill="1" applyBorder="1" applyAlignment="1">
      <alignment wrapText="1"/>
    </xf>
    <xf numFmtId="9" fontId="23" fillId="0" borderId="0" xfId="0" applyNumberFormat="1" applyFont="1" applyFill="1" applyBorder="1" applyAlignment="1">
      <alignment horizontal="center"/>
    </xf>
    <xf numFmtId="9" fontId="23" fillId="0" borderId="0" xfId="0" quotePrefix="1" applyNumberFormat="1" applyFont="1" applyFill="1" applyBorder="1" applyAlignment="1">
      <alignment horizontal="center" wrapText="1"/>
    </xf>
    <xf numFmtId="9" fontId="23" fillId="0" borderId="0" xfId="0" applyNumberFormat="1" applyFont="1" applyFill="1" applyBorder="1" applyAlignment="1">
      <alignment horizontal="center" wrapText="1"/>
    </xf>
    <xf numFmtId="9" fontId="23" fillId="0" borderId="7" xfId="1" applyFont="1" applyFill="1" applyBorder="1" applyAlignment="1">
      <alignment horizontal="center"/>
    </xf>
    <xf numFmtId="0" fontId="24" fillId="0" borderId="0" xfId="0" applyFont="1" applyFill="1" applyAlignment="1"/>
    <xf numFmtId="9" fontId="24" fillId="0" borderId="6" xfId="1" applyFont="1" applyFill="1" applyBorder="1" applyAlignment="1">
      <alignment horizontal="center"/>
    </xf>
    <xf numFmtId="0" fontId="23" fillId="0" borderId="9" xfId="0" quotePrefix="1" applyNumberFormat="1" applyFont="1" applyFill="1" applyBorder="1" applyAlignment="1">
      <alignment wrapText="1"/>
    </xf>
    <xf numFmtId="9" fontId="24" fillId="0" borderId="7" xfId="1" applyFont="1" applyFill="1" applyBorder="1" applyAlignment="1">
      <alignment horizontal="center"/>
    </xf>
    <xf numFmtId="9" fontId="23" fillId="0" borderId="3" xfId="0" applyNumberFormat="1" applyFont="1" applyFill="1" applyBorder="1" applyAlignment="1">
      <alignment horizontal="center"/>
    </xf>
    <xf numFmtId="9" fontId="23" fillId="0" borderId="4" xfId="1" applyFont="1" applyFill="1" applyBorder="1" applyAlignment="1">
      <alignment horizontal="center"/>
    </xf>
    <xf numFmtId="0" fontId="23" fillId="2" borderId="2" xfId="0" applyFont="1" applyFill="1" applyBorder="1" applyAlignment="1">
      <alignment wrapText="1"/>
    </xf>
    <xf numFmtId="0" fontId="23" fillId="2" borderId="8" xfId="0" applyNumberFormat="1" applyFont="1" applyFill="1" applyBorder="1" applyAlignment="1">
      <alignment wrapText="1"/>
    </xf>
    <xf numFmtId="0" fontId="23" fillId="2" borderId="2" xfId="0" applyNumberFormat="1" applyFont="1" applyFill="1" applyBorder="1" applyAlignment="1">
      <alignment wrapText="1"/>
    </xf>
    <xf numFmtId="9" fontId="23" fillId="0" borderId="5" xfId="1" applyFont="1" applyFill="1" applyBorder="1" applyAlignment="1">
      <alignment horizontal="center" wrapText="1"/>
    </xf>
    <xf numFmtId="0" fontId="23" fillId="0" borderId="9" xfId="0" applyFont="1" applyFill="1" applyBorder="1" applyAlignment="1">
      <alignment wrapText="1"/>
    </xf>
    <xf numFmtId="9" fontId="23" fillId="2" borderId="0" xfId="0" applyNumberFormat="1" applyFont="1" applyFill="1" applyBorder="1" applyAlignment="1">
      <alignment horizontal="center" wrapText="1"/>
    </xf>
    <xf numFmtId="9" fontId="23" fillId="2" borderId="0" xfId="0" applyNumberFormat="1" applyFont="1" applyFill="1" applyBorder="1" applyAlignment="1">
      <alignment horizontal="center"/>
    </xf>
    <xf numFmtId="0" fontId="25" fillId="2" borderId="8" xfId="0" applyFont="1" applyFill="1" applyBorder="1" applyAlignment="1"/>
    <xf numFmtId="0" fontId="23" fillId="2" borderId="3" xfId="0" applyFont="1" applyFill="1" applyBorder="1" applyAlignment="1">
      <alignment horizontal="center" wrapText="1"/>
    </xf>
    <xf numFmtId="9" fontId="23" fillId="2" borderId="3" xfId="0" applyNumberFormat="1" applyFont="1" applyFill="1" applyBorder="1" applyAlignment="1">
      <alignment horizontal="center" wrapText="1"/>
    </xf>
    <xf numFmtId="0" fontId="25" fillId="2" borderId="2" xfId="0" applyFont="1" applyFill="1" applyBorder="1" applyAlignment="1"/>
    <xf numFmtId="9" fontId="23" fillId="2" borderId="5" xfId="0" applyNumberFormat="1" applyFont="1" applyFill="1" applyBorder="1" applyAlignment="1">
      <alignment horizontal="center"/>
    </xf>
    <xf numFmtId="9" fontId="23" fillId="2" borderId="5" xfId="0" quotePrefix="1" applyNumberFormat="1" applyFont="1" applyFill="1" applyBorder="1" applyAlignment="1">
      <alignment horizontal="center" wrapText="1"/>
    </xf>
    <xf numFmtId="9" fontId="23" fillId="2" borderId="5" xfId="0" applyNumberFormat="1" applyFont="1" applyFill="1" applyBorder="1" applyAlignment="1">
      <alignment horizontal="center" wrapText="1"/>
    </xf>
    <xf numFmtId="0" fontId="25" fillId="0" borderId="0" xfId="0" applyFont="1" applyAlignment="1"/>
    <xf numFmtId="9" fontId="23" fillId="0" borderId="0" xfId="0" applyNumberFormat="1" applyFont="1" applyFill="1" applyAlignment="1">
      <alignment horizontal="center" wrapText="1"/>
    </xf>
    <xf numFmtId="0" fontId="23" fillId="0" borderId="0" xfId="0" quotePrefix="1" applyNumberFormat="1" applyFont="1" applyFill="1" applyAlignment="1">
      <alignment wrapText="1"/>
    </xf>
    <xf numFmtId="9" fontId="23" fillId="0" borderId="0" xfId="0" quotePrefix="1" applyNumberFormat="1" applyFont="1" applyFill="1" applyAlignment="1">
      <alignment horizontal="center" wrapText="1"/>
    </xf>
    <xf numFmtId="0" fontId="23" fillId="0" borderId="0" xfId="0" applyNumberFormat="1" applyFont="1" applyFill="1" applyAlignment="1">
      <alignment wrapText="1"/>
    </xf>
    <xf numFmtId="0" fontId="23" fillId="0" borderId="0" xfId="0" applyFont="1" applyAlignment="1"/>
    <xf numFmtId="0" fontId="23" fillId="0" borderId="0" xfId="0" quotePrefix="1" applyNumberFormat="1" applyFont="1" applyFill="1" applyAlignment="1">
      <alignment vertical="top" wrapText="1"/>
    </xf>
    <xf numFmtId="9" fontId="23" fillId="0" borderId="0" xfId="0" applyNumberFormat="1" applyFont="1" applyFill="1" applyAlignment="1">
      <alignment horizontal="center" vertical="top"/>
    </xf>
    <xf numFmtId="9" fontId="23" fillId="0" borderId="0" xfId="0" quotePrefix="1" applyNumberFormat="1" applyFont="1" applyFill="1" applyAlignment="1">
      <alignment horizontal="center" vertical="top" wrapText="1"/>
    </xf>
    <xf numFmtId="0" fontId="23" fillId="0" borderId="0" xfId="0" applyFont="1" applyFill="1" applyAlignment="1">
      <alignment vertical="top"/>
    </xf>
    <xf numFmtId="0" fontId="23" fillId="0" borderId="0" xfId="0" applyFont="1" applyFill="1" applyAlignment="1">
      <alignment vertical="top" wrapText="1"/>
    </xf>
    <xf numFmtId="9" fontId="23" fillId="0" borderId="0" xfId="0" applyNumberFormat="1" applyFont="1" applyFill="1" applyAlignment="1">
      <alignment horizontal="center" vertical="top" wrapText="1"/>
    </xf>
    <xf numFmtId="0" fontId="23" fillId="0" borderId="0" xfId="0" applyNumberFormat="1" applyFont="1" applyFill="1" applyAlignment="1">
      <alignment vertical="top" wrapText="1"/>
    </xf>
    <xf numFmtId="0" fontId="23" fillId="0" borderId="0" xfId="0" applyFont="1" applyFill="1" applyAlignment="1">
      <alignment horizontal="center" vertical="top" wrapText="1"/>
    </xf>
    <xf numFmtId="0" fontId="25" fillId="0" borderId="0" xfId="0" applyFont="1" applyAlignment="1">
      <alignment vertical="top"/>
    </xf>
    <xf numFmtId="0" fontId="25" fillId="0" borderId="0" xfId="0" applyFont="1"/>
    <xf numFmtId="9" fontId="23" fillId="0" borderId="0" xfId="1" applyFont="1" applyFill="1" applyAlignment="1">
      <alignment horizontal="center" wrapText="1"/>
    </xf>
    <xf numFmtId="0" fontId="23" fillId="0" borderId="0" xfId="0" applyFont="1" applyAlignment="1">
      <alignment vertical="center"/>
    </xf>
    <xf numFmtId="9" fontId="23" fillId="0" borderId="0" xfId="0" applyNumberFormat="1" applyFont="1" applyFill="1" applyAlignment="1">
      <alignment wrapText="1"/>
    </xf>
    <xf numFmtId="0" fontId="23" fillId="0" borderId="0" xfId="0" applyFont="1" applyFill="1" applyBorder="1"/>
    <xf numFmtId="0" fontId="23" fillId="0" borderId="1" xfId="0" applyFont="1" applyBorder="1"/>
    <xf numFmtId="0" fontId="23" fillId="0" borderId="0" xfId="0" applyFont="1" applyBorder="1"/>
    <xf numFmtId="0" fontId="23" fillId="0" borderId="0" xfId="0" applyFont="1" applyFill="1" applyBorder="1" applyAlignment="1">
      <alignment horizontal="center"/>
    </xf>
    <xf numFmtId="0" fontId="23" fillId="0" borderId="0" xfId="0" applyFont="1" applyAlignment="1">
      <alignment wrapText="1"/>
    </xf>
    <xf numFmtId="0" fontId="23" fillId="2" borderId="0" xfId="0" applyFont="1" applyFill="1"/>
    <xf numFmtId="0" fontId="25" fillId="0" borderId="9" xfId="0" applyFont="1" applyBorder="1" applyAlignment="1"/>
    <xf numFmtId="9" fontId="23" fillId="0" borderId="3" xfId="0" quotePrefix="1" applyNumberFormat="1" applyFont="1" applyFill="1" applyBorder="1" applyAlignment="1">
      <alignment horizontal="center" wrapText="1"/>
    </xf>
    <xf numFmtId="0" fontId="3" fillId="0" borderId="0" xfId="0" applyFont="1" applyFill="1"/>
    <xf numFmtId="0" fontId="23" fillId="2" borderId="9" xfId="0" applyFont="1" applyFill="1" applyBorder="1" applyAlignment="1">
      <alignment wrapText="1"/>
    </xf>
    <xf numFmtId="0" fontId="26" fillId="0" borderId="0" xfId="0" applyFont="1"/>
    <xf numFmtId="0" fontId="0" fillId="4" borderId="1" xfId="0" applyFill="1" applyBorder="1" applyProtection="1">
      <protection locked="0"/>
    </xf>
    <xf numFmtId="0" fontId="25" fillId="2" borderId="9" xfId="0" applyFont="1" applyFill="1" applyBorder="1" applyAlignment="1"/>
    <xf numFmtId="0" fontId="23" fillId="0" borderId="4" xfId="0" applyFont="1" applyFill="1" applyBorder="1" applyAlignment="1">
      <alignment wrapText="1"/>
    </xf>
    <xf numFmtId="0" fontId="23" fillId="0" borderId="6" xfId="0" applyFont="1" applyFill="1" applyBorder="1" applyAlignment="1">
      <alignment wrapText="1"/>
    </xf>
    <xf numFmtId="0" fontId="23" fillId="0" borderId="7" xfId="0" applyFont="1" applyFill="1" applyBorder="1" applyAlignment="1">
      <alignment wrapText="1"/>
    </xf>
    <xf numFmtId="0" fontId="23" fillId="0" borderId="4" xfId="0" applyFont="1" applyFill="1" applyBorder="1" applyAlignment="1"/>
    <xf numFmtId="0" fontId="23" fillId="0" borderId="6" xfId="0" applyFont="1" applyFill="1" applyBorder="1" applyAlignment="1"/>
    <xf numFmtId="0" fontId="23" fillId="0" borderId="7" xfId="0" applyFont="1" applyFill="1" applyBorder="1" applyAlignment="1"/>
    <xf numFmtId="0" fontId="23" fillId="0" borderId="0" xfId="0" applyNumberFormat="1" applyFont="1" applyFill="1" applyAlignment="1">
      <alignment horizontal="center"/>
    </xf>
    <xf numFmtId="0" fontId="23" fillId="0" borderId="0" xfId="0" quotePrefix="1" applyNumberFormat="1" applyFont="1" applyFill="1" applyAlignment="1">
      <alignment horizontal="center" wrapText="1"/>
    </xf>
    <xf numFmtId="0" fontId="23" fillId="0" borderId="0" xfId="0" applyNumberFormat="1" applyFont="1" applyFill="1" applyAlignment="1">
      <alignment horizontal="center" wrapText="1"/>
    </xf>
    <xf numFmtId="0" fontId="23" fillId="0" borderId="7" xfId="0" applyNumberFormat="1" applyFont="1" applyFill="1" applyBorder="1"/>
    <xf numFmtId="9" fontId="3" fillId="0" borderId="1" xfId="1" applyFont="1" applyBorder="1" applyAlignment="1">
      <alignment horizontal="center"/>
    </xf>
    <xf numFmtId="0" fontId="5" fillId="0" borderId="0" xfId="0" applyFont="1" applyAlignment="1">
      <alignment horizontal="center"/>
    </xf>
    <xf numFmtId="9" fontId="24" fillId="0" borderId="4" xfId="1" applyFont="1" applyFill="1" applyBorder="1" applyAlignment="1">
      <alignment horizontal="center"/>
    </xf>
    <xf numFmtId="0" fontId="3" fillId="0" borderId="0" xfId="0" applyFont="1" applyAlignment="1">
      <alignment horizontal="left"/>
    </xf>
    <xf numFmtId="0" fontId="25" fillId="0" borderId="9" xfId="0" applyFont="1" applyFill="1" applyBorder="1" applyAlignment="1"/>
    <xf numFmtId="9" fontId="23" fillId="0" borderId="15" xfId="0" applyNumberFormat="1" applyFont="1" applyFill="1" applyBorder="1" applyAlignment="1">
      <alignment horizontal="center"/>
    </xf>
    <xf numFmtId="0" fontId="25" fillId="0" borderId="8" xfId="0" applyFont="1" applyFill="1" applyBorder="1" applyAlignment="1"/>
    <xf numFmtId="0" fontId="25" fillId="0" borderId="2" xfId="0" applyFont="1" applyFill="1" applyBorder="1" applyAlignment="1"/>
    <xf numFmtId="0" fontId="23" fillId="0" borderId="7" xfId="0" applyNumberFormat="1" applyFont="1" applyFill="1" applyBorder="1" applyAlignment="1">
      <alignment wrapText="1"/>
    </xf>
    <xf numFmtId="0" fontId="23" fillId="0" borderId="7" xfId="0" quotePrefix="1" applyNumberFormat="1" applyFont="1" applyFill="1" applyBorder="1" applyAlignment="1">
      <alignment wrapText="1"/>
    </xf>
    <xf numFmtId="0" fontId="23" fillId="0" borderId="6" xfId="0" applyNumberFormat="1" applyFont="1" applyFill="1" applyBorder="1" applyAlignment="1">
      <alignment wrapText="1"/>
    </xf>
    <xf numFmtId="9" fontId="23" fillId="0" borderId="0" xfId="1" applyFont="1" applyFill="1" applyBorder="1" applyAlignment="1">
      <alignment horizontal="center" wrapText="1"/>
    </xf>
    <xf numFmtId="9" fontId="23" fillId="0" borderId="3" xfId="1" applyFont="1" applyFill="1" applyBorder="1" applyAlignment="1">
      <alignment horizontal="center" wrapText="1"/>
    </xf>
    <xf numFmtId="0" fontId="23" fillId="0" borderId="0" xfId="0" applyFont="1" applyFill="1" applyBorder="1" applyAlignment="1">
      <alignment horizontal="center" wrapText="1"/>
    </xf>
    <xf numFmtId="9" fontId="23" fillId="0" borderId="3" xfId="0" applyNumberFormat="1" applyFont="1" applyFill="1" applyBorder="1" applyAlignment="1">
      <alignment wrapText="1"/>
    </xf>
    <xf numFmtId="0" fontId="27" fillId="0" borderId="0" xfId="0" applyFont="1"/>
    <xf numFmtId="9" fontId="23" fillId="0" borderId="15" xfId="1" applyFont="1" applyFill="1" applyBorder="1" applyAlignment="1">
      <alignment horizontal="center" wrapText="1"/>
    </xf>
    <xf numFmtId="0" fontId="28" fillId="0" borderId="6" xfId="0" applyFont="1" applyFill="1" applyBorder="1"/>
    <xf numFmtId="9" fontId="23" fillId="0" borderId="16" xfId="1" applyFont="1" applyFill="1" applyBorder="1" applyAlignment="1">
      <alignment horizontal="center" wrapText="1"/>
    </xf>
    <xf numFmtId="9" fontId="23" fillId="0" borderId="15" xfId="0" applyNumberFormat="1" applyFont="1" applyFill="1" applyBorder="1" applyAlignment="1">
      <alignment horizontal="center" wrapText="1"/>
    </xf>
    <xf numFmtId="0" fontId="28" fillId="0" borderId="8" xfId="0" applyFont="1" applyFill="1" applyBorder="1"/>
    <xf numFmtId="0" fontId="28" fillId="0" borderId="2" xfId="0" applyFont="1" applyFill="1" applyBorder="1"/>
    <xf numFmtId="9" fontId="23" fillId="0" borderId="17" xfId="0" applyNumberFormat="1" applyFont="1" applyFill="1" applyBorder="1" applyAlignment="1">
      <alignment horizontal="center" wrapText="1"/>
    </xf>
    <xf numFmtId="0" fontId="3" fillId="0" borderId="0" xfId="0" quotePrefix="1" applyFont="1"/>
    <xf numFmtId="9" fontId="23" fillId="0" borderId="15" xfId="0" quotePrefix="1" applyNumberFormat="1" applyFont="1" applyFill="1" applyBorder="1" applyAlignment="1">
      <alignment horizontal="center" wrapText="1"/>
    </xf>
    <xf numFmtId="9" fontId="23" fillId="0" borderId="17" xfId="0" applyNumberFormat="1" applyFont="1" applyFill="1" applyBorder="1" applyAlignment="1">
      <alignment horizontal="center"/>
    </xf>
    <xf numFmtId="9" fontId="23" fillId="0" borderId="7" xfId="1" applyFont="1" applyFill="1" applyBorder="1" applyAlignment="1">
      <alignment horizontal="center" wrapText="1"/>
    </xf>
    <xf numFmtId="9" fontId="23" fillId="0" borderId="7" xfId="1" applyFont="1" applyFill="1" applyBorder="1" applyAlignment="1"/>
    <xf numFmtId="0" fontId="28" fillId="0" borderId="7" xfId="0" applyFont="1" applyFill="1" applyBorder="1"/>
    <xf numFmtId="0" fontId="23" fillId="0" borderId="3" xfId="0" applyNumberFormat="1" applyFont="1" applyFill="1" applyBorder="1" applyAlignment="1">
      <alignment horizontal="center" wrapText="1"/>
    </xf>
    <xf numFmtId="0" fontId="23" fillId="0" borderId="3" xfId="0" applyNumberFormat="1" applyFont="1" applyFill="1" applyBorder="1" applyAlignment="1">
      <alignment horizontal="center"/>
    </xf>
    <xf numFmtId="0" fontId="23" fillId="0" borderId="4" xfId="0" applyNumberFormat="1" applyFont="1" applyFill="1" applyBorder="1"/>
    <xf numFmtId="0" fontId="23" fillId="0" borderId="5" xfId="0" applyNumberFormat="1" applyFont="1" applyFill="1" applyBorder="1" applyAlignment="1">
      <alignment horizontal="center" wrapText="1"/>
    </xf>
    <xf numFmtId="0" fontId="23" fillId="0" borderId="5" xfId="0" applyNumberFormat="1" applyFont="1" applyFill="1" applyBorder="1" applyAlignment="1">
      <alignment horizontal="center"/>
    </xf>
    <xf numFmtId="0" fontId="23" fillId="0" borderId="6" xfId="0" applyNumberFormat="1" applyFont="1" applyFill="1" applyBorder="1"/>
    <xf numFmtId="0" fontId="26" fillId="0" borderId="9" xfId="0" applyFont="1" applyBorder="1" applyAlignment="1"/>
    <xf numFmtId="0" fontId="23" fillId="0" borderId="16" xfId="0" applyFont="1" applyFill="1" applyBorder="1" applyAlignment="1">
      <alignment wrapText="1"/>
    </xf>
    <xf numFmtId="0" fontId="23" fillId="0" borderId="15" xfId="0" applyFont="1" applyFill="1" applyBorder="1" applyAlignment="1">
      <alignment wrapText="1"/>
    </xf>
    <xf numFmtId="9" fontId="23" fillId="0" borderId="16" xfId="0" applyNumberFormat="1" applyFont="1" applyFill="1" applyBorder="1" applyAlignment="1">
      <alignment horizontal="center"/>
    </xf>
    <xf numFmtId="0" fontId="23" fillId="0" borderId="9" xfId="0" applyFont="1" applyFill="1" applyBorder="1" applyAlignment="1">
      <alignment horizontal="left" wrapText="1"/>
    </xf>
    <xf numFmtId="0" fontId="25" fillId="0" borderId="17" xfId="0" applyFont="1" applyBorder="1" applyAlignment="1"/>
    <xf numFmtId="0" fontId="23" fillId="0" borderId="16" xfId="0" quotePrefix="1" applyNumberFormat="1" applyFont="1" applyFill="1" applyBorder="1" applyAlignment="1">
      <alignment wrapText="1"/>
    </xf>
    <xf numFmtId="0" fontId="3" fillId="4" borderId="13" xfId="0" applyFont="1" applyFill="1" applyBorder="1" applyAlignment="1" applyProtection="1">
      <alignment horizontal="center"/>
      <protection locked="0"/>
    </xf>
    <xf numFmtId="0" fontId="0" fillId="4" borderId="10" xfId="0" applyFill="1" applyBorder="1" applyAlignment="1" applyProtection="1">
      <alignment horizontal="center"/>
      <protection locked="0"/>
    </xf>
    <xf numFmtId="0" fontId="0" fillId="4" borderId="11" xfId="0" applyFill="1" applyBorder="1" applyAlignment="1" applyProtection="1">
      <alignment horizontal="center"/>
      <protection locked="0"/>
    </xf>
    <xf numFmtId="0" fontId="5" fillId="0" borderId="5" xfId="0" applyFont="1" applyBorder="1" applyAlignment="1">
      <alignment horizontal="center"/>
    </xf>
    <xf numFmtId="9" fontId="24" fillId="0" borderId="0" xfId="0" applyNumberFormat="1" applyFont="1" applyFill="1" applyAlignment="1">
      <alignment horizontal="center"/>
    </xf>
  </cellXfs>
  <cellStyles count="168">
    <cellStyle name="0,0_x000a__x000a_NA_x000a__x000a_" xfId="19"/>
    <cellStyle name="0,0_x000a__x000a_NA_x000a__x000a_ 2" xfId="20"/>
    <cellStyle name="0,0_x000d__x000a_NA_x000d__x000a_" xfId="21"/>
    <cellStyle name="0,0_x000d__x000a_NA_x000d__x000a_ 2" xfId="22"/>
    <cellStyle name="0,0_x000d__x000a_NA_x000d__x000a_ 2 2" xfId="23"/>
    <cellStyle name="0,0_x000d__x000a_NA_x000d__x000a_ 2 3" xfId="24"/>
    <cellStyle name="0,0_x000d__x000a_NA_x000d__x000a__PS_May 2009_QTR-updated" xfId="25"/>
    <cellStyle name="20% - Accent1 2" xfId="26"/>
    <cellStyle name="20% - Accent1 2 2" xfId="27"/>
    <cellStyle name="20% - Accent1 3" xfId="28"/>
    <cellStyle name="20% - Accent1 4" xfId="29"/>
    <cellStyle name="20% - Accent1 5" xfId="30"/>
    <cellStyle name="20% - Accent2 2" xfId="31"/>
    <cellStyle name="20% - Accent2 2 2" xfId="32"/>
    <cellStyle name="20% - Accent2 3" xfId="33"/>
    <cellStyle name="20% - Accent2 4" xfId="34"/>
    <cellStyle name="20% - Accent2 5" xfId="35"/>
    <cellStyle name="20% - Accent3 2" xfId="36"/>
    <cellStyle name="20% - Accent3 2 2" xfId="37"/>
    <cellStyle name="20% - Accent3 3" xfId="38"/>
    <cellStyle name="20% - Accent3 4" xfId="39"/>
    <cellStyle name="20% - Accent3 5" xfId="40"/>
    <cellStyle name="20% - Accent4 2" xfId="41"/>
    <cellStyle name="20% - Accent4 2 2" xfId="42"/>
    <cellStyle name="20% - Accent4 3" xfId="43"/>
    <cellStyle name="20% - Accent4 4" xfId="44"/>
    <cellStyle name="20% - Accent4 5" xfId="45"/>
    <cellStyle name="20% - Accent5 2" xfId="46"/>
    <cellStyle name="20% - Accent5 2 2" xfId="47"/>
    <cellStyle name="20% - Accent5 3" xfId="48"/>
    <cellStyle name="20% - Accent5 4" xfId="49"/>
    <cellStyle name="20% - Accent5 5" xfId="50"/>
    <cellStyle name="20% - Accent6 2" xfId="51"/>
    <cellStyle name="20% - Accent6 2 2" xfId="52"/>
    <cellStyle name="20% - Accent6 3" xfId="53"/>
    <cellStyle name="20% - Accent6 4" xfId="54"/>
    <cellStyle name="20% - Accent6 5" xfId="55"/>
    <cellStyle name="40% - Accent1 2" xfId="56"/>
    <cellStyle name="40% - Accent1 2 2" xfId="57"/>
    <cellStyle name="40% - Accent1 3" xfId="58"/>
    <cellStyle name="40% - Accent1 4" xfId="59"/>
    <cellStyle name="40% - Accent1 5" xfId="60"/>
    <cellStyle name="40% - Accent2 2" xfId="61"/>
    <cellStyle name="40% - Accent2 2 2" xfId="62"/>
    <cellStyle name="40% - Accent2 3" xfId="63"/>
    <cellStyle name="40% - Accent2 4" xfId="64"/>
    <cellStyle name="40% - Accent2 5" xfId="65"/>
    <cellStyle name="40% - Accent3 2" xfId="66"/>
    <cellStyle name="40% - Accent3 2 2" xfId="67"/>
    <cellStyle name="40% - Accent3 3" xfId="68"/>
    <cellStyle name="40% - Accent3 4" xfId="69"/>
    <cellStyle name="40% - Accent3 5" xfId="70"/>
    <cellStyle name="40% - Accent4 2" xfId="71"/>
    <cellStyle name="40% - Accent4 2 2" xfId="72"/>
    <cellStyle name="40% - Accent4 3" xfId="73"/>
    <cellStyle name="40% - Accent4 4" xfId="74"/>
    <cellStyle name="40% - Accent4 5" xfId="75"/>
    <cellStyle name="40% - Accent5 2" xfId="76"/>
    <cellStyle name="40% - Accent5 2 2" xfId="77"/>
    <cellStyle name="40% - Accent5 3" xfId="78"/>
    <cellStyle name="40% - Accent5 4" xfId="79"/>
    <cellStyle name="40% - Accent5 5" xfId="80"/>
    <cellStyle name="40% - Accent6 2" xfId="81"/>
    <cellStyle name="40% - Accent6 2 2" xfId="82"/>
    <cellStyle name="40% - Accent6 3" xfId="83"/>
    <cellStyle name="40% - Accent6 4" xfId="84"/>
    <cellStyle name="40% - Accent6 5" xfId="85"/>
    <cellStyle name="Comma 5" xfId="86"/>
    <cellStyle name="Comma 5 2" xfId="87"/>
    <cellStyle name="Currency" xfId="2" builtinId="4"/>
    <cellStyle name="Currency 2" xfId="14"/>
    <cellStyle name="Currency 2 2" xfId="88"/>
    <cellStyle name="Currency 3" xfId="167"/>
    <cellStyle name="Normal" xfId="0" builtinId="0"/>
    <cellStyle name="Normal 10" xfId="89"/>
    <cellStyle name="Normal 10 2 3" xfId="5"/>
    <cellStyle name="Normal 11" xfId="90"/>
    <cellStyle name="Normal 12" xfId="91"/>
    <cellStyle name="Normal 12 2" xfId="92"/>
    <cellStyle name="Normal 12 3" xfId="93"/>
    <cellStyle name="Normal 13" xfId="94"/>
    <cellStyle name="Normal 13 2" xfId="95"/>
    <cellStyle name="Normal 13 3" xfId="96"/>
    <cellStyle name="Normal 14" xfId="97"/>
    <cellStyle name="Normal 14 2" xfId="98"/>
    <cellStyle name="Normal 14 2 2" xfId="11"/>
    <cellStyle name="Normal 14 3" xfId="99"/>
    <cellStyle name="Normal 14 4" xfId="100"/>
    <cellStyle name="Normal 15" xfId="3"/>
    <cellStyle name="Normal 15 2" xfId="101"/>
    <cellStyle name="Normal 16" xfId="102"/>
    <cellStyle name="Normal 17" xfId="12"/>
    <cellStyle name="Normal 17 2" xfId="103"/>
    <cellStyle name="Normal 18" xfId="166"/>
    <cellStyle name="Normal 18 4 2" xfId="104"/>
    <cellStyle name="Normal 2" xfId="4"/>
    <cellStyle name="Normal 2 10" xfId="105"/>
    <cellStyle name="Normal 2 10 2" xfId="106"/>
    <cellStyle name="Normal 2 2" xfId="107"/>
    <cellStyle name="Normal 2 2 10" xfId="108"/>
    <cellStyle name="Normal 2 2 11" xfId="109"/>
    <cellStyle name="Normal 2 2 2" xfId="110"/>
    <cellStyle name="Normal 2 2 3" xfId="111"/>
    <cellStyle name="Normal 2 2 4" xfId="112"/>
    <cellStyle name="Normal 2 2 5" xfId="113"/>
    <cellStyle name="Normal 2 2 6" xfId="114"/>
    <cellStyle name="Normal 2 2 7" xfId="115"/>
    <cellStyle name="Normal 2 2 8" xfId="116"/>
    <cellStyle name="Normal 2 2 9" xfId="117"/>
    <cellStyle name="Normal 2 3" xfId="16"/>
    <cellStyle name="Normal 2 3 2" xfId="118"/>
    <cellStyle name="Normal 2 4" xfId="119"/>
    <cellStyle name="Normal 2 4 2" xfId="120"/>
    <cellStyle name="Normal 2 5" xfId="121"/>
    <cellStyle name="Normal 2 5 2" xfId="122"/>
    <cellStyle name="Normal 2 6" xfId="123"/>
    <cellStyle name="Normal 2 6 2" xfId="124"/>
    <cellStyle name="Normal 2 7" xfId="125"/>
    <cellStyle name="Normal 2 7 2" xfId="126"/>
    <cellStyle name="Normal 2 8" xfId="127"/>
    <cellStyle name="Normal 2 8 2" xfId="128"/>
    <cellStyle name="Normal 2 9" xfId="129"/>
    <cellStyle name="Normal 2 9 2" xfId="130"/>
    <cellStyle name="Normal 20" xfId="131"/>
    <cellStyle name="Normal 25" xfId="132"/>
    <cellStyle name="Normal 3" xfId="15"/>
    <cellStyle name="Normal 3 2" xfId="133"/>
    <cellStyle name="Normal 3 2 2" xfId="134"/>
    <cellStyle name="Normal 3 3" xfId="135"/>
    <cellStyle name="Normal 3 4" xfId="136"/>
    <cellStyle name="Normal 4" xfId="17"/>
    <cellStyle name="Normal 4 2" xfId="18"/>
    <cellStyle name="Normal 4 2 2" xfId="137"/>
    <cellStyle name="Normal 4 3" xfId="138"/>
    <cellStyle name="Normal 4 4" xfId="139"/>
    <cellStyle name="Normal 5" xfId="140"/>
    <cellStyle name="Normal 5 2" xfId="141"/>
    <cellStyle name="Normal 5 3" xfId="142"/>
    <cellStyle name="Normal 6" xfId="143"/>
    <cellStyle name="Normal 6 2" xfId="144"/>
    <cellStyle name="Normal 6 2 2" xfId="145"/>
    <cellStyle name="Normal 6 2 3" xfId="146"/>
    <cellStyle name="Normal 7" xfId="147"/>
    <cellStyle name="Normal 7 2" xfId="148"/>
    <cellStyle name="Normal 7 3" xfId="149"/>
    <cellStyle name="Normal 7 4" xfId="150"/>
    <cellStyle name="Normal 8" xfId="8"/>
    <cellStyle name="Normal 8 2" xfId="10"/>
    <cellStyle name="Normal 8 3" xfId="151"/>
    <cellStyle name="Normal 9" xfId="152"/>
    <cellStyle name="Normal 9 2" xfId="153"/>
    <cellStyle name="Normal_copy1009_CS Master Blaster 2" xfId="13"/>
    <cellStyle name="Normal_CS Master Blaster 2" xfId="9"/>
    <cellStyle name="Normal_SES 2" xfId="7"/>
    <cellStyle name="Normal_Sheet1" xfId="6"/>
    <cellStyle name="Note 2" xfId="154"/>
    <cellStyle name="Note 2 2" xfId="155"/>
    <cellStyle name="Note 2 3" xfId="156"/>
    <cellStyle name="Note 3" xfId="157"/>
    <cellStyle name="Note 3 2" xfId="158"/>
    <cellStyle name="Note 3 3" xfId="159"/>
    <cellStyle name="Note 4" xfId="160"/>
    <cellStyle name="Note 4 2" xfId="161"/>
    <cellStyle name="Note 5" xfId="162"/>
    <cellStyle name="Note 6" xfId="163"/>
    <cellStyle name="Percent" xfId="1" builtinId="5"/>
    <cellStyle name="Units Rounded" xfId="164"/>
    <cellStyle name="Units Rounded 2" xfId="165"/>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6</xdr:row>
      <xdr:rowOff>9525</xdr:rowOff>
    </xdr:from>
    <xdr:to>
      <xdr:col>2</xdr:col>
      <xdr:colOff>498298</xdr:colOff>
      <xdr:row>9</xdr:row>
      <xdr:rowOff>17569</xdr:rowOff>
    </xdr:to>
    <xdr:pic>
      <xdr:nvPicPr>
        <xdr:cNvPr id="7" name="Picture 6"/>
        <xdr:cNvPicPr>
          <a:picLocks noChangeAspect="1"/>
        </xdr:cNvPicPr>
      </xdr:nvPicPr>
      <xdr:blipFill>
        <a:blip xmlns:r="http://schemas.openxmlformats.org/officeDocument/2006/relationships" r:embed="rId1"/>
        <a:stretch>
          <a:fillRect/>
        </a:stretch>
      </xdr:blipFill>
      <xdr:spPr>
        <a:xfrm>
          <a:off x="47625" y="171450"/>
          <a:ext cx="3822523" cy="49381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Q33"/>
  <sheetViews>
    <sheetView showGridLines="0" tabSelected="1" zoomScaleNormal="100" workbookViewId="0">
      <selection activeCell="A13" sqref="A13"/>
    </sheetView>
  </sheetViews>
  <sheetFormatPr defaultRowHeight="12.75" x14ac:dyDescent="0.2"/>
  <cols>
    <col min="1" max="1" width="29.7109375" customWidth="1"/>
    <col min="2" max="2" width="20.85546875" customWidth="1"/>
    <col min="3" max="16" width="17.5703125" customWidth="1"/>
    <col min="17" max="17" width="15.7109375" customWidth="1"/>
  </cols>
  <sheetData>
    <row r="1" spans="1:17" ht="15" x14ac:dyDescent="0.25">
      <c r="A1" s="225" t="s">
        <v>15</v>
      </c>
    </row>
    <row r="2" spans="1:17" ht="15" x14ac:dyDescent="0.25">
      <c r="A2" s="225" t="s">
        <v>27506</v>
      </c>
    </row>
    <row r="3" spans="1:17" ht="15" x14ac:dyDescent="0.25">
      <c r="A3" s="225" t="s">
        <v>27107</v>
      </c>
    </row>
    <row r="4" spans="1:17" ht="15" x14ac:dyDescent="0.25">
      <c r="A4" s="225" t="s">
        <v>27583</v>
      </c>
    </row>
    <row r="12" spans="1:17" x14ac:dyDescent="0.2">
      <c r="A12" s="107" t="s">
        <v>27598</v>
      </c>
      <c r="B12" s="255" t="s">
        <v>153</v>
      </c>
      <c r="C12" s="255"/>
      <c r="D12" s="255"/>
    </row>
    <row r="13" spans="1:17" x14ac:dyDescent="0.2">
      <c r="B13" s="252" t="s">
        <v>26953</v>
      </c>
      <c r="C13" s="253"/>
      <c r="D13" s="254"/>
    </row>
    <row r="15" spans="1:17" x14ac:dyDescent="0.2">
      <c r="B15" s="4"/>
      <c r="C15" s="4"/>
      <c r="D15" s="4"/>
      <c r="E15" s="4"/>
      <c r="F15" s="4"/>
      <c r="G15" s="4"/>
      <c r="H15" s="4"/>
      <c r="I15" s="4"/>
      <c r="J15" s="4"/>
      <c r="K15" s="4"/>
      <c r="L15" s="4"/>
      <c r="M15" s="4"/>
      <c r="N15" s="4"/>
      <c r="O15" s="4"/>
      <c r="P15" s="4"/>
      <c r="Q15" s="4"/>
    </row>
    <row r="16" spans="1:17" ht="27" customHeight="1" x14ac:dyDescent="0.2">
      <c r="A16" s="7" t="s">
        <v>152</v>
      </c>
      <c r="B16" s="2" t="str">
        <f>IF(VLOOKUP($B$13,'Approved USC Vendors'!$A$6:$Q$2399,2,FALSE)=0,"",VLOOKUP($B$13,'Approved USC Vendors'!$A$6:$Q$2399,2,FALSE))</f>
        <v>Networking Equipment</v>
      </c>
      <c r="C16" s="2" t="str">
        <f>IF(VLOOKUP($B$13,'Approved USC Vendors'!$A$6:$Q$2399,3,FALSE)=0,"",VLOOKUP($B$13,'Approved USC Vendors'!$A$6:$Q$2399,3,FALSE))</f>
        <v>Security Equipment</v>
      </c>
      <c r="D16" s="2" t="str">
        <f>IF(VLOOKUP($B$13,'Approved USC Vendors'!$A$6:$Q$2399,4,FALSE)=0,"",VLOOKUP($B$13,'Approved USC Vendors'!$A$6:$Q$2399,4,FALSE))</f>
        <v/>
      </c>
      <c r="E16" s="2" t="str">
        <f>IF(VLOOKUP($B$13,'Approved USC Vendors'!$A$6:$Q$2399,5,FALSE)=0,"",VLOOKUP($B$13,'Approved USC Vendors'!$A$6:$Q$2399,5,FALSE))</f>
        <v/>
      </c>
      <c r="F16" s="2" t="str">
        <f>IF(VLOOKUP($B$13,'Approved USC Vendors'!$A$6:$Q$2399,6,FALSE)=0,"",VLOOKUP($B$13,'Approved USC Vendors'!$A$6:$Q$2399,6,FALSE))</f>
        <v/>
      </c>
      <c r="G16" s="2" t="str">
        <f>IF(VLOOKUP($B$13,'Approved USC Vendors'!$A$6:$Q$2399,7,FALSE)=0,"",VLOOKUP($B$13,'Approved USC Vendors'!$A$6:$Q$2399,7,FALSE))</f>
        <v/>
      </c>
      <c r="H16" s="2" t="str">
        <f>IF(VLOOKUP($B$13,'Approved USC Vendors'!$A$6:$Q$2399,8,FALSE)=0,"",VLOOKUP($B$13,'Approved USC Vendors'!$A$6:$Q$2399,8,FALSE))</f>
        <v/>
      </c>
      <c r="I16" s="2" t="str">
        <f>IF(VLOOKUP($B$13,'Approved USC Vendors'!$A$6:$Q$2399,9,FALSE)=0,"",VLOOKUP($B$13,'Approved USC Vendors'!$A$6:$Q$2399,9,FALSE))</f>
        <v/>
      </c>
      <c r="J16" s="2" t="str">
        <f>IF(VLOOKUP($B$13,'Approved USC Vendors'!$A$6:$Q$2399,10,FALSE)=0,"",VLOOKUP($B$13,'Approved USC Vendors'!$A$6:$Q$2399,10,FALSE))</f>
        <v/>
      </c>
      <c r="K16" s="2" t="str">
        <f>IF(VLOOKUP($B$13,'Approved USC Vendors'!$A$6:$Q$2399,11,FALSE)=0,"",VLOOKUP($B$13,'Approved USC Vendors'!$A$6:$Q$2399,11,FALSE))</f>
        <v/>
      </c>
      <c r="L16" s="2" t="str">
        <f>IF(VLOOKUP($B$13,'Approved USC Vendors'!$A$6:$Q$2399,12,FALSE)=0,"",VLOOKUP($B$13,'Approved USC Vendors'!$A$6:$Q$2399,12,FALSE))</f>
        <v/>
      </c>
      <c r="M16" s="2" t="str">
        <f>IF(VLOOKUP($B$13,'Approved USC Vendors'!$A$6:$Q$2399,13,FALSE)=0,"",VLOOKUP($B$13,'Approved USC Vendors'!$A$6:$Q$2399,13,FALSE))</f>
        <v/>
      </c>
      <c r="N16" s="2" t="str">
        <f>IF(VLOOKUP($B$13,'Approved USC Vendors'!$A$6:$Q$2399,14,FALSE)=0,"",VLOOKUP($B$13,'Approved USC Vendors'!$A$6:$Q$2399,14,FALSE))</f>
        <v/>
      </c>
      <c r="O16" s="2" t="str">
        <f>IF(VLOOKUP($B$13,'Approved USC Vendors'!$A$6:$Q$2399,15,FALSE)=0,"",VLOOKUP($B$13,'Approved USC Vendors'!$A$6:$Q$2399,15,FALSE))</f>
        <v/>
      </c>
      <c r="P16" s="2" t="str">
        <f>IF(VLOOKUP($B$13,'Approved USC Vendors'!$A$6:$Q$2399,16,FALSE)=0,"",VLOOKUP($B$13,'Approved USC Vendors'!$A$6:$Q$2399,16,FALSE))</f>
        <v/>
      </c>
      <c r="Q16" s="3" t="str">
        <f>IF(VLOOKUP($B$13,'Approved USC Vendors'!$A$6:$Q$2399,17,FALSE)=0,"",VLOOKUP($B$13,'Approved USC Vendors'!$A$6:$Q$2399,17,FALSE))</f>
        <v/>
      </c>
    </row>
    <row r="17" spans="1:17" x14ac:dyDescent="0.2">
      <c r="A17" s="5" t="s">
        <v>26915</v>
      </c>
      <c r="B17" s="6">
        <f>IF(VLOOKUP($B$13,'Approved USC Vendors'!$A$6:$Q$1581,2,TRUE)=0,"",VLOOKUP($B$13,'Approved USC Vendors'!$A$6:$Q$1581,2,TRUE))</f>
        <v>0.01</v>
      </c>
      <c r="C17" s="210">
        <f>IF(VLOOKUP($B$13,'Approved USC Vendors'!$A$6:$Q$1581,3,TRUE)=0,"",VLOOKUP($B$13,'Approved USC Vendors'!$A$6:$Q$1581,3,TRUE))</f>
        <v>0.01</v>
      </c>
      <c r="D17" s="1" t="str">
        <f>IF(VLOOKUP($B$13,'Approved USC Vendors'!$A$6:$Q$2399,4,TRUE)=0,"",VLOOKUP($B$13,'Approved USC Vendors'!$A$6:$Q$2399,4,TRUE))</f>
        <v/>
      </c>
      <c r="E17" s="1" t="str">
        <f>IF(VLOOKUP($B$13,'Approved USC Vendors'!$A$6:$Q$2399,5,TRUE)=0,"",VLOOKUP($B$13,'Approved USC Vendors'!$A$6:$Q$2399,5,TRUE))</f>
        <v/>
      </c>
      <c r="F17" s="1" t="str">
        <f>IF(VLOOKUP($B$13,'Approved USC Vendors'!$A$6:$Q$2399,6,TRUE)=0,"",VLOOKUP($B$13,'Approved USC Vendors'!$A$6:$Q$2399,6,TRUE))</f>
        <v/>
      </c>
      <c r="G17" s="1" t="str">
        <f>IF(VLOOKUP($B$13,'Approved USC Vendors'!$A$6:$Q$2399,7,TRUE)=0,"",VLOOKUP($B$13,'Approved USC Vendors'!$A$6:$Q$2399,7,TRUE))</f>
        <v/>
      </c>
      <c r="H17" s="1" t="str">
        <f>IF(VLOOKUP($B$13,'Approved USC Vendors'!$A$6:$Q$2399,8,TRUE)=0,"",VLOOKUP($B$13,'Approved USC Vendors'!$A$6:$Q$2399,8,TRUE))</f>
        <v/>
      </c>
      <c r="I17" s="1" t="str">
        <f>IF(VLOOKUP($B$13,'Approved USC Vendors'!$A$6:$Q$2399,9,TRUE)=0,"",VLOOKUP($B$13,'Approved USC Vendors'!$A$6:$Q$2399,9,TRUE))</f>
        <v/>
      </c>
      <c r="J17" s="1" t="str">
        <f>IF(VLOOKUP($B$13,'Approved USC Vendors'!$A$6:$Q$2399,10,TRUE)=0,"",VLOOKUP($B$13,'Approved USC Vendors'!$A$6:$Q$2399,10,TRUE))</f>
        <v/>
      </c>
      <c r="K17" s="1" t="str">
        <f>IF(VLOOKUP($B$13,'Approved USC Vendors'!$A$6:$Q$2399,11,TRUE)=0,"",VLOOKUP($B$13,'Approved USC Vendors'!$A$6:$Q$2399,11,TRUE))</f>
        <v/>
      </c>
      <c r="L17" s="1" t="str">
        <f>IF(VLOOKUP($B$13,'Approved USC Vendors'!$A$6:$Q$2399,12,TRUE)=0,"",VLOOKUP($B$13,'Approved USC Vendors'!$A$6:$Q$2399,12,TRUE))</f>
        <v/>
      </c>
      <c r="M17" s="1" t="str">
        <f>IF(VLOOKUP($B$13,'Approved USC Vendors'!$A$6:$Q$2399,13,TRUE)=0,"",VLOOKUP($B$13,'Approved USC Vendors'!$A$6:$Q$2399,13,TRUE))</f>
        <v/>
      </c>
      <c r="N17" s="1" t="str">
        <f>IF(VLOOKUP($B$13,'Approved USC Vendors'!$A$6:$Q$2399,14,TRUE)=0,"",VLOOKUP($B$13,'Approved USC Vendors'!$A$6:$Q$2399,14,TRUE))</f>
        <v/>
      </c>
      <c r="O17" s="1" t="str">
        <f>IF(VLOOKUP($B$13,'Approved USC Vendors'!$A$6:$Q$2399,15,TRUE)=0,"",VLOOKUP($B$13,'Approved USC Vendors'!$A$6:$Q$2399,15,TRUE))</f>
        <v/>
      </c>
      <c r="P17" s="1" t="str">
        <f>IF(VLOOKUP($B$13,'Approved USC Vendors'!$A$6:$Q$2399,16,TRUE)=0,"",VLOOKUP($B$13,'Approved USC Vendors'!$A$6:$Q$2399,16,TRUE))</f>
        <v/>
      </c>
      <c r="Q17" s="1" t="str">
        <f>IF(VLOOKUP($B$13,'Approved USC Vendors'!$A$6:$Q$2399,17,TRUE)=0,"",VLOOKUP($B$13,'Approved USC Vendors'!$A$6:$Q$2399,17,TRUE))</f>
        <v/>
      </c>
    </row>
    <row r="23" spans="1:17" ht="63.75" x14ac:dyDescent="0.2">
      <c r="A23" s="93" t="s">
        <v>26916</v>
      </c>
      <c r="B23" s="2" t="s">
        <v>152</v>
      </c>
      <c r="C23" s="3" t="s">
        <v>27560</v>
      </c>
      <c r="D23" s="7" t="s">
        <v>26847</v>
      </c>
    </row>
    <row r="24" spans="1:17" x14ac:dyDescent="0.2">
      <c r="A24" s="198"/>
      <c r="B24" s="80" t="str">
        <f ca="1">IFERROR(VLOOKUP(A24,INDIRECT("'("&amp;$B$13&amp;")'!$A$5:$F$7061"),3,FALSE),"")</f>
        <v/>
      </c>
      <c r="C24" s="81" t="str">
        <f ca="1">IFERROR(VLOOKUP(A24,INDIRECT("'("&amp;$B$13&amp;")'!$A$5:$F$7061"),5,FALSE),"")</f>
        <v/>
      </c>
      <c r="D24" s="81" t="str">
        <f ca="1">IF($B$13="CommVault Inc",IFERROR(VLOOKUP(A24,INDIRECT("'("&amp;$B$13&amp;")'!$A$5:$F$7061"),6,FALSE),""),"")</f>
        <v/>
      </c>
      <c r="E24" s="79"/>
      <c r="F24" s="79"/>
      <c r="G24" s="79"/>
      <c r="H24" s="79"/>
      <c r="I24" s="79"/>
      <c r="J24" s="79"/>
      <c r="K24" s="79"/>
      <c r="L24" s="79"/>
      <c r="M24" s="79"/>
      <c r="N24" s="79"/>
      <c r="O24" s="79"/>
      <c r="P24" s="79"/>
      <c r="Q24" s="79"/>
    </row>
    <row r="25" spans="1:17" x14ac:dyDescent="0.2">
      <c r="A25" s="198"/>
      <c r="B25" s="80" t="str">
        <f t="shared" ref="B25:B33" ca="1" si="0">IFERROR(VLOOKUP(A25,INDIRECT("'("&amp;$B$13&amp;")'!$A$5:$F$7061"),3,FALSE),"")</f>
        <v/>
      </c>
      <c r="C25" s="81" t="str">
        <f t="shared" ref="C25:C33" ca="1" si="1">IFERROR(VLOOKUP(A25,INDIRECT("'("&amp;$B$13&amp;")'!$A$5:$F$7061"),5,FALSE),"")</f>
        <v/>
      </c>
      <c r="D25" s="81" t="str">
        <f t="shared" ref="D25:D33" ca="1" si="2">IF($B$13="CommVault Inc",IFERROR(VLOOKUP(A25,INDIRECT("'("&amp;$B$13&amp;")'!$A$5:$F$7061"),6,FALSE),""),"")</f>
        <v/>
      </c>
      <c r="E25" s="79"/>
      <c r="F25" s="79"/>
      <c r="G25" s="79"/>
      <c r="H25" s="79"/>
      <c r="I25" s="79"/>
      <c r="J25" s="79"/>
      <c r="K25" s="79"/>
      <c r="L25" s="79"/>
      <c r="M25" s="79"/>
      <c r="N25" s="79"/>
      <c r="O25" s="79"/>
      <c r="P25" s="79"/>
      <c r="Q25" s="79"/>
    </row>
    <row r="26" spans="1:17" x14ac:dyDescent="0.2">
      <c r="A26" s="198"/>
      <c r="B26" s="80" t="str">
        <f t="shared" ca="1" si="0"/>
        <v/>
      </c>
      <c r="C26" s="81" t="str">
        <f t="shared" ca="1" si="1"/>
        <v/>
      </c>
      <c r="D26" s="81" t="str">
        <f t="shared" ca="1" si="2"/>
        <v/>
      </c>
    </row>
    <row r="27" spans="1:17" x14ac:dyDescent="0.2">
      <c r="A27" s="198"/>
      <c r="B27" s="80" t="str">
        <f t="shared" ca="1" si="0"/>
        <v/>
      </c>
      <c r="C27" s="81" t="str">
        <f t="shared" ca="1" si="1"/>
        <v/>
      </c>
      <c r="D27" s="81" t="str">
        <f t="shared" ca="1" si="2"/>
        <v/>
      </c>
    </row>
    <row r="28" spans="1:17" x14ac:dyDescent="0.2">
      <c r="A28" s="198"/>
      <c r="B28" s="80" t="str">
        <f t="shared" ca="1" si="0"/>
        <v/>
      </c>
      <c r="C28" s="81" t="str">
        <f t="shared" ca="1" si="1"/>
        <v/>
      </c>
      <c r="D28" s="81" t="str">
        <f t="shared" ca="1" si="2"/>
        <v/>
      </c>
    </row>
    <row r="29" spans="1:17" x14ac:dyDescent="0.2">
      <c r="A29" s="198"/>
      <c r="B29" s="80" t="str">
        <f t="shared" ca="1" si="0"/>
        <v/>
      </c>
      <c r="C29" s="81" t="str">
        <f t="shared" ca="1" si="1"/>
        <v/>
      </c>
      <c r="D29" s="81" t="str">
        <f t="shared" ca="1" si="2"/>
        <v/>
      </c>
    </row>
    <row r="30" spans="1:17" x14ac:dyDescent="0.2">
      <c r="A30" s="198"/>
      <c r="B30" s="80" t="str">
        <f t="shared" ca="1" si="0"/>
        <v/>
      </c>
      <c r="C30" s="81" t="str">
        <f t="shared" ca="1" si="1"/>
        <v/>
      </c>
      <c r="D30" s="81" t="str">
        <f t="shared" ca="1" si="2"/>
        <v/>
      </c>
    </row>
    <row r="31" spans="1:17" x14ac:dyDescent="0.2">
      <c r="A31" s="198"/>
      <c r="B31" s="80" t="str">
        <f t="shared" ca="1" si="0"/>
        <v/>
      </c>
      <c r="C31" s="81" t="str">
        <f t="shared" ca="1" si="1"/>
        <v/>
      </c>
      <c r="D31" s="81" t="str">
        <f t="shared" ca="1" si="2"/>
        <v/>
      </c>
    </row>
    <row r="32" spans="1:17" x14ac:dyDescent="0.2">
      <c r="A32" s="198"/>
      <c r="B32" s="80" t="str">
        <f t="shared" ca="1" si="0"/>
        <v/>
      </c>
      <c r="C32" s="81" t="str">
        <f t="shared" ca="1" si="1"/>
        <v/>
      </c>
      <c r="D32" s="81" t="str">
        <f t="shared" ca="1" si="2"/>
        <v/>
      </c>
    </row>
    <row r="33" spans="1:4" x14ac:dyDescent="0.2">
      <c r="A33" s="198"/>
      <c r="B33" s="80" t="str">
        <f t="shared" ca="1" si="0"/>
        <v/>
      </c>
      <c r="C33" s="81" t="str">
        <f t="shared" ca="1" si="1"/>
        <v/>
      </c>
      <c r="D33" s="81" t="str">
        <f t="shared" ca="1" si="2"/>
        <v/>
      </c>
    </row>
  </sheetData>
  <mergeCells count="2">
    <mergeCell ref="B13:D13"/>
    <mergeCell ref="B12:D12"/>
  </mergeCells>
  <pageMargins left="0.25" right="0.25" top="0.75" bottom="0.75" header="0.3" footer="0.3"/>
  <pageSetup paperSize="5" scale="65" orientation="landscape" r:id="rId1"/>
  <ignoredErrors>
    <ignoredError sqref="L16" 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'Vendor List'!$A$2:$A$784</xm:f>
          </x14:formula1>
          <xm:sqref>B13:D13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822"/>
  <sheetViews>
    <sheetView showWhiteSpace="0" zoomScaleNormal="100" workbookViewId="0">
      <pane ySplit="5" topLeftCell="A635" activePane="bottomLeft" state="frozen"/>
      <selection pane="bottomLeft" activeCell="C637" sqref="C637"/>
    </sheetView>
  </sheetViews>
  <sheetFormatPr defaultColWidth="9.140625" defaultRowHeight="12.75" x14ac:dyDescent="0.2"/>
  <cols>
    <col min="1" max="1" width="36.42578125" style="114" bestFit="1" customWidth="1"/>
    <col min="2" max="2" width="18" style="109" bestFit="1" customWidth="1"/>
    <col min="3" max="3" width="13.28515625" style="109" customWidth="1"/>
    <col min="4" max="4" width="12.5703125" style="110" bestFit="1" customWidth="1"/>
    <col min="5" max="5" width="14.7109375" style="111" customWidth="1"/>
    <col min="6" max="6" width="12.42578125" style="110" bestFit="1" customWidth="1"/>
    <col min="7" max="7" width="13" style="110" customWidth="1"/>
    <col min="8" max="8" width="23.5703125" style="110" bestFit="1" customWidth="1"/>
    <col min="9" max="9" width="9.140625" style="110" bestFit="1" customWidth="1"/>
    <col min="10" max="10" width="12.42578125" style="110" bestFit="1" customWidth="1"/>
    <col min="11" max="11" width="13.140625" style="110" bestFit="1" customWidth="1"/>
    <col min="12" max="12" width="12.42578125" style="110" bestFit="1" customWidth="1"/>
    <col min="13" max="13" width="14.42578125" style="110" customWidth="1"/>
    <col min="14" max="14" width="14.42578125" style="110" bestFit="1" customWidth="1"/>
    <col min="15" max="15" width="10.7109375" style="110" bestFit="1" customWidth="1"/>
    <col min="16" max="16" width="13.140625" style="110" bestFit="1" customWidth="1"/>
    <col min="17" max="17" width="9.42578125" style="112" bestFit="1" customWidth="1"/>
    <col min="18" max="18" width="15.7109375" style="113" bestFit="1" customWidth="1"/>
    <col min="19" max="19" width="35.42578125" style="113" bestFit="1" customWidth="1"/>
    <col min="20" max="16384" width="9.140625" style="113"/>
  </cols>
  <sheetData>
    <row r="1" spans="1:19" x14ac:dyDescent="0.2">
      <c r="A1" s="118" t="str">
        <f>'Vendor Disc Summary'!A12</f>
        <v>*Revised 10/5/2023</v>
      </c>
      <c r="H1" s="119" t="s">
        <v>15</v>
      </c>
    </row>
    <row r="2" spans="1:19" ht="12" customHeight="1" x14ac:dyDescent="0.2">
      <c r="H2" s="115" t="s">
        <v>14</v>
      </c>
    </row>
    <row r="3" spans="1:19" ht="12" customHeight="1" x14ac:dyDescent="0.2">
      <c r="H3" s="115" t="s">
        <v>27106</v>
      </c>
      <c r="K3" s="256" t="s">
        <v>13</v>
      </c>
      <c r="L3" s="256"/>
      <c r="M3" s="256"/>
    </row>
    <row r="4" spans="1:19" ht="12" customHeight="1" x14ac:dyDescent="0.2">
      <c r="H4" s="115" t="s">
        <v>27392</v>
      </c>
    </row>
    <row r="5" spans="1:19" s="123" customFormat="1" ht="36.75" hidden="1" customHeight="1" x14ac:dyDescent="0.2">
      <c r="A5" s="120" t="s">
        <v>6</v>
      </c>
      <c r="B5" s="121" t="s">
        <v>16</v>
      </c>
      <c r="C5" s="121" t="s">
        <v>8</v>
      </c>
      <c r="D5" s="122" t="s">
        <v>9</v>
      </c>
      <c r="E5" s="122" t="s">
        <v>11</v>
      </c>
      <c r="F5" s="122" t="s">
        <v>27078</v>
      </c>
      <c r="G5" s="122" t="s">
        <v>1</v>
      </c>
      <c r="H5" s="122" t="s">
        <v>26904</v>
      </c>
      <c r="I5" s="122" t="s">
        <v>2</v>
      </c>
      <c r="J5" s="122" t="s">
        <v>4</v>
      </c>
      <c r="K5" s="122" t="s">
        <v>10</v>
      </c>
      <c r="L5" s="122" t="s">
        <v>5</v>
      </c>
      <c r="M5" s="122" t="s">
        <v>12</v>
      </c>
      <c r="N5" s="122" t="s">
        <v>3</v>
      </c>
      <c r="O5" s="122" t="s">
        <v>125</v>
      </c>
      <c r="P5" s="122" t="s">
        <v>25</v>
      </c>
      <c r="Q5" s="122" t="s">
        <v>19</v>
      </c>
      <c r="R5" s="121" t="s">
        <v>126</v>
      </c>
      <c r="S5" s="113"/>
    </row>
    <row r="6" spans="1:19" ht="12.75" customHeight="1" x14ac:dyDescent="0.2">
      <c r="A6" s="124"/>
      <c r="B6" s="125"/>
      <c r="C6" s="126"/>
      <c r="D6" s="127"/>
      <c r="E6" s="125"/>
      <c r="F6" s="125"/>
      <c r="G6" s="125"/>
      <c r="H6" s="125"/>
      <c r="I6" s="125"/>
      <c r="J6" s="125"/>
      <c r="K6" s="125"/>
      <c r="L6" s="125"/>
      <c r="M6" s="125"/>
      <c r="N6" s="125"/>
      <c r="O6" s="125"/>
      <c r="P6" s="125"/>
      <c r="Q6" s="125"/>
      <c r="R6" s="128"/>
    </row>
    <row r="7" spans="1:19" x14ac:dyDescent="0.2">
      <c r="A7" s="129" t="s">
        <v>27220</v>
      </c>
      <c r="B7" s="152" t="s">
        <v>26860</v>
      </c>
      <c r="C7" s="194"/>
      <c r="D7" s="131"/>
      <c r="E7" s="152"/>
      <c r="F7" s="152"/>
      <c r="G7" s="152"/>
      <c r="H7" s="152"/>
      <c r="I7" s="152"/>
      <c r="J7" s="152"/>
      <c r="K7" s="152"/>
      <c r="L7" s="152"/>
      <c r="M7" s="152"/>
      <c r="N7" s="152"/>
      <c r="O7" s="152"/>
      <c r="P7" s="152"/>
      <c r="Q7" s="152"/>
      <c r="R7" s="153"/>
    </row>
    <row r="8" spans="1:19" ht="12.75" customHeight="1" x14ac:dyDescent="0.2">
      <c r="A8" s="134" t="s">
        <v>27220</v>
      </c>
      <c r="B8" s="125">
        <v>0.01</v>
      </c>
      <c r="C8" s="126"/>
      <c r="D8" s="127"/>
      <c r="E8" s="125"/>
      <c r="F8" s="125"/>
      <c r="G8" s="125"/>
      <c r="H8" s="125"/>
      <c r="I8" s="125"/>
      <c r="J8" s="125"/>
      <c r="K8" s="125"/>
      <c r="L8" s="125"/>
      <c r="M8" s="125"/>
      <c r="N8" s="125"/>
      <c r="O8" s="125"/>
      <c r="P8" s="125"/>
      <c r="Q8" s="125"/>
      <c r="R8" s="135"/>
    </row>
    <row r="9" spans="1:19" ht="25.5" x14ac:dyDescent="0.2">
      <c r="A9" s="150" t="s">
        <v>27554</v>
      </c>
      <c r="B9" s="146" t="s">
        <v>26</v>
      </c>
      <c r="C9" s="145"/>
      <c r="D9" s="146"/>
      <c r="E9" s="144"/>
      <c r="F9" s="144"/>
      <c r="G9" s="144"/>
      <c r="H9" s="144"/>
      <c r="I9" s="144"/>
      <c r="J9" s="144"/>
      <c r="K9" s="144"/>
      <c r="L9" s="144"/>
      <c r="M9" s="144"/>
      <c r="N9" s="144"/>
      <c r="O9" s="144"/>
      <c r="P9" s="144"/>
      <c r="Q9" s="144"/>
      <c r="R9" s="147"/>
    </row>
    <row r="10" spans="1:19" ht="12.75" customHeight="1" x14ac:dyDescent="0.2">
      <c r="A10" s="150" t="s">
        <v>27554</v>
      </c>
      <c r="B10" s="144">
        <v>0.01</v>
      </c>
      <c r="C10" s="145"/>
      <c r="D10" s="146"/>
      <c r="E10" s="144"/>
      <c r="F10" s="144"/>
      <c r="G10" s="144"/>
      <c r="H10" s="144"/>
      <c r="I10" s="144"/>
      <c r="J10" s="144"/>
      <c r="K10" s="144"/>
      <c r="L10" s="144"/>
      <c r="M10" s="144"/>
      <c r="N10" s="144"/>
      <c r="O10" s="144"/>
      <c r="P10" s="144"/>
      <c r="Q10" s="144"/>
      <c r="R10" s="147"/>
    </row>
    <row r="11" spans="1:19" ht="12.75" customHeight="1" x14ac:dyDescent="0.2">
      <c r="A11" s="129" t="s">
        <v>27238</v>
      </c>
      <c r="B11" s="152" t="s">
        <v>26893</v>
      </c>
      <c r="C11" s="194"/>
      <c r="D11" s="131"/>
      <c r="E11" s="152"/>
      <c r="F11" s="152"/>
      <c r="G11" s="152"/>
      <c r="H11" s="152"/>
      <c r="I11" s="152"/>
      <c r="J11" s="152"/>
      <c r="K11" s="152"/>
      <c r="L11" s="152"/>
      <c r="M11" s="152"/>
      <c r="N11" s="152"/>
      <c r="O11" s="152"/>
      <c r="P11" s="152"/>
      <c r="Q11" s="152"/>
      <c r="R11" s="153"/>
    </row>
    <row r="12" spans="1:19" ht="12.75" customHeight="1" x14ac:dyDescent="0.2">
      <c r="A12" s="134" t="s">
        <v>27238</v>
      </c>
      <c r="B12" s="125">
        <v>0.01</v>
      </c>
      <c r="C12" s="126"/>
      <c r="D12" s="127"/>
      <c r="E12" s="125"/>
      <c r="F12" s="125"/>
      <c r="G12" s="125"/>
      <c r="H12" s="125"/>
      <c r="I12" s="125"/>
      <c r="J12" s="125"/>
      <c r="K12" s="125"/>
      <c r="L12" s="125"/>
      <c r="M12" s="125"/>
      <c r="N12" s="125"/>
      <c r="O12" s="125"/>
      <c r="P12" s="125"/>
      <c r="Q12" s="125"/>
      <c r="R12" s="135"/>
    </row>
    <row r="13" spans="1:19" ht="12.75" customHeight="1" x14ac:dyDescent="0.2">
      <c r="A13" s="129" t="s">
        <v>27353</v>
      </c>
      <c r="B13" s="152" t="s">
        <v>20</v>
      </c>
      <c r="C13" s="194"/>
      <c r="D13" s="131"/>
      <c r="E13" s="152"/>
      <c r="F13" s="152"/>
      <c r="G13" s="152"/>
      <c r="H13" s="152"/>
      <c r="I13" s="152"/>
      <c r="J13" s="152"/>
      <c r="K13" s="152"/>
      <c r="L13" s="152"/>
      <c r="M13" s="152"/>
      <c r="N13" s="152"/>
      <c r="O13" s="152"/>
      <c r="P13" s="152"/>
      <c r="Q13" s="152"/>
      <c r="R13" s="153"/>
    </row>
    <row r="14" spans="1:19" ht="12.75" customHeight="1" x14ac:dyDescent="0.2">
      <c r="A14" s="134" t="s">
        <v>27353</v>
      </c>
      <c r="B14" s="125">
        <v>0.01</v>
      </c>
      <c r="C14" s="126"/>
      <c r="D14" s="127"/>
      <c r="E14" s="125"/>
      <c r="F14" s="125"/>
      <c r="G14" s="125"/>
      <c r="H14" s="125"/>
      <c r="I14" s="125"/>
      <c r="J14" s="125"/>
      <c r="K14" s="125"/>
      <c r="L14" s="125"/>
      <c r="M14" s="125"/>
      <c r="N14" s="125"/>
      <c r="O14" s="125"/>
      <c r="P14" s="125"/>
      <c r="Q14" s="125"/>
      <c r="R14" s="135"/>
    </row>
    <row r="15" spans="1:19" ht="12.75" customHeight="1" x14ac:dyDescent="0.2">
      <c r="A15" s="219" t="s">
        <v>27016</v>
      </c>
      <c r="B15" s="146" t="s">
        <v>26937</v>
      </c>
      <c r="C15" s="145"/>
      <c r="D15" s="146"/>
      <c r="E15" s="144"/>
      <c r="F15" s="144"/>
      <c r="G15" s="144"/>
      <c r="H15" s="144"/>
      <c r="I15" s="144"/>
      <c r="J15" s="144"/>
      <c r="K15" s="144"/>
      <c r="L15" s="144"/>
      <c r="M15" s="144"/>
      <c r="N15" s="144"/>
      <c r="O15" s="144"/>
      <c r="P15" s="144"/>
      <c r="Q15" s="144"/>
      <c r="R15" s="147"/>
    </row>
    <row r="16" spans="1:19" ht="12.75" customHeight="1" x14ac:dyDescent="0.2">
      <c r="A16" s="219" t="s">
        <v>27016</v>
      </c>
      <c r="B16" s="144">
        <v>0.01</v>
      </c>
      <c r="C16" s="145"/>
      <c r="D16" s="146"/>
      <c r="E16" s="144"/>
      <c r="F16" s="144"/>
      <c r="G16" s="144"/>
      <c r="H16" s="144"/>
      <c r="I16" s="144"/>
      <c r="J16" s="144"/>
      <c r="K16" s="144"/>
      <c r="L16" s="144"/>
      <c r="M16" s="144"/>
      <c r="N16" s="144"/>
      <c r="O16" s="144"/>
      <c r="P16" s="144"/>
      <c r="Q16" s="144"/>
      <c r="R16" s="147"/>
    </row>
    <row r="17" spans="1:18" ht="25.5" x14ac:dyDescent="0.2">
      <c r="A17" s="129" t="s">
        <v>27203</v>
      </c>
      <c r="B17" s="152" t="s">
        <v>23</v>
      </c>
      <c r="C17" s="194" t="s">
        <v>24</v>
      </c>
      <c r="D17" s="131"/>
      <c r="E17" s="152"/>
      <c r="F17" s="152"/>
      <c r="G17" s="152"/>
      <c r="H17" s="152"/>
      <c r="I17" s="152"/>
      <c r="J17" s="152"/>
      <c r="K17" s="152"/>
      <c r="L17" s="152"/>
      <c r="M17" s="152"/>
      <c r="N17" s="152"/>
      <c r="O17" s="152"/>
      <c r="P17" s="152"/>
      <c r="Q17" s="152"/>
      <c r="R17" s="153"/>
    </row>
    <row r="18" spans="1:18" ht="12.75" customHeight="1" x14ac:dyDescent="0.2">
      <c r="A18" s="134" t="s">
        <v>27203</v>
      </c>
      <c r="B18" s="125">
        <v>0.01</v>
      </c>
      <c r="C18" s="126">
        <v>0.01</v>
      </c>
      <c r="D18" s="127"/>
      <c r="E18" s="125"/>
      <c r="F18" s="125"/>
      <c r="G18" s="125"/>
      <c r="H18" s="125"/>
      <c r="I18" s="125"/>
      <c r="J18" s="125"/>
      <c r="K18" s="125"/>
      <c r="L18" s="125"/>
      <c r="M18" s="125"/>
      <c r="N18" s="125"/>
      <c r="O18" s="125"/>
      <c r="P18" s="125"/>
      <c r="Q18" s="125"/>
      <c r="R18" s="135"/>
    </row>
    <row r="19" spans="1:18" ht="12.75" customHeight="1" x14ac:dyDescent="0.2">
      <c r="A19" s="150" t="s">
        <v>27290</v>
      </c>
      <c r="B19" s="144" t="s">
        <v>26893</v>
      </c>
      <c r="C19" s="145"/>
      <c r="D19" s="146"/>
      <c r="E19" s="144"/>
      <c r="F19" s="144"/>
      <c r="G19" s="144"/>
      <c r="H19" s="144"/>
      <c r="I19" s="144"/>
      <c r="J19" s="144"/>
      <c r="K19" s="144"/>
      <c r="L19" s="144"/>
      <c r="M19" s="144"/>
      <c r="N19" s="144"/>
      <c r="O19" s="144"/>
      <c r="P19" s="144"/>
      <c r="Q19" s="144"/>
      <c r="R19" s="147"/>
    </row>
    <row r="20" spans="1:18" ht="12.75" customHeight="1" x14ac:dyDescent="0.2">
      <c r="A20" s="150" t="s">
        <v>27290</v>
      </c>
      <c r="B20" s="144">
        <v>0.01</v>
      </c>
      <c r="C20" s="145"/>
      <c r="D20" s="146"/>
      <c r="E20" s="144"/>
      <c r="F20" s="144"/>
      <c r="G20" s="144"/>
      <c r="H20" s="144"/>
      <c r="I20" s="144"/>
      <c r="J20" s="144"/>
      <c r="K20" s="144"/>
      <c r="L20" s="144"/>
      <c r="M20" s="144"/>
      <c r="N20" s="144"/>
      <c r="O20" s="144"/>
      <c r="P20" s="144"/>
      <c r="Q20" s="144"/>
      <c r="R20" s="147"/>
    </row>
    <row r="21" spans="1:18" ht="12.75" customHeight="1" x14ac:dyDescent="0.2">
      <c r="A21" s="129" t="s">
        <v>26980</v>
      </c>
      <c r="B21" s="152" t="s">
        <v>23</v>
      </c>
      <c r="C21" s="194" t="s">
        <v>24</v>
      </c>
      <c r="D21" s="131"/>
      <c r="E21" s="152"/>
      <c r="F21" s="152"/>
      <c r="G21" s="152"/>
      <c r="H21" s="152"/>
      <c r="I21" s="152"/>
      <c r="J21" s="152"/>
      <c r="K21" s="152"/>
      <c r="L21" s="152"/>
      <c r="M21" s="152"/>
      <c r="N21" s="152"/>
      <c r="O21" s="152"/>
      <c r="P21" s="152"/>
      <c r="Q21" s="152"/>
      <c r="R21" s="153"/>
    </row>
    <row r="22" spans="1:18" ht="12.75" customHeight="1" x14ac:dyDescent="0.2">
      <c r="A22" s="134" t="s">
        <v>26980</v>
      </c>
      <c r="B22" s="125">
        <v>0.01</v>
      </c>
      <c r="C22" s="126">
        <v>0.01</v>
      </c>
      <c r="D22" s="127"/>
      <c r="E22" s="125"/>
      <c r="F22" s="125"/>
      <c r="G22" s="125"/>
      <c r="H22" s="125"/>
      <c r="I22" s="125"/>
      <c r="J22" s="125"/>
      <c r="K22" s="125"/>
      <c r="L22" s="125"/>
      <c r="M22" s="125"/>
      <c r="N22" s="125"/>
      <c r="O22" s="125"/>
      <c r="P22" s="125"/>
      <c r="Q22" s="125"/>
      <c r="R22" s="135"/>
    </row>
    <row r="23" spans="1:18" x14ac:dyDescent="0.2">
      <c r="A23" s="150" t="s">
        <v>26986</v>
      </c>
      <c r="B23" s="146" t="s">
        <v>26893</v>
      </c>
      <c r="C23" s="145"/>
      <c r="D23" s="146"/>
      <c r="E23" s="144"/>
      <c r="F23" s="144"/>
      <c r="G23" s="144"/>
      <c r="H23" s="144"/>
      <c r="I23" s="144"/>
      <c r="J23" s="144"/>
      <c r="K23" s="144"/>
      <c r="L23" s="144"/>
      <c r="M23" s="144"/>
      <c r="N23" s="144"/>
      <c r="O23" s="144"/>
      <c r="P23" s="144"/>
      <c r="Q23" s="144"/>
      <c r="R23" s="147"/>
    </row>
    <row r="24" spans="1:18" ht="12.75" customHeight="1" x14ac:dyDescent="0.2">
      <c r="A24" s="150" t="s">
        <v>26986</v>
      </c>
      <c r="B24" s="144">
        <v>0.01</v>
      </c>
      <c r="C24" s="145"/>
      <c r="D24" s="146"/>
      <c r="E24" s="144"/>
      <c r="F24" s="144"/>
      <c r="G24" s="144"/>
      <c r="H24" s="144"/>
      <c r="I24" s="144"/>
      <c r="J24" s="144"/>
      <c r="K24" s="144"/>
      <c r="L24" s="144"/>
      <c r="M24" s="144"/>
      <c r="N24" s="144"/>
      <c r="O24" s="144"/>
      <c r="P24" s="144"/>
      <c r="Q24" s="144"/>
      <c r="R24" s="147"/>
    </row>
    <row r="25" spans="1:18" ht="25.5" x14ac:dyDescent="0.2">
      <c r="A25" s="129" t="s">
        <v>27183</v>
      </c>
      <c r="B25" s="152" t="s">
        <v>23</v>
      </c>
      <c r="C25" s="194" t="s">
        <v>24</v>
      </c>
      <c r="D25" s="131" t="s">
        <v>3</v>
      </c>
      <c r="E25" s="152"/>
      <c r="F25" s="152"/>
      <c r="G25" s="152"/>
      <c r="H25" s="152"/>
      <c r="I25" s="152"/>
      <c r="J25" s="152"/>
      <c r="K25" s="152"/>
      <c r="L25" s="152"/>
      <c r="M25" s="152"/>
      <c r="N25" s="152"/>
      <c r="O25" s="152"/>
      <c r="P25" s="152"/>
      <c r="Q25" s="152"/>
      <c r="R25" s="153"/>
    </row>
    <row r="26" spans="1:18" ht="12.75" customHeight="1" x14ac:dyDescent="0.2">
      <c r="A26" s="134" t="s">
        <v>27183</v>
      </c>
      <c r="B26" s="125">
        <v>0.01</v>
      </c>
      <c r="C26" s="126">
        <v>0.01</v>
      </c>
      <c r="D26" s="127">
        <v>0.01</v>
      </c>
      <c r="E26" s="125"/>
      <c r="F26" s="125"/>
      <c r="G26" s="125"/>
      <c r="H26" s="125"/>
      <c r="I26" s="125"/>
      <c r="J26" s="125"/>
      <c r="K26" s="125"/>
      <c r="L26" s="125"/>
      <c r="M26" s="125"/>
      <c r="N26" s="125"/>
      <c r="O26" s="125"/>
      <c r="P26" s="125"/>
      <c r="Q26" s="125"/>
      <c r="R26" s="135"/>
    </row>
    <row r="27" spans="1:18" ht="25.5" x14ac:dyDescent="0.2">
      <c r="A27" s="129" t="s">
        <v>27232</v>
      </c>
      <c r="B27" s="131" t="s">
        <v>26937</v>
      </c>
      <c r="C27" s="194" t="s">
        <v>26893</v>
      </c>
      <c r="D27" s="131" t="s">
        <v>23</v>
      </c>
      <c r="E27" s="131" t="s">
        <v>24</v>
      </c>
      <c r="F27" s="131"/>
      <c r="G27" s="131"/>
      <c r="H27" s="131"/>
      <c r="I27" s="152"/>
      <c r="J27" s="152"/>
      <c r="K27" s="152"/>
      <c r="L27" s="152"/>
      <c r="M27" s="152"/>
      <c r="N27" s="152"/>
      <c r="O27" s="152"/>
      <c r="P27" s="152"/>
      <c r="Q27" s="152"/>
      <c r="R27" s="153"/>
    </row>
    <row r="28" spans="1:18" ht="12.75" customHeight="1" x14ac:dyDescent="0.2">
      <c r="A28" s="134" t="s">
        <v>27232</v>
      </c>
      <c r="B28" s="125">
        <v>0.01</v>
      </c>
      <c r="C28" s="126">
        <v>0.01</v>
      </c>
      <c r="D28" s="127">
        <v>0.01</v>
      </c>
      <c r="E28" s="125">
        <v>0.01</v>
      </c>
      <c r="F28" s="125"/>
      <c r="G28" s="125"/>
      <c r="H28" s="125"/>
      <c r="I28" s="125"/>
      <c r="J28" s="125"/>
      <c r="K28" s="125"/>
      <c r="L28" s="125"/>
      <c r="M28" s="125"/>
      <c r="N28" s="125"/>
      <c r="O28" s="125"/>
      <c r="P28" s="125"/>
      <c r="Q28" s="125"/>
      <c r="R28" s="135"/>
    </row>
    <row r="29" spans="1:18" s="133" customFormat="1" ht="25.5" x14ac:dyDescent="0.2">
      <c r="A29" s="129" t="s">
        <v>29</v>
      </c>
      <c r="B29" s="130" t="s">
        <v>2</v>
      </c>
      <c r="C29" s="130" t="s">
        <v>26</v>
      </c>
      <c r="D29" s="131"/>
      <c r="E29" s="131"/>
      <c r="F29" s="131"/>
      <c r="G29" s="131"/>
      <c r="H29" s="131"/>
      <c r="I29" s="131"/>
      <c r="J29" s="131"/>
      <c r="K29" s="131"/>
      <c r="L29" s="131"/>
      <c r="M29" s="131"/>
      <c r="N29" s="131"/>
      <c r="O29" s="131"/>
      <c r="P29" s="131"/>
      <c r="Q29" s="131"/>
      <c r="R29" s="132"/>
    </row>
    <row r="30" spans="1:18" s="133" customFormat="1" ht="12.75" customHeight="1" x14ac:dyDescent="0.2">
      <c r="A30" s="134" t="s">
        <v>29</v>
      </c>
      <c r="B30" s="125">
        <v>0.01</v>
      </c>
      <c r="C30" s="126">
        <v>0.01</v>
      </c>
      <c r="D30" s="126"/>
      <c r="E30" s="125"/>
      <c r="F30" s="125"/>
      <c r="G30" s="125"/>
      <c r="H30" s="125"/>
      <c r="I30" s="125"/>
      <c r="J30" s="125"/>
      <c r="K30" s="125"/>
      <c r="L30" s="125"/>
      <c r="M30" s="125"/>
      <c r="N30" s="125"/>
      <c r="O30" s="125"/>
      <c r="P30" s="125"/>
      <c r="Q30" s="125"/>
      <c r="R30" s="135"/>
    </row>
    <row r="31" spans="1:18" s="133" customFormat="1" ht="12.75" customHeight="1" x14ac:dyDescent="0.2">
      <c r="A31" s="150" t="s">
        <v>26883</v>
      </c>
      <c r="B31" s="144" t="s">
        <v>26904</v>
      </c>
      <c r="C31" s="145"/>
      <c r="D31" s="145"/>
      <c r="E31" s="144"/>
      <c r="F31" s="144"/>
      <c r="G31" s="144"/>
      <c r="H31" s="144"/>
      <c r="I31" s="144"/>
      <c r="J31" s="144"/>
      <c r="K31" s="144"/>
      <c r="L31" s="144"/>
      <c r="M31" s="144"/>
      <c r="N31" s="144"/>
      <c r="O31" s="144"/>
      <c r="P31" s="144"/>
      <c r="Q31" s="144"/>
      <c r="R31" s="147"/>
    </row>
    <row r="32" spans="1:18" s="133" customFormat="1" ht="12.75" customHeight="1" x14ac:dyDescent="0.2">
      <c r="A32" s="134" t="s">
        <v>26883</v>
      </c>
      <c r="B32" s="125">
        <v>0.01</v>
      </c>
      <c r="C32" s="126"/>
      <c r="D32" s="126"/>
      <c r="E32" s="125"/>
      <c r="F32" s="125"/>
      <c r="G32" s="125"/>
      <c r="H32" s="125"/>
      <c r="I32" s="125"/>
      <c r="J32" s="125"/>
      <c r="K32" s="125"/>
      <c r="L32" s="125"/>
      <c r="M32" s="125"/>
      <c r="N32" s="125"/>
      <c r="O32" s="125"/>
      <c r="P32" s="125"/>
      <c r="Q32" s="125"/>
      <c r="R32" s="135"/>
    </row>
    <row r="33" spans="1:18" s="133" customFormat="1" ht="12.75" customHeight="1" x14ac:dyDescent="0.2">
      <c r="A33" s="150" t="s">
        <v>27093</v>
      </c>
      <c r="B33" s="144" t="s">
        <v>26893</v>
      </c>
      <c r="C33" s="145"/>
      <c r="D33" s="145"/>
      <c r="E33" s="144"/>
      <c r="F33" s="144"/>
      <c r="G33" s="144"/>
      <c r="H33" s="144"/>
      <c r="I33" s="144"/>
      <c r="J33" s="144"/>
      <c r="K33" s="144"/>
      <c r="L33" s="144"/>
      <c r="M33" s="144"/>
      <c r="N33" s="144"/>
      <c r="O33" s="144"/>
      <c r="P33" s="144"/>
      <c r="Q33" s="144"/>
      <c r="R33" s="147"/>
    </row>
    <row r="34" spans="1:18" s="133" customFormat="1" ht="12.75" customHeight="1" x14ac:dyDescent="0.2">
      <c r="A34" s="150" t="s">
        <v>27093</v>
      </c>
      <c r="B34" s="144">
        <v>0.01</v>
      </c>
      <c r="C34" s="145"/>
      <c r="D34" s="145"/>
      <c r="E34" s="144"/>
      <c r="F34" s="144"/>
      <c r="G34" s="144"/>
      <c r="H34" s="144"/>
      <c r="I34" s="144"/>
      <c r="J34" s="144"/>
      <c r="K34" s="144"/>
      <c r="L34" s="144"/>
      <c r="M34" s="144"/>
      <c r="N34" s="144"/>
      <c r="O34" s="144"/>
      <c r="P34" s="144"/>
      <c r="Q34" s="144"/>
      <c r="R34" s="147"/>
    </row>
    <row r="35" spans="1:18" s="133" customFormat="1" ht="25.5" x14ac:dyDescent="0.2">
      <c r="A35" s="136" t="s">
        <v>30</v>
      </c>
      <c r="B35" s="130" t="s">
        <v>23</v>
      </c>
      <c r="C35" s="130" t="s">
        <v>24</v>
      </c>
      <c r="D35" s="131"/>
      <c r="E35" s="131"/>
      <c r="F35" s="131"/>
      <c r="G35" s="131"/>
      <c r="H35" s="131"/>
      <c r="I35" s="131"/>
      <c r="J35" s="131"/>
      <c r="K35" s="131"/>
      <c r="L35" s="131"/>
      <c r="M35" s="131"/>
      <c r="N35" s="131"/>
      <c r="O35" s="131"/>
      <c r="P35" s="131"/>
      <c r="Q35" s="131"/>
      <c r="R35" s="137"/>
    </row>
    <row r="36" spans="1:18" s="133" customFormat="1" ht="12.75" customHeight="1" x14ac:dyDescent="0.2">
      <c r="A36" s="138" t="s">
        <v>30</v>
      </c>
      <c r="B36" s="125">
        <v>0.01</v>
      </c>
      <c r="C36" s="126">
        <v>0.01</v>
      </c>
      <c r="D36" s="126"/>
      <c r="E36" s="125"/>
      <c r="F36" s="125"/>
      <c r="G36" s="125"/>
      <c r="H36" s="125"/>
      <c r="I36" s="125"/>
      <c r="J36" s="125"/>
      <c r="K36" s="125"/>
      <c r="L36" s="125"/>
      <c r="M36" s="125"/>
      <c r="N36" s="125"/>
      <c r="O36" s="125"/>
      <c r="P36" s="125"/>
      <c r="Q36" s="125"/>
      <c r="R36" s="135"/>
    </row>
    <row r="37" spans="1:18" s="133" customFormat="1" ht="25.5" x14ac:dyDescent="0.2">
      <c r="A37" s="143" t="s">
        <v>27363</v>
      </c>
      <c r="B37" s="146" t="s">
        <v>26</v>
      </c>
      <c r="C37" s="145"/>
      <c r="D37" s="145"/>
      <c r="E37" s="144"/>
      <c r="F37" s="144"/>
      <c r="G37" s="144"/>
      <c r="H37" s="144"/>
      <c r="I37" s="144"/>
      <c r="J37" s="144"/>
      <c r="K37" s="144"/>
      <c r="L37" s="144"/>
      <c r="M37" s="144"/>
      <c r="N37" s="144"/>
      <c r="O37" s="144"/>
      <c r="P37" s="144"/>
      <c r="Q37" s="144"/>
      <c r="R37" s="147"/>
    </row>
    <row r="38" spans="1:18" s="133" customFormat="1" ht="12.75" customHeight="1" x14ac:dyDescent="0.2">
      <c r="A38" s="143" t="s">
        <v>27363</v>
      </c>
      <c r="B38" s="144">
        <v>0.01</v>
      </c>
      <c r="C38" s="145"/>
      <c r="D38" s="145"/>
      <c r="E38" s="144"/>
      <c r="F38" s="144"/>
      <c r="G38" s="144"/>
      <c r="H38" s="144"/>
      <c r="I38" s="144"/>
      <c r="J38" s="144"/>
      <c r="K38" s="144"/>
      <c r="L38" s="144"/>
      <c r="M38" s="144"/>
      <c r="N38" s="144"/>
      <c r="O38" s="144"/>
      <c r="P38" s="144"/>
      <c r="Q38" s="144"/>
      <c r="R38" s="147"/>
    </row>
    <row r="39" spans="1:18" s="133" customFormat="1" ht="25.5" x14ac:dyDescent="0.2">
      <c r="A39" s="136" t="s">
        <v>27462</v>
      </c>
      <c r="B39" s="131" t="s">
        <v>26</v>
      </c>
      <c r="C39" s="194"/>
      <c r="D39" s="194"/>
      <c r="E39" s="152"/>
      <c r="F39" s="152"/>
      <c r="G39" s="152"/>
      <c r="H39" s="152"/>
      <c r="I39" s="152"/>
      <c r="J39" s="152"/>
      <c r="K39" s="152"/>
      <c r="L39" s="152"/>
      <c r="M39" s="152"/>
      <c r="N39" s="152"/>
      <c r="O39" s="152"/>
      <c r="P39" s="152"/>
      <c r="Q39" s="152"/>
      <c r="R39" s="153"/>
    </row>
    <row r="40" spans="1:18" s="133" customFormat="1" ht="12.75" customHeight="1" x14ac:dyDescent="0.2">
      <c r="A40" s="138" t="s">
        <v>27462</v>
      </c>
      <c r="B40" s="125">
        <v>0.01</v>
      </c>
      <c r="C40" s="126"/>
      <c r="D40" s="126"/>
      <c r="E40" s="125"/>
      <c r="F40" s="125"/>
      <c r="G40" s="125"/>
      <c r="H40" s="125"/>
      <c r="I40" s="125"/>
      <c r="J40" s="125"/>
      <c r="K40" s="125"/>
      <c r="L40" s="125"/>
      <c r="M40" s="125"/>
      <c r="N40" s="125"/>
      <c r="O40" s="125"/>
      <c r="P40" s="125"/>
      <c r="Q40" s="125"/>
      <c r="R40" s="135"/>
    </row>
    <row r="41" spans="1:18" s="133" customFormat="1" ht="25.5" x14ac:dyDescent="0.2">
      <c r="A41" s="139" t="s">
        <v>26959</v>
      </c>
      <c r="B41" s="131" t="s">
        <v>8</v>
      </c>
      <c r="C41" s="194"/>
      <c r="D41" s="194"/>
      <c r="E41" s="152"/>
      <c r="F41" s="152"/>
      <c r="G41" s="152"/>
      <c r="H41" s="152"/>
      <c r="I41" s="152"/>
      <c r="J41" s="152"/>
      <c r="K41" s="152"/>
      <c r="L41" s="152"/>
      <c r="M41" s="152"/>
      <c r="N41" s="152"/>
      <c r="O41" s="152"/>
      <c r="P41" s="152"/>
      <c r="Q41" s="152"/>
      <c r="R41" s="203"/>
    </row>
    <row r="42" spans="1:18" s="133" customFormat="1" ht="12.75" customHeight="1" x14ac:dyDescent="0.2">
      <c r="A42" s="134" t="s">
        <v>26959</v>
      </c>
      <c r="B42" s="125">
        <v>0.01</v>
      </c>
      <c r="C42" s="126"/>
      <c r="D42" s="127"/>
      <c r="E42" s="125"/>
      <c r="F42" s="125"/>
      <c r="G42" s="125"/>
      <c r="H42" s="125"/>
      <c r="I42" s="125"/>
      <c r="J42" s="125"/>
      <c r="K42" s="125"/>
      <c r="L42" s="125"/>
      <c r="M42" s="125"/>
      <c r="N42" s="125"/>
      <c r="O42" s="125"/>
      <c r="P42" s="125"/>
      <c r="Q42" s="125"/>
      <c r="R42" s="204"/>
    </row>
    <row r="43" spans="1:18" s="133" customFormat="1" ht="12.75" customHeight="1" x14ac:dyDescent="0.2">
      <c r="A43" s="129" t="s">
        <v>27377</v>
      </c>
      <c r="B43" s="152" t="s">
        <v>20</v>
      </c>
      <c r="C43" s="194"/>
      <c r="D43" s="131"/>
      <c r="E43" s="152"/>
      <c r="F43" s="152"/>
      <c r="G43" s="152"/>
      <c r="H43" s="152"/>
      <c r="I43" s="152"/>
      <c r="J43" s="152"/>
      <c r="K43" s="152"/>
      <c r="L43" s="152"/>
      <c r="M43" s="152"/>
      <c r="N43" s="152"/>
      <c r="O43" s="152"/>
      <c r="P43" s="152"/>
      <c r="Q43" s="152"/>
      <c r="R43" s="203"/>
    </row>
    <row r="44" spans="1:18" s="133" customFormat="1" ht="12.75" customHeight="1" x14ac:dyDescent="0.2">
      <c r="A44" s="134" t="s">
        <v>27377</v>
      </c>
      <c r="B44" s="125">
        <v>0.01</v>
      </c>
      <c r="C44" s="126"/>
      <c r="D44" s="127"/>
      <c r="E44" s="125"/>
      <c r="F44" s="125"/>
      <c r="G44" s="125"/>
      <c r="H44" s="125"/>
      <c r="I44" s="125"/>
      <c r="J44" s="125"/>
      <c r="K44" s="125"/>
      <c r="L44" s="125"/>
      <c r="M44" s="125"/>
      <c r="N44" s="125"/>
      <c r="O44" s="125"/>
      <c r="P44" s="125"/>
      <c r="Q44" s="125"/>
      <c r="R44" s="204"/>
    </row>
    <row r="45" spans="1:18" s="133" customFormat="1" ht="12.75" customHeight="1" x14ac:dyDescent="0.2">
      <c r="A45" s="143" t="s">
        <v>26898</v>
      </c>
      <c r="B45" s="144" t="s">
        <v>20</v>
      </c>
      <c r="C45" s="145"/>
      <c r="D45" s="145"/>
      <c r="E45" s="144"/>
      <c r="F45" s="144"/>
      <c r="G45" s="144"/>
      <c r="H45" s="144"/>
      <c r="I45" s="144"/>
      <c r="J45" s="144"/>
      <c r="K45" s="144"/>
      <c r="L45" s="144"/>
      <c r="M45" s="144"/>
      <c r="N45" s="144"/>
      <c r="O45" s="144"/>
      <c r="P45" s="144"/>
      <c r="Q45" s="144"/>
      <c r="R45" s="147"/>
    </row>
    <row r="46" spans="1:18" s="133" customFormat="1" ht="12.75" customHeight="1" x14ac:dyDescent="0.2">
      <c r="A46" s="138" t="s">
        <v>26898</v>
      </c>
      <c r="B46" s="125">
        <v>0.01</v>
      </c>
      <c r="C46" s="126"/>
      <c r="D46" s="126"/>
      <c r="E46" s="125"/>
      <c r="F46" s="125"/>
      <c r="G46" s="125"/>
      <c r="H46" s="125"/>
      <c r="I46" s="125"/>
      <c r="J46" s="125"/>
      <c r="K46" s="125"/>
      <c r="L46" s="125"/>
      <c r="M46" s="125"/>
      <c r="N46" s="125"/>
      <c r="O46" s="125"/>
      <c r="P46" s="125"/>
      <c r="Q46" s="125"/>
      <c r="R46" s="135"/>
    </row>
    <row r="47" spans="1:18" s="133" customFormat="1" ht="12.75" customHeight="1" x14ac:dyDescent="0.2">
      <c r="A47" s="143" t="s">
        <v>27570</v>
      </c>
      <c r="B47" s="144" t="s">
        <v>16</v>
      </c>
      <c r="C47" s="145"/>
      <c r="D47" s="145"/>
      <c r="E47" s="144"/>
      <c r="F47" s="144"/>
      <c r="G47" s="144"/>
      <c r="H47" s="144"/>
      <c r="I47" s="144"/>
      <c r="J47" s="144"/>
      <c r="K47" s="144"/>
      <c r="L47" s="144"/>
      <c r="M47" s="144"/>
      <c r="N47" s="144"/>
      <c r="O47" s="144"/>
      <c r="P47" s="144"/>
      <c r="Q47" s="144"/>
      <c r="R47" s="147"/>
    </row>
    <row r="48" spans="1:18" s="133" customFormat="1" ht="12.75" customHeight="1" x14ac:dyDescent="0.2">
      <c r="A48" s="143" t="s">
        <v>27570</v>
      </c>
      <c r="B48" s="144">
        <v>0.01</v>
      </c>
      <c r="C48" s="145"/>
      <c r="D48" s="145"/>
      <c r="E48" s="144"/>
      <c r="F48" s="144"/>
      <c r="G48" s="144"/>
      <c r="H48" s="144"/>
      <c r="I48" s="144"/>
      <c r="J48" s="144"/>
      <c r="K48" s="144"/>
      <c r="L48" s="144"/>
      <c r="M48" s="144"/>
      <c r="N48" s="144"/>
      <c r="O48" s="144"/>
      <c r="P48" s="144"/>
      <c r="Q48" s="144"/>
      <c r="R48" s="147"/>
    </row>
    <row r="49" spans="1:18" s="133" customFormat="1" ht="12.75" customHeight="1" x14ac:dyDescent="0.2">
      <c r="A49" s="136" t="s">
        <v>26972</v>
      </c>
      <c r="B49" s="152" t="s">
        <v>26860</v>
      </c>
      <c r="C49" s="194"/>
      <c r="D49" s="194"/>
      <c r="E49" s="152"/>
      <c r="F49" s="152"/>
      <c r="G49" s="152"/>
      <c r="H49" s="152"/>
      <c r="I49" s="152"/>
      <c r="J49" s="152"/>
      <c r="K49" s="152"/>
      <c r="L49" s="152"/>
      <c r="M49" s="152"/>
      <c r="N49" s="152"/>
      <c r="O49" s="152"/>
      <c r="P49" s="152"/>
      <c r="Q49" s="152"/>
      <c r="R49" s="153"/>
    </row>
    <row r="50" spans="1:18" s="133" customFormat="1" ht="12.75" customHeight="1" x14ac:dyDescent="0.2">
      <c r="A50" s="138" t="s">
        <v>26972</v>
      </c>
      <c r="B50" s="125">
        <v>0.01</v>
      </c>
      <c r="C50" s="126"/>
      <c r="D50" s="126"/>
      <c r="E50" s="125"/>
      <c r="F50" s="125"/>
      <c r="G50" s="125"/>
      <c r="H50" s="125"/>
      <c r="I50" s="125"/>
      <c r="J50" s="125"/>
      <c r="K50" s="125"/>
      <c r="L50" s="125"/>
      <c r="M50" s="125"/>
      <c r="N50" s="125"/>
      <c r="O50" s="125"/>
      <c r="P50" s="125"/>
      <c r="Q50" s="125"/>
      <c r="R50" s="135"/>
    </row>
    <row r="51" spans="1:18" s="133" customFormat="1" ht="12.75" customHeight="1" x14ac:dyDescent="0.2">
      <c r="A51" s="136" t="s">
        <v>27442</v>
      </c>
      <c r="B51" s="152" t="s">
        <v>21</v>
      </c>
      <c r="C51" s="194"/>
      <c r="D51" s="194"/>
      <c r="E51" s="152"/>
      <c r="F51" s="152"/>
      <c r="G51" s="152"/>
      <c r="H51" s="152"/>
      <c r="I51" s="152"/>
      <c r="J51" s="152"/>
      <c r="K51" s="152"/>
      <c r="L51" s="152"/>
      <c r="M51" s="152"/>
      <c r="N51" s="152"/>
      <c r="O51" s="152"/>
      <c r="P51" s="152"/>
      <c r="Q51" s="152"/>
      <c r="R51" s="153"/>
    </row>
    <row r="52" spans="1:18" s="133" customFormat="1" ht="12.75" customHeight="1" x14ac:dyDescent="0.2">
      <c r="A52" s="138" t="s">
        <v>27442</v>
      </c>
      <c r="B52" s="125">
        <v>0.01</v>
      </c>
      <c r="C52" s="126"/>
      <c r="D52" s="126"/>
      <c r="E52" s="125"/>
      <c r="F52" s="125"/>
      <c r="G52" s="125"/>
      <c r="H52" s="125"/>
      <c r="I52" s="125"/>
      <c r="J52" s="125"/>
      <c r="K52" s="125"/>
      <c r="L52" s="125"/>
      <c r="M52" s="125"/>
      <c r="N52" s="125"/>
      <c r="O52" s="125"/>
      <c r="P52" s="125"/>
      <c r="Q52" s="125"/>
      <c r="R52" s="135"/>
    </row>
    <row r="53" spans="1:18" s="133" customFormat="1" ht="12.75" customHeight="1" x14ac:dyDescent="0.2">
      <c r="A53" s="143" t="s">
        <v>27441</v>
      </c>
      <c r="B53" s="144" t="s">
        <v>20</v>
      </c>
      <c r="C53" s="145"/>
      <c r="D53" s="145"/>
      <c r="E53" s="144"/>
      <c r="F53" s="144"/>
      <c r="G53" s="144"/>
      <c r="H53" s="144"/>
      <c r="I53" s="144"/>
      <c r="J53" s="144"/>
      <c r="K53" s="144"/>
      <c r="L53" s="144"/>
      <c r="M53" s="144"/>
      <c r="N53" s="144"/>
      <c r="O53" s="144"/>
      <c r="P53" s="144"/>
      <c r="Q53" s="144"/>
      <c r="R53" s="147"/>
    </row>
    <row r="54" spans="1:18" s="133" customFormat="1" ht="12.75" customHeight="1" x14ac:dyDescent="0.2">
      <c r="A54" s="143" t="s">
        <v>27441</v>
      </c>
      <c r="B54" s="144">
        <v>0.01</v>
      </c>
      <c r="C54" s="145"/>
      <c r="D54" s="145"/>
      <c r="E54" s="144"/>
      <c r="F54" s="144"/>
      <c r="G54" s="144"/>
      <c r="H54" s="144"/>
      <c r="I54" s="144"/>
      <c r="J54" s="144"/>
      <c r="K54" s="144"/>
      <c r="L54" s="144"/>
      <c r="M54" s="144"/>
      <c r="N54" s="144"/>
      <c r="O54" s="144"/>
      <c r="P54" s="144"/>
      <c r="Q54" s="144"/>
      <c r="R54" s="147"/>
    </row>
    <row r="55" spans="1:18" s="133" customFormat="1" ht="12.75" customHeight="1" x14ac:dyDescent="0.2">
      <c r="A55" s="136" t="s">
        <v>27263</v>
      </c>
      <c r="B55" s="152" t="s">
        <v>26893</v>
      </c>
      <c r="C55" s="194"/>
      <c r="D55" s="194"/>
      <c r="E55" s="152"/>
      <c r="F55" s="152"/>
      <c r="G55" s="152"/>
      <c r="H55" s="152"/>
      <c r="I55" s="152"/>
      <c r="J55" s="152"/>
      <c r="K55" s="152"/>
      <c r="L55" s="152"/>
      <c r="M55" s="152"/>
      <c r="N55" s="152"/>
      <c r="O55" s="152"/>
      <c r="P55" s="152"/>
      <c r="Q55" s="152"/>
      <c r="R55" s="153"/>
    </row>
    <row r="56" spans="1:18" s="133" customFormat="1" ht="12.75" customHeight="1" x14ac:dyDescent="0.2">
      <c r="A56" s="138" t="s">
        <v>27263</v>
      </c>
      <c r="B56" s="125">
        <v>0.01</v>
      </c>
      <c r="C56" s="126"/>
      <c r="D56" s="126"/>
      <c r="E56" s="125"/>
      <c r="F56" s="125"/>
      <c r="G56" s="125"/>
      <c r="H56" s="125"/>
      <c r="I56" s="125"/>
      <c r="J56" s="125"/>
      <c r="K56" s="125"/>
      <c r="L56" s="125"/>
      <c r="M56" s="125"/>
      <c r="N56" s="125"/>
      <c r="O56" s="125"/>
      <c r="P56" s="125"/>
      <c r="Q56" s="125"/>
      <c r="R56" s="135"/>
    </row>
    <row r="57" spans="1:18" s="133" customFormat="1" ht="12.75" customHeight="1" x14ac:dyDescent="0.2">
      <c r="A57" s="143" t="s">
        <v>26869</v>
      </c>
      <c r="B57" s="144" t="s">
        <v>26860</v>
      </c>
      <c r="C57" s="145"/>
      <c r="D57" s="145"/>
      <c r="E57" s="144"/>
      <c r="F57" s="144"/>
      <c r="G57" s="144"/>
      <c r="H57" s="144"/>
      <c r="I57" s="144"/>
      <c r="J57" s="144"/>
      <c r="K57" s="144"/>
      <c r="L57" s="144"/>
      <c r="M57" s="144"/>
      <c r="N57" s="144"/>
      <c r="O57" s="144"/>
      <c r="P57" s="144"/>
      <c r="Q57" s="144"/>
      <c r="R57" s="147"/>
    </row>
    <row r="58" spans="1:18" s="133" customFormat="1" ht="12.75" customHeight="1" x14ac:dyDescent="0.2">
      <c r="A58" s="138" t="s">
        <v>26869</v>
      </c>
      <c r="B58" s="125">
        <v>0.01</v>
      </c>
      <c r="C58" s="126"/>
      <c r="D58" s="126"/>
      <c r="E58" s="125"/>
      <c r="F58" s="125"/>
      <c r="G58" s="125"/>
      <c r="H58" s="125"/>
      <c r="I58" s="125"/>
      <c r="J58" s="125"/>
      <c r="K58" s="125"/>
      <c r="L58" s="125"/>
      <c r="M58" s="125"/>
      <c r="N58" s="125"/>
      <c r="O58" s="125"/>
      <c r="P58" s="125"/>
      <c r="Q58" s="125"/>
      <c r="R58" s="135"/>
    </row>
    <row r="59" spans="1:18" s="133" customFormat="1" ht="12.75" customHeight="1" x14ac:dyDescent="0.2">
      <c r="A59" s="143" t="s">
        <v>27373</v>
      </c>
      <c r="B59" s="144" t="s">
        <v>26882</v>
      </c>
      <c r="C59" s="145"/>
      <c r="D59" s="145"/>
      <c r="E59" s="144"/>
      <c r="F59" s="144"/>
      <c r="G59" s="144"/>
      <c r="H59" s="144"/>
      <c r="I59" s="144"/>
      <c r="J59" s="144"/>
      <c r="K59" s="144"/>
      <c r="L59" s="144"/>
      <c r="M59" s="144"/>
      <c r="N59" s="144"/>
      <c r="O59" s="144"/>
      <c r="P59" s="144"/>
      <c r="Q59" s="144"/>
      <c r="R59" s="147"/>
    </row>
    <row r="60" spans="1:18" s="133" customFormat="1" ht="12.75" customHeight="1" x14ac:dyDescent="0.2">
      <c r="A60" s="143" t="s">
        <v>27373</v>
      </c>
      <c r="B60" s="144">
        <v>0.01</v>
      </c>
      <c r="C60" s="145"/>
      <c r="D60" s="145"/>
      <c r="E60" s="144"/>
      <c r="F60" s="144"/>
      <c r="G60" s="144"/>
      <c r="H60" s="144"/>
      <c r="I60" s="144"/>
      <c r="J60" s="144"/>
      <c r="K60" s="144"/>
      <c r="L60" s="144"/>
      <c r="M60" s="144"/>
      <c r="N60" s="144"/>
      <c r="O60" s="144"/>
      <c r="P60" s="144"/>
      <c r="Q60" s="144"/>
      <c r="R60" s="147"/>
    </row>
    <row r="61" spans="1:18" s="133" customFormat="1" ht="12.75" customHeight="1" x14ac:dyDescent="0.2">
      <c r="A61" s="136" t="s">
        <v>27294</v>
      </c>
      <c r="B61" s="152" t="s">
        <v>26893</v>
      </c>
      <c r="C61" s="194" t="s">
        <v>20</v>
      </c>
      <c r="D61" s="194"/>
      <c r="E61" s="152"/>
      <c r="F61" s="152"/>
      <c r="G61" s="152"/>
      <c r="H61" s="152"/>
      <c r="I61" s="152"/>
      <c r="J61" s="152"/>
      <c r="K61" s="152"/>
      <c r="L61" s="152"/>
      <c r="M61" s="152"/>
      <c r="N61" s="152"/>
      <c r="O61" s="152"/>
      <c r="P61" s="152"/>
      <c r="Q61" s="152"/>
      <c r="R61" s="153"/>
    </row>
    <row r="62" spans="1:18" s="133" customFormat="1" ht="12.75" customHeight="1" x14ac:dyDescent="0.2">
      <c r="A62" s="138" t="s">
        <v>27294</v>
      </c>
      <c r="B62" s="125">
        <v>0.01</v>
      </c>
      <c r="C62" s="126">
        <v>0.01</v>
      </c>
      <c r="D62" s="126"/>
      <c r="E62" s="125"/>
      <c r="F62" s="125"/>
      <c r="G62" s="125"/>
      <c r="H62" s="125"/>
      <c r="I62" s="125"/>
      <c r="J62" s="125"/>
      <c r="K62" s="125"/>
      <c r="L62" s="125"/>
      <c r="M62" s="125"/>
      <c r="N62" s="125"/>
      <c r="O62" s="125"/>
      <c r="P62" s="125"/>
      <c r="Q62" s="125"/>
      <c r="R62" s="135"/>
    </row>
    <row r="63" spans="1:18" s="133" customFormat="1" ht="12.75" customHeight="1" x14ac:dyDescent="0.2">
      <c r="A63" s="143" t="s">
        <v>27006</v>
      </c>
      <c r="B63" s="144" t="s">
        <v>26860</v>
      </c>
      <c r="C63" s="145"/>
      <c r="D63" s="145"/>
      <c r="E63" s="144"/>
      <c r="F63" s="144"/>
      <c r="G63" s="144"/>
      <c r="H63" s="144"/>
      <c r="I63" s="144"/>
      <c r="J63" s="144"/>
      <c r="K63" s="144"/>
      <c r="L63" s="144"/>
      <c r="M63" s="144"/>
      <c r="N63" s="144"/>
      <c r="O63" s="144"/>
      <c r="P63" s="144"/>
      <c r="Q63" s="144"/>
      <c r="R63" s="147"/>
    </row>
    <row r="64" spans="1:18" s="133" customFormat="1" ht="12.75" customHeight="1" x14ac:dyDescent="0.2">
      <c r="A64" s="143" t="s">
        <v>27006</v>
      </c>
      <c r="B64" s="215">
        <v>0.01</v>
      </c>
      <c r="C64" s="145"/>
      <c r="D64" s="145"/>
      <c r="E64" s="144"/>
      <c r="F64" s="144"/>
      <c r="G64" s="144"/>
      <c r="H64" s="144"/>
      <c r="I64" s="144"/>
      <c r="J64" s="144"/>
      <c r="K64" s="144"/>
      <c r="L64" s="144"/>
      <c r="M64" s="144"/>
      <c r="N64" s="144"/>
      <c r="O64" s="144"/>
      <c r="P64" s="144"/>
      <c r="Q64" s="144"/>
      <c r="R64" s="147"/>
    </row>
    <row r="65" spans="1:18" s="133" customFormat="1" ht="12.75" customHeight="1" x14ac:dyDescent="0.2">
      <c r="A65" s="136" t="s">
        <v>27324</v>
      </c>
      <c r="B65" s="232" t="s">
        <v>26893</v>
      </c>
      <c r="C65" s="194"/>
      <c r="D65" s="194"/>
      <c r="E65" s="152"/>
      <c r="F65" s="152"/>
      <c r="G65" s="152"/>
      <c r="H65" s="152"/>
      <c r="I65" s="152"/>
      <c r="J65" s="152"/>
      <c r="K65" s="152"/>
      <c r="L65" s="152"/>
      <c r="M65" s="152"/>
      <c r="N65" s="152"/>
      <c r="O65" s="152"/>
      <c r="P65" s="152"/>
      <c r="Q65" s="152"/>
      <c r="R65" s="153"/>
    </row>
    <row r="66" spans="1:18" s="133" customFormat="1" ht="12.75" customHeight="1" x14ac:dyDescent="0.2">
      <c r="A66" s="138" t="s">
        <v>27324</v>
      </c>
      <c r="B66" s="229">
        <v>0.01</v>
      </c>
      <c r="C66" s="126"/>
      <c r="D66" s="126"/>
      <c r="E66" s="125"/>
      <c r="F66" s="125"/>
      <c r="G66" s="125"/>
      <c r="H66" s="125"/>
      <c r="I66" s="125"/>
      <c r="J66" s="125"/>
      <c r="K66" s="125"/>
      <c r="L66" s="125"/>
      <c r="M66" s="125"/>
      <c r="N66" s="125"/>
      <c r="O66" s="125"/>
      <c r="P66" s="125"/>
      <c r="Q66" s="125"/>
      <c r="R66" s="135"/>
    </row>
    <row r="67" spans="1:18" s="133" customFormat="1" ht="25.5" x14ac:dyDescent="0.2">
      <c r="A67" s="143" t="s">
        <v>27360</v>
      </c>
      <c r="B67" s="146" t="s">
        <v>26</v>
      </c>
      <c r="C67" s="145"/>
      <c r="D67" s="145"/>
      <c r="E67" s="144"/>
      <c r="F67" s="144"/>
      <c r="G67" s="144"/>
      <c r="H67" s="144"/>
      <c r="I67" s="144"/>
      <c r="J67" s="144"/>
      <c r="K67" s="144"/>
      <c r="L67" s="144"/>
      <c r="M67" s="144"/>
      <c r="N67" s="144"/>
      <c r="O67" s="144"/>
      <c r="P67" s="144"/>
      <c r="Q67" s="144"/>
      <c r="R67" s="147"/>
    </row>
    <row r="68" spans="1:18" s="133" customFormat="1" ht="12.75" customHeight="1" x14ac:dyDescent="0.2">
      <c r="A68" s="143" t="s">
        <v>27360</v>
      </c>
      <c r="B68" s="146">
        <v>0.01</v>
      </c>
      <c r="C68" s="145"/>
      <c r="D68" s="145"/>
      <c r="E68" s="144"/>
      <c r="F68" s="144"/>
      <c r="G68" s="144"/>
      <c r="H68" s="144"/>
      <c r="I68" s="144"/>
      <c r="J68" s="144"/>
      <c r="K68" s="144"/>
      <c r="L68" s="144"/>
      <c r="M68" s="144"/>
      <c r="N68" s="144"/>
      <c r="O68" s="144"/>
      <c r="P68" s="144"/>
      <c r="Q68" s="144"/>
      <c r="R68" s="147"/>
    </row>
    <row r="69" spans="1:18" s="133" customFormat="1" ht="25.5" x14ac:dyDescent="0.2">
      <c r="A69" s="139" t="s">
        <v>31</v>
      </c>
      <c r="B69" s="130" t="s">
        <v>8</v>
      </c>
      <c r="C69" s="130" t="s">
        <v>26882</v>
      </c>
      <c r="D69" s="131"/>
      <c r="E69" s="131"/>
      <c r="F69" s="131"/>
      <c r="G69" s="131"/>
      <c r="H69" s="131"/>
      <c r="I69" s="131"/>
      <c r="J69" s="131"/>
      <c r="K69" s="131"/>
      <c r="L69" s="131"/>
      <c r="M69" s="131"/>
      <c r="N69" s="131"/>
      <c r="O69" s="131"/>
      <c r="P69" s="131"/>
      <c r="Q69" s="131"/>
      <c r="R69" s="137"/>
    </row>
    <row r="70" spans="1:18" s="133" customFormat="1" ht="12.75" customHeight="1" x14ac:dyDescent="0.2">
      <c r="A70" s="140" t="s">
        <v>31</v>
      </c>
      <c r="B70" s="125">
        <v>0.01</v>
      </c>
      <c r="C70" s="126">
        <v>0.01</v>
      </c>
      <c r="D70" s="126"/>
      <c r="E70" s="125"/>
      <c r="F70" s="125"/>
      <c r="G70" s="125"/>
      <c r="H70" s="125"/>
      <c r="I70" s="125"/>
      <c r="J70" s="125"/>
      <c r="K70" s="125"/>
      <c r="L70" s="125"/>
      <c r="M70" s="125"/>
      <c r="N70" s="125"/>
      <c r="O70" s="125"/>
      <c r="P70" s="125"/>
      <c r="Q70" s="125"/>
      <c r="R70" s="135"/>
    </row>
    <row r="71" spans="1:18" s="133" customFormat="1" ht="25.5" x14ac:dyDescent="0.2">
      <c r="A71" s="193" t="s">
        <v>27588</v>
      </c>
      <c r="B71" s="146" t="s">
        <v>26</v>
      </c>
      <c r="C71" s="145"/>
      <c r="D71" s="145"/>
      <c r="E71" s="144"/>
      <c r="F71" s="144"/>
      <c r="G71" s="144"/>
      <c r="H71" s="144"/>
      <c r="I71" s="144"/>
      <c r="J71" s="144"/>
      <c r="K71" s="144"/>
      <c r="L71" s="144"/>
      <c r="M71" s="144"/>
      <c r="N71" s="144"/>
      <c r="O71" s="144"/>
      <c r="P71" s="144"/>
      <c r="Q71" s="144"/>
      <c r="R71" s="147"/>
    </row>
    <row r="72" spans="1:18" s="133" customFormat="1" ht="12.75" customHeight="1" x14ac:dyDescent="0.2">
      <c r="A72" s="193" t="s">
        <v>27588</v>
      </c>
      <c r="B72" s="144">
        <v>0.01</v>
      </c>
      <c r="C72" s="145"/>
      <c r="D72" s="145"/>
      <c r="E72" s="144"/>
      <c r="F72" s="144"/>
      <c r="G72" s="144"/>
      <c r="H72" s="144"/>
      <c r="I72" s="144"/>
      <c r="J72" s="144"/>
      <c r="K72" s="144"/>
      <c r="L72" s="144"/>
      <c r="M72" s="144"/>
      <c r="N72" s="144"/>
      <c r="O72" s="144"/>
      <c r="P72" s="144"/>
      <c r="Q72" s="144"/>
      <c r="R72" s="147"/>
    </row>
    <row r="73" spans="1:18" s="133" customFormat="1" ht="36.75" customHeight="1" x14ac:dyDescent="0.2">
      <c r="A73" s="141" t="s">
        <v>32</v>
      </c>
      <c r="B73" s="130" t="s">
        <v>21</v>
      </c>
      <c r="C73" s="130" t="s">
        <v>26</v>
      </c>
      <c r="D73" s="131" t="s">
        <v>23</v>
      </c>
      <c r="E73" s="131" t="s">
        <v>24</v>
      </c>
      <c r="F73" s="131" t="s">
        <v>125</v>
      </c>
      <c r="G73" s="131"/>
      <c r="H73" s="131"/>
      <c r="I73" s="131"/>
      <c r="J73" s="131"/>
      <c r="K73" s="131"/>
      <c r="L73" s="131"/>
      <c r="M73" s="131"/>
      <c r="N73" s="131"/>
      <c r="O73" s="131"/>
      <c r="P73" s="131"/>
      <c r="Q73" s="131"/>
      <c r="R73" s="137"/>
    </row>
    <row r="74" spans="1:18" s="133" customFormat="1" ht="12.75" customHeight="1" x14ac:dyDescent="0.2">
      <c r="A74" s="142" t="s">
        <v>32</v>
      </c>
      <c r="B74" s="127">
        <v>0.01</v>
      </c>
      <c r="C74" s="127">
        <v>0.01</v>
      </c>
      <c r="D74" s="125">
        <v>0.01</v>
      </c>
      <c r="E74" s="125">
        <v>0.01</v>
      </c>
      <c r="F74" s="125">
        <v>0.01</v>
      </c>
      <c r="G74" s="125"/>
      <c r="H74" s="125"/>
      <c r="I74" s="125"/>
      <c r="J74" s="125"/>
      <c r="K74" s="125"/>
      <c r="L74" s="125"/>
      <c r="M74" s="125"/>
      <c r="N74" s="125"/>
      <c r="O74" s="125"/>
      <c r="P74" s="125"/>
      <c r="Q74" s="125"/>
      <c r="R74" s="135"/>
    </row>
    <row r="75" spans="1:18" s="133" customFormat="1" ht="12.75" customHeight="1" x14ac:dyDescent="0.2">
      <c r="A75" s="158" t="s">
        <v>27519</v>
      </c>
      <c r="B75" s="146" t="s">
        <v>26860</v>
      </c>
      <c r="C75" s="146"/>
      <c r="D75" s="144"/>
      <c r="E75" s="144"/>
      <c r="F75" s="144"/>
      <c r="G75" s="144"/>
      <c r="H75" s="144"/>
      <c r="I75" s="144"/>
      <c r="J75" s="144"/>
      <c r="K75" s="144"/>
      <c r="L75" s="144"/>
      <c r="M75" s="144"/>
      <c r="N75" s="144"/>
      <c r="O75" s="144"/>
      <c r="P75" s="144"/>
      <c r="Q75" s="144"/>
      <c r="R75" s="147"/>
    </row>
    <row r="76" spans="1:18" s="133" customFormat="1" ht="12.75" customHeight="1" x14ac:dyDescent="0.2">
      <c r="A76" s="158" t="s">
        <v>27519</v>
      </c>
      <c r="B76" s="146">
        <v>0.01</v>
      </c>
      <c r="C76" s="146"/>
      <c r="D76" s="144"/>
      <c r="E76" s="144"/>
      <c r="F76" s="144"/>
      <c r="G76" s="144"/>
      <c r="H76" s="144"/>
      <c r="I76" s="144"/>
      <c r="J76" s="144"/>
      <c r="K76" s="144"/>
      <c r="L76" s="144"/>
      <c r="M76" s="144"/>
      <c r="N76" s="144"/>
      <c r="O76" s="144"/>
      <c r="P76" s="144"/>
      <c r="Q76" s="144"/>
      <c r="R76" s="147"/>
    </row>
    <row r="77" spans="1:18" s="133" customFormat="1" ht="12.75" customHeight="1" x14ac:dyDescent="0.2">
      <c r="A77" s="141" t="s">
        <v>27230</v>
      </c>
      <c r="B77" s="131" t="s">
        <v>26893</v>
      </c>
      <c r="C77" s="131" t="s">
        <v>21</v>
      </c>
      <c r="D77" s="152"/>
      <c r="E77" s="152"/>
      <c r="F77" s="152"/>
      <c r="G77" s="152"/>
      <c r="H77" s="152"/>
      <c r="I77" s="152"/>
      <c r="J77" s="152"/>
      <c r="K77" s="152"/>
      <c r="L77" s="152"/>
      <c r="M77" s="152"/>
      <c r="N77" s="152"/>
      <c r="O77" s="152"/>
      <c r="P77" s="152"/>
      <c r="Q77" s="152"/>
      <c r="R77" s="153"/>
    </row>
    <row r="78" spans="1:18" s="133" customFormat="1" ht="12.75" customHeight="1" x14ac:dyDescent="0.2">
      <c r="A78" s="142" t="s">
        <v>27230</v>
      </c>
      <c r="B78" s="127">
        <v>0.01</v>
      </c>
      <c r="C78" s="127">
        <v>0.01</v>
      </c>
      <c r="D78" s="125"/>
      <c r="E78" s="125"/>
      <c r="F78" s="125"/>
      <c r="G78" s="125"/>
      <c r="H78" s="125"/>
      <c r="I78" s="125"/>
      <c r="J78" s="125"/>
      <c r="K78" s="125"/>
      <c r="L78" s="125"/>
      <c r="M78" s="125"/>
      <c r="N78" s="125"/>
      <c r="O78" s="125"/>
      <c r="P78" s="125"/>
      <c r="Q78" s="125"/>
      <c r="R78" s="135"/>
    </row>
    <row r="79" spans="1:18" s="133" customFormat="1" ht="12.75" customHeight="1" x14ac:dyDescent="0.2">
      <c r="A79" s="141" t="s">
        <v>27589</v>
      </c>
      <c r="B79" s="131" t="s">
        <v>26882</v>
      </c>
      <c r="C79" s="131"/>
      <c r="D79" s="152"/>
      <c r="E79" s="152"/>
      <c r="F79" s="152"/>
      <c r="G79" s="152"/>
      <c r="H79" s="152"/>
      <c r="I79" s="152"/>
      <c r="J79" s="152"/>
      <c r="K79" s="152"/>
      <c r="L79" s="152"/>
      <c r="M79" s="152"/>
      <c r="N79" s="152"/>
      <c r="O79" s="152"/>
      <c r="P79" s="152"/>
      <c r="Q79" s="152"/>
      <c r="R79" s="153"/>
    </row>
    <row r="80" spans="1:18" s="133" customFormat="1" ht="12.75" customHeight="1" x14ac:dyDescent="0.2">
      <c r="A80" s="142" t="s">
        <v>27589</v>
      </c>
      <c r="B80" s="127">
        <v>0.01</v>
      </c>
      <c r="C80" s="127"/>
      <c r="D80" s="125"/>
      <c r="E80" s="125"/>
      <c r="F80" s="125"/>
      <c r="G80" s="125"/>
      <c r="H80" s="125"/>
      <c r="I80" s="125"/>
      <c r="J80" s="125"/>
      <c r="K80" s="125"/>
      <c r="L80" s="125"/>
      <c r="M80" s="125"/>
      <c r="N80" s="125"/>
      <c r="O80" s="125"/>
      <c r="P80" s="125"/>
      <c r="Q80" s="125"/>
      <c r="R80" s="135"/>
    </row>
    <row r="81" spans="1:18" s="133" customFormat="1" ht="12.75" customHeight="1" x14ac:dyDescent="0.2">
      <c r="A81" s="158" t="s">
        <v>27530</v>
      </c>
      <c r="B81" s="146" t="s">
        <v>26</v>
      </c>
      <c r="C81" s="146"/>
      <c r="D81" s="144"/>
      <c r="E81" s="144"/>
      <c r="F81" s="144"/>
      <c r="G81" s="144"/>
      <c r="H81" s="144"/>
      <c r="I81" s="144"/>
      <c r="J81" s="144"/>
      <c r="K81" s="144"/>
      <c r="L81" s="144"/>
      <c r="M81" s="144"/>
      <c r="N81" s="144"/>
      <c r="O81" s="144"/>
      <c r="P81" s="144"/>
      <c r="Q81" s="144"/>
      <c r="R81" s="147"/>
    </row>
    <row r="82" spans="1:18" s="133" customFormat="1" ht="12.75" customHeight="1" x14ac:dyDescent="0.2">
      <c r="A82" s="142" t="s">
        <v>27530</v>
      </c>
      <c r="B82" s="229">
        <v>0.01</v>
      </c>
      <c r="C82" s="127"/>
      <c r="D82" s="125"/>
      <c r="E82" s="125"/>
      <c r="F82" s="125"/>
      <c r="G82" s="125"/>
      <c r="H82" s="125"/>
      <c r="I82" s="125"/>
      <c r="J82" s="125"/>
      <c r="K82" s="125"/>
      <c r="L82" s="125"/>
      <c r="M82" s="125"/>
      <c r="N82" s="125"/>
      <c r="O82" s="125"/>
      <c r="P82" s="125"/>
      <c r="Q82" s="125"/>
      <c r="R82" s="135"/>
    </row>
    <row r="83" spans="1:18" s="133" customFormat="1" ht="12.75" customHeight="1" x14ac:dyDescent="0.2">
      <c r="A83" s="158" t="s">
        <v>27482</v>
      </c>
      <c r="B83" s="146" t="s">
        <v>26893</v>
      </c>
      <c r="C83" s="146" t="s">
        <v>21</v>
      </c>
      <c r="D83" s="144"/>
      <c r="E83" s="144"/>
      <c r="F83" s="144"/>
      <c r="G83" s="144"/>
      <c r="H83" s="144"/>
      <c r="I83" s="144"/>
      <c r="J83" s="144"/>
      <c r="K83" s="144"/>
      <c r="L83" s="144"/>
      <c r="M83" s="144"/>
      <c r="N83" s="144"/>
      <c r="O83" s="144"/>
      <c r="P83" s="144"/>
      <c r="Q83" s="144"/>
      <c r="R83" s="147"/>
    </row>
    <row r="84" spans="1:18" s="133" customFormat="1" ht="12.75" customHeight="1" x14ac:dyDescent="0.2">
      <c r="A84" s="158" t="s">
        <v>27482</v>
      </c>
      <c r="B84" s="146">
        <v>0.01</v>
      </c>
      <c r="C84" s="146">
        <v>0.01</v>
      </c>
      <c r="D84" s="144"/>
      <c r="E84" s="144"/>
      <c r="F84" s="144"/>
      <c r="G84" s="144"/>
      <c r="H84" s="144"/>
      <c r="I84" s="144"/>
      <c r="J84" s="144"/>
      <c r="K84" s="144"/>
      <c r="L84" s="144"/>
      <c r="M84" s="144"/>
      <c r="N84" s="144"/>
      <c r="O84" s="144"/>
      <c r="P84" s="144"/>
      <c r="Q84" s="144"/>
      <c r="R84" s="147"/>
    </row>
    <row r="85" spans="1:18" s="133" customFormat="1" ht="12.75" customHeight="1" x14ac:dyDescent="0.2">
      <c r="A85" s="141" t="s">
        <v>27355</v>
      </c>
      <c r="B85" s="131" t="s">
        <v>26893</v>
      </c>
      <c r="C85" s="131"/>
      <c r="D85" s="152"/>
      <c r="E85" s="152"/>
      <c r="F85" s="152"/>
      <c r="G85" s="152"/>
      <c r="H85" s="152"/>
      <c r="I85" s="152"/>
      <c r="J85" s="152"/>
      <c r="K85" s="152"/>
      <c r="L85" s="152"/>
      <c r="M85" s="152"/>
      <c r="N85" s="152"/>
      <c r="O85" s="152"/>
      <c r="P85" s="152"/>
      <c r="Q85" s="152"/>
      <c r="R85" s="153"/>
    </row>
    <row r="86" spans="1:18" s="133" customFormat="1" ht="12.75" customHeight="1" x14ac:dyDescent="0.2">
      <c r="A86" s="142" t="s">
        <v>27355</v>
      </c>
      <c r="B86" s="127">
        <v>0.01</v>
      </c>
      <c r="C86" s="127"/>
      <c r="D86" s="125"/>
      <c r="E86" s="125"/>
      <c r="F86" s="125"/>
      <c r="G86" s="125"/>
      <c r="H86" s="125"/>
      <c r="I86" s="125"/>
      <c r="J86" s="125"/>
      <c r="K86" s="125"/>
      <c r="L86" s="125"/>
      <c r="M86" s="125"/>
      <c r="N86" s="125"/>
      <c r="O86" s="125"/>
      <c r="P86" s="125"/>
      <c r="Q86" s="125"/>
      <c r="R86" s="135"/>
    </row>
    <row r="87" spans="1:18" s="133" customFormat="1" ht="12.75" customHeight="1" x14ac:dyDescent="0.2">
      <c r="A87" s="158" t="s">
        <v>27082</v>
      </c>
      <c r="B87" s="146" t="s">
        <v>26893</v>
      </c>
      <c r="C87" s="146"/>
      <c r="D87" s="144"/>
      <c r="E87" s="144"/>
      <c r="F87" s="144"/>
      <c r="G87" s="144"/>
      <c r="H87" s="144"/>
      <c r="I87" s="144"/>
      <c r="J87" s="144"/>
      <c r="K87" s="144"/>
      <c r="L87" s="144"/>
      <c r="M87" s="144"/>
      <c r="N87" s="144"/>
      <c r="O87" s="144"/>
      <c r="P87" s="144"/>
      <c r="Q87" s="144"/>
      <c r="R87" s="147"/>
    </row>
    <row r="88" spans="1:18" s="133" customFormat="1" ht="12.75" customHeight="1" x14ac:dyDescent="0.2">
      <c r="A88" s="142" t="s">
        <v>27082</v>
      </c>
      <c r="B88" s="127">
        <v>0.01</v>
      </c>
      <c r="C88" s="127"/>
      <c r="D88" s="125"/>
      <c r="E88" s="125"/>
      <c r="F88" s="125"/>
      <c r="G88" s="125"/>
      <c r="H88" s="125"/>
      <c r="I88" s="125"/>
      <c r="J88" s="125"/>
      <c r="K88" s="125"/>
      <c r="L88" s="125"/>
      <c r="M88" s="125"/>
      <c r="N88" s="125"/>
      <c r="O88" s="125"/>
      <c r="P88" s="125"/>
      <c r="Q88" s="125"/>
      <c r="R88" s="135"/>
    </row>
    <row r="89" spans="1:18" s="133" customFormat="1" ht="25.5" x14ac:dyDescent="0.2">
      <c r="A89" s="158" t="s">
        <v>27017</v>
      </c>
      <c r="B89" s="146" t="s">
        <v>8</v>
      </c>
      <c r="C89" s="146"/>
      <c r="D89" s="144"/>
      <c r="E89" s="144"/>
      <c r="F89" s="144"/>
      <c r="G89" s="144"/>
      <c r="H89" s="144"/>
      <c r="I89" s="144"/>
      <c r="J89" s="144"/>
      <c r="K89" s="144"/>
      <c r="L89" s="144"/>
      <c r="M89" s="144"/>
      <c r="N89" s="144"/>
      <c r="O89" s="144"/>
      <c r="P89" s="144"/>
      <c r="Q89" s="144"/>
      <c r="R89" s="147"/>
    </row>
    <row r="90" spans="1:18" s="133" customFormat="1" ht="12.75" customHeight="1" x14ac:dyDescent="0.2">
      <c r="A90" s="142" t="s">
        <v>27017</v>
      </c>
      <c r="B90" s="127">
        <v>0.01</v>
      </c>
      <c r="C90" s="127"/>
      <c r="D90" s="125"/>
      <c r="E90" s="125"/>
      <c r="F90" s="125"/>
      <c r="G90" s="125"/>
      <c r="H90" s="125"/>
      <c r="I90" s="125"/>
      <c r="J90" s="125"/>
      <c r="K90" s="125"/>
      <c r="L90" s="125"/>
      <c r="M90" s="125"/>
      <c r="N90" s="125"/>
      <c r="O90" s="125"/>
      <c r="P90" s="125"/>
      <c r="Q90" s="125"/>
      <c r="R90" s="135"/>
    </row>
    <row r="91" spans="1:18" s="133" customFormat="1" ht="12.75" customHeight="1" x14ac:dyDescent="0.2">
      <c r="A91" s="158" t="s">
        <v>27101</v>
      </c>
      <c r="B91" s="146" t="s">
        <v>26882</v>
      </c>
      <c r="C91" s="146"/>
      <c r="D91" s="144"/>
      <c r="E91" s="144"/>
      <c r="F91" s="144"/>
      <c r="G91" s="144"/>
      <c r="H91" s="144"/>
      <c r="I91" s="144"/>
      <c r="J91" s="144"/>
      <c r="K91" s="144"/>
      <c r="L91" s="144"/>
      <c r="M91" s="144"/>
      <c r="N91" s="144"/>
      <c r="O91" s="144"/>
      <c r="P91" s="144"/>
      <c r="Q91" s="144"/>
      <c r="R91" s="147"/>
    </row>
    <row r="92" spans="1:18" s="133" customFormat="1" ht="12.75" customHeight="1" x14ac:dyDescent="0.2">
      <c r="A92" s="158" t="s">
        <v>27101</v>
      </c>
      <c r="B92" s="146">
        <v>0.01</v>
      </c>
      <c r="C92" s="146"/>
      <c r="D92" s="144"/>
      <c r="E92" s="144"/>
      <c r="F92" s="144"/>
      <c r="G92" s="144"/>
      <c r="H92" s="144"/>
      <c r="I92" s="144"/>
      <c r="J92" s="144"/>
      <c r="K92" s="144"/>
      <c r="L92" s="144"/>
      <c r="M92" s="144"/>
      <c r="N92" s="144"/>
      <c r="O92" s="144"/>
      <c r="P92" s="144"/>
      <c r="Q92" s="144"/>
      <c r="R92" s="147"/>
    </row>
    <row r="93" spans="1:18" s="133" customFormat="1" ht="25.5" x14ac:dyDescent="0.2">
      <c r="A93" s="129" t="s">
        <v>33</v>
      </c>
      <c r="B93" s="130" t="s">
        <v>8</v>
      </c>
      <c r="C93" s="130" t="s">
        <v>21</v>
      </c>
      <c r="D93" s="131" t="s">
        <v>23</v>
      </c>
      <c r="E93" s="131" t="s">
        <v>24</v>
      </c>
      <c r="F93" s="131"/>
      <c r="G93" s="131"/>
      <c r="H93" s="131"/>
      <c r="I93" s="131"/>
      <c r="J93" s="131"/>
      <c r="K93" s="131"/>
      <c r="L93" s="131"/>
      <c r="M93" s="131"/>
      <c r="N93" s="131"/>
      <c r="O93" s="131"/>
      <c r="P93" s="131"/>
      <c r="Q93" s="131"/>
      <c r="R93" s="137"/>
    </row>
    <row r="94" spans="1:18" s="133" customFormat="1" ht="12.75" customHeight="1" x14ac:dyDescent="0.2">
      <c r="A94" s="134" t="s">
        <v>33</v>
      </c>
      <c r="B94" s="125">
        <v>0.01</v>
      </c>
      <c r="C94" s="126">
        <v>0.01</v>
      </c>
      <c r="D94" s="127">
        <v>0.01</v>
      </c>
      <c r="E94" s="125">
        <v>0.01</v>
      </c>
      <c r="F94" s="125"/>
      <c r="G94" s="125"/>
      <c r="H94" s="125"/>
      <c r="I94" s="125"/>
      <c r="J94" s="125"/>
      <c r="K94" s="125"/>
      <c r="L94" s="125"/>
      <c r="M94" s="125"/>
      <c r="N94" s="125"/>
      <c r="O94" s="125"/>
      <c r="P94" s="125"/>
      <c r="Q94" s="125"/>
      <c r="R94" s="135"/>
    </row>
    <row r="95" spans="1:18" s="133" customFormat="1" ht="12.75" customHeight="1" x14ac:dyDescent="0.2">
      <c r="A95" s="129" t="s">
        <v>27316</v>
      </c>
      <c r="B95" s="152" t="s">
        <v>26893</v>
      </c>
      <c r="C95" s="194"/>
      <c r="D95" s="131"/>
      <c r="E95" s="152"/>
      <c r="F95" s="152"/>
      <c r="G95" s="152"/>
      <c r="H95" s="152"/>
      <c r="I95" s="152"/>
      <c r="J95" s="152"/>
      <c r="K95" s="152"/>
      <c r="L95" s="152"/>
      <c r="M95" s="152"/>
      <c r="N95" s="152"/>
      <c r="O95" s="152"/>
      <c r="P95" s="152"/>
      <c r="Q95" s="152"/>
      <c r="R95" s="153"/>
    </row>
    <row r="96" spans="1:18" s="133" customFormat="1" ht="12.75" customHeight="1" x14ac:dyDescent="0.2">
      <c r="A96" s="134" t="s">
        <v>27316</v>
      </c>
      <c r="B96" s="125">
        <v>0.01</v>
      </c>
      <c r="C96" s="126"/>
      <c r="D96" s="127"/>
      <c r="E96" s="125"/>
      <c r="F96" s="125"/>
      <c r="G96" s="125"/>
      <c r="H96" s="125"/>
      <c r="I96" s="125"/>
      <c r="J96" s="125"/>
      <c r="K96" s="125"/>
      <c r="L96" s="125"/>
      <c r="M96" s="125"/>
      <c r="N96" s="125"/>
      <c r="O96" s="125"/>
      <c r="P96" s="125"/>
      <c r="Q96" s="125"/>
      <c r="R96" s="135"/>
    </row>
    <row r="97" spans="1:18" s="133" customFormat="1" ht="12.75" customHeight="1" x14ac:dyDescent="0.2">
      <c r="A97" s="150" t="s">
        <v>26908</v>
      </c>
      <c r="B97" s="144" t="s">
        <v>26882</v>
      </c>
      <c r="C97" s="145"/>
      <c r="D97" s="146"/>
      <c r="E97" s="144"/>
      <c r="F97" s="144"/>
      <c r="G97" s="144"/>
      <c r="H97" s="144"/>
      <c r="I97" s="144"/>
      <c r="J97" s="144"/>
      <c r="K97" s="144"/>
      <c r="L97" s="144"/>
      <c r="M97" s="144"/>
      <c r="N97" s="144"/>
      <c r="O97" s="144"/>
      <c r="P97" s="144"/>
      <c r="Q97" s="144"/>
      <c r="R97" s="147"/>
    </row>
    <row r="98" spans="1:18" s="133" customFormat="1" ht="12.75" customHeight="1" x14ac:dyDescent="0.2">
      <c r="A98" s="134" t="s">
        <v>26908</v>
      </c>
      <c r="B98" s="125">
        <v>0.01</v>
      </c>
      <c r="C98" s="126"/>
      <c r="D98" s="127"/>
      <c r="E98" s="125"/>
      <c r="F98" s="125"/>
      <c r="G98" s="125"/>
      <c r="H98" s="125"/>
      <c r="I98" s="125"/>
      <c r="J98" s="125"/>
      <c r="K98" s="125"/>
      <c r="L98" s="125"/>
      <c r="M98" s="125"/>
      <c r="N98" s="125"/>
      <c r="O98" s="125"/>
      <c r="P98" s="125"/>
      <c r="Q98" s="125"/>
      <c r="R98" s="135"/>
    </row>
    <row r="99" spans="1:18" s="133" customFormat="1" ht="25.5" x14ac:dyDescent="0.2">
      <c r="A99" s="150" t="s">
        <v>26887</v>
      </c>
      <c r="B99" s="144" t="s">
        <v>18</v>
      </c>
      <c r="C99" s="145" t="s">
        <v>28</v>
      </c>
      <c r="D99" s="146"/>
      <c r="E99" s="144"/>
      <c r="F99" s="144"/>
      <c r="G99" s="144"/>
      <c r="H99" s="144"/>
      <c r="I99" s="144"/>
      <c r="J99" s="144"/>
      <c r="K99" s="144"/>
      <c r="L99" s="144"/>
      <c r="M99" s="144"/>
      <c r="N99" s="144"/>
      <c r="O99" s="144"/>
      <c r="P99" s="144"/>
      <c r="Q99" s="144"/>
      <c r="R99" s="147"/>
    </row>
    <row r="100" spans="1:18" s="133" customFormat="1" ht="12.75" customHeight="1" x14ac:dyDescent="0.2">
      <c r="A100" s="134" t="s">
        <v>26887</v>
      </c>
      <c r="B100" s="125">
        <v>0.01</v>
      </c>
      <c r="C100" s="126">
        <v>0.01</v>
      </c>
      <c r="D100" s="127"/>
      <c r="E100" s="125"/>
      <c r="F100" s="125"/>
      <c r="G100" s="125"/>
      <c r="H100" s="125"/>
      <c r="I100" s="125"/>
      <c r="J100" s="125"/>
      <c r="K100" s="125"/>
      <c r="L100" s="125"/>
      <c r="M100" s="125"/>
      <c r="N100" s="125"/>
      <c r="O100" s="125"/>
      <c r="P100" s="125"/>
      <c r="Q100" s="125"/>
      <c r="R100" s="135"/>
    </row>
    <row r="101" spans="1:18" s="133" customFormat="1" ht="12.75" customHeight="1" x14ac:dyDescent="0.2">
      <c r="A101" s="129" t="s">
        <v>26963</v>
      </c>
      <c r="B101" s="152" t="s">
        <v>26906</v>
      </c>
      <c r="C101" s="194"/>
      <c r="D101" s="131"/>
      <c r="E101" s="152"/>
      <c r="F101" s="152"/>
      <c r="G101" s="152"/>
      <c r="H101" s="152"/>
      <c r="I101" s="152"/>
      <c r="J101" s="152"/>
      <c r="K101" s="152"/>
      <c r="L101" s="152"/>
      <c r="M101" s="152"/>
      <c r="N101" s="152"/>
      <c r="O101" s="152"/>
      <c r="P101" s="152"/>
      <c r="Q101" s="152"/>
      <c r="R101" s="153"/>
    </row>
    <row r="102" spans="1:18" s="133" customFormat="1" ht="12.75" customHeight="1" x14ac:dyDescent="0.2">
      <c r="A102" s="134" t="s">
        <v>26963</v>
      </c>
      <c r="B102" s="125">
        <v>0.01</v>
      </c>
      <c r="C102" s="126"/>
      <c r="D102" s="127"/>
      <c r="E102" s="125"/>
      <c r="F102" s="125"/>
      <c r="G102" s="125"/>
      <c r="H102" s="125"/>
      <c r="I102" s="125"/>
      <c r="J102" s="125"/>
      <c r="K102" s="125"/>
      <c r="L102" s="125"/>
      <c r="M102" s="125"/>
      <c r="N102" s="125"/>
      <c r="O102" s="125"/>
      <c r="P102" s="125"/>
      <c r="Q102" s="125"/>
      <c r="R102" s="135"/>
    </row>
    <row r="103" spans="1:18" s="133" customFormat="1" ht="25.5" x14ac:dyDescent="0.2">
      <c r="A103" s="150" t="s">
        <v>27465</v>
      </c>
      <c r="B103" s="146" t="s">
        <v>8</v>
      </c>
      <c r="C103" s="145"/>
      <c r="D103" s="146"/>
      <c r="E103" s="144"/>
      <c r="F103" s="144"/>
      <c r="G103" s="144"/>
      <c r="H103" s="144"/>
      <c r="I103" s="144"/>
      <c r="J103" s="144"/>
      <c r="K103" s="144"/>
      <c r="L103" s="144"/>
      <c r="M103" s="144"/>
      <c r="N103" s="144"/>
      <c r="O103" s="144"/>
      <c r="P103" s="144"/>
      <c r="Q103" s="144"/>
      <c r="R103" s="147"/>
    </row>
    <row r="104" spans="1:18" s="133" customFormat="1" ht="12.75" customHeight="1" x14ac:dyDescent="0.2">
      <c r="A104" s="150" t="s">
        <v>27465</v>
      </c>
      <c r="B104" s="144">
        <v>0.01</v>
      </c>
      <c r="C104" s="145"/>
      <c r="D104" s="146"/>
      <c r="E104" s="144"/>
      <c r="F104" s="144"/>
      <c r="G104" s="144"/>
      <c r="H104" s="144"/>
      <c r="I104" s="144"/>
      <c r="J104" s="144"/>
      <c r="K104" s="144"/>
      <c r="L104" s="144"/>
      <c r="M104" s="144"/>
      <c r="N104" s="144"/>
      <c r="O104" s="144"/>
      <c r="P104" s="144"/>
      <c r="Q104" s="144"/>
      <c r="R104" s="147"/>
    </row>
    <row r="105" spans="1:18" s="133" customFormat="1" ht="12.75" customHeight="1" x14ac:dyDescent="0.2">
      <c r="A105" s="129" t="s">
        <v>27180</v>
      </c>
      <c r="B105" s="152" t="s">
        <v>20</v>
      </c>
      <c r="C105" s="194"/>
      <c r="D105" s="131"/>
      <c r="E105" s="152"/>
      <c r="F105" s="152"/>
      <c r="G105" s="152"/>
      <c r="H105" s="152"/>
      <c r="I105" s="152"/>
      <c r="J105" s="152"/>
      <c r="K105" s="152"/>
      <c r="L105" s="152"/>
      <c r="M105" s="152"/>
      <c r="N105" s="152"/>
      <c r="O105" s="152"/>
      <c r="P105" s="152"/>
      <c r="Q105" s="152"/>
      <c r="R105" s="153"/>
    </row>
    <row r="106" spans="1:18" s="133" customFormat="1" ht="12.75" customHeight="1" x14ac:dyDescent="0.2">
      <c r="A106" s="134" t="s">
        <v>27180</v>
      </c>
      <c r="B106" s="125">
        <v>0.01</v>
      </c>
      <c r="C106" s="126"/>
      <c r="D106" s="127"/>
      <c r="E106" s="125"/>
      <c r="F106" s="125"/>
      <c r="G106" s="125"/>
      <c r="H106" s="125"/>
      <c r="I106" s="125"/>
      <c r="J106" s="125"/>
      <c r="K106" s="125"/>
      <c r="L106" s="125"/>
      <c r="M106" s="125"/>
      <c r="N106" s="125"/>
      <c r="O106" s="125"/>
      <c r="P106" s="125"/>
      <c r="Q106" s="125"/>
      <c r="R106" s="135"/>
    </row>
    <row r="107" spans="1:18" s="133" customFormat="1" ht="25.5" x14ac:dyDescent="0.2">
      <c r="A107" s="150" t="s">
        <v>26901</v>
      </c>
      <c r="B107" s="144" t="s">
        <v>23</v>
      </c>
      <c r="C107" s="146" t="s">
        <v>24</v>
      </c>
      <c r="D107" s="146"/>
      <c r="E107" s="144"/>
      <c r="F107" s="144"/>
      <c r="G107" s="144"/>
      <c r="H107" s="144"/>
      <c r="I107" s="144"/>
      <c r="J107" s="144"/>
      <c r="K107" s="144"/>
      <c r="L107" s="144"/>
      <c r="M107" s="144"/>
      <c r="N107" s="144"/>
      <c r="O107" s="144"/>
      <c r="P107" s="144"/>
      <c r="Q107" s="144"/>
      <c r="R107" s="147"/>
    </row>
    <row r="108" spans="1:18" s="133" customFormat="1" ht="12.75" customHeight="1" x14ac:dyDescent="0.2">
      <c r="A108" s="134" t="s">
        <v>26901</v>
      </c>
      <c r="B108" s="125">
        <v>0.01</v>
      </c>
      <c r="C108" s="126">
        <v>0.01</v>
      </c>
      <c r="D108" s="127"/>
      <c r="E108" s="125"/>
      <c r="F108" s="125"/>
      <c r="G108" s="125"/>
      <c r="H108" s="125"/>
      <c r="I108" s="125"/>
      <c r="J108" s="125"/>
      <c r="K108" s="125"/>
      <c r="L108" s="125"/>
      <c r="M108" s="125"/>
      <c r="N108" s="125"/>
      <c r="O108" s="125"/>
      <c r="P108" s="125"/>
      <c r="Q108" s="125"/>
      <c r="R108" s="135"/>
    </row>
    <row r="109" spans="1:18" s="133" customFormat="1" ht="12.75" customHeight="1" x14ac:dyDescent="0.2">
      <c r="A109" s="150" t="s">
        <v>26872</v>
      </c>
      <c r="B109" s="144" t="s">
        <v>26871</v>
      </c>
      <c r="C109" s="145"/>
      <c r="D109" s="146"/>
      <c r="E109" s="144"/>
      <c r="F109" s="144"/>
      <c r="G109" s="144"/>
      <c r="H109" s="144"/>
      <c r="I109" s="144"/>
      <c r="J109" s="144"/>
      <c r="K109" s="144"/>
      <c r="L109" s="144"/>
      <c r="M109" s="144"/>
      <c r="N109" s="144"/>
      <c r="O109" s="144"/>
      <c r="P109" s="144"/>
      <c r="Q109" s="144"/>
      <c r="R109" s="147"/>
    </row>
    <row r="110" spans="1:18" s="133" customFormat="1" ht="12.75" customHeight="1" x14ac:dyDescent="0.2">
      <c r="A110" s="134" t="s">
        <v>26872</v>
      </c>
      <c r="B110" s="125">
        <v>0.01</v>
      </c>
      <c r="C110" s="126"/>
      <c r="D110" s="127"/>
      <c r="E110" s="125"/>
      <c r="F110" s="125"/>
      <c r="G110" s="125"/>
      <c r="H110" s="125"/>
      <c r="I110" s="125"/>
      <c r="J110" s="125"/>
      <c r="K110" s="125"/>
      <c r="L110" s="125"/>
      <c r="M110" s="125"/>
      <c r="N110" s="125"/>
      <c r="O110" s="125"/>
      <c r="P110" s="125"/>
      <c r="Q110" s="125"/>
      <c r="R110" s="135"/>
    </row>
    <row r="111" spans="1:18" s="133" customFormat="1" ht="25.5" x14ac:dyDescent="0.2">
      <c r="A111" s="129" t="s">
        <v>27370</v>
      </c>
      <c r="B111" s="130" t="s">
        <v>26</v>
      </c>
      <c r="C111" s="194"/>
      <c r="D111" s="131"/>
      <c r="E111" s="152"/>
      <c r="F111" s="152"/>
      <c r="G111" s="152"/>
      <c r="H111" s="152"/>
      <c r="I111" s="152"/>
      <c r="J111" s="152"/>
      <c r="K111" s="152"/>
      <c r="L111" s="152"/>
      <c r="M111" s="152"/>
      <c r="N111" s="152"/>
      <c r="O111" s="152"/>
      <c r="P111" s="152"/>
      <c r="Q111" s="152"/>
      <c r="R111" s="153"/>
    </row>
    <row r="112" spans="1:18" s="133" customFormat="1" x14ac:dyDescent="0.2">
      <c r="A112" s="134" t="s">
        <v>27370</v>
      </c>
      <c r="B112" s="126">
        <v>0.01</v>
      </c>
      <c r="C112" s="126"/>
      <c r="D112" s="127"/>
      <c r="E112" s="125"/>
      <c r="F112" s="125"/>
      <c r="G112" s="125"/>
      <c r="H112" s="125"/>
      <c r="I112" s="125"/>
      <c r="J112" s="125"/>
      <c r="K112" s="125"/>
      <c r="L112" s="125"/>
      <c r="M112" s="125"/>
      <c r="N112" s="125"/>
      <c r="O112" s="125"/>
      <c r="P112" s="125"/>
      <c r="Q112" s="125"/>
      <c r="R112" s="135"/>
    </row>
    <row r="113" spans="1:18" s="133" customFormat="1" ht="25.5" x14ac:dyDescent="0.2">
      <c r="A113" s="150" t="s">
        <v>27123</v>
      </c>
      <c r="B113" s="146" t="s">
        <v>26895</v>
      </c>
      <c r="C113" s="145"/>
      <c r="D113" s="146"/>
      <c r="E113" s="144"/>
      <c r="F113" s="144"/>
      <c r="G113" s="144"/>
      <c r="H113" s="144"/>
      <c r="I113" s="144"/>
      <c r="J113" s="144"/>
      <c r="K113" s="144"/>
      <c r="L113" s="144"/>
      <c r="M113" s="144"/>
      <c r="N113" s="144"/>
      <c r="O113" s="144"/>
      <c r="P113" s="144"/>
      <c r="Q113" s="144"/>
      <c r="R113" s="147"/>
    </row>
    <row r="114" spans="1:18" s="133" customFormat="1" ht="12.75" customHeight="1" x14ac:dyDescent="0.2">
      <c r="A114" s="134" t="s">
        <v>27123</v>
      </c>
      <c r="B114" s="125">
        <v>0.01</v>
      </c>
      <c r="C114" s="126"/>
      <c r="D114" s="127"/>
      <c r="E114" s="125"/>
      <c r="F114" s="125"/>
      <c r="G114" s="125"/>
      <c r="H114" s="125"/>
      <c r="I114" s="125"/>
      <c r="J114" s="125"/>
      <c r="K114" s="125"/>
      <c r="L114" s="125"/>
      <c r="M114" s="125"/>
      <c r="N114" s="125"/>
      <c r="O114" s="125"/>
      <c r="P114" s="125"/>
      <c r="Q114" s="125"/>
      <c r="R114" s="135"/>
    </row>
    <row r="115" spans="1:18" s="133" customFormat="1" ht="25.5" x14ac:dyDescent="0.2">
      <c r="A115" s="150" t="s">
        <v>26896</v>
      </c>
      <c r="B115" s="146" t="s">
        <v>8</v>
      </c>
      <c r="C115" s="145" t="s">
        <v>23</v>
      </c>
      <c r="D115" s="146" t="s">
        <v>24</v>
      </c>
      <c r="E115" s="144"/>
      <c r="F115" s="144"/>
      <c r="G115" s="144"/>
      <c r="H115" s="144"/>
      <c r="I115" s="144"/>
      <c r="J115" s="144"/>
      <c r="K115" s="144"/>
      <c r="L115" s="144"/>
      <c r="M115" s="144"/>
      <c r="N115" s="144"/>
      <c r="O115" s="144"/>
      <c r="P115" s="144"/>
      <c r="Q115" s="144"/>
      <c r="R115" s="147"/>
    </row>
    <row r="116" spans="1:18" s="133" customFormat="1" ht="12.75" customHeight="1" x14ac:dyDescent="0.2">
      <c r="A116" s="134" t="s">
        <v>26896</v>
      </c>
      <c r="B116" s="125">
        <v>0.01</v>
      </c>
      <c r="C116" s="126">
        <v>0.01</v>
      </c>
      <c r="D116" s="127">
        <v>0.01</v>
      </c>
      <c r="E116" s="125"/>
      <c r="F116" s="125"/>
      <c r="G116" s="125"/>
      <c r="H116" s="125"/>
      <c r="I116" s="125"/>
      <c r="J116" s="125"/>
      <c r="K116" s="125"/>
      <c r="L116" s="125"/>
      <c r="M116" s="125"/>
      <c r="N116" s="125"/>
      <c r="O116" s="125"/>
      <c r="P116" s="125"/>
      <c r="Q116" s="125"/>
      <c r="R116" s="135"/>
    </row>
    <row r="117" spans="1:18" s="133" customFormat="1" ht="12.75" customHeight="1" x14ac:dyDescent="0.2">
      <c r="A117" s="150" t="s">
        <v>27516</v>
      </c>
      <c r="B117" s="144" t="s">
        <v>26882</v>
      </c>
      <c r="C117" s="145"/>
      <c r="D117" s="146"/>
      <c r="E117" s="144"/>
      <c r="F117" s="144"/>
      <c r="G117" s="144"/>
      <c r="H117" s="144"/>
      <c r="I117" s="144"/>
      <c r="J117" s="144"/>
      <c r="K117" s="144"/>
      <c r="L117" s="144"/>
      <c r="M117" s="144"/>
      <c r="N117" s="144"/>
      <c r="O117" s="144"/>
      <c r="P117" s="144"/>
      <c r="Q117" s="144"/>
      <c r="R117" s="147"/>
    </row>
    <row r="118" spans="1:18" s="133" customFormat="1" ht="12.75" customHeight="1" x14ac:dyDescent="0.2">
      <c r="A118" s="150" t="s">
        <v>27516</v>
      </c>
      <c r="B118" s="144">
        <v>0.01</v>
      </c>
      <c r="C118" s="145"/>
      <c r="D118" s="146"/>
      <c r="E118" s="144"/>
      <c r="F118" s="144"/>
      <c r="G118" s="144"/>
      <c r="H118" s="144"/>
      <c r="I118" s="144"/>
      <c r="J118" s="144"/>
      <c r="K118" s="144"/>
      <c r="L118" s="144"/>
      <c r="M118" s="144"/>
      <c r="N118" s="144"/>
      <c r="O118" s="144"/>
      <c r="P118" s="144"/>
      <c r="Q118" s="144"/>
      <c r="R118" s="147"/>
    </row>
    <row r="119" spans="1:18" s="133" customFormat="1" ht="25.5" x14ac:dyDescent="0.2">
      <c r="A119" s="129" t="s">
        <v>27235</v>
      </c>
      <c r="B119" s="131" t="s">
        <v>26895</v>
      </c>
      <c r="C119" s="194"/>
      <c r="D119" s="131"/>
      <c r="E119" s="152"/>
      <c r="F119" s="152"/>
      <c r="G119" s="152"/>
      <c r="H119" s="152"/>
      <c r="I119" s="152"/>
      <c r="J119" s="152"/>
      <c r="K119" s="152"/>
      <c r="L119" s="152"/>
      <c r="M119" s="152"/>
      <c r="N119" s="152"/>
      <c r="O119" s="152"/>
      <c r="P119" s="152"/>
      <c r="Q119" s="152"/>
      <c r="R119" s="153"/>
    </row>
    <row r="120" spans="1:18" s="133" customFormat="1" ht="12.75" customHeight="1" x14ac:dyDescent="0.2">
      <c r="A120" s="134" t="s">
        <v>27235</v>
      </c>
      <c r="B120" s="125">
        <v>0.01</v>
      </c>
      <c r="C120" s="126"/>
      <c r="D120" s="127"/>
      <c r="E120" s="125"/>
      <c r="F120" s="125"/>
      <c r="G120" s="125"/>
      <c r="H120" s="125"/>
      <c r="I120" s="125"/>
      <c r="J120" s="125"/>
      <c r="K120" s="125"/>
      <c r="L120" s="125"/>
      <c r="M120" s="125"/>
      <c r="N120" s="125"/>
      <c r="O120" s="125"/>
      <c r="P120" s="125"/>
      <c r="Q120" s="125"/>
      <c r="R120" s="135"/>
    </row>
    <row r="121" spans="1:18" s="133" customFormat="1" ht="25.5" x14ac:dyDescent="0.2">
      <c r="A121" s="129" t="s">
        <v>27361</v>
      </c>
      <c r="B121" s="130" t="s">
        <v>26860</v>
      </c>
      <c r="C121" s="194" t="s">
        <v>26</v>
      </c>
      <c r="D121" s="131"/>
      <c r="E121" s="152"/>
      <c r="F121" s="152"/>
      <c r="G121" s="152"/>
      <c r="H121" s="152"/>
      <c r="I121" s="152"/>
      <c r="J121" s="152"/>
      <c r="K121" s="152"/>
      <c r="L121" s="152"/>
      <c r="M121" s="152"/>
      <c r="N121" s="152"/>
      <c r="O121" s="152"/>
      <c r="P121" s="152"/>
      <c r="Q121" s="152"/>
      <c r="R121" s="153"/>
    </row>
    <row r="122" spans="1:18" s="133" customFormat="1" ht="12.75" customHeight="1" x14ac:dyDescent="0.2">
      <c r="A122" s="134" t="s">
        <v>27361</v>
      </c>
      <c r="B122" s="126">
        <v>0.01</v>
      </c>
      <c r="C122" s="126">
        <v>0.01</v>
      </c>
      <c r="D122" s="127"/>
      <c r="E122" s="125"/>
      <c r="F122" s="125"/>
      <c r="G122" s="125"/>
      <c r="H122" s="125"/>
      <c r="I122" s="125"/>
      <c r="J122" s="125"/>
      <c r="K122" s="125"/>
      <c r="L122" s="125"/>
      <c r="M122" s="125"/>
      <c r="N122" s="125"/>
      <c r="O122" s="125"/>
      <c r="P122" s="125"/>
      <c r="Q122" s="125"/>
      <c r="R122" s="135"/>
    </row>
    <row r="123" spans="1:18" s="133" customFormat="1" ht="12.75" customHeight="1" x14ac:dyDescent="0.2">
      <c r="A123" s="150" t="s">
        <v>27065</v>
      </c>
      <c r="B123" s="169" t="s">
        <v>20</v>
      </c>
      <c r="C123" s="145"/>
      <c r="D123" s="146"/>
      <c r="E123" s="144"/>
      <c r="F123" s="144"/>
      <c r="G123" s="144"/>
      <c r="H123" s="144"/>
      <c r="I123" s="144"/>
      <c r="J123" s="144"/>
      <c r="K123" s="144"/>
      <c r="L123" s="144"/>
      <c r="M123" s="144"/>
      <c r="N123" s="144"/>
      <c r="O123" s="144"/>
      <c r="P123" s="144"/>
      <c r="Q123" s="144"/>
      <c r="R123" s="147"/>
    </row>
    <row r="124" spans="1:18" s="133" customFormat="1" ht="12.75" customHeight="1" x14ac:dyDescent="0.2">
      <c r="A124" s="134" t="s">
        <v>27065</v>
      </c>
      <c r="B124" s="127">
        <v>0.01</v>
      </c>
      <c r="C124" s="126"/>
      <c r="D124" s="127"/>
      <c r="E124" s="125"/>
      <c r="F124" s="125"/>
      <c r="G124" s="125"/>
      <c r="H124" s="125"/>
      <c r="I124" s="125"/>
      <c r="J124" s="125"/>
      <c r="K124" s="125"/>
      <c r="L124" s="125"/>
      <c r="M124" s="125"/>
      <c r="N124" s="125"/>
      <c r="O124" s="125"/>
      <c r="P124" s="125"/>
      <c r="Q124" s="125"/>
      <c r="R124" s="135"/>
    </row>
    <row r="125" spans="1:18" s="133" customFormat="1" ht="25.5" x14ac:dyDescent="0.2">
      <c r="A125" s="129" t="s">
        <v>27399</v>
      </c>
      <c r="B125" s="131" t="s">
        <v>27078</v>
      </c>
      <c r="C125" s="194" t="s">
        <v>8</v>
      </c>
      <c r="D125" s="131"/>
      <c r="E125" s="152"/>
      <c r="F125" s="152"/>
      <c r="G125" s="152"/>
      <c r="H125" s="152"/>
      <c r="I125" s="152"/>
      <c r="J125" s="152"/>
      <c r="K125" s="152"/>
      <c r="L125" s="152"/>
      <c r="M125" s="152"/>
      <c r="N125" s="152"/>
      <c r="O125" s="152"/>
      <c r="P125" s="152"/>
      <c r="Q125" s="152"/>
      <c r="R125" s="153"/>
    </row>
    <row r="126" spans="1:18" s="133" customFormat="1" ht="12.75" customHeight="1" x14ac:dyDescent="0.2">
      <c r="A126" s="134" t="s">
        <v>27399</v>
      </c>
      <c r="B126" s="127">
        <v>0.01</v>
      </c>
      <c r="C126" s="126">
        <v>0.01</v>
      </c>
      <c r="D126" s="127"/>
      <c r="E126" s="125"/>
      <c r="F126" s="125"/>
      <c r="G126" s="125"/>
      <c r="H126" s="125"/>
      <c r="I126" s="125"/>
      <c r="J126" s="125"/>
      <c r="K126" s="125"/>
      <c r="L126" s="125"/>
      <c r="M126" s="125"/>
      <c r="N126" s="125"/>
      <c r="O126" s="125"/>
      <c r="P126" s="125"/>
      <c r="Q126" s="125"/>
      <c r="R126" s="135"/>
    </row>
    <row r="127" spans="1:18" s="133" customFormat="1" ht="12.75" customHeight="1" x14ac:dyDescent="0.2">
      <c r="A127" s="150" t="s">
        <v>27173</v>
      </c>
      <c r="B127" s="169" t="s">
        <v>26893</v>
      </c>
      <c r="C127" s="145"/>
      <c r="D127" s="146"/>
      <c r="E127" s="144"/>
      <c r="F127" s="144"/>
      <c r="G127" s="144"/>
      <c r="H127" s="144"/>
      <c r="I127" s="144"/>
      <c r="J127" s="144"/>
      <c r="K127" s="144"/>
      <c r="L127" s="144"/>
      <c r="M127" s="144"/>
      <c r="N127" s="144"/>
      <c r="O127" s="144"/>
      <c r="P127" s="144"/>
      <c r="Q127" s="144"/>
      <c r="R127" s="147"/>
    </row>
    <row r="128" spans="1:18" s="133" customFormat="1" ht="12.75" customHeight="1" x14ac:dyDescent="0.2">
      <c r="A128" s="150" t="s">
        <v>27173</v>
      </c>
      <c r="B128" s="232">
        <v>0.01</v>
      </c>
      <c r="C128" s="145"/>
      <c r="D128" s="146"/>
      <c r="E128" s="144"/>
      <c r="F128" s="144"/>
      <c r="G128" s="144"/>
      <c r="H128" s="144"/>
      <c r="I128" s="144"/>
      <c r="J128" s="144"/>
      <c r="K128" s="144"/>
      <c r="L128" s="144"/>
      <c r="M128" s="144"/>
      <c r="N128" s="144"/>
      <c r="O128" s="144"/>
      <c r="P128" s="144"/>
      <c r="Q128" s="144"/>
      <c r="R128" s="147"/>
    </row>
    <row r="129" spans="1:18" s="133" customFormat="1" ht="12.75" customHeight="1" x14ac:dyDescent="0.2">
      <c r="A129" s="129" t="s">
        <v>27416</v>
      </c>
      <c r="B129" s="131" t="s">
        <v>26893</v>
      </c>
      <c r="C129" s="194"/>
      <c r="D129" s="131"/>
      <c r="E129" s="152"/>
      <c r="F129" s="152"/>
      <c r="G129" s="152"/>
      <c r="H129" s="152"/>
      <c r="I129" s="152"/>
      <c r="J129" s="152"/>
      <c r="K129" s="152"/>
      <c r="L129" s="152"/>
      <c r="M129" s="152"/>
      <c r="N129" s="152"/>
      <c r="O129" s="152"/>
      <c r="P129" s="152"/>
      <c r="Q129" s="152"/>
      <c r="R129" s="153"/>
    </row>
    <row r="130" spans="1:18" s="133" customFormat="1" ht="12.75" customHeight="1" x14ac:dyDescent="0.2">
      <c r="A130" s="134" t="s">
        <v>27416</v>
      </c>
      <c r="B130" s="127">
        <v>0.01</v>
      </c>
      <c r="C130" s="126"/>
      <c r="D130" s="127"/>
      <c r="E130" s="125"/>
      <c r="F130" s="125"/>
      <c r="G130" s="125"/>
      <c r="H130" s="125"/>
      <c r="I130" s="125"/>
      <c r="J130" s="125"/>
      <c r="K130" s="125"/>
      <c r="L130" s="125"/>
      <c r="M130" s="125"/>
      <c r="N130" s="125"/>
      <c r="O130" s="125"/>
      <c r="P130" s="125"/>
      <c r="Q130" s="125"/>
      <c r="R130" s="135"/>
    </row>
    <row r="131" spans="1:18" s="133" customFormat="1" ht="12.75" customHeight="1" x14ac:dyDescent="0.2">
      <c r="A131" s="150" t="s">
        <v>27247</v>
      </c>
      <c r="B131" s="169" t="s">
        <v>26893</v>
      </c>
      <c r="C131" s="145"/>
      <c r="D131" s="146"/>
      <c r="E131" s="144"/>
      <c r="F131" s="144"/>
      <c r="G131" s="144"/>
      <c r="H131" s="144"/>
      <c r="I131" s="144"/>
      <c r="J131" s="144"/>
      <c r="K131" s="144"/>
      <c r="L131" s="144"/>
      <c r="M131" s="144"/>
      <c r="N131" s="144"/>
      <c r="O131" s="144"/>
      <c r="P131" s="144"/>
      <c r="Q131" s="144"/>
      <c r="R131" s="147"/>
    </row>
    <row r="132" spans="1:18" s="133" customFormat="1" ht="12.75" customHeight="1" x14ac:dyDescent="0.2">
      <c r="A132" s="150" t="s">
        <v>27247</v>
      </c>
      <c r="B132" s="169">
        <v>0.01</v>
      </c>
      <c r="C132" s="145"/>
      <c r="D132" s="146"/>
      <c r="E132" s="144"/>
      <c r="F132" s="144"/>
      <c r="G132" s="144"/>
      <c r="H132" s="144"/>
      <c r="I132" s="144"/>
      <c r="J132" s="144"/>
      <c r="K132" s="144"/>
      <c r="L132" s="144"/>
      <c r="M132" s="144"/>
      <c r="N132" s="144"/>
      <c r="O132" s="144"/>
      <c r="P132" s="144"/>
      <c r="Q132" s="144"/>
      <c r="R132" s="147"/>
    </row>
    <row r="133" spans="1:18" s="133" customFormat="1" ht="25.5" x14ac:dyDescent="0.2">
      <c r="A133" s="129" t="s">
        <v>27592</v>
      </c>
      <c r="B133" s="131" t="s">
        <v>23</v>
      </c>
      <c r="C133" s="194" t="s">
        <v>24</v>
      </c>
      <c r="D133" s="131"/>
      <c r="E133" s="152"/>
      <c r="F133" s="152"/>
      <c r="G133" s="152"/>
      <c r="H133" s="152"/>
      <c r="I133" s="152"/>
      <c r="J133" s="152"/>
      <c r="K133" s="152"/>
      <c r="L133" s="152"/>
      <c r="M133" s="152"/>
      <c r="N133" s="152"/>
      <c r="O133" s="152"/>
      <c r="P133" s="152"/>
      <c r="Q133" s="152"/>
      <c r="R133" s="153"/>
    </row>
    <row r="134" spans="1:18" s="133" customFormat="1" ht="12.75" customHeight="1" x14ac:dyDescent="0.2">
      <c r="A134" s="134" t="s">
        <v>27592</v>
      </c>
      <c r="B134" s="127">
        <v>0.01</v>
      </c>
      <c r="C134" s="126">
        <v>0.01</v>
      </c>
      <c r="D134" s="127"/>
      <c r="E134" s="125"/>
      <c r="F134" s="125"/>
      <c r="G134" s="125"/>
      <c r="H134" s="125"/>
      <c r="I134" s="125"/>
      <c r="J134" s="125"/>
      <c r="K134" s="125"/>
      <c r="L134" s="125"/>
      <c r="M134" s="125"/>
      <c r="N134" s="125"/>
      <c r="O134" s="125"/>
      <c r="P134" s="125"/>
      <c r="Q134" s="125"/>
      <c r="R134" s="135"/>
    </row>
    <row r="135" spans="1:18" s="133" customFormat="1" ht="12.75" customHeight="1" x14ac:dyDescent="0.2">
      <c r="A135" s="129" t="s">
        <v>27445</v>
      </c>
      <c r="B135" s="131" t="s">
        <v>26904</v>
      </c>
      <c r="C135" s="194"/>
      <c r="D135" s="131"/>
      <c r="E135" s="152"/>
      <c r="F135" s="152"/>
      <c r="G135" s="152"/>
      <c r="H135" s="152"/>
      <c r="I135" s="152"/>
      <c r="J135" s="152"/>
      <c r="K135" s="152"/>
      <c r="L135" s="152"/>
      <c r="M135" s="152"/>
      <c r="N135" s="152"/>
      <c r="O135" s="152"/>
      <c r="P135" s="152"/>
      <c r="Q135" s="152"/>
      <c r="R135" s="153"/>
    </row>
    <row r="136" spans="1:18" s="133" customFormat="1" ht="12.75" customHeight="1" x14ac:dyDescent="0.2">
      <c r="A136" s="134" t="s">
        <v>27445</v>
      </c>
      <c r="B136" s="127">
        <v>0.01</v>
      </c>
      <c r="C136" s="126"/>
      <c r="D136" s="127"/>
      <c r="E136" s="125"/>
      <c r="F136" s="125"/>
      <c r="G136" s="125"/>
      <c r="H136" s="125"/>
      <c r="I136" s="125"/>
      <c r="J136" s="125"/>
      <c r="K136" s="125"/>
      <c r="L136" s="125"/>
      <c r="M136" s="125"/>
      <c r="N136" s="125"/>
      <c r="O136" s="125"/>
      <c r="P136" s="125"/>
      <c r="Q136" s="125"/>
      <c r="R136" s="135"/>
    </row>
    <row r="137" spans="1:18" s="133" customFormat="1" ht="25.5" x14ac:dyDescent="0.2">
      <c r="A137" s="129" t="s">
        <v>34</v>
      </c>
      <c r="B137" s="130" t="s">
        <v>21</v>
      </c>
      <c r="C137" s="130" t="s">
        <v>26</v>
      </c>
      <c r="D137" s="131"/>
      <c r="E137" s="131"/>
      <c r="F137" s="131"/>
      <c r="G137" s="131"/>
      <c r="H137" s="131"/>
      <c r="I137" s="131"/>
      <c r="J137" s="131"/>
      <c r="K137" s="131"/>
      <c r="L137" s="131"/>
      <c r="M137" s="131"/>
      <c r="N137" s="131"/>
      <c r="O137" s="131"/>
      <c r="P137" s="131"/>
      <c r="Q137" s="131"/>
      <c r="R137" s="137"/>
    </row>
    <row r="138" spans="1:18" s="133" customFormat="1" ht="12.75" customHeight="1" x14ac:dyDescent="0.2">
      <c r="A138" s="134" t="s">
        <v>34</v>
      </c>
      <c r="B138" s="125">
        <v>0.01</v>
      </c>
      <c r="C138" s="126">
        <v>0.01</v>
      </c>
      <c r="D138" s="127"/>
      <c r="E138" s="125"/>
      <c r="F138" s="125"/>
      <c r="G138" s="125"/>
      <c r="H138" s="125"/>
      <c r="I138" s="125"/>
      <c r="J138" s="125"/>
      <c r="K138" s="125"/>
      <c r="L138" s="125"/>
      <c r="M138" s="125"/>
      <c r="N138" s="125"/>
      <c r="O138" s="125"/>
      <c r="P138" s="125"/>
      <c r="Q138" s="125"/>
      <c r="R138" s="135"/>
    </row>
    <row r="139" spans="1:18" s="133" customFormat="1" ht="12.75" customHeight="1" x14ac:dyDescent="0.2">
      <c r="A139" s="129" t="s">
        <v>27369</v>
      </c>
      <c r="B139" s="152" t="s">
        <v>26947</v>
      </c>
      <c r="C139" s="194"/>
      <c r="D139" s="131"/>
      <c r="E139" s="152"/>
      <c r="F139" s="152"/>
      <c r="G139" s="152"/>
      <c r="H139" s="152"/>
      <c r="I139" s="152"/>
      <c r="J139" s="152"/>
      <c r="K139" s="152"/>
      <c r="L139" s="152"/>
      <c r="M139" s="152"/>
      <c r="N139" s="152"/>
      <c r="O139" s="152"/>
      <c r="P139" s="152"/>
      <c r="Q139" s="152"/>
      <c r="R139" s="153"/>
    </row>
    <row r="140" spans="1:18" s="133" customFormat="1" ht="12.75" customHeight="1" x14ac:dyDescent="0.2">
      <c r="A140" s="134" t="s">
        <v>27369</v>
      </c>
      <c r="B140" s="125">
        <v>0.01</v>
      </c>
      <c r="C140" s="126"/>
      <c r="D140" s="127"/>
      <c r="E140" s="125"/>
      <c r="F140" s="125"/>
      <c r="G140" s="125"/>
      <c r="H140" s="125"/>
      <c r="I140" s="125"/>
      <c r="J140" s="125"/>
      <c r="K140" s="125"/>
      <c r="L140" s="125"/>
      <c r="M140" s="125"/>
      <c r="N140" s="125"/>
      <c r="O140" s="125"/>
      <c r="P140" s="125"/>
      <c r="Q140" s="125"/>
      <c r="R140" s="135"/>
    </row>
    <row r="141" spans="1:18" s="133" customFormat="1" ht="12.75" customHeight="1" x14ac:dyDescent="0.2">
      <c r="A141" s="129" t="s">
        <v>27545</v>
      </c>
      <c r="B141" s="152" t="s">
        <v>26893</v>
      </c>
      <c r="C141" s="194"/>
      <c r="D141" s="131"/>
      <c r="E141" s="152"/>
      <c r="F141" s="152"/>
      <c r="G141" s="152"/>
      <c r="H141" s="152"/>
      <c r="I141" s="152"/>
      <c r="J141" s="152"/>
      <c r="K141" s="152"/>
      <c r="L141" s="152"/>
      <c r="M141" s="152"/>
      <c r="N141" s="152"/>
      <c r="O141" s="152"/>
      <c r="P141" s="152"/>
      <c r="Q141" s="152"/>
      <c r="R141" s="153"/>
    </row>
    <row r="142" spans="1:18" s="133" customFormat="1" ht="12.75" customHeight="1" x14ac:dyDescent="0.2">
      <c r="A142" s="134" t="s">
        <v>27545</v>
      </c>
      <c r="B142" s="125">
        <v>0.01</v>
      </c>
      <c r="C142" s="126"/>
      <c r="D142" s="127"/>
      <c r="E142" s="125"/>
      <c r="F142" s="125"/>
      <c r="G142" s="125"/>
      <c r="H142" s="125"/>
      <c r="I142" s="125"/>
      <c r="J142" s="125"/>
      <c r="K142" s="125"/>
      <c r="L142" s="125"/>
      <c r="M142" s="125"/>
      <c r="N142" s="125"/>
      <c r="O142" s="125"/>
      <c r="P142" s="125"/>
      <c r="Q142" s="125"/>
      <c r="R142" s="135"/>
    </row>
    <row r="143" spans="1:18" s="133" customFormat="1" ht="12.75" customHeight="1" x14ac:dyDescent="0.2">
      <c r="A143" s="150" t="s">
        <v>27084</v>
      </c>
      <c r="B143" s="144" t="s">
        <v>26893</v>
      </c>
      <c r="C143" s="145"/>
      <c r="D143" s="146"/>
      <c r="E143" s="144"/>
      <c r="F143" s="144"/>
      <c r="G143" s="144"/>
      <c r="H143" s="144"/>
      <c r="I143" s="144"/>
      <c r="J143" s="144"/>
      <c r="K143" s="144"/>
      <c r="L143" s="144"/>
      <c r="M143" s="144"/>
      <c r="N143" s="144"/>
      <c r="O143" s="144"/>
      <c r="P143" s="144"/>
      <c r="Q143" s="144"/>
      <c r="R143" s="147"/>
    </row>
    <row r="144" spans="1:18" s="133" customFormat="1" ht="12.75" customHeight="1" x14ac:dyDescent="0.2">
      <c r="A144" s="150" t="s">
        <v>27084</v>
      </c>
      <c r="B144" s="235">
        <v>0.01</v>
      </c>
      <c r="C144" s="145"/>
      <c r="D144" s="146"/>
      <c r="E144" s="144"/>
      <c r="F144" s="144"/>
      <c r="G144" s="144"/>
      <c r="H144" s="144"/>
      <c r="I144" s="144"/>
      <c r="J144" s="144"/>
      <c r="K144" s="144"/>
      <c r="L144" s="144"/>
      <c r="M144" s="144"/>
      <c r="N144" s="144"/>
      <c r="O144" s="144"/>
      <c r="P144" s="144"/>
      <c r="Q144" s="144"/>
      <c r="R144" s="147"/>
    </row>
    <row r="145" spans="1:18" s="133" customFormat="1" ht="25.5" x14ac:dyDescent="0.2">
      <c r="A145" s="129" t="s">
        <v>27402</v>
      </c>
      <c r="B145" s="131" t="s">
        <v>26895</v>
      </c>
      <c r="C145" s="194"/>
      <c r="D145" s="131"/>
      <c r="E145" s="152"/>
      <c r="F145" s="152"/>
      <c r="G145" s="152"/>
      <c r="H145" s="152"/>
      <c r="I145" s="152"/>
      <c r="J145" s="152"/>
      <c r="K145" s="152"/>
      <c r="L145" s="152"/>
      <c r="M145" s="152"/>
      <c r="N145" s="152"/>
      <c r="O145" s="152"/>
      <c r="P145" s="152"/>
      <c r="Q145" s="152"/>
      <c r="R145" s="153"/>
    </row>
    <row r="146" spans="1:18" s="133" customFormat="1" ht="12.75" customHeight="1" x14ac:dyDescent="0.2">
      <c r="A146" s="134" t="s">
        <v>27402</v>
      </c>
      <c r="B146" s="125">
        <v>0.01</v>
      </c>
      <c r="C146" s="126"/>
      <c r="D146" s="127"/>
      <c r="E146" s="125"/>
      <c r="F146" s="125"/>
      <c r="G146" s="125"/>
      <c r="H146" s="125"/>
      <c r="I146" s="125"/>
      <c r="J146" s="125"/>
      <c r="K146" s="125"/>
      <c r="L146" s="125"/>
      <c r="M146" s="125"/>
      <c r="N146" s="125"/>
      <c r="O146" s="125"/>
      <c r="P146" s="125"/>
      <c r="Q146" s="125"/>
      <c r="R146" s="135"/>
    </row>
    <row r="147" spans="1:18" s="133" customFormat="1" ht="25.5" x14ac:dyDescent="0.2">
      <c r="A147" s="143" t="s">
        <v>35</v>
      </c>
      <c r="B147" s="144" t="s">
        <v>26893</v>
      </c>
      <c r="C147" s="223" t="s">
        <v>21</v>
      </c>
      <c r="D147" s="223" t="s">
        <v>26</v>
      </c>
      <c r="E147" s="146"/>
      <c r="F147" s="146"/>
      <c r="G147" s="146"/>
      <c r="H147" s="146"/>
      <c r="I147" s="146"/>
      <c r="J147" s="146"/>
      <c r="K147" s="146"/>
      <c r="L147" s="146"/>
      <c r="M147" s="146"/>
      <c r="N147" s="146"/>
      <c r="O147" s="146"/>
      <c r="P147" s="146"/>
      <c r="Q147" s="146"/>
      <c r="R147" s="236"/>
    </row>
    <row r="148" spans="1:18" s="133" customFormat="1" ht="12.75" customHeight="1" x14ac:dyDescent="0.2">
      <c r="A148" s="138" t="s">
        <v>35</v>
      </c>
      <c r="B148" s="215">
        <v>0.01</v>
      </c>
      <c r="C148" s="125">
        <v>0.01</v>
      </c>
      <c r="D148" s="126">
        <v>0.01</v>
      </c>
      <c r="E148" s="125"/>
      <c r="F148" s="125"/>
      <c r="G148" s="125"/>
      <c r="H148" s="125"/>
      <c r="I148" s="125"/>
      <c r="J148" s="125"/>
      <c r="K148" s="125"/>
      <c r="L148" s="125"/>
      <c r="M148" s="125"/>
      <c r="N148" s="125"/>
      <c r="O148" s="125"/>
      <c r="P148" s="125"/>
      <c r="Q148" s="125"/>
      <c r="R148" s="135"/>
    </row>
    <row r="149" spans="1:18" s="133" customFormat="1" ht="25.5" x14ac:dyDescent="0.2">
      <c r="A149" s="143" t="s">
        <v>27124</v>
      </c>
      <c r="B149" s="146" t="s">
        <v>26895</v>
      </c>
      <c r="C149" s="145"/>
      <c r="D149" s="146"/>
      <c r="E149" s="144"/>
      <c r="F149" s="144"/>
      <c r="G149" s="144"/>
      <c r="H149" s="144"/>
      <c r="I149" s="144"/>
      <c r="J149" s="144"/>
      <c r="K149" s="144"/>
      <c r="L149" s="144"/>
      <c r="M149" s="144"/>
      <c r="N149" s="144"/>
      <c r="O149" s="144"/>
      <c r="P149" s="144"/>
      <c r="Q149" s="144"/>
      <c r="R149" s="147"/>
    </row>
    <row r="150" spans="1:18" s="133" customFormat="1" ht="12.75" customHeight="1" x14ac:dyDescent="0.2">
      <c r="A150" s="138" t="s">
        <v>27124</v>
      </c>
      <c r="B150" s="125">
        <v>0.01</v>
      </c>
      <c r="C150" s="126"/>
      <c r="D150" s="127"/>
      <c r="E150" s="125"/>
      <c r="F150" s="125"/>
      <c r="G150" s="125"/>
      <c r="H150" s="125"/>
      <c r="I150" s="125"/>
      <c r="J150" s="125"/>
      <c r="K150" s="125"/>
      <c r="L150" s="125"/>
      <c r="M150" s="125"/>
      <c r="N150" s="125"/>
      <c r="O150" s="125"/>
      <c r="P150" s="125"/>
      <c r="Q150" s="125"/>
      <c r="R150" s="135"/>
    </row>
    <row r="151" spans="1:18" s="133" customFormat="1" ht="25.5" x14ac:dyDescent="0.2">
      <c r="A151" s="143" t="s">
        <v>27130</v>
      </c>
      <c r="B151" s="130" t="s">
        <v>26</v>
      </c>
      <c r="C151" s="145"/>
      <c r="D151" s="146"/>
      <c r="E151" s="144"/>
      <c r="F151" s="144"/>
      <c r="G151" s="144"/>
      <c r="H151" s="144"/>
      <c r="I151" s="144"/>
      <c r="J151" s="144"/>
      <c r="K151" s="144"/>
      <c r="L151" s="144"/>
      <c r="M151" s="144"/>
      <c r="N151" s="144"/>
      <c r="O151" s="144"/>
      <c r="P151" s="144"/>
      <c r="Q151" s="144"/>
      <c r="R151" s="147"/>
    </row>
    <row r="152" spans="1:18" s="133" customFormat="1" ht="12.75" customHeight="1" x14ac:dyDescent="0.2">
      <c r="A152" s="138" t="s">
        <v>27130</v>
      </c>
      <c r="B152" s="125">
        <v>0.01</v>
      </c>
      <c r="C152" s="126"/>
      <c r="D152" s="127"/>
      <c r="E152" s="125"/>
      <c r="F152" s="125"/>
      <c r="G152" s="125"/>
      <c r="H152" s="125"/>
      <c r="I152" s="125"/>
      <c r="J152" s="125"/>
      <c r="K152" s="125"/>
      <c r="L152" s="125"/>
      <c r="M152" s="125"/>
      <c r="N152" s="125"/>
      <c r="O152" s="125"/>
      <c r="P152" s="125"/>
      <c r="Q152" s="125"/>
      <c r="R152" s="135"/>
    </row>
    <row r="153" spans="1:18" s="133" customFormat="1" ht="25.5" x14ac:dyDescent="0.2">
      <c r="A153" s="143" t="s">
        <v>27131</v>
      </c>
      <c r="B153" s="146" t="s">
        <v>26895</v>
      </c>
      <c r="C153" s="145"/>
      <c r="D153" s="146"/>
      <c r="E153" s="144"/>
      <c r="F153" s="144"/>
      <c r="G153" s="144"/>
      <c r="H153" s="144"/>
      <c r="I153" s="144"/>
      <c r="J153" s="144"/>
      <c r="K153" s="144"/>
      <c r="L153" s="144"/>
      <c r="M153" s="144"/>
      <c r="N153" s="144"/>
      <c r="O153" s="144"/>
      <c r="P153" s="144"/>
      <c r="Q153" s="144"/>
      <c r="R153" s="147"/>
    </row>
    <row r="154" spans="1:18" s="133" customFormat="1" ht="12.75" customHeight="1" x14ac:dyDescent="0.2">
      <c r="A154" s="143" t="s">
        <v>27131</v>
      </c>
      <c r="B154" s="144">
        <v>0.01</v>
      </c>
      <c r="C154" s="145"/>
      <c r="D154" s="146"/>
      <c r="E154" s="144"/>
      <c r="F154" s="144"/>
      <c r="G154" s="144"/>
      <c r="H154" s="144"/>
      <c r="I154" s="144"/>
      <c r="J154" s="144"/>
      <c r="K154" s="144"/>
      <c r="L154" s="144"/>
      <c r="M154" s="144"/>
      <c r="N154" s="144"/>
      <c r="O154" s="144"/>
      <c r="P154" s="144"/>
      <c r="Q154" s="144"/>
      <c r="R154" s="147"/>
    </row>
    <row r="155" spans="1:18" s="133" customFormat="1" ht="25.5" x14ac:dyDescent="0.2">
      <c r="A155" s="136" t="s">
        <v>27496</v>
      </c>
      <c r="B155" s="152" t="s">
        <v>26893</v>
      </c>
      <c r="C155" s="152" t="s">
        <v>20</v>
      </c>
      <c r="D155" s="194" t="s">
        <v>26860</v>
      </c>
      <c r="E155" s="194" t="s">
        <v>23</v>
      </c>
      <c r="F155" s="131" t="s">
        <v>24</v>
      </c>
      <c r="G155" s="152"/>
      <c r="H155" s="152"/>
      <c r="I155" s="152"/>
      <c r="J155" s="152"/>
      <c r="K155" s="152"/>
      <c r="L155" s="152"/>
      <c r="M155" s="152"/>
      <c r="N155" s="152"/>
      <c r="O155" s="152"/>
      <c r="P155" s="152"/>
      <c r="Q155" s="152"/>
      <c r="R155" s="153"/>
    </row>
    <row r="156" spans="1:18" s="133" customFormat="1" ht="12.75" customHeight="1" x14ac:dyDescent="0.2">
      <c r="A156" s="138" t="s">
        <v>27496</v>
      </c>
      <c r="B156" s="125">
        <v>0.01</v>
      </c>
      <c r="C156" s="125">
        <v>0.01</v>
      </c>
      <c r="D156" s="126">
        <v>0.01</v>
      </c>
      <c r="E156" s="126">
        <v>0.01</v>
      </c>
      <c r="F156" s="127">
        <v>0.01</v>
      </c>
      <c r="G156" s="125"/>
      <c r="H156" s="125"/>
      <c r="I156" s="125"/>
      <c r="J156" s="125"/>
      <c r="K156" s="125"/>
      <c r="L156" s="125"/>
      <c r="M156" s="125"/>
      <c r="N156" s="125"/>
      <c r="O156" s="125"/>
      <c r="P156" s="125"/>
      <c r="Q156" s="125"/>
      <c r="R156" s="135"/>
    </row>
    <row r="157" spans="1:18" s="133" customFormat="1" ht="25.5" x14ac:dyDescent="0.2">
      <c r="A157" s="136" t="s">
        <v>36</v>
      </c>
      <c r="B157" s="130" t="s">
        <v>16</v>
      </c>
      <c r="C157" s="130" t="s">
        <v>8</v>
      </c>
      <c r="D157" s="131" t="s">
        <v>21</v>
      </c>
      <c r="E157" s="131" t="s">
        <v>26</v>
      </c>
      <c r="F157" s="131" t="s">
        <v>10</v>
      </c>
      <c r="G157" s="131" t="s">
        <v>23</v>
      </c>
      <c r="H157" s="131" t="s">
        <v>3</v>
      </c>
      <c r="I157" s="131"/>
      <c r="J157" s="131"/>
      <c r="K157" s="131"/>
      <c r="L157" s="131"/>
      <c r="M157" s="131"/>
      <c r="N157" s="131"/>
      <c r="O157" s="131"/>
      <c r="P157" s="131"/>
      <c r="Q157" s="131"/>
      <c r="R157" s="137"/>
    </row>
    <row r="158" spans="1:18" s="133" customFormat="1" ht="12.75" customHeight="1" x14ac:dyDescent="0.2">
      <c r="A158" s="138" t="s">
        <v>36</v>
      </c>
      <c r="B158" s="125">
        <v>0.01</v>
      </c>
      <c r="C158" s="126">
        <v>0.01</v>
      </c>
      <c r="D158" s="127">
        <v>0.01</v>
      </c>
      <c r="E158" s="125">
        <v>0.01</v>
      </c>
      <c r="F158" s="125">
        <v>0.01</v>
      </c>
      <c r="G158" s="125">
        <v>0.01</v>
      </c>
      <c r="H158" s="125">
        <v>0.01</v>
      </c>
      <c r="I158" s="125"/>
      <c r="J158" s="125"/>
      <c r="K158" s="125"/>
      <c r="L158" s="125"/>
      <c r="M158" s="125"/>
      <c r="N158" s="125"/>
      <c r="O158" s="125"/>
      <c r="P158" s="125"/>
      <c r="Q158" s="125"/>
      <c r="R158" s="135"/>
    </row>
    <row r="159" spans="1:18" s="133" customFormat="1" ht="25.5" x14ac:dyDescent="0.2">
      <c r="A159" s="136" t="s">
        <v>27388</v>
      </c>
      <c r="B159" s="131" t="s">
        <v>26</v>
      </c>
      <c r="C159" s="194"/>
      <c r="D159" s="131"/>
      <c r="E159" s="152"/>
      <c r="F159" s="152"/>
      <c r="G159" s="152"/>
      <c r="H159" s="152"/>
      <c r="I159" s="152"/>
      <c r="J159" s="152"/>
      <c r="K159" s="152"/>
      <c r="L159" s="152"/>
      <c r="M159" s="152"/>
      <c r="N159" s="152"/>
      <c r="O159" s="152"/>
      <c r="P159" s="152"/>
      <c r="Q159" s="152"/>
      <c r="R159" s="153"/>
    </row>
    <row r="160" spans="1:18" s="133" customFormat="1" ht="12.75" customHeight="1" x14ac:dyDescent="0.2">
      <c r="A160" s="138" t="s">
        <v>27388</v>
      </c>
      <c r="B160" s="125">
        <v>0.01</v>
      </c>
      <c r="C160" s="126"/>
      <c r="D160" s="127"/>
      <c r="E160" s="125"/>
      <c r="F160" s="125"/>
      <c r="G160" s="125"/>
      <c r="H160" s="125"/>
      <c r="I160" s="125"/>
      <c r="J160" s="125"/>
      <c r="K160" s="125"/>
      <c r="L160" s="125"/>
      <c r="M160" s="125"/>
      <c r="N160" s="125"/>
      <c r="O160" s="125"/>
      <c r="P160" s="125"/>
      <c r="Q160" s="125"/>
      <c r="R160" s="135"/>
    </row>
    <row r="161" spans="1:18" s="133" customFormat="1" ht="25.5" x14ac:dyDescent="0.2">
      <c r="A161" s="143" t="s">
        <v>26848</v>
      </c>
      <c r="B161" s="144" t="s">
        <v>21</v>
      </c>
      <c r="C161" s="145" t="s">
        <v>16</v>
      </c>
      <c r="D161" s="146" t="s">
        <v>26</v>
      </c>
      <c r="E161" s="144"/>
      <c r="F161" s="144"/>
      <c r="G161" s="144"/>
      <c r="H161" s="144"/>
      <c r="I161" s="144"/>
      <c r="J161" s="144"/>
      <c r="K161" s="144"/>
      <c r="L161" s="144"/>
      <c r="M161" s="144"/>
      <c r="N161" s="144"/>
      <c r="O161" s="144"/>
      <c r="P161" s="144"/>
      <c r="Q161" s="144"/>
      <c r="R161" s="147"/>
    </row>
    <row r="162" spans="1:18" s="133" customFormat="1" ht="12.75" customHeight="1" x14ac:dyDescent="0.2">
      <c r="A162" s="138" t="s">
        <v>26848</v>
      </c>
      <c r="B162" s="125">
        <v>0.01</v>
      </c>
      <c r="C162" s="126">
        <v>0.01</v>
      </c>
      <c r="D162" s="127">
        <v>0.01</v>
      </c>
      <c r="E162" s="125"/>
      <c r="F162" s="125"/>
      <c r="G162" s="125"/>
      <c r="H162" s="125"/>
      <c r="I162" s="125"/>
      <c r="J162" s="125"/>
      <c r="K162" s="125"/>
      <c r="L162" s="125"/>
      <c r="M162" s="125"/>
      <c r="N162" s="125"/>
      <c r="O162" s="125"/>
      <c r="P162" s="125"/>
      <c r="Q162" s="125"/>
      <c r="R162" s="135"/>
    </row>
    <row r="163" spans="1:18" s="133" customFormat="1" ht="25.5" x14ac:dyDescent="0.2">
      <c r="A163" s="136" t="s">
        <v>27266</v>
      </c>
      <c r="B163" s="152" t="s">
        <v>20</v>
      </c>
      <c r="C163" s="194" t="s">
        <v>21</v>
      </c>
      <c r="D163" s="131" t="s">
        <v>23</v>
      </c>
      <c r="E163" s="131" t="s">
        <v>26</v>
      </c>
      <c r="F163" s="152" t="s">
        <v>3</v>
      </c>
      <c r="G163" s="152"/>
      <c r="H163" s="152"/>
      <c r="I163" s="152"/>
      <c r="J163" s="152"/>
      <c r="K163" s="152"/>
      <c r="L163" s="152"/>
      <c r="M163" s="152"/>
      <c r="N163" s="152"/>
      <c r="O163" s="152"/>
      <c r="P163" s="152"/>
      <c r="Q163" s="152"/>
      <c r="R163" s="153"/>
    </row>
    <row r="164" spans="1:18" s="133" customFormat="1" ht="12.75" customHeight="1" x14ac:dyDescent="0.2">
      <c r="A164" s="138" t="s">
        <v>27266</v>
      </c>
      <c r="B164" s="125">
        <v>0.01</v>
      </c>
      <c r="C164" s="126">
        <v>0.01</v>
      </c>
      <c r="D164" s="127">
        <v>0.01</v>
      </c>
      <c r="E164" s="125">
        <v>0.01</v>
      </c>
      <c r="F164" s="125">
        <v>0.01</v>
      </c>
      <c r="G164" s="125"/>
      <c r="H164" s="125"/>
      <c r="I164" s="125"/>
      <c r="J164" s="125"/>
      <c r="K164" s="125"/>
      <c r="L164" s="125"/>
      <c r="M164" s="125"/>
      <c r="N164" s="125"/>
      <c r="O164" s="125"/>
      <c r="P164" s="125"/>
      <c r="Q164" s="125"/>
      <c r="R164" s="135"/>
    </row>
    <row r="165" spans="1:18" s="133" customFormat="1" ht="25.5" x14ac:dyDescent="0.2">
      <c r="A165" s="136" t="s">
        <v>27444</v>
      </c>
      <c r="B165" s="152" t="s">
        <v>20</v>
      </c>
      <c r="C165" s="194" t="s">
        <v>26</v>
      </c>
      <c r="D165" s="131"/>
      <c r="E165" s="152"/>
      <c r="F165" s="152"/>
      <c r="G165" s="152"/>
      <c r="H165" s="152"/>
      <c r="I165" s="152"/>
      <c r="J165" s="152"/>
      <c r="K165" s="152"/>
      <c r="L165" s="152"/>
      <c r="M165" s="152"/>
      <c r="N165" s="152"/>
      <c r="O165" s="152"/>
      <c r="P165" s="152"/>
      <c r="Q165" s="152"/>
      <c r="R165" s="153"/>
    </row>
    <row r="166" spans="1:18" s="133" customFormat="1" ht="12.75" customHeight="1" x14ac:dyDescent="0.2">
      <c r="A166" s="138" t="s">
        <v>27444</v>
      </c>
      <c r="B166" s="125">
        <v>0.01</v>
      </c>
      <c r="C166" s="126">
        <v>0.01</v>
      </c>
      <c r="D166" s="127"/>
      <c r="E166" s="125"/>
      <c r="F166" s="125"/>
      <c r="G166" s="125"/>
      <c r="H166" s="125"/>
      <c r="I166" s="125"/>
      <c r="J166" s="125"/>
      <c r="K166" s="125"/>
      <c r="L166" s="125"/>
      <c r="M166" s="125"/>
      <c r="N166" s="125"/>
      <c r="O166" s="125"/>
      <c r="P166" s="125"/>
      <c r="Q166" s="125"/>
      <c r="R166" s="135"/>
    </row>
    <row r="167" spans="1:18" s="133" customFormat="1" ht="25.5" x14ac:dyDescent="0.2">
      <c r="A167" s="202" t="s">
        <v>26912</v>
      </c>
      <c r="B167" s="169" t="s">
        <v>8</v>
      </c>
      <c r="C167" s="169" t="s">
        <v>20</v>
      </c>
      <c r="D167" s="169" t="s">
        <v>26882</v>
      </c>
      <c r="E167" s="169" t="s">
        <v>3</v>
      </c>
      <c r="F167" s="110"/>
      <c r="G167" s="110"/>
      <c r="H167" s="110"/>
      <c r="I167" s="110"/>
      <c r="J167" s="110"/>
      <c r="K167" s="110"/>
      <c r="L167" s="110"/>
      <c r="M167" s="110"/>
      <c r="N167" s="110"/>
      <c r="O167" s="110"/>
      <c r="P167" s="110"/>
      <c r="Q167" s="110"/>
      <c r="R167" s="205"/>
    </row>
    <row r="168" spans="1:18" s="133" customFormat="1" ht="12.75" customHeight="1" x14ac:dyDescent="0.2">
      <c r="A168" s="201" t="s">
        <v>26912</v>
      </c>
      <c r="B168" s="110">
        <v>0.01</v>
      </c>
      <c r="C168" s="169">
        <v>0.01</v>
      </c>
      <c r="D168" s="169">
        <v>0.01</v>
      </c>
      <c r="E168" s="110">
        <v>0.01</v>
      </c>
      <c r="F168" s="110"/>
      <c r="G168" s="110"/>
      <c r="H168" s="110"/>
      <c r="I168" s="110"/>
      <c r="J168" s="110"/>
      <c r="K168" s="110"/>
      <c r="L168" s="110"/>
      <c r="M168" s="110"/>
      <c r="N168" s="110"/>
      <c r="O168" s="110"/>
      <c r="P168" s="110"/>
      <c r="Q168" s="110"/>
      <c r="R168" s="204"/>
    </row>
    <row r="169" spans="1:18" s="133" customFormat="1" x14ac:dyDescent="0.2">
      <c r="A169" s="129" t="s">
        <v>37</v>
      </c>
      <c r="B169" s="130" t="s">
        <v>23</v>
      </c>
      <c r="C169" s="130" t="s">
        <v>3</v>
      </c>
      <c r="D169" s="131"/>
      <c r="E169" s="131"/>
      <c r="F169" s="131"/>
      <c r="G169" s="131"/>
      <c r="H169" s="131"/>
      <c r="I169" s="131"/>
      <c r="J169" s="131"/>
      <c r="K169" s="131"/>
      <c r="L169" s="131"/>
      <c r="M169" s="131"/>
      <c r="N169" s="131"/>
      <c r="O169" s="131"/>
      <c r="P169" s="131"/>
      <c r="Q169" s="131"/>
      <c r="R169" s="137"/>
    </row>
    <row r="170" spans="1:18" s="133" customFormat="1" ht="12.75" customHeight="1" x14ac:dyDescent="0.2">
      <c r="A170" s="134" t="s">
        <v>37</v>
      </c>
      <c r="B170" s="125">
        <v>0.01</v>
      </c>
      <c r="C170" s="126">
        <v>0.01</v>
      </c>
      <c r="D170" s="126"/>
      <c r="E170" s="125"/>
      <c r="F170" s="125"/>
      <c r="G170" s="125"/>
      <c r="H170" s="125"/>
      <c r="I170" s="125"/>
      <c r="J170" s="125"/>
      <c r="K170" s="125"/>
      <c r="L170" s="125"/>
      <c r="M170" s="125"/>
      <c r="N170" s="125"/>
      <c r="O170" s="125"/>
      <c r="P170" s="125"/>
      <c r="Q170" s="125"/>
      <c r="R170" s="135"/>
    </row>
    <row r="171" spans="1:18" s="133" customFormat="1" ht="25.5" x14ac:dyDescent="0.2">
      <c r="A171" s="136" t="s">
        <v>38</v>
      </c>
      <c r="B171" s="130" t="s">
        <v>21</v>
      </c>
      <c r="C171" s="130" t="s">
        <v>26</v>
      </c>
      <c r="D171" s="131" t="s">
        <v>19</v>
      </c>
      <c r="E171" s="131"/>
      <c r="F171" s="131"/>
      <c r="G171" s="131"/>
      <c r="H171" s="131"/>
      <c r="I171" s="131"/>
      <c r="J171" s="131"/>
      <c r="K171" s="131"/>
      <c r="L171" s="131"/>
      <c r="M171" s="131"/>
      <c r="N171" s="131"/>
      <c r="O171" s="131"/>
      <c r="P171" s="131"/>
      <c r="Q171" s="131"/>
      <c r="R171" s="137"/>
    </row>
    <row r="172" spans="1:18" s="133" customFormat="1" ht="12.75" customHeight="1" x14ac:dyDescent="0.2">
      <c r="A172" s="138" t="s">
        <v>38</v>
      </c>
      <c r="B172" s="125">
        <v>0.01</v>
      </c>
      <c r="C172" s="126">
        <v>0.01</v>
      </c>
      <c r="D172" s="126">
        <v>0.01</v>
      </c>
      <c r="E172" s="125"/>
      <c r="F172" s="125"/>
      <c r="G172" s="125"/>
      <c r="H172" s="125"/>
      <c r="I172" s="125"/>
      <c r="J172" s="125"/>
      <c r="K172" s="125"/>
      <c r="L172" s="125"/>
      <c r="M172" s="125"/>
      <c r="N172" s="125"/>
      <c r="O172" s="125"/>
      <c r="P172" s="125"/>
      <c r="Q172" s="125"/>
      <c r="R172" s="135"/>
    </row>
    <row r="173" spans="1:18" s="133" customFormat="1" ht="12.75" customHeight="1" x14ac:dyDescent="0.2">
      <c r="A173" s="143" t="s">
        <v>27499</v>
      </c>
      <c r="B173" s="144" t="s">
        <v>26860</v>
      </c>
      <c r="C173" s="145"/>
      <c r="D173" s="145"/>
      <c r="E173" s="144"/>
      <c r="F173" s="144"/>
      <c r="G173" s="144"/>
      <c r="H173" s="144"/>
      <c r="I173" s="144"/>
      <c r="J173" s="144"/>
      <c r="K173" s="144"/>
      <c r="L173" s="144"/>
      <c r="M173" s="144"/>
      <c r="N173" s="144"/>
      <c r="O173" s="144"/>
      <c r="P173" s="144"/>
      <c r="Q173" s="144"/>
      <c r="R173" s="147"/>
    </row>
    <row r="174" spans="1:18" s="133" customFormat="1" ht="12.75" customHeight="1" x14ac:dyDescent="0.2">
      <c r="A174" s="143" t="s">
        <v>27499</v>
      </c>
      <c r="B174" s="144">
        <v>0.01</v>
      </c>
      <c r="C174" s="145"/>
      <c r="D174" s="145"/>
      <c r="E174" s="144"/>
      <c r="F174" s="144"/>
      <c r="G174" s="144"/>
      <c r="H174" s="144"/>
      <c r="I174" s="144"/>
      <c r="J174" s="144"/>
      <c r="K174" s="144"/>
      <c r="L174" s="144"/>
      <c r="M174" s="144"/>
      <c r="N174" s="144"/>
      <c r="O174" s="144"/>
      <c r="P174" s="144"/>
      <c r="Q174" s="144"/>
      <c r="R174" s="147"/>
    </row>
    <row r="175" spans="1:18" s="133" customFormat="1" x14ac:dyDescent="0.2">
      <c r="A175" s="136" t="s">
        <v>26854</v>
      </c>
      <c r="B175" s="130" t="s">
        <v>3</v>
      </c>
      <c r="C175" s="130"/>
      <c r="D175" s="131"/>
      <c r="E175" s="131"/>
      <c r="F175" s="131"/>
      <c r="G175" s="131"/>
      <c r="H175" s="131"/>
      <c r="I175" s="131"/>
      <c r="J175" s="131"/>
      <c r="K175" s="131"/>
      <c r="L175" s="131"/>
      <c r="M175" s="131"/>
      <c r="N175" s="131"/>
      <c r="O175" s="131"/>
      <c r="P175" s="131"/>
      <c r="Q175" s="131"/>
      <c r="R175" s="137"/>
    </row>
    <row r="176" spans="1:18" s="133" customFormat="1" ht="12.75" customHeight="1" x14ac:dyDescent="0.2">
      <c r="A176" s="138" t="s">
        <v>26854</v>
      </c>
      <c r="B176" s="125">
        <v>0.01</v>
      </c>
      <c r="C176" s="126"/>
      <c r="D176" s="126"/>
      <c r="E176" s="125"/>
      <c r="F176" s="125"/>
      <c r="G176" s="125"/>
      <c r="H176" s="125"/>
      <c r="I176" s="125"/>
      <c r="J176" s="125"/>
      <c r="K176" s="125"/>
      <c r="L176" s="125"/>
      <c r="M176" s="125"/>
      <c r="N176" s="125"/>
      <c r="O176" s="125"/>
      <c r="P176" s="125"/>
      <c r="Q176" s="125"/>
      <c r="R176" s="135"/>
    </row>
    <row r="177" spans="1:20" s="133" customFormat="1" ht="12.75" customHeight="1" x14ac:dyDescent="0.2">
      <c r="A177" s="143" t="s">
        <v>27313</v>
      </c>
      <c r="B177" s="144" t="s">
        <v>21</v>
      </c>
      <c r="C177" s="145"/>
      <c r="D177" s="145"/>
      <c r="E177" s="144"/>
      <c r="F177" s="144"/>
      <c r="G177" s="144"/>
      <c r="H177" s="144"/>
      <c r="I177" s="144"/>
      <c r="J177" s="144"/>
      <c r="K177" s="144"/>
      <c r="L177" s="144"/>
      <c r="M177" s="144"/>
      <c r="N177" s="144"/>
      <c r="O177" s="144"/>
      <c r="P177" s="144"/>
      <c r="Q177" s="144"/>
      <c r="R177" s="147"/>
    </row>
    <row r="178" spans="1:20" s="133" customFormat="1" ht="12.75" customHeight="1" x14ac:dyDescent="0.2">
      <c r="A178" s="143" t="s">
        <v>27313</v>
      </c>
      <c r="B178" s="144">
        <v>0.01</v>
      </c>
      <c r="C178" s="145"/>
      <c r="D178" s="145"/>
      <c r="E178" s="144"/>
      <c r="F178" s="144"/>
      <c r="G178" s="144"/>
      <c r="H178" s="144"/>
      <c r="I178" s="144"/>
      <c r="J178" s="144"/>
      <c r="K178" s="144"/>
      <c r="L178" s="144"/>
      <c r="M178" s="144"/>
      <c r="N178" s="144"/>
      <c r="O178" s="144"/>
      <c r="P178" s="144"/>
      <c r="Q178" s="144"/>
      <c r="R178" s="147"/>
    </row>
    <row r="179" spans="1:20" s="133" customFormat="1" ht="12.75" customHeight="1" x14ac:dyDescent="0.2">
      <c r="A179" s="136" t="s">
        <v>27513</v>
      </c>
      <c r="B179" s="152" t="s">
        <v>27036</v>
      </c>
      <c r="C179" s="194"/>
      <c r="D179" s="194"/>
      <c r="E179" s="152"/>
      <c r="F179" s="152"/>
      <c r="G179" s="152"/>
      <c r="H179" s="152"/>
      <c r="I179" s="152"/>
      <c r="J179" s="152"/>
      <c r="K179" s="152"/>
      <c r="L179" s="152"/>
      <c r="M179" s="152"/>
      <c r="N179" s="152"/>
      <c r="O179" s="152"/>
      <c r="P179" s="152"/>
      <c r="Q179" s="152"/>
      <c r="R179" s="153"/>
    </row>
    <row r="180" spans="1:20" s="133" customFormat="1" ht="12.75" customHeight="1" x14ac:dyDescent="0.2">
      <c r="A180" s="138" t="s">
        <v>27513</v>
      </c>
      <c r="B180" s="125">
        <v>0.01</v>
      </c>
      <c r="C180" s="126"/>
      <c r="D180" s="126"/>
      <c r="E180" s="125"/>
      <c r="F180" s="125"/>
      <c r="G180" s="125"/>
      <c r="H180" s="125"/>
      <c r="I180" s="125"/>
      <c r="J180" s="125"/>
      <c r="K180" s="125"/>
      <c r="L180" s="125"/>
      <c r="M180" s="125"/>
      <c r="N180" s="125"/>
      <c r="O180" s="125"/>
      <c r="P180" s="125"/>
      <c r="Q180" s="125"/>
      <c r="R180" s="135"/>
    </row>
    <row r="181" spans="1:20" s="133" customFormat="1" ht="25.5" x14ac:dyDescent="0.2">
      <c r="A181" s="136" t="s">
        <v>39</v>
      </c>
      <c r="B181" s="130" t="s">
        <v>21</v>
      </c>
      <c r="C181" s="130" t="s">
        <v>26</v>
      </c>
      <c r="D181" s="131"/>
      <c r="E181" s="131"/>
      <c r="F181" s="131"/>
      <c r="G181" s="131"/>
      <c r="H181" s="131"/>
      <c r="I181" s="131"/>
      <c r="J181" s="131"/>
      <c r="K181" s="131"/>
      <c r="L181" s="131"/>
      <c r="M181" s="131"/>
      <c r="N181" s="131"/>
      <c r="O181" s="131"/>
      <c r="P181" s="131"/>
      <c r="Q181" s="131"/>
      <c r="R181" s="137"/>
    </row>
    <row r="182" spans="1:20" s="133" customFormat="1" ht="12.75" customHeight="1" x14ac:dyDescent="0.2">
      <c r="A182" s="138" t="s">
        <v>39</v>
      </c>
      <c r="B182" s="125">
        <v>0.01</v>
      </c>
      <c r="C182" s="126">
        <v>0.01</v>
      </c>
      <c r="D182" s="126"/>
      <c r="E182" s="125"/>
      <c r="F182" s="125"/>
      <c r="G182" s="125"/>
      <c r="H182" s="125"/>
      <c r="I182" s="125"/>
      <c r="J182" s="125"/>
      <c r="K182" s="125"/>
      <c r="L182" s="125"/>
      <c r="M182" s="125"/>
      <c r="N182" s="125"/>
      <c r="O182" s="125"/>
      <c r="P182" s="125"/>
      <c r="Q182" s="125"/>
      <c r="R182" s="135"/>
      <c r="T182" s="148"/>
    </row>
    <row r="183" spans="1:20" s="133" customFormat="1" ht="25.5" x14ac:dyDescent="0.2">
      <c r="A183" s="143" t="s">
        <v>26954</v>
      </c>
      <c r="B183" s="144" t="s">
        <v>16</v>
      </c>
      <c r="C183" s="145" t="s">
        <v>23</v>
      </c>
      <c r="D183" s="145" t="s">
        <v>24</v>
      </c>
      <c r="E183" s="144"/>
      <c r="F183" s="144"/>
      <c r="G183" s="144"/>
      <c r="H183" s="144"/>
      <c r="I183" s="144"/>
      <c r="J183" s="144"/>
      <c r="K183" s="144"/>
      <c r="L183" s="144"/>
      <c r="M183" s="144"/>
      <c r="N183" s="144"/>
      <c r="O183" s="144"/>
      <c r="P183" s="144"/>
      <c r="Q183" s="144"/>
      <c r="R183" s="147"/>
      <c r="T183" s="148"/>
    </row>
    <row r="184" spans="1:20" s="133" customFormat="1" ht="12.75" customHeight="1" x14ac:dyDescent="0.2">
      <c r="A184" s="143" t="s">
        <v>26954</v>
      </c>
      <c r="B184" s="144">
        <v>0.01</v>
      </c>
      <c r="C184" s="145">
        <v>0.01</v>
      </c>
      <c r="D184" s="145">
        <v>0.01</v>
      </c>
      <c r="E184" s="144"/>
      <c r="F184" s="144"/>
      <c r="G184" s="144"/>
      <c r="H184" s="144"/>
      <c r="I184" s="144"/>
      <c r="J184" s="144"/>
      <c r="K184" s="144"/>
      <c r="L184" s="144"/>
      <c r="M184" s="144"/>
      <c r="N184" s="144"/>
      <c r="O184" s="144"/>
      <c r="P184" s="144"/>
      <c r="Q184" s="144"/>
      <c r="R184" s="147"/>
      <c r="T184" s="148"/>
    </row>
    <row r="185" spans="1:20" s="133" customFormat="1" ht="25.5" x14ac:dyDescent="0.2">
      <c r="A185" s="129" t="s">
        <v>40</v>
      </c>
      <c r="B185" s="130" t="s">
        <v>21</v>
      </c>
      <c r="C185" s="130" t="s">
        <v>26</v>
      </c>
      <c r="D185" s="131"/>
      <c r="E185" s="131"/>
      <c r="F185" s="131"/>
      <c r="G185" s="131"/>
      <c r="H185" s="131"/>
      <c r="I185" s="131"/>
      <c r="J185" s="131"/>
      <c r="K185" s="131"/>
      <c r="L185" s="131"/>
      <c r="M185" s="131"/>
      <c r="N185" s="131"/>
      <c r="O185" s="131"/>
      <c r="P185" s="131"/>
      <c r="Q185" s="131"/>
      <c r="R185" s="137"/>
    </row>
    <row r="186" spans="1:20" s="133" customFormat="1" ht="12.75" customHeight="1" x14ac:dyDescent="0.2">
      <c r="A186" s="134" t="s">
        <v>40</v>
      </c>
      <c r="B186" s="125">
        <v>0.01</v>
      </c>
      <c r="C186" s="126">
        <v>0.01</v>
      </c>
      <c r="D186" s="127"/>
      <c r="E186" s="125"/>
      <c r="F186" s="125"/>
      <c r="G186" s="125"/>
      <c r="H186" s="125"/>
      <c r="I186" s="125"/>
      <c r="J186" s="125"/>
      <c r="K186" s="125"/>
      <c r="L186" s="125"/>
      <c r="M186" s="125"/>
      <c r="N186" s="125"/>
      <c r="O186" s="125"/>
      <c r="P186" s="125"/>
      <c r="Q186" s="125"/>
      <c r="R186" s="135"/>
    </row>
    <row r="187" spans="1:20" s="133" customFormat="1" ht="12.75" customHeight="1" x14ac:dyDescent="0.2">
      <c r="A187" s="129" t="s">
        <v>27330</v>
      </c>
      <c r="B187" s="152" t="s">
        <v>26860</v>
      </c>
      <c r="C187" s="194"/>
      <c r="D187" s="131"/>
      <c r="E187" s="152"/>
      <c r="F187" s="152"/>
      <c r="G187" s="152"/>
      <c r="H187" s="152"/>
      <c r="I187" s="152"/>
      <c r="J187" s="152"/>
      <c r="K187" s="152"/>
      <c r="L187" s="152"/>
      <c r="M187" s="152"/>
      <c r="N187" s="152"/>
      <c r="O187" s="152"/>
      <c r="P187" s="152"/>
      <c r="Q187" s="152"/>
      <c r="R187" s="153"/>
    </row>
    <row r="188" spans="1:20" s="133" customFormat="1" ht="12.75" customHeight="1" x14ac:dyDescent="0.2">
      <c r="A188" s="134" t="s">
        <v>27330</v>
      </c>
      <c r="B188" s="125">
        <v>0.01</v>
      </c>
      <c r="C188" s="126"/>
      <c r="D188" s="127"/>
      <c r="E188" s="125"/>
      <c r="F188" s="125"/>
      <c r="G188" s="125"/>
      <c r="H188" s="125"/>
      <c r="I188" s="125"/>
      <c r="J188" s="125"/>
      <c r="K188" s="125"/>
      <c r="L188" s="125"/>
      <c r="M188" s="125"/>
      <c r="N188" s="125"/>
      <c r="O188" s="125"/>
      <c r="P188" s="125"/>
      <c r="Q188" s="125"/>
      <c r="R188" s="135"/>
    </row>
    <row r="189" spans="1:20" s="133" customFormat="1" ht="12.75" customHeight="1" x14ac:dyDescent="0.2">
      <c r="A189" s="150" t="s">
        <v>27118</v>
      </c>
      <c r="B189" s="144" t="s">
        <v>16</v>
      </c>
      <c r="C189" s="145" t="s">
        <v>27139</v>
      </c>
      <c r="D189" s="146"/>
      <c r="E189" s="144"/>
      <c r="F189" s="144"/>
      <c r="G189" s="144"/>
      <c r="H189" s="144"/>
      <c r="I189" s="144"/>
      <c r="J189" s="144"/>
      <c r="K189" s="144"/>
      <c r="L189" s="144"/>
      <c r="M189" s="144"/>
      <c r="N189" s="144"/>
      <c r="O189" s="144"/>
      <c r="P189" s="144"/>
      <c r="Q189" s="144"/>
      <c r="R189" s="147"/>
    </row>
    <row r="190" spans="1:20" s="133" customFormat="1" ht="12.75" customHeight="1" x14ac:dyDescent="0.2">
      <c r="A190" s="150" t="s">
        <v>27118</v>
      </c>
      <c r="B190" s="144">
        <v>0.01</v>
      </c>
      <c r="C190" s="145">
        <v>0.01</v>
      </c>
      <c r="D190" s="146"/>
      <c r="E190" s="144"/>
      <c r="F190" s="144"/>
      <c r="G190" s="144"/>
      <c r="H190" s="144"/>
      <c r="I190" s="144"/>
      <c r="J190" s="144"/>
      <c r="K190" s="144"/>
      <c r="L190" s="144"/>
      <c r="M190" s="144"/>
      <c r="N190" s="144"/>
      <c r="O190" s="144"/>
      <c r="P190" s="144"/>
      <c r="Q190" s="144"/>
      <c r="R190" s="147"/>
    </row>
    <row r="191" spans="1:20" s="133" customFormat="1" ht="25.5" x14ac:dyDescent="0.2">
      <c r="A191" s="129" t="s">
        <v>41</v>
      </c>
      <c r="B191" s="130" t="s">
        <v>21</v>
      </c>
      <c r="C191" s="130" t="s">
        <v>26</v>
      </c>
      <c r="D191" s="131"/>
      <c r="E191" s="131"/>
      <c r="F191" s="131"/>
      <c r="G191" s="131"/>
      <c r="H191" s="131"/>
      <c r="I191" s="131"/>
      <c r="J191" s="131"/>
      <c r="K191" s="131"/>
      <c r="L191" s="131"/>
      <c r="M191" s="131"/>
      <c r="N191" s="131"/>
      <c r="O191" s="131"/>
      <c r="P191" s="131"/>
      <c r="Q191" s="131"/>
      <c r="R191" s="137"/>
    </row>
    <row r="192" spans="1:20" s="148" customFormat="1" ht="12.75" customHeight="1" x14ac:dyDescent="0.2">
      <c r="A192" s="134" t="s">
        <v>41</v>
      </c>
      <c r="B192" s="125">
        <v>0.01</v>
      </c>
      <c r="C192" s="126">
        <v>0.01</v>
      </c>
      <c r="D192" s="127"/>
      <c r="E192" s="125"/>
      <c r="F192" s="125"/>
      <c r="G192" s="125"/>
      <c r="H192" s="125"/>
      <c r="I192" s="125"/>
      <c r="J192" s="125"/>
      <c r="K192" s="125"/>
      <c r="L192" s="125"/>
      <c r="M192" s="125"/>
      <c r="N192" s="125"/>
      <c r="O192" s="125"/>
      <c r="P192" s="125"/>
      <c r="Q192" s="125"/>
      <c r="R192" s="149"/>
      <c r="S192" s="133"/>
      <c r="T192" s="133"/>
    </row>
    <row r="193" spans="1:20" s="148" customFormat="1" ht="12.75" customHeight="1" x14ac:dyDescent="0.2">
      <c r="A193" s="150" t="s">
        <v>27074</v>
      </c>
      <c r="B193" s="144" t="s">
        <v>26947</v>
      </c>
      <c r="C193" s="145"/>
      <c r="D193" s="146"/>
      <c r="E193" s="144"/>
      <c r="F193" s="144"/>
      <c r="G193" s="144"/>
      <c r="H193" s="144"/>
      <c r="I193" s="144"/>
      <c r="J193" s="144"/>
      <c r="K193" s="144"/>
      <c r="L193" s="144"/>
      <c r="M193" s="144"/>
      <c r="N193" s="144"/>
      <c r="O193" s="144"/>
      <c r="P193" s="144"/>
      <c r="Q193" s="144"/>
      <c r="R193" s="151"/>
      <c r="S193" s="133"/>
      <c r="T193" s="133"/>
    </row>
    <row r="194" spans="1:20" s="148" customFormat="1" ht="12.75" customHeight="1" x14ac:dyDescent="0.2">
      <c r="A194" s="134" t="s">
        <v>27074</v>
      </c>
      <c r="B194" s="125">
        <v>0.01</v>
      </c>
      <c r="C194" s="126"/>
      <c r="D194" s="127"/>
      <c r="E194" s="125"/>
      <c r="F194" s="125"/>
      <c r="G194" s="125"/>
      <c r="H194" s="125"/>
      <c r="I194" s="125"/>
      <c r="J194" s="125"/>
      <c r="K194" s="125"/>
      <c r="L194" s="125"/>
      <c r="M194" s="125"/>
      <c r="N194" s="125"/>
      <c r="O194" s="125"/>
      <c r="P194" s="125"/>
      <c r="Q194" s="125"/>
      <c r="R194" s="149"/>
      <c r="S194" s="133"/>
      <c r="T194" s="133"/>
    </row>
    <row r="195" spans="1:20" s="148" customFormat="1" ht="25.5" x14ac:dyDescent="0.2">
      <c r="A195" s="150" t="s">
        <v>26873</v>
      </c>
      <c r="B195" s="146" t="s">
        <v>8</v>
      </c>
      <c r="C195" s="145" t="s">
        <v>21</v>
      </c>
      <c r="D195" s="146" t="s">
        <v>26</v>
      </c>
      <c r="E195" s="144"/>
      <c r="F195" s="144"/>
      <c r="G195" s="144"/>
      <c r="H195" s="144"/>
      <c r="I195" s="144"/>
      <c r="J195" s="144"/>
      <c r="K195" s="144"/>
      <c r="L195" s="144"/>
      <c r="M195" s="144"/>
      <c r="N195" s="144"/>
      <c r="O195" s="144"/>
      <c r="P195" s="144"/>
      <c r="Q195" s="144"/>
      <c r="R195" s="151"/>
      <c r="S195" s="133"/>
      <c r="T195" s="133"/>
    </row>
    <row r="196" spans="1:20" s="148" customFormat="1" ht="12.75" customHeight="1" x14ac:dyDescent="0.2">
      <c r="A196" s="134" t="s">
        <v>26873</v>
      </c>
      <c r="B196" s="125">
        <v>0.01</v>
      </c>
      <c r="C196" s="126">
        <v>0.01</v>
      </c>
      <c r="D196" s="127">
        <v>0.01</v>
      </c>
      <c r="E196" s="125"/>
      <c r="F196" s="125"/>
      <c r="G196" s="125"/>
      <c r="H196" s="125"/>
      <c r="I196" s="125"/>
      <c r="J196" s="125"/>
      <c r="K196" s="125"/>
      <c r="L196" s="125"/>
      <c r="M196" s="125"/>
      <c r="N196" s="125"/>
      <c r="O196" s="125"/>
      <c r="P196" s="125"/>
      <c r="Q196" s="125"/>
      <c r="R196" s="149"/>
      <c r="S196" s="133"/>
      <c r="T196" s="133"/>
    </row>
    <row r="197" spans="1:20" s="148" customFormat="1" x14ac:dyDescent="0.2">
      <c r="A197" s="150" t="s">
        <v>27015</v>
      </c>
      <c r="B197" s="146" t="s">
        <v>26947</v>
      </c>
      <c r="C197" s="145"/>
      <c r="D197" s="146"/>
      <c r="E197" s="144"/>
      <c r="F197" s="144"/>
      <c r="G197" s="144"/>
      <c r="H197" s="144"/>
      <c r="I197" s="144"/>
      <c r="J197" s="144"/>
      <c r="K197" s="144"/>
      <c r="L197" s="144"/>
      <c r="M197" s="144"/>
      <c r="N197" s="144"/>
      <c r="O197" s="144"/>
      <c r="P197" s="144"/>
      <c r="Q197" s="144"/>
      <c r="R197" s="151"/>
      <c r="S197" s="133"/>
      <c r="T197" s="133"/>
    </row>
    <row r="198" spans="1:20" s="148" customFormat="1" ht="12.75" customHeight="1" x14ac:dyDescent="0.2">
      <c r="A198" s="150" t="s">
        <v>27015</v>
      </c>
      <c r="B198" s="144">
        <v>0.01</v>
      </c>
      <c r="C198" s="145"/>
      <c r="D198" s="146"/>
      <c r="E198" s="144"/>
      <c r="F198" s="144"/>
      <c r="G198" s="144"/>
      <c r="H198" s="144"/>
      <c r="I198" s="144"/>
      <c r="J198" s="144"/>
      <c r="K198" s="144"/>
      <c r="L198" s="144"/>
      <c r="M198" s="144"/>
      <c r="N198" s="144"/>
      <c r="O198" s="144"/>
      <c r="P198" s="144"/>
      <c r="Q198" s="144"/>
      <c r="R198" s="151"/>
      <c r="S198" s="133"/>
      <c r="T198" s="133"/>
    </row>
    <row r="199" spans="1:20" s="133" customFormat="1" ht="25.5" x14ac:dyDescent="0.2">
      <c r="A199" s="129" t="s">
        <v>42</v>
      </c>
      <c r="B199" s="130" t="s">
        <v>26895</v>
      </c>
      <c r="C199" s="130" t="s">
        <v>21</v>
      </c>
      <c r="D199" s="131" t="s">
        <v>26</v>
      </c>
      <c r="E199" s="131"/>
      <c r="F199" s="131"/>
      <c r="G199" s="131"/>
      <c r="H199" s="131"/>
      <c r="I199" s="131"/>
      <c r="J199" s="131"/>
      <c r="K199" s="131"/>
      <c r="L199" s="131"/>
      <c r="M199" s="131"/>
      <c r="N199" s="131"/>
      <c r="O199" s="131"/>
      <c r="P199" s="131"/>
      <c r="Q199" s="131"/>
      <c r="R199" s="137"/>
    </row>
    <row r="200" spans="1:20" s="133" customFormat="1" ht="12.75" customHeight="1" x14ac:dyDescent="0.2">
      <c r="A200" s="134" t="s">
        <v>42</v>
      </c>
      <c r="B200" s="125">
        <v>0.01</v>
      </c>
      <c r="C200" s="126">
        <v>0.01</v>
      </c>
      <c r="D200" s="127">
        <v>0.01</v>
      </c>
      <c r="E200" s="125"/>
      <c r="F200" s="125"/>
      <c r="G200" s="125"/>
      <c r="H200" s="125"/>
      <c r="I200" s="125"/>
      <c r="J200" s="125"/>
      <c r="K200" s="125"/>
      <c r="L200" s="125"/>
      <c r="M200" s="125"/>
      <c r="N200" s="125"/>
      <c r="O200" s="125"/>
      <c r="P200" s="125"/>
      <c r="Q200" s="125"/>
      <c r="R200" s="135"/>
    </row>
    <row r="201" spans="1:20" s="133" customFormat="1" ht="25.5" x14ac:dyDescent="0.2">
      <c r="A201" s="129" t="s">
        <v>27320</v>
      </c>
      <c r="B201" s="131" t="s">
        <v>26895</v>
      </c>
      <c r="C201" s="194"/>
      <c r="D201" s="131"/>
      <c r="E201" s="152"/>
      <c r="F201" s="152"/>
      <c r="G201" s="152"/>
      <c r="H201" s="152"/>
      <c r="I201" s="152"/>
      <c r="J201" s="152"/>
      <c r="K201" s="152"/>
      <c r="L201" s="152"/>
      <c r="M201" s="152"/>
      <c r="N201" s="152"/>
      <c r="O201" s="152"/>
      <c r="P201" s="152"/>
      <c r="Q201" s="152"/>
      <c r="R201" s="153"/>
    </row>
    <row r="202" spans="1:20" s="133" customFormat="1" ht="12.75" customHeight="1" x14ac:dyDescent="0.2">
      <c r="A202" s="134" t="s">
        <v>27320</v>
      </c>
      <c r="B202" s="125">
        <v>0.01</v>
      </c>
      <c r="C202" s="126"/>
      <c r="D202" s="127"/>
      <c r="E202" s="125"/>
      <c r="F202" s="125"/>
      <c r="G202" s="125"/>
      <c r="H202" s="125"/>
      <c r="I202" s="125"/>
      <c r="J202" s="125"/>
      <c r="K202" s="125"/>
      <c r="L202" s="125"/>
      <c r="M202" s="125"/>
      <c r="N202" s="125"/>
      <c r="O202" s="125"/>
      <c r="P202" s="125"/>
      <c r="Q202" s="125"/>
      <c r="R202" s="135"/>
    </row>
    <row r="203" spans="1:20" s="133" customFormat="1" ht="25.5" x14ac:dyDescent="0.2">
      <c r="A203" s="150" t="s">
        <v>27005</v>
      </c>
      <c r="B203" s="144" t="s">
        <v>23</v>
      </c>
      <c r="C203" s="145" t="s">
        <v>24</v>
      </c>
      <c r="D203" s="146"/>
      <c r="E203" s="144"/>
      <c r="F203" s="144"/>
      <c r="G203" s="144"/>
      <c r="H203" s="144"/>
      <c r="I203" s="144"/>
      <c r="J203" s="144"/>
      <c r="K203" s="144"/>
      <c r="L203" s="144"/>
      <c r="M203" s="144"/>
      <c r="N203" s="144"/>
      <c r="O203" s="144"/>
      <c r="P203" s="144"/>
      <c r="Q203" s="144"/>
      <c r="R203" s="147"/>
    </row>
    <row r="204" spans="1:20" s="133" customFormat="1" ht="12.75" customHeight="1" x14ac:dyDescent="0.2">
      <c r="A204" s="134" t="s">
        <v>27005</v>
      </c>
      <c r="B204" s="125">
        <v>0.01</v>
      </c>
      <c r="C204" s="126">
        <v>0.01</v>
      </c>
      <c r="D204" s="127"/>
      <c r="E204" s="125"/>
      <c r="F204" s="125"/>
      <c r="G204" s="125"/>
      <c r="H204" s="125"/>
      <c r="I204" s="125"/>
      <c r="J204" s="125"/>
      <c r="K204" s="125"/>
      <c r="L204" s="125"/>
      <c r="M204" s="125"/>
      <c r="N204" s="125"/>
      <c r="O204" s="125"/>
      <c r="P204" s="125"/>
      <c r="Q204" s="125"/>
      <c r="R204" s="135"/>
    </row>
    <row r="205" spans="1:20" s="133" customFormat="1" ht="25.5" x14ac:dyDescent="0.2">
      <c r="A205" s="129" t="s">
        <v>27237</v>
      </c>
      <c r="B205" s="131" t="s">
        <v>26937</v>
      </c>
      <c r="C205" s="194" t="s">
        <v>8</v>
      </c>
      <c r="D205" s="131"/>
      <c r="E205" s="152"/>
      <c r="F205" s="152"/>
      <c r="G205" s="152"/>
      <c r="H205" s="152"/>
      <c r="I205" s="152"/>
      <c r="J205" s="152"/>
      <c r="K205" s="152"/>
      <c r="L205" s="152"/>
      <c r="M205" s="152"/>
      <c r="N205" s="152"/>
      <c r="O205" s="152"/>
      <c r="P205" s="152"/>
      <c r="Q205" s="152"/>
      <c r="R205" s="153"/>
    </row>
    <row r="206" spans="1:20" s="133" customFormat="1" ht="12.75" customHeight="1" x14ac:dyDescent="0.2">
      <c r="A206" s="134" t="s">
        <v>27237</v>
      </c>
      <c r="B206" s="125">
        <v>0.01</v>
      </c>
      <c r="C206" s="126">
        <v>0.01</v>
      </c>
      <c r="D206" s="127"/>
      <c r="E206" s="125"/>
      <c r="F206" s="125"/>
      <c r="G206" s="125"/>
      <c r="H206" s="125"/>
      <c r="I206" s="125"/>
      <c r="J206" s="125"/>
      <c r="K206" s="125"/>
      <c r="L206" s="125"/>
      <c r="M206" s="125"/>
      <c r="N206" s="125"/>
      <c r="O206" s="125"/>
      <c r="P206" s="125"/>
      <c r="Q206" s="125"/>
      <c r="R206" s="135"/>
    </row>
    <row r="207" spans="1:20" s="133" customFormat="1" ht="25.5" x14ac:dyDescent="0.2">
      <c r="A207" s="150" t="s">
        <v>26923</v>
      </c>
      <c r="B207" s="146" t="s">
        <v>26924</v>
      </c>
      <c r="C207" s="145"/>
      <c r="D207" s="146"/>
      <c r="E207" s="144"/>
      <c r="F207" s="144"/>
      <c r="G207" s="144"/>
      <c r="H207" s="144"/>
      <c r="I207" s="144"/>
      <c r="J207" s="144"/>
      <c r="K207" s="144"/>
      <c r="L207" s="144"/>
      <c r="M207" s="144"/>
      <c r="N207" s="144"/>
      <c r="O207" s="144"/>
      <c r="P207" s="144"/>
      <c r="Q207" s="144"/>
      <c r="R207" s="147"/>
    </row>
    <row r="208" spans="1:20" s="133" customFormat="1" ht="12.75" customHeight="1" x14ac:dyDescent="0.2">
      <c r="A208" s="134" t="s">
        <v>26923</v>
      </c>
      <c r="B208" s="125">
        <v>0.01</v>
      </c>
      <c r="C208" s="126"/>
      <c r="D208" s="127"/>
      <c r="E208" s="125"/>
      <c r="F208" s="125"/>
      <c r="G208" s="125"/>
      <c r="H208" s="125"/>
      <c r="I208" s="125"/>
      <c r="J208" s="125"/>
      <c r="K208" s="125"/>
      <c r="L208" s="125"/>
      <c r="M208" s="125"/>
      <c r="N208" s="125"/>
      <c r="O208" s="125"/>
      <c r="P208" s="125"/>
      <c r="Q208" s="125"/>
      <c r="R208" s="135"/>
    </row>
    <row r="209" spans="1:18" s="133" customFormat="1" ht="25.5" x14ac:dyDescent="0.2">
      <c r="A209" s="129" t="s">
        <v>27434</v>
      </c>
      <c r="B209" s="131" t="s">
        <v>26895</v>
      </c>
      <c r="C209" s="194"/>
      <c r="D209" s="131"/>
      <c r="E209" s="152"/>
      <c r="F209" s="152"/>
      <c r="G209" s="152"/>
      <c r="H209" s="152"/>
      <c r="I209" s="152"/>
      <c r="J209" s="152"/>
      <c r="K209" s="152"/>
      <c r="L209" s="152"/>
      <c r="M209" s="152"/>
      <c r="N209" s="152"/>
      <c r="O209" s="152"/>
      <c r="P209" s="152"/>
      <c r="Q209" s="152"/>
      <c r="R209" s="153"/>
    </row>
    <row r="210" spans="1:18" s="133" customFormat="1" ht="12.75" customHeight="1" x14ac:dyDescent="0.2">
      <c r="A210" s="134" t="s">
        <v>27434</v>
      </c>
      <c r="B210" s="125">
        <v>0.01</v>
      </c>
      <c r="C210" s="126"/>
      <c r="D210" s="127"/>
      <c r="E210" s="125"/>
      <c r="F210" s="125"/>
      <c r="G210" s="125"/>
      <c r="H210" s="125"/>
      <c r="I210" s="125"/>
      <c r="J210" s="125"/>
      <c r="K210" s="125"/>
      <c r="L210" s="125"/>
      <c r="M210" s="125"/>
      <c r="N210" s="125"/>
      <c r="O210" s="125"/>
      <c r="P210" s="125"/>
      <c r="Q210" s="125"/>
      <c r="R210" s="135"/>
    </row>
    <row r="211" spans="1:18" s="133" customFormat="1" ht="25.5" x14ac:dyDescent="0.2">
      <c r="A211" s="129" t="s">
        <v>27512</v>
      </c>
      <c r="B211" s="152" t="s">
        <v>26937</v>
      </c>
      <c r="C211" s="194" t="s">
        <v>26895</v>
      </c>
      <c r="D211" s="131"/>
      <c r="E211" s="152"/>
      <c r="F211" s="152"/>
      <c r="G211" s="152"/>
      <c r="H211" s="152"/>
      <c r="I211" s="152"/>
      <c r="J211" s="152"/>
      <c r="K211" s="152"/>
      <c r="L211" s="152"/>
      <c r="M211" s="152"/>
      <c r="N211" s="152"/>
      <c r="O211" s="152"/>
      <c r="P211" s="152"/>
      <c r="Q211" s="152"/>
      <c r="R211" s="153"/>
    </row>
    <row r="212" spans="1:18" s="133" customFormat="1" ht="12.75" customHeight="1" x14ac:dyDescent="0.2">
      <c r="A212" s="134" t="s">
        <v>27512</v>
      </c>
      <c r="B212" s="125">
        <v>0.01</v>
      </c>
      <c r="C212" s="126">
        <v>0.01</v>
      </c>
      <c r="D212" s="127"/>
      <c r="E212" s="125"/>
      <c r="F212" s="125"/>
      <c r="G212" s="125"/>
      <c r="H212" s="125"/>
      <c r="I212" s="125"/>
      <c r="J212" s="125"/>
      <c r="K212" s="125"/>
      <c r="L212" s="125"/>
      <c r="M212" s="125"/>
      <c r="N212" s="125"/>
      <c r="O212" s="125"/>
      <c r="P212" s="125"/>
      <c r="Q212" s="125"/>
      <c r="R212" s="135"/>
    </row>
    <row r="213" spans="1:18" s="133" customFormat="1" ht="12.75" customHeight="1" x14ac:dyDescent="0.2">
      <c r="A213" s="150" t="s">
        <v>27170</v>
      </c>
      <c r="B213" s="144" t="s">
        <v>26937</v>
      </c>
      <c r="C213" s="145"/>
      <c r="D213" s="146"/>
      <c r="E213" s="144"/>
      <c r="F213" s="144"/>
      <c r="G213" s="144"/>
      <c r="H213" s="144"/>
      <c r="I213" s="144"/>
      <c r="J213" s="144"/>
      <c r="K213" s="144"/>
      <c r="L213" s="144"/>
      <c r="M213" s="144"/>
      <c r="N213" s="144"/>
      <c r="O213" s="144"/>
      <c r="P213" s="144"/>
      <c r="Q213" s="144"/>
      <c r="R213" s="147"/>
    </row>
    <row r="214" spans="1:18" s="133" customFormat="1" ht="12.75" customHeight="1" x14ac:dyDescent="0.2">
      <c r="A214" s="134" t="s">
        <v>27170</v>
      </c>
      <c r="B214" s="125">
        <v>0.01</v>
      </c>
      <c r="C214" s="126"/>
      <c r="D214" s="127"/>
      <c r="E214" s="125"/>
      <c r="F214" s="125"/>
      <c r="G214" s="125"/>
      <c r="H214" s="125"/>
      <c r="I214" s="125"/>
      <c r="J214" s="125"/>
      <c r="K214" s="125"/>
      <c r="L214" s="125"/>
      <c r="M214" s="125"/>
      <c r="N214" s="125"/>
      <c r="O214" s="125"/>
      <c r="P214" s="125"/>
      <c r="Q214" s="125"/>
      <c r="R214" s="135"/>
    </row>
    <row r="215" spans="1:18" s="133" customFormat="1" ht="25.5" x14ac:dyDescent="0.2">
      <c r="A215" s="150" t="s">
        <v>26878</v>
      </c>
      <c r="B215" s="146" t="s">
        <v>26860</v>
      </c>
      <c r="C215" s="145" t="s">
        <v>26</v>
      </c>
      <c r="D215" s="146" t="s">
        <v>26876</v>
      </c>
      <c r="E215" s="144"/>
      <c r="F215" s="144"/>
      <c r="G215" s="144"/>
      <c r="H215" s="144"/>
      <c r="I215" s="144"/>
      <c r="J215" s="144"/>
      <c r="K215" s="144"/>
      <c r="L215" s="144"/>
      <c r="M215" s="144"/>
      <c r="N215" s="144"/>
      <c r="O215" s="144"/>
      <c r="P215" s="144"/>
      <c r="Q215" s="144"/>
      <c r="R215" s="147"/>
    </row>
    <row r="216" spans="1:18" s="133" customFormat="1" ht="12.75" customHeight="1" x14ac:dyDescent="0.2">
      <c r="A216" s="134" t="s">
        <v>26878</v>
      </c>
      <c r="B216" s="125">
        <v>0.01</v>
      </c>
      <c r="C216" s="126">
        <v>0.01</v>
      </c>
      <c r="D216" s="127">
        <v>0.01</v>
      </c>
      <c r="E216" s="125"/>
      <c r="F216" s="125"/>
      <c r="G216" s="125"/>
      <c r="H216" s="125"/>
      <c r="I216" s="125"/>
      <c r="J216" s="125"/>
      <c r="K216" s="125"/>
      <c r="L216" s="125"/>
      <c r="M216" s="125"/>
      <c r="N216" s="125"/>
      <c r="O216" s="125"/>
      <c r="P216" s="125"/>
      <c r="Q216" s="125"/>
      <c r="R216" s="135"/>
    </row>
    <row r="217" spans="1:18" s="133" customFormat="1" ht="12.75" customHeight="1" x14ac:dyDescent="0.2">
      <c r="A217" s="150" t="s">
        <v>27354</v>
      </c>
      <c r="B217" s="144" t="s">
        <v>26882</v>
      </c>
      <c r="C217" s="145"/>
      <c r="D217" s="146"/>
      <c r="E217" s="144"/>
      <c r="F217" s="144"/>
      <c r="G217" s="144"/>
      <c r="H217" s="144"/>
      <c r="I217" s="144"/>
      <c r="J217" s="144"/>
      <c r="K217" s="144"/>
      <c r="L217" s="144"/>
      <c r="M217" s="144"/>
      <c r="N217" s="144"/>
      <c r="O217" s="144"/>
      <c r="P217" s="144"/>
      <c r="Q217" s="144"/>
      <c r="R217" s="147"/>
    </row>
    <row r="218" spans="1:18" s="133" customFormat="1" ht="12.75" customHeight="1" x14ac:dyDescent="0.2">
      <c r="A218" s="150" t="s">
        <v>27354</v>
      </c>
      <c r="B218" s="144">
        <v>0.01</v>
      </c>
      <c r="C218" s="145"/>
      <c r="D218" s="146"/>
      <c r="E218" s="144"/>
      <c r="F218" s="144"/>
      <c r="G218" s="144"/>
      <c r="H218" s="144"/>
      <c r="I218" s="144"/>
      <c r="J218" s="144"/>
      <c r="K218" s="144"/>
      <c r="L218" s="144"/>
      <c r="M218" s="144"/>
      <c r="N218" s="144"/>
      <c r="O218" s="144"/>
      <c r="P218" s="144"/>
      <c r="Q218" s="144"/>
      <c r="R218" s="147"/>
    </row>
    <row r="219" spans="1:18" s="133" customFormat="1" ht="12.75" customHeight="1" x14ac:dyDescent="0.2">
      <c r="A219" s="129" t="s">
        <v>27319</v>
      </c>
      <c r="B219" s="152" t="s">
        <v>26893</v>
      </c>
      <c r="C219" s="194"/>
      <c r="D219" s="131"/>
      <c r="E219" s="152"/>
      <c r="F219" s="152"/>
      <c r="G219" s="152"/>
      <c r="H219" s="152"/>
      <c r="I219" s="152"/>
      <c r="J219" s="152"/>
      <c r="K219" s="152"/>
      <c r="L219" s="152"/>
      <c r="M219" s="152"/>
      <c r="N219" s="152"/>
      <c r="O219" s="152"/>
      <c r="P219" s="152"/>
      <c r="Q219" s="152"/>
      <c r="R219" s="153"/>
    </row>
    <row r="220" spans="1:18" s="133" customFormat="1" ht="12.75" customHeight="1" x14ac:dyDescent="0.2">
      <c r="A220" s="134" t="s">
        <v>27319</v>
      </c>
      <c r="B220" s="125">
        <v>0.01</v>
      </c>
      <c r="C220" s="126"/>
      <c r="D220" s="127"/>
      <c r="E220" s="125"/>
      <c r="F220" s="125"/>
      <c r="G220" s="125"/>
      <c r="H220" s="125"/>
      <c r="I220" s="125"/>
      <c r="J220" s="125"/>
      <c r="K220" s="125"/>
      <c r="L220" s="125"/>
      <c r="M220" s="125"/>
      <c r="N220" s="125"/>
      <c r="O220" s="125"/>
      <c r="P220" s="125"/>
      <c r="Q220" s="125"/>
      <c r="R220" s="135"/>
    </row>
    <row r="221" spans="1:18" s="133" customFormat="1" ht="12.75" customHeight="1" x14ac:dyDescent="0.2">
      <c r="A221" s="150" t="s">
        <v>27100</v>
      </c>
      <c r="B221" s="144" t="s">
        <v>26893</v>
      </c>
      <c r="C221" s="145"/>
      <c r="D221" s="146"/>
      <c r="E221" s="144"/>
      <c r="F221" s="144"/>
      <c r="G221" s="144"/>
      <c r="H221" s="144"/>
      <c r="I221" s="144"/>
      <c r="J221" s="144"/>
      <c r="K221" s="144"/>
      <c r="L221" s="144"/>
      <c r="M221" s="144"/>
      <c r="N221" s="144"/>
      <c r="O221" s="144"/>
      <c r="P221" s="144"/>
      <c r="Q221" s="144"/>
      <c r="R221" s="147"/>
    </row>
    <row r="222" spans="1:18" s="133" customFormat="1" ht="12.75" customHeight="1" x14ac:dyDescent="0.2">
      <c r="A222" s="150" t="s">
        <v>27100</v>
      </c>
      <c r="B222" s="144">
        <v>0.01</v>
      </c>
      <c r="C222" s="145"/>
      <c r="D222" s="146"/>
      <c r="E222" s="144"/>
      <c r="F222" s="144"/>
      <c r="G222" s="144"/>
      <c r="H222" s="144"/>
      <c r="I222" s="144"/>
      <c r="J222" s="144"/>
      <c r="K222" s="144"/>
      <c r="L222" s="144"/>
      <c r="M222" s="144"/>
      <c r="N222" s="144"/>
      <c r="O222" s="144"/>
      <c r="P222" s="144"/>
      <c r="Q222" s="144"/>
      <c r="R222" s="147"/>
    </row>
    <row r="223" spans="1:18" s="133" customFormat="1" ht="25.5" x14ac:dyDescent="0.2">
      <c r="A223" s="129" t="s">
        <v>27264</v>
      </c>
      <c r="B223" s="131" t="s">
        <v>10</v>
      </c>
      <c r="C223" s="194" t="s">
        <v>21</v>
      </c>
      <c r="D223" s="131" t="s">
        <v>26</v>
      </c>
      <c r="E223" s="152"/>
      <c r="F223" s="152"/>
      <c r="G223" s="152"/>
      <c r="H223" s="152"/>
      <c r="I223" s="152"/>
      <c r="J223" s="152"/>
      <c r="K223" s="152"/>
      <c r="L223" s="152"/>
      <c r="M223" s="152"/>
      <c r="N223" s="152"/>
      <c r="O223" s="152"/>
      <c r="P223" s="152"/>
      <c r="Q223" s="152"/>
      <c r="R223" s="153"/>
    </row>
    <row r="224" spans="1:18" s="133" customFormat="1" ht="12.75" customHeight="1" x14ac:dyDescent="0.2">
      <c r="A224" s="134" t="s">
        <v>27264</v>
      </c>
      <c r="B224" s="125">
        <v>0.01</v>
      </c>
      <c r="C224" s="126">
        <v>0.01</v>
      </c>
      <c r="D224" s="127">
        <v>0.01</v>
      </c>
      <c r="E224" s="125"/>
      <c r="F224" s="125"/>
      <c r="G224" s="125"/>
      <c r="H224" s="125"/>
      <c r="I224" s="125"/>
      <c r="J224" s="125"/>
      <c r="K224" s="125"/>
      <c r="L224" s="125"/>
      <c r="M224" s="125"/>
      <c r="N224" s="125"/>
      <c r="O224" s="125"/>
      <c r="P224" s="125"/>
      <c r="Q224" s="125"/>
      <c r="R224" s="135"/>
    </row>
    <row r="225" spans="1:18" s="133" customFormat="1" ht="12.75" customHeight="1" x14ac:dyDescent="0.2">
      <c r="A225" s="150" t="s">
        <v>27351</v>
      </c>
      <c r="B225" s="144" t="s">
        <v>26860</v>
      </c>
      <c r="C225" s="145"/>
      <c r="D225" s="146"/>
      <c r="E225" s="144"/>
      <c r="F225" s="144"/>
      <c r="G225" s="144"/>
      <c r="H225" s="144"/>
      <c r="I225" s="144"/>
      <c r="J225" s="144"/>
      <c r="K225" s="144"/>
      <c r="L225" s="144"/>
      <c r="M225" s="144"/>
      <c r="N225" s="144"/>
      <c r="O225" s="144"/>
      <c r="P225" s="144"/>
      <c r="Q225" s="144"/>
      <c r="R225" s="147"/>
    </row>
    <row r="226" spans="1:18" s="133" customFormat="1" ht="12.75" customHeight="1" x14ac:dyDescent="0.2">
      <c r="A226" s="150" t="s">
        <v>27351</v>
      </c>
      <c r="B226" s="144">
        <v>0.01</v>
      </c>
      <c r="C226" s="145"/>
      <c r="D226" s="146"/>
      <c r="E226" s="144"/>
      <c r="F226" s="144"/>
      <c r="G226" s="144"/>
      <c r="H226" s="144"/>
      <c r="I226" s="144"/>
      <c r="J226" s="144"/>
      <c r="K226" s="144"/>
      <c r="L226" s="144"/>
      <c r="M226" s="144"/>
      <c r="N226" s="144"/>
      <c r="O226" s="144"/>
      <c r="P226" s="144"/>
      <c r="Q226" s="144"/>
      <c r="R226" s="147"/>
    </row>
    <row r="227" spans="1:18" s="133" customFormat="1" ht="25.5" x14ac:dyDescent="0.2">
      <c r="A227" s="129" t="s">
        <v>27024</v>
      </c>
      <c r="B227" s="152" t="s">
        <v>20</v>
      </c>
      <c r="C227" s="194" t="s">
        <v>23</v>
      </c>
      <c r="D227" s="131" t="s">
        <v>24</v>
      </c>
      <c r="E227" s="152"/>
      <c r="F227" s="152"/>
      <c r="G227" s="152"/>
      <c r="H227" s="152"/>
      <c r="I227" s="152"/>
      <c r="J227" s="152"/>
      <c r="K227" s="152"/>
      <c r="L227" s="152"/>
      <c r="M227" s="152"/>
      <c r="N227" s="152"/>
      <c r="O227" s="152"/>
      <c r="P227" s="152"/>
      <c r="Q227" s="152"/>
      <c r="R227" s="153"/>
    </row>
    <row r="228" spans="1:18" s="133" customFormat="1" ht="12.75" customHeight="1" x14ac:dyDescent="0.2">
      <c r="A228" s="134" t="s">
        <v>27024</v>
      </c>
      <c r="B228" s="125">
        <v>0.01</v>
      </c>
      <c r="C228" s="126">
        <v>0.01</v>
      </c>
      <c r="D228" s="127">
        <v>0.01</v>
      </c>
      <c r="E228" s="125"/>
      <c r="F228" s="125"/>
      <c r="G228" s="125"/>
      <c r="H228" s="125"/>
      <c r="I228" s="125"/>
      <c r="J228" s="125"/>
      <c r="K228" s="125"/>
      <c r="L228" s="125"/>
      <c r="M228" s="125"/>
      <c r="N228" s="125"/>
      <c r="O228" s="125"/>
      <c r="P228" s="125"/>
      <c r="Q228" s="125"/>
      <c r="R228" s="135"/>
    </row>
    <row r="229" spans="1:18" s="133" customFormat="1" ht="25.5" x14ac:dyDescent="0.2">
      <c r="A229" s="150" t="s">
        <v>27031</v>
      </c>
      <c r="B229" s="144" t="s">
        <v>26893</v>
      </c>
      <c r="C229" s="145" t="s">
        <v>26</v>
      </c>
      <c r="D229" s="146"/>
      <c r="E229" s="144"/>
      <c r="F229" s="144"/>
      <c r="G229" s="144"/>
      <c r="H229" s="144"/>
      <c r="I229" s="144"/>
      <c r="J229" s="144"/>
      <c r="K229" s="144"/>
      <c r="L229" s="144"/>
      <c r="M229" s="144"/>
      <c r="N229" s="144"/>
      <c r="O229" s="144"/>
      <c r="P229" s="144"/>
      <c r="Q229" s="144"/>
      <c r="R229" s="147"/>
    </row>
    <row r="230" spans="1:18" s="133" customFormat="1" ht="12.75" customHeight="1" x14ac:dyDescent="0.2">
      <c r="A230" s="134" t="s">
        <v>27031</v>
      </c>
      <c r="B230" s="125">
        <v>0.01</v>
      </c>
      <c r="C230" s="126">
        <v>0.01</v>
      </c>
      <c r="D230" s="127"/>
      <c r="E230" s="125"/>
      <c r="F230" s="125"/>
      <c r="G230" s="125"/>
      <c r="H230" s="125"/>
      <c r="I230" s="125"/>
      <c r="J230" s="125"/>
      <c r="K230" s="125"/>
      <c r="L230" s="125"/>
      <c r="M230" s="125"/>
      <c r="N230" s="125"/>
      <c r="O230" s="125"/>
      <c r="P230" s="125"/>
      <c r="Q230" s="125"/>
      <c r="R230" s="135"/>
    </row>
    <row r="231" spans="1:18" s="133" customFormat="1" ht="12.75" customHeight="1" x14ac:dyDescent="0.2">
      <c r="A231" s="129" t="s">
        <v>27450</v>
      </c>
      <c r="B231" s="144" t="s">
        <v>26893</v>
      </c>
      <c r="C231" s="194"/>
      <c r="D231" s="131"/>
      <c r="E231" s="152"/>
      <c r="F231" s="152"/>
      <c r="G231" s="152"/>
      <c r="H231" s="152"/>
      <c r="I231" s="152"/>
      <c r="J231" s="152"/>
      <c r="K231" s="152"/>
      <c r="L231" s="152"/>
      <c r="M231" s="152"/>
      <c r="N231" s="152"/>
      <c r="O231" s="152"/>
      <c r="P231" s="152"/>
      <c r="Q231" s="152"/>
      <c r="R231" s="153"/>
    </row>
    <row r="232" spans="1:18" s="133" customFormat="1" ht="12.75" customHeight="1" x14ac:dyDescent="0.2">
      <c r="A232" s="134" t="s">
        <v>27450</v>
      </c>
      <c r="B232" s="125">
        <v>0.01</v>
      </c>
      <c r="C232" s="126"/>
      <c r="D232" s="127"/>
      <c r="E232" s="125"/>
      <c r="F232" s="125"/>
      <c r="G232" s="125"/>
      <c r="H232" s="125"/>
      <c r="I232" s="125"/>
      <c r="J232" s="125"/>
      <c r="K232" s="125"/>
      <c r="L232" s="125"/>
      <c r="M232" s="125"/>
      <c r="N232" s="125"/>
      <c r="O232" s="125"/>
      <c r="P232" s="125"/>
      <c r="Q232" s="125"/>
      <c r="R232" s="135"/>
    </row>
    <row r="233" spans="1:18" s="133" customFormat="1" ht="25.5" x14ac:dyDescent="0.2">
      <c r="A233" s="150" t="s">
        <v>27269</v>
      </c>
      <c r="B233" s="146" t="s">
        <v>8</v>
      </c>
      <c r="C233" s="146" t="s">
        <v>0</v>
      </c>
      <c r="D233" s="146" t="s">
        <v>3</v>
      </c>
      <c r="E233" s="144"/>
      <c r="F233" s="144"/>
      <c r="G233" s="144"/>
      <c r="H233" s="144"/>
      <c r="I233" s="144"/>
      <c r="J233" s="144"/>
      <c r="K233" s="144"/>
      <c r="L233" s="144"/>
      <c r="M233" s="144"/>
      <c r="N233" s="144"/>
      <c r="O233" s="144"/>
      <c r="P233" s="144"/>
      <c r="Q233" s="144"/>
      <c r="R233" s="147"/>
    </row>
    <row r="234" spans="1:18" s="133" customFormat="1" ht="12.75" customHeight="1" x14ac:dyDescent="0.2">
      <c r="A234" s="150" t="s">
        <v>27269</v>
      </c>
      <c r="B234" s="144">
        <v>0.01</v>
      </c>
      <c r="C234" s="146">
        <v>0.01</v>
      </c>
      <c r="D234" s="146">
        <v>0.01</v>
      </c>
      <c r="E234" s="144"/>
      <c r="F234" s="144"/>
      <c r="G234" s="144"/>
      <c r="H234" s="144"/>
      <c r="I234" s="144"/>
      <c r="J234" s="144"/>
      <c r="K234" s="144"/>
      <c r="L234" s="144"/>
      <c r="M234" s="144"/>
      <c r="N234" s="144"/>
      <c r="O234" s="144"/>
      <c r="P234" s="144"/>
      <c r="Q234" s="144"/>
      <c r="R234" s="147"/>
    </row>
    <row r="235" spans="1:18" s="133" customFormat="1" ht="25.5" x14ac:dyDescent="0.2">
      <c r="A235" s="129" t="s">
        <v>27558</v>
      </c>
      <c r="B235" s="131" t="s">
        <v>26</v>
      </c>
      <c r="C235" s="131"/>
      <c r="D235" s="131"/>
      <c r="E235" s="152"/>
      <c r="F235" s="152"/>
      <c r="G235" s="152"/>
      <c r="H235" s="152"/>
      <c r="I235" s="152"/>
      <c r="J235" s="152"/>
      <c r="K235" s="152"/>
      <c r="L235" s="152"/>
      <c r="M235" s="152"/>
      <c r="N235" s="152"/>
      <c r="O235" s="152"/>
      <c r="P235" s="152"/>
      <c r="Q235" s="152"/>
      <c r="R235" s="153"/>
    </row>
    <row r="236" spans="1:18" s="133" customFormat="1" ht="12.75" customHeight="1" x14ac:dyDescent="0.2">
      <c r="A236" s="134" t="s">
        <v>27558</v>
      </c>
      <c r="B236" s="125">
        <v>0.01</v>
      </c>
      <c r="C236" s="127"/>
      <c r="D236" s="127"/>
      <c r="E236" s="125"/>
      <c r="F236" s="125"/>
      <c r="G236" s="125"/>
      <c r="H236" s="125"/>
      <c r="I236" s="125"/>
      <c r="J236" s="125"/>
      <c r="K236" s="125"/>
      <c r="L236" s="125"/>
      <c r="M236" s="125"/>
      <c r="N236" s="125"/>
      <c r="O236" s="125"/>
      <c r="P236" s="125"/>
      <c r="Q236" s="125"/>
      <c r="R236" s="135"/>
    </row>
    <row r="237" spans="1:18" s="133" customFormat="1" ht="12.75" customHeight="1" x14ac:dyDescent="0.2">
      <c r="A237" s="129" t="s">
        <v>27205</v>
      </c>
      <c r="B237" s="152" t="s">
        <v>26893</v>
      </c>
      <c r="C237" s="194"/>
      <c r="D237" s="131"/>
      <c r="E237" s="152"/>
      <c r="F237" s="152"/>
      <c r="G237" s="152"/>
      <c r="H237" s="152"/>
      <c r="I237" s="152"/>
      <c r="J237" s="152"/>
      <c r="K237" s="152"/>
      <c r="L237" s="152"/>
      <c r="M237" s="152"/>
      <c r="N237" s="152"/>
      <c r="O237" s="152"/>
      <c r="P237" s="152"/>
      <c r="Q237" s="152"/>
      <c r="R237" s="153"/>
    </row>
    <row r="238" spans="1:18" s="133" customFormat="1" ht="12.75" customHeight="1" x14ac:dyDescent="0.2">
      <c r="A238" s="134" t="s">
        <v>27205</v>
      </c>
      <c r="B238" s="125">
        <v>0.01</v>
      </c>
      <c r="C238" s="126"/>
      <c r="D238" s="127"/>
      <c r="E238" s="125"/>
      <c r="F238" s="125"/>
      <c r="G238" s="125"/>
      <c r="H238" s="125"/>
      <c r="I238" s="125"/>
      <c r="J238" s="125"/>
      <c r="K238" s="125"/>
      <c r="L238" s="125"/>
      <c r="M238" s="125"/>
      <c r="N238" s="125"/>
      <c r="O238" s="125"/>
      <c r="P238" s="125"/>
      <c r="Q238" s="125"/>
      <c r="R238" s="135"/>
    </row>
    <row r="239" spans="1:18" s="133" customFormat="1" ht="25.5" x14ac:dyDescent="0.2">
      <c r="A239" s="150" t="s">
        <v>27577</v>
      </c>
      <c r="B239" s="146" t="s">
        <v>26</v>
      </c>
      <c r="C239" s="145"/>
      <c r="D239" s="146"/>
      <c r="E239" s="144"/>
      <c r="F239" s="144"/>
      <c r="G239" s="144"/>
      <c r="H239" s="144"/>
      <c r="I239" s="144"/>
      <c r="J239" s="144"/>
      <c r="K239" s="144"/>
      <c r="L239" s="144"/>
      <c r="M239" s="144"/>
      <c r="N239" s="144"/>
      <c r="O239" s="144"/>
      <c r="P239" s="144"/>
      <c r="Q239" s="144"/>
      <c r="R239" s="147"/>
    </row>
    <row r="240" spans="1:18" s="133" customFormat="1" ht="12.75" customHeight="1" x14ac:dyDescent="0.2">
      <c r="A240" s="150" t="s">
        <v>27577</v>
      </c>
      <c r="B240" s="144">
        <v>0.01</v>
      </c>
      <c r="C240" s="145"/>
      <c r="D240" s="146"/>
      <c r="E240" s="144"/>
      <c r="F240" s="144"/>
      <c r="G240" s="144"/>
      <c r="H240" s="144"/>
      <c r="I240" s="144"/>
      <c r="J240" s="144"/>
      <c r="K240" s="144"/>
      <c r="L240" s="144"/>
      <c r="M240" s="144"/>
      <c r="N240" s="144"/>
      <c r="O240" s="144"/>
      <c r="P240" s="144"/>
      <c r="Q240" s="144"/>
      <c r="R240" s="147"/>
    </row>
    <row r="241" spans="1:78" s="133" customFormat="1" ht="12.75" customHeight="1" x14ac:dyDescent="0.2">
      <c r="A241" s="129" t="s">
        <v>27463</v>
      </c>
      <c r="B241" s="152" t="s">
        <v>20</v>
      </c>
      <c r="C241" s="194"/>
      <c r="D241" s="131"/>
      <c r="E241" s="152"/>
      <c r="F241" s="152"/>
      <c r="G241" s="152"/>
      <c r="H241" s="152"/>
      <c r="I241" s="152"/>
      <c r="J241" s="152"/>
      <c r="K241" s="152"/>
      <c r="L241" s="152"/>
      <c r="M241" s="152"/>
      <c r="N241" s="152"/>
      <c r="O241" s="152"/>
      <c r="P241" s="152"/>
      <c r="Q241" s="152"/>
      <c r="R241" s="153"/>
    </row>
    <row r="242" spans="1:78" s="133" customFormat="1" ht="12.75" customHeight="1" x14ac:dyDescent="0.2">
      <c r="A242" s="134" t="s">
        <v>27463</v>
      </c>
      <c r="B242" s="125">
        <v>0.01</v>
      </c>
      <c r="C242" s="126"/>
      <c r="D242" s="127"/>
      <c r="E242" s="125"/>
      <c r="F242" s="125"/>
      <c r="G242" s="125"/>
      <c r="H242" s="125"/>
      <c r="I242" s="125"/>
      <c r="J242" s="125"/>
      <c r="K242" s="125"/>
      <c r="L242" s="125"/>
      <c r="M242" s="125"/>
      <c r="N242" s="125"/>
      <c r="O242" s="125"/>
      <c r="P242" s="125"/>
      <c r="Q242" s="125"/>
      <c r="R242" s="135"/>
    </row>
    <row r="243" spans="1:78" s="133" customFormat="1" ht="12.75" customHeight="1" x14ac:dyDescent="0.2">
      <c r="A243" s="150" t="s">
        <v>27070</v>
      </c>
      <c r="B243" s="144" t="s">
        <v>26947</v>
      </c>
      <c r="C243" s="145"/>
      <c r="D243" s="146"/>
      <c r="E243" s="144"/>
      <c r="F243" s="144"/>
      <c r="G243" s="144"/>
      <c r="H243" s="144"/>
      <c r="I243" s="144"/>
      <c r="J243" s="144"/>
      <c r="K243" s="144"/>
      <c r="L243" s="144"/>
      <c r="M243" s="144"/>
      <c r="N243" s="144"/>
      <c r="O243" s="144"/>
      <c r="P243" s="144"/>
      <c r="Q243" s="144"/>
      <c r="R243" s="147"/>
    </row>
    <row r="244" spans="1:78" s="133" customFormat="1" ht="12.75" customHeight="1" x14ac:dyDescent="0.2">
      <c r="A244" s="134" t="s">
        <v>27070</v>
      </c>
      <c r="B244" s="125">
        <v>0.01</v>
      </c>
      <c r="C244" s="126"/>
      <c r="D244" s="127"/>
      <c r="E244" s="125"/>
      <c r="F244" s="125"/>
      <c r="G244" s="125"/>
      <c r="H244" s="125"/>
      <c r="I244" s="125"/>
      <c r="J244" s="125"/>
      <c r="K244" s="125"/>
      <c r="L244" s="125"/>
      <c r="M244" s="125"/>
      <c r="N244" s="125"/>
      <c r="O244" s="125"/>
      <c r="P244" s="125"/>
      <c r="Q244" s="125"/>
      <c r="R244" s="135"/>
    </row>
    <row r="245" spans="1:78" s="133" customFormat="1" ht="25.5" x14ac:dyDescent="0.2">
      <c r="A245" s="150" t="s">
        <v>27121</v>
      </c>
      <c r="B245" s="144" t="s">
        <v>23</v>
      </c>
      <c r="C245" s="145" t="s">
        <v>24</v>
      </c>
      <c r="D245" s="146"/>
      <c r="E245" s="144"/>
      <c r="F245" s="144"/>
      <c r="G245" s="144"/>
      <c r="H245" s="144"/>
      <c r="I245" s="144"/>
      <c r="J245" s="144"/>
      <c r="K245" s="144"/>
      <c r="L245" s="144"/>
      <c r="M245" s="144"/>
      <c r="N245" s="144"/>
      <c r="O245" s="144"/>
      <c r="P245" s="144"/>
      <c r="Q245" s="144"/>
      <c r="R245" s="147"/>
    </row>
    <row r="246" spans="1:78" s="133" customFormat="1" ht="12.75" customHeight="1" x14ac:dyDescent="0.2">
      <c r="A246" s="134" t="s">
        <v>27121</v>
      </c>
      <c r="B246" s="125">
        <v>0.01</v>
      </c>
      <c r="C246" s="126">
        <v>0.01</v>
      </c>
      <c r="D246" s="127"/>
      <c r="E246" s="125"/>
      <c r="F246" s="125"/>
      <c r="G246" s="125"/>
      <c r="H246" s="125"/>
      <c r="I246" s="125"/>
      <c r="J246" s="125"/>
      <c r="K246" s="125"/>
      <c r="L246" s="125"/>
      <c r="M246" s="125"/>
      <c r="N246" s="125"/>
      <c r="O246" s="125"/>
      <c r="P246" s="125"/>
      <c r="Q246" s="125"/>
      <c r="R246" s="135"/>
    </row>
    <row r="247" spans="1:78" s="133" customFormat="1" ht="12.75" customHeight="1" x14ac:dyDescent="0.2">
      <c r="A247" s="129" t="s">
        <v>27366</v>
      </c>
      <c r="B247" s="152" t="s">
        <v>26937</v>
      </c>
      <c r="C247" s="194"/>
      <c r="D247" s="131"/>
      <c r="E247" s="152"/>
      <c r="F247" s="152"/>
      <c r="G247" s="152"/>
      <c r="H247" s="152"/>
      <c r="I247" s="152"/>
      <c r="J247" s="152"/>
      <c r="K247" s="152"/>
      <c r="L247" s="152"/>
      <c r="M247" s="152"/>
      <c r="N247" s="152"/>
      <c r="O247" s="152"/>
      <c r="P247" s="152"/>
      <c r="Q247" s="152"/>
      <c r="R247" s="153"/>
    </row>
    <row r="248" spans="1:78" s="133" customFormat="1" ht="12.75" customHeight="1" x14ac:dyDescent="0.2">
      <c r="A248" s="134" t="s">
        <v>27366</v>
      </c>
      <c r="B248" s="125">
        <v>0.01</v>
      </c>
      <c r="C248" s="126"/>
      <c r="D248" s="127"/>
      <c r="E248" s="125"/>
      <c r="F248" s="125"/>
      <c r="G248" s="125"/>
      <c r="H248" s="125"/>
      <c r="I248" s="125"/>
      <c r="J248" s="125"/>
      <c r="K248" s="125"/>
      <c r="L248" s="125"/>
      <c r="M248" s="125"/>
      <c r="N248" s="125"/>
      <c r="O248" s="125"/>
      <c r="P248" s="125"/>
      <c r="Q248" s="125"/>
      <c r="R248" s="135"/>
    </row>
    <row r="249" spans="1:78" s="133" customFormat="1" ht="12.75" customHeight="1" x14ac:dyDescent="0.2">
      <c r="A249" s="150" t="s">
        <v>26946</v>
      </c>
      <c r="B249" s="144" t="s">
        <v>26947</v>
      </c>
      <c r="C249" s="145"/>
      <c r="D249" s="146"/>
      <c r="E249" s="144"/>
      <c r="F249" s="144"/>
      <c r="G249" s="144"/>
      <c r="H249" s="144"/>
      <c r="I249" s="144"/>
      <c r="J249" s="144"/>
      <c r="K249" s="144"/>
      <c r="L249" s="144"/>
      <c r="M249" s="144"/>
      <c r="N249" s="144"/>
      <c r="O249" s="144"/>
      <c r="P249" s="144"/>
      <c r="Q249" s="144"/>
      <c r="R249" s="147"/>
    </row>
    <row r="250" spans="1:78" s="133" customFormat="1" ht="12.75" customHeight="1" x14ac:dyDescent="0.2">
      <c r="A250" s="134" t="s">
        <v>26946</v>
      </c>
      <c r="B250" s="125">
        <v>0.01</v>
      </c>
      <c r="C250" s="126"/>
      <c r="D250" s="127"/>
      <c r="E250" s="125"/>
      <c r="F250" s="125"/>
      <c r="G250" s="125"/>
      <c r="H250" s="125"/>
      <c r="I250" s="125"/>
      <c r="J250" s="125"/>
      <c r="K250" s="125"/>
      <c r="L250" s="125"/>
      <c r="M250" s="125"/>
      <c r="N250" s="125"/>
      <c r="O250" s="125"/>
      <c r="P250" s="125"/>
      <c r="Q250" s="125"/>
      <c r="R250" s="135"/>
    </row>
    <row r="251" spans="1:78" s="133" customFormat="1" ht="12.75" customHeight="1" x14ac:dyDescent="0.2">
      <c r="A251" s="129" t="s">
        <v>27347</v>
      </c>
      <c r="B251" s="152" t="s">
        <v>26893</v>
      </c>
      <c r="C251" s="194"/>
      <c r="D251" s="131"/>
      <c r="E251" s="152"/>
      <c r="F251" s="152"/>
      <c r="G251" s="152"/>
      <c r="H251" s="152"/>
      <c r="I251" s="152"/>
      <c r="J251" s="152"/>
      <c r="K251" s="152"/>
      <c r="L251" s="152"/>
      <c r="M251" s="152"/>
      <c r="N251" s="152"/>
      <c r="O251" s="152"/>
      <c r="P251" s="152"/>
      <c r="Q251" s="152"/>
      <c r="R251" s="153"/>
    </row>
    <row r="252" spans="1:78" s="133" customFormat="1" ht="12.75" customHeight="1" x14ac:dyDescent="0.2">
      <c r="A252" s="134" t="s">
        <v>27347</v>
      </c>
      <c r="B252" s="125">
        <v>0.01</v>
      </c>
      <c r="C252" s="126"/>
      <c r="D252" s="127"/>
      <c r="E252" s="125"/>
      <c r="F252" s="125"/>
      <c r="G252" s="125"/>
      <c r="H252" s="125"/>
      <c r="I252" s="125"/>
      <c r="J252" s="125"/>
      <c r="K252" s="125"/>
      <c r="L252" s="125"/>
      <c r="M252" s="125"/>
      <c r="N252" s="125"/>
      <c r="O252" s="125"/>
      <c r="P252" s="125"/>
      <c r="Q252" s="125"/>
      <c r="R252" s="135"/>
    </row>
    <row r="253" spans="1:78" s="133" customFormat="1" ht="12.75" customHeight="1" x14ac:dyDescent="0.2">
      <c r="A253" s="129" t="s">
        <v>27503</v>
      </c>
      <c r="B253" s="152" t="s">
        <v>26860</v>
      </c>
      <c r="C253" s="194"/>
      <c r="D253" s="131"/>
      <c r="E253" s="152"/>
      <c r="F253" s="152"/>
      <c r="G253" s="152"/>
      <c r="H253" s="152"/>
      <c r="I253" s="152"/>
      <c r="J253" s="152"/>
      <c r="K253" s="152"/>
      <c r="L253" s="152"/>
      <c r="M253" s="152"/>
      <c r="N253" s="152"/>
      <c r="O253" s="152"/>
      <c r="P253" s="152"/>
      <c r="Q253" s="152"/>
      <c r="R253" s="153"/>
    </row>
    <row r="254" spans="1:78" s="133" customFormat="1" ht="12.75" customHeight="1" x14ac:dyDescent="0.2">
      <c r="A254" s="134" t="s">
        <v>27503</v>
      </c>
      <c r="B254" s="125">
        <v>0.01</v>
      </c>
      <c r="C254" s="126"/>
      <c r="D254" s="127"/>
      <c r="E254" s="125"/>
      <c r="F254" s="125"/>
      <c r="G254" s="125"/>
      <c r="H254" s="125"/>
      <c r="I254" s="125"/>
      <c r="J254" s="125"/>
      <c r="K254" s="125"/>
      <c r="L254" s="125"/>
      <c r="M254" s="125"/>
      <c r="N254" s="125"/>
      <c r="O254" s="125"/>
      <c r="P254" s="125"/>
      <c r="Q254" s="125"/>
      <c r="R254" s="135"/>
    </row>
    <row r="255" spans="1:78" s="133" customFormat="1" ht="12.75" customHeight="1" x14ac:dyDescent="0.2">
      <c r="A255" s="150" t="s">
        <v>27083</v>
      </c>
      <c r="B255" s="144" t="s">
        <v>26893</v>
      </c>
      <c r="C255" s="145"/>
      <c r="D255" s="146"/>
      <c r="E255" s="144"/>
      <c r="F255" s="144"/>
      <c r="G255" s="144"/>
      <c r="H255" s="144"/>
      <c r="I255" s="144"/>
      <c r="J255" s="144"/>
      <c r="K255" s="144"/>
      <c r="L255" s="144"/>
      <c r="M255" s="144"/>
      <c r="N255" s="144"/>
      <c r="O255" s="144"/>
      <c r="P255" s="144"/>
      <c r="Q255" s="144"/>
      <c r="R255" s="151"/>
      <c r="U255" s="148"/>
      <c r="V255" s="148"/>
      <c r="W255" s="148"/>
      <c r="X255" s="148"/>
      <c r="Y255" s="148"/>
      <c r="Z255" s="148"/>
      <c r="AA255" s="148"/>
      <c r="AB255" s="148"/>
      <c r="AC255" s="148"/>
      <c r="AD255" s="148"/>
      <c r="AE255" s="148"/>
      <c r="AF255" s="148"/>
      <c r="AG255" s="148"/>
      <c r="AH255" s="148"/>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8"/>
      <c r="BR255" s="148"/>
      <c r="BS255" s="148"/>
      <c r="BT255" s="148"/>
      <c r="BU255" s="148"/>
      <c r="BV255" s="148"/>
      <c r="BW255" s="148"/>
      <c r="BX255" s="148"/>
      <c r="BY255" s="148"/>
      <c r="BZ255" s="148"/>
    </row>
    <row r="256" spans="1:78" s="133" customFormat="1" ht="12.75" customHeight="1" x14ac:dyDescent="0.2">
      <c r="A256" s="134" t="s">
        <v>27083</v>
      </c>
      <c r="B256" s="125">
        <v>0.01</v>
      </c>
      <c r="C256" s="126"/>
      <c r="D256" s="127"/>
      <c r="E256" s="125"/>
      <c r="F256" s="125"/>
      <c r="G256" s="125"/>
      <c r="H256" s="125"/>
      <c r="I256" s="125"/>
      <c r="J256" s="125"/>
      <c r="K256" s="125"/>
      <c r="L256" s="125"/>
      <c r="M256" s="125"/>
      <c r="N256" s="125"/>
      <c r="O256" s="125"/>
      <c r="P256" s="125"/>
      <c r="Q256" s="125"/>
      <c r="R256" s="149"/>
      <c r="U256" s="148"/>
      <c r="V256" s="148"/>
      <c r="W256" s="148"/>
      <c r="X256" s="148"/>
      <c r="Y256" s="148"/>
      <c r="Z256" s="148"/>
      <c r="AA256" s="148"/>
      <c r="AB256" s="148"/>
      <c r="AC256" s="148"/>
      <c r="AD256" s="148"/>
      <c r="AE256" s="148"/>
      <c r="AF256" s="148"/>
      <c r="AG256" s="148"/>
      <c r="AH256" s="148"/>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8"/>
      <c r="BR256" s="148"/>
      <c r="BS256" s="148"/>
      <c r="BT256" s="148"/>
      <c r="BU256" s="148"/>
      <c r="BV256" s="148"/>
      <c r="BW256" s="148"/>
      <c r="BX256" s="148"/>
      <c r="BY256" s="148"/>
      <c r="BZ256" s="148"/>
    </row>
    <row r="257" spans="1:78" s="133" customFormat="1" ht="12.75" customHeight="1" x14ac:dyDescent="0.2">
      <c r="A257" s="129" t="s">
        <v>27421</v>
      </c>
      <c r="B257" s="152" t="s">
        <v>26893</v>
      </c>
      <c r="C257" s="194"/>
      <c r="D257" s="131"/>
      <c r="E257" s="152"/>
      <c r="F257" s="152"/>
      <c r="G257" s="152"/>
      <c r="H257" s="152"/>
      <c r="I257" s="152"/>
      <c r="J257" s="152"/>
      <c r="K257" s="152"/>
      <c r="L257" s="152"/>
      <c r="M257" s="152"/>
      <c r="N257" s="152"/>
      <c r="O257" s="152"/>
      <c r="P257" s="152"/>
      <c r="Q257" s="152"/>
      <c r="R257" s="212"/>
      <c r="U257" s="148"/>
      <c r="V257" s="148"/>
      <c r="W257" s="148"/>
      <c r="X257" s="148"/>
      <c r="Y257" s="148"/>
      <c r="Z257" s="148"/>
      <c r="AA257" s="148"/>
      <c r="AB257" s="148"/>
      <c r="AC257" s="148"/>
      <c r="AD257" s="148"/>
      <c r="AE257" s="148"/>
      <c r="AF257" s="148"/>
      <c r="AG257" s="148"/>
      <c r="AH257" s="148"/>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c r="BI257" s="148"/>
      <c r="BJ257" s="148"/>
      <c r="BK257" s="148"/>
      <c r="BL257" s="148"/>
      <c r="BM257" s="148"/>
      <c r="BN257" s="148"/>
      <c r="BO257" s="148"/>
      <c r="BP257" s="148"/>
      <c r="BQ257" s="148"/>
      <c r="BR257" s="148"/>
      <c r="BS257" s="148"/>
      <c r="BT257" s="148"/>
      <c r="BU257" s="148"/>
      <c r="BV257" s="148"/>
      <c r="BW257" s="148"/>
      <c r="BX257" s="148"/>
      <c r="BY257" s="148"/>
      <c r="BZ257" s="148"/>
    </row>
    <row r="258" spans="1:78" s="133" customFormat="1" ht="12.75" customHeight="1" x14ac:dyDescent="0.2">
      <c r="A258" s="134" t="s">
        <v>27421</v>
      </c>
      <c r="B258" s="125">
        <v>0.01</v>
      </c>
      <c r="C258" s="126"/>
      <c r="D258" s="127"/>
      <c r="E258" s="125"/>
      <c r="F258" s="125"/>
      <c r="G258" s="125"/>
      <c r="H258" s="125"/>
      <c r="I258" s="125"/>
      <c r="J258" s="125"/>
      <c r="K258" s="125"/>
      <c r="L258" s="125"/>
      <c r="M258" s="125"/>
      <c r="N258" s="125"/>
      <c r="O258" s="125"/>
      <c r="P258" s="125"/>
      <c r="Q258" s="125"/>
      <c r="R258" s="149"/>
      <c r="U258" s="148"/>
      <c r="V258" s="148"/>
      <c r="W258" s="148"/>
      <c r="X258" s="148"/>
      <c r="Y258" s="148"/>
      <c r="Z258" s="148"/>
      <c r="AA258" s="148"/>
      <c r="AB258" s="148"/>
      <c r="AC258" s="148"/>
      <c r="AD258" s="148"/>
      <c r="AE258" s="148"/>
      <c r="AF258" s="148"/>
      <c r="AG258" s="148"/>
      <c r="AH258" s="148"/>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c r="BI258" s="148"/>
      <c r="BJ258" s="148"/>
      <c r="BK258" s="148"/>
      <c r="BL258" s="148"/>
      <c r="BM258" s="148"/>
      <c r="BN258" s="148"/>
      <c r="BO258" s="148"/>
      <c r="BP258" s="148"/>
      <c r="BQ258" s="148"/>
      <c r="BR258" s="148"/>
      <c r="BS258" s="148"/>
      <c r="BT258" s="148"/>
      <c r="BU258" s="148"/>
      <c r="BV258" s="148"/>
      <c r="BW258" s="148"/>
      <c r="BX258" s="148"/>
      <c r="BY258" s="148"/>
      <c r="BZ258" s="148"/>
    </row>
    <row r="259" spans="1:78" s="133" customFormat="1" ht="12.75" customHeight="1" x14ac:dyDescent="0.2">
      <c r="A259" s="150" t="s">
        <v>27081</v>
      </c>
      <c r="B259" s="144" t="s">
        <v>26893</v>
      </c>
      <c r="C259" s="144" t="s">
        <v>21</v>
      </c>
      <c r="D259" s="146"/>
      <c r="E259" s="144"/>
      <c r="F259" s="144"/>
      <c r="G259" s="144"/>
      <c r="H259" s="144"/>
      <c r="I259" s="144"/>
      <c r="J259" s="144"/>
      <c r="K259" s="144"/>
      <c r="L259" s="144"/>
      <c r="M259" s="144"/>
      <c r="N259" s="144"/>
      <c r="O259" s="144"/>
      <c r="P259" s="144"/>
      <c r="Q259" s="144"/>
      <c r="R259" s="147"/>
    </row>
    <row r="260" spans="1:78" s="133" customFormat="1" ht="12.75" customHeight="1" x14ac:dyDescent="0.2">
      <c r="A260" s="134" t="s">
        <v>27081</v>
      </c>
      <c r="B260" s="125">
        <v>0.01</v>
      </c>
      <c r="C260" s="125">
        <v>0.01</v>
      </c>
      <c r="D260" s="127"/>
      <c r="E260" s="125"/>
      <c r="F260" s="125"/>
      <c r="G260" s="125"/>
      <c r="H260" s="125"/>
      <c r="I260" s="125"/>
      <c r="J260" s="125"/>
      <c r="K260" s="125"/>
      <c r="L260" s="125"/>
      <c r="M260" s="125"/>
      <c r="N260" s="125"/>
      <c r="O260" s="125"/>
      <c r="P260" s="125"/>
      <c r="Q260" s="125"/>
      <c r="R260" s="135"/>
    </row>
    <row r="261" spans="1:78" s="133" customFormat="1" ht="12.75" customHeight="1" x14ac:dyDescent="0.2">
      <c r="A261" s="150" t="s">
        <v>26866</v>
      </c>
      <c r="B261" s="144" t="s">
        <v>20</v>
      </c>
      <c r="C261" s="145"/>
      <c r="D261" s="146"/>
      <c r="E261" s="144"/>
      <c r="F261" s="144"/>
      <c r="G261" s="144"/>
      <c r="H261" s="144"/>
      <c r="I261" s="144"/>
      <c r="J261" s="144"/>
      <c r="K261" s="144"/>
      <c r="L261" s="144"/>
      <c r="M261" s="144"/>
      <c r="N261" s="144"/>
      <c r="O261" s="144"/>
      <c r="P261" s="144"/>
      <c r="Q261" s="144"/>
      <c r="R261" s="147"/>
    </row>
    <row r="262" spans="1:78" s="133" customFormat="1" ht="12.75" customHeight="1" x14ac:dyDescent="0.2">
      <c r="A262" s="134" t="s">
        <v>26866</v>
      </c>
      <c r="B262" s="125">
        <v>0.01</v>
      </c>
      <c r="C262" s="126"/>
      <c r="D262" s="127"/>
      <c r="E262" s="125"/>
      <c r="F262" s="125"/>
      <c r="G262" s="125"/>
      <c r="H262" s="125"/>
      <c r="I262" s="125"/>
      <c r="J262" s="125"/>
      <c r="K262" s="125"/>
      <c r="L262" s="125"/>
      <c r="M262" s="125"/>
      <c r="N262" s="125"/>
      <c r="O262" s="125"/>
      <c r="P262" s="125"/>
      <c r="Q262" s="125"/>
      <c r="R262" s="135"/>
    </row>
    <row r="263" spans="1:78" s="133" customFormat="1" ht="25.5" x14ac:dyDescent="0.2">
      <c r="A263" s="129" t="s">
        <v>27563</v>
      </c>
      <c r="B263" s="131" t="s">
        <v>26</v>
      </c>
      <c r="C263" s="194"/>
      <c r="D263" s="131"/>
      <c r="E263" s="152"/>
      <c r="F263" s="152"/>
      <c r="G263" s="152"/>
      <c r="H263" s="152"/>
      <c r="I263" s="152"/>
      <c r="J263" s="152"/>
      <c r="K263" s="152"/>
      <c r="L263" s="152"/>
      <c r="M263" s="152"/>
      <c r="N263" s="152"/>
      <c r="O263" s="152"/>
      <c r="P263" s="152"/>
      <c r="Q263" s="152"/>
      <c r="R263" s="153"/>
    </row>
    <row r="264" spans="1:78" s="133" customFormat="1" ht="12.75" customHeight="1" x14ac:dyDescent="0.2">
      <c r="A264" s="134" t="s">
        <v>27563</v>
      </c>
      <c r="B264" s="125">
        <v>0.01</v>
      </c>
      <c r="C264" s="126"/>
      <c r="D264" s="127"/>
      <c r="E264" s="125"/>
      <c r="F264" s="125"/>
      <c r="G264" s="125"/>
      <c r="H264" s="125"/>
      <c r="I264" s="125"/>
      <c r="J264" s="125"/>
      <c r="K264" s="125"/>
      <c r="L264" s="125"/>
      <c r="M264" s="125"/>
      <c r="N264" s="125"/>
      <c r="O264" s="125"/>
      <c r="P264" s="125"/>
      <c r="Q264" s="125"/>
      <c r="R264" s="135"/>
    </row>
    <row r="265" spans="1:78" s="133" customFormat="1" ht="12.75" customHeight="1" x14ac:dyDescent="0.2">
      <c r="A265" s="150" t="s">
        <v>27340</v>
      </c>
      <c r="B265" s="144" t="s">
        <v>26893</v>
      </c>
      <c r="C265" s="145"/>
      <c r="D265" s="146"/>
      <c r="E265" s="144"/>
      <c r="F265" s="144"/>
      <c r="G265" s="144"/>
      <c r="H265" s="144"/>
      <c r="I265" s="144"/>
      <c r="J265" s="144"/>
      <c r="K265" s="144"/>
      <c r="L265" s="144"/>
      <c r="M265" s="144"/>
      <c r="N265" s="144"/>
      <c r="O265" s="144"/>
      <c r="P265" s="144"/>
      <c r="Q265" s="144"/>
      <c r="R265" s="147"/>
    </row>
    <row r="266" spans="1:78" s="133" customFormat="1" ht="12.75" customHeight="1" x14ac:dyDescent="0.2">
      <c r="A266" s="150" t="s">
        <v>27340</v>
      </c>
      <c r="B266" s="144">
        <v>0.01</v>
      </c>
      <c r="C266" s="145"/>
      <c r="D266" s="146"/>
      <c r="E266" s="144"/>
      <c r="F266" s="144"/>
      <c r="G266" s="144"/>
      <c r="H266" s="144"/>
      <c r="I266" s="144"/>
      <c r="J266" s="144"/>
      <c r="K266" s="144"/>
      <c r="L266" s="144"/>
      <c r="M266" s="144"/>
      <c r="N266" s="144"/>
      <c r="O266" s="144"/>
      <c r="P266" s="144"/>
      <c r="Q266" s="144"/>
      <c r="R266" s="147"/>
    </row>
    <row r="267" spans="1:78" s="133" customFormat="1" ht="25.5" x14ac:dyDescent="0.2">
      <c r="A267" s="129" t="s">
        <v>27216</v>
      </c>
      <c r="B267" s="152" t="s">
        <v>26893</v>
      </c>
      <c r="C267" s="194" t="s">
        <v>26</v>
      </c>
      <c r="D267" s="131"/>
      <c r="E267" s="152"/>
      <c r="F267" s="152"/>
      <c r="G267" s="152"/>
      <c r="H267" s="152"/>
      <c r="I267" s="152"/>
      <c r="J267" s="152"/>
      <c r="K267" s="152"/>
      <c r="L267" s="152"/>
      <c r="M267" s="152"/>
      <c r="N267" s="152"/>
      <c r="O267" s="152"/>
      <c r="P267" s="152"/>
      <c r="Q267" s="152"/>
      <c r="R267" s="153"/>
    </row>
    <row r="268" spans="1:78" s="133" customFormat="1" ht="12.75" customHeight="1" x14ac:dyDescent="0.2">
      <c r="A268" s="134" t="s">
        <v>27216</v>
      </c>
      <c r="B268" s="125">
        <v>0.01</v>
      </c>
      <c r="C268" s="126">
        <v>0.01</v>
      </c>
      <c r="D268" s="127"/>
      <c r="E268" s="125"/>
      <c r="F268" s="125"/>
      <c r="G268" s="125"/>
      <c r="H268" s="125"/>
      <c r="I268" s="125"/>
      <c r="J268" s="125"/>
      <c r="K268" s="125"/>
      <c r="L268" s="125"/>
      <c r="M268" s="125"/>
      <c r="N268" s="125"/>
      <c r="O268" s="125"/>
      <c r="P268" s="125"/>
      <c r="Q268" s="125"/>
      <c r="R268" s="135"/>
    </row>
    <row r="269" spans="1:78" s="133" customFormat="1" ht="12.75" customHeight="1" x14ac:dyDescent="0.2">
      <c r="A269" s="129" t="s">
        <v>27193</v>
      </c>
      <c r="B269" s="152" t="s">
        <v>26860</v>
      </c>
      <c r="C269" s="194"/>
      <c r="D269" s="131"/>
      <c r="E269" s="152"/>
      <c r="F269" s="152"/>
      <c r="G269" s="152"/>
      <c r="H269" s="152"/>
      <c r="I269" s="152"/>
      <c r="J269" s="152"/>
      <c r="K269" s="152"/>
      <c r="L269" s="152"/>
      <c r="M269" s="152"/>
      <c r="N269" s="152"/>
      <c r="O269" s="152"/>
      <c r="P269" s="152"/>
      <c r="Q269" s="152"/>
      <c r="R269" s="153"/>
    </row>
    <row r="270" spans="1:78" s="133" customFormat="1" ht="12.75" customHeight="1" x14ac:dyDescent="0.2">
      <c r="A270" s="134" t="s">
        <v>27193</v>
      </c>
      <c r="B270" s="125">
        <v>0.01</v>
      </c>
      <c r="C270" s="126"/>
      <c r="D270" s="127"/>
      <c r="E270" s="125"/>
      <c r="F270" s="125"/>
      <c r="G270" s="125"/>
      <c r="H270" s="125"/>
      <c r="I270" s="125"/>
      <c r="J270" s="125"/>
      <c r="K270" s="125"/>
      <c r="L270" s="125"/>
      <c r="M270" s="125"/>
      <c r="N270" s="125"/>
      <c r="O270" s="125"/>
      <c r="P270" s="125"/>
      <c r="Q270" s="125"/>
      <c r="R270" s="135"/>
    </row>
    <row r="271" spans="1:78" s="133" customFormat="1" ht="12.75" customHeight="1" x14ac:dyDescent="0.2">
      <c r="A271" s="150" t="s">
        <v>27410</v>
      </c>
      <c r="B271" s="144" t="s">
        <v>21</v>
      </c>
      <c r="C271" s="145"/>
      <c r="D271" s="146"/>
      <c r="E271" s="144"/>
      <c r="F271" s="144"/>
      <c r="G271" s="144"/>
      <c r="H271" s="144"/>
      <c r="I271" s="144"/>
      <c r="J271" s="144"/>
      <c r="K271" s="144"/>
      <c r="L271" s="144"/>
      <c r="M271" s="144"/>
      <c r="N271" s="144"/>
      <c r="O271" s="144"/>
      <c r="P271" s="144"/>
      <c r="Q271" s="144"/>
      <c r="R271" s="147"/>
    </row>
    <row r="272" spans="1:78" s="133" customFormat="1" ht="12.75" customHeight="1" x14ac:dyDescent="0.2">
      <c r="A272" s="150" t="s">
        <v>27410</v>
      </c>
      <c r="B272" s="144">
        <v>0.01</v>
      </c>
      <c r="C272" s="145"/>
      <c r="D272" s="146"/>
      <c r="E272" s="144"/>
      <c r="F272" s="144"/>
      <c r="G272" s="144"/>
      <c r="H272" s="144"/>
      <c r="I272" s="144"/>
      <c r="J272" s="144"/>
      <c r="K272" s="144"/>
      <c r="L272" s="144"/>
      <c r="M272" s="144"/>
      <c r="N272" s="144"/>
      <c r="O272" s="144"/>
      <c r="P272" s="144"/>
      <c r="Q272" s="144"/>
      <c r="R272" s="147"/>
    </row>
    <row r="273" spans="1:18" s="133" customFormat="1" ht="25.5" x14ac:dyDescent="0.2">
      <c r="A273" s="129" t="s">
        <v>27280</v>
      </c>
      <c r="B273" s="152" t="s">
        <v>23</v>
      </c>
      <c r="C273" s="194" t="s">
        <v>24</v>
      </c>
      <c r="D273" s="131"/>
      <c r="E273" s="152"/>
      <c r="F273" s="152"/>
      <c r="G273" s="152"/>
      <c r="H273" s="152"/>
      <c r="I273" s="152"/>
      <c r="J273" s="152"/>
      <c r="K273" s="152"/>
      <c r="L273" s="152"/>
      <c r="M273" s="152"/>
      <c r="N273" s="152"/>
      <c r="O273" s="152"/>
      <c r="P273" s="152"/>
      <c r="Q273" s="152"/>
      <c r="R273" s="153"/>
    </row>
    <row r="274" spans="1:18" s="133" customFormat="1" ht="12.75" customHeight="1" x14ac:dyDescent="0.2">
      <c r="A274" s="134" t="s">
        <v>27280</v>
      </c>
      <c r="B274" s="125">
        <v>0.01</v>
      </c>
      <c r="C274" s="126">
        <v>0.01</v>
      </c>
      <c r="D274" s="127"/>
      <c r="E274" s="125"/>
      <c r="F274" s="125"/>
      <c r="G274" s="125"/>
      <c r="H274" s="125"/>
      <c r="I274" s="125"/>
      <c r="J274" s="125"/>
      <c r="K274" s="125"/>
      <c r="L274" s="125"/>
      <c r="M274" s="125"/>
      <c r="N274" s="125"/>
      <c r="O274" s="125"/>
      <c r="P274" s="125"/>
      <c r="Q274" s="125"/>
      <c r="R274" s="135"/>
    </row>
    <row r="275" spans="1:18" s="133" customFormat="1" ht="12.75" customHeight="1" x14ac:dyDescent="0.2">
      <c r="A275" s="150" t="s">
        <v>26889</v>
      </c>
      <c r="B275" s="144" t="s">
        <v>20</v>
      </c>
      <c r="C275" s="145"/>
      <c r="D275" s="146"/>
      <c r="E275" s="144"/>
      <c r="F275" s="144"/>
      <c r="G275" s="144"/>
      <c r="H275" s="144"/>
      <c r="I275" s="144"/>
      <c r="J275" s="144"/>
      <c r="K275" s="144"/>
      <c r="L275" s="144"/>
      <c r="M275" s="144"/>
      <c r="N275" s="144"/>
      <c r="O275" s="144"/>
      <c r="P275" s="144"/>
      <c r="Q275" s="144"/>
      <c r="R275" s="147"/>
    </row>
    <row r="276" spans="1:18" s="133" customFormat="1" ht="12.75" customHeight="1" x14ac:dyDescent="0.2">
      <c r="A276" s="134" t="s">
        <v>26889</v>
      </c>
      <c r="B276" s="125">
        <v>0.05</v>
      </c>
      <c r="C276" s="126"/>
      <c r="D276" s="127"/>
      <c r="E276" s="125"/>
      <c r="F276" s="125"/>
      <c r="G276" s="125"/>
      <c r="H276" s="125"/>
      <c r="I276" s="125"/>
      <c r="J276" s="125"/>
      <c r="K276" s="125"/>
      <c r="L276" s="125"/>
      <c r="M276" s="125"/>
      <c r="N276" s="125"/>
      <c r="O276" s="125"/>
      <c r="P276" s="125"/>
      <c r="Q276" s="125"/>
      <c r="R276" s="135"/>
    </row>
    <row r="277" spans="1:18" s="133" customFormat="1" ht="25.5" x14ac:dyDescent="0.2">
      <c r="A277" s="150" t="s">
        <v>26880</v>
      </c>
      <c r="B277" s="146" t="s">
        <v>8</v>
      </c>
      <c r="C277" s="145" t="s">
        <v>21</v>
      </c>
      <c r="D277" s="146" t="s">
        <v>26</v>
      </c>
      <c r="E277" s="144"/>
      <c r="F277" s="144"/>
      <c r="G277" s="144"/>
      <c r="H277" s="144"/>
      <c r="I277" s="144"/>
      <c r="J277" s="144"/>
      <c r="K277" s="144"/>
      <c r="L277" s="144"/>
      <c r="M277" s="144"/>
      <c r="N277" s="144"/>
      <c r="O277" s="144"/>
      <c r="P277" s="144"/>
      <c r="Q277" s="144"/>
      <c r="R277" s="147"/>
    </row>
    <row r="278" spans="1:18" s="133" customFormat="1" ht="12.75" customHeight="1" x14ac:dyDescent="0.2">
      <c r="A278" s="134" t="s">
        <v>26880</v>
      </c>
      <c r="B278" s="125">
        <v>0.01</v>
      </c>
      <c r="C278" s="126">
        <v>0.01</v>
      </c>
      <c r="D278" s="127">
        <v>0.01</v>
      </c>
      <c r="E278" s="125"/>
      <c r="F278" s="125"/>
      <c r="G278" s="125"/>
      <c r="H278" s="125"/>
      <c r="I278" s="125"/>
      <c r="J278" s="125"/>
      <c r="K278" s="125"/>
      <c r="L278" s="125"/>
      <c r="M278" s="125"/>
      <c r="N278" s="125"/>
      <c r="O278" s="125"/>
      <c r="P278" s="125"/>
      <c r="Q278" s="125"/>
      <c r="R278" s="135"/>
    </row>
    <row r="279" spans="1:18" s="133" customFormat="1" ht="12.75" customHeight="1" x14ac:dyDescent="0.2">
      <c r="A279" s="150" t="s">
        <v>27165</v>
      </c>
      <c r="B279" s="144" t="s">
        <v>26893</v>
      </c>
      <c r="C279" s="145"/>
      <c r="D279" s="146"/>
      <c r="E279" s="144"/>
      <c r="F279" s="144"/>
      <c r="G279" s="144"/>
      <c r="H279" s="144"/>
      <c r="I279" s="144"/>
      <c r="J279" s="144"/>
      <c r="K279" s="144"/>
      <c r="L279" s="144"/>
      <c r="M279" s="144"/>
      <c r="N279" s="144"/>
      <c r="O279" s="144"/>
      <c r="P279" s="144"/>
      <c r="Q279" s="144"/>
      <c r="R279" s="147"/>
    </row>
    <row r="280" spans="1:18" s="133" customFormat="1" ht="12.75" customHeight="1" x14ac:dyDescent="0.2">
      <c r="A280" s="134" t="s">
        <v>27165</v>
      </c>
      <c r="B280" s="125">
        <v>0.01</v>
      </c>
      <c r="C280" s="126"/>
      <c r="D280" s="127"/>
      <c r="E280" s="125"/>
      <c r="F280" s="125"/>
      <c r="G280" s="125"/>
      <c r="H280" s="125"/>
      <c r="I280" s="125"/>
      <c r="J280" s="125"/>
      <c r="K280" s="125"/>
      <c r="L280" s="125"/>
      <c r="M280" s="125"/>
      <c r="N280" s="125"/>
      <c r="O280" s="125"/>
      <c r="P280" s="125"/>
      <c r="Q280" s="125"/>
      <c r="R280" s="135"/>
    </row>
    <row r="281" spans="1:18" s="133" customFormat="1" ht="25.5" x14ac:dyDescent="0.2">
      <c r="A281" s="141" t="s">
        <v>43</v>
      </c>
      <c r="B281" s="130" t="s">
        <v>26904</v>
      </c>
      <c r="C281" s="130" t="s">
        <v>26893</v>
      </c>
      <c r="D281" s="131" t="s">
        <v>26</v>
      </c>
      <c r="E281" s="131"/>
      <c r="F281" s="131"/>
      <c r="G281" s="131"/>
      <c r="H281" s="131"/>
      <c r="I281" s="131"/>
      <c r="J281" s="131"/>
      <c r="K281" s="131"/>
      <c r="L281" s="131"/>
      <c r="M281" s="131"/>
      <c r="N281" s="131"/>
      <c r="O281" s="131"/>
      <c r="P281" s="131"/>
      <c r="Q281" s="131"/>
      <c r="R281" s="137"/>
    </row>
    <row r="282" spans="1:18" s="133" customFormat="1" ht="12.75" customHeight="1" x14ac:dyDescent="0.2">
      <c r="A282" s="142" t="s">
        <v>43</v>
      </c>
      <c r="B282" s="125">
        <v>0.01</v>
      </c>
      <c r="C282" s="127">
        <v>0.01</v>
      </c>
      <c r="D282" s="127">
        <v>0.01</v>
      </c>
      <c r="E282" s="125"/>
      <c r="F282" s="125"/>
      <c r="G282" s="125"/>
      <c r="H282" s="125"/>
      <c r="I282" s="125"/>
      <c r="J282" s="125"/>
      <c r="K282" s="125"/>
      <c r="L282" s="125"/>
      <c r="M282" s="125"/>
      <c r="N282" s="125"/>
      <c r="O282" s="125"/>
      <c r="P282" s="125"/>
      <c r="Q282" s="125"/>
      <c r="R282" s="135"/>
    </row>
    <row r="283" spans="1:18" s="133" customFormat="1" x14ac:dyDescent="0.2">
      <c r="A283" s="150" t="s">
        <v>26984</v>
      </c>
      <c r="B283" s="146" t="s">
        <v>26893</v>
      </c>
      <c r="C283" s="145"/>
      <c r="D283" s="146"/>
      <c r="E283" s="144"/>
      <c r="F283" s="144"/>
      <c r="G283" s="144"/>
      <c r="H283" s="144"/>
      <c r="I283" s="144"/>
      <c r="J283" s="144"/>
      <c r="K283" s="144"/>
      <c r="L283" s="144"/>
      <c r="M283" s="144"/>
      <c r="N283" s="144"/>
      <c r="O283" s="144"/>
      <c r="P283" s="144"/>
      <c r="Q283" s="144"/>
      <c r="R283" s="147"/>
    </row>
    <row r="284" spans="1:18" s="133" customFormat="1" ht="12.75" customHeight="1" x14ac:dyDescent="0.2">
      <c r="A284" s="150" t="s">
        <v>26984</v>
      </c>
      <c r="B284" s="144">
        <v>0.01</v>
      </c>
      <c r="C284" s="145"/>
      <c r="D284" s="146"/>
      <c r="E284" s="144"/>
      <c r="F284" s="144"/>
      <c r="G284" s="144"/>
      <c r="H284" s="144"/>
      <c r="I284" s="144"/>
      <c r="J284" s="144"/>
      <c r="K284" s="144"/>
      <c r="L284" s="144"/>
      <c r="M284" s="144"/>
      <c r="N284" s="144"/>
      <c r="O284" s="144"/>
      <c r="P284" s="144"/>
      <c r="Q284" s="144"/>
      <c r="R284" s="147"/>
    </row>
    <row r="285" spans="1:18" s="133" customFormat="1" x14ac:dyDescent="0.2">
      <c r="A285" s="141" t="s">
        <v>27553</v>
      </c>
      <c r="B285" s="130" t="s">
        <v>20</v>
      </c>
      <c r="C285" s="130" t="s">
        <v>3</v>
      </c>
      <c r="D285" s="131"/>
      <c r="E285" s="131"/>
      <c r="F285" s="131"/>
      <c r="G285" s="131"/>
      <c r="H285" s="131"/>
      <c r="I285" s="131"/>
      <c r="J285" s="131"/>
      <c r="K285" s="131"/>
      <c r="L285" s="131"/>
      <c r="M285" s="131"/>
      <c r="N285" s="131"/>
      <c r="O285" s="131"/>
      <c r="P285" s="131"/>
      <c r="Q285" s="131"/>
      <c r="R285" s="137"/>
    </row>
    <row r="286" spans="1:18" s="133" customFormat="1" ht="12.75" customHeight="1" x14ac:dyDescent="0.2">
      <c r="A286" s="142" t="s">
        <v>27553</v>
      </c>
      <c r="B286" s="125">
        <v>0.01</v>
      </c>
      <c r="C286" s="127">
        <v>0.01</v>
      </c>
      <c r="D286" s="127"/>
      <c r="E286" s="125"/>
      <c r="F286" s="125"/>
      <c r="G286" s="125"/>
      <c r="H286" s="125"/>
      <c r="I286" s="125"/>
      <c r="J286" s="125"/>
      <c r="K286" s="125"/>
      <c r="L286" s="125"/>
      <c r="M286" s="125"/>
      <c r="N286" s="125"/>
      <c r="O286" s="125"/>
      <c r="P286" s="125"/>
      <c r="Q286" s="125"/>
      <c r="R286" s="135"/>
    </row>
    <row r="287" spans="1:18" s="133" customFormat="1" ht="25.5" x14ac:dyDescent="0.2">
      <c r="A287" s="158" t="s">
        <v>27312</v>
      </c>
      <c r="B287" s="145" t="s">
        <v>21</v>
      </c>
      <c r="C287" s="152" t="s">
        <v>20</v>
      </c>
      <c r="D287" s="146" t="s">
        <v>26860</v>
      </c>
      <c r="E287" s="146" t="s">
        <v>23</v>
      </c>
      <c r="F287" s="194" t="s">
        <v>24</v>
      </c>
      <c r="G287" s="144" t="s">
        <v>3</v>
      </c>
      <c r="H287" s="144"/>
      <c r="I287" s="144"/>
      <c r="J287" s="144"/>
      <c r="K287" s="144"/>
      <c r="L287" s="144"/>
      <c r="M287" s="144"/>
      <c r="N287" s="144"/>
      <c r="O287" s="144"/>
      <c r="P287" s="144"/>
      <c r="Q287" s="144"/>
      <c r="R287" s="147"/>
    </row>
    <row r="288" spans="1:18" s="133" customFormat="1" ht="12.75" customHeight="1" x14ac:dyDescent="0.2">
      <c r="A288" s="158" t="s">
        <v>27312</v>
      </c>
      <c r="B288" s="126">
        <v>0.01</v>
      </c>
      <c r="C288" s="125">
        <v>0.01</v>
      </c>
      <c r="D288" s="146">
        <v>0.01</v>
      </c>
      <c r="E288" s="144">
        <v>0.01</v>
      </c>
      <c r="F288" s="126">
        <v>0.01</v>
      </c>
      <c r="G288" s="144">
        <v>0.01</v>
      </c>
      <c r="H288" s="144"/>
      <c r="I288" s="144"/>
      <c r="J288" s="144"/>
      <c r="K288" s="144"/>
      <c r="L288" s="144"/>
      <c r="M288" s="144"/>
      <c r="N288" s="144"/>
      <c r="O288" s="144"/>
      <c r="P288" s="144"/>
      <c r="Q288" s="144"/>
      <c r="R288" s="147"/>
    </row>
    <row r="289" spans="1:20" s="133" customFormat="1" ht="38.25" x14ac:dyDescent="0.2">
      <c r="A289" s="129" t="s">
        <v>44</v>
      </c>
      <c r="B289" s="130" t="s">
        <v>127</v>
      </c>
      <c r="C289" s="130" t="s">
        <v>128</v>
      </c>
      <c r="D289" s="131" t="s">
        <v>129</v>
      </c>
      <c r="E289" s="131" t="s">
        <v>126</v>
      </c>
      <c r="F289" s="131"/>
      <c r="G289" s="131"/>
      <c r="H289" s="131"/>
      <c r="I289" s="131"/>
      <c r="J289" s="131"/>
      <c r="K289" s="131"/>
      <c r="L289" s="131"/>
      <c r="M289" s="131"/>
      <c r="N289" s="131"/>
      <c r="O289" s="131"/>
      <c r="P289" s="131"/>
      <c r="Q289" s="131"/>
      <c r="R289" s="137"/>
    </row>
    <row r="290" spans="1:20" s="133" customFormat="1" ht="12.75" customHeight="1" x14ac:dyDescent="0.2">
      <c r="A290" s="134" t="s">
        <v>44</v>
      </c>
      <c r="B290" s="125">
        <v>0.54</v>
      </c>
      <c r="C290" s="126">
        <v>0.35</v>
      </c>
      <c r="D290" s="127">
        <v>0.2</v>
      </c>
      <c r="E290" s="125">
        <v>0.08</v>
      </c>
      <c r="F290" s="125"/>
      <c r="G290" s="125"/>
      <c r="H290" s="125"/>
      <c r="I290" s="125"/>
      <c r="J290" s="125"/>
      <c r="K290" s="125"/>
      <c r="L290" s="125"/>
      <c r="M290" s="125"/>
      <c r="N290" s="125"/>
      <c r="O290" s="125"/>
      <c r="P290" s="125"/>
      <c r="Q290" s="125"/>
      <c r="R290" s="135"/>
      <c r="T290" s="148"/>
    </row>
    <row r="291" spans="1:20" s="133" customFormat="1" ht="12.75" customHeight="1" x14ac:dyDescent="0.2">
      <c r="A291" s="141" t="s">
        <v>26917</v>
      </c>
      <c r="B291" s="169" t="s">
        <v>20</v>
      </c>
      <c r="C291" s="169"/>
      <c r="D291" s="110"/>
      <c r="E291" s="110"/>
      <c r="F291" s="110"/>
      <c r="G291" s="110"/>
      <c r="H291" s="110"/>
      <c r="I291" s="110"/>
      <c r="J291" s="110"/>
      <c r="K291" s="110"/>
      <c r="L291" s="110"/>
      <c r="M291" s="110"/>
      <c r="N291" s="110"/>
      <c r="O291" s="110"/>
      <c r="P291" s="110"/>
      <c r="Q291" s="110"/>
      <c r="R291" s="203"/>
    </row>
    <row r="292" spans="1:20" s="133" customFormat="1" ht="12.75" customHeight="1" x14ac:dyDescent="0.2">
      <c r="A292" s="142" t="s">
        <v>26917</v>
      </c>
      <c r="B292" s="125">
        <v>0.01</v>
      </c>
      <c r="C292" s="127"/>
      <c r="D292" s="127"/>
      <c r="E292" s="125"/>
      <c r="F292" s="125"/>
      <c r="G292" s="125"/>
      <c r="H292" s="125"/>
      <c r="I292" s="125"/>
      <c r="J292" s="125"/>
      <c r="K292" s="125"/>
      <c r="L292" s="125"/>
      <c r="M292" s="125"/>
      <c r="N292" s="125"/>
      <c r="O292" s="125"/>
      <c r="P292" s="125"/>
      <c r="Q292" s="125"/>
      <c r="R292" s="204"/>
    </row>
    <row r="293" spans="1:20" s="133" customFormat="1" ht="25.5" x14ac:dyDescent="0.2">
      <c r="A293" s="141" t="s">
        <v>27471</v>
      </c>
      <c r="B293" s="152" t="s">
        <v>26893</v>
      </c>
      <c r="C293" s="131" t="s">
        <v>26</v>
      </c>
      <c r="D293" s="131" t="s">
        <v>20</v>
      </c>
      <c r="E293" s="152"/>
      <c r="F293" s="152"/>
      <c r="G293" s="152"/>
      <c r="H293" s="152"/>
      <c r="I293" s="152"/>
      <c r="J293" s="152"/>
      <c r="K293" s="152"/>
      <c r="L293" s="152"/>
      <c r="M293" s="152"/>
      <c r="N293" s="152"/>
      <c r="O293" s="152"/>
      <c r="P293" s="152"/>
      <c r="Q293" s="152"/>
      <c r="R293" s="203"/>
    </row>
    <row r="294" spans="1:20" s="133" customFormat="1" ht="12.75" customHeight="1" x14ac:dyDescent="0.2">
      <c r="A294" s="142" t="s">
        <v>27471</v>
      </c>
      <c r="B294" s="125">
        <v>0.01</v>
      </c>
      <c r="C294" s="125">
        <v>0.01</v>
      </c>
      <c r="D294" s="127">
        <v>0.01</v>
      </c>
      <c r="E294" s="125"/>
      <c r="F294" s="125"/>
      <c r="G294" s="125"/>
      <c r="H294" s="125"/>
      <c r="I294" s="125"/>
      <c r="J294" s="125"/>
      <c r="K294" s="125"/>
      <c r="L294" s="125"/>
      <c r="M294" s="125"/>
      <c r="N294" s="125"/>
      <c r="O294" s="125"/>
      <c r="P294" s="125"/>
      <c r="Q294" s="125"/>
      <c r="R294" s="204"/>
    </row>
    <row r="295" spans="1:20" s="133" customFormat="1" ht="25.5" x14ac:dyDescent="0.2">
      <c r="A295" s="158" t="s">
        <v>26922</v>
      </c>
      <c r="B295" s="169" t="s">
        <v>26</v>
      </c>
      <c r="C295" s="169"/>
      <c r="D295" s="169"/>
      <c r="E295" s="110"/>
      <c r="F295" s="110"/>
      <c r="G295" s="110"/>
      <c r="H295" s="110"/>
      <c r="I295" s="110"/>
      <c r="J295" s="110"/>
      <c r="K295" s="110"/>
      <c r="L295" s="110"/>
      <c r="M295" s="110"/>
      <c r="N295" s="110"/>
      <c r="O295" s="110"/>
      <c r="P295" s="110"/>
      <c r="Q295" s="110"/>
      <c r="R295" s="205"/>
    </row>
    <row r="296" spans="1:20" s="133" customFormat="1" ht="12.75" customHeight="1" x14ac:dyDescent="0.2">
      <c r="A296" s="142" t="s">
        <v>26922</v>
      </c>
      <c r="B296" s="125">
        <v>0.01</v>
      </c>
      <c r="C296" s="127"/>
      <c r="D296" s="127"/>
      <c r="E296" s="125"/>
      <c r="F296" s="125"/>
      <c r="G296" s="125"/>
      <c r="H296" s="125"/>
      <c r="I296" s="125"/>
      <c r="J296" s="125"/>
      <c r="K296" s="125"/>
      <c r="L296" s="125"/>
      <c r="M296" s="125"/>
      <c r="N296" s="125"/>
      <c r="O296" s="125"/>
      <c r="P296" s="125"/>
      <c r="Q296" s="125"/>
      <c r="R296" s="204"/>
    </row>
    <row r="297" spans="1:20" s="133" customFormat="1" ht="12.75" customHeight="1" x14ac:dyDescent="0.2">
      <c r="A297" s="158" t="s">
        <v>27147</v>
      </c>
      <c r="B297" s="110" t="s">
        <v>26893</v>
      </c>
      <c r="C297" s="169"/>
      <c r="D297" s="169"/>
      <c r="E297" s="110"/>
      <c r="F297" s="110"/>
      <c r="G297" s="110"/>
      <c r="H297" s="110"/>
      <c r="I297" s="110"/>
      <c r="J297" s="110"/>
      <c r="K297" s="110"/>
      <c r="L297" s="110"/>
      <c r="M297" s="110"/>
      <c r="N297" s="110"/>
      <c r="O297" s="110"/>
      <c r="P297" s="110"/>
      <c r="Q297" s="110"/>
      <c r="R297" s="205"/>
    </row>
    <row r="298" spans="1:20" s="133" customFormat="1" ht="12.75" customHeight="1" x14ac:dyDescent="0.2">
      <c r="A298" s="158" t="s">
        <v>27147</v>
      </c>
      <c r="B298" s="110">
        <v>0.01</v>
      </c>
      <c r="C298" s="169"/>
      <c r="D298" s="169"/>
      <c r="E298" s="110"/>
      <c r="F298" s="110"/>
      <c r="G298" s="110"/>
      <c r="H298" s="110"/>
      <c r="I298" s="110"/>
      <c r="J298" s="110"/>
      <c r="K298" s="110"/>
      <c r="L298" s="110"/>
      <c r="M298" s="110"/>
      <c r="N298" s="110"/>
      <c r="O298" s="110"/>
      <c r="P298" s="110"/>
      <c r="Q298" s="110"/>
      <c r="R298" s="205"/>
    </row>
    <row r="299" spans="1:20" s="133" customFormat="1" x14ac:dyDescent="0.2">
      <c r="A299" s="129" t="s">
        <v>26849</v>
      </c>
      <c r="B299" s="152" t="s">
        <v>16</v>
      </c>
      <c r="C299" s="194" t="s">
        <v>3</v>
      </c>
      <c r="D299" s="131"/>
      <c r="E299" s="152"/>
      <c r="F299" s="152"/>
      <c r="G299" s="152"/>
      <c r="H299" s="152"/>
      <c r="I299" s="152"/>
      <c r="J299" s="152"/>
      <c r="K299" s="152"/>
      <c r="L299" s="152"/>
      <c r="M299" s="152"/>
      <c r="N299" s="152"/>
      <c r="O299" s="152"/>
      <c r="P299" s="152"/>
      <c r="Q299" s="152"/>
      <c r="R299" s="153"/>
      <c r="T299" s="148"/>
    </row>
    <row r="300" spans="1:20" s="133" customFormat="1" ht="12.75" customHeight="1" x14ac:dyDescent="0.2">
      <c r="A300" s="134" t="s">
        <v>26849</v>
      </c>
      <c r="B300" s="125">
        <v>0.01</v>
      </c>
      <c r="C300" s="126">
        <v>0.01</v>
      </c>
      <c r="D300" s="127"/>
      <c r="E300" s="125"/>
      <c r="F300" s="125"/>
      <c r="G300" s="125"/>
      <c r="H300" s="125"/>
      <c r="I300" s="125"/>
      <c r="J300" s="125"/>
      <c r="K300" s="125"/>
      <c r="L300" s="125"/>
      <c r="M300" s="125"/>
      <c r="N300" s="125"/>
      <c r="O300" s="125"/>
      <c r="P300" s="125"/>
      <c r="Q300" s="125"/>
      <c r="R300" s="135"/>
      <c r="T300" s="148"/>
    </row>
    <row r="301" spans="1:20" s="133" customFormat="1" ht="12.75" customHeight="1" x14ac:dyDescent="0.2">
      <c r="A301" s="129" t="s">
        <v>27234</v>
      </c>
      <c r="B301" s="152" t="s">
        <v>26937</v>
      </c>
      <c r="C301" s="194"/>
      <c r="D301" s="131"/>
      <c r="E301" s="152"/>
      <c r="F301" s="152"/>
      <c r="G301" s="152"/>
      <c r="H301" s="152"/>
      <c r="I301" s="152"/>
      <c r="J301" s="152"/>
      <c r="K301" s="152"/>
      <c r="L301" s="152"/>
      <c r="M301" s="152"/>
      <c r="N301" s="152"/>
      <c r="O301" s="152"/>
      <c r="P301" s="152"/>
      <c r="Q301" s="152"/>
      <c r="R301" s="153"/>
      <c r="T301" s="148"/>
    </row>
    <row r="302" spans="1:20" s="133" customFormat="1" ht="12.75" customHeight="1" x14ac:dyDescent="0.2">
      <c r="A302" s="134" t="s">
        <v>27234</v>
      </c>
      <c r="B302" s="125">
        <v>0.01</v>
      </c>
      <c r="C302" s="126"/>
      <c r="D302" s="127"/>
      <c r="E302" s="125"/>
      <c r="F302" s="125"/>
      <c r="G302" s="125"/>
      <c r="H302" s="125"/>
      <c r="I302" s="125"/>
      <c r="J302" s="125"/>
      <c r="K302" s="125"/>
      <c r="L302" s="125"/>
      <c r="M302" s="125"/>
      <c r="N302" s="125"/>
      <c r="O302" s="125"/>
      <c r="P302" s="125"/>
      <c r="Q302" s="125"/>
      <c r="R302" s="135"/>
      <c r="T302" s="148"/>
    </row>
    <row r="303" spans="1:20" s="133" customFormat="1" ht="12.75" customHeight="1" x14ac:dyDescent="0.2">
      <c r="A303" s="129" t="s">
        <v>26870</v>
      </c>
      <c r="B303" s="152" t="s">
        <v>23</v>
      </c>
      <c r="C303" s="194"/>
      <c r="D303" s="131"/>
      <c r="E303" s="152"/>
      <c r="F303" s="152"/>
      <c r="G303" s="152"/>
      <c r="H303" s="152"/>
      <c r="I303" s="152"/>
      <c r="J303" s="152"/>
      <c r="K303" s="152"/>
      <c r="L303" s="152"/>
      <c r="M303" s="152"/>
      <c r="N303" s="152"/>
      <c r="O303" s="152"/>
      <c r="P303" s="152"/>
      <c r="Q303" s="152"/>
      <c r="R303" s="153"/>
      <c r="T303" s="148"/>
    </row>
    <row r="304" spans="1:20" s="133" customFormat="1" ht="12.75" customHeight="1" x14ac:dyDescent="0.2">
      <c r="A304" s="134" t="s">
        <v>26870</v>
      </c>
      <c r="B304" s="125">
        <v>0.01</v>
      </c>
      <c r="C304" s="126"/>
      <c r="D304" s="127"/>
      <c r="E304" s="125"/>
      <c r="F304" s="125"/>
      <c r="G304" s="125"/>
      <c r="H304" s="125"/>
      <c r="I304" s="125"/>
      <c r="J304" s="125"/>
      <c r="K304" s="125"/>
      <c r="L304" s="125"/>
      <c r="M304" s="125"/>
      <c r="N304" s="125"/>
      <c r="O304" s="125"/>
      <c r="P304" s="125"/>
      <c r="Q304" s="125"/>
      <c r="R304" s="135"/>
      <c r="T304" s="148"/>
    </row>
    <row r="305" spans="1:20" s="133" customFormat="1" ht="12.75" customHeight="1" x14ac:dyDescent="0.2">
      <c r="A305" s="129" t="s">
        <v>27521</v>
      </c>
      <c r="B305" s="152" t="s">
        <v>26860</v>
      </c>
      <c r="C305" s="194"/>
      <c r="D305" s="131"/>
      <c r="E305" s="152"/>
      <c r="F305" s="152"/>
      <c r="G305" s="152"/>
      <c r="H305" s="152"/>
      <c r="I305" s="152"/>
      <c r="J305" s="152"/>
      <c r="K305" s="152"/>
      <c r="L305" s="152"/>
      <c r="M305" s="152"/>
      <c r="N305" s="152"/>
      <c r="O305" s="152"/>
      <c r="P305" s="152"/>
      <c r="Q305" s="152"/>
      <c r="R305" s="153"/>
      <c r="T305" s="148"/>
    </row>
    <row r="306" spans="1:20" s="133" customFormat="1" ht="12.75" customHeight="1" x14ac:dyDescent="0.2">
      <c r="A306" s="134" t="s">
        <v>27521</v>
      </c>
      <c r="B306" s="125">
        <v>0.01</v>
      </c>
      <c r="C306" s="126"/>
      <c r="D306" s="127"/>
      <c r="E306" s="125"/>
      <c r="F306" s="125"/>
      <c r="G306" s="125"/>
      <c r="H306" s="125"/>
      <c r="I306" s="125"/>
      <c r="J306" s="125"/>
      <c r="K306" s="125"/>
      <c r="L306" s="125"/>
      <c r="M306" s="125"/>
      <c r="N306" s="125"/>
      <c r="O306" s="125"/>
      <c r="P306" s="125"/>
      <c r="Q306" s="125"/>
      <c r="R306" s="135"/>
      <c r="T306" s="148"/>
    </row>
    <row r="307" spans="1:20" s="133" customFormat="1" ht="12.75" customHeight="1" x14ac:dyDescent="0.2">
      <c r="A307" s="150" t="s">
        <v>26994</v>
      </c>
      <c r="B307" s="144" t="s">
        <v>26893</v>
      </c>
      <c r="C307" s="145"/>
      <c r="D307" s="146"/>
      <c r="E307" s="144"/>
      <c r="F307" s="144"/>
      <c r="G307" s="144"/>
      <c r="H307" s="144"/>
      <c r="I307" s="144"/>
      <c r="J307" s="144"/>
      <c r="K307" s="144"/>
      <c r="L307" s="144"/>
      <c r="M307" s="144"/>
      <c r="N307" s="144"/>
      <c r="O307" s="144"/>
      <c r="P307" s="144"/>
      <c r="Q307" s="144"/>
      <c r="R307" s="147"/>
      <c r="T307" s="148"/>
    </row>
    <row r="308" spans="1:20" s="133" customFormat="1" ht="12.75" customHeight="1" x14ac:dyDescent="0.2">
      <c r="A308" s="150" t="s">
        <v>26994</v>
      </c>
      <c r="B308" s="144">
        <v>0.01</v>
      </c>
      <c r="C308" s="145"/>
      <c r="D308" s="146"/>
      <c r="E308" s="144"/>
      <c r="F308" s="144"/>
      <c r="G308" s="144"/>
      <c r="H308" s="144"/>
      <c r="I308" s="144"/>
      <c r="J308" s="144"/>
      <c r="K308" s="144"/>
      <c r="L308" s="144"/>
      <c r="M308" s="144"/>
      <c r="N308" s="144"/>
      <c r="O308" s="144"/>
      <c r="P308" s="144"/>
      <c r="Q308" s="144"/>
      <c r="R308" s="147"/>
      <c r="T308" s="148"/>
    </row>
    <row r="309" spans="1:20" s="133" customFormat="1" ht="25.5" x14ac:dyDescent="0.2">
      <c r="A309" s="129" t="s">
        <v>27387</v>
      </c>
      <c r="B309" s="152" t="s">
        <v>23</v>
      </c>
      <c r="C309" s="194" t="s">
        <v>24</v>
      </c>
      <c r="D309" s="131"/>
      <c r="E309" s="152"/>
      <c r="F309" s="152"/>
      <c r="G309" s="152"/>
      <c r="H309" s="152"/>
      <c r="I309" s="152"/>
      <c r="J309" s="152"/>
      <c r="K309" s="152"/>
      <c r="L309" s="152"/>
      <c r="M309" s="152"/>
      <c r="N309" s="152"/>
      <c r="O309" s="152"/>
      <c r="P309" s="152"/>
      <c r="Q309" s="152"/>
      <c r="R309" s="153"/>
      <c r="T309" s="148"/>
    </row>
    <row r="310" spans="1:20" s="133" customFormat="1" ht="12.75" customHeight="1" x14ac:dyDescent="0.2">
      <c r="A310" s="134" t="s">
        <v>27387</v>
      </c>
      <c r="B310" s="125">
        <v>0.01</v>
      </c>
      <c r="C310" s="126">
        <v>0.01</v>
      </c>
      <c r="D310" s="127"/>
      <c r="E310" s="125"/>
      <c r="F310" s="125"/>
      <c r="G310" s="125"/>
      <c r="H310" s="125"/>
      <c r="I310" s="125"/>
      <c r="J310" s="125"/>
      <c r="K310" s="125"/>
      <c r="L310" s="125"/>
      <c r="M310" s="125"/>
      <c r="N310" s="125"/>
      <c r="O310" s="125"/>
      <c r="P310" s="125"/>
      <c r="Q310" s="125"/>
      <c r="R310" s="135"/>
      <c r="T310" s="148"/>
    </row>
    <row r="311" spans="1:20" s="133" customFormat="1" ht="25.5" x14ac:dyDescent="0.2">
      <c r="A311" s="139" t="s">
        <v>26958</v>
      </c>
      <c r="B311" s="131" t="s">
        <v>26</v>
      </c>
      <c r="C311" s="194"/>
      <c r="D311" s="194"/>
      <c r="E311" s="152"/>
      <c r="F311" s="152"/>
      <c r="G311" s="152"/>
      <c r="H311" s="152"/>
      <c r="I311" s="152"/>
      <c r="J311" s="152"/>
      <c r="K311" s="152"/>
      <c r="L311" s="152"/>
      <c r="M311" s="152"/>
      <c r="N311" s="152"/>
      <c r="O311" s="152"/>
      <c r="P311" s="152"/>
      <c r="Q311" s="152"/>
      <c r="R311" s="203"/>
    </row>
    <row r="312" spans="1:20" s="133" customFormat="1" ht="12.75" customHeight="1" x14ac:dyDescent="0.2">
      <c r="A312" s="134" t="s">
        <v>26958</v>
      </c>
      <c r="B312" s="125">
        <v>0.01</v>
      </c>
      <c r="C312" s="126"/>
      <c r="D312" s="127"/>
      <c r="E312" s="125"/>
      <c r="F312" s="125"/>
      <c r="G312" s="125"/>
      <c r="H312" s="125"/>
      <c r="I312" s="125"/>
      <c r="J312" s="125"/>
      <c r="K312" s="125"/>
      <c r="L312" s="125"/>
      <c r="M312" s="125"/>
      <c r="N312" s="125"/>
      <c r="O312" s="125"/>
      <c r="P312" s="125"/>
      <c r="Q312" s="125"/>
      <c r="R312" s="204"/>
    </row>
    <row r="313" spans="1:20" s="133" customFormat="1" ht="12.75" customHeight="1" x14ac:dyDescent="0.2">
      <c r="A313" s="129" t="s">
        <v>27196</v>
      </c>
      <c r="B313" s="152" t="s">
        <v>26893</v>
      </c>
      <c r="C313" s="194"/>
      <c r="D313" s="131"/>
      <c r="E313" s="152"/>
      <c r="F313" s="152"/>
      <c r="G313" s="152"/>
      <c r="H313" s="152"/>
      <c r="I313" s="152"/>
      <c r="J313" s="152"/>
      <c r="K313" s="152"/>
      <c r="L313" s="152"/>
      <c r="M313" s="152"/>
      <c r="N313" s="152"/>
      <c r="O313" s="152"/>
      <c r="P313" s="152"/>
      <c r="Q313" s="152"/>
      <c r="R313" s="203"/>
    </row>
    <row r="314" spans="1:20" s="133" customFormat="1" ht="12.75" customHeight="1" x14ac:dyDescent="0.2">
      <c r="A314" s="134" t="s">
        <v>27196</v>
      </c>
      <c r="B314" s="125">
        <v>0.01</v>
      </c>
      <c r="C314" s="126"/>
      <c r="D314" s="127"/>
      <c r="E314" s="125"/>
      <c r="F314" s="125"/>
      <c r="G314" s="125"/>
      <c r="H314" s="125"/>
      <c r="I314" s="125"/>
      <c r="J314" s="125"/>
      <c r="K314" s="125"/>
      <c r="L314" s="125"/>
      <c r="M314" s="125"/>
      <c r="N314" s="125"/>
      <c r="O314" s="125"/>
      <c r="P314" s="125"/>
      <c r="Q314" s="125"/>
      <c r="R314" s="204"/>
    </row>
    <row r="315" spans="1:20" s="133" customFormat="1" ht="25.5" x14ac:dyDescent="0.2">
      <c r="A315" s="129" t="s">
        <v>27352</v>
      </c>
      <c r="B315" s="152" t="s">
        <v>20</v>
      </c>
      <c r="C315" s="194" t="s">
        <v>23</v>
      </c>
      <c r="D315" s="131" t="s">
        <v>24</v>
      </c>
      <c r="E315" s="152" t="s">
        <v>25</v>
      </c>
      <c r="F315" s="152" t="s">
        <v>3</v>
      </c>
      <c r="G315" s="152"/>
      <c r="H315" s="152"/>
      <c r="I315" s="152"/>
      <c r="J315" s="152"/>
      <c r="K315" s="152"/>
      <c r="L315" s="152"/>
      <c r="M315" s="152"/>
      <c r="N315" s="152"/>
      <c r="O315" s="152"/>
      <c r="P315" s="152"/>
      <c r="Q315" s="152"/>
      <c r="R315" s="203"/>
    </row>
    <row r="316" spans="1:20" s="133" customFormat="1" ht="12.75" customHeight="1" x14ac:dyDescent="0.2">
      <c r="A316" s="134" t="s">
        <v>27352</v>
      </c>
      <c r="B316" s="125">
        <v>0.01</v>
      </c>
      <c r="C316" s="126">
        <v>0.01</v>
      </c>
      <c r="D316" s="127">
        <v>0.01</v>
      </c>
      <c r="E316" s="125">
        <v>0.01</v>
      </c>
      <c r="F316" s="125">
        <v>0.01</v>
      </c>
      <c r="G316" s="125"/>
      <c r="H316" s="125"/>
      <c r="I316" s="125"/>
      <c r="J316" s="125"/>
      <c r="K316" s="125"/>
      <c r="L316" s="125"/>
      <c r="M316" s="125"/>
      <c r="N316" s="125"/>
      <c r="O316" s="125"/>
      <c r="P316" s="125"/>
      <c r="Q316" s="125"/>
      <c r="R316" s="204"/>
    </row>
    <row r="317" spans="1:20" s="133" customFormat="1" ht="25.5" x14ac:dyDescent="0.2">
      <c r="A317" s="129" t="s">
        <v>27359</v>
      </c>
      <c r="B317" s="131" t="s">
        <v>26</v>
      </c>
      <c r="C317" s="194"/>
      <c r="D317" s="131"/>
      <c r="E317" s="152"/>
      <c r="F317" s="152"/>
      <c r="G317" s="152"/>
      <c r="H317" s="152"/>
      <c r="I317" s="152"/>
      <c r="J317" s="152"/>
      <c r="K317" s="152"/>
      <c r="L317" s="152"/>
      <c r="M317" s="152"/>
      <c r="N317" s="152"/>
      <c r="O317" s="152"/>
      <c r="P317" s="152"/>
      <c r="Q317" s="152"/>
      <c r="R317" s="203"/>
    </row>
    <row r="318" spans="1:20" s="133" customFormat="1" ht="12.75" customHeight="1" x14ac:dyDescent="0.2">
      <c r="A318" s="134" t="s">
        <v>27359</v>
      </c>
      <c r="B318" s="125">
        <v>0.01</v>
      </c>
      <c r="C318" s="126"/>
      <c r="D318" s="127"/>
      <c r="E318" s="125"/>
      <c r="F318" s="125"/>
      <c r="G318" s="125"/>
      <c r="H318" s="125"/>
      <c r="I318" s="125"/>
      <c r="J318" s="125"/>
      <c r="K318" s="125"/>
      <c r="L318" s="125"/>
      <c r="M318" s="125"/>
      <c r="N318" s="125"/>
      <c r="O318" s="125"/>
      <c r="P318" s="125"/>
      <c r="Q318" s="125"/>
      <c r="R318" s="204"/>
    </row>
    <row r="319" spans="1:20" s="133" customFormat="1" ht="25.5" x14ac:dyDescent="0.2">
      <c r="A319" s="150" t="s">
        <v>27113</v>
      </c>
      <c r="B319" s="144" t="s">
        <v>26860</v>
      </c>
      <c r="C319" s="145" t="s">
        <v>26882</v>
      </c>
      <c r="D319" s="146" t="s">
        <v>23</v>
      </c>
      <c r="E319" s="146" t="s">
        <v>24</v>
      </c>
      <c r="F319" s="144"/>
      <c r="G319" s="144"/>
      <c r="H319" s="144"/>
      <c r="I319" s="144"/>
      <c r="J319" s="144"/>
      <c r="K319" s="144"/>
      <c r="L319" s="144"/>
      <c r="M319" s="144"/>
      <c r="N319" s="144"/>
      <c r="O319" s="144"/>
      <c r="P319" s="144"/>
      <c r="Q319" s="144"/>
      <c r="R319" s="205"/>
    </row>
    <row r="320" spans="1:20" s="133" customFormat="1" ht="12.75" customHeight="1" x14ac:dyDescent="0.2">
      <c r="A320" s="150" t="s">
        <v>27113</v>
      </c>
      <c r="B320" s="144">
        <v>0.01</v>
      </c>
      <c r="C320" s="145">
        <v>0.01</v>
      </c>
      <c r="D320" s="146">
        <v>0.01</v>
      </c>
      <c r="E320" s="144">
        <v>0.01</v>
      </c>
      <c r="F320" s="144"/>
      <c r="G320" s="144"/>
      <c r="H320" s="144"/>
      <c r="I320" s="144"/>
      <c r="J320" s="144"/>
      <c r="K320" s="144"/>
      <c r="L320" s="144"/>
      <c r="M320" s="144"/>
      <c r="N320" s="144"/>
      <c r="O320" s="144"/>
      <c r="P320" s="144"/>
      <c r="Q320" s="144"/>
      <c r="R320" s="205"/>
    </row>
    <row r="321" spans="1:78" s="133" customFormat="1" ht="25.5" x14ac:dyDescent="0.2">
      <c r="A321" s="141" t="s">
        <v>45</v>
      </c>
      <c r="B321" s="130" t="s">
        <v>27078</v>
      </c>
      <c r="C321" s="130" t="s">
        <v>21</v>
      </c>
      <c r="D321" s="131" t="s">
        <v>26</v>
      </c>
      <c r="E321" s="131" t="s">
        <v>10</v>
      </c>
      <c r="F321" s="131"/>
      <c r="G321" s="131"/>
      <c r="H321" s="131"/>
      <c r="I321" s="131"/>
      <c r="J321" s="131"/>
      <c r="K321" s="131"/>
      <c r="L321" s="131"/>
      <c r="M321" s="131"/>
      <c r="N321" s="131"/>
      <c r="O321" s="131"/>
      <c r="P321" s="131"/>
      <c r="Q321" s="131"/>
      <c r="R321" s="137"/>
    </row>
    <row r="322" spans="1:78" s="148" customFormat="1" ht="12.75" customHeight="1" x14ac:dyDescent="0.2">
      <c r="A322" s="142" t="s">
        <v>45</v>
      </c>
      <c r="B322" s="127">
        <v>0.01</v>
      </c>
      <c r="C322" s="127">
        <v>0.01</v>
      </c>
      <c r="D322" s="125">
        <v>0.01</v>
      </c>
      <c r="E322" s="125">
        <v>0.01</v>
      </c>
      <c r="F322" s="125"/>
      <c r="G322" s="125"/>
      <c r="H322" s="125"/>
      <c r="I322" s="125"/>
      <c r="J322" s="125"/>
      <c r="K322" s="125"/>
      <c r="L322" s="125"/>
      <c r="M322" s="125"/>
      <c r="N322" s="125"/>
      <c r="O322" s="125"/>
      <c r="P322" s="125"/>
      <c r="Q322" s="125"/>
      <c r="R322" s="135"/>
      <c r="S322" s="133"/>
      <c r="T322" s="133"/>
      <c r="U322" s="133"/>
      <c r="V322" s="133"/>
      <c r="W322" s="133"/>
      <c r="X322" s="133"/>
      <c r="Y322" s="133"/>
      <c r="Z322" s="133"/>
      <c r="AA322" s="133"/>
      <c r="AB322" s="133"/>
      <c r="AC322" s="133"/>
      <c r="AD322" s="133"/>
      <c r="AE322" s="133"/>
      <c r="AF322" s="133"/>
      <c r="AG322" s="133"/>
      <c r="AH322" s="133"/>
      <c r="AI322" s="133"/>
      <c r="AJ322" s="133"/>
      <c r="AK322" s="133"/>
      <c r="AL322" s="133"/>
      <c r="AM322" s="133"/>
      <c r="AN322" s="133"/>
      <c r="AO322" s="133"/>
      <c r="AP322" s="133"/>
      <c r="AQ322" s="133"/>
      <c r="AR322" s="133"/>
      <c r="AS322" s="133"/>
      <c r="AT322" s="133"/>
      <c r="AU322" s="133"/>
      <c r="AV322" s="133"/>
      <c r="AW322" s="133"/>
      <c r="AX322" s="133"/>
      <c r="AY322" s="133"/>
      <c r="AZ322" s="133"/>
      <c r="BA322" s="133"/>
      <c r="BB322" s="133"/>
      <c r="BC322" s="133"/>
      <c r="BD322" s="133"/>
      <c r="BE322" s="133"/>
      <c r="BF322" s="133"/>
      <c r="BG322" s="133"/>
      <c r="BH322" s="133"/>
      <c r="BI322" s="133"/>
      <c r="BJ322" s="133"/>
      <c r="BK322" s="133"/>
      <c r="BL322" s="133"/>
      <c r="BM322" s="133"/>
      <c r="BN322" s="133"/>
      <c r="BO322" s="133"/>
      <c r="BP322" s="133"/>
      <c r="BQ322" s="133"/>
      <c r="BR322" s="133"/>
      <c r="BS322" s="133"/>
      <c r="BT322" s="133"/>
      <c r="BU322" s="133"/>
      <c r="BV322" s="133"/>
      <c r="BW322" s="133"/>
      <c r="BX322" s="133"/>
      <c r="BY322" s="133"/>
      <c r="BZ322" s="133"/>
    </row>
    <row r="323" spans="1:78" s="133" customFormat="1" x14ac:dyDescent="0.2">
      <c r="A323" s="129" t="s">
        <v>46</v>
      </c>
      <c r="B323" s="130" t="s">
        <v>130</v>
      </c>
      <c r="C323" s="130" t="s">
        <v>23</v>
      </c>
      <c r="D323" s="131" t="s">
        <v>131</v>
      </c>
      <c r="E323" s="131" t="s">
        <v>132</v>
      </c>
      <c r="F323" s="131" t="s">
        <v>25</v>
      </c>
      <c r="G323" s="131" t="s">
        <v>133</v>
      </c>
      <c r="H323" s="131"/>
      <c r="I323" s="131"/>
      <c r="J323" s="131"/>
      <c r="K323" s="131"/>
      <c r="L323" s="131"/>
      <c r="M323" s="131"/>
      <c r="N323" s="131"/>
      <c r="O323" s="131"/>
      <c r="P323" s="131"/>
      <c r="Q323" s="131"/>
      <c r="R323" s="137"/>
    </row>
    <row r="324" spans="1:78" s="133" customFormat="1" ht="12.75" customHeight="1" x14ac:dyDescent="0.2">
      <c r="A324" s="134" t="s">
        <v>46</v>
      </c>
      <c r="B324" s="125">
        <v>0.04</v>
      </c>
      <c r="C324" s="126">
        <v>0.11</v>
      </c>
      <c r="D324" s="127">
        <v>0</v>
      </c>
      <c r="E324" s="125">
        <v>0.04</v>
      </c>
      <c r="F324" s="125">
        <v>0.04</v>
      </c>
      <c r="G324" s="125">
        <v>0.04</v>
      </c>
      <c r="H324" s="125"/>
      <c r="I324" s="125"/>
      <c r="J324" s="125"/>
      <c r="K324" s="125"/>
      <c r="L324" s="125"/>
      <c r="M324" s="125"/>
      <c r="N324" s="125"/>
      <c r="O324" s="125"/>
      <c r="P324" s="125"/>
      <c r="Q324" s="125"/>
      <c r="R324" s="149"/>
      <c r="U324" s="148"/>
      <c r="V324" s="148"/>
      <c r="W324" s="148"/>
      <c r="X324" s="148"/>
      <c r="Y324" s="148"/>
      <c r="Z324" s="148"/>
      <c r="AA324" s="148"/>
      <c r="AB324" s="148"/>
      <c r="AC324" s="148"/>
      <c r="AD324" s="148"/>
      <c r="AE324" s="148"/>
      <c r="AF324" s="148"/>
      <c r="AG324" s="148"/>
      <c r="AH324" s="148"/>
      <c r="AI324" s="148"/>
      <c r="AJ324" s="148"/>
      <c r="AK324" s="148"/>
      <c r="AL324" s="148"/>
      <c r="AM324" s="148"/>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8"/>
      <c r="BR324" s="148"/>
      <c r="BS324" s="148"/>
      <c r="BT324" s="148"/>
      <c r="BU324" s="148"/>
      <c r="BV324" s="148"/>
      <c r="BW324" s="148"/>
      <c r="BX324" s="148"/>
      <c r="BY324" s="148"/>
      <c r="BZ324" s="148"/>
    </row>
    <row r="325" spans="1:78" s="133" customFormat="1" ht="25.5" x14ac:dyDescent="0.2">
      <c r="A325" s="150" t="s">
        <v>27138</v>
      </c>
      <c r="B325" s="146" t="s">
        <v>8</v>
      </c>
      <c r="C325" s="145" t="s">
        <v>26882</v>
      </c>
      <c r="D325" s="146"/>
      <c r="E325" s="144"/>
      <c r="F325" s="144"/>
      <c r="G325" s="144"/>
      <c r="H325" s="144"/>
      <c r="I325" s="144"/>
      <c r="J325" s="144"/>
      <c r="K325" s="144"/>
      <c r="L325" s="144"/>
      <c r="M325" s="144"/>
      <c r="N325" s="144"/>
      <c r="O325" s="144"/>
      <c r="P325" s="144"/>
      <c r="Q325" s="144"/>
      <c r="R325" s="151"/>
      <c r="U325" s="148"/>
      <c r="V325" s="148"/>
      <c r="W325" s="148"/>
      <c r="X325" s="148"/>
      <c r="Y325" s="148"/>
      <c r="Z325" s="148"/>
      <c r="AA325" s="148"/>
      <c r="AB325" s="148"/>
      <c r="AC325" s="148"/>
      <c r="AD325" s="148"/>
      <c r="AE325" s="148"/>
      <c r="AF325" s="148"/>
      <c r="AG325" s="148"/>
      <c r="AH325" s="148"/>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48"/>
      <c r="BH325" s="148"/>
      <c r="BI325" s="148"/>
      <c r="BJ325" s="148"/>
      <c r="BK325" s="148"/>
      <c r="BL325" s="148"/>
      <c r="BM325" s="148"/>
      <c r="BN325" s="148"/>
      <c r="BO325" s="148"/>
      <c r="BP325" s="148"/>
      <c r="BQ325" s="148"/>
      <c r="BR325" s="148"/>
      <c r="BS325" s="148"/>
      <c r="BT325" s="148"/>
      <c r="BU325" s="148"/>
      <c r="BV325" s="148"/>
      <c r="BW325" s="148"/>
      <c r="BX325" s="148"/>
      <c r="BY325" s="148"/>
      <c r="BZ325" s="148"/>
    </row>
    <row r="326" spans="1:78" s="133" customFormat="1" ht="12.75" customHeight="1" x14ac:dyDescent="0.2">
      <c r="A326" s="134" t="s">
        <v>27138</v>
      </c>
      <c r="B326" s="125">
        <v>0.01</v>
      </c>
      <c r="C326" s="126">
        <v>0.01</v>
      </c>
      <c r="D326" s="127"/>
      <c r="E326" s="125"/>
      <c r="F326" s="125"/>
      <c r="G326" s="125"/>
      <c r="H326" s="125"/>
      <c r="I326" s="125"/>
      <c r="J326" s="125"/>
      <c r="K326" s="125"/>
      <c r="L326" s="125"/>
      <c r="M326" s="125"/>
      <c r="N326" s="125"/>
      <c r="O326" s="125"/>
      <c r="P326" s="125"/>
      <c r="Q326" s="125"/>
      <c r="R326" s="149"/>
      <c r="U326" s="148"/>
      <c r="V326" s="148"/>
      <c r="W326" s="148"/>
      <c r="X326" s="148"/>
      <c r="Y326" s="148"/>
      <c r="Z326" s="148"/>
      <c r="AA326" s="148"/>
      <c r="AB326" s="148"/>
      <c r="AC326" s="148"/>
      <c r="AD326" s="148"/>
      <c r="AE326" s="148"/>
      <c r="AF326" s="148"/>
      <c r="AG326" s="148"/>
      <c r="AH326" s="148"/>
      <c r="AI326" s="148"/>
      <c r="AJ326" s="148"/>
      <c r="AK326" s="148"/>
      <c r="AL326" s="148"/>
      <c r="AM326" s="148"/>
      <c r="AN326" s="148"/>
      <c r="AO326" s="148"/>
      <c r="AP326" s="148"/>
      <c r="AQ326" s="148"/>
      <c r="AR326" s="148"/>
      <c r="AS326" s="148"/>
      <c r="AT326" s="148"/>
      <c r="AU326" s="148"/>
      <c r="AV326" s="148"/>
      <c r="AW326" s="148"/>
      <c r="AX326" s="148"/>
      <c r="AY326" s="148"/>
      <c r="AZ326" s="148"/>
      <c r="BA326" s="148"/>
      <c r="BB326" s="148"/>
      <c r="BC326" s="148"/>
      <c r="BD326" s="148"/>
      <c r="BE326" s="148"/>
      <c r="BF326" s="148"/>
      <c r="BG326" s="148"/>
      <c r="BH326" s="148"/>
      <c r="BI326" s="148"/>
      <c r="BJ326" s="148"/>
      <c r="BK326" s="148"/>
      <c r="BL326" s="148"/>
      <c r="BM326" s="148"/>
      <c r="BN326" s="148"/>
      <c r="BO326" s="148"/>
      <c r="BP326" s="148"/>
      <c r="BQ326" s="148"/>
      <c r="BR326" s="148"/>
      <c r="BS326" s="148"/>
      <c r="BT326" s="148"/>
      <c r="BU326" s="148"/>
      <c r="BV326" s="148"/>
      <c r="BW326" s="148"/>
      <c r="BX326" s="148"/>
      <c r="BY326" s="148"/>
      <c r="BZ326" s="148"/>
    </row>
    <row r="327" spans="1:78" s="133" customFormat="1" ht="12.75" customHeight="1" x14ac:dyDescent="0.2">
      <c r="A327" s="150" t="s">
        <v>27122</v>
      </c>
      <c r="B327" s="144" t="s">
        <v>26937</v>
      </c>
      <c r="C327" s="145"/>
      <c r="D327" s="146"/>
      <c r="E327" s="144"/>
      <c r="F327" s="144"/>
      <c r="G327" s="144"/>
      <c r="H327" s="144"/>
      <c r="I327" s="144"/>
      <c r="J327" s="144"/>
      <c r="K327" s="144"/>
      <c r="L327" s="144"/>
      <c r="M327" s="144"/>
      <c r="N327" s="144"/>
      <c r="O327" s="144"/>
      <c r="P327" s="144"/>
      <c r="Q327" s="144"/>
      <c r="R327" s="151"/>
      <c r="U327" s="148"/>
      <c r="V327" s="148"/>
      <c r="W327" s="148"/>
      <c r="X327" s="148"/>
      <c r="Y327" s="148"/>
      <c r="Z327" s="148"/>
      <c r="AA327" s="148"/>
      <c r="AB327" s="148"/>
      <c r="AC327" s="148"/>
      <c r="AD327" s="148"/>
      <c r="AE327" s="148"/>
      <c r="AF327" s="148"/>
      <c r="AG327" s="148"/>
      <c r="AH327" s="148"/>
      <c r="AI327" s="148"/>
      <c r="AJ327" s="148"/>
      <c r="AK327" s="148"/>
      <c r="AL327" s="148"/>
      <c r="AM327" s="148"/>
      <c r="AN327" s="148"/>
      <c r="AO327" s="148"/>
      <c r="AP327" s="148"/>
      <c r="AQ327" s="148"/>
      <c r="AR327" s="148"/>
      <c r="AS327" s="148"/>
      <c r="AT327" s="148"/>
      <c r="AU327" s="148"/>
      <c r="AV327" s="148"/>
      <c r="AW327" s="148"/>
      <c r="AX327" s="148"/>
      <c r="AY327" s="148"/>
      <c r="AZ327" s="148"/>
      <c r="BA327" s="148"/>
      <c r="BB327" s="148"/>
      <c r="BC327" s="148"/>
      <c r="BD327" s="148"/>
      <c r="BE327" s="148"/>
      <c r="BF327" s="148"/>
      <c r="BG327" s="148"/>
      <c r="BH327" s="148"/>
      <c r="BI327" s="148"/>
      <c r="BJ327" s="148"/>
      <c r="BK327" s="148"/>
      <c r="BL327" s="148"/>
      <c r="BM327" s="148"/>
      <c r="BN327" s="148"/>
      <c r="BO327" s="148"/>
      <c r="BP327" s="148"/>
      <c r="BQ327" s="148"/>
      <c r="BR327" s="148"/>
      <c r="BS327" s="148"/>
      <c r="BT327" s="148"/>
      <c r="BU327" s="148"/>
      <c r="BV327" s="148"/>
      <c r="BW327" s="148"/>
      <c r="BX327" s="148"/>
      <c r="BY327" s="148"/>
      <c r="BZ327" s="148"/>
    </row>
    <row r="328" spans="1:78" s="133" customFormat="1" ht="12.75" customHeight="1" x14ac:dyDescent="0.2">
      <c r="A328" s="134" t="s">
        <v>27122</v>
      </c>
      <c r="B328" s="125">
        <v>0.01</v>
      </c>
      <c r="C328" s="126"/>
      <c r="D328" s="127"/>
      <c r="E328" s="125"/>
      <c r="F328" s="125"/>
      <c r="G328" s="125"/>
      <c r="H328" s="125"/>
      <c r="I328" s="125"/>
      <c r="J328" s="125"/>
      <c r="K328" s="125"/>
      <c r="L328" s="125"/>
      <c r="M328" s="125"/>
      <c r="N328" s="125"/>
      <c r="O328" s="125"/>
      <c r="P328" s="125"/>
      <c r="Q328" s="125"/>
      <c r="R328" s="149"/>
      <c r="U328" s="148"/>
      <c r="V328" s="148"/>
      <c r="W328" s="148"/>
      <c r="X328" s="148"/>
      <c r="Y328" s="148"/>
      <c r="Z328" s="148"/>
      <c r="AA328" s="148"/>
      <c r="AB328" s="148"/>
      <c r="AC328" s="148"/>
      <c r="AD328" s="148"/>
      <c r="AE328" s="148"/>
      <c r="AF328" s="148"/>
      <c r="AG328" s="148"/>
      <c r="AH328" s="148"/>
      <c r="AI328" s="148"/>
      <c r="AJ328" s="148"/>
      <c r="AK328" s="148"/>
      <c r="AL328" s="148"/>
      <c r="AM328" s="148"/>
      <c r="AN328" s="148"/>
      <c r="AO328" s="148"/>
      <c r="AP328" s="148"/>
      <c r="AQ328" s="148"/>
      <c r="AR328" s="148"/>
      <c r="AS328" s="148"/>
      <c r="AT328" s="148"/>
      <c r="AU328" s="148"/>
      <c r="AV328" s="148"/>
      <c r="AW328" s="148"/>
      <c r="AX328" s="148"/>
      <c r="AY328" s="148"/>
      <c r="AZ328" s="148"/>
      <c r="BA328" s="148"/>
      <c r="BB328" s="148"/>
      <c r="BC328" s="148"/>
      <c r="BD328" s="148"/>
      <c r="BE328" s="148"/>
      <c r="BF328" s="148"/>
      <c r="BG328" s="148"/>
      <c r="BH328" s="148"/>
      <c r="BI328" s="148"/>
      <c r="BJ328" s="148"/>
      <c r="BK328" s="148"/>
      <c r="BL328" s="148"/>
      <c r="BM328" s="148"/>
      <c r="BN328" s="148"/>
      <c r="BO328" s="148"/>
      <c r="BP328" s="148"/>
      <c r="BQ328" s="148"/>
      <c r="BR328" s="148"/>
      <c r="BS328" s="148"/>
      <c r="BT328" s="148"/>
      <c r="BU328" s="148"/>
      <c r="BV328" s="148"/>
      <c r="BW328" s="148"/>
      <c r="BX328" s="148"/>
      <c r="BY328" s="148"/>
      <c r="BZ328" s="148"/>
    </row>
    <row r="329" spans="1:78" s="133" customFormat="1" ht="12.75" customHeight="1" x14ac:dyDescent="0.2">
      <c r="A329" s="129" t="s">
        <v>27474</v>
      </c>
      <c r="B329" s="152" t="s">
        <v>21</v>
      </c>
      <c r="C329" s="194"/>
      <c r="D329" s="131"/>
      <c r="E329" s="152"/>
      <c r="F329" s="152"/>
      <c r="G329" s="152"/>
      <c r="H329" s="152"/>
      <c r="I329" s="152"/>
      <c r="J329" s="152"/>
      <c r="K329" s="152"/>
      <c r="L329" s="152"/>
      <c r="M329" s="152"/>
      <c r="N329" s="152"/>
      <c r="O329" s="152"/>
      <c r="P329" s="152"/>
      <c r="Q329" s="152"/>
      <c r="R329" s="212"/>
      <c r="U329" s="148"/>
      <c r="V329" s="148"/>
      <c r="W329" s="148"/>
      <c r="X329" s="148"/>
      <c r="Y329" s="148"/>
      <c r="Z329" s="148"/>
      <c r="AA329" s="148"/>
      <c r="AB329" s="148"/>
      <c r="AC329" s="148"/>
      <c r="AD329" s="148"/>
      <c r="AE329" s="148"/>
      <c r="AF329" s="148"/>
      <c r="AG329" s="148"/>
      <c r="AH329" s="148"/>
      <c r="AI329" s="148"/>
      <c r="AJ329" s="148"/>
      <c r="AK329" s="148"/>
      <c r="AL329" s="148"/>
      <c r="AM329" s="148"/>
      <c r="AN329" s="148"/>
      <c r="AO329" s="148"/>
      <c r="AP329" s="148"/>
      <c r="AQ329" s="148"/>
      <c r="AR329" s="148"/>
      <c r="AS329" s="148"/>
      <c r="AT329" s="148"/>
      <c r="AU329" s="148"/>
      <c r="AV329" s="148"/>
      <c r="AW329" s="148"/>
      <c r="AX329" s="148"/>
      <c r="AY329" s="148"/>
      <c r="AZ329" s="148"/>
      <c r="BA329" s="148"/>
      <c r="BB329" s="148"/>
      <c r="BC329" s="148"/>
      <c r="BD329" s="148"/>
      <c r="BE329" s="148"/>
      <c r="BF329" s="148"/>
      <c r="BG329" s="148"/>
      <c r="BH329" s="148"/>
      <c r="BI329" s="148"/>
      <c r="BJ329" s="148"/>
      <c r="BK329" s="148"/>
      <c r="BL329" s="148"/>
      <c r="BM329" s="148"/>
      <c r="BN329" s="148"/>
      <c r="BO329" s="148"/>
      <c r="BP329" s="148"/>
      <c r="BQ329" s="148"/>
      <c r="BR329" s="148"/>
      <c r="BS329" s="148"/>
      <c r="BT329" s="148"/>
      <c r="BU329" s="148"/>
      <c r="BV329" s="148"/>
      <c r="BW329" s="148"/>
      <c r="BX329" s="148"/>
      <c r="BY329" s="148"/>
      <c r="BZ329" s="148"/>
    </row>
    <row r="330" spans="1:78" s="133" customFormat="1" ht="12.75" customHeight="1" x14ac:dyDescent="0.2">
      <c r="A330" s="134" t="s">
        <v>27474</v>
      </c>
      <c r="B330" s="125">
        <v>0.01</v>
      </c>
      <c r="C330" s="126"/>
      <c r="D330" s="127"/>
      <c r="E330" s="125"/>
      <c r="F330" s="125"/>
      <c r="G330" s="125"/>
      <c r="H330" s="125"/>
      <c r="I330" s="125"/>
      <c r="J330" s="125"/>
      <c r="K330" s="125"/>
      <c r="L330" s="125"/>
      <c r="M330" s="125"/>
      <c r="N330" s="125"/>
      <c r="O330" s="125"/>
      <c r="P330" s="125"/>
      <c r="Q330" s="125"/>
      <c r="R330" s="149"/>
      <c r="U330" s="148"/>
      <c r="V330" s="148"/>
      <c r="W330" s="148"/>
      <c r="X330" s="148"/>
      <c r="Y330" s="148"/>
      <c r="Z330" s="148"/>
      <c r="AA330" s="148"/>
      <c r="AB330" s="148"/>
      <c r="AC330" s="148"/>
      <c r="AD330" s="148"/>
      <c r="AE330" s="148"/>
      <c r="AF330" s="148"/>
      <c r="AG330" s="148"/>
      <c r="AH330" s="148"/>
      <c r="AI330" s="148"/>
      <c r="AJ330" s="148"/>
      <c r="AK330" s="148"/>
      <c r="AL330" s="148"/>
      <c r="AM330" s="148"/>
      <c r="AN330" s="148"/>
      <c r="AO330" s="148"/>
      <c r="AP330" s="148"/>
      <c r="AQ330" s="148"/>
      <c r="AR330" s="148"/>
      <c r="AS330" s="148"/>
      <c r="AT330" s="148"/>
      <c r="AU330" s="148"/>
      <c r="AV330" s="148"/>
      <c r="AW330" s="148"/>
      <c r="AX330" s="148"/>
      <c r="AY330" s="148"/>
      <c r="AZ330" s="148"/>
      <c r="BA330" s="148"/>
      <c r="BB330" s="148"/>
      <c r="BC330" s="148"/>
      <c r="BD330" s="148"/>
      <c r="BE330" s="148"/>
      <c r="BF330" s="148"/>
      <c r="BG330" s="148"/>
      <c r="BH330" s="148"/>
      <c r="BI330" s="148"/>
      <c r="BJ330" s="148"/>
      <c r="BK330" s="148"/>
      <c r="BL330" s="148"/>
      <c r="BM330" s="148"/>
      <c r="BN330" s="148"/>
      <c r="BO330" s="148"/>
      <c r="BP330" s="148"/>
      <c r="BQ330" s="148"/>
      <c r="BR330" s="148"/>
      <c r="BS330" s="148"/>
      <c r="BT330" s="148"/>
      <c r="BU330" s="148"/>
      <c r="BV330" s="148"/>
      <c r="BW330" s="148"/>
      <c r="BX330" s="148"/>
      <c r="BY330" s="148"/>
      <c r="BZ330" s="148"/>
    </row>
    <row r="331" spans="1:78" s="133" customFormat="1" ht="25.5" x14ac:dyDescent="0.2">
      <c r="A331" s="150" t="s">
        <v>27240</v>
      </c>
      <c r="B331" s="146" t="s">
        <v>8</v>
      </c>
      <c r="C331" s="145"/>
      <c r="D331" s="146"/>
      <c r="E331" s="144"/>
      <c r="F331" s="144"/>
      <c r="G331" s="144"/>
      <c r="H331" s="144"/>
      <c r="I331" s="144"/>
      <c r="J331" s="144"/>
      <c r="K331" s="144"/>
      <c r="L331" s="144"/>
      <c r="M331" s="144"/>
      <c r="N331" s="144"/>
      <c r="O331" s="144"/>
      <c r="P331" s="144"/>
      <c r="Q331" s="144"/>
      <c r="R331" s="151"/>
      <c r="U331" s="148"/>
      <c r="V331" s="148"/>
      <c r="W331" s="148"/>
      <c r="X331" s="148"/>
      <c r="Y331" s="148"/>
      <c r="Z331" s="148"/>
      <c r="AA331" s="148"/>
      <c r="AB331" s="148"/>
      <c r="AC331" s="148"/>
      <c r="AD331" s="148"/>
      <c r="AE331" s="148"/>
      <c r="AF331" s="148"/>
      <c r="AG331" s="148"/>
      <c r="AH331" s="148"/>
      <c r="AI331" s="148"/>
      <c r="AJ331" s="148"/>
      <c r="AK331" s="148"/>
      <c r="AL331" s="148"/>
      <c r="AM331" s="148"/>
      <c r="AN331" s="148"/>
      <c r="AO331" s="148"/>
      <c r="AP331" s="148"/>
      <c r="AQ331" s="148"/>
      <c r="AR331" s="148"/>
      <c r="AS331" s="148"/>
      <c r="AT331" s="148"/>
      <c r="AU331" s="148"/>
      <c r="AV331" s="148"/>
      <c r="AW331" s="148"/>
      <c r="AX331" s="148"/>
      <c r="AY331" s="148"/>
      <c r="AZ331" s="148"/>
      <c r="BA331" s="148"/>
      <c r="BB331" s="148"/>
      <c r="BC331" s="148"/>
      <c r="BD331" s="148"/>
      <c r="BE331" s="148"/>
      <c r="BF331" s="148"/>
      <c r="BG331" s="148"/>
      <c r="BH331" s="148"/>
      <c r="BI331" s="148"/>
      <c r="BJ331" s="148"/>
      <c r="BK331" s="148"/>
      <c r="BL331" s="148"/>
      <c r="BM331" s="148"/>
      <c r="BN331" s="148"/>
      <c r="BO331" s="148"/>
      <c r="BP331" s="148"/>
      <c r="BQ331" s="148"/>
      <c r="BR331" s="148"/>
      <c r="BS331" s="148"/>
      <c r="BT331" s="148"/>
      <c r="BU331" s="148"/>
      <c r="BV331" s="148"/>
      <c r="BW331" s="148"/>
      <c r="BX331" s="148"/>
      <c r="BY331" s="148"/>
      <c r="BZ331" s="148"/>
    </row>
    <row r="332" spans="1:78" s="133" customFormat="1" ht="12.75" customHeight="1" x14ac:dyDescent="0.2">
      <c r="A332" s="150" t="s">
        <v>27240</v>
      </c>
      <c r="B332" s="144">
        <v>0.01</v>
      </c>
      <c r="C332" s="145"/>
      <c r="D332" s="146"/>
      <c r="E332" s="144"/>
      <c r="F332" s="144"/>
      <c r="G332" s="144"/>
      <c r="H332" s="144"/>
      <c r="I332" s="144"/>
      <c r="J332" s="144"/>
      <c r="K332" s="144"/>
      <c r="L332" s="144"/>
      <c r="M332" s="144"/>
      <c r="N332" s="144"/>
      <c r="O332" s="144"/>
      <c r="P332" s="144"/>
      <c r="Q332" s="144"/>
      <c r="R332" s="151"/>
      <c r="U332" s="148"/>
      <c r="V332" s="148"/>
      <c r="W332" s="148"/>
      <c r="X332" s="148"/>
      <c r="Y332" s="148"/>
      <c r="Z332" s="148"/>
      <c r="AA332" s="148"/>
      <c r="AB332" s="148"/>
      <c r="AC332" s="148"/>
      <c r="AD332" s="148"/>
      <c r="AE332" s="148"/>
      <c r="AF332" s="148"/>
      <c r="AG332" s="148"/>
      <c r="AH332" s="148"/>
      <c r="AI332" s="148"/>
      <c r="AJ332" s="148"/>
      <c r="AK332" s="148"/>
      <c r="AL332" s="148"/>
      <c r="AM332" s="148"/>
      <c r="AN332" s="148"/>
      <c r="AO332" s="148"/>
      <c r="AP332" s="148"/>
      <c r="AQ332" s="148"/>
      <c r="AR332" s="148"/>
      <c r="AS332" s="148"/>
      <c r="AT332" s="148"/>
      <c r="AU332" s="148"/>
      <c r="AV332" s="148"/>
      <c r="AW332" s="148"/>
      <c r="AX332" s="148"/>
      <c r="AY332" s="148"/>
      <c r="AZ332" s="148"/>
      <c r="BA332" s="148"/>
      <c r="BB332" s="148"/>
      <c r="BC332" s="148"/>
      <c r="BD332" s="148"/>
      <c r="BE332" s="148"/>
      <c r="BF332" s="148"/>
      <c r="BG332" s="148"/>
      <c r="BH332" s="148"/>
      <c r="BI332" s="148"/>
      <c r="BJ332" s="148"/>
      <c r="BK332" s="148"/>
      <c r="BL332" s="148"/>
      <c r="BM332" s="148"/>
      <c r="BN332" s="148"/>
      <c r="BO332" s="148"/>
      <c r="BP332" s="148"/>
      <c r="BQ332" s="148"/>
      <c r="BR332" s="148"/>
      <c r="BS332" s="148"/>
      <c r="BT332" s="148"/>
      <c r="BU332" s="148"/>
      <c r="BV332" s="148"/>
      <c r="BW332" s="148"/>
      <c r="BX332" s="148"/>
      <c r="BY332" s="148"/>
      <c r="BZ332" s="148"/>
    </row>
    <row r="333" spans="1:78" s="133" customFormat="1" ht="25.5" x14ac:dyDescent="0.2">
      <c r="A333" s="129" t="s">
        <v>27591</v>
      </c>
      <c r="B333" s="152" t="s">
        <v>23</v>
      </c>
      <c r="C333" s="194" t="s">
        <v>24</v>
      </c>
      <c r="D333" s="131"/>
      <c r="E333" s="152"/>
      <c r="F333" s="152"/>
      <c r="G333" s="152"/>
      <c r="H333" s="152"/>
      <c r="I333" s="152"/>
      <c r="J333" s="152"/>
      <c r="K333" s="152"/>
      <c r="L333" s="152"/>
      <c r="M333" s="152"/>
      <c r="N333" s="152"/>
      <c r="O333" s="152"/>
      <c r="P333" s="152"/>
      <c r="Q333" s="152"/>
      <c r="R333" s="212"/>
      <c r="U333" s="148"/>
      <c r="V333" s="148"/>
      <c r="W333" s="148"/>
      <c r="X333" s="148"/>
      <c r="Y333" s="148"/>
      <c r="Z333" s="148"/>
      <c r="AA333" s="148"/>
      <c r="AB333" s="148"/>
      <c r="AC333" s="148"/>
      <c r="AD333" s="148"/>
      <c r="AE333" s="148"/>
      <c r="AF333" s="148"/>
      <c r="AG333" s="148"/>
      <c r="AH333" s="148"/>
      <c r="AI333" s="148"/>
      <c r="AJ333" s="148"/>
      <c r="AK333" s="148"/>
      <c r="AL333" s="148"/>
      <c r="AM333" s="148"/>
      <c r="AN333" s="148"/>
      <c r="AO333" s="148"/>
      <c r="AP333" s="148"/>
      <c r="AQ333" s="148"/>
      <c r="AR333" s="148"/>
      <c r="AS333" s="148"/>
      <c r="AT333" s="148"/>
      <c r="AU333" s="148"/>
      <c r="AV333" s="148"/>
      <c r="AW333" s="148"/>
      <c r="AX333" s="148"/>
      <c r="AY333" s="148"/>
      <c r="AZ333" s="148"/>
      <c r="BA333" s="148"/>
      <c r="BB333" s="148"/>
      <c r="BC333" s="148"/>
      <c r="BD333" s="148"/>
      <c r="BE333" s="148"/>
      <c r="BF333" s="148"/>
      <c r="BG333" s="148"/>
      <c r="BH333" s="148"/>
      <c r="BI333" s="148"/>
      <c r="BJ333" s="148"/>
      <c r="BK333" s="148"/>
      <c r="BL333" s="148"/>
      <c r="BM333" s="148"/>
      <c r="BN333" s="148"/>
      <c r="BO333" s="148"/>
      <c r="BP333" s="148"/>
      <c r="BQ333" s="148"/>
      <c r="BR333" s="148"/>
      <c r="BS333" s="148"/>
      <c r="BT333" s="148"/>
      <c r="BU333" s="148"/>
      <c r="BV333" s="148"/>
      <c r="BW333" s="148"/>
      <c r="BX333" s="148"/>
      <c r="BY333" s="148"/>
      <c r="BZ333" s="148"/>
    </row>
    <row r="334" spans="1:78" s="133" customFormat="1" ht="12.75" customHeight="1" x14ac:dyDescent="0.2">
      <c r="A334" s="134" t="s">
        <v>27591</v>
      </c>
      <c r="B334" s="125">
        <v>0.01</v>
      </c>
      <c r="C334" s="126">
        <v>0.01</v>
      </c>
      <c r="D334" s="127"/>
      <c r="E334" s="125"/>
      <c r="F334" s="125"/>
      <c r="G334" s="125"/>
      <c r="H334" s="125"/>
      <c r="I334" s="125"/>
      <c r="J334" s="125"/>
      <c r="K334" s="125"/>
      <c r="L334" s="125"/>
      <c r="M334" s="125"/>
      <c r="N334" s="125"/>
      <c r="O334" s="125"/>
      <c r="P334" s="125"/>
      <c r="Q334" s="125"/>
      <c r="R334" s="149"/>
      <c r="U334" s="148"/>
      <c r="V334" s="148"/>
      <c r="W334" s="148"/>
      <c r="X334" s="148"/>
      <c r="Y334" s="148"/>
      <c r="Z334" s="148"/>
      <c r="AA334" s="148"/>
      <c r="AB334" s="148"/>
      <c r="AC334" s="148"/>
      <c r="AD334" s="148"/>
      <c r="AE334" s="148"/>
      <c r="AF334" s="148"/>
      <c r="AG334" s="148"/>
      <c r="AH334" s="148"/>
      <c r="AI334" s="148"/>
      <c r="AJ334" s="148"/>
      <c r="AK334" s="148"/>
      <c r="AL334" s="148"/>
      <c r="AM334" s="148"/>
      <c r="AN334" s="148"/>
      <c r="AO334" s="148"/>
      <c r="AP334" s="148"/>
      <c r="AQ334" s="148"/>
      <c r="AR334" s="148"/>
      <c r="AS334" s="148"/>
      <c r="AT334" s="148"/>
      <c r="AU334" s="148"/>
      <c r="AV334" s="148"/>
      <c r="AW334" s="148"/>
      <c r="AX334" s="148"/>
      <c r="AY334" s="148"/>
      <c r="AZ334" s="148"/>
      <c r="BA334" s="148"/>
      <c r="BB334" s="148"/>
      <c r="BC334" s="148"/>
      <c r="BD334" s="148"/>
      <c r="BE334" s="148"/>
      <c r="BF334" s="148"/>
      <c r="BG334" s="148"/>
      <c r="BH334" s="148"/>
      <c r="BI334" s="148"/>
      <c r="BJ334" s="148"/>
      <c r="BK334" s="148"/>
      <c r="BL334" s="148"/>
      <c r="BM334" s="148"/>
      <c r="BN334" s="148"/>
      <c r="BO334" s="148"/>
      <c r="BP334" s="148"/>
      <c r="BQ334" s="148"/>
      <c r="BR334" s="148"/>
      <c r="BS334" s="148"/>
      <c r="BT334" s="148"/>
      <c r="BU334" s="148"/>
      <c r="BV334" s="148"/>
      <c r="BW334" s="148"/>
      <c r="BX334" s="148"/>
      <c r="BY334" s="148"/>
      <c r="BZ334" s="148"/>
    </row>
    <row r="335" spans="1:78" s="133" customFormat="1" ht="12.75" customHeight="1" x14ac:dyDescent="0.2">
      <c r="A335" s="129" t="s">
        <v>27414</v>
      </c>
      <c r="B335" s="152" t="s">
        <v>26937</v>
      </c>
      <c r="C335" s="194"/>
      <c r="D335" s="131"/>
      <c r="E335" s="152"/>
      <c r="F335" s="152"/>
      <c r="G335" s="152"/>
      <c r="H335" s="152"/>
      <c r="I335" s="152"/>
      <c r="J335" s="152"/>
      <c r="K335" s="152"/>
      <c r="L335" s="152"/>
      <c r="M335" s="152"/>
      <c r="N335" s="152"/>
      <c r="O335" s="152"/>
      <c r="P335" s="152"/>
      <c r="Q335" s="152"/>
      <c r="R335" s="212"/>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c r="BI335" s="148"/>
      <c r="BJ335" s="148"/>
      <c r="BK335" s="148"/>
      <c r="BL335" s="148"/>
      <c r="BM335" s="148"/>
      <c r="BN335" s="148"/>
      <c r="BO335" s="148"/>
      <c r="BP335" s="148"/>
      <c r="BQ335" s="148"/>
      <c r="BR335" s="148"/>
      <c r="BS335" s="148"/>
      <c r="BT335" s="148"/>
      <c r="BU335" s="148"/>
      <c r="BV335" s="148"/>
      <c r="BW335" s="148"/>
      <c r="BX335" s="148"/>
      <c r="BY335" s="148"/>
      <c r="BZ335" s="148"/>
    </row>
    <row r="336" spans="1:78" s="133" customFormat="1" ht="12.75" customHeight="1" x14ac:dyDescent="0.2">
      <c r="A336" s="134" t="s">
        <v>27414</v>
      </c>
      <c r="B336" s="125">
        <v>0.01</v>
      </c>
      <c r="C336" s="126"/>
      <c r="D336" s="127"/>
      <c r="E336" s="125"/>
      <c r="F336" s="125"/>
      <c r="G336" s="125"/>
      <c r="H336" s="125"/>
      <c r="I336" s="125"/>
      <c r="J336" s="125"/>
      <c r="K336" s="125"/>
      <c r="L336" s="125"/>
      <c r="M336" s="125"/>
      <c r="N336" s="125"/>
      <c r="O336" s="125"/>
      <c r="P336" s="125"/>
      <c r="Q336" s="125"/>
      <c r="R336" s="149"/>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s="148"/>
      <c r="AR336" s="148"/>
      <c r="AS336" s="148"/>
      <c r="AT336" s="148"/>
      <c r="AU336" s="148"/>
      <c r="AV336" s="148"/>
      <c r="AW336" s="148"/>
      <c r="AX336" s="148"/>
      <c r="AY336" s="148"/>
      <c r="AZ336" s="148"/>
      <c r="BA336" s="148"/>
      <c r="BB336" s="148"/>
      <c r="BC336" s="148"/>
      <c r="BD336" s="148"/>
      <c r="BE336" s="148"/>
      <c r="BF336" s="148"/>
      <c r="BG336" s="148"/>
      <c r="BH336" s="148"/>
      <c r="BI336" s="148"/>
      <c r="BJ336" s="148"/>
      <c r="BK336" s="148"/>
      <c r="BL336" s="148"/>
      <c r="BM336" s="148"/>
      <c r="BN336" s="148"/>
      <c r="BO336" s="148"/>
      <c r="BP336" s="148"/>
      <c r="BQ336" s="148"/>
      <c r="BR336" s="148"/>
      <c r="BS336" s="148"/>
      <c r="BT336" s="148"/>
      <c r="BU336" s="148"/>
      <c r="BV336" s="148"/>
      <c r="BW336" s="148"/>
      <c r="BX336" s="148"/>
      <c r="BY336" s="148"/>
      <c r="BZ336" s="148"/>
    </row>
    <row r="337" spans="1:78" s="133" customFormat="1" ht="25.5" x14ac:dyDescent="0.2">
      <c r="A337" s="129" t="s">
        <v>27174</v>
      </c>
      <c r="B337" s="131" t="s">
        <v>27021</v>
      </c>
      <c r="C337" s="194" t="s">
        <v>27022</v>
      </c>
      <c r="D337" s="131" t="s">
        <v>21</v>
      </c>
      <c r="E337" s="131" t="s">
        <v>20</v>
      </c>
      <c r="F337" s="131" t="s">
        <v>23</v>
      </c>
      <c r="G337" s="131" t="s">
        <v>27175</v>
      </c>
      <c r="H337" s="131" t="s">
        <v>24</v>
      </c>
      <c r="I337" s="152"/>
      <c r="J337" s="152"/>
      <c r="K337" s="152"/>
      <c r="L337" s="152"/>
      <c r="M337" s="152"/>
      <c r="N337" s="152"/>
      <c r="O337" s="152"/>
      <c r="P337" s="152"/>
      <c r="Q337" s="152"/>
      <c r="R337" s="212"/>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c r="BI337" s="148"/>
      <c r="BJ337" s="148"/>
      <c r="BK337" s="148"/>
      <c r="BL337" s="148"/>
      <c r="BM337" s="148"/>
      <c r="BN337" s="148"/>
      <c r="BO337" s="148"/>
      <c r="BP337" s="148"/>
      <c r="BQ337" s="148"/>
      <c r="BR337" s="148"/>
      <c r="BS337" s="148"/>
      <c r="BT337" s="148"/>
      <c r="BU337" s="148"/>
      <c r="BV337" s="148"/>
      <c r="BW337" s="148"/>
      <c r="BX337" s="148"/>
      <c r="BY337" s="148"/>
      <c r="BZ337" s="148"/>
    </row>
    <row r="338" spans="1:78" s="133" customFormat="1" ht="12.75" customHeight="1" x14ac:dyDescent="0.2">
      <c r="A338" s="134" t="s">
        <v>27174</v>
      </c>
      <c r="B338" s="125">
        <v>0.01</v>
      </c>
      <c r="C338" s="126">
        <v>0.01</v>
      </c>
      <c r="D338" s="127">
        <v>0.01</v>
      </c>
      <c r="E338" s="125">
        <v>0.01</v>
      </c>
      <c r="F338" s="125">
        <v>0.01</v>
      </c>
      <c r="G338" s="125">
        <v>0.01</v>
      </c>
      <c r="H338" s="125">
        <v>0.01</v>
      </c>
      <c r="I338" s="125"/>
      <c r="J338" s="125"/>
      <c r="K338" s="125"/>
      <c r="L338" s="125"/>
      <c r="M338" s="125"/>
      <c r="N338" s="125"/>
      <c r="O338" s="125"/>
      <c r="P338" s="125"/>
      <c r="Q338" s="125"/>
      <c r="R338" s="149"/>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c r="BI338" s="148"/>
      <c r="BJ338" s="148"/>
      <c r="BK338" s="148"/>
      <c r="BL338" s="148"/>
      <c r="BM338" s="148"/>
      <c r="BN338" s="148"/>
      <c r="BO338" s="148"/>
      <c r="BP338" s="148"/>
      <c r="BQ338" s="148"/>
      <c r="BR338" s="148"/>
      <c r="BS338" s="148"/>
      <c r="BT338" s="148"/>
      <c r="BU338" s="148"/>
      <c r="BV338" s="148"/>
      <c r="BW338" s="148"/>
      <c r="BX338" s="148"/>
      <c r="BY338" s="148"/>
      <c r="BZ338" s="148"/>
    </row>
    <row r="339" spans="1:78" s="133" customFormat="1" x14ac:dyDescent="0.2">
      <c r="A339" s="150" t="s">
        <v>26856</v>
      </c>
      <c r="B339" s="146" t="s">
        <v>26999</v>
      </c>
      <c r="C339" s="145"/>
      <c r="D339" s="146"/>
      <c r="E339" s="146"/>
      <c r="F339" s="146"/>
      <c r="G339" s="146"/>
      <c r="H339" s="146"/>
      <c r="I339" s="146"/>
      <c r="J339" s="146"/>
      <c r="K339" s="146"/>
      <c r="L339" s="146"/>
      <c r="M339" s="146"/>
      <c r="N339" s="146"/>
      <c r="O339" s="146"/>
      <c r="P339" s="146"/>
      <c r="Q339" s="144"/>
      <c r="R339" s="151"/>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row>
    <row r="340" spans="1:78" s="133" customFormat="1" ht="12.75" customHeight="1" x14ac:dyDescent="0.2">
      <c r="A340" s="134" t="s">
        <v>26856</v>
      </c>
      <c r="B340" s="125">
        <v>0.01</v>
      </c>
      <c r="C340" s="126"/>
      <c r="D340" s="127"/>
      <c r="E340" s="125"/>
      <c r="F340" s="125"/>
      <c r="G340" s="125"/>
      <c r="H340" s="125"/>
      <c r="I340" s="125"/>
      <c r="J340" s="125"/>
      <c r="K340" s="125"/>
      <c r="L340" s="125"/>
      <c r="M340" s="125"/>
      <c r="N340" s="125"/>
      <c r="O340" s="125"/>
      <c r="P340" s="125"/>
      <c r="Q340" s="125"/>
      <c r="R340" s="149"/>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c r="BI340" s="148"/>
      <c r="BJ340" s="148"/>
      <c r="BK340" s="148"/>
      <c r="BL340" s="148"/>
      <c r="BM340" s="148"/>
      <c r="BN340" s="148"/>
      <c r="BO340" s="148"/>
      <c r="BP340" s="148"/>
      <c r="BQ340" s="148"/>
      <c r="BR340" s="148"/>
      <c r="BS340" s="148"/>
      <c r="BT340" s="148"/>
      <c r="BU340" s="148"/>
      <c r="BV340" s="148"/>
      <c r="BW340" s="148"/>
      <c r="BX340" s="148"/>
      <c r="BY340" s="148"/>
      <c r="BZ340" s="148"/>
    </row>
    <row r="341" spans="1:78" s="133" customFormat="1" ht="25.5" x14ac:dyDescent="0.2">
      <c r="A341" s="129" t="s">
        <v>27301</v>
      </c>
      <c r="B341" s="131" t="s">
        <v>21</v>
      </c>
      <c r="C341" s="131" t="s">
        <v>26</v>
      </c>
      <c r="D341" s="131"/>
      <c r="E341" s="152"/>
      <c r="F341" s="152"/>
      <c r="G341" s="152"/>
      <c r="H341" s="152"/>
      <c r="I341" s="152"/>
      <c r="J341" s="152"/>
      <c r="K341" s="152"/>
      <c r="L341" s="152"/>
      <c r="M341" s="152"/>
      <c r="N341" s="152"/>
      <c r="O341" s="152"/>
      <c r="P341" s="152"/>
      <c r="Q341" s="152"/>
      <c r="R341" s="212"/>
      <c r="U341" s="148"/>
      <c r="V341" s="148"/>
      <c r="W341" s="148"/>
      <c r="X341" s="148"/>
      <c r="Y341" s="148"/>
      <c r="Z341" s="148"/>
      <c r="AA341" s="148"/>
      <c r="AB341" s="148"/>
      <c r="AC341" s="148"/>
      <c r="AD341" s="148"/>
      <c r="AE341" s="148"/>
      <c r="AF341" s="148"/>
      <c r="AG341" s="148"/>
      <c r="AH341" s="148"/>
      <c r="AI341" s="148"/>
      <c r="AJ341" s="148"/>
      <c r="AK341" s="148"/>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c r="BI341" s="148"/>
      <c r="BJ341" s="148"/>
      <c r="BK341" s="148"/>
      <c r="BL341" s="148"/>
      <c r="BM341" s="148"/>
      <c r="BN341" s="148"/>
      <c r="BO341" s="148"/>
      <c r="BP341" s="148"/>
      <c r="BQ341" s="148"/>
      <c r="BR341" s="148"/>
      <c r="BS341" s="148"/>
      <c r="BT341" s="148"/>
      <c r="BU341" s="148"/>
      <c r="BV341" s="148"/>
      <c r="BW341" s="148"/>
      <c r="BX341" s="148"/>
      <c r="BY341" s="148"/>
      <c r="BZ341" s="148"/>
    </row>
    <row r="342" spans="1:78" s="133" customFormat="1" ht="12.75" customHeight="1" x14ac:dyDescent="0.2">
      <c r="A342" s="134" t="s">
        <v>27301</v>
      </c>
      <c r="B342" s="127">
        <v>0.01</v>
      </c>
      <c r="C342" s="127">
        <v>0.01</v>
      </c>
      <c r="D342" s="127"/>
      <c r="E342" s="125"/>
      <c r="F342" s="125"/>
      <c r="G342" s="125"/>
      <c r="H342" s="125"/>
      <c r="I342" s="125"/>
      <c r="J342" s="125"/>
      <c r="K342" s="125"/>
      <c r="L342" s="125"/>
      <c r="M342" s="125"/>
      <c r="N342" s="125"/>
      <c r="O342" s="125"/>
      <c r="P342" s="125"/>
      <c r="Q342" s="125"/>
      <c r="R342" s="149"/>
      <c r="U342" s="148"/>
      <c r="V342" s="148"/>
      <c r="W342" s="148"/>
      <c r="X342" s="148"/>
      <c r="Y342" s="148"/>
      <c r="Z342" s="148"/>
      <c r="AA342" s="148"/>
      <c r="AB342" s="148"/>
      <c r="AC342" s="148"/>
      <c r="AD342" s="148"/>
      <c r="AE342" s="148"/>
      <c r="AF342" s="148"/>
      <c r="AG342" s="148"/>
      <c r="AH342" s="148"/>
      <c r="AI342" s="148"/>
      <c r="AJ342" s="148"/>
      <c r="AK342" s="148"/>
      <c r="AL342" s="148"/>
      <c r="AM342" s="148"/>
      <c r="AN342" s="148"/>
      <c r="AO342" s="148"/>
      <c r="AP342" s="148"/>
      <c r="AQ342" s="148"/>
      <c r="AR342" s="148"/>
      <c r="AS342" s="148"/>
      <c r="AT342" s="148"/>
      <c r="AU342" s="148"/>
      <c r="AV342" s="148"/>
      <c r="AW342" s="148"/>
      <c r="AX342" s="148"/>
      <c r="AY342" s="148"/>
      <c r="AZ342" s="148"/>
      <c r="BA342" s="148"/>
      <c r="BB342" s="148"/>
      <c r="BC342" s="148"/>
      <c r="BD342" s="148"/>
      <c r="BE342" s="148"/>
      <c r="BF342" s="148"/>
      <c r="BG342" s="148"/>
      <c r="BH342" s="148"/>
      <c r="BI342" s="148"/>
      <c r="BJ342" s="148"/>
      <c r="BK342" s="148"/>
      <c r="BL342" s="148"/>
      <c r="BM342" s="148"/>
      <c r="BN342" s="148"/>
      <c r="BO342" s="148"/>
      <c r="BP342" s="148"/>
      <c r="BQ342" s="148"/>
      <c r="BR342" s="148"/>
      <c r="BS342" s="148"/>
      <c r="BT342" s="148"/>
      <c r="BU342" s="148"/>
      <c r="BV342" s="148"/>
      <c r="BW342" s="148"/>
      <c r="BX342" s="148"/>
      <c r="BY342" s="148"/>
      <c r="BZ342" s="148"/>
    </row>
    <row r="343" spans="1:78" s="133" customFormat="1" ht="12.75" customHeight="1" x14ac:dyDescent="0.2">
      <c r="A343" s="150" t="s">
        <v>27102</v>
      </c>
      <c r="B343" s="144" t="s">
        <v>26893</v>
      </c>
      <c r="C343" s="145"/>
      <c r="D343" s="146"/>
      <c r="E343" s="144"/>
      <c r="F343" s="144"/>
      <c r="G343" s="144"/>
      <c r="H343" s="144"/>
      <c r="I343" s="144"/>
      <c r="J343" s="144"/>
      <c r="K343" s="144"/>
      <c r="L343" s="144"/>
      <c r="M343" s="144"/>
      <c r="N343" s="144"/>
      <c r="O343" s="144"/>
      <c r="P343" s="144"/>
      <c r="Q343" s="144"/>
      <c r="R343" s="151"/>
      <c r="U343" s="148"/>
      <c r="V343" s="148"/>
      <c r="W343" s="148"/>
      <c r="X343" s="148"/>
      <c r="Y343" s="148"/>
      <c r="Z343" s="148"/>
      <c r="AA343" s="148"/>
      <c r="AB343" s="148"/>
      <c r="AC343" s="148"/>
      <c r="AD343" s="148"/>
      <c r="AE343" s="148"/>
      <c r="AF343" s="148"/>
      <c r="AG343" s="148"/>
      <c r="AH343" s="148"/>
      <c r="AI343" s="148"/>
      <c r="AJ343" s="148"/>
      <c r="AK343" s="148"/>
      <c r="AL343" s="148"/>
      <c r="AM343" s="148"/>
      <c r="AN343" s="148"/>
      <c r="AO343" s="148"/>
      <c r="AP343" s="148"/>
      <c r="AQ343" s="148"/>
      <c r="AR343" s="148"/>
      <c r="AS343" s="148"/>
      <c r="AT343" s="148"/>
      <c r="AU343" s="148"/>
      <c r="AV343" s="148"/>
      <c r="AW343" s="148"/>
      <c r="AX343" s="148"/>
      <c r="AY343" s="148"/>
      <c r="AZ343" s="148"/>
      <c r="BA343" s="148"/>
      <c r="BB343" s="148"/>
      <c r="BC343" s="148"/>
      <c r="BD343" s="148"/>
      <c r="BE343" s="148"/>
      <c r="BF343" s="148"/>
      <c r="BG343" s="148"/>
      <c r="BH343" s="148"/>
      <c r="BI343" s="148"/>
      <c r="BJ343" s="148"/>
      <c r="BK343" s="148"/>
      <c r="BL343" s="148"/>
      <c r="BM343" s="148"/>
      <c r="BN343" s="148"/>
      <c r="BO343" s="148"/>
      <c r="BP343" s="148"/>
      <c r="BQ343" s="148"/>
      <c r="BR343" s="148"/>
      <c r="BS343" s="148"/>
      <c r="BT343" s="148"/>
      <c r="BU343" s="148"/>
      <c r="BV343" s="148"/>
      <c r="BW343" s="148"/>
      <c r="BX343" s="148"/>
      <c r="BY343" s="148"/>
      <c r="BZ343" s="148"/>
    </row>
    <row r="344" spans="1:78" s="133" customFormat="1" ht="12.75" customHeight="1" x14ac:dyDescent="0.2">
      <c r="A344" s="150" t="s">
        <v>27102</v>
      </c>
      <c r="B344" s="144">
        <v>0.01</v>
      </c>
      <c r="C344" s="145"/>
      <c r="D344" s="146"/>
      <c r="E344" s="144"/>
      <c r="F344" s="144"/>
      <c r="G344" s="144"/>
      <c r="H344" s="144"/>
      <c r="I344" s="144"/>
      <c r="J344" s="144"/>
      <c r="K344" s="144"/>
      <c r="L344" s="144"/>
      <c r="M344" s="144"/>
      <c r="N344" s="144"/>
      <c r="O344" s="144"/>
      <c r="P344" s="144"/>
      <c r="Q344" s="144"/>
      <c r="R344" s="151"/>
      <c r="U344" s="148"/>
      <c r="V344" s="148"/>
      <c r="W344" s="148"/>
      <c r="X344" s="148"/>
      <c r="Y344" s="148"/>
      <c r="Z344" s="148"/>
      <c r="AA344" s="148"/>
      <c r="AB344" s="148"/>
      <c r="AC344" s="148"/>
      <c r="AD344" s="148"/>
      <c r="AE344" s="148"/>
      <c r="AF344" s="148"/>
      <c r="AG344" s="148"/>
      <c r="AH344" s="148"/>
      <c r="AI344" s="148"/>
      <c r="AJ344" s="148"/>
      <c r="AK344" s="148"/>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c r="BI344" s="148"/>
      <c r="BJ344" s="148"/>
      <c r="BK344" s="148"/>
      <c r="BL344" s="148"/>
      <c r="BM344" s="148"/>
      <c r="BN344" s="148"/>
      <c r="BO344" s="148"/>
      <c r="BP344" s="148"/>
      <c r="BQ344" s="148"/>
      <c r="BR344" s="148"/>
      <c r="BS344" s="148"/>
      <c r="BT344" s="148"/>
      <c r="BU344" s="148"/>
      <c r="BV344" s="148"/>
      <c r="BW344" s="148"/>
      <c r="BX344" s="148"/>
      <c r="BY344" s="148"/>
      <c r="BZ344" s="148"/>
    </row>
    <row r="345" spans="1:78" s="133" customFormat="1" ht="25.5" x14ac:dyDescent="0.2">
      <c r="A345" s="129" t="s">
        <v>26977</v>
      </c>
      <c r="B345" s="152" t="s">
        <v>27078</v>
      </c>
      <c r="C345" s="194" t="s">
        <v>26937</v>
      </c>
      <c r="D345" s="131"/>
      <c r="E345" s="152"/>
      <c r="F345" s="152"/>
      <c r="G345" s="152"/>
      <c r="H345" s="152"/>
      <c r="I345" s="152"/>
      <c r="J345" s="152"/>
      <c r="K345" s="152"/>
      <c r="L345" s="152"/>
      <c r="M345" s="152"/>
      <c r="N345" s="152"/>
      <c r="O345" s="152"/>
      <c r="P345" s="152"/>
      <c r="Q345" s="152"/>
      <c r="R345" s="212"/>
      <c r="U345" s="148"/>
      <c r="V345" s="148"/>
      <c r="W345" s="148"/>
      <c r="X345" s="148"/>
      <c r="Y345" s="148"/>
      <c r="Z345" s="148"/>
      <c r="AA345" s="148"/>
      <c r="AB345" s="148"/>
      <c r="AC345" s="148"/>
      <c r="AD345" s="148"/>
      <c r="AE345" s="148"/>
      <c r="AF345" s="148"/>
      <c r="AG345" s="148"/>
      <c r="AH345" s="148"/>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c r="BI345" s="148"/>
      <c r="BJ345" s="148"/>
      <c r="BK345" s="148"/>
      <c r="BL345" s="148"/>
      <c r="BM345" s="148"/>
      <c r="BN345" s="148"/>
      <c r="BO345" s="148"/>
      <c r="BP345" s="148"/>
      <c r="BQ345" s="148"/>
      <c r="BR345" s="148"/>
      <c r="BS345" s="148"/>
      <c r="BT345" s="148"/>
      <c r="BU345" s="148"/>
      <c r="BV345" s="148"/>
      <c r="BW345" s="148"/>
      <c r="BX345" s="148"/>
      <c r="BY345" s="148"/>
      <c r="BZ345" s="148"/>
    </row>
    <row r="346" spans="1:78" s="133" customFormat="1" ht="12.75" customHeight="1" x14ac:dyDescent="0.2">
      <c r="A346" s="134" t="s">
        <v>26977</v>
      </c>
      <c r="B346" s="125">
        <v>0.01</v>
      </c>
      <c r="C346" s="126">
        <v>0.01</v>
      </c>
      <c r="D346" s="127"/>
      <c r="E346" s="125"/>
      <c r="F346" s="125"/>
      <c r="G346" s="125"/>
      <c r="H346" s="125"/>
      <c r="I346" s="125"/>
      <c r="J346" s="125"/>
      <c r="K346" s="125"/>
      <c r="L346" s="125"/>
      <c r="M346" s="125"/>
      <c r="N346" s="125"/>
      <c r="O346" s="125"/>
      <c r="P346" s="125"/>
      <c r="Q346" s="125"/>
      <c r="R346" s="149"/>
      <c r="U346" s="148"/>
      <c r="V346" s="148"/>
      <c r="W346" s="148"/>
      <c r="X346" s="148"/>
      <c r="Y346" s="148"/>
      <c r="Z346" s="148"/>
      <c r="AA346" s="148"/>
      <c r="AB346" s="148"/>
      <c r="AC346" s="148"/>
      <c r="AD346" s="148"/>
      <c r="AE346" s="148"/>
      <c r="AF346" s="148"/>
      <c r="AG346" s="148"/>
      <c r="AH346" s="148"/>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8"/>
      <c r="BR346" s="148"/>
      <c r="BS346" s="148"/>
      <c r="BT346" s="148"/>
      <c r="BU346" s="148"/>
      <c r="BV346" s="148"/>
      <c r="BW346" s="148"/>
      <c r="BX346" s="148"/>
      <c r="BY346" s="148"/>
      <c r="BZ346" s="148"/>
    </row>
    <row r="347" spans="1:78" s="133" customFormat="1" ht="12.75" customHeight="1" x14ac:dyDescent="0.2">
      <c r="A347" s="150" t="s">
        <v>27401</v>
      </c>
      <c r="B347" s="144" t="s">
        <v>26893</v>
      </c>
      <c r="C347" s="145"/>
      <c r="D347" s="146"/>
      <c r="E347" s="144"/>
      <c r="F347" s="144"/>
      <c r="G347" s="144"/>
      <c r="H347" s="144"/>
      <c r="I347" s="144"/>
      <c r="J347" s="144"/>
      <c r="K347" s="144"/>
      <c r="L347" s="144"/>
      <c r="M347" s="144"/>
      <c r="N347" s="144"/>
      <c r="O347" s="144"/>
      <c r="P347" s="144"/>
      <c r="Q347" s="144"/>
      <c r="R347" s="151"/>
      <c r="U347" s="148"/>
      <c r="V347" s="148"/>
      <c r="W347" s="148"/>
      <c r="X347" s="148"/>
      <c r="Y347" s="148"/>
      <c r="Z347" s="148"/>
      <c r="AA347" s="148"/>
      <c r="AB347" s="148"/>
      <c r="AC347" s="148"/>
      <c r="AD347" s="148"/>
      <c r="AE347" s="148"/>
      <c r="AF347" s="148"/>
      <c r="AG347" s="148"/>
      <c r="AH347" s="148"/>
      <c r="AI347" s="148"/>
      <c r="AJ347" s="148"/>
      <c r="AK347" s="148"/>
      <c r="AL347" s="148"/>
      <c r="AM347" s="148"/>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8"/>
      <c r="BR347" s="148"/>
      <c r="BS347" s="148"/>
      <c r="BT347" s="148"/>
      <c r="BU347" s="148"/>
      <c r="BV347" s="148"/>
      <c r="BW347" s="148"/>
      <c r="BX347" s="148"/>
      <c r="BY347" s="148"/>
      <c r="BZ347" s="148"/>
    </row>
    <row r="348" spans="1:78" s="133" customFormat="1" ht="12.75" customHeight="1" x14ac:dyDescent="0.2">
      <c r="A348" s="150" t="s">
        <v>27401</v>
      </c>
      <c r="B348" s="144">
        <v>0.01</v>
      </c>
      <c r="C348" s="145"/>
      <c r="D348" s="146"/>
      <c r="E348" s="144"/>
      <c r="F348" s="144"/>
      <c r="G348" s="144"/>
      <c r="H348" s="144"/>
      <c r="I348" s="144"/>
      <c r="J348" s="144"/>
      <c r="K348" s="144"/>
      <c r="L348" s="144"/>
      <c r="M348" s="144"/>
      <c r="N348" s="144"/>
      <c r="O348" s="144"/>
      <c r="P348" s="144"/>
      <c r="Q348" s="144"/>
      <c r="R348" s="151"/>
      <c r="U348" s="148"/>
      <c r="V348" s="148"/>
      <c r="W348" s="148"/>
      <c r="X348" s="148"/>
      <c r="Y348" s="148"/>
      <c r="Z348" s="148"/>
      <c r="AA348" s="148"/>
      <c r="AB348" s="148"/>
      <c r="AC348" s="148"/>
      <c r="AD348" s="148"/>
      <c r="AE348" s="148"/>
      <c r="AF348" s="148"/>
      <c r="AG348" s="148"/>
      <c r="AH348" s="148"/>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8"/>
      <c r="BR348" s="148"/>
      <c r="BS348" s="148"/>
      <c r="BT348" s="148"/>
      <c r="BU348" s="148"/>
      <c r="BV348" s="148"/>
      <c r="BW348" s="148"/>
      <c r="BX348" s="148"/>
      <c r="BY348" s="148"/>
      <c r="BZ348" s="148"/>
    </row>
    <row r="349" spans="1:78" s="133" customFormat="1" x14ac:dyDescent="0.2">
      <c r="A349" s="129" t="s">
        <v>27206</v>
      </c>
      <c r="B349" s="152" t="s">
        <v>26937</v>
      </c>
      <c r="C349" s="194" t="s">
        <v>26882</v>
      </c>
      <c r="D349" s="131"/>
      <c r="E349" s="152"/>
      <c r="F349" s="152"/>
      <c r="G349" s="152"/>
      <c r="H349" s="152"/>
      <c r="I349" s="152"/>
      <c r="J349" s="152"/>
      <c r="K349" s="152"/>
      <c r="L349" s="152"/>
      <c r="M349" s="152"/>
      <c r="N349" s="152"/>
      <c r="O349" s="152"/>
      <c r="P349" s="152"/>
      <c r="Q349" s="152"/>
      <c r="R349" s="212"/>
      <c r="U349" s="148"/>
      <c r="V349" s="148"/>
      <c r="W349" s="148"/>
      <c r="X349" s="148"/>
      <c r="Y349" s="148"/>
      <c r="Z349" s="148"/>
      <c r="AA349" s="148"/>
      <c r="AB349" s="148"/>
      <c r="AC349" s="148"/>
      <c r="AD349" s="148"/>
      <c r="AE349" s="148"/>
      <c r="AF349" s="148"/>
      <c r="AG349" s="148"/>
      <c r="AH349" s="148"/>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c r="BI349" s="148"/>
      <c r="BJ349" s="148"/>
      <c r="BK349" s="148"/>
      <c r="BL349" s="148"/>
      <c r="BM349" s="148"/>
      <c r="BN349" s="148"/>
      <c r="BO349" s="148"/>
      <c r="BP349" s="148"/>
      <c r="BQ349" s="148"/>
      <c r="BR349" s="148"/>
      <c r="BS349" s="148"/>
      <c r="BT349" s="148"/>
      <c r="BU349" s="148"/>
      <c r="BV349" s="148"/>
      <c r="BW349" s="148"/>
      <c r="BX349" s="148"/>
      <c r="BY349" s="148"/>
      <c r="BZ349" s="148"/>
    </row>
    <row r="350" spans="1:78" s="133" customFormat="1" ht="12.75" customHeight="1" x14ac:dyDescent="0.2">
      <c r="A350" s="134" t="s">
        <v>27206</v>
      </c>
      <c r="B350" s="125">
        <v>0.01</v>
      </c>
      <c r="C350" s="126">
        <v>0.01</v>
      </c>
      <c r="D350" s="127"/>
      <c r="E350" s="125"/>
      <c r="F350" s="125"/>
      <c r="G350" s="125"/>
      <c r="H350" s="125"/>
      <c r="I350" s="125"/>
      <c r="J350" s="125"/>
      <c r="K350" s="125"/>
      <c r="L350" s="125"/>
      <c r="M350" s="125"/>
      <c r="N350" s="125"/>
      <c r="O350" s="125"/>
      <c r="P350" s="125"/>
      <c r="Q350" s="125"/>
      <c r="R350" s="149"/>
      <c r="U350" s="148"/>
      <c r="V350" s="148"/>
      <c r="W350" s="148"/>
      <c r="X350" s="148"/>
      <c r="Y350" s="148"/>
      <c r="Z350" s="148"/>
      <c r="AA350" s="148"/>
      <c r="AB350" s="148"/>
      <c r="AC350" s="148"/>
      <c r="AD350" s="148"/>
      <c r="AE350" s="148"/>
      <c r="AF350" s="148"/>
      <c r="AG350" s="148"/>
      <c r="AH350" s="148"/>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c r="BI350" s="148"/>
      <c r="BJ350" s="148"/>
      <c r="BK350" s="148"/>
      <c r="BL350" s="148"/>
      <c r="BM350" s="148"/>
      <c r="BN350" s="148"/>
      <c r="BO350" s="148"/>
      <c r="BP350" s="148"/>
      <c r="BQ350" s="148"/>
      <c r="BR350" s="148"/>
      <c r="BS350" s="148"/>
      <c r="BT350" s="148"/>
      <c r="BU350" s="148"/>
      <c r="BV350" s="148"/>
      <c r="BW350" s="148"/>
      <c r="BX350" s="148"/>
      <c r="BY350" s="148"/>
      <c r="BZ350" s="148"/>
    </row>
    <row r="351" spans="1:78" s="133" customFormat="1" ht="25.5" x14ac:dyDescent="0.2">
      <c r="A351" s="150" t="s">
        <v>27028</v>
      </c>
      <c r="B351" s="144" t="s">
        <v>23</v>
      </c>
      <c r="C351" s="145" t="s">
        <v>24</v>
      </c>
      <c r="D351" s="146"/>
      <c r="E351" s="144"/>
      <c r="F351" s="144"/>
      <c r="G351" s="144"/>
      <c r="H351" s="144"/>
      <c r="I351" s="144"/>
      <c r="J351" s="144"/>
      <c r="K351" s="144"/>
      <c r="L351" s="144"/>
      <c r="M351" s="144"/>
      <c r="N351" s="144"/>
      <c r="O351" s="144"/>
      <c r="P351" s="144"/>
      <c r="Q351" s="144"/>
      <c r="R351" s="151"/>
      <c r="U351" s="148"/>
      <c r="V351" s="148"/>
      <c r="W351" s="148"/>
      <c r="X351" s="148"/>
      <c r="Y351" s="148"/>
      <c r="Z351" s="148"/>
      <c r="AA351" s="148"/>
      <c r="AB351" s="148"/>
      <c r="AC351" s="148"/>
      <c r="AD351" s="148"/>
      <c r="AE351" s="148"/>
      <c r="AF351" s="148"/>
      <c r="AG351" s="148"/>
      <c r="AH351" s="148"/>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c r="BI351" s="148"/>
      <c r="BJ351" s="148"/>
      <c r="BK351" s="148"/>
      <c r="BL351" s="148"/>
      <c r="BM351" s="148"/>
      <c r="BN351" s="148"/>
      <c r="BO351" s="148"/>
      <c r="BP351" s="148"/>
      <c r="BQ351" s="148"/>
      <c r="BR351" s="148"/>
      <c r="BS351" s="148"/>
      <c r="BT351" s="148"/>
      <c r="BU351" s="148"/>
      <c r="BV351" s="148"/>
      <c r="BW351" s="148"/>
      <c r="BX351" s="148"/>
      <c r="BY351" s="148"/>
      <c r="BZ351" s="148"/>
    </row>
    <row r="352" spans="1:78" s="133" customFormat="1" ht="12.75" customHeight="1" x14ac:dyDescent="0.2">
      <c r="A352" s="150" t="s">
        <v>27028</v>
      </c>
      <c r="B352" s="144">
        <v>0.01</v>
      </c>
      <c r="C352" s="145">
        <v>0.01</v>
      </c>
      <c r="D352" s="146"/>
      <c r="E352" s="144"/>
      <c r="F352" s="144"/>
      <c r="G352" s="144"/>
      <c r="H352" s="144"/>
      <c r="I352" s="144"/>
      <c r="J352" s="144"/>
      <c r="K352" s="144"/>
      <c r="L352" s="144"/>
      <c r="M352" s="144"/>
      <c r="N352" s="144"/>
      <c r="O352" s="144"/>
      <c r="P352" s="144"/>
      <c r="Q352" s="144"/>
      <c r="R352" s="151"/>
      <c r="U352" s="148"/>
      <c r="V352" s="148"/>
      <c r="W352" s="148"/>
      <c r="X352" s="148"/>
      <c r="Y352" s="148"/>
      <c r="Z352" s="148"/>
      <c r="AA352" s="148"/>
      <c r="AB352" s="148"/>
      <c r="AC352" s="148"/>
      <c r="AD352" s="148"/>
      <c r="AE352" s="148"/>
      <c r="AF352" s="148"/>
      <c r="AG352" s="148"/>
      <c r="AH352" s="148"/>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c r="BI352" s="148"/>
      <c r="BJ352" s="148"/>
      <c r="BK352" s="148"/>
      <c r="BL352" s="148"/>
      <c r="BM352" s="148"/>
      <c r="BN352" s="148"/>
      <c r="BO352" s="148"/>
      <c r="BP352" s="148"/>
      <c r="BQ352" s="148"/>
      <c r="BR352" s="148"/>
      <c r="BS352" s="148"/>
      <c r="BT352" s="148"/>
      <c r="BU352" s="148"/>
      <c r="BV352" s="148"/>
      <c r="BW352" s="148"/>
      <c r="BX352" s="148"/>
      <c r="BY352" s="148"/>
      <c r="BZ352" s="148"/>
    </row>
    <row r="353" spans="1:78" s="133" customFormat="1" ht="12.75" customHeight="1" x14ac:dyDescent="0.2">
      <c r="A353" s="129" t="s">
        <v>27332</v>
      </c>
      <c r="B353" s="152" t="s">
        <v>21</v>
      </c>
      <c r="C353" s="194"/>
      <c r="D353" s="131"/>
      <c r="E353" s="152"/>
      <c r="F353" s="152"/>
      <c r="G353" s="152"/>
      <c r="H353" s="152"/>
      <c r="I353" s="152"/>
      <c r="J353" s="152"/>
      <c r="K353" s="152"/>
      <c r="L353" s="152"/>
      <c r="M353" s="152"/>
      <c r="N353" s="152"/>
      <c r="O353" s="152"/>
      <c r="P353" s="152"/>
      <c r="Q353" s="152"/>
      <c r="R353" s="212"/>
      <c r="U353" s="148"/>
      <c r="V353" s="148"/>
      <c r="W353" s="148"/>
      <c r="X353" s="148"/>
      <c r="Y353" s="148"/>
      <c r="Z353" s="148"/>
      <c r="AA353" s="148"/>
      <c r="AB353" s="148"/>
      <c r="AC353" s="148"/>
      <c r="AD353" s="148"/>
      <c r="AE353" s="148"/>
      <c r="AF353" s="148"/>
      <c r="AG353" s="148"/>
      <c r="AH353" s="148"/>
      <c r="AI353" s="148"/>
      <c r="AJ353" s="148"/>
      <c r="AK353" s="148"/>
      <c r="AL353" s="148"/>
      <c r="AM353" s="148"/>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8"/>
      <c r="BR353" s="148"/>
      <c r="BS353" s="148"/>
      <c r="BT353" s="148"/>
      <c r="BU353" s="148"/>
      <c r="BV353" s="148"/>
      <c r="BW353" s="148"/>
      <c r="BX353" s="148"/>
      <c r="BY353" s="148"/>
      <c r="BZ353" s="148"/>
    </row>
    <row r="354" spans="1:78" s="133" customFormat="1" ht="12.75" customHeight="1" x14ac:dyDescent="0.2">
      <c r="A354" s="134" t="s">
        <v>27332</v>
      </c>
      <c r="B354" s="125">
        <v>0.01</v>
      </c>
      <c r="C354" s="126"/>
      <c r="D354" s="127"/>
      <c r="E354" s="125"/>
      <c r="F354" s="125"/>
      <c r="G354" s="125"/>
      <c r="H354" s="125"/>
      <c r="I354" s="125"/>
      <c r="J354" s="125"/>
      <c r="K354" s="125"/>
      <c r="L354" s="125"/>
      <c r="M354" s="125"/>
      <c r="N354" s="125"/>
      <c r="O354" s="125"/>
      <c r="P354" s="125"/>
      <c r="Q354" s="125"/>
      <c r="R354" s="149"/>
      <c r="U354" s="148"/>
      <c r="V354" s="148"/>
      <c r="W354" s="148"/>
      <c r="X354" s="148"/>
      <c r="Y354" s="148"/>
      <c r="Z354" s="148"/>
      <c r="AA354" s="148"/>
      <c r="AB354" s="148"/>
      <c r="AC354" s="148"/>
      <c r="AD354" s="148"/>
      <c r="AE354" s="148"/>
      <c r="AF354" s="148"/>
      <c r="AG354" s="148"/>
      <c r="AH354" s="148"/>
      <c r="AI354" s="148"/>
      <c r="AJ354" s="148"/>
      <c r="AK354" s="148"/>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8"/>
      <c r="BR354" s="148"/>
      <c r="BS354" s="148"/>
      <c r="BT354" s="148"/>
      <c r="BU354" s="148"/>
      <c r="BV354" s="148"/>
      <c r="BW354" s="148"/>
      <c r="BX354" s="148"/>
      <c r="BY354" s="148"/>
      <c r="BZ354" s="148"/>
    </row>
    <row r="355" spans="1:78" s="133" customFormat="1" ht="12.75" customHeight="1" x14ac:dyDescent="0.2">
      <c r="A355" s="150" t="s">
        <v>27565</v>
      </c>
      <c r="B355" s="144" t="s">
        <v>26893</v>
      </c>
      <c r="C355" s="145"/>
      <c r="D355" s="146"/>
      <c r="E355" s="144"/>
      <c r="F355" s="144"/>
      <c r="G355" s="144"/>
      <c r="H355" s="144"/>
      <c r="I355" s="144"/>
      <c r="J355" s="144"/>
      <c r="K355" s="144"/>
      <c r="L355" s="144"/>
      <c r="M355" s="144"/>
      <c r="N355" s="144"/>
      <c r="O355" s="144"/>
      <c r="P355" s="144"/>
      <c r="Q355" s="144"/>
      <c r="R355" s="151"/>
      <c r="U355" s="148"/>
      <c r="V355" s="148"/>
      <c r="W355" s="148"/>
      <c r="X355" s="148"/>
      <c r="Y355" s="148"/>
      <c r="Z355" s="148"/>
      <c r="AA355" s="148"/>
      <c r="AB355" s="148"/>
      <c r="AC355" s="148"/>
      <c r="AD355" s="148"/>
      <c r="AE355" s="148"/>
      <c r="AF355" s="148"/>
      <c r="AG355" s="148"/>
      <c r="AH355" s="148"/>
      <c r="AI355" s="148"/>
      <c r="AJ355" s="148"/>
      <c r="AK355" s="148"/>
      <c r="AL355" s="148"/>
      <c r="AM355" s="148"/>
      <c r="AN355" s="148"/>
      <c r="AO355" s="148"/>
      <c r="AP355" s="148"/>
      <c r="AQ355" s="148"/>
      <c r="AR355" s="148"/>
      <c r="AS355" s="148"/>
      <c r="AT355" s="148"/>
      <c r="AU355" s="148"/>
      <c r="AV355" s="148"/>
      <c r="AW355" s="148"/>
      <c r="AX355" s="148"/>
      <c r="AY355" s="148"/>
      <c r="AZ355" s="148"/>
      <c r="BA355" s="148"/>
      <c r="BB355" s="148"/>
      <c r="BC355" s="148"/>
      <c r="BD355" s="148"/>
      <c r="BE355" s="148"/>
      <c r="BF355" s="148"/>
      <c r="BG355" s="148"/>
      <c r="BH355" s="148"/>
      <c r="BI355" s="148"/>
      <c r="BJ355" s="148"/>
      <c r="BK355" s="148"/>
      <c r="BL355" s="148"/>
      <c r="BM355" s="148"/>
      <c r="BN355" s="148"/>
      <c r="BO355" s="148"/>
      <c r="BP355" s="148"/>
      <c r="BQ355" s="148"/>
      <c r="BR355" s="148"/>
      <c r="BS355" s="148"/>
      <c r="BT355" s="148"/>
      <c r="BU355" s="148"/>
      <c r="BV355" s="148"/>
      <c r="BW355" s="148"/>
      <c r="BX355" s="148"/>
      <c r="BY355" s="148"/>
      <c r="BZ355" s="148"/>
    </row>
    <row r="356" spans="1:78" s="133" customFormat="1" ht="12.75" customHeight="1" x14ac:dyDescent="0.2">
      <c r="A356" s="150" t="s">
        <v>27565</v>
      </c>
      <c r="B356" s="144">
        <v>0.01</v>
      </c>
      <c r="C356" s="145"/>
      <c r="D356" s="146"/>
      <c r="E356" s="144"/>
      <c r="F356" s="144"/>
      <c r="G356" s="144"/>
      <c r="H356" s="144"/>
      <c r="I356" s="144"/>
      <c r="J356" s="144"/>
      <c r="K356" s="144"/>
      <c r="L356" s="144"/>
      <c r="M356" s="144"/>
      <c r="N356" s="144"/>
      <c r="O356" s="144"/>
      <c r="P356" s="144"/>
      <c r="Q356" s="144"/>
      <c r="R356" s="151"/>
      <c r="U356" s="148"/>
      <c r="V356" s="148"/>
      <c r="W356" s="148"/>
      <c r="X356" s="148"/>
      <c r="Y356" s="148"/>
      <c r="Z356" s="148"/>
      <c r="AA356" s="148"/>
      <c r="AB356" s="148"/>
      <c r="AC356" s="148"/>
      <c r="AD356" s="148"/>
      <c r="AE356" s="148"/>
      <c r="AF356" s="148"/>
      <c r="AG356" s="148"/>
      <c r="AH356" s="148"/>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c r="BI356" s="148"/>
      <c r="BJ356" s="148"/>
      <c r="BK356" s="148"/>
      <c r="BL356" s="148"/>
      <c r="BM356" s="148"/>
      <c r="BN356" s="148"/>
      <c r="BO356" s="148"/>
      <c r="BP356" s="148"/>
      <c r="BQ356" s="148"/>
      <c r="BR356" s="148"/>
      <c r="BS356" s="148"/>
      <c r="BT356" s="148"/>
      <c r="BU356" s="148"/>
      <c r="BV356" s="148"/>
      <c r="BW356" s="148"/>
      <c r="BX356" s="148"/>
      <c r="BY356" s="148"/>
      <c r="BZ356" s="148"/>
    </row>
    <row r="357" spans="1:78" s="133" customFormat="1" ht="25.5" x14ac:dyDescent="0.2">
      <c r="A357" s="141" t="s">
        <v>47</v>
      </c>
      <c r="B357" s="130" t="s">
        <v>21</v>
      </c>
      <c r="C357" s="130" t="s">
        <v>26904</v>
      </c>
      <c r="D357" s="131" t="s">
        <v>26</v>
      </c>
      <c r="E357" s="131"/>
      <c r="F357" s="131"/>
      <c r="G357" s="131"/>
      <c r="H357" s="131"/>
      <c r="I357" s="131"/>
      <c r="J357" s="131"/>
      <c r="K357" s="131"/>
      <c r="L357" s="131"/>
      <c r="M357" s="131"/>
      <c r="N357" s="131"/>
      <c r="O357" s="131"/>
      <c r="P357" s="131"/>
      <c r="Q357" s="131"/>
      <c r="R357" s="137"/>
    </row>
    <row r="358" spans="1:78" s="133" customFormat="1" ht="12.75" customHeight="1" x14ac:dyDescent="0.2">
      <c r="A358" s="142" t="s">
        <v>47</v>
      </c>
      <c r="B358" s="125">
        <v>0.01</v>
      </c>
      <c r="C358" s="127">
        <v>0.01</v>
      </c>
      <c r="D358" s="127">
        <v>0.01</v>
      </c>
      <c r="E358" s="125"/>
      <c r="F358" s="125"/>
      <c r="G358" s="125"/>
      <c r="H358" s="125"/>
      <c r="I358" s="125"/>
      <c r="J358" s="125"/>
      <c r="K358" s="125"/>
      <c r="L358" s="125"/>
      <c r="M358" s="125"/>
      <c r="N358" s="125"/>
      <c r="O358" s="125"/>
      <c r="P358" s="125"/>
      <c r="Q358" s="125"/>
      <c r="R358" s="135"/>
      <c r="T358" s="148"/>
    </row>
    <row r="359" spans="1:78" s="133" customFormat="1" ht="12.75" customHeight="1" x14ac:dyDescent="0.2">
      <c r="A359" s="158" t="s">
        <v>26899</v>
      </c>
      <c r="B359" s="144" t="s">
        <v>20</v>
      </c>
      <c r="C359" s="146"/>
      <c r="D359" s="146"/>
      <c r="E359" s="144"/>
      <c r="F359" s="144"/>
      <c r="G359" s="144"/>
      <c r="H359" s="144"/>
      <c r="I359" s="144"/>
      <c r="J359" s="144"/>
      <c r="K359" s="144"/>
      <c r="L359" s="144"/>
      <c r="M359" s="144"/>
      <c r="N359" s="144"/>
      <c r="O359" s="144"/>
      <c r="P359" s="144"/>
      <c r="Q359" s="144"/>
      <c r="R359" s="147"/>
      <c r="T359" s="148"/>
    </row>
    <row r="360" spans="1:78" s="133" customFormat="1" ht="12.75" customHeight="1" x14ac:dyDescent="0.2">
      <c r="A360" s="158" t="s">
        <v>26899</v>
      </c>
      <c r="B360" s="144">
        <v>0.01</v>
      </c>
      <c r="C360" s="146"/>
      <c r="D360" s="146"/>
      <c r="E360" s="144"/>
      <c r="F360" s="144"/>
      <c r="G360" s="144"/>
      <c r="H360" s="144"/>
      <c r="I360" s="144"/>
      <c r="J360" s="144"/>
      <c r="K360" s="144"/>
      <c r="L360" s="144"/>
      <c r="M360" s="144"/>
      <c r="N360" s="144"/>
      <c r="O360" s="144"/>
      <c r="P360" s="144"/>
      <c r="Q360" s="144"/>
      <c r="R360" s="147"/>
      <c r="T360" s="148"/>
    </row>
    <row r="361" spans="1:78" s="133" customFormat="1" ht="25.5" x14ac:dyDescent="0.2">
      <c r="A361" s="141" t="s">
        <v>48</v>
      </c>
      <c r="B361" s="130" t="s">
        <v>21</v>
      </c>
      <c r="C361" s="130" t="s">
        <v>26</v>
      </c>
      <c r="D361" s="131"/>
      <c r="E361" s="131"/>
      <c r="F361" s="131"/>
      <c r="G361" s="131"/>
      <c r="H361" s="131"/>
      <c r="I361" s="131"/>
      <c r="J361" s="131"/>
      <c r="K361" s="131"/>
      <c r="L361" s="131"/>
      <c r="M361" s="131"/>
      <c r="N361" s="131"/>
      <c r="O361" s="131"/>
      <c r="P361" s="131"/>
      <c r="Q361" s="131"/>
      <c r="R361" s="137"/>
    </row>
    <row r="362" spans="1:78" s="148" customFormat="1" ht="12.75" customHeight="1" x14ac:dyDescent="0.2">
      <c r="A362" s="142" t="s">
        <v>48</v>
      </c>
      <c r="B362" s="125">
        <v>0.01</v>
      </c>
      <c r="C362" s="127">
        <v>0.01</v>
      </c>
      <c r="D362" s="127"/>
      <c r="E362" s="125"/>
      <c r="F362" s="125"/>
      <c r="G362" s="125"/>
      <c r="H362" s="125"/>
      <c r="I362" s="125"/>
      <c r="J362" s="125"/>
      <c r="K362" s="125"/>
      <c r="L362" s="125"/>
      <c r="M362" s="125"/>
      <c r="N362" s="125"/>
      <c r="O362" s="125"/>
      <c r="P362" s="125"/>
      <c r="Q362" s="125"/>
      <c r="R362" s="135"/>
      <c r="S362" s="133"/>
      <c r="U362" s="133"/>
      <c r="V362" s="133"/>
      <c r="W362" s="133"/>
      <c r="X362" s="133"/>
      <c r="Y362" s="133"/>
      <c r="Z362" s="133"/>
      <c r="AA362" s="133"/>
      <c r="AB362" s="133"/>
      <c r="AC362" s="133"/>
      <c r="AD362" s="133"/>
      <c r="AE362" s="133"/>
      <c r="AF362" s="133"/>
      <c r="AG362" s="133"/>
      <c r="AH362" s="133"/>
      <c r="AI362" s="133"/>
      <c r="AJ362" s="133"/>
      <c r="AK362" s="133"/>
      <c r="AL362" s="133"/>
      <c r="AM362" s="133"/>
      <c r="AN362" s="133"/>
      <c r="AO362" s="133"/>
      <c r="AP362" s="133"/>
      <c r="AQ362" s="133"/>
      <c r="AR362" s="133"/>
      <c r="AS362" s="133"/>
      <c r="AT362" s="133"/>
      <c r="AU362" s="133"/>
      <c r="AV362" s="133"/>
      <c r="AW362" s="133"/>
      <c r="AX362" s="133"/>
      <c r="AY362" s="133"/>
      <c r="AZ362" s="133"/>
      <c r="BA362" s="133"/>
      <c r="BB362" s="133"/>
      <c r="BC362" s="133"/>
      <c r="BD362" s="133"/>
      <c r="BE362" s="133"/>
      <c r="BF362" s="133"/>
      <c r="BG362" s="133"/>
      <c r="BH362" s="133"/>
      <c r="BI362" s="133"/>
      <c r="BJ362" s="133"/>
      <c r="BK362" s="133"/>
      <c r="BL362" s="133"/>
      <c r="BM362" s="133"/>
      <c r="BN362" s="133"/>
      <c r="BO362" s="133"/>
      <c r="BP362" s="133"/>
      <c r="BQ362" s="133"/>
      <c r="BR362" s="133"/>
      <c r="BS362" s="133"/>
      <c r="BT362" s="133"/>
      <c r="BU362" s="133"/>
      <c r="BV362" s="133"/>
      <c r="BW362" s="133"/>
      <c r="BX362" s="133"/>
      <c r="BY362" s="133"/>
      <c r="BZ362" s="133"/>
    </row>
    <row r="363" spans="1:78" s="148" customFormat="1" x14ac:dyDescent="0.2">
      <c r="A363" s="141" t="s">
        <v>26850</v>
      </c>
      <c r="B363" s="131" t="s">
        <v>26861</v>
      </c>
      <c r="C363" s="131" t="s">
        <v>26862</v>
      </c>
      <c r="D363" s="131"/>
      <c r="E363" s="152"/>
      <c r="F363" s="152"/>
      <c r="G363" s="152"/>
      <c r="H363" s="152"/>
      <c r="I363" s="152"/>
      <c r="J363" s="152"/>
      <c r="K363" s="152"/>
      <c r="L363" s="152"/>
      <c r="M363" s="152"/>
      <c r="N363" s="152"/>
      <c r="O363" s="152"/>
      <c r="P363" s="152"/>
      <c r="Q363" s="152"/>
      <c r="R363" s="153"/>
      <c r="S363" s="133"/>
      <c r="U363" s="133"/>
      <c r="V363" s="133"/>
      <c r="W363" s="133"/>
      <c r="X363" s="133"/>
      <c r="Y363" s="133"/>
      <c r="Z363" s="133"/>
      <c r="AA363" s="133"/>
      <c r="AB363" s="133"/>
      <c r="AC363" s="133"/>
      <c r="AD363" s="133"/>
      <c r="AE363" s="133"/>
      <c r="AF363" s="133"/>
      <c r="AG363" s="133"/>
      <c r="AH363" s="133"/>
      <c r="AI363" s="133"/>
      <c r="AJ363" s="133"/>
      <c r="AK363" s="133"/>
      <c r="AL363" s="133"/>
      <c r="AM363" s="133"/>
      <c r="AN363" s="133"/>
      <c r="AO363" s="133"/>
      <c r="AP363" s="133"/>
      <c r="AQ363" s="133"/>
      <c r="AR363" s="133"/>
      <c r="AS363" s="133"/>
      <c r="AT363" s="133"/>
      <c r="AU363" s="133"/>
      <c r="AV363" s="133"/>
      <c r="AW363" s="133"/>
      <c r="AX363" s="133"/>
      <c r="AY363" s="133"/>
      <c r="AZ363" s="133"/>
      <c r="BA363" s="133"/>
      <c r="BB363" s="133"/>
      <c r="BC363" s="133"/>
      <c r="BD363" s="133"/>
      <c r="BE363" s="133"/>
      <c r="BF363" s="133"/>
      <c r="BG363" s="133"/>
      <c r="BH363" s="133"/>
      <c r="BI363" s="133"/>
      <c r="BJ363" s="133"/>
      <c r="BK363" s="133"/>
      <c r="BL363" s="133"/>
      <c r="BM363" s="133"/>
      <c r="BN363" s="133"/>
      <c r="BO363" s="133"/>
      <c r="BP363" s="133"/>
      <c r="BQ363" s="133"/>
      <c r="BR363" s="133"/>
      <c r="BS363" s="133"/>
      <c r="BT363" s="133"/>
      <c r="BU363" s="133"/>
      <c r="BV363" s="133"/>
      <c r="BW363" s="133"/>
      <c r="BX363" s="133"/>
      <c r="BY363" s="133"/>
      <c r="BZ363" s="133"/>
    </row>
    <row r="364" spans="1:78" s="148" customFormat="1" ht="12.75" customHeight="1" x14ac:dyDescent="0.2">
      <c r="A364" s="142" t="s">
        <v>26850</v>
      </c>
      <c r="B364" s="125">
        <v>0.01</v>
      </c>
      <c r="C364" s="127">
        <v>0.01</v>
      </c>
      <c r="D364" s="127"/>
      <c r="E364" s="125"/>
      <c r="F364" s="125"/>
      <c r="G364" s="125"/>
      <c r="H364" s="125"/>
      <c r="I364" s="125"/>
      <c r="J364" s="125"/>
      <c r="K364" s="125"/>
      <c r="L364" s="125"/>
      <c r="M364" s="125"/>
      <c r="N364" s="125"/>
      <c r="O364" s="125"/>
      <c r="P364" s="125"/>
      <c r="Q364" s="125"/>
      <c r="R364" s="135"/>
      <c r="S364" s="133"/>
      <c r="U364" s="133"/>
      <c r="V364" s="133"/>
      <c r="W364" s="133"/>
      <c r="X364" s="133"/>
      <c r="Y364" s="133"/>
      <c r="Z364" s="133"/>
      <c r="AA364" s="133"/>
      <c r="AB364" s="133"/>
      <c r="AC364" s="133"/>
      <c r="AD364" s="133"/>
      <c r="AE364" s="133"/>
      <c r="AF364" s="133"/>
      <c r="AG364" s="133"/>
      <c r="AH364" s="133"/>
      <c r="AI364" s="133"/>
      <c r="AJ364" s="133"/>
      <c r="AK364" s="133"/>
      <c r="AL364" s="133"/>
      <c r="AM364" s="133"/>
      <c r="AN364" s="133"/>
      <c r="AO364" s="133"/>
      <c r="AP364" s="133"/>
      <c r="AQ364" s="133"/>
      <c r="AR364" s="133"/>
      <c r="AS364" s="133"/>
      <c r="AT364" s="133"/>
      <c r="AU364" s="133"/>
      <c r="AV364" s="133"/>
      <c r="AW364" s="133"/>
      <c r="AX364" s="133"/>
      <c r="AY364" s="133"/>
      <c r="AZ364" s="133"/>
      <c r="BA364" s="133"/>
      <c r="BB364" s="133"/>
      <c r="BC364" s="133"/>
      <c r="BD364" s="133"/>
      <c r="BE364" s="133"/>
      <c r="BF364" s="133"/>
      <c r="BG364" s="133"/>
      <c r="BH364" s="133"/>
      <c r="BI364" s="133"/>
      <c r="BJ364" s="133"/>
      <c r="BK364" s="133"/>
      <c r="BL364" s="133"/>
      <c r="BM364" s="133"/>
      <c r="BN364" s="133"/>
      <c r="BO364" s="133"/>
      <c r="BP364" s="133"/>
      <c r="BQ364" s="133"/>
      <c r="BR364" s="133"/>
      <c r="BS364" s="133"/>
      <c r="BT364" s="133"/>
      <c r="BU364" s="133"/>
      <c r="BV364" s="133"/>
      <c r="BW364" s="133"/>
      <c r="BX364" s="133"/>
      <c r="BY364" s="133"/>
      <c r="BZ364" s="133"/>
    </row>
    <row r="365" spans="1:78" s="148" customFormat="1" ht="12.75" customHeight="1" x14ac:dyDescent="0.2">
      <c r="A365" s="158" t="s">
        <v>27524</v>
      </c>
      <c r="B365" s="152" t="s">
        <v>26937</v>
      </c>
      <c r="C365" s="146"/>
      <c r="D365" s="146"/>
      <c r="E365" s="144"/>
      <c r="F365" s="144"/>
      <c r="G365" s="144"/>
      <c r="H365" s="144"/>
      <c r="I365" s="144"/>
      <c r="J365" s="144"/>
      <c r="K365" s="144"/>
      <c r="L365" s="144"/>
      <c r="M365" s="144"/>
      <c r="N365" s="144"/>
      <c r="O365" s="144"/>
      <c r="P365" s="144"/>
      <c r="Q365" s="144"/>
      <c r="R365" s="147"/>
      <c r="S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3"/>
      <c r="BR365" s="133"/>
      <c r="BS365" s="133"/>
      <c r="BT365" s="133"/>
      <c r="BU365" s="133"/>
      <c r="BV365" s="133"/>
      <c r="BW365" s="133"/>
      <c r="BX365" s="133"/>
      <c r="BY365" s="133"/>
      <c r="BZ365" s="133"/>
    </row>
    <row r="366" spans="1:78" s="148" customFormat="1" ht="12.75" customHeight="1" x14ac:dyDescent="0.2">
      <c r="A366" s="158" t="s">
        <v>27524</v>
      </c>
      <c r="B366" s="144">
        <v>0.01</v>
      </c>
      <c r="C366" s="146"/>
      <c r="D366" s="146"/>
      <c r="E366" s="144"/>
      <c r="F366" s="144"/>
      <c r="G366" s="144"/>
      <c r="H366" s="144"/>
      <c r="I366" s="144"/>
      <c r="J366" s="144"/>
      <c r="K366" s="144"/>
      <c r="L366" s="144"/>
      <c r="M366" s="144"/>
      <c r="N366" s="144"/>
      <c r="O366" s="144"/>
      <c r="P366" s="144"/>
      <c r="Q366" s="144"/>
      <c r="R366" s="147"/>
      <c r="S366" s="133"/>
      <c r="U366" s="133"/>
      <c r="V366" s="133"/>
      <c r="W366" s="133"/>
      <c r="X366" s="133"/>
      <c r="Y366" s="133"/>
      <c r="Z366" s="133"/>
      <c r="AA366" s="133"/>
      <c r="AB366" s="133"/>
      <c r="AC366" s="133"/>
      <c r="AD366" s="133"/>
      <c r="AE366" s="133"/>
      <c r="AF366" s="133"/>
      <c r="AG366" s="133"/>
      <c r="AH366" s="133"/>
      <c r="AI366" s="133"/>
      <c r="AJ366" s="133"/>
      <c r="AK366" s="133"/>
      <c r="AL366" s="133"/>
      <c r="AM366" s="133"/>
      <c r="AN366" s="133"/>
      <c r="AO366" s="133"/>
      <c r="AP366" s="133"/>
      <c r="AQ366" s="133"/>
      <c r="AR366" s="133"/>
      <c r="AS366" s="133"/>
      <c r="AT366" s="133"/>
      <c r="AU366" s="133"/>
      <c r="AV366" s="133"/>
      <c r="AW366" s="133"/>
      <c r="AX366" s="133"/>
      <c r="AY366" s="133"/>
      <c r="AZ366" s="133"/>
      <c r="BA366" s="133"/>
      <c r="BB366" s="133"/>
      <c r="BC366" s="133"/>
      <c r="BD366" s="133"/>
      <c r="BE366" s="133"/>
      <c r="BF366" s="133"/>
      <c r="BG366" s="133"/>
      <c r="BH366" s="133"/>
      <c r="BI366" s="133"/>
      <c r="BJ366" s="133"/>
      <c r="BK366" s="133"/>
      <c r="BL366" s="133"/>
      <c r="BM366" s="133"/>
      <c r="BN366" s="133"/>
      <c r="BO366" s="133"/>
      <c r="BP366" s="133"/>
      <c r="BQ366" s="133"/>
      <c r="BR366" s="133"/>
      <c r="BS366" s="133"/>
      <c r="BT366" s="133"/>
      <c r="BU366" s="133"/>
      <c r="BV366" s="133"/>
      <c r="BW366" s="133"/>
      <c r="BX366" s="133"/>
      <c r="BY366" s="133"/>
      <c r="BZ366" s="133"/>
    </row>
    <row r="367" spans="1:78" s="148" customFormat="1" ht="25.5" x14ac:dyDescent="0.2">
      <c r="A367" s="141" t="s">
        <v>27551</v>
      </c>
      <c r="B367" s="131" t="s">
        <v>4</v>
      </c>
      <c r="C367" s="131"/>
      <c r="D367" s="131"/>
      <c r="E367" s="152"/>
      <c r="F367" s="152"/>
      <c r="G367" s="152"/>
      <c r="H367" s="152"/>
      <c r="I367" s="152"/>
      <c r="J367" s="152"/>
      <c r="K367" s="152"/>
      <c r="L367" s="152"/>
      <c r="M367" s="152"/>
      <c r="N367" s="152"/>
      <c r="O367" s="152"/>
      <c r="P367" s="152"/>
      <c r="Q367" s="152"/>
      <c r="R367" s="153"/>
      <c r="S367" s="133"/>
      <c r="U367" s="133"/>
      <c r="V367" s="133"/>
      <c r="W367" s="133"/>
      <c r="X367" s="133"/>
      <c r="Y367" s="133"/>
      <c r="Z367" s="133"/>
      <c r="AA367" s="133"/>
      <c r="AB367" s="133"/>
      <c r="AC367" s="133"/>
      <c r="AD367" s="133"/>
      <c r="AE367" s="133"/>
      <c r="AF367" s="133"/>
      <c r="AG367" s="133"/>
      <c r="AH367" s="133"/>
      <c r="AI367" s="133"/>
      <c r="AJ367" s="133"/>
      <c r="AK367" s="133"/>
      <c r="AL367" s="133"/>
      <c r="AM367" s="133"/>
      <c r="AN367" s="133"/>
      <c r="AO367" s="133"/>
      <c r="AP367" s="133"/>
      <c r="AQ367" s="133"/>
      <c r="AR367" s="133"/>
      <c r="AS367" s="133"/>
      <c r="AT367" s="133"/>
      <c r="AU367" s="133"/>
      <c r="AV367" s="133"/>
      <c r="AW367" s="133"/>
      <c r="AX367" s="133"/>
      <c r="AY367" s="133"/>
      <c r="AZ367" s="133"/>
      <c r="BA367" s="133"/>
      <c r="BB367" s="133"/>
      <c r="BC367" s="133"/>
      <c r="BD367" s="133"/>
      <c r="BE367" s="133"/>
      <c r="BF367" s="133"/>
      <c r="BG367" s="133"/>
      <c r="BH367" s="133"/>
      <c r="BI367" s="133"/>
      <c r="BJ367" s="133"/>
      <c r="BK367" s="133"/>
      <c r="BL367" s="133"/>
      <c r="BM367" s="133"/>
      <c r="BN367" s="133"/>
      <c r="BO367" s="133"/>
      <c r="BP367" s="133"/>
      <c r="BQ367" s="133"/>
      <c r="BR367" s="133"/>
      <c r="BS367" s="133"/>
      <c r="BT367" s="133"/>
      <c r="BU367" s="133"/>
      <c r="BV367" s="133"/>
      <c r="BW367" s="133"/>
      <c r="BX367" s="133"/>
      <c r="BY367" s="133"/>
      <c r="BZ367" s="133"/>
    </row>
    <row r="368" spans="1:78" s="148" customFormat="1" ht="12.75" customHeight="1" x14ac:dyDescent="0.2">
      <c r="A368" s="142" t="s">
        <v>27551</v>
      </c>
      <c r="B368" s="125">
        <v>0.01</v>
      </c>
      <c r="C368" s="127"/>
      <c r="D368" s="127"/>
      <c r="E368" s="125"/>
      <c r="F368" s="125"/>
      <c r="G368" s="125"/>
      <c r="H368" s="125"/>
      <c r="I368" s="125"/>
      <c r="J368" s="125"/>
      <c r="K368" s="125"/>
      <c r="L368" s="125"/>
      <c r="M368" s="125"/>
      <c r="N368" s="125"/>
      <c r="O368" s="125"/>
      <c r="P368" s="125"/>
      <c r="Q368" s="125"/>
      <c r="R368" s="135"/>
      <c r="S368" s="133"/>
      <c r="U368" s="133"/>
      <c r="V368" s="133"/>
      <c r="W368" s="133"/>
      <c r="X368" s="133"/>
      <c r="Y368" s="133"/>
      <c r="Z368" s="133"/>
      <c r="AA368" s="133"/>
      <c r="AB368" s="133"/>
      <c r="AC368" s="133"/>
      <c r="AD368" s="133"/>
      <c r="AE368" s="133"/>
      <c r="AF368" s="133"/>
      <c r="AG368" s="133"/>
      <c r="AH368" s="133"/>
      <c r="AI368" s="133"/>
      <c r="AJ368" s="133"/>
      <c r="AK368" s="133"/>
      <c r="AL368" s="133"/>
      <c r="AM368" s="133"/>
      <c r="AN368" s="133"/>
      <c r="AO368" s="133"/>
      <c r="AP368" s="133"/>
      <c r="AQ368" s="133"/>
      <c r="AR368" s="133"/>
      <c r="AS368" s="133"/>
      <c r="AT368" s="133"/>
      <c r="AU368" s="133"/>
      <c r="AV368" s="133"/>
      <c r="AW368" s="133"/>
      <c r="AX368" s="133"/>
      <c r="AY368" s="133"/>
      <c r="AZ368" s="133"/>
      <c r="BA368" s="133"/>
      <c r="BB368" s="133"/>
      <c r="BC368" s="133"/>
      <c r="BD368" s="133"/>
      <c r="BE368" s="133"/>
      <c r="BF368" s="133"/>
      <c r="BG368" s="133"/>
      <c r="BH368" s="133"/>
      <c r="BI368" s="133"/>
      <c r="BJ368" s="133"/>
      <c r="BK368" s="133"/>
      <c r="BL368" s="133"/>
      <c r="BM368" s="133"/>
      <c r="BN368" s="133"/>
      <c r="BO368" s="133"/>
      <c r="BP368" s="133"/>
      <c r="BQ368" s="133"/>
      <c r="BR368" s="133"/>
      <c r="BS368" s="133"/>
      <c r="BT368" s="133"/>
      <c r="BU368" s="133"/>
      <c r="BV368" s="133"/>
      <c r="BW368" s="133"/>
      <c r="BX368" s="133"/>
      <c r="BY368" s="133"/>
      <c r="BZ368" s="133"/>
    </row>
    <row r="369" spans="1:78" s="148" customFormat="1" ht="25.5" x14ac:dyDescent="0.2">
      <c r="A369" s="141" t="s">
        <v>26851</v>
      </c>
      <c r="B369" s="152" t="s">
        <v>1</v>
      </c>
      <c r="C369" s="131" t="s">
        <v>4</v>
      </c>
      <c r="D369" s="131"/>
      <c r="E369" s="152"/>
      <c r="F369" s="152"/>
      <c r="G369" s="152"/>
      <c r="H369" s="152"/>
      <c r="I369" s="152"/>
      <c r="J369" s="152"/>
      <c r="K369" s="152"/>
      <c r="L369" s="152"/>
      <c r="M369" s="152"/>
      <c r="N369" s="152"/>
      <c r="O369" s="152"/>
      <c r="P369" s="152"/>
      <c r="Q369" s="152"/>
      <c r="R369" s="153"/>
      <c r="S369" s="133"/>
      <c r="U369" s="133"/>
      <c r="V369" s="133"/>
      <c r="W369" s="133"/>
      <c r="X369" s="133"/>
      <c r="Y369" s="133"/>
      <c r="Z369" s="133"/>
      <c r="AA369" s="133"/>
      <c r="AB369" s="133"/>
      <c r="AC369" s="133"/>
      <c r="AD369" s="133"/>
      <c r="AE369" s="133"/>
      <c r="AF369" s="133"/>
      <c r="AG369" s="133"/>
      <c r="AH369" s="133"/>
      <c r="AI369" s="133"/>
      <c r="AJ369" s="133"/>
      <c r="AK369" s="133"/>
      <c r="AL369" s="133"/>
      <c r="AM369" s="133"/>
      <c r="AN369" s="133"/>
      <c r="AO369" s="133"/>
      <c r="AP369" s="133"/>
      <c r="AQ369" s="133"/>
      <c r="AR369" s="133"/>
      <c r="AS369" s="133"/>
      <c r="AT369" s="133"/>
      <c r="AU369" s="133"/>
      <c r="AV369" s="133"/>
      <c r="AW369" s="133"/>
      <c r="AX369" s="133"/>
      <c r="AY369" s="133"/>
      <c r="AZ369" s="133"/>
      <c r="BA369" s="133"/>
      <c r="BB369" s="133"/>
      <c r="BC369" s="133"/>
      <c r="BD369" s="133"/>
      <c r="BE369" s="133"/>
      <c r="BF369" s="133"/>
      <c r="BG369" s="133"/>
      <c r="BH369" s="133"/>
      <c r="BI369" s="133"/>
      <c r="BJ369" s="133"/>
      <c r="BK369" s="133"/>
      <c r="BL369" s="133"/>
      <c r="BM369" s="133"/>
      <c r="BN369" s="133"/>
      <c r="BO369" s="133"/>
      <c r="BP369" s="133"/>
      <c r="BQ369" s="133"/>
      <c r="BR369" s="133"/>
      <c r="BS369" s="133"/>
      <c r="BT369" s="133"/>
      <c r="BU369" s="133"/>
      <c r="BV369" s="133"/>
      <c r="BW369" s="133"/>
      <c r="BX369" s="133"/>
      <c r="BY369" s="133"/>
      <c r="BZ369" s="133"/>
    </row>
    <row r="370" spans="1:78" s="148" customFormat="1" ht="12.75" customHeight="1" x14ac:dyDescent="0.2">
      <c r="A370" s="142" t="s">
        <v>26851</v>
      </c>
      <c r="B370" s="125">
        <v>0.01</v>
      </c>
      <c r="C370" s="127">
        <v>0.01</v>
      </c>
      <c r="D370" s="127"/>
      <c r="E370" s="125"/>
      <c r="F370" s="125"/>
      <c r="G370" s="125"/>
      <c r="H370" s="125"/>
      <c r="I370" s="125"/>
      <c r="J370" s="125"/>
      <c r="K370" s="125"/>
      <c r="L370" s="125"/>
      <c r="M370" s="125"/>
      <c r="N370" s="125"/>
      <c r="O370" s="125"/>
      <c r="P370" s="125"/>
      <c r="Q370" s="125"/>
      <c r="R370" s="135"/>
      <c r="S370" s="133"/>
      <c r="U370" s="133"/>
      <c r="V370" s="133"/>
      <c r="W370" s="133"/>
      <c r="X370" s="133"/>
      <c r="Y370" s="133"/>
      <c r="Z370" s="133"/>
      <c r="AA370" s="133"/>
      <c r="AB370" s="133"/>
      <c r="AC370" s="133"/>
      <c r="AD370" s="133"/>
      <c r="AE370" s="133"/>
      <c r="AF370" s="133"/>
      <c r="AG370" s="133"/>
      <c r="AH370" s="133"/>
      <c r="AI370" s="133"/>
      <c r="AJ370" s="133"/>
      <c r="AK370" s="133"/>
      <c r="AL370" s="133"/>
      <c r="AM370" s="133"/>
      <c r="AN370" s="133"/>
      <c r="AO370" s="133"/>
      <c r="AP370" s="133"/>
      <c r="AQ370" s="133"/>
      <c r="AR370" s="133"/>
      <c r="AS370" s="133"/>
      <c r="AT370" s="133"/>
      <c r="AU370" s="133"/>
      <c r="AV370" s="133"/>
      <c r="AW370" s="133"/>
      <c r="AX370" s="133"/>
      <c r="AY370" s="133"/>
      <c r="AZ370" s="133"/>
      <c r="BA370" s="133"/>
      <c r="BB370" s="133"/>
      <c r="BC370" s="133"/>
      <c r="BD370" s="133"/>
      <c r="BE370" s="133"/>
      <c r="BF370" s="133"/>
      <c r="BG370" s="133"/>
      <c r="BH370" s="133"/>
      <c r="BI370" s="133"/>
      <c r="BJ370" s="133"/>
      <c r="BK370" s="133"/>
      <c r="BL370" s="133"/>
      <c r="BM370" s="133"/>
      <c r="BN370" s="133"/>
      <c r="BO370" s="133"/>
      <c r="BP370" s="133"/>
      <c r="BQ370" s="133"/>
      <c r="BR370" s="133"/>
      <c r="BS370" s="133"/>
      <c r="BT370" s="133"/>
      <c r="BU370" s="133"/>
      <c r="BV370" s="133"/>
      <c r="BW370" s="133"/>
      <c r="BX370" s="133"/>
      <c r="BY370" s="133"/>
      <c r="BZ370" s="133"/>
    </row>
    <row r="371" spans="1:78" s="148" customFormat="1" ht="12.75" customHeight="1" x14ac:dyDescent="0.2">
      <c r="A371" s="158" t="s">
        <v>27125</v>
      </c>
      <c r="B371" s="144" t="s">
        <v>26906</v>
      </c>
      <c r="C371" s="146"/>
      <c r="D371" s="146"/>
      <c r="E371" s="144"/>
      <c r="F371" s="144"/>
      <c r="G371" s="144"/>
      <c r="H371" s="144"/>
      <c r="I371" s="144"/>
      <c r="J371" s="144"/>
      <c r="K371" s="144"/>
      <c r="L371" s="144"/>
      <c r="M371" s="144"/>
      <c r="N371" s="144"/>
      <c r="O371" s="144"/>
      <c r="P371" s="144"/>
      <c r="Q371" s="144"/>
      <c r="R371" s="147"/>
      <c r="S371" s="133"/>
      <c r="U371" s="133"/>
      <c r="V371" s="133"/>
      <c r="W371" s="133"/>
      <c r="X371" s="133"/>
      <c r="Y371" s="133"/>
      <c r="Z371" s="133"/>
      <c r="AA371" s="133"/>
      <c r="AB371" s="133"/>
      <c r="AC371" s="133"/>
      <c r="AD371" s="133"/>
      <c r="AE371" s="133"/>
      <c r="AF371" s="133"/>
      <c r="AG371" s="133"/>
      <c r="AH371" s="133"/>
      <c r="AI371" s="133"/>
      <c r="AJ371" s="133"/>
      <c r="AK371" s="133"/>
      <c r="AL371" s="133"/>
      <c r="AM371" s="133"/>
      <c r="AN371" s="133"/>
      <c r="AO371" s="133"/>
      <c r="AP371" s="133"/>
      <c r="AQ371" s="133"/>
      <c r="AR371" s="133"/>
      <c r="AS371" s="133"/>
      <c r="AT371" s="133"/>
      <c r="AU371" s="133"/>
      <c r="AV371" s="133"/>
      <c r="AW371" s="133"/>
      <c r="AX371" s="133"/>
      <c r="AY371" s="133"/>
      <c r="AZ371" s="133"/>
      <c r="BA371" s="133"/>
      <c r="BB371" s="133"/>
      <c r="BC371" s="133"/>
      <c r="BD371" s="133"/>
      <c r="BE371" s="133"/>
      <c r="BF371" s="133"/>
      <c r="BG371" s="133"/>
      <c r="BH371" s="133"/>
      <c r="BI371" s="133"/>
      <c r="BJ371" s="133"/>
      <c r="BK371" s="133"/>
      <c r="BL371" s="133"/>
      <c r="BM371" s="133"/>
      <c r="BN371" s="133"/>
      <c r="BO371" s="133"/>
      <c r="BP371" s="133"/>
      <c r="BQ371" s="133"/>
      <c r="BR371" s="133"/>
      <c r="BS371" s="133"/>
      <c r="BT371" s="133"/>
      <c r="BU371" s="133"/>
      <c r="BV371" s="133"/>
      <c r="BW371" s="133"/>
      <c r="BX371" s="133"/>
      <c r="BY371" s="133"/>
      <c r="BZ371" s="133"/>
    </row>
    <row r="372" spans="1:78" s="148" customFormat="1" ht="12.75" customHeight="1" x14ac:dyDescent="0.2">
      <c r="A372" s="142" t="s">
        <v>27125</v>
      </c>
      <c r="B372" s="125">
        <v>0.01</v>
      </c>
      <c r="C372" s="127"/>
      <c r="D372" s="127"/>
      <c r="E372" s="125"/>
      <c r="F372" s="125"/>
      <c r="G372" s="125"/>
      <c r="H372" s="125"/>
      <c r="I372" s="125"/>
      <c r="J372" s="125"/>
      <c r="K372" s="125"/>
      <c r="L372" s="125"/>
      <c r="M372" s="125"/>
      <c r="N372" s="125"/>
      <c r="O372" s="125"/>
      <c r="P372" s="125"/>
      <c r="Q372" s="125"/>
      <c r="R372" s="135"/>
      <c r="S372" s="133"/>
      <c r="U372" s="133"/>
      <c r="V372" s="133"/>
      <c r="W372" s="133"/>
      <c r="X372" s="133"/>
      <c r="Y372" s="133"/>
      <c r="Z372" s="133"/>
      <c r="AA372" s="133"/>
      <c r="AB372" s="133"/>
      <c r="AC372" s="133"/>
      <c r="AD372" s="133"/>
      <c r="AE372" s="133"/>
      <c r="AF372" s="133"/>
      <c r="AG372" s="133"/>
      <c r="AH372" s="133"/>
      <c r="AI372" s="133"/>
      <c r="AJ372" s="133"/>
      <c r="AK372" s="133"/>
      <c r="AL372" s="133"/>
      <c r="AM372" s="133"/>
      <c r="AN372" s="133"/>
      <c r="AO372" s="133"/>
      <c r="AP372" s="133"/>
      <c r="AQ372" s="133"/>
      <c r="AR372" s="133"/>
      <c r="AS372" s="133"/>
      <c r="AT372" s="133"/>
      <c r="AU372" s="133"/>
      <c r="AV372" s="133"/>
      <c r="AW372" s="133"/>
      <c r="AX372" s="133"/>
      <c r="AY372" s="133"/>
      <c r="AZ372" s="133"/>
      <c r="BA372" s="133"/>
      <c r="BB372" s="133"/>
      <c r="BC372" s="133"/>
      <c r="BD372" s="133"/>
      <c r="BE372" s="133"/>
      <c r="BF372" s="133"/>
      <c r="BG372" s="133"/>
      <c r="BH372" s="133"/>
      <c r="BI372" s="133"/>
      <c r="BJ372" s="133"/>
      <c r="BK372" s="133"/>
      <c r="BL372" s="133"/>
      <c r="BM372" s="133"/>
      <c r="BN372" s="133"/>
      <c r="BO372" s="133"/>
      <c r="BP372" s="133"/>
      <c r="BQ372" s="133"/>
      <c r="BR372" s="133"/>
      <c r="BS372" s="133"/>
      <c r="BT372" s="133"/>
      <c r="BU372" s="133"/>
      <c r="BV372" s="133"/>
      <c r="BW372" s="133"/>
      <c r="BX372" s="133"/>
      <c r="BY372" s="133"/>
      <c r="BZ372" s="133"/>
    </row>
    <row r="373" spans="1:78" s="148" customFormat="1" ht="12.75" customHeight="1" x14ac:dyDescent="0.2">
      <c r="A373" s="158" t="s">
        <v>27342</v>
      </c>
      <c r="B373" s="144" t="s">
        <v>26893</v>
      </c>
      <c r="C373" s="146"/>
      <c r="D373" s="146"/>
      <c r="E373" s="144"/>
      <c r="F373" s="144"/>
      <c r="G373" s="144"/>
      <c r="H373" s="144"/>
      <c r="I373" s="144"/>
      <c r="J373" s="144"/>
      <c r="K373" s="144"/>
      <c r="L373" s="144"/>
      <c r="M373" s="144"/>
      <c r="N373" s="144"/>
      <c r="O373" s="144"/>
      <c r="P373" s="144"/>
      <c r="Q373" s="144"/>
      <c r="R373" s="147"/>
      <c r="S373" s="133"/>
      <c r="U373" s="133"/>
      <c r="V373" s="133"/>
      <c r="W373" s="133"/>
      <c r="X373" s="133"/>
      <c r="Y373" s="133"/>
      <c r="Z373" s="133"/>
      <c r="AA373" s="133"/>
      <c r="AB373" s="133"/>
      <c r="AC373" s="133"/>
      <c r="AD373" s="133"/>
      <c r="AE373" s="133"/>
      <c r="AF373" s="133"/>
      <c r="AG373" s="133"/>
      <c r="AH373" s="133"/>
      <c r="AI373" s="133"/>
      <c r="AJ373" s="133"/>
      <c r="AK373" s="133"/>
      <c r="AL373" s="133"/>
      <c r="AM373" s="133"/>
      <c r="AN373" s="133"/>
      <c r="AO373" s="133"/>
      <c r="AP373" s="133"/>
      <c r="AQ373" s="133"/>
      <c r="AR373" s="133"/>
      <c r="AS373" s="133"/>
      <c r="AT373" s="133"/>
      <c r="AU373" s="133"/>
      <c r="AV373" s="133"/>
      <c r="AW373" s="133"/>
      <c r="AX373" s="133"/>
      <c r="AY373" s="133"/>
      <c r="AZ373" s="133"/>
      <c r="BA373" s="133"/>
      <c r="BB373" s="133"/>
      <c r="BC373" s="133"/>
      <c r="BD373" s="133"/>
      <c r="BE373" s="133"/>
      <c r="BF373" s="133"/>
      <c r="BG373" s="133"/>
      <c r="BH373" s="133"/>
      <c r="BI373" s="133"/>
      <c r="BJ373" s="133"/>
      <c r="BK373" s="133"/>
      <c r="BL373" s="133"/>
      <c r="BM373" s="133"/>
      <c r="BN373" s="133"/>
      <c r="BO373" s="133"/>
      <c r="BP373" s="133"/>
      <c r="BQ373" s="133"/>
      <c r="BR373" s="133"/>
      <c r="BS373" s="133"/>
      <c r="BT373" s="133"/>
      <c r="BU373" s="133"/>
      <c r="BV373" s="133"/>
      <c r="BW373" s="133"/>
      <c r="BX373" s="133"/>
      <c r="BY373" s="133"/>
      <c r="BZ373" s="133"/>
    </row>
    <row r="374" spans="1:78" s="148" customFormat="1" ht="12.75" customHeight="1" x14ac:dyDescent="0.2">
      <c r="A374" s="158" t="s">
        <v>27342</v>
      </c>
      <c r="B374" s="144">
        <v>0.01</v>
      </c>
      <c r="C374" s="146"/>
      <c r="D374" s="146"/>
      <c r="E374" s="144"/>
      <c r="F374" s="144"/>
      <c r="G374" s="144"/>
      <c r="H374" s="144"/>
      <c r="I374" s="144"/>
      <c r="J374" s="144"/>
      <c r="K374" s="144"/>
      <c r="L374" s="144"/>
      <c r="M374" s="144"/>
      <c r="N374" s="144"/>
      <c r="O374" s="144"/>
      <c r="P374" s="144"/>
      <c r="Q374" s="144"/>
      <c r="R374" s="147"/>
      <c r="S374" s="133"/>
      <c r="U374" s="133"/>
      <c r="V374" s="133"/>
      <c r="W374" s="133"/>
      <c r="X374" s="133"/>
      <c r="Y374" s="133"/>
      <c r="Z374" s="133"/>
      <c r="AA374" s="133"/>
      <c r="AB374" s="133"/>
      <c r="AC374" s="133"/>
      <c r="AD374" s="133"/>
      <c r="AE374" s="133"/>
      <c r="AF374" s="133"/>
      <c r="AG374" s="133"/>
      <c r="AH374" s="133"/>
      <c r="AI374" s="133"/>
      <c r="AJ374" s="133"/>
      <c r="AK374" s="133"/>
      <c r="AL374" s="133"/>
      <c r="AM374" s="133"/>
      <c r="AN374" s="133"/>
      <c r="AO374" s="133"/>
      <c r="AP374" s="133"/>
      <c r="AQ374" s="133"/>
      <c r="AR374" s="133"/>
      <c r="AS374" s="133"/>
      <c r="AT374" s="133"/>
      <c r="AU374" s="133"/>
      <c r="AV374" s="133"/>
      <c r="AW374" s="133"/>
      <c r="AX374" s="133"/>
      <c r="AY374" s="133"/>
      <c r="AZ374" s="133"/>
      <c r="BA374" s="133"/>
      <c r="BB374" s="133"/>
      <c r="BC374" s="133"/>
      <c r="BD374" s="133"/>
      <c r="BE374" s="133"/>
      <c r="BF374" s="133"/>
      <c r="BG374" s="133"/>
      <c r="BH374" s="133"/>
      <c r="BI374" s="133"/>
      <c r="BJ374" s="133"/>
      <c r="BK374" s="133"/>
      <c r="BL374" s="133"/>
      <c r="BM374" s="133"/>
      <c r="BN374" s="133"/>
      <c r="BO374" s="133"/>
      <c r="BP374" s="133"/>
      <c r="BQ374" s="133"/>
      <c r="BR374" s="133"/>
      <c r="BS374" s="133"/>
      <c r="BT374" s="133"/>
      <c r="BU374" s="133"/>
      <c r="BV374" s="133"/>
      <c r="BW374" s="133"/>
      <c r="BX374" s="133"/>
      <c r="BY374" s="133"/>
      <c r="BZ374" s="133"/>
    </row>
    <row r="375" spans="1:78" s="148" customFormat="1" ht="25.5" x14ac:dyDescent="0.2">
      <c r="A375" s="141" t="s">
        <v>27281</v>
      </c>
      <c r="B375" s="131" t="s">
        <v>27104</v>
      </c>
      <c r="C375" s="131"/>
      <c r="D375" s="131"/>
      <c r="E375" s="152"/>
      <c r="F375" s="152"/>
      <c r="G375" s="152"/>
      <c r="H375" s="152"/>
      <c r="I375" s="152"/>
      <c r="J375" s="152"/>
      <c r="K375" s="152"/>
      <c r="L375" s="152"/>
      <c r="M375" s="152"/>
      <c r="N375" s="152"/>
      <c r="O375" s="152"/>
      <c r="P375" s="152"/>
      <c r="Q375" s="152"/>
      <c r="R375" s="153"/>
      <c r="S375" s="133"/>
      <c r="U375" s="133"/>
      <c r="V375" s="133"/>
      <c r="W375" s="133"/>
      <c r="X375" s="133"/>
      <c r="Y375" s="133"/>
      <c r="Z375" s="133"/>
      <c r="AA375" s="133"/>
      <c r="AB375" s="133"/>
      <c r="AC375" s="133"/>
      <c r="AD375" s="133"/>
      <c r="AE375" s="133"/>
      <c r="AF375" s="133"/>
      <c r="AG375" s="133"/>
      <c r="AH375" s="133"/>
      <c r="AI375" s="133"/>
      <c r="AJ375" s="133"/>
      <c r="AK375" s="133"/>
      <c r="AL375" s="133"/>
      <c r="AM375" s="133"/>
      <c r="AN375" s="133"/>
      <c r="AO375" s="133"/>
      <c r="AP375" s="133"/>
      <c r="AQ375" s="133"/>
      <c r="AR375" s="133"/>
      <c r="AS375" s="133"/>
      <c r="AT375" s="133"/>
      <c r="AU375" s="133"/>
      <c r="AV375" s="133"/>
      <c r="AW375" s="133"/>
      <c r="AX375" s="133"/>
      <c r="AY375" s="133"/>
      <c r="AZ375" s="133"/>
      <c r="BA375" s="133"/>
      <c r="BB375" s="133"/>
      <c r="BC375" s="133"/>
      <c r="BD375" s="133"/>
      <c r="BE375" s="133"/>
      <c r="BF375" s="133"/>
      <c r="BG375" s="133"/>
      <c r="BH375" s="133"/>
      <c r="BI375" s="133"/>
      <c r="BJ375" s="133"/>
      <c r="BK375" s="133"/>
      <c r="BL375" s="133"/>
      <c r="BM375" s="133"/>
      <c r="BN375" s="133"/>
      <c r="BO375" s="133"/>
      <c r="BP375" s="133"/>
      <c r="BQ375" s="133"/>
      <c r="BR375" s="133"/>
      <c r="BS375" s="133"/>
      <c r="BT375" s="133"/>
      <c r="BU375" s="133"/>
      <c r="BV375" s="133"/>
      <c r="BW375" s="133"/>
      <c r="BX375" s="133"/>
      <c r="BY375" s="133"/>
      <c r="BZ375" s="133"/>
    </row>
    <row r="376" spans="1:78" s="148" customFormat="1" ht="12.75" customHeight="1" x14ac:dyDescent="0.2">
      <c r="A376" s="142" t="s">
        <v>27281</v>
      </c>
      <c r="B376" s="125">
        <v>0.01</v>
      </c>
      <c r="C376" s="127"/>
      <c r="D376" s="127"/>
      <c r="E376" s="125"/>
      <c r="F376" s="125"/>
      <c r="G376" s="125"/>
      <c r="H376" s="125"/>
      <c r="I376" s="125"/>
      <c r="J376" s="125"/>
      <c r="K376" s="125"/>
      <c r="L376" s="125"/>
      <c r="M376" s="125"/>
      <c r="N376" s="125"/>
      <c r="O376" s="125"/>
      <c r="P376" s="125"/>
      <c r="Q376" s="125"/>
      <c r="R376" s="135"/>
      <c r="S376" s="133"/>
      <c r="U376" s="133"/>
      <c r="V376" s="133"/>
      <c r="W376" s="133"/>
      <c r="X376" s="133"/>
      <c r="Y376" s="133"/>
      <c r="Z376" s="133"/>
      <c r="AA376" s="133"/>
      <c r="AB376" s="133"/>
      <c r="AC376" s="133"/>
      <c r="AD376" s="133"/>
      <c r="AE376" s="133"/>
      <c r="AF376" s="133"/>
      <c r="AG376" s="133"/>
      <c r="AH376" s="133"/>
      <c r="AI376" s="133"/>
      <c r="AJ376" s="133"/>
      <c r="AK376" s="133"/>
      <c r="AL376" s="133"/>
      <c r="AM376" s="133"/>
      <c r="AN376" s="133"/>
      <c r="AO376" s="133"/>
      <c r="AP376" s="133"/>
      <c r="AQ376" s="133"/>
      <c r="AR376" s="133"/>
      <c r="AS376" s="133"/>
      <c r="AT376" s="133"/>
      <c r="AU376" s="133"/>
      <c r="AV376" s="133"/>
      <c r="AW376" s="133"/>
      <c r="AX376" s="133"/>
      <c r="AY376" s="133"/>
      <c r="AZ376" s="133"/>
      <c r="BA376" s="133"/>
      <c r="BB376" s="133"/>
      <c r="BC376" s="133"/>
      <c r="BD376" s="133"/>
      <c r="BE376" s="133"/>
      <c r="BF376" s="133"/>
      <c r="BG376" s="133"/>
      <c r="BH376" s="133"/>
      <c r="BI376" s="133"/>
      <c r="BJ376" s="133"/>
      <c r="BK376" s="133"/>
      <c r="BL376" s="133"/>
      <c r="BM376" s="133"/>
      <c r="BN376" s="133"/>
      <c r="BO376" s="133"/>
      <c r="BP376" s="133"/>
      <c r="BQ376" s="133"/>
      <c r="BR376" s="133"/>
      <c r="BS376" s="133"/>
      <c r="BT376" s="133"/>
      <c r="BU376" s="133"/>
      <c r="BV376" s="133"/>
      <c r="BW376" s="133"/>
      <c r="BX376" s="133"/>
      <c r="BY376" s="133"/>
      <c r="BZ376" s="133"/>
    </row>
    <row r="377" spans="1:78" s="148" customFormat="1" ht="12.75" customHeight="1" x14ac:dyDescent="0.2">
      <c r="A377" s="158" t="s">
        <v>26943</v>
      </c>
      <c r="B377" s="144" t="s">
        <v>26882</v>
      </c>
      <c r="C377" s="146"/>
      <c r="D377" s="146"/>
      <c r="E377" s="144"/>
      <c r="F377" s="144"/>
      <c r="G377" s="144"/>
      <c r="H377" s="144"/>
      <c r="I377" s="144"/>
      <c r="J377" s="144"/>
      <c r="K377" s="144"/>
      <c r="L377" s="144"/>
      <c r="M377" s="144"/>
      <c r="N377" s="144"/>
      <c r="O377" s="144"/>
      <c r="P377" s="144"/>
      <c r="Q377" s="144"/>
      <c r="R377" s="147"/>
      <c r="S377" s="133"/>
      <c r="U377" s="133"/>
      <c r="V377" s="133"/>
      <c r="W377" s="133"/>
      <c r="X377" s="133"/>
      <c r="Y377" s="133"/>
      <c r="Z377" s="133"/>
      <c r="AA377" s="133"/>
      <c r="AB377" s="133"/>
      <c r="AC377" s="133"/>
      <c r="AD377" s="133"/>
      <c r="AE377" s="133"/>
      <c r="AF377" s="133"/>
      <c r="AG377" s="133"/>
      <c r="AH377" s="133"/>
      <c r="AI377" s="133"/>
      <c r="AJ377" s="133"/>
      <c r="AK377" s="133"/>
      <c r="AL377" s="133"/>
      <c r="AM377" s="133"/>
      <c r="AN377" s="133"/>
      <c r="AO377" s="133"/>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row>
    <row r="378" spans="1:78" s="148" customFormat="1" ht="12.75" customHeight="1" x14ac:dyDescent="0.2">
      <c r="A378" s="142" t="s">
        <v>26943</v>
      </c>
      <c r="B378" s="125">
        <v>0.01</v>
      </c>
      <c r="C378" s="127"/>
      <c r="D378" s="127"/>
      <c r="E378" s="125"/>
      <c r="F378" s="125"/>
      <c r="G378" s="125"/>
      <c r="H378" s="125"/>
      <c r="I378" s="125"/>
      <c r="J378" s="125"/>
      <c r="K378" s="125"/>
      <c r="L378" s="125"/>
      <c r="M378" s="125"/>
      <c r="N378" s="125"/>
      <c r="O378" s="125"/>
      <c r="P378" s="125"/>
      <c r="Q378" s="125"/>
      <c r="R378" s="135"/>
      <c r="S378" s="133"/>
      <c r="U378" s="133"/>
      <c r="V378" s="133"/>
      <c r="W378" s="133"/>
      <c r="X378" s="133"/>
      <c r="Y378" s="133"/>
      <c r="Z378" s="133"/>
      <c r="AA378" s="133"/>
      <c r="AB378" s="133"/>
      <c r="AC378" s="133"/>
      <c r="AD378" s="133"/>
      <c r="AE378" s="133"/>
      <c r="AF378" s="133"/>
      <c r="AG378" s="133"/>
      <c r="AH378" s="133"/>
      <c r="AI378" s="133"/>
      <c r="AJ378" s="133"/>
      <c r="AK378" s="133"/>
      <c r="AL378" s="133"/>
      <c r="AM378" s="133"/>
      <c r="AN378" s="133"/>
      <c r="AO378" s="133"/>
      <c r="AP378" s="133"/>
      <c r="AQ378" s="133"/>
      <c r="AR378" s="133"/>
      <c r="AS378" s="133"/>
      <c r="AT378" s="133"/>
      <c r="AU378" s="133"/>
      <c r="AV378" s="133"/>
      <c r="AW378" s="133"/>
      <c r="AX378" s="133"/>
      <c r="AY378" s="133"/>
      <c r="AZ378" s="133"/>
      <c r="BA378" s="133"/>
      <c r="BB378" s="133"/>
      <c r="BC378" s="133"/>
      <c r="BD378" s="133"/>
      <c r="BE378" s="133"/>
      <c r="BF378" s="133"/>
      <c r="BG378" s="133"/>
      <c r="BH378" s="133"/>
      <c r="BI378" s="133"/>
      <c r="BJ378" s="133"/>
      <c r="BK378" s="133"/>
      <c r="BL378" s="133"/>
      <c r="BM378" s="133"/>
      <c r="BN378" s="133"/>
      <c r="BO378" s="133"/>
      <c r="BP378" s="133"/>
      <c r="BQ378" s="133"/>
      <c r="BR378" s="133"/>
      <c r="BS378" s="133"/>
      <c r="BT378" s="133"/>
      <c r="BU378" s="133"/>
      <c r="BV378" s="133"/>
      <c r="BW378" s="133"/>
      <c r="BX378" s="133"/>
      <c r="BY378" s="133"/>
      <c r="BZ378" s="133"/>
    </row>
    <row r="379" spans="1:78" s="148" customFormat="1" ht="12.75" customHeight="1" x14ac:dyDescent="0.2">
      <c r="A379" s="158" t="s">
        <v>27018</v>
      </c>
      <c r="B379" s="144" t="s">
        <v>26882</v>
      </c>
      <c r="C379" s="146"/>
      <c r="D379" s="146"/>
      <c r="E379" s="144"/>
      <c r="F379" s="144"/>
      <c r="G379" s="144"/>
      <c r="H379" s="144"/>
      <c r="I379" s="144"/>
      <c r="J379" s="144"/>
      <c r="K379" s="144"/>
      <c r="L379" s="144"/>
      <c r="M379" s="144"/>
      <c r="N379" s="144"/>
      <c r="O379" s="144"/>
      <c r="P379" s="144"/>
      <c r="Q379" s="144"/>
      <c r="R379" s="147"/>
      <c r="S379" s="133"/>
      <c r="U379" s="133"/>
      <c r="V379" s="133"/>
      <c r="W379" s="133"/>
      <c r="X379" s="133"/>
      <c r="Y379" s="133"/>
      <c r="Z379" s="133"/>
      <c r="AA379" s="133"/>
      <c r="AB379" s="133"/>
      <c r="AC379" s="133"/>
      <c r="AD379" s="133"/>
      <c r="AE379" s="133"/>
      <c r="AF379" s="133"/>
      <c r="AG379" s="133"/>
      <c r="AH379" s="133"/>
      <c r="AI379" s="133"/>
      <c r="AJ379" s="133"/>
      <c r="AK379" s="133"/>
      <c r="AL379" s="133"/>
      <c r="AM379" s="133"/>
      <c r="AN379" s="133"/>
      <c r="AO379" s="133"/>
      <c r="AP379" s="133"/>
      <c r="AQ379" s="133"/>
      <c r="AR379" s="133"/>
      <c r="AS379" s="133"/>
      <c r="AT379" s="133"/>
      <c r="AU379" s="133"/>
      <c r="AV379" s="133"/>
      <c r="AW379" s="133"/>
      <c r="AX379" s="133"/>
      <c r="AY379" s="133"/>
      <c r="AZ379" s="133"/>
      <c r="BA379" s="133"/>
      <c r="BB379" s="133"/>
      <c r="BC379" s="133"/>
      <c r="BD379" s="133"/>
      <c r="BE379" s="133"/>
      <c r="BF379" s="133"/>
      <c r="BG379" s="133"/>
      <c r="BH379" s="133"/>
      <c r="BI379" s="133"/>
      <c r="BJ379" s="133"/>
      <c r="BK379" s="133"/>
      <c r="BL379" s="133"/>
      <c r="BM379" s="133"/>
      <c r="BN379" s="133"/>
      <c r="BO379" s="133"/>
      <c r="BP379" s="133"/>
      <c r="BQ379" s="133"/>
      <c r="BR379" s="133"/>
      <c r="BS379" s="133"/>
      <c r="BT379" s="133"/>
      <c r="BU379" s="133"/>
      <c r="BV379" s="133"/>
      <c r="BW379" s="133"/>
      <c r="BX379" s="133"/>
      <c r="BY379" s="133"/>
      <c r="BZ379" s="133"/>
    </row>
    <row r="380" spans="1:78" s="148" customFormat="1" ht="12.75" customHeight="1" x14ac:dyDescent="0.2">
      <c r="A380" s="142" t="s">
        <v>27018</v>
      </c>
      <c r="B380" s="125">
        <v>0.01</v>
      </c>
      <c r="C380" s="127"/>
      <c r="D380" s="127"/>
      <c r="E380" s="125"/>
      <c r="F380" s="125"/>
      <c r="G380" s="125"/>
      <c r="H380" s="125"/>
      <c r="I380" s="125"/>
      <c r="J380" s="125"/>
      <c r="K380" s="125"/>
      <c r="L380" s="125"/>
      <c r="M380" s="125"/>
      <c r="N380" s="125"/>
      <c r="O380" s="125"/>
      <c r="P380" s="125"/>
      <c r="Q380" s="125"/>
      <c r="R380" s="135"/>
      <c r="S380" s="133"/>
      <c r="U380" s="133"/>
      <c r="V380" s="133"/>
      <c r="W380" s="133"/>
      <c r="X380" s="133"/>
      <c r="Y380" s="133"/>
      <c r="Z380" s="133"/>
      <c r="AA380" s="133"/>
      <c r="AB380" s="133"/>
      <c r="AC380" s="133"/>
      <c r="AD380" s="133"/>
      <c r="AE380" s="133"/>
      <c r="AF380" s="133"/>
      <c r="AG380" s="133"/>
      <c r="AH380" s="133"/>
      <c r="AI380" s="133"/>
      <c r="AJ380" s="133"/>
      <c r="AK380" s="133"/>
      <c r="AL380" s="133"/>
      <c r="AM380" s="133"/>
      <c r="AN380" s="133"/>
      <c r="AO380" s="133"/>
      <c r="AP380" s="133"/>
      <c r="AQ380" s="133"/>
      <c r="AR380" s="133"/>
      <c r="AS380" s="133"/>
      <c r="AT380" s="133"/>
      <c r="AU380" s="133"/>
      <c r="AV380" s="133"/>
      <c r="AW380" s="133"/>
      <c r="AX380" s="133"/>
      <c r="AY380" s="133"/>
      <c r="AZ380" s="133"/>
      <c r="BA380" s="133"/>
      <c r="BB380" s="133"/>
      <c r="BC380" s="133"/>
      <c r="BD380" s="133"/>
      <c r="BE380" s="133"/>
      <c r="BF380" s="133"/>
      <c r="BG380" s="133"/>
      <c r="BH380" s="133"/>
      <c r="BI380" s="133"/>
      <c r="BJ380" s="133"/>
      <c r="BK380" s="133"/>
      <c r="BL380" s="133"/>
      <c r="BM380" s="133"/>
      <c r="BN380" s="133"/>
      <c r="BO380" s="133"/>
      <c r="BP380" s="133"/>
      <c r="BQ380" s="133"/>
      <c r="BR380" s="133"/>
      <c r="BS380" s="133"/>
      <c r="BT380" s="133"/>
      <c r="BU380" s="133"/>
      <c r="BV380" s="133"/>
      <c r="BW380" s="133"/>
      <c r="BX380" s="133"/>
      <c r="BY380" s="133"/>
      <c r="BZ380" s="133"/>
    </row>
    <row r="381" spans="1:78" s="148" customFormat="1" ht="12.75" customHeight="1" x14ac:dyDescent="0.2">
      <c r="A381" s="158" t="s">
        <v>27068</v>
      </c>
      <c r="B381" s="144" t="s">
        <v>26860</v>
      </c>
      <c r="C381" s="146"/>
      <c r="D381" s="146"/>
      <c r="E381" s="144"/>
      <c r="F381" s="144"/>
      <c r="G381" s="144"/>
      <c r="H381" s="144"/>
      <c r="I381" s="144"/>
      <c r="J381" s="144"/>
      <c r="K381" s="144"/>
      <c r="L381" s="144"/>
      <c r="M381" s="144"/>
      <c r="N381" s="144"/>
      <c r="O381" s="144"/>
      <c r="P381" s="144"/>
      <c r="Q381" s="144"/>
      <c r="R381" s="147"/>
      <c r="S381" s="133"/>
      <c r="U381" s="133"/>
      <c r="V381" s="133"/>
      <c r="W381" s="133"/>
      <c r="X381" s="133"/>
      <c r="Y381" s="133"/>
      <c r="Z381" s="133"/>
      <c r="AA381" s="133"/>
      <c r="AB381" s="133"/>
      <c r="AC381" s="133"/>
      <c r="AD381" s="133"/>
      <c r="AE381" s="133"/>
      <c r="AF381" s="133"/>
      <c r="AG381" s="133"/>
      <c r="AH381" s="133"/>
      <c r="AI381" s="133"/>
      <c r="AJ381" s="133"/>
      <c r="AK381" s="133"/>
      <c r="AL381" s="133"/>
      <c r="AM381" s="133"/>
      <c r="AN381" s="133"/>
      <c r="AO381" s="133"/>
      <c r="AP381" s="133"/>
      <c r="AQ381" s="133"/>
      <c r="AR381" s="133"/>
      <c r="AS381" s="133"/>
      <c r="AT381" s="133"/>
      <c r="AU381" s="133"/>
      <c r="AV381" s="133"/>
      <c r="AW381" s="133"/>
      <c r="AX381" s="133"/>
      <c r="AY381" s="133"/>
      <c r="AZ381" s="133"/>
      <c r="BA381" s="133"/>
      <c r="BB381" s="133"/>
      <c r="BC381" s="133"/>
      <c r="BD381" s="133"/>
      <c r="BE381" s="133"/>
      <c r="BF381" s="133"/>
      <c r="BG381" s="133"/>
      <c r="BH381" s="133"/>
      <c r="BI381" s="133"/>
      <c r="BJ381" s="133"/>
      <c r="BK381" s="133"/>
      <c r="BL381" s="133"/>
      <c r="BM381" s="133"/>
      <c r="BN381" s="133"/>
      <c r="BO381" s="133"/>
      <c r="BP381" s="133"/>
      <c r="BQ381" s="133"/>
      <c r="BR381" s="133"/>
      <c r="BS381" s="133"/>
      <c r="BT381" s="133"/>
      <c r="BU381" s="133"/>
      <c r="BV381" s="133"/>
      <c r="BW381" s="133"/>
      <c r="BX381" s="133"/>
      <c r="BY381" s="133"/>
      <c r="BZ381" s="133"/>
    </row>
    <row r="382" spans="1:78" s="148" customFormat="1" ht="12.75" customHeight="1" x14ac:dyDescent="0.2">
      <c r="A382" s="158" t="s">
        <v>27068</v>
      </c>
      <c r="B382" s="144">
        <v>0.01</v>
      </c>
      <c r="C382" s="146"/>
      <c r="D382" s="146"/>
      <c r="E382" s="144"/>
      <c r="F382" s="144"/>
      <c r="G382" s="144"/>
      <c r="H382" s="144"/>
      <c r="I382" s="144"/>
      <c r="J382" s="144"/>
      <c r="K382" s="144"/>
      <c r="L382" s="144"/>
      <c r="M382" s="144"/>
      <c r="N382" s="144"/>
      <c r="O382" s="144"/>
      <c r="P382" s="144"/>
      <c r="Q382" s="144"/>
      <c r="R382" s="147"/>
      <c r="S382" s="133"/>
      <c r="U382" s="133"/>
      <c r="V382" s="133"/>
      <c r="W382" s="133"/>
      <c r="X382" s="133"/>
      <c r="Y382" s="133"/>
      <c r="Z382" s="133"/>
      <c r="AA382" s="133"/>
      <c r="AB382" s="133"/>
      <c r="AC382" s="133"/>
      <c r="AD382" s="133"/>
      <c r="AE382" s="133"/>
      <c r="AF382" s="133"/>
      <c r="AG382" s="133"/>
      <c r="AH382" s="133"/>
      <c r="AI382" s="133"/>
      <c r="AJ382" s="133"/>
      <c r="AK382" s="133"/>
      <c r="AL382" s="133"/>
      <c r="AM382" s="133"/>
      <c r="AN382" s="133"/>
      <c r="AO382" s="133"/>
      <c r="AP382" s="133"/>
      <c r="AQ382" s="133"/>
      <c r="AR382" s="133"/>
      <c r="AS382" s="133"/>
      <c r="AT382" s="133"/>
      <c r="AU382" s="133"/>
      <c r="AV382" s="133"/>
      <c r="AW382" s="133"/>
      <c r="AX382" s="133"/>
      <c r="AY382" s="133"/>
      <c r="AZ382" s="133"/>
      <c r="BA382" s="133"/>
      <c r="BB382" s="133"/>
      <c r="BC382" s="133"/>
      <c r="BD382" s="133"/>
      <c r="BE382" s="133"/>
      <c r="BF382" s="133"/>
      <c r="BG382" s="133"/>
      <c r="BH382" s="133"/>
      <c r="BI382" s="133"/>
      <c r="BJ382" s="133"/>
      <c r="BK382" s="133"/>
      <c r="BL382" s="133"/>
      <c r="BM382" s="133"/>
      <c r="BN382" s="133"/>
      <c r="BO382" s="133"/>
      <c r="BP382" s="133"/>
      <c r="BQ382" s="133"/>
      <c r="BR382" s="133"/>
      <c r="BS382" s="133"/>
      <c r="BT382" s="133"/>
      <c r="BU382" s="133"/>
      <c r="BV382" s="133"/>
      <c r="BW382" s="133"/>
      <c r="BX382" s="133"/>
      <c r="BY382" s="133"/>
      <c r="BZ382" s="133"/>
    </row>
    <row r="383" spans="1:78" s="148" customFormat="1" ht="25.5" x14ac:dyDescent="0.2">
      <c r="A383" s="141" t="s">
        <v>27208</v>
      </c>
      <c r="B383" s="152" t="s">
        <v>26904</v>
      </c>
      <c r="C383" s="131" t="s">
        <v>26893</v>
      </c>
      <c r="D383" s="131" t="s">
        <v>4</v>
      </c>
      <c r="E383" s="152"/>
      <c r="F383" s="152"/>
      <c r="G383" s="152"/>
      <c r="H383" s="152"/>
      <c r="I383" s="152"/>
      <c r="J383" s="152"/>
      <c r="K383" s="152"/>
      <c r="L383" s="152"/>
      <c r="M383" s="152"/>
      <c r="N383" s="152"/>
      <c r="O383" s="152"/>
      <c r="P383" s="152"/>
      <c r="Q383" s="152"/>
      <c r="R383" s="153"/>
      <c r="S383" s="133"/>
      <c r="U383" s="133"/>
      <c r="V383" s="133"/>
      <c r="W383" s="133"/>
      <c r="X383" s="133"/>
      <c r="Y383" s="133"/>
      <c r="Z383" s="133"/>
      <c r="AA383" s="133"/>
      <c r="AB383" s="133"/>
      <c r="AC383" s="133"/>
      <c r="AD383" s="133"/>
      <c r="AE383" s="133"/>
      <c r="AF383" s="133"/>
      <c r="AG383" s="133"/>
      <c r="AH383" s="133"/>
      <c r="AI383" s="133"/>
      <c r="AJ383" s="133"/>
      <c r="AK383" s="133"/>
      <c r="AL383" s="133"/>
      <c r="AM383" s="133"/>
      <c r="AN383" s="133"/>
      <c r="AO383" s="133"/>
      <c r="AP383" s="133"/>
      <c r="AQ383" s="133"/>
      <c r="AR383" s="133"/>
      <c r="AS383" s="133"/>
      <c r="AT383" s="133"/>
      <c r="AU383" s="133"/>
      <c r="AV383" s="133"/>
      <c r="AW383" s="133"/>
      <c r="AX383" s="133"/>
      <c r="AY383" s="133"/>
      <c r="AZ383" s="133"/>
      <c r="BA383" s="133"/>
      <c r="BB383" s="133"/>
      <c r="BC383" s="133"/>
      <c r="BD383" s="133"/>
      <c r="BE383" s="133"/>
      <c r="BF383" s="133"/>
      <c r="BG383" s="133"/>
      <c r="BH383" s="133"/>
      <c r="BI383" s="133"/>
      <c r="BJ383" s="133"/>
      <c r="BK383" s="133"/>
      <c r="BL383" s="133"/>
      <c r="BM383" s="133"/>
      <c r="BN383" s="133"/>
      <c r="BO383" s="133"/>
      <c r="BP383" s="133"/>
      <c r="BQ383" s="133"/>
      <c r="BR383" s="133"/>
      <c r="BS383" s="133"/>
      <c r="BT383" s="133"/>
      <c r="BU383" s="133"/>
      <c r="BV383" s="133"/>
      <c r="BW383" s="133"/>
      <c r="BX383" s="133"/>
      <c r="BY383" s="133"/>
      <c r="BZ383" s="133"/>
    </row>
    <row r="384" spans="1:78" s="148" customFormat="1" ht="12.75" customHeight="1" x14ac:dyDescent="0.2">
      <c r="A384" s="142" t="s">
        <v>27208</v>
      </c>
      <c r="B384" s="125">
        <v>0.01</v>
      </c>
      <c r="C384" s="127">
        <v>0.01</v>
      </c>
      <c r="D384" s="127">
        <v>0.01</v>
      </c>
      <c r="E384" s="125"/>
      <c r="F384" s="125"/>
      <c r="G384" s="125"/>
      <c r="H384" s="125"/>
      <c r="I384" s="125"/>
      <c r="J384" s="125"/>
      <c r="K384" s="125"/>
      <c r="L384" s="125"/>
      <c r="M384" s="125"/>
      <c r="N384" s="125"/>
      <c r="O384" s="125"/>
      <c r="P384" s="125"/>
      <c r="Q384" s="125"/>
      <c r="R384" s="135"/>
      <c r="S384" s="133"/>
      <c r="U384" s="133"/>
      <c r="V384" s="133"/>
      <c r="W384" s="133"/>
      <c r="X384" s="133"/>
      <c r="Y384" s="133"/>
      <c r="Z384" s="133"/>
      <c r="AA384" s="133"/>
      <c r="AB384" s="133"/>
      <c r="AC384" s="133"/>
      <c r="AD384" s="133"/>
      <c r="AE384" s="133"/>
      <c r="AF384" s="133"/>
      <c r="AG384" s="133"/>
      <c r="AH384" s="133"/>
      <c r="AI384" s="133"/>
      <c r="AJ384" s="133"/>
      <c r="AK384" s="133"/>
      <c r="AL384" s="133"/>
      <c r="AM384" s="133"/>
      <c r="AN384" s="133"/>
      <c r="AO384" s="133"/>
      <c r="AP384" s="133"/>
      <c r="AQ384" s="133"/>
      <c r="AR384" s="133"/>
      <c r="AS384" s="133"/>
      <c r="AT384" s="133"/>
      <c r="AU384" s="133"/>
      <c r="AV384" s="133"/>
      <c r="AW384" s="133"/>
      <c r="AX384" s="133"/>
      <c r="AY384" s="133"/>
      <c r="AZ384" s="133"/>
      <c r="BA384" s="133"/>
      <c r="BB384" s="133"/>
      <c r="BC384" s="133"/>
      <c r="BD384" s="133"/>
      <c r="BE384" s="133"/>
      <c r="BF384" s="133"/>
      <c r="BG384" s="133"/>
      <c r="BH384" s="133"/>
      <c r="BI384" s="133"/>
      <c r="BJ384" s="133"/>
      <c r="BK384" s="133"/>
      <c r="BL384" s="133"/>
      <c r="BM384" s="133"/>
      <c r="BN384" s="133"/>
      <c r="BO384" s="133"/>
      <c r="BP384" s="133"/>
      <c r="BQ384" s="133"/>
      <c r="BR384" s="133"/>
      <c r="BS384" s="133"/>
      <c r="BT384" s="133"/>
      <c r="BU384" s="133"/>
      <c r="BV384" s="133"/>
      <c r="BW384" s="133"/>
      <c r="BX384" s="133"/>
      <c r="BY384" s="133"/>
      <c r="BZ384" s="133"/>
    </row>
    <row r="385" spans="1:78" s="148" customFormat="1" ht="12.75" customHeight="1" x14ac:dyDescent="0.2">
      <c r="A385" s="141" t="s">
        <v>27204</v>
      </c>
      <c r="B385" s="152" t="s">
        <v>26860</v>
      </c>
      <c r="C385" s="131"/>
      <c r="D385" s="131"/>
      <c r="E385" s="152"/>
      <c r="F385" s="152"/>
      <c r="G385" s="152"/>
      <c r="H385" s="152"/>
      <c r="I385" s="152"/>
      <c r="J385" s="152"/>
      <c r="K385" s="152"/>
      <c r="L385" s="152"/>
      <c r="M385" s="152"/>
      <c r="N385" s="152"/>
      <c r="O385" s="152"/>
      <c r="P385" s="152"/>
      <c r="Q385" s="152"/>
      <c r="R385" s="153"/>
      <c r="S385" s="133"/>
      <c r="U385" s="133"/>
      <c r="V385" s="133"/>
      <c r="W385" s="133"/>
      <c r="X385" s="133"/>
      <c r="Y385" s="133"/>
      <c r="Z385" s="133"/>
      <c r="AA385" s="133"/>
      <c r="AB385" s="133"/>
      <c r="AC385" s="133"/>
      <c r="AD385" s="133"/>
      <c r="AE385" s="133"/>
      <c r="AF385" s="133"/>
      <c r="AG385" s="133"/>
      <c r="AH385" s="133"/>
      <c r="AI385" s="133"/>
      <c r="AJ385" s="133"/>
      <c r="AK385" s="133"/>
      <c r="AL385" s="133"/>
      <c r="AM385" s="133"/>
      <c r="AN385" s="133"/>
      <c r="AO385" s="133"/>
      <c r="AP385" s="133"/>
      <c r="AQ385" s="133"/>
      <c r="AR385" s="133"/>
      <c r="AS385" s="133"/>
      <c r="AT385" s="133"/>
      <c r="AU385" s="133"/>
      <c r="AV385" s="133"/>
      <c r="AW385" s="133"/>
      <c r="AX385" s="133"/>
      <c r="AY385" s="133"/>
      <c r="AZ385" s="133"/>
      <c r="BA385" s="133"/>
      <c r="BB385" s="133"/>
      <c r="BC385" s="133"/>
      <c r="BD385" s="133"/>
      <c r="BE385" s="133"/>
      <c r="BF385" s="133"/>
      <c r="BG385" s="133"/>
      <c r="BH385" s="133"/>
      <c r="BI385" s="133"/>
      <c r="BJ385" s="133"/>
      <c r="BK385" s="133"/>
      <c r="BL385" s="133"/>
      <c r="BM385" s="133"/>
      <c r="BN385" s="133"/>
      <c r="BO385" s="133"/>
      <c r="BP385" s="133"/>
      <c r="BQ385" s="133"/>
      <c r="BR385" s="133"/>
      <c r="BS385" s="133"/>
      <c r="BT385" s="133"/>
      <c r="BU385" s="133"/>
      <c r="BV385" s="133"/>
      <c r="BW385" s="133"/>
      <c r="BX385" s="133"/>
      <c r="BY385" s="133"/>
      <c r="BZ385" s="133"/>
    </row>
    <row r="386" spans="1:78" s="148" customFormat="1" ht="12.75" customHeight="1" x14ac:dyDescent="0.2">
      <c r="A386" s="142" t="s">
        <v>27204</v>
      </c>
      <c r="B386" s="125">
        <v>0.01</v>
      </c>
      <c r="C386" s="127"/>
      <c r="D386" s="127"/>
      <c r="E386" s="125"/>
      <c r="F386" s="125"/>
      <c r="G386" s="125"/>
      <c r="H386" s="125"/>
      <c r="I386" s="125"/>
      <c r="J386" s="125"/>
      <c r="K386" s="125"/>
      <c r="L386" s="125"/>
      <c r="M386" s="125"/>
      <c r="N386" s="125"/>
      <c r="O386" s="125"/>
      <c r="P386" s="125"/>
      <c r="Q386" s="125"/>
      <c r="R386" s="135"/>
      <c r="S386" s="133"/>
      <c r="U386" s="133"/>
      <c r="V386" s="133"/>
      <c r="W386" s="133"/>
      <c r="X386" s="133"/>
      <c r="Y386" s="133"/>
      <c r="Z386" s="133"/>
      <c r="AA386" s="133"/>
      <c r="AB386" s="133"/>
      <c r="AC386" s="133"/>
      <c r="AD386" s="133"/>
      <c r="AE386" s="133"/>
      <c r="AF386" s="133"/>
      <c r="AG386" s="133"/>
      <c r="AH386" s="133"/>
      <c r="AI386" s="133"/>
      <c r="AJ386" s="133"/>
      <c r="AK386" s="133"/>
      <c r="AL386" s="133"/>
      <c r="AM386" s="133"/>
      <c r="AN386" s="133"/>
      <c r="AO386" s="133"/>
      <c r="AP386" s="133"/>
      <c r="AQ386" s="133"/>
      <c r="AR386" s="133"/>
      <c r="AS386" s="133"/>
      <c r="AT386" s="133"/>
      <c r="AU386" s="133"/>
      <c r="AV386" s="133"/>
      <c r="AW386" s="133"/>
      <c r="AX386" s="133"/>
      <c r="AY386" s="133"/>
      <c r="AZ386" s="133"/>
      <c r="BA386" s="133"/>
      <c r="BB386" s="133"/>
      <c r="BC386" s="133"/>
      <c r="BD386" s="133"/>
      <c r="BE386" s="133"/>
      <c r="BF386" s="133"/>
      <c r="BG386" s="133"/>
      <c r="BH386" s="133"/>
      <c r="BI386" s="133"/>
      <c r="BJ386" s="133"/>
      <c r="BK386" s="133"/>
      <c r="BL386" s="133"/>
      <c r="BM386" s="133"/>
      <c r="BN386" s="133"/>
      <c r="BO386" s="133"/>
      <c r="BP386" s="133"/>
      <c r="BQ386" s="133"/>
      <c r="BR386" s="133"/>
      <c r="BS386" s="133"/>
      <c r="BT386" s="133"/>
      <c r="BU386" s="133"/>
      <c r="BV386" s="133"/>
      <c r="BW386" s="133"/>
      <c r="BX386" s="133"/>
      <c r="BY386" s="133"/>
      <c r="BZ386" s="133"/>
    </row>
    <row r="387" spans="1:78" s="133" customFormat="1" x14ac:dyDescent="0.2">
      <c r="A387" s="141" t="s">
        <v>49</v>
      </c>
      <c r="B387" s="130" t="s">
        <v>3</v>
      </c>
      <c r="C387" s="130"/>
      <c r="D387" s="131"/>
      <c r="E387" s="131"/>
      <c r="F387" s="131"/>
      <c r="G387" s="131"/>
      <c r="H387" s="131"/>
      <c r="I387" s="131"/>
      <c r="J387" s="131"/>
      <c r="K387" s="131"/>
      <c r="L387" s="131"/>
      <c r="M387" s="131"/>
      <c r="N387" s="131"/>
      <c r="O387" s="131"/>
      <c r="P387" s="131"/>
      <c r="Q387" s="131"/>
      <c r="R387" s="137"/>
    </row>
    <row r="388" spans="1:78" s="148" customFormat="1" ht="12.75" customHeight="1" x14ac:dyDescent="0.2">
      <c r="A388" s="142" t="s">
        <v>49</v>
      </c>
      <c r="B388" s="125">
        <v>0.01</v>
      </c>
      <c r="C388" s="127"/>
      <c r="D388" s="127"/>
      <c r="E388" s="125"/>
      <c r="F388" s="125"/>
      <c r="G388" s="125"/>
      <c r="H388" s="125"/>
      <c r="I388" s="125"/>
      <c r="J388" s="125"/>
      <c r="K388" s="125"/>
      <c r="L388" s="125"/>
      <c r="M388" s="125"/>
      <c r="N388" s="125"/>
      <c r="O388" s="125"/>
      <c r="P388" s="125"/>
      <c r="Q388" s="125"/>
      <c r="R388" s="149"/>
      <c r="S388" s="133"/>
    </row>
    <row r="389" spans="1:78" s="148" customFormat="1" ht="38.25" x14ac:dyDescent="0.2">
      <c r="A389" s="158" t="s">
        <v>27056</v>
      </c>
      <c r="B389" s="146" t="s">
        <v>27057</v>
      </c>
      <c r="C389" s="146" t="s">
        <v>27059</v>
      </c>
      <c r="D389" s="146" t="s">
        <v>27058</v>
      </c>
      <c r="E389" s="146"/>
      <c r="F389" s="144"/>
      <c r="G389" s="144"/>
      <c r="H389" s="144"/>
      <c r="I389" s="144"/>
      <c r="J389" s="144"/>
      <c r="K389" s="144"/>
      <c r="L389" s="144"/>
      <c r="M389" s="144"/>
      <c r="N389" s="144"/>
      <c r="O389" s="144"/>
      <c r="P389" s="144"/>
      <c r="Q389" s="144"/>
      <c r="R389" s="151"/>
      <c r="S389" s="133"/>
    </row>
    <row r="390" spans="1:78" s="148" customFormat="1" ht="12.75" customHeight="1" x14ac:dyDescent="0.2">
      <c r="A390" s="158" t="s">
        <v>27056</v>
      </c>
      <c r="B390" s="144">
        <v>0.01</v>
      </c>
      <c r="C390" s="146">
        <v>0.01</v>
      </c>
      <c r="D390" s="146">
        <v>0.01</v>
      </c>
      <c r="E390" s="146"/>
      <c r="F390" s="144"/>
      <c r="G390" s="144"/>
      <c r="H390" s="144"/>
      <c r="I390" s="144"/>
      <c r="J390" s="144"/>
      <c r="K390" s="144"/>
      <c r="L390" s="144"/>
      <c r="M390" s="144"/>
      <c r="N390" s="144"/>
      <c r="O390" s="144"/>
      <c r="P390" s="144"/>
      <c r="Q390" s="144"/>
      <c r="R390" s="151"/>
      <c r="S390" s="133"/>
    </row>
    <row r="391" spans="1:78" s="148" customFormat="1" ht="12.75" customHeight="1" x14ac:dyDescent="0.2">
      <c r="A391" s="141" t="s">
        <v>27239</v>
      </c>
      <c r="B391" s="152" t="s">
        <v>26893</v>
      </c>
      <c r="C391" s="131"/>
      <c r="D391" s="131"/>
      <c r="E391" s="131"/>
      <c r="F391" s="152"/>
      <c r="G391" s="152"/>
      <c r="H391" s="152"/>
      <c r="I391" s="152"/>
      <c r="J391" s="152"/>
      <c r="K391" s="152"/>
      <c r="L391" s="152"/>
      <c r="M391" s="152"/>
      <c r="N391" s="152"/>
      <c r="O391" s="152"/>
      <c r="P391" s="152"/>
      <c r="Q391" s="152"/>
      <c r="R391" s="212"/>
      <c r="S391" s="133"/>
    </row>
    <row r="392" spans="1:78" s="148" customFormat="1" ht="12.75" customHeight="1" x14ac:dyDescent="0.2">
      <c r="A392" s="142" t="s">
        <v>27239</v>
      </c>
      <c r="B392" s="125">
        <v>0.01</v>
      </c>
      <c r="C392" s="127"/>
      <c r="D392" s="127"/>
      <c r="E392" s="127"/>
      <c r="F392" s="125"/>
      <c r="G392" s="125"/>
      <c r="H392" s="125"/>
      <c r="I392" s="125"/>
      <c r="J392" s="125"/>
      <c r="K392" s="125"/>
      <c r="L392" s="125"/>
      <c r="M392" s="125"/>
      <c r="N392" s="125"/>
      <c r="O392" s="125"/>
      <c r="P392" s="125"/>
      <c r="Q392" s="125"/>
      <c r="R392" s="149"/>
      <c r="S392" s="133"/>
    </row>
    <row r="393" spans="1:78" s="148" customFormat="1" ht="12.75" customHeight="1" x14ac:dyDescent="0.2">
      <c r="A393" s="158" t="s">
        <v>27317</v>
      </c>
      <c r="B393" s="152" t="s">
        <v>26904</v>
      </c>
      <c r="C393" s="146"/>
      <c r="D393" s="146"/>
      <c r="E393" s="146"/>
      <c r="F393" s="144"/>
      <c r="G393" s="144"/>
      <c r="H393" s="144"/>
      <c r="I393" s="144"/>
      <c r="J393" s="144"/>
      <c r="K393" s="144"/>
      <c r="L393" s="144"/>
      <c r="M393" s="144"/>
      <c r="N393" s="144"/>
      <c r="O393" s="144"/>
      <c r="P393" s="144"/>
      <c r="Q393" s="144"/>
      <c r="R393" s="151"/>
      <c r="S393" s="133"/>
    </row>
    <row r="394" spans="1:78" s="148" customFormat="1" ht="12.75" customHeight="1" x14ac:dyDescent="0.2">
      <c r="A394" s="158" t="s">
        <v>27317</v>
      </c>
      <c r="B394" s="144">
        <v>0.01</v>
      </c>
      <c r="C394" s="146"/>
      <c r="D394" s="146"/>
      <c r="E394" s="146"/>
      <c r="F394" s="144"/>
      <c r="G394" s="144"/>
      <c r="H394" s="144"/>
      <c r="I394" s="144"/>
      <c r="J394" s="144"/>
      <c r="K394" s="144"/>
      <c r="L394" s="144"/>
      <c r="M394" s="144"/>
      <c r="N394" s="144"/>
      <c r="O394" s="144"/>
      <c r="P394" s="144"/>
      <c r="Q394" s="144"/>
      <c r="R394" s="151"/>
      <c r="S394" s="133"/>
    </row>
    <row r="395" spans="1:78" s="148" customFormat="1" ht="12.75" customHeight="1" x14ac:dyDescent="0.2">
      <c r="A395" s="141" t="s">
        <v>27381</v>
      </c>
      <c r="B395" s="152" t="s">
        <v>20</v>
      </c>
      <c r="C395" s="131"/>
      <c r="D395" s="131"/>
      <c r="E395" s="131"/>
      <c r="F395" s="152"/>
      <c r="G395" s="152"/>
      <c r="H395" s="152"/>
      <c r="I395" s="152"/>
      <c r="J395" s="152"/>
      <c r="K395" s="152"/>
      <c r="L395" s="152"/>
      <c r="M395" s="152"/>
      <c r="N395" s="152"/>
      <c r="O395" s="152"/>
      <c r="P395" s="152"/>
      <c r="Q395" s="152"/>
      <c r="R395" s="212"/>
      <c r="S395" s="133"/>
    </row>
    <row r="396" spans="1:78" s="148" customFormat="1" ht="12.75" customHeight="1" x14ac:dyDescent="0.2">
      <c r="A396" s="142" t="s">
        <v>27381</v>
      </c>
      <c r="B396" s="125">
        <v>0.01</v>
      </c>
      <c r="C396" s="127"/>
      <c r="D396" s="127"/>
      <c r="E396" s="127"/>
      <c r="F396" s="125"/>
      <c r="G396" s="125"/>
      <c r="H396" s="125"/>
      <c r="I396" s="125"/>
      <c r="J396" s="125"/>
      <c r="K396" s="125"/>
      <c r="L396" s="125"/>
      <c r="M396" s="125"/>
      <c r="N396" s="125"/>
      <c r="O396" s="125"/>
      <c r="P396" s="125"/>
      <c r="Q396" s="125"/>
      <c r="R396" s="149"/>
      <c r="S396" s="133"/>
    </row>
    <row r="397" spans="1:78" s="148" customFormat="1" ht="25.5" x14ac:dyDescent="0.2">
      <c r="A397" s="141" t="s">
        <v>27186</v>
      </c>
      <c r="B397" s="131" t="s">
        <v>8</v>
      </c>
      <c r="C397" s="131" t="s">
        <v>3</v>
      </c>
      <c r="D397" s="131"/>
      <c r="E397" s="131"/>
      <c r="F397" s="152"/>
      <c r="G397" s="152"/>
      <c r="H397" s="152"/>
      <c r="I397" s="152"/>
      <c r="J397" s="152"/>
      <c r="K397" s="152"/>
      <c r="L397" s="152"/>
      <c r="M397" s="152"/>
      <c r="N397" s="152"/>
      <c r="O397" s="152"/>
      <c r="P397" s="152"/>
      <c r="Q397" s="152"/>
      <c r="R397" s="212"/>
      <c r="S397" s="133"/>
    </row>
    <row r="398" spans="1:78" s="148" customFormat="1" ht="12.75" customHeight="1" x14ac:dyDescent="0.2">
      <c r="A398" s="142" t="s">
        <v>27186</v>
      </c>
      <c r="B398" s="125">
        <v>0.01</v>
      </c>
      <c r="C398" s="127">
        <v>0.01</v>
      </c>
      <c r="D398" s="127"/>
      <c r="E398" s="127"/>
      <c r="F398" s="125"/>
      <c r="G398" s="125"/>
      <c r="H398" s="125"/>
      <c r="I398" s="125"/>
      <c r="J398" s="125"/>
      <c r="K398" s="125"/>
      <c r="L398" s="125"/>
      <c r="M398" s="125"/>
      <c r="N398" s="125"/>
      <c r="O398" s="125"/>
      <c r="P398" s="125"/>
      <c r="Q398" s="125"/>
      <c r="R398" s="149"/>
      <c r="S398" s="133"/>
    </row>
    <row r="399" spans="1:78" s="133" customFormat="1" x14ac:dyDescent="0.2">
      <c r="A399" s="141" t="s">
        <v>50</v>
      </c>
      <c r="B399" s="130" t="s">
        <v>16</v>
      </c>
      <c r="C399" s="130"/>
      <c r="D399" s="131"/>
      <c r="E399" s="131"/>
      <c r="F399" s="131"/>
      <c r="G399" s="131"/>
      <c r="H399" s="131"/>
      <c r="I399" s="131"/>
      <c r="J399" s="131"/>
      <c r="K399" s="131"/>
      <c r="L399" s="131"/>
      <c r="M399" s="131"/>
      <c r="N399" s="131"/>
      <c r="O399" s="131"/>
      <c r="P399" s="131"/>
      <c r="Q399" s="131"/>
      <c r="R399" s="137"/>
    </row>
    <row r="400" spans="1:78" s="148" customFormat="1" ht="12.75" customHeight="1" x14ac:dyDescent="0.2">
      <c r="A400" s="142" t="s">
        <v>50</v>
      </c>
      <c r="B400" s="125">
        <v>0.01</v>
      </c>
      <c r="C400" s="127"/>
      <c r="D400" s="127"/>
      <c r="E400" s="125"/>
      <c r="F400" s="125"/>
      <c r="G400" s="125"/>
      <c r="H400" s="125"/>
      <c r="I400" s="125"/>
      <c r="J400" s="125"/>
      <c r="K400" s="125"/>
      <c r="L400" s="125"/>
      <c r="M400" s="125"/>
      <c r="N400" s="125"/>
      <c r="O400" s="125"/>
      <c r="P400" s="125"/>
      <c r="Q400" s="125"/>
      <c r="R400" s="149"/>
      <c r="S400" s="133"/>
    </row>
    <row r="401" spans="1:78" s="148" customFormat="1" ht="12.75" customHeight="1" x14ac:dyDescent="0.2">
      <c r="A401" s="158" t="s">
        <v>27569</v>
      </c>
      <c r="B401" s="131" t="s">
        <v>26893</v>
      </c>
      <c r="C401" s="146"/>
      <c r="D401" s="146"/>
      <c r="E401" s="144"/>
      <c r="F401" s="144"/>
      <c r="G401" s="144"/>
      <c r="H401" s="144"/>
      <c r="I401" s="144"/>
      <c r="J401" s="144"/>
      <c r="K401" s="144"/>
      <c r="L401" s="144"/>
      <c r="M401" s="144"/>
      <c r="N401" s="144"/>
      <c r="O401" s="144"/>
      <c r="P401" s="144"/>
      <c r="Q401" s="144"/>
      <c r="R401" s="151"/>
      <c r="S401" s="133"/>
    </row>
    <row r="402" spans="1:78" s="148" customFormat="1" ht="12.75" customHeight="1" x14ac:dyDescent="0.2">
      <c r="A402" s="158" t="s">
        <v>27569</v>
      </c>
      <c r="B402" s="127">
        <v>0.01</v>
      </c>
      <c r="C402" s="146"/>
      <c r="D402" s="146"/>
      <c r="E402" s="144"/>
      <c r="F402" s="144"/>
      <c r="G402" s="144"/>
      <c r="H402" s="144"/>
      <c r="I402" s="144"/>
      <c r="J402" s="144"/>
      <c r="K402" s="144"/>
      <c r="L402" s="144"/>
      <c r="M402" s="144"/>
      <c r="N402" s="144"/>
      <c r="O402" s="144"/>
      <c r="P402" s="144"/>
      <c r="Q402" s="144"/>
      <c r="R402" s="151"/>
      <c r="S402" s="133"/>
    </row>
    <row r="403" spans="1:78" s="133" customFormat="1" ht="25.5" x14ac:dyDescent="0.2">
      <c r="A403" s="141" t="s">
        <v>51</v>
      </c>
      <c r="B403" s="130" t="s">
        <v>26904</v>
      </c>
      <c r="C403" s="130" t="s">
        <v>8</v>
      </c>
      <c r="D403" s="131" t="s">
        <v>18</v>
      </c>
      <c r="E403" s="131" t="s">
        <v>20</v>
      </c>
      <c r="F403" s="131" t="s">
        <v>21</v>
      </c>
      <c r="G403" s="131" t="s">
        <v>22</v>
      </c>
      <c r="H403" s="131" t="s">
        <v>16</v>
      </c>
      <c r="I403" s="131" t="s">
        <v>23</v>
      </c>
      <c r="J403" s="131" t="s">
        <v>24</v>
      </c>
      <c r="K403" s="131" t="s">
        <v>25</v>
      </c>
      <c r="L403" s="131" t="s">
        <v>26</v>
      </c>
      <c r="M403" s="131" t="s">
        <v>3</v>
      </c>
      <c r="N403" s="131" t="s">
        <v>27</v>
      </c>
      <c r="O403" s="131"/>
      <c r="P403" s="131"/>
      <c r="Q403" s="131"/>
      <c r="R403" s="137"/>
    </row>
    <row r="404" spans="1:78" s="133" customFormat="1" ht="12.75" customHeight="1" x14ac:dyDescent="0.2">
      <c r="A404" s="142" t="s">
        <v>51</v>
      </c>
      <c r="B404" s="127">
        <v>0.19</v>
      </c>
      <c r="C404" s="127">
        <v>0.28999999999999998</v>
      </c>
      <c r="D404" s="125">
        <v>0.28000000000000003</v>
      </c>
      <c r="E404" s="125">
        <v>0.12</v>
      </c>
      <c r="F404" s="125">
        <v>0.12</v>
      </c>
      <c r="G404" s="125">
        <v>0.08</v>
      </c>
      <c r="H404" s="125">
        <v>0.3</v>
      </c>
      <c r="I404" s="125">
        <v>0.06</v>
      </c>
      <c r="J404" s="125">
        <v>0.06</v>
      </c>
      <c r="K404" s="125">
        <v>0.16</v>
      </c>
      <c r="L404" s="125">
        <v>0.1</v>
      </c>
      <c r="M404" s="125">
        <v>0.3</v>
      </c>
      <c r="N404" s="125">
        <v>0.28000000000000003</v>
      </c>
      <c r="O404" s="125"/>
      <c r="P404" s="125"/>
      <c r="Q404" s="125"/>
      <c r="R404" s="149"/>
      <c r="U404" s="148"/>
      <c r="V404" s="148"/>
      <c r="W404" s="148"/>
      <c r="X404" s="148"/>
      <c r="Y404" s="148"/>
      <c r="Z404" s="148"/>
      <c r="AA404" s="148"/>
      <c r="AB404" s="148"/>
      <c r="AC404" s="148"/>
      <c r="AD404" s="148"/>
      <c r="AE404" s="148"/>
      <c r="AF404" s="148"/>
      <c r="AG404" s="148"/>
      <c r="AH404" s="148"/>
      <c r="AI404" s="148"/>
      <c r="AJ404" s="148"/>
      <c r="AK404" s="148"/>
      <c r="AL404" s="148"/>
      <c r="AM404" s="148"/>
      <c r="AN404" s="148"/>
      <c r="AO404" s="148"/>
      <c r="AP404" s="148"/>
      <c r="AQ404" s="148"/>
      <c r="AR404" s="148"/>
      <c r="AS404" s="148"/>
      <c r="AT404" s="148"/>
      <c r="AU404" s="148"/>
      <c r="AV404" s="148"/>
      <c r="AW404" s="148"/>
      <c r="AX404" s="148"/>
      <c r="AY404" s="148"/>
      <c r="AZ404" s="148"/>
      <c r="BA404" s="148"/>
      <c r="BB404" s="148"/>
      <c r="BC404" s="148"/>
      <c r="BD404" s="148"/>
      <c r="BE404" s="148"/>
      <c r="BF404" s="148"/>
      <c r="BG404" s="148"/>
      <c r="BH404" s="148"/>
      <c r="BI404" s="148"/>
      <c r="BJ404" s="148"/>
      <c r="BK404" s="148"/>
      <c r="BL404" s="148"/>
      <c r="BM404" s="148"/>
      <c r="BN404" s="148"/>
      <c r="BO404" s="148"/>
      <c r="BP404" s="148"/>
      <c r="BQ404" s="148"/>
      <c r="BR404" s="148"/>
      <c r="BS404" s="148"/>
      <c r="BT404" s="148"/>
      <c r="BU404" s="148"/>
      <c r="BV404" s="148"/>
      <c r="BW404" s="148"/>
      <c r="BX404" s="148"/>
      <c r="BY404" s="148"/>
      <c r="BZ404" s="148"/>
    </row>
    <row r="405" spans="1:78" s="133" customFormat="1" ht="12.75" customHeight="1" x14ac:dyDescent="0.2">
      <c r="A405" s="158" t="s">
        <v>27461</v>
      </c>
      <c r="B405" s="146" t="s">
        <v>26893</v>
      </c>
      <c r="C405" s="146"/>
      <c r="D405" s="144"/>
      <c r="E405" s="144"/>
      <c r="F405" s="144"/>
      <c r="G405" s="144"/>
      <c r="H405" s="144"/>
      <c r="I405" s="144"/>
      <c r="J405" s="144"/>
      <c r="K405" s="144"/>
      <c r="L405" s="144"/>
      <c r="M405" s="144"/>
      <c r="N405" s="144"/>
      <c r="O405" s="144"/>
      <c r="P405" s="144"/>
      <c r="Q405" s="144"/>
      <c r="R405" s="151"/>
      <c r="U405" s="148"/>
      <c r="V405" s="148"/>
      <c r="W405" s="148"/>
      <c r="X405" s="148"/>
      <c r="Y405" s="148"/>
      <c r="Z405" s="148"/>
      <c r="AA405" s="148"/>
      <c r="AB405" s="148"/>
      <c r="AC405" s="148"/>
      <c r="AD405" s="148"/>
      <c r="AE405" s="148"/>
      <c r="AF405" s="148"/>
      <c r="AG405" s="148"/>
      <c r="AH405" s="148"/>
      <c r="AI405" s="148"/>
      <c r="AJ405" s="148"/>
      <c r="AK405" s="148"/>
      <c r="AL405" s="148"/>
      <c r="AM405" s="148"/>
      <c r="AN405" s="148"/>
      <c r="AO405" s="148"/>
      <c r="AP405" s="148"/>
      <c r="AQ405" s="148"/>
      <c r="AR405" s="148"/>
      <c r="AS405" s="148"/>
      <c r="AT405" s="148"/>
      <c r="AU405" s="148"/>
      <c r="AV405" s="148"/>
      <c r="AW405" s="148"/>
      <c r="AX405" s="148"/>
      <c r="AY405" s="148"/>
      <c r="AZ405" s="148"/>
      <c r="BA405" s="148"/>
      <c r="BB405" s="148"/>
      <c r="BC405" s="148"/>
      <c r="BD405" s="148"/>
      <c r="BE405" s="148"/>
      <c r="BF405" s="148"/>
      <c r="BG405" s="148"/>
      <c r="BH405" s="148"/>
      <c r="BI405" s="148"/>
      <c r="BJ405" s="148"/>
      <c r="BK405" s="148"/>
      <c r="BL405" s="148"/>
      <c r="BM405" s="148"/>
      <c r="BN405" s="148"/>
      <c r="BO405" s="148"/>
      <c r="BP405" s="148"/>
      <c r="BQ405" s="148"/>
      <c r="BR405" s="148"/>
      <c r="BS405" s="148"/>
      <c r="BT405" s="148"/>
      <c r="BU405" s="148"/>
      <c r="BV405" s="148"/>
      <c r="BW405" s="148"/>
      <c r="BX405" s="148"/>
      <c r="BY405" s="148"/>
      <c r="BZ405" s="148"/>
    </row>
    <row r="406" spans="1:78" s="133" customFormat="1" ht="12.75" customHeight="1" x14ac:dyDescent="0.2">
      <c r="A406" s="158" t="s">
        <v>27461</v>
      </c>
      <c r="B406" s="146">
        <v>0.01</v>
      </c>
      <c r="C406" s="146"/>
      <c r="D406" s="144"/>
      <c r="E406" s="144"/>
      <c r="F406" s="144"/>
      <c r="G406" s="144"/>
      <c r="H406" s="144"/>
      <c r="I406" s="144"/>
      <c r="J406" s="144"/>
      <c r="K406" s="144"/>
      <c r="L406" s="144"/>
      <c r="M406" s="144"/>
      <c r="N406" s="144"/>
      <c r="O406" s="144"/>
      <c r="P406" s="144"/>
      <c r="Q406" s="144"/>
      <c r="R406" s="151"/>
      <c r="U406" s="148"/>
      <c r="V406" s="148"/>
      <c r="W406" s="148"/>
      <c r="X406" s="148"/>
      <c r="Y406" s="148"/>
      <c r="Z406" s="148"/>
      <c r="AA406" s="148"/>
      <c r="AB406" s="148"/>
      <c r="AC406" s="148"/>
      <c r="AD406" s="148"/>
      <c r="AE406" s="148"/>
      <c r="AF406" s="148"/>
      <c r="AG406" s="148"/>
      <c r="AH406" s="148"/>
      <c r="AI406" s="148"/>
      <c r="AJ406" s="148"/>
      <c r="AK406" s="148"/>
      <c r="AL406" s="148"/>
      <c r="AM406" s="148"/>
      <c r="AN406" s="148"/>
      <c r="AO406" s="148"/>
      <c r="AP406" s="148"/>
      <c r="AQ406" s="148"/>
      <c r="AR406" s="148"/>
      <c r="AS406" s="148"/>
      <c r="AT406" s="148"/>
      <c r="AU406" s="148"/>
      <c r="AV406" s="148"/>
      <c r="AW406" s="148"/>
      <c r="AX406" s="148"/>
      <c r="AY406" s="148"/>
      <c r="AZ406" s="148"/>
      <c r="BA406" s="148"/>
      <c r="BB406" s="148"/>
      <c r="BC406" s="148"/>
      <c r="BD406" s="148"/>
      <c r="BE406" s="148"/>
      <c r="BF406" s="148"/>
      <c r="BG406" s="148"/>
      <c r="BH406" s="148"/>
      <c r="BI406" s="148"/>
      <c r="BJ406" s="148"/>
      <c r="BK406" s="148"/>
      <c r="BL406" s="148"/>
      <c r="BM406" s="148"/>
      <c r="BN406" s="148"/>
      <c r="BO406" s="148"/>
      <c r="BP406" s="148"/>
      <c r="BQ406" s="148"/>
      <c r="BR406" s="148"/>
      <c r="BS406" s="148"/>
      <c r="BT406" s="148"/>
      <c r="BU406" s="148"/>
      <c r="BV406" s="148"/>
      <c r="BW406" s="148"/>
      <c r="BX406" s="148"/>
      <c r="BY406" s="148"/>
      <c r="BZ406" s="148"/>
    </row>
    <row r="407" spans="1:78" s="133" customFormat="1" ht="12.75" customHeight="1" x14ac:dyDescent="0.2">
      <c r="A407" s="141" t="s">
        <v>27211</v>
      </c>
      <c r="B407" s="131" t="s">
        <v>26893</v>
      </c>
      <c r="C407" s="131"/>
      <c r="D407" s="152"/>
      <c r="E407" s="152"/>
      <c r="F407" s="152"/>
      <c r="G407" s="152"/>
      <c r="H407" s="152"/>
      <c r="I407" s="152"/>
      <c r="J407" s="152"/>
      <c r="K407" s="152"/>
      <c r="L407" s="152"/>
      <c r="M407" s="152"/>
      <c r="N407" s="152"/>
      <c r="O407" s="152"/>
      <c r="P407" s="152"/>
      <c r="Q407" s="152"/>
      <c r="R407" s="212"/>
      <c r="U407" s="148"/>
      <c r="V407" s="148"/>
      <c r="W407" s="148"/>
      <c r="X407" s="148"/>
      <c r="Y407" s="148"/>
      <c r="Z407" s="148"/>
      <c r="AA407" s="148"/>
      <c r="AB407" s="148"/>
      <c r="AC407" s="148"/>
      <c r="AD407" s="148"/>
      <c r="AE407" s="148"/>
      <c r="AF407" s="148"/>
      <c r="AG407" s="148"/>
      <c r="AH407" s="148"/>
      <c r="AI407" s="148"/>
      <c r="AJ407" s="148"/>
      <c r="AK407" s="148"/>
      <c r="AL407" s="148"/>
      <c r="AM407" s="148"/>
      <c r="AN407" s="148"/>
      <c r="AO407" s="148"/>
      <c r="AP407" s="148"/>
      <c r="AQ407" s="148"/>
      <c r="AR407" s="148"/>
      <c r="AS407" s="148"/>
      <c r="AT407" s="148"/>
      <c r="AU407" s="148"/>
      <c r="AV407" s="148"/>
      <c r="AW407" s="148"/>
      <c r="AX407" s="148"/>
      <c r="AY407" s="148"/>
      <c r="AZ407" s="148"/>
      <c r="BA407" s="148"/>
      <c r="BB407" s="148"/>
      <c r="BC407" s="148"/>
      <c r="BD407" s="148"/>
      <c r="BE407" s="148"/>
      <c r="BF407" s="148"/>
      <c r="BG407" s="148"/>
      <c r="BH407" s="148"/>
      <c r="BI407" s="148"/>
      <c r="BJ407" s="148"/>
      <c r="BK407" s="148"/>
      <c r="BL407" s="148"/>
      <c r="BM407" s="148"/>
      <c r="BN407" s="148"/>
      <c r="BO407" s="148"/>
      <c r="BP407" s="148"/>
      <c r="BQ407" s="148"/>
      <c r="BR407" s="148"/>
      <c r="BS407" s="148"/>
      <c r="BT407" s="148"/>
      <c r="BU407" s="148"/>
      <c r="BV407" s="148"/>
      <c r="BW407" s="148"/>
      <c r="BX407" s="148"/>
      <c r="BY407" s="148"/>
      <c r="BZ407" s="148"/>
    </row>
    <row r="408" spans="1:78" s="133" customFormat="1" ht="12.75" customHeight="1" x14ac:dyDescent="0.2">
      <c r="A408" s="142" t="s">
        <v>27211</v>
      </c>
      <c r="B408" s="127">
        <v>0.01</v>
      </c>
      <c r="C408" s="127"/>
      <c r="D408" s="125"/>
      <c r="E408" s="125"/>
      <c r="F408" s="125"/>
      <c r="G408" s="125"/>
      <c r="H408" s="125"/>
      <c r="I408" s="125"/>
      <c r="J408" s="125"/>
      <c r="K408" s="125"/>
      <c r="L408" s="125"/>
      <c r="M408" s="125"/>
      <c r="N408" s="125"/>
      <c r="O408" s="125"/>
      <c r="P408" s="125"/>
      <c r="Q408" s="125"/>
      <c r="R408" s="149"/>
      <c r="U408" s="148"/>
      <c r="V408" s="148"/>
      <c r="W408" s="148"/>
      <c r="X408" s="148"/>
      <c r="Y408" s="148"/>
      <c r="Z408" s="148"/>
      <c r="AA408" s="148"/>
      <c r="AB408" s="148"/>
      <c r="AC408" s="148"/>
      <c r="AD408" s="148"/>
      <c r="AE408" s="148"/>
      <c r="AF408" s="148"/>
      <c r="AG408" s="148"/>
      <c r="AH408" s="148"/>
      <c r="AI408" s="148"/>
      <c r="AJ408" s="148"/>
      <c r="AK408" s="148"/>
      <c r="AL408" s="148"/>
      <c r="AM408" s="148"/>
      <c r="AN408" s="148"/>
      <c r="AO408" s="148"/>
      <c r="AP408" s="148"/>
      <c r="AQ408" s="148"/>
      <c r="AR408" s="148"/>
      <c r="AS408" s="148"/>
      <c r="AT408" s="148"/>
      <c r="AU408" s="148"/>
      <c r="AV408" s="148"/>
      <c r="AW408" s="148"/>
      <c r="AX408" s="148"/>
      <c r="AY408" s="148"/>
      <c r="AZ408" s="148"/>
      <c r="BA408" s="148"/>
      <c r="BB408" s="148"/>
      <c r="BC408" s="148"/>
      <c r="BD408" s="148"/>
      <c r="BE408" s="148"/>
      <c r="BF408" s="148"/>
      <c r="BG408" s="148"/>
      <c r="BH408" s="148"/>
      <c r="BI408" s="148"/>
      <c r="BJ408" s="148"/>
      <c r="BK408" s="148"/>
      <c r="BL408" s="148"/>
      <c r="BM408" s="148"/>
      <c r="BN408" s="148"/>
      <c r="BO408" s="148"/>
      <c r="BP408" s="148"/>
      <c r="BQ408" s="148"/>
      <c r="BR408" s="148"/>
      <c r="BS408" s="148"/>
      <c r="BT408" s="148"/>
      <c r="BU408" s="148"/>
      <c r="BV408" s="148"/>
      <c r="BW408" s="148"/>
      <c r="BX408" s="148"/>
      <c r="BY408" s="148"/>
      <c r="BZ408" s="148"/>
    </row>
    <row r="409" spans="1:78" s="133" customFormat="1" ht="12.75" customHeight="1" x14ac:dyDescent="0.2">
      <c r="A409" s="141" t="s">
        <v>27346</v>
      </c>
      <c r="B409" s="131" t="s">
        <v>26893</v>
      </c>
      <c r="C409" s="131"/>
      <c r="D409" s="152"/>
      <c r="E409" s="152"/>
      <c r="F409" s="152"/>
      <c r="G409" s="152"/>
      <c r="H409" s="152"/>
      <c r="I409" s="152"/>
      <c r="J409" s="152"/>
      <c r="K409" s="152"/>
      <c r="L409" s="152"/>
      <c r="M409" s="152"/>
      <c r="N409" s="152"/>
      <c r="O409" s="152"/>
      <c r="P409" s="152"/>
      <c r="Q409" s="152"/>
      <c r="R409" s="212"/>
      <c r="U409" s="148"/>
      <c r="V409" s="148"/>
      <c r="W409" s="148"/>
      <c r="X409" s="148"/>
      <c r="Y409" s="148"/>
      <c r="Z409" s="148"/>
      <c r="AA409" s="148"/>
      <c r="AB409" s="148"/>
      <c r="AC409" s="148"/>
      <c r="AD409" s="148"/>
      <c r="AE409" s="148"/>
      <c r="AF409" s="148"/>
      <c r="AG409" s="148"/>
      <c r="AH409" s="148"/>
      <c r="AI409" s="148"/>
      <c r="AJ409" s="148"/>
      <c r="AK409" s="148"/>
      <c r="AL409" s="148"/>
      <c r="AM409" s="148"/>
      <c r="AN409" s="148"/>
      <c r="AO409" s="148"/>
      <c r="AP409" s="148"/>
      <c r="AQ409" s="148"/>
      <c r="AR409" s="148"/>
      <c r="AS409" s="148"/>
      <c r="AT409" s="148"/>
      <c r="AU409" s="148"/>
      <c r="AV409" s="148"/>
      <c r="AW409" s="148"/>
      <c r="AX409" s="148"/>
      <c r="AY409" s="148"/>
      <c r="AZ409" s="148"/>
      <c r="BA409" s="148"/>
      <c r="BB409" s="148"/>
      <c r="BC409" s="148"/>
      <c r="BD409" s="148"/>
      <c r="BE409" s="148"/>
      <c r="BF409" s="148"/>
      <c r="BG409" s="148"/>
      <c r="BH409" s="148"/>
      <c r="BI409" s="148"/>
      <c r="BJ409" s="148"/>
      <c r="BK409" s="148"/>
      <c r="BL409" s="148"/>
      <c r="BM409" s="148"/>
      <c r="BN409" s="148"/>
      <c r="BO409" s="148"/>
      <c r="BP409" s="148"/>
      <c r="BQ409" s="148"/>
      <c r="BR409" s="148"/>
      <c r="BS409" s="148"/>
      <c r="BT409" s="148"/>
      <c r="BU409" s="148"/>
      <c r="BV409" s="148"/>
      <c r="BW409" s="148"/>
      <c r="BX409" s="148"/>
      <c r="BY409" s="148"/>
      <c r="BZ409" s="148"/>
    </row>
    <row r="410" spans="1:78" s="133" customFormat="1" ht="12.75" customHeight="1" x14ac:dyDescent="0.2">
      <c r="A410" s="142" t="s">
        <v>27346</v>
      </c>
      <c r="B410" s="127">
        <v>0.01</v>
      </c>
      <c r="C410" s="127"/>
      <c r="D410" s="125"/>
      <c r="E410" s="125"/>
      <c r="F410" s="125"/>
      <c r="G410" s="125"/>
      <c r="H410" s="125"/>
      <c r="I410" s="125"/>
      <c r="J410" s="125"/>
      <c r="K410" s="125"/>
      <c r="L410" s="125"/>
      <c r="M410" s="125"/>
      <c r="N410" s="125"/>
      <c r="O410" s="125"/>
      <c r="P410" s="125"/>
      <c r="Q410" s="125"/>
      <c r="R410" s="149"/>
      <c r="U410" s="148"/>
      <c r="V410" s="148"/>
      <c r="W410" s="148"/>
      <c r="X410" s="148"/>
      <c r="Y410" s="148"/>
      <c r="Z410" s="148"/>
      <c r="AA410" s="148"/>
      <c r="AB410" s="148"/>
      <c r="AC410" s="148"/>
      <c r="AD410" s="148"/>
      <c r="AE410" s="148"/>
      <c r="AF410" s="148"/>
      <c r="AG410" s="148"/>
      <c r="AH410" s="148"/>
      <c r="AI410" s="148"/>
      <c r="AJ410" s="148"/>
      <c r="AK410" s="148"/>
      <c r="AL410" s="148"/>
      <c r="AM410" s="148"/>
      <c r="AN410" s="148"/>
      <c r="AO410" s="148"/>
      <c r="AP410" s="148"/>
      <c r="AQ410" s="148"/>
      <c r="AR410" s="148"/>
      <c r="AS410" s="148"/>
      <c r="AT410" s="148"/>
      <c r="AU410" s="148"/>
      <c r="AV410" s="148"/>
      <c r="AW410" s="148"/>
      <c r="AX410" s="148"/>
      <c r="AY410" s="148"/>
      <c r="AZ410" s="148"/>
      <c r="BA410" s="148"/>
      <c r="BB410" s="148"/>
      <c r="BC410" s="148"/>
      <c r="BD410" s="148"/>
      <c r="BE410" s="148"/>
      <c r="BF410" s="148"/>
      <c r="BG410" s="148"/>
      <c r="BH410" s="148"/>
      <c r="BI410" s="148"/>
      <c r="BJ410" s="148"/>
      <c r="BK410" s="148"/>
      <c r="BL410" s="148"/>
      <c r="BM410" s="148"/>
      <c r="BN410" s="148"/>
      <c r="BO410" s="148"/>
      <c r="BP410" s="148"/>
      <c r="BQ410" s="148"/>
      <c r="BR410" s="148"/>
      <c r="BS410" s="148"/>
      <c r="BT410" s="148"/>
      <c r="BU410" s="148"/>
      <c r="BV410" s="148"/>
      <c r="BW410" s="148"/>
      <c r="BX410" s="148"/>
      <c r="BY410" s="148"/>
      <c r="BZ410" s="148"/>
    </row>
    <row r="411" spans="1:78" s="133" customFormat="1" ht="25.5" x14ac:dyDescent="0.2">
      <c r="A411" s="158" t="s">
        <v>27158</v>
      </c>
      <c r="B411" s="146" t="s">
        <v>8</v>
      </c>
      <c r="C411" s="146" t="s">
        <v>0</v>
      </c>
      <c r="D411" s="144"/>
      <c r="E411" s="144"/>
      <c r="F411" s="144"/>
      <c r="G411" s="144"/>
      <c r="H411" s="144"/>
      <c r="I411" s="144"/>
      <c r="J411" s="144"/>
      <c r="K411" s="144"/>
      <c r="L411" s="144"/>
      <c r="M411" s="144"/>
      <c r="N411" s="144"/>
      <c r="O411" s="144"/>
      <c r="P411" s="144"/>
      <c r="Q411" s="144"/>
      <c r="R411" s="151"/>
      <c r="U411" s="148"/>
      <c r="V411" s="148"/>
      <c r="W411" s="148"/>
      <c r="X411" s="148"/>
      <c r="Y411" s="148"/>
      <c r="Z411" s="148"/>
      <c r="AA411" s="148"/>
      <c r="AB411" s="148"/>
      <c r="AC411" s="148"/>
      <c r="AD411" s="148"/>
      <c r="AE411" s="148"/>
      <c r="AF411" s="148"/>
      <c r="AG411" s="148"/>
      <c r="AH411" s="148"/>
      <c r="AI411" s="148"/>
      <c r="AJ411" s="148"/>
      <c r="AK411" s="148"/>
      <c r="AL411" s="148"/>
      <c r="AM411" s="148"/>
      <c r="AN411" s="148"/>
      <c r="AO411" s="148"/>
      <c r="AP411" s="148"/>
      <c r="AQ411" s="148"/>
      <c r="AR411" s="148"/>
      <c r="AS411" s="148"/>
      <c r="AT411" s="148"/>
      <c r="AU411" s="148"/>
      <c r="AV411" s="148"/>
      <c r="AW411" s="148"/>
      <c r="AX411" s="148"/>
      <c r="AY411" s="148"/>
      <c r="AZ411" s="148"/>
      <c r="BA411" s="148"/>
      <c r="BB411" s="148"/>
      <c r="BC411" s="148"/>
      <c r="BD411" s="148"/>
      <c r="BE411" s="148"/>
      <c r="BF411" s="148"/>
      <c r="BG411" s="148"/>
      <c r="BH411" s="148"/>
      <c r="BI411" s="148"/>
      <c r="BJ411" s="148"/>
      <c r="BK411" s="148"/>
      <c r="BL411" s="148"/>
      <c r="BM411" s="148"/>
      <c r="BN411" s="148"/>
      <c r="BO411" s="148"/>
      <c r="BP411" s="148"/>
      <c r="BQ411" s="148"/>
      <c r="BR411" s="148"/>
      <c r="BS411" s="148"/>
      <c r="BT411" s="148"/>
      <c r="BU411" s="148"/>
      <c r="BV411" s="148"/>
      <c r="BW411" s="148"/>
      <c r="BX411" s="148"/>
      <c r="BY411" s="148"/>
      <c r="BZ411" s="148"/>
    </row>
    <row r="412" spans="1:78" s="133" customFormat="1" ht="12.75" customHeight="1" x14ac:dyDescent="0.2">
      <c r="A412" s="142" t="s">
        <v>27158</v>
      </c>
      <c r="B412" s="127">
        <v>0.01</v>
      </c>
      <c r="C412" s="127">
        <v>0.01</v>
      </c>
      <c r="D412" s="125"/>
      <c r="E412" s="125"/>
      <c r="F412" s="125"/>
      <c r="G412" s="125"/>
      <c r="H412" s="125"/>
      <c r="I412" s="125"/>
      <c r="J412" s="125"/>
      <c r="K412" s="125"/>
      <c r="L412" s="125"/>
      <c r="M412" s="125"/>
      <c r="N412" s="125"/>
      <c r="O412" s="125"/>
      <c r="P412" s="125"/>
      <c r="Q412" s="125"/>
      <c r="R412" s="149"/>
      <c r="U412" s="148"/>
      <c r="V412" s="148"/>
      <c r="W412" s="148"/>
      <c r="X412" s="148"/>
      <c r="Y412" s="148"/>
      <c r="Z412" s="148"/>
      <c r="AA412" s="148"/>
      <c r="AB412" s="148"/>
      <c r="AC412" s="148"/>
      <c r="AD412" s="148"/>
      <c r="AE412" s="148"/>
      <c r="AF412" s="148"/>
      <c r="AG412" s="148"/>
      <c r="AH412" s="148"/>
      <c r="AI412" s="148"/>
      <c r="AJ412" s="148"/>
      <c r="AK412" s="148"/>
      <c r="AL412" s="148"/>
      <c r="AM412" s="148"/>
      <c r="AN412" s="148"/>
      <c r="AO412" s="148"/>
      <c r="AP412" s="148"/>
      <c r="AQ412" s="148"/>
      <c r="AR412" s="148"/>
      <c r="AS412" s="148"/>
      <c r="AT412" s="148"/>
      <c r="AU412" s="148"/>
      <c r="AV412" s="148"/>
      <c r="AW412" s="148"/>
      <c r="AX412" s="148"/>
      <c r="AY412" s="148"/>
      <c r="AZ412" s="148"/>
      <c r="BA412" s="148"/>
      <c r="BB412" s="148"/>
      <c r="BC412" s="148"/>
      <c r="BD412" s="148"/>
      <c r="BE412" s="148"/>
      <c r="BF412" s="148"/>
      <c r="BG412" s="148"/>
      <c r="BH412" s="148"/>
      <c r="BI412" s="148"/>
      <c r="BJ412" s="148"/>
      <c r="BK412" s="148"/>
      <c r="BL412" s="148"/>
      <c r="BM412" s="148"/>
      <c r="BN412" s="148"/>
      <c r="BO412" s="148"/>
      <c r="BP412" s="148"/>
      <c r="BQ412" s="148"/>
      <c r="BR412" s="148"/>
      <c r="BS412" s="148"/>
      <c r="BT412" s="148"/>
      <c r="BU412" s="148"/>
      <c r="BV412" s="148"/>
      <c r="BW412" s="148"/>
      <c r="BX412" s="148"/>
      <c r="BY412" s="148"/>
      <c r="BZ412" s="148"/>
    </row>
    <row r="413" spans="1:78" s="133" customFormat="1" ht="12.75" customHeight="1" x14ac:dyDescent="0.2">
      <c r="A413" s="158" t="s">
        <v>26874</v>
      </c>
      <c r="B413" s="146" t="s">
        <v>27010</v>
      </c>
      <c r="C413" s="146"/>
      <c r="D413" s="144"/>
      <c r="E413" s="144"/>
      <c r="F413" s="144"/>
      <c r="G413" s="144"/>
      <c r="H413" s="144"/>
      <c r="I413" s="144"/>
      <c r="J413" s="144"/>
      <c r="K413" s="144"/>
      <c r="L413" s="144"/>
      <c r="M413" s="144"/>
      <c r="N413" s="144"/>
      <c r="O413" s="144"/>
      <c r="P413" s="144"/>
      <c r="Q413" s="144"/>
      <c r="R413" s="151"/>
      <c r="U413" s="148"/>
      <c r="V413" s="148"/>
      <c r="W413" s="148"/>
      <c r="X413" s="148"/>
      <c r="Y413" s="148"/>
      <c r="Z413" s="148"/>
      <c r="AA413" s="148"/>
      <c r="AB413" s="148"/>
      <c r="AC413" s="148"/>
      <c r="AD413" s="148"/>
      <c r="AE413" s="148"/>
      <c r="AF413" s="148"/>
      <c r="AG413" s="148"/>
      <c r="AH413" s="148"/>
      <c r="AI413" s="148"/>
      <c r="AJ413" s="148"/>
      <c r="AK413" s="148"/>
      <c r="AL413" s="148"/>
      <c r="AM413" s="148"/>
      <c r="AN413" s="148"/>
      <c r="AO413" s="148"/>
      <c r="AP413" s="148"/>
      <c r="AQ413" s="148"/>
      <c r="AR413" s="148"/>
      <c r="AS413" s="148"/>
      <c r="AT413" s="148"/>
      <c r="AU413" s="148"/>
      <c r="AV413" s="148"/>
      <c r="AW413" s="148"/>
      <c r="AX413" s="148"/>
      <c r="AY413" s="148"/>
      <c r="AZ413" s="148"/>
      <c r="BA413" s="148"/>
      <c r="BB413" s="148"/>
      <c r="BC413" s="148"/>
      <c r="BD413" s="148"/>
      <c r="BE413" s="148"/>
      <c r="BF413" s="148"/>
      <c r="BG413" s="148"/>
      <c r="BH413" s="148"/>
      <c r="BI413" s="148"/>
      <c r="BJ413" s="148"/>
      <c r="BK413" s="148"/>
      <c r="BL413" s="148"/>
      <c r="BM413" s="148"/>
      <c r="BN413" s="148"/>
      <c r="BO413" s="148"/>
      <c r="BP413" s="148"/>
      <c r="BQ413" s="148"/>
      <c r="BR413" s="148"/>
      <c r="BS413" s="148"/>
      <c r="BT413" s="148"/>
      <c r="BU413" s="148"/>
      <c r="BV413" s="148"/>
      <c r="BW413" s="148"/>
      <c r="BX413" s="148"/>
      <c r="BY413" s="148"/>
      <c r="BZ413" s="148"/>
    </row>
    <row r="414" spans="1:78" s="133" customFormat="1" ht="12.75" customHeight="1" x14ac:dyDescent="0.2">
      <c r="A414" s="158" t="s">
        <v>26874</v>
      </c>
      <c r="B414" s="146">
        <v>0.01</v>
      </c>
      <c r="C414" s="146"/>
      <c r="D414" s="144"/>
      <c r="E414" s="144"/>
      <c r="F414" s="144"/>
      <c r="G414" s="144"/>
      <c r="H414" s="144"/>
      <c r="I414" s="144"/>
      <c r="J414" s="144"/>
      <c r="K414" s="144"/>
      <c r="L414" s="144"/>
      <c r="M414" s="144"/>
      <c r="N414" s="144"/>
      <c r="O414" s="144"/>
      <c r="P414" s="144"/>
      <c r="Q414" s="144"/>
      <c r="R414" s="151"/>
      <c r="U414" s="148"/>
      <c r="V414" s="148"/>
      <c r="W414" s="148"/>
      <c r="X414" s="148"/>
      <c r="Y414" s="148"/>
      <c r="Z414" s="148"/>
      <c r="AA414" s="148"/>
      <c r="AB414" s="148"/>
      <c r="AC414" s="148"/>
      <c r="AD414" s="148"/>
      <c r="AE414" s="148"/>
      <c r="AF414" s="148"/>
      <c r="AG414" s="148"/>
      <c r="AH414" s="148"/>
      <c r="AI414" s="148"/>
      <c r="AJ414" s="148"/>
      <c r="AK414" s="148"/>
      <c r="AL414" s="148"/>
      <c r="AM414" s="148"/>
      <c r="AN414" s="148"/>
      <c r="AO414" s="148"/>
      <c r="AP414" s="148"/>
      <c r="AQ414" s="148"/>
      <c r="AR414" s="148"/>
      <c r="AS414" s="148"/>
      <c r="AT414" s="148"/>
      <c r="AU414" s="148"/>
      <c r="AV414" s="148"/>
      <c r="AW414" s="148"/>
      <c r="AX414" s="148"/>
      <c r="AY414" s="148"/>
      <c r="AZ414" s="148"/>
      <c r="BA414" s="148"/>
      <c r="BB414" s="148"/>
      <c r="BC414" s="148"/>
      <c r="BD414" s="148"/>
      <c r="BE414" s="148"/>
      <c r="BF414" s="148"/>
      <c r="BG414" s="148"/>
      <c r="BH414" s="148"/>
      <c r="BI414" s="148"/>
      <c r="BJ414" s="148"/>
      <c r="BK414" s="148"/>
      <c r="BL414" s="148"/>
      <c r="BM414" s="148"/>
      <c r="BN414" s="148"/>
      <c r="BO414" s="148"/>
      <c r="BP414" s="148"/>
      <c r="BQ414" s="148"/>
      <c r="BR414" s="148"/>
      <c r="BS414" s="148"/>
      <c r="BT414" s="148"/>
      <c r="BU414" s="148"/>
      <c r="BV414" s="148"/>
      <c r="BW414" s="148"/>
      <c r="BX414" s="148"/>
      <c r="BY414" s="148"/>
      <c r="BZ414" s="148"/>
    </row>
    <row r="415" spans="1:78" s="133" customFormat="1" ht="12.75" customHeight="1" x14ac:dyDescent="0.2">
      <c r="A415" s="141" t="s">
        <v>27466</v>
      </c>
      <c r="B415" s="131" t="s">
        <v>26904</v>
      </c>
      <c r="C415" s="131" t="s">
        <v>125</v>
      </c>
      <c r="D415" s="152"/>
      <c r="E415" s="152"/>
      <c r="F415" s="152"/>
      <c r="G415" s="152"/>
      <c r="H415" s="152"/>
      <c r="I415" s="152"/>
      <c r="J415" s="152"/>
      <c r="K415" s="152"/>
      <c r="L415" s="152"/>
      <c r="M415" s="152"/>
      <c r="N415" s="152"/>
      <c r="O415" s="152"/>
      <c r="P415" s="152"/>
      <c r="Q415" s="152"/>
      <c r="R415" s="212"/>
      <c r="U415" s="148"/>
      <c r="V415" s="148"/>
      <c r="W415" s="148"/>
      <c r="X415" s="148"/>
      <c r="Y415" s="148"/>
      <c r="Z415" s="148"/>
      <c r="AA415" s="148"/>
      <c r="AB415" s="148"/>
      <c r="AC415" s="148"/>
      <c r="AD415" s="148"/>
      <c r="AE415" s="148"/>
      <c r="AF415" s="148"/>
      <c r="AG415" s="148"/>
      <c r="AH415" s="148"/>
      <c r="AI415" s="148"/>
      <c r="AJ415" s="148"/>
      <c r="AK415" s="148"/>
      <c r="AL415" s="148"/>
      <c r="AM415" s="148"/>
      <c r="AN415" s="148"/>
      <c r="AO415" s="148"/>
      <c r="AP415" s="148"/>
      <c r="AQ415" s="148"/>
      <c r="AR415" s="148"/>
      <c r="AS415" s="148"/>
      <c r="AT415" s="148"/>
      <c r="AU415" s="148"/>
      <c r="AV415" s="148"/>
      <c r="AW415" s="148"/>
      <c r="AX415" s="148"/>
      <c r="AY415" s="148"/>
      <c r="AZ415" s="148"/>
      <c r="BA415" s="148"/>
      <c r="BB415" s="148"/>
      <c r="BC415" s="148"/>
      <c r="BD415" s="148"/>
      <c r="BE415" s="148"/>
      <c r="BF415" s="148"/>
      <c r="BG415" s="148"/>
      <c r="BH415" s="148"/>
      <c r="BI415" s="148"/>
      <c r="BJ415" s="148"/>
      <c r="BK415" s="148"/>
      <c r="BL415" s="148"/>
      <c r="BM415" s="148"/>
      <c r="BN415" s="148"/>
      <c r="BO415" s="148"/>
      <c r="BP415" s="148"/>
      <c r="BQ415" s="148"/>
      <c r="BR415" s="148"/>
      <c r="BS415" s="148"/>
      <c r="BT415" s="148"/>
      <c r="BU415" s="148"/>
      <c r="BV415" s="148"/>
      <c r="BW415" s="148"/>
      <c r="BX415" s="148"/>
      <c r="BY415" s="148"/>
      <c r="BZ415" s="148"/>
    </row>
    <row r="416" spans="1:78" s="133" customFormat="1" ht="12.75" customHeight="1" x14ac:dyDescent="0.2">
      <c r="A416" s="142" t="s">
        <v>27466</v>
      </c>
      <c r="B416" s="127">
        <v>0.01</v>
      </c>
      <c r="C416" s="127">
        <v>0.01</v>
      </c>
      <c r="D416" s="125"/>
      <c r="E416" s="125"/>
      <c r="F416" s="125"/>
      <c r="G416" s="125"/>
      <c r="H416" s="125"/>
      <c r="I416" s="125"/>
      <c r="J416" s="125"/>
      <c r="K416" s="125"/>
      <c r="L416" s="125"/>
      <c r="M416" s="125"/>
      <c r="N416" s="125"/>
      <c r="O416" s="125"/>
      <c r="P416" s="125"/>
      <c r="Q416" s="125"/>
      <c r="R416" s="149"/>
      <c r="U416" s="148"/>
      <c r="V416" s="148"/>
      <c r="W416" s="148"/>
      <c r="X416" s="148"/>
      <c r="Y416" s="148"/>
      <c r="Z416" s="148"/>
      <c r="AA416" s="148"/>
      <c r="AB416" s="148"/>
      <c r="AC416" s="148"/>
      <c r="AD416" s="148"/>
      <c r="AE416" s="148"/>
      <c r="AF416" s="148"/>
      <c r="AG416" s="148"/>
      <c r="AH416" s="148"/>
      <c r="AI416" s="148"/>
      <c r="AJ416" s="148"/>
      <c r="AK416" s="148"/>
      <c r="AL416" s="148"/>
      <c r="AM416" s="148"/>
      <c r="AN416" s="148"/>
      <c r="AO416" s="148"/>
      <c r="AP416" s="148"/>
      <c r="AQ416" s="148"/>
      <c r="AR416" s="148"/>
      <c r="AS416" s="148"/>
      <c r="AT416" s="148"/>
      <c r="AU416" s="148"/>
      <c r="AV416" s="148"/>
      <c r="AW416" s="148"/>
      <c r="AX416" s="148"/>
      <c r="AY416" s="148"/>
      <c r="AZ416" s="148"/>
      <c r="BA416" s="148"/>
      <c r="BB416" s="148"/>
      <c r="BC416" s="148"/>
      <c r="BD416" s="148"/>
      <c r="BE416" s="148"/>
      <c r="BF416" s="148"/>
      <c r="BG416" s="148"/>
      <c r="BH416" s="148"/>
      <c r="BI416" s="148"/>
      <c r="BJ416" s="148"/>
      <c r="BK416" s="148"/>
      <c r="BL416" s="148"/>
      <c r="BM416" s="148"/>
      <c r="BN416" s="148"/>
      <c r="BO416" s="148"/>
      <c r="BP416" s="148"/>
      <c r="BQ416" s="148"/>
      <c r="BR416" s="148"/>
      <c r="BS416" s="148"/>
      <c r="BT416" s="148"/>
      <c r="BU416" s="148"/>
      <c r="BV416" s="148"/>
      <c r="BW416" s="148"/>
      <c r="BX416" s="148"/>
      <c r="BY416" s="148"/>
      <c r="BZ416" s="148"/>
    </row>
    <row r="417" spans="1:78" s="133" customFormat="1" ht="25.5" x14ac:dyDescent="0.2">
      <c r="A417" s="141" t="s">
        <v>52</v>
      </c>
      <c r="B417" s="130" t="s">
        <v>8</v>
      </c>
      <c r="C417" s="130" t="s">
        <v>1</v>
      </c>
      <c r="D417" s="131" t="s">
        <v>10</v>
      </c>
      <c r="E417" s="131" t="s">
        <v>23</v>
      </c>
      <c r="F417" s="131" t="s">
        <v>24</v>
      </c>
      <c r="G417" s="131" t="s">
        <v>3</v>
      </c>
      <c r="H417" s="131" t="s">
        <v>125</v>
      </c>
      <c r="I417" s="131"/>
      <c r="J417" s="131"/>
      <c r="K417" s="131"/>
      <c r="L417" s="131"/>
      <c r="M417" s="131"/>
      <c r="N417" s="131"/>
      <c r="O417" s="131"/>
      <c r="P417" s="131"/>
      <c r="Q417" s="131"/>
      <c r="R417" s="137"/>
    </row>
    <row r="418" spans="1:78" s="133" customFormat="1" ht="12.75" customHeight="1" x14ac:dyDescent="0.2">
      <c r="A418" s="142" t="s">
        <v>52</v>
      </c>
      <c r="B418" s="127">
        <v>0.01</v>
      </c>
      <c r="C418" s="127">
        <v>0.01</v>
      </c>
      <c r="D418" s="125">
        <v>0.01</v>
      </c>
      <c r="E418" s="125">
        <v>0.01</v>
      </c>
      <c r="F418" s="125">
        <v>0.01</v>
      </c>
      <c r="G418" s="125">
        <v>0.01</v>
      </c>
      <c r="H418" s="125">
        <v>0.01</v>
      </c>
      <c r="I418" s="125"/>
      <c r="J418" s="125"/>
      <c r="K418" s="125"/>
      <c r="L418" s="125"/>
      <c r="M418" s="125"/>
      <c r="N418" s="125"/>
      <c r="O418" s="125"/>
      <c r="P418" s="125"/>
      <c r="Q418" s="125"/>
      <c r="R418" s="149"/>
      <c r="U418" s="148"/>
      <c r="V418" s="148"/>
      <c r="W418" s="148"/>
      <c r="X418" s="148"/>
      <c r="Y418" s="148"/>
      <c r="Z418" s="148"/>
      <c r="AA418" s="148"/>
      <c r="AB418" s="148"/>
      <c r="AC418" s="148"/>
      <c r="AD418" s="148"/>
      <c r="AE418" s="148"/>
      <c r="AF418" s="148"/>
      <c r="AG418" s="148"/>
      <c r="AH418" s="148"/>
      <c r="AI418" s="148"/>
      <c r="AJ418" s="148"/>
      <c r="AK418" s="148"/>
      <c r="AL418" s="148"/>
      <c r="AM418" s="148"/>
      <c r="AN418" s="148"/>
      <c r="AO418" s="148"/>
      <c r="AP418" s="148"/>
      <c r="AQ418" s="148"/>
      <c r="AR418" s="148"/>
      <c r="AS418" s="148"/>
      <c r="AT418" s="148"/>
      <c r="AU418" s="148"/>
      <c r="AV418" s="148"/>
      <c r="AW418" s="148"/>
      <c r="AX418" s="148"/>
      <c r="AY418" s="148"/>
      <c r="AZ418" s="148"/>
      <c r="BA418" s="148"/>
      <c r="BB418" s="148"/>
      <c r="BC418" s="148"/>
      <c r="BD418" s="148"/>
      <c r="BE418" s="148"/>
      <c r="BF418" s="148"/>
      <c r="BG418" s="148"/>
      <c r="BH418" s="148"/>
      <c r="BI418" s="148"/>
      <c r="BJ418" s="148"/>
      <c r="BK418" s="148"/>
      <c r="BL418" s="148"/>
      <c r="BM418" s="148"/>
      <c r="BN418" s="148"/>
      <c r="BO418" s="148"/>
      <c r="BP418" s="148"/>
      <c r="BQ418" s="148"/>
      <c r="BR418" s="148"/>
      <c r="BS418" s="148"/>
      <c r="BT418" s="148"/>
      <c r="BU418" s="148"/>
      <c r="BV418" s="148"/>
      <c r="BW418" s="148"/>
      <c r="BX418" s="148"/>
      <c r="BY418" s="148"/>
      <c r="BZ418" s="148"/>
    </row>
    <row r="419" spans="1:78" s="133" customFormat="1" ht="25.5" x14ac:dyDescent="0.2">
      <c r="A419" s="158" t="s">
        <v>27105</v>
      </c>
      <c r="B419" s="146" t="s">
        <v>27104</v>
      </c>
      <c r="C419" s="146"/>
      <c r="D419" s="144"/>
      <c r="E419" s="144"/>
      <c r="F419" s="144"/>
      <c r="G419" s="144"/>
      <c r="H419" s="144"/>
      <c r="I419" s="144"/>
      <c r="J419" s="144"/>
      <c r="K419" s="144"/>
      <c r="L419" s="144"/>
      <c r="M419" s="144"/>
      <c r="N419" s="144"/>
      <c r="O419" s="144"/>
      <c r="P419" s="144"/>
      <c r="Q419" s="144"/>
      <c r="R419" s="151"/>
      <c r="U419" s="148"/>
      <c r="V419" s="148"/>
      <c r="W419" s="148"/>
      <c r="X419" s="148"/>
      <c r="Y419" s="148"/>
      <c r="Z419" s="148"/>
      <c r="AA419" s="148"/>
      <c r="AB419" s="148"/>
      <c r="AC419" s="148"/>
      <c r="AD419" s="148"/>
      <c r="AE419" s="148"/>
      <c r="AF419" s="148"/>
      <c r="AG419" s="148"/>
      <c r="AH419" s="148"/>
      <c r="AI419" s="148"/>
      <c r="AJ419" s="148"/>
      <c r="AK419" s="148"/>
      <c r="AL419" s="148"/>
      <c r="AM419" s="148"/>
      <c r="AN419" s="148"/>
      <c r="AO419" s="148"/>
      <c r="AP419" s="148"/>
      <c r="AQ419" s="148"/>
      <c r="AR419" s="148"/>
      <c r="AS419" s="148"/>
      <c r="AT419" s="148"/>
      <c r="AU419" s="148"/>
      <c r="AV419" s="148"/>
      <c r="AW419" s="148"/>
      <c r="AX419" s="148"/>
      <c r="AY419" s="148"/>
      <c r="AZ419" s="148"/>
      <c r="BA419" s="148"/>
      <c r="BB419" s="148"/>
      <c r="BC419" s="148"/>
      <c r="BD419" s="148"/>
      <c r="BE419" s="148"/>
      <c r="BF419" s="148"/>
      <c r="BG419" s="148"/>
      <c r="BH419" s="148"/>
      <c r="BI419" s="148"/>
      <c r="BJ419" s="148"/>
      <c r="BK419" s="148"/>
      <c r="BL419" s="148"/>
      <c r="BM419" s="148"/>
      <c r="BN419" s="148"/>
      <c r="BO419" s="148"/>
      <c r="BP419" s="148"/>
      <c r="BQ419" s="148"/>
      <c r="BR419" s="148"/>
      <c r="BS419" s="148"/>
      <c r="BT419" s="148"/>
      <c r="BU419" s="148"/>
      <c r="BV419" s="148"/>
      <c r="BW419" s="148"/>
      <c r="BX419" s="148"/>
      <c r="BY419" s="148"/>
      <c r="BZ419" s="148"/>
    </row>
    <row r="420" spans="1:78" s="133" customFormat="1" ht="12.75" customHeight="1" x14ac:dyDescent="0.2">
      <c r="A420" s="142" t="s">
        <v>27105</v>
      </c>
      <c r="B420" s="127">
        <v>0.01</v>
      </c>
      <c r="C420" s="127"/>
      <c r="D420" s="125"/>
      <c r="E420" s="125"/>
      <c r="F420" s="125"/>
      <c r="G420" s="125"/>
      <c r="H420" s="125"/>
      <c r="I420" s="125"/>
      <c r="J420" s="125"/>
      <c r="K420" s="125"/>
      <c r="L420" s="125"/>
      <c r="M420" s="125"/>
      <c r="N420" s="125"/>
      <c r="O420" s="125"/>
      <c r="P420" s="125"/>
      <c r="Q420" s="125"/>
      <c r="R420" s="149"/>
      <c r="U420" s="148"/>
      <c r="V420" s="148"/>
      <c r="W420" s="148"/>
      <c r="X420" s="148"/>
      <c r="Y420" s="148"/>
      <c r="Z420" s="148"/>
      <c r="AA420" s="148"/>
      <c r="AB420" s="148"/>
      <c r="AC420" s="148"/>
      <c r="AD420" s="148"/>
      <c r="AE420" s="148"/>
      <c r="AF420" s="148"/>
      <c r="AG420" s="148"/>
      <c r="AH420" s="148"/>
      <c r="AI420" s="148"/>
      <c r="AJ420" s="148"/>
      <c r="AK420" s="148"/>
      <c r="AL420" s="148"/>
      <c r="AM420" s="148"/>
      <c r="AN420" s="148"/>
      <c r="AO420" s="148"/>
      <c r="AP420" s="148"/>
      <c r="AQ420" s="148"/>
      <c r="AR420" s="148"/>
      <c r="AS420" s="148"/>
      <c r="AT420" s="148"/>
      <c r="AU420" s="148"/>
      <c r="AV420" s="148"/>
      <c r="AW420" s="148"/>
      <c r="AX420" s="148"/>
      <c r="AY420" s="148"/>
      <c r="AZ420" s="148"/>
      <c r="BA420" s="148"/>
      <c r="BB420" s="148"/>
      <c r="BC420" s="148"/>
      <c r="BD420" s="148"/>
      <c r="BE420" s="148"/>
      <c r="BF420" s="148"/>
      <c r="BG420" s="148"/>
      <c r="BH420" s="148"/>
      <c r="BI420" s="148"/>
      <c r="BJ420" s="148"/>
      <c r="BK420" s="148"/>
      <c r="BL420" s="148"/>
      <c r="BM420" s="148"/>
      <c r="BN420" s="148"/>
      <c r="BO420" s="148"/>
      <c r="BP420" s="148"/>
      <c r="BQ420" s="148"/>
      <c r="BR420" s="148"/>
      <c r="BS420" s="148"/>
      <c r="BT420" s="148"/>
      <c r="BU420" s="148"/>
      <c r="BV420" s="148"/>
      <c r="BW420" s="148"/>
      <c r="BX420" s="148"/>
      <c r="BY420" s="148"/>
      <c r="BZ420" s="148"/>
    </row>
    <row r="421" spans="1:78" s="133" customFormat="1" ht="12.75" customHeight="1" x14ac:dyDescent="0.2">
      <c r="A421" s="158" t="s">
        <v>27488</v>
      </c>
      <c r="B421" s="146" t="s">
        <v>26893</v>
      </c>
      <c r="C421" s="146"/>
      <c r="D421" s="144"/>
      <c r="E421" s="144"/>
      <c r="F421" s="144"/>
      <c r="G421" s="144"/>
      <c r="H421" s="144"/>
      <c r="I421" s="144"/>
      <c r="J421" s="144"/>
      <c r="K421" s="144"/>
      <c r="L421" s="144"/>
      <c r="M421" s="144"/>
      <c r="N421" s="144"/>
      <c r="O421" s="144"/>
      <c r="P421" s="144"/>
      <c r="Q421" s="144"/>
      <c r="R421" s="151"/>
      <c r="U421" s="148"/>
      <c r="V421" s="148"/>
      <c r="W421" s="148"/>
      <c r="X421" s="148"/>
      <c r="Y421" s="148"/>
      <c r="Z421" s="148"/>
      <c r="AA421" s="148"/>
      <c r="AB421" s="148"/>
      <c r="AC421" s="148"/>
      <c r="AD421" s="148"/>
      <c r="AE421" s="148"/>
      <c r="AF421" s="148"/>
      <c r="AG421" s="148"/>
      <c r="AH421" s="148"/>
      <c r="AI421" s="148"/>
      <c r="AJ421" s="148"/>
      <c r="AK421" s="148"/>
      <c r="AL421" s="148"/>
      <c r="AM421" s="148"/>
      <c r="AN421" s="148"/>
      <c r="AO421" s="148"/>
      <c r="AP421" s="148"/>
      <c r="AQ421" s="148"/>
      <c r="AR421" s="148"/>
      <c r="AS421" s="148"/>
      <c r="AT421" s="148"/>
      <c r="AU421" s="148"/>
      <c r="AV421" s="148"/>
      <c r="AW421" s="148"/>
      <c r="AX421" s="148"/>
      <c r="AY421" s="148"/>
      <c r="AZ421" s="148"/>
      <c r="BA421" s="148"/>
      <c r="BB421" s="148"/>
      <c r="BC421" s="148"/>
      <c r="BD421" s="148"/>
      <c r="BE421" s="148"/>
      <c r="BF421" s="148"/>
      <c r="BG421" s="148"/>
      <c r="BH421" s="148"/>
      <c r="BI421" s="148"/>
      <c r="BJ421" s="148"/>
      <c r="BK421" s="148"/>
      <c r="BL421" s="148"/>
      <c r="BM421" s="148"/>
      <c r="BN421" s="148"/>
      <c r="BO421" s="148"/>
      <c r="BP421" s="148"/>
      <c r="BQ421" s="148"/>
      <c r="BR421" s="148"/>
      <c r="BS421" s="148"/>
      <c r="BT421" s="148"/>
      <c r="BU421" s="148"/>
      <c r="BV421" s="148"/>
      <c r="BW421" s="148"/>
      <c r="BX421" s="148"/>
      <c r="BY421" s="148"/>
      <c r="BZ421" s="148"/>
    </row>
    <row r="422" spans="1:78" s="133" customFormat="1" ht="12.75" customHeight="1" x14ac:dyDescent="0.2">
      <c r="A422" s="158" t="s">
        <v>27488</v>
      </c>
      <c r="B422" s="146">
        <v>0.01</v>
      </c>
      <c r="C422" s="146"/>
      <c r="D422" s="144"/>
      <c r="E422" s="144"/>
      <c r="F422" s="144"/>
      <c r="G422" s="144"/>
      <c r="H422" s="144"/>
      <c r="I422" s="144"/>
      <c r="J422" s="144"/>
      <c r="K422" s="144"/>
      <c r="L422" s="144"/>
      <c r="M422" s="144"/>
      <c r="N422" s="144"/>
      <c r="O422" s="144"/>
      <c r="P422" s="144"/>
      <c r="Q422" s="144"/>
      <c r="R422" s="151"/>
      <c r="U422" s="148"/>
      <c r="V422" s="148"/>
      <c r="W422" s="148"/>
      <c r="X422" s="148"/>
      <c r="Y422" s="148"/>
      <c r="Z422" s="148"/>
      <c r="AA422" s="148"/>
      <c r="AB422" s="148"/>
      <c r="AC422" s="148"/>
      <c r="AD422" s="148"/>
      <c r="AE422" s="148"/>
      <c r="AF422" s="148"/>
      <c r="AG422" s="148"/>
      <c r="AH422" s="148"/>
      <c r="AI422" s="148"/>
      <c r="AJ422" s="148"/>
      <c r="AK422" s="148"/>
      <c r="AL422" s="148"/>
      <c r="AM422" s="148"/>
      <c r="AN422" s="148"/>
      <c r="AO422" s="148"/>
      <c r="AP422" s="148"/>
      <c r="AQ422" s="148"/>
      <c r="AR422" s="148"/>
      <c r="AS422" s="148"/>
      <c r="AT422" s="148"/>
      <c r="AU422" s="148"/>
      <c r="AV422" s="148"/>
      <c r="AW422" s="148"/>
      <c r="AX422" s="148"/>
      <c r="AY422" s="148"/>
      <c r="AZ422" s="148"/>
      <c r="BA422" s="148"/>
      <c r="BB422" s="148"/>
      <c r="BC422" s="148"/>
      <c r="BD422" s="148"/>
      <c r="BE422" s="148"/>
      <c r="BF422" s="148"/>
      <c r="BG422" s="148"/>
      <c r="BH422" s="148"/>
      <c r="BI422" s="148"/>
      <c r="BJ422" s="148"/>
      <c r="BK422" s="148"/>
      <c r="BL422" s="148"/>
      <c r="BM422" s="148"/>
      <c r="BN422" s="148"/>
      <c r="BO422" s="148"/>
      <c r="BP422" s="148"/>
      <c r="BQ422" s="148"/>
      <c r="BR422" s="148"/>
      <c r="BS422" s="148"/>
      <c r="BT422" s="148"/>
      <c r="BU422" s="148"/>
      <c r="BV422" s="148"/>
      <c r="BW422" s="148"/>
      <c r="BX422" s="148"/>
      <c r="BY422" s="148"/>
      <c r="BZ422" s="148"/>
    </row>
    <row r="423" spans="1:78" s="133" customFormat="1" x14ac:dyDescent="0.2">
      <c r="A423" s="141" t="s">
        <v>27209</v>
      </c>
      <c r="B423" s="131" t="s">
        <v>26893</v>
      </c>
      <c r="C423" s="131" t="s">
        <v>21</v>
      </c>
      <c r="D423" s="152"/>
      <c r="E423" s="152"/>
      <c r="F423" s="152"/>
      <c r="G423" s="152"/>
      <c r="H423" s="152"/>
      <c r="I423" s="152"/>
      <c r="J423" s="152"/>
      <c r="K423" s="152"/>
      <c r="L423" s="152"/>
      <c r="M423" s="152"/>
      <c r="N423" s="152"/>
      <c r="O423" s="152"/>
      <c r="P423" s="152"/>
      <c r="Q423" s="152"/>
      <c r="R423" s="212"/>
      <c r="U423" s="148"/>
      <c r="V423" s="148"/>
      <c r="W423" s="148"/>
      <c r="X423" s="148"/>
      <c r="Y423" s="148"/>
      <c r="Z423" s="148"/>
      <c r="AA423" s="148"/>
      <c r="AB423" s="148"/>
      <c r="AC423" s="148"/>
      <c r="AD423" s="148"/>
      <c r="AE423" s="148"/>
      <c r="AF423" s="148"/>
      <c r="AG423" s="148"/>
      <c r="AH423" s="148"/>
      <c r="AI423" s="148"/>
      <c r="AJ423" s="148"/>
      <c r="AK423" s="148"/>
      <c r="AL423" s="148"/>
      <c r="AM423" s="148"/>
      <c r="AN423" s="148"/>
      <c r="AO423" s="148"/>
      <c r="AP423" s="148"/>
      <c r="AQ423" s="148"/>
      <c r="AR423" s="148"/>
      <c r="AS423" s="148"/>
      <c r="AT423" s="148"/>
      <c r="AU423" s="148"/>
      <c r="AV423" s="148"/>
      <c r="AW423" s="148"/>
      <c r="AX423" s="148"/>
      <c r="AY423" s="148"/>
      <c r="AZ423" s="148"/>
      <c r="BA423" s="148"/>
      <c r="BB423" s="148"/>
      <c r="BC423" s="148"/>
      <c r="BD423" s="148"/>
      <c r="BE423" s="148"/>
      <c r="BF423" s="148"/>
      <c r="BG423" s="148"/>
      <c r="BH423" s="148"/>
      <c r="BI423" s="148"/>
      <c r="BJ423" s="148"/>
      <c r="BK423" s="148"/>
      <c r="BL423" s="148"/>
      <c r="BM423" s="148"/>
      <c r="BN423" s="148"/>
      <c r="BO423" s="148"/>
      <c r="BP423" s="148"/>
      <c r="BQ423" s="148"/>
      <c r="BR423" s="148"/>
      <c r="BS423" s="148"/>
      <c r="BT423" s="148"/>
      <c r="BU423" s="148"/>
      <c r="BV423" s="148"/>
      <c r="BW423" s="148"/>
      <c r="BX423" s="148"/>
      <c r="BY423" s="148"/>
      <c r="BZ423" s="148"/>
    </row>
    <row r="424" spans="1:78" s="133" customFormat="1" ht="12.75" customHeight="1" x14ac:dyDescent="0.2">
      <c r="A424" s="142" t="s">
        <v>27209</v>
      </c>
      <c r="B424" s="127">
        <v>0.01</v>
      </c>
      <c r="C424" s="127">
        <v>0.01</v>
      </c>
      <c r="D424" s="125"/>
      <c r="E424" s="125"/>
      <c r="F424" s="125"/>
      <c r="G424" s="125"/>
      <c r="H424" s="125"/>
      <c r="I424" s="125"/>
      <c r="J424" s="125"/>
      <c r="K424" s="125"/>
      <c r="L424" s="125"/>
      <c r="M424" s="125"/>
      <c r="N424" s="125"/>
      <c r="O424" s="125"/>
      <c r="P424" s="125"/>
      <c r="Q424" s="125"/>
      <c r="R424" s="149"/>
      <c r="U424" s="148"/>
      <c r="V424" s="148"/>
      <c r="W424" s="148"/>
      <c r="X424" s="148"/>
      <c r="Y424" s="148"/>
      <c r="Z424" s="148"/>
      <c r="AA424" s="148"/>
      <c r="AB424" s="148"/>
      <c r="AC424" s="148"/>
      <c r="AD424" s="148"/>
      <c r="AE424" s="148"/>
      <c r="AF424" s="148"/>
      <c r="AG424" s="148"/>
      <c r="AH424" s="148"/>
      <c r="AI424" s="148"/>
      <c r="AJ424" s="148"/>
      <c r="AK424" s="148"/>
      <c r="AL424" s="148"/>
      <c r="AM424" s="148"/>
      <c r="AN424" s="148"/>
      <c r="AO424" s="148"/>
      <c r="AP424" s="148"/>
      <c r="AQ424" s="148"/>
      <c r="AR424" s="148"/>
      <c r="AS424" s="148"/>
      <c r="AT424" s="148"/>
      <c r="AU424" s="148"/>
      <c r="AV424" s="148"/>
      <c r="AW424" s="148"/>
      <c r="AX424" s="148"/>
      <c r="AY424" s="148"/>
      <c r="AZ424" s="148"/>
      <c r="BA424" s="148"/>
      <c r="BB424" s="148"/>
      <c r="BC424" s="148"/>
      <c r="BD424" s="148"/>
      <c r="BE424" s="148"/>
      <c r="BF424" s="148"/>
      <c r="BG424" s="148"/>
      <c r="BH424" s="148"/>
      <c r="BI424" s="148"/>
      <c r="BJ424" s="148"/>
      <c r="BK424" s="148"/>
      <c r="BL424" s="148"/>
      <c r="BM424" s="148"/>
      <c r="BN424" s="148"/>
      <c r="BO424" s="148"/>
      <c r="BP424" s="148"/>
      <c r="BQ424" s="148"/>
      <c r="BR424" s="148"/>
      <c r="BS424" s="148"/>
      <c r="BT424" s="148"/>
      <c r="BU424" s="148"/>
      <c r="BV424" s="148"/>
      <c r="BW424" s="148"/>
      <c r="BX424" s="148"/>
      <c r="BY424" s="148"/>
      <c r="BZ424" s="148"/>
    </row>
    <row r="425" spans="1:78" s="133" customFormat="1" ht="12.75" customHeight="1" x14ac:dyDescent="0.2">
      <c r="A425" s="158" t="s">
        <v>27440</v>
      </c>
      <c r="B425" s="131" t="s">
        <v>26904</v>
      </c>
      <c r="C425" s="131"/>
      <c r="D425" s="152"/>
      <c r="E425" s="152"/>
      <c r="F425" s="152"/>
      <c r="G425" s="152"/>
      <c r="H425" s="152"/>
      <c r="I425" s="152"/>
      <c r="J425" s="152"/>
      <c r="K425" s="152"/>
      <c r="L425" s="152"/>
      <c r="M425" s="152"/>
      <c r="N425" s="152"/>
      <c r="O425" s="152"/>
      <c r="P425" s="152"/>
      <c r="Q425" s="152"/>
      <c r="R425" s="212"/>
      <c r="U425" s="148"/>
      <c r="V425" s="148"/>
      <c r="W425" s="148"/>
      <c r="X425" s="148"/>
      <c r="Y425" s="148"/>
      <c r="Z425" s="148"/>
      <c r="AA425" s="148"/>
      <c r="AB425" s="148"/>
      <c r="AC425" s="148"/>
      <c r="AD425" s="148"/>
      <c r="AE425" s="148"/>
      <c r="AF425" s="148"/>
      <c r="AG425" s="148"/>
      <c r="AH425" s="148"/>
      <c r="AI425" s="148"/>
      <c r="AJ425" s="148"/>
      <c r="AK425" s="148"/>
      <c r="AL425" s="148"/>
      <c r="AM425" s="148"/>
      <c r="AN425" s="148"/>
      <c r="AO425" s="148"/>
      <c r="AP425" s="148"/>
      <c r="AQ425" s="148"/>
      <c r="AR425" s="148"/>
      <c r="AS425" s="148"/>
      <c r="AT425" s="148"/>
      <c r="AU425" s="148"/>
      <c r="AV425" s="148"/>
      <c r="AW425" s="148"/>
      <c r="AX425" s="148"/>
      <c r="AY425" s="148"/>
      <c r="AZ425" s="148"/>
      <c r="BA425" s="148"/>
      <c r="BB425" s="148"/>
      <c r="BC425" s="148"/>
      <c r="BD425" s="148"/>
      <c r="BE425" s="148"/>
      <c r="BF425" s="148"/>
      <c r="BG425" s="148"/>
      <c r="BH425" s="148"/>
      <c r="BI425" s="148"/>
      <c r="BJ425" s="148"/>
      <c r="BK425" s="148"/>
      <c r="BL425" s="148"/>
      <c r="BM425" s="148"/>
      <c r="BN425" s="148"/>
      <c r="BO425" s="148"/>
      <c r="BP425" s="148"/>
      <c r="BQ425" s="148"/>
      <c r="BR425" s="148"/>
      <c r="BS425" s="148"/>
      <c r="BT425" s="148"/>
      <c r="BU425" s="148"/>
      <c r="BV425" s="148"/>
      <c r="BW425" s="148"/>
      <c r="BX425" s="148"/>
      <c r="BY425" s="148"/>
      <c r="BZ425" s="148"/>
    </row>
    <row r="426" spans="1:78" s="133" customFormat="1" ht="12.75" customHeight="1" x14ac:dyDescent="0.2">
      <c r="A426" s="142" t="s">
        <v>27440</v>
      </c>
      <c r="B426" s="127">
        <v>0.01</v>
      </c>
      <c r="C426" s="127"/>
      <c r="D426" s="125"/>
      <c r="E426" s="125"/>
      <c r="F426" s="125"/>
      <c r="G426" s="125"/>
      <c r="H426" s="125"/>
      <c r="I426" s="125"/>
      <c r="J426" s="125"/>
      <c r="K426" s="125"/>
      <c r="L426" s="125"/>
      <c r="M426" s="125"/>
      <c r="N426" s="125"/>
      <c r="O426" s="125"/>
      <c r="P426" s="125"/>
      <c r="Q426" s="125"/>
      <c r="R426" s="149"/>
      <c r="U426" s="148"/>
      <c r="V426" s="148"/>
      <c r="W426" s="148"/>
      <c r="X426" s="148"/>
      <c r="Y426" s="148"/>
      <c r="Z426" s="148"/>
      <c r="AA426" s="148"/>
      <c r="AB426" s="148"/>
      <c r="AC426" s="148"/>
      <c r="AD426" s="148"/>
      <c r="AE426" s="148"/>
      <c r="AF426" s="148"/>
      <c r="AG426" s="148"/>
      <c r="AH426" s="148"/>
      <c r="AI426" s="148"/>
      <c r="AJ426" s="148"/>
      <c r="AK426" s="148"/>
      <c r="AL426" s="148"/>
      <c r="AM426" s="148"/>
      <c r="AN426" s="148"/>
      <c r="AO426" s="148"/>
      <c r="AP426" s="148"/>
      <c r="AQ426" s="148"/>
      <c r="AR426" s="148"/>
      <c r="AS426" s="148"/>
      <c r="AT426" s="148"/>
      <c r="AU426" s="148"/>
      <c r="AV426" s="148"/>
      <c r="AW426" s="148"/>
      <c r="AX426" s="148"/>
      <c r="AY426" s="148"/>
      <c r="AZ426" s="148"/>
      <c r="BA426" s="148"/>
      <c r="BB426" s="148"/>
      <c r="BC426" s="148"/>
      <c r="BD426" s="148"/>
      <c r="BE426" s="148"/>
      <c r="BF426" s="148"/>
      <c r="BG426" s="148"/>
      <c r="BH426" s="148"/>
      <c r="BI426" s="148"/>
      <c r="BJ426" s="148"/>
      <c r="BK426" s="148"/>
      <c r="BL426" s="148"/>
      <c r="BM426" s="148"/>
      <c r="BN426" s="148"/>
      <c r="BO426" s="148"/>
      <c r="BP426" s="148"/>
      <c r="BQ426" s="148"/>
      <c r="BR426" s="148"/>
      <c r="BS426" s="148"/>
      <c r="BT426" s="148"/>
      <c r="BU426" s="148"/>
      <c r="BV426" s="148"/>
      <c r="BW426" s="148"/>
      <c r="BX426" s="148"/>
      <c r="BY426" s="148"/>
      <c r="BZ426" s="148"/>
    </row>
    <row r="427" spans="1:78" s="133" customFormat="1" ht="12.75" customHeight="1" x14ac:dyDescent="0.2">
      <c r="A427" s="158" t="s">
        <v>26881</v>
      </c>
      <c r="B427" s="146" t="s">
        <v>26937</v>
      </c>
      <c r="C427" s="146" t="s">
        <v>26882</v>
      </c>
      <c r="D427" s="144"/>
      <c r="E427" s="144"/>
      <c r="F427" s="144"/>
      <c r="G427" s="144"/>
      <c r="H427" s="144"/>
      <c r="I427" s="144"/>
      <c r="J427" s="144"/>
      <c r="K427" s="144"/>
      <c r="L427" s="144"/>
      <c r="M427" s="144"/>
      <c r="N427" s="144"/>
      <c r="O427" s="144"/>
      <c r="P427" s="144"/>
      <c r="Q427" s="144"/>
      <c r="R427" s="151"/>
      <c r="U427" s="148"/>
      <c r="V427" s="148"/>
      <c r="W427" s="148"/>
      <c r="X427" s="148"/>
      <c r="Y427" s="148"/>
      <c r="Z427" s="148"/>
      <c r="AA427" s="148"/>
      <c r="AB427" s="148"/>
      <c r="AC427" s="148"/>
      <c r="AD427" s="148"/>
      <c r="AE427" s="148"/>
      <c r="AF427" s="148"/>
      <c r="AG427" s="148"/>
      <c r="AH427" s="148"/>
      <c r="AI427" s="148"/>
      <c r="AJ427" s="148"/>
      <c r="AK427" s="148"/>
      <c r="AL427" s="148"/>
      <c r="AM427" s="148"/>
      <c r="AN427" s="148"/>
      <c r="AO427" s="148"/>
      <c r="AP427" s="148"/>
      <c r="AQ427" s="148"/>
      <c r="AR427" s="148"/>
      <c r="AS427" s="148"/>
      <c r="AT427" s="148"/>
      <c r="AU427" s="148"/>
      <c r="AV427" s="148"/>
      <c r="AW427" s="148"/>
      <c r="AX427" s="148"/>
      <c r="AY427" s="148"/>
      <c r="AZ427" s="148"/>
      <c r="BA427" s="148"/>
      <c r="BB427" s="148"/>
      <c r="BC427" s="148"/>
      <c r="BD427" s="148"/>
      <c r="BE427" s="148"/>
      <c r="BF427" s="148"/>
      <c r="BG427" s="148"/>
      <c r="BH427" s="148"/>
      <c r="BI427" s="148"/>
      <c r="BJ427" s="148"/>
      <c r="BK427" s="148"/>
      <c r="BL427" s="148"/>
      <c r="BM427" s="148"/>
      <c r="BN427" s="148"/>
      <c r="BO427" s="148"/>
      <c r="BP427" s="148"/>
      <c r="BQ427" s="148"/>
      <c r="BR427" s="148"/>
      <c r="BS427" s="148"/>
      <c r="BT427" s="148"/>
      <c r="BU427" s="148"/>
      <c r="BV427" s="148"/>
      <c r="BW427" s="148"/>
      <c r="BX427" s="148"/>
      <c r="BY427" s="148"/>
      <c r="BZ427" s="148"/>
    </row>
    <row r="428" spans="1:78" s="133" customFormat="1" ht="12.75" customHeight="1" x14ac:dyDescent="0.2">
      <c r="A428" s="158" t="s">
        <v>26881</v>
      </c>
      <c r="B428" s="146">
        <v>0.01</v>
      </c>
      <c r="C428" s="146">
        <v>0.01</v>
      </c>
      <c r="D428" s="144"/>
      <c r="E428" s="144"/>
      <c r="F428" s="144"/>
      <c r="G428" s="144"/>
      <c r="H428" s="144"/>
      <c r="I428" s="144"/>
      <c r="J428" s="144"/>
      <c r="K428" s="144"/>
      <c r="L428" s="144"/>
      <c r="M428" s="144"/>
      <c r="N428" s="144"/>
      <c r="O428" s="144"/>
      <c r="P428" s="144"/>
      <c r="Q428" s="144"/>
      <c r="R428" s="151"/>
      <c r="U428" s="148"/>
      <c r="V428" s="148"/>
      <c r="W428" s="148"/>
      <c r="X428" s="148"/>
      <c r="Y428" s="148"/>
      <c r="Z428" s="148"/>
      <c r="AA428" s="148"/>
      <c r="AB428" s="148"/>
      <c r="AC428" s="148"/>
      <c r="AD428" s="148"/>
      <c r="AE428" s="148"/>
      <c r="AF428" s="148"/>
      <c r="AG428" s="148"/>
      <c r="AH428" s="148"/>
      <c r="AI428" s="148"/>
      <c r="AJ428" s="148"/>
      <c r="AK428" s="148"/>
      <c r="AL428" s="148"/>
      <c r="AM428" s="148"/>
      <c r="AN428" s="148"/>
      <c r="AO428" s="148"/>
      <c r="AP428" s="148"/>
      <c r="AQ428" s="148"/>
      <c r="AR428" s="148"/>
      <c r="AS428" s="148"/>
      <c r="AT428" s="148"/>
      <c r="AU428" s="148"/>
      <c r="AV428" s="148"/>
      <c r="AW428" s="148"/>
      <c r="AX428" s="148"/>
      <c r="AY428" s="148"/>
      <c r="AZ428" s="148"/>
      <c r="BA428" s="148"/>
      <c r="BB428" s="148"/>
      <c r="BC428" s="148"/>
      <c r="BD428" s="148"/>
      <c r="BE428" s="148"/>
      <c r="BF428" s="148"/>
      <c r="BG428" s="148"/>
      <c r="BH428" s="148"/>
      <c r="BI428" s="148"/>
      <c r="BJ428" s="148"/>
      <c r="BK428" s="148"/>
      <c r="BL428" s="148"/>
      <c r="BM428" s="148"/>
      <c r="BN428" s="148"/>
      <c r="BO428" s="148"/>
      <c r="BP428" s="148"/>
      <c r="BQ428" s="148"/>
      <c r="BR428" s="148"/>
      <c r="BS428" s="148"/>
      <c r="BT428" s="148"/>
      <c r="BU428" s="148"/>
      <c r="BV428" s="148"/>
      <c r="BW428" s="148"/>
      <c r="BX428" s="148"/>
      <c r="BY428" s="148"/>
      <c r="BZ428" s="148"/>
    </row>
    <row r="429" spans="1:78" s="133" customFormat="1" ht="12.75" customHeight="1" x14ac:dyDescent="0.2">
      <c r="A429" s="141" t="s">
        <v>27404</v>
      </c>
      <c r="B429" s="131" t="s">
        <v>26904</v>
      </c>
      <c r="C429" s="131" t="s">
        <v>26893</v>
      </c>
      <c r="D429" s="152" t="s">
        <v>20</v>
      </c>
      <c r="E429" s="152" t="s">
        <v>21</v>
      </c>
      <c r="F429" s="152"/>
      <c r="G429" s="152"/>
      <c r="H429" s="152"/>
      <c r="I429" s="152"/>
      <c r="J429" s="152"/>
      <c r="K429" s="152"/>
      <c r="L429" s="152"/>
      <c r="M429" s="152"/>
      <c r="N429" s="152"/>
      <c r="O429" s="152"/>
      <c r="P429" s="152"/>
      <c r="Q429" s="152"/>
      <c r="R429" s="212"/>
      <c r="U429" s="148"/>
      <c r="V429" s="148"/>
      <c r="W429" s="148"/>
      <c r="X429" s="148"/>
      <c r="Y429" s="148"/>
      <c r="Z429" s="148"/>
      <c r="AA429" s="148"/>
      <c r="AB429" s="148"/>
      <c r="AC429" s="148"/>
      <c r="AD429" s="148"/>
      <c r="AE429" s="148"/>
      <c r="AF429" s="148"/>
      <c r="AG429" s="148"/>
      <c r="AH429" s="148"/>
      <c r="AI429" s="148"/>
      <c r="AJ429" s="148"/>
      <c r="AK429" s="148"/>
      <c r="AL429" s="148"/>
      <c r="AM429" s="148"/>
      <c r="AN429" s="148"/>
      <c r="AO429" s="148"/>
      <c r="AP429" s="148"/>
      <c r="AQ429" s="148"/>
      <c r="AR429" s="148"/>
      <c r="AS429" s="148"/>
      <c r="AT429" s="148"/>
      <c r="AU429" s="148"/>
      <c r="AV429" s="148"/>
      <c r="AW429" s="148"/>
      <c r="AX429" s="148"/>
      <c r="AY429" s="148"/>
      <c r="AZ429" s="148"/>
      <c r="BA429" s="148"/>
      <c r="BB429" s="148"/>
      <c r="BC429" s="148"/>
      <c r="BD429" s="148"/>
      <c r="BE429" s="148"/>
      <c r="BF429" s="148"/>
      <c r="BG429" s="148"/>
      <c r="BH429" s="148"/>
      <c r="BI429" s="148"/>
      <c r="BJ429" s="148"/>
      <c r="BK429" s="148"/>
      <c r="BL429" s="148"/>
      <c r="BM429" s="148"/>
      <c r="BN429" s="148"/>
      <c r="BO429" s="148"/>
      <c r="BP429" s="148"/>
      <c r="BQ429" s="148"/>
      <c r="BR429" s="148"/>
      <c r="BS429" s="148"/>
      <c r="BT429" s="148"/>
      <c r="BU429" s="148"/>
      <c r="BV429" s="148"/>
      <c r="BW429" s="148"/>
      <c r="BX429" s="148"/>
      <c r="BY429" s="148"/>
      <c r="BZ429" s="148"/>
    </row>
    <row r="430" spans="1:78" s="133" customFormat="1" ht="12.75" customHeight="1" x14ac:dyDescent="0.2">
      <c r="A430" s="142" t="s">
        <v>27404</v>
      </c>
      <c r="B430" s="127">
        <v>0.01</v>
      </c>
      <c r="C430" s="127">
        <v>0.01</v>
      </c>
      <c r="D430" s="125">
        <v>0.01</v>
      </c>
      <c r="E430" s="125">
        <v>0.01</v>
      </c>
      <c r="F430" s="125"/>
      <c r="G430" s="125"/>
      <c r="H430" s="125"/>
      <c r="I430" s="125"/>
      <c r="J430" s="125"/>
      <c r="K430" s="125"/>
      <c r="L430" s="125"/>
      <c r="M430" s="125"/>
      <c r="N430" s="125"/>
      <c r="O430" s="125"/>
      <c r="P430" s="125"/>
      <c r="Q430" s="125"/>
      <c r="R430" s="149"/>
      <c r="U430" s="148"/>
      <c r="V430" s="148"/>
      <c r="W430" s="148"/>
      <c r="X430" s="148"/>
      <c r="Y430" s="148"/>
      <c r="Z430" s="148"/>
      <c r="AA430" s="148"/>
      <c r="AB430" s="148"/>
      <c r="AC430" s="148"/>
      <c r="AD430" s="148"/>
      <c r="AE430" s="148"/>
      <c r="AF430" s="148"/>
      <c r="AG430" s="148"/>
      <c r="AH430" s="148"/>
      <c r="AI430" s="148"/>
      <c r="AJ430" s="148"/>
      <c r="AK430" s="148"/>
      <c r="AL430" s="148"/>
      <c r="AM430" s="148"/>
      <c r="AN430" s="148"/>
      <c r="AO430" s="148"/>
      <c r="AP430" s="148"/>
      <c r="AQ430" s="148"/>
      <c r="AR430" s="148"/>
      <c r="AS430" s="148"/>
      <c r="AT430" s="148"/>
      <c r="AU430" s="148"/>
      <c r="AV430" s="148"/>
      <c r="AW430" s="148"/>
      <c r="AX430" s="148"/>
      <c r="AY430" s="148"/>
      <c r="AZ430" s="148"/>
      <c r="BA430" s="148"/>
      <c r="BB430" s="148"/>
      <c r="BC430" s="148"/>
      <c r="BD430" s="148"/>
      <c r="BE430" s="148"/>
      <c r="BF430" s="148"/>
      <c r="BG430" s="148"/>
      <c r="BH430" s="148"/>
      <c r="BI430" s="148"/>
      <c r="BJ430" s="148"/>
      <c r="BK430" s="148"/>
      <c r="BL430" s="148"/>
      <c r="BM430" s="148"/>
      <c r="BN430" s="148"/>
      <c r="BO430" s="148"/>
      <c r="BP430" s="148"/>
      <c r="BQ430" s="148"/>
      <c r="BR430" s="148"/>
      <c r="BS430" s="148"/>
      <c r="BT430" s="148"/>
      <c r="BU430" s="148"/>
      <c r="BV430" s="148"/>
      <c r="BW430" s="148"/>
      <c r="BX430" s="148"/>
      <c r="BY430" s="148"/>
      <c r="BZ430" s="148"/>
    </row>
    <row r="431" spans="1:78" s="133" customFormat="1" ht="12.75" customHeight="1" x14ac:dyDescent="0.2">
      <c r="A431" s="141" t="s">
        <v>27333</v>
      </c>
      <c r="B431" s="131" t="s">
        <v>26893</v>
      </c>
      <c r="C431" s="131"/>
      <c r="D431" s="152"/>
      <c r="E431" s="152"/>
      <c r="F431" s="152"/>
      <c r="G431" s="152"/>
      <c r="H431" s="152"/>
      <c r="I431" s="152"/>
      <c r="J431" s="152"/>
      <c r="K431" s="152"/>
      <c r="L431" s="152"/>
      <c r="M431" s="152"/>
      <c r="N431" s="152"/>
      <c r="O431" s="152"/>
      <c r="P431" s="152"/>
      <c r="Q431" s="152"/>
      <c r="R431" s="212"/>
      <c r="U431" s="148"/>
      <c r="V431" s="148"/>
      <c r="W431" s="148"/>
      <c r="X431" s="148"/>
      <c r="Y431" s="148"/>
      <c r="Z431" s="148"/>
      <c r="AA431" s="148"/>
      <c r="AB431" s="148"/>
      <c r="AC431" s="148"/>
      <c r="AD431" s="148"/>
      <c r="AE431" s="148"/>
      <c r="AF431" s="148"/>
      <c r="AG431" s="148"/>
      <c r="AH431" s="148"/>
      <c r="AI431" s="148"/>
      <c r="AJ431" s="148"/>
      <c r="AK431" s="148"/>
      <c r="AL431" s="148"/>
      <c r="AM431" s="148"/>
      <c r="AN431" s="148"/>
      <c r="AO431" s="148"/>
      <c r="AP431" s="148"/>
      <c r="AQ431" s="148"/>
      <c r="AR431" s="148"/>
      <c r="AS431" s="148"/>
      <c r="AT431" s="148"/>
      <c r="AU431" s="148"/>
      <c r="AV431" s="148"/>
      <c r="AW431" s="148"/>
      <c r="AX431" s="148"/>
      <c r="AY431" s="148"/>
      <c r="AZ431" s="148"/>
      <c r="BA431" s="148"/>
      <c r="BB431" s="148"/>
      <c r="BC431" s="148"/>
      <c r="BD431" s="148"/>
      <c r="BE431" s="148"/>
      <c r="BF431" s="148"/>
      <c r="BG431" s="148"/>
      <c r="BH431" s="148"/>
      <c r="BI431" s="148"/>
      <c r="BJ431" s="148"/>
      <c r="BK431" s="148"/>
      <c r="BL431" s="148"/>
      <c r="BM431" s="148"/>
      <c r="BN431" s="148"/>
      <c r="BO431" s="148"/>
      <c r="BP431" s="148"/>
      <c r="BQ431" s="148"/>
      <c r="BR431" s="148"/>
      <c r="BS431" s="148"/>
      <c r="BT431" s="148"/>
      <c r="BU431" s="148"/>
      <c r="BV431" s="148"/>
      <c r="BW431" s="148"/>
      <c r="BX431" s="148"/>
      <c r="BY431" s="148"/>
      <c r="BZ431" s="148"/>
    </row>
    <row r="432" spans="1:78" s="133" customFormat="1" ht="12.75" customHeight="1" x14ac:dyDescent="0.2">
      <c r="A432" s="142" t="s">
        <v>27333</v>
      </c>
      <c r="B432" s="127">
        <v>0.01</v>
      </c>
      <c r="C432" s="127"/>
      <c r="D432" s="125"/>
      <c r="E432" s="125"/>
      <c r="F432" s="125"/>
      <c r="G432" s="125"/>
      <c r="H432" s="125"/>
      <c r="I432" s="125"/>
      <c r="J432" s="125"/>
      <c r="K432" s="125"/>
      <c r="L432" s="125"/>
      <c r="M432" s="125"/>
      <c r="N432" s="125"/>
      <c r="O432" s="125"/>
      <c r="P432" s="125"/>
      <c r="Q432" s="125"/>
      <c r="R432" s="149"/>
      <c r="U432" s="148"/>
      <c r="V432" s="148"/>
      <c r="W432" s="148"/>
      <c r="X432" s="148"/>
      <c r="Y432" s="148"/>
      <c r="Z432" s="148"/>
      <c r="AA432" s="148"/>
      <c r="AB432" s="148"/>
      <c r="AC432" s="148"/>
      <c r="AD432" s="148"/>
      <c r="AE432" s="148"/>
      <c r="AF432" s="148"/>
      <c r="AG432" s="148"/>
      <c r="AH432" s="148"/>
      <c r="AI432" s="148"/>
      <c r="AJ432" s="148"/>
      <c r="AK432" s="148"/>
      <c r="AL432" s="148"/>
      <c r="AM432" s="148"/>
      <c r="AN432" s="148"/>
      <c r="AO432" s="148"/>
      <c r="AP432" s="148"/>
      <c r="AQ432" s="148"/>
      <c r="AR432" s="148"/>
      <c r="AS432" s="148"/>
      <c r="AT432" s="148"/>
      <c r="AU432" s="148"/>
      <c r="AV432" s="148"/>
      <c r="AW432" s="148"/>
      <c r="AX432" s="148"/>
      <c r="AY432" s="148"/>
      <c r="AZ432" s="148"/>
      <c r="BA432" s="148"/>
      <c r="BB432" s="148"/>
      <c r="BC432" s="148"/>
      <c r="BD432" s="148"/>
      <c r="BE432" s="148"/>
      <c r="BF432" s="148"/>
      <c r="BG432" s="148"/>
      <c r="BH432" s="148"/>
      <c r="BI432" s="148"/>
      <c r="BJ432" s="148"/>
      <c r="BK432" s="148"/>
      <c r="BL432" s="148"/>
      <c r="BM432" s="148"/>
      <c r="BN432" s="148"/>
      <c r="BO432" s="148"/>
      <c r="BP432" s="148"/>
      <c r="BQ432" s="148"/>
      <c r="BR432" s="148"/>
      <c r="BS432" s="148"/>
      <c r="BT432" s="148"/>
      <c r="BU432" s="148"/>
      <c r="BV432" s="148"/>
      <c r="BW432" s="148"/>
      <c r="BX432" s="148"/>
      <c r="BY432" s="148"/>
      <c r="BZ432" s="148"/>
    </row>
    <row r="433" spans="1:78" s="133" customFormat="1" ht="12.75" customHeight="1" x14ac:dyDescent="0.2">
      <c r="A433" s="141" t="s">
        <v>27520</v>
      </c>
      <c r="B433" s="131" t="s">
        <v>26860</v>
      </c>
      <c r="C433" s="131"/>
      <c r="D433" s="152"/>
      <c r="E433" s="152"/>
      <c r="F433" s="152"/>
      <c r="G433" s="152"/>
      <c r="H433" s="152"/>
      <c r="I433" s="152"/>
      <c r="J433" s="152"/>
      <c r="K433" s="152"/>
      <c r="L433" s="152"/>
      <c r="M433" s="152"/>
      <c r="N433" s="152"/>
      <c r="O433" s="152"/>
      <c r="P433" s="152"/>
      <c r="Q433" s="152"/>
      <c r="R433" s="212"/>
      <c r="U433" s="148"/>
      <c r="V433" s="148"/>
      <c r="W433" s="148"/>
      <c r="X433" s="148"/>
      <c r="Y433" s="148"/>
      <c r="Z433" s="148"/>
      <c r="AA433" s="148"/>
      <c r="AB433" s="148"/>
      <c r="AC433" s="148"/>
      <c r="AD433" s="148"/>
      <c r="AE433" s="148"/>
      <c r="AF433" s="148"/>
      <c r="AG433" s="148"/>
      <c r="AH433" s="148"/>
      <c r="AI433" s="148"/>
      <c r="AJ433" s="148"/>
      <c r="AK433" s="148"/>
      <c r="AL433" s="148"/>
      <c r="AM433" s="148"/>
      <c r="AN433" s="148"/>
      <c r="AO433" s="148"/>
      <c r="AP433" s="148"/>
      <c r="AQ433" s="148"/>
      <c r="AR433" s="148"/>
      <c r="AS433" s="148"/>
      <c r="AT433" s="148"/>
      <c r="AU433" s="148"/>
      <c r="AV433" s="148"/>
      <c r="AW433" s="148"/>
      <c r="AX433" s="148"/>
      <c r="AY433" s="148"/>
      <c r="AZ433" s="148"/>
      <c r="BA433" s="148"/>
      <c r="BB433" s="148"/>
      <c r="BC433" s="148"/>
      <c r="BD433" s="148"/>
      <c r="BE433" s="148"/>
      <c r="BF433" s="148"/>
      <c r="BG433" s="148"/>
      <c r="BH433" s="148"/>
      <c r="BI433" s="148"/>
      <c r="BJ433" s="148"/>
      <c r="BK433" s="148"/>
      <c r="BL433" s="148"/>
      <c r="BM433" s="148"/>
      <c r="BN433" s="148"/>
      <c r="BO433" s="148"/>
      <c r="BP433" s="148"/>
      <c r="BQ433" s="148"/>
      <c r="BR433" s="148"/>
      <c r="BS433" s="148"/>
      <c r="BT433" s="148"/>
      <c r="BU433" s="148"/>
      <c r="BV433" s="148"/>
      <c r="BW433" s="148"/>
      <c r="BX433" s="148"/>
      <c r="BY433" s="148"/>
      <c r="BZ433" s="148"/>
    </row>
    <row r="434" spans="1:78" s="133" customFormat="1" ht="12.75" customHeight="1" x14ac:dyDescent="0.2">
      <c r="A434" s="142" t="s">
        <v>27520</v>
      </c>
      <c r="B434" s="127">
        <v>0.01</v>
      </c>
      <c r="C434" s="127"/>
      <c r="D434" s="125"/>
      <c r="E434" s="125"/>
      <c r="F434" s="125"/>
      <c r="G434" s="125"/>
      <c r="H434" s="125"/>
      <c r="I434" s="125"/>
      <c r="J434" s="125"/>
      <c r="K434" s="125"/>
      <c r="L434" s="125"/>
      <c r="M434" s="125"/>
      <c r="N434" s="125"/>
      <c r="O434" s="125"/>
      <c r="P434" s="125"/>
      <c r="Q434" s="125"/>
      <c r="R434" s="149"/>
      <c r="U434" s="148"/>
      <c r="V434" s="148"/>
      <c r="W434" s="148"/>
      <c r="X434" s="148"/>
      <c r="Y434" s="148"/>
      <c r="Z434" s="148"/>
      <c r="AA434" s="148"/>
      <c r="AB434" s="148"/>
      <c r="AC434" s="148"/>
      <c r="AD434" s="148"/>
      <c r="AE434" s="148"/>
      <c r="AF434" s="148"/>
      <c r="AG434" s="148"/>
      <c r="AH434" s="148"/>
      <c r="AI434" s="148"/>
      <c r="AJ434" s="148"/>
      <c r="AK434" s="148"/>
      <c r="AL434" s="148"/>
      <c r="AM434" s="148"/>
      <c r="AN434" s="148"/>
      <c r="AO434" s="148"/>
      <c r="AP434" s="148"/>
      <c r="AQ434" s="148"/>
      <c r="AR434" s="148"/>
      <c r="AS434" s="148"/>
      <c r="AT434" s="148"/>
      <c r="AU434" s="148"/>
      <c r="AV434" s="148"/>
      <c r="AW434" s="148"/>
      <c r="AX434" s="148"/>
      <c r="AY434" s="148"/>
      <c r="AZ434" s="148"/>
      <c r="BA434" s="148"/>
      <c r="BB434" s="148"/>
      <c r="BC434" s="148"/>
      <c r="BD434" s="148"/>
      <c r="BE434" s="148"/>
      <c r="BF434" s="148"/>
      <c r="BG434" s="148"/>
      <c r="BH434" s="148"/>
      <c r="BI434" s="148"/>
      <c r="BJ434" s="148"/>
      <c r="BK434" s="148"/>
      <c r="BL434" s="148"/>
      <c r="BM434" s="148"/>
      <c r="BN434" s="148"/>
      <c r="BO434" s="148"/>
      <c r="BP434" s="148"/>
      <c r="BQ434" s="148"/>
      <c r="BR434" s="148"/>
      <c r="BS434" s="148"/>
      <c r="BT434" s="148"/>
      <c r="BU434" s="148"/>
      <c r="BV434" s="148"/>
      <c r="BW434" s="148"/>
      <c r="BX434" s="148"/>
      <c r="BY434" s="148"/>
      <c r="BZ434" s="148"/>
    </row>
    <row r="435" spans="1:78" s="133" customFormat="1" ht="12.75" customHeight="1" x14ac:dyDescent="0.2">
      <c r="A435" s="141" t="s">
        <v>27543</v>
      </c>
      <c r="B435" s="131" t="s">
        <v>23</v>
      </c>
      <c r="C435" s="131" t="s">
        <v>24</v>
      </c>
      <c r="D435" s="152"/>
      <c r="E435" s="152"/>
      <c r="F435" s="152"/>
      <c r="G435" s="152"/>
      <c r="H435" s="152"/>
      <c r="I435" s="152"/>
      <c r="J435" s="152"/>
      <c r="K435" s="152"/>
      <c r="L435" s="152"/>
      <c r="M435" s="152"/>
      <c r="N435" s="152"/>
      <c r="O435" s="152"/>
      <c r="P435" s="152"/>
      <c r="Q435" s="152"/>
      <c r="R435" s="212"/>
      <c r="U435" s="148"/>
      <c r="V435" s="148"/>
      <c r="W435" s="148"/>
      <c r="X435" s="148"/>
      <c r="Y435" s="148"/>
      <c r="Z435" s="148"/>
      <c r="AA435" s="148"/>
      <c r="AB435" s="148"/>
      <c r="AC435" s="148"/>
      <c r="AD435" s="148"/>
      <c r="AE435" s="148"/>
      <c r="AF435" s="148"/>
      <c r="AG435" s="148"/>
      <c r="AH435" s="148"/>
      <c r="AI435" s="148"/>
      <c r="AJ435" s="148"/>
      <c r="AK435" s="148"/>
      <c r="AL435" s="148"/>
      <c r="AM435" s="148"/>
      <c r="AN435" s="148"/>
      <c r="AO435" s="148"/>
      <c r="AP435" s="148"/>
      <c r="AQ435" s="148"/>
      <c r="AR435" s="148"/>
      <c r="AS435" s="148"/>
      <c r="AT435" s="148"/>
      <c r="AU435" s="148"/>
      <c r="AV435" s="148"/>
      <c r="AW435" s="148"/>
      <c r="AX435" s="148"/>
      <c r="AY435" s="148"/>
      <c r="AZ435" s="148"/>
      <c r="BA435" s="148"/>
      <c r="BB435" s="148"/>
      <c r="BC435" s="148"/>
      <c r="BD435" s="148"/>
      <c r="BE435" s="148"/>
      <c r="BF435" s="148"/>
      <c r="BG435" s="148"/>
      <c r="BH435" s="148"/>
      <c r="BI435" s="148"/>
      <c r="BJ435" s="148"/>
      <c r="BK435" s="148"/>
      <c r="BL435" s="148"/>
      <c r="BM435" s="148"/>
      <c r="BN435" s="148"/>
      <c r="BO435" s="148"/>
      <c r="BP435" s="148"/>
      <c r="BQ435" s="148"/>
      <c r="BR435" s="148"/>
      <c r="BS435" s="148"/>
      <c r="BT435" s="148"/>
      <c r="BU435" s="148"/>
      <c r="BV435" s="148"/>
      <c r="BW435" s="148"/>
      <c r="BX435" s="148"/>
      <c r="BY435" s="148"/>
      <c r="BZ435" s="148"/>
    </row>
    <row r="436" spans="1:78" s="133" customFormat="1" ht="12.75" customHeight="1" x14ac:dyDescent="0.2">
      <c r="A436" s="142" t="s">
        <v>27543</v>
      </c>
      <c r="B436" s="127">
        <v>0.01</v>
      </c>
      <c r="C436" s="127">
        <v>0.01</v>
      </c>
      <c r="D436" s="125"/>
      <c r="E436" s="125"/>
      <c r="F436" s="125"/>
      <c r="G436" s="125"/>
      <c r="H436" s="125"/>
      <c r="I436" s="125"/>
      <c r="J436" s="125"/>
      <c r="K436" s="125"/>
      <c r="L436" s="125"/>
      <c r="M436" s="125"/>
      <c r="N436" s="125"/>
      <c r="O436" s="125"/>
      <c r="P436" s="125"/>
      <c r="Q436" s="125"/>
      <c r="R436" s="149"/>
      <c r="U436" s="148"/>
      <c r="V436" s="148"/>
      <c r="W436" s="148"/>
      <c r="X436" s="148"/>
      <c r="Y436" s="148"/>
      <c r="Z436" s="148"/>
      <c r="AA436" s="148"/>
      <c r="AB436" s="148"/>
      <c r="AC436" s="148"/>
      <c r="AD436" s="148"/>
      <c r="AE436" s="148"/>
      <c r="AF436" s="148"/>
      <c r="AG436" s="148"/>
      <c r="AH436" s="148"/>
      <c r="AI436" s="148"/>
      <c r="AJ436" s="148"/>
      <c r="AK436" s="148"/>
      <c r="AL436" s="148"/>
      <c r="AM436" s="148"/>
      <c r="AN436" s="148"/>
      <c r="AO436" s="148"/>
      <c r="AP436" s="148"/>
      <c r="AQ436" s="148"/>
      <c r="AR436" s="148"/>
      <c r="AS436" s="148"/>
      <c r="AT436" s="148"/>
      <c r="AU436" s="148"/>
      <c r="AV436" s="148"/>
      <c r="AW436" s="148"/>
      <c r="AX436" s="148"/>
      <c r="AY436" s="148"/>
      <c r="AZ436" s="148"/>
      <c r="BA436" s="148"/>
      <c r="BB436" s="148"/>
      <c r="BC436" s="148"/>
      <c r="BD436" s="148"/>
      <c r="BE436" s="148"/>
      <c r="BF436" s="148"/>
      <c r="BG436" s="148"/>
      <c r="BH436" s="148"/>
      <c r="BI436" s="148"/>
      <c r="BJ436" s="148"/>
      <c r="BK436" s="148"/>
      <c r="BL436" s="148"/>
      <c r="BM436" s="148"/>
      <c r="BN436" s="148"/>
      <c r="BO436" s="148"/>
      <c r="BP436" s="148"/>
      <c r="BQ436" s="148"/>
      <c r="BR436" s="148"/>
      <c r="BS436" s="148"/>
      <c r="BT436" s="148"/>
      <c r="BU436" s="148"/>
      <c r="BV436" s="148"/>
      <c r="BW436" s="148"/>
      <c r="BX436" s="148"/>
      <c r="BY436" s="148"/>
      <c r="BZ436" s="148"/>
    </row>
    <row r="437" spans="1:78" s="133" customFormat="1" ht="12.75" customHeight="1" x14ac:dyDescent="0.2">
      <c r="A437" s="158" t="s">
        <v>27335</v>
      </c>
      <c r="B437" s="146" t="s">
        <v>26882</v>
      </c>
      <c r="C437" s="146"/>
      <c r="D437" s="144"/>
      <c r="E437" s="144"/>
      <c r="F437" s="144"/>
      <c r="G437" s="144"/>
      <c r="H437" s="144"/>
      <c r="I437" s="144"/>
      <c r="J437" s="144"/>
      <c r="K437" s="144"/>
      <c r="L437" s="144"/>
      <c r="M437" s="144"/>
      <c r="N437" s="144"/>
      <c r="O437" s="144"/>
      <c r="P437" s="144"/>
      <c r="Q437" s="144"/>
      <c r="R437" s="151"/>
      <c r="U437" s="148"/>
      <c r="V437" s="148"/>
      <c r="W437" s="148"/>
      <c r="X437" s="148"/>
      <c r="Y437" s="148"/>
      <c r="Z437" s="148"/>
      <c r="AA437" s="148"/>
      <c r="AB437" s="148"/>
      <c r="AC437" s="148"/>
      <c r="AD437" s="148"/>
      <c r="AE437" s="148"/>
      <c r="AF437" s="148"/>
      <c r="AG437" s="148"/>
      <c r="AH437" s="148"/>
      <c r="AI437" s="148"/>
      <c r="AJ437" s="148"/>
      <c r="AK437" s="148"/>
      <c r="AL437" s="148"/>
      <c r="AM437" s="148"/>
      <c r="AN437" s="148"/>
      <c r="AO437" s="148"/>
      <c r="AP437" s="148"/>
      <c r="AQ437" s="148"/>
      <c r="AR437" s="148"/>
      <c r="AS437" s="148"/>
      <c r="AT437" s="148"/>
      <c r="AU437" s="148"/>
      <c r="AV437" s="148"/>
      <c r="AW437" s="148"/>
      <c r="AX437" s="148"/>
      <c r="AY437" s="148"/>
      <c r="AZ437" s="148"/>
      <c r="BA437" s="148"/>
      <c r="BB437" s="148"/>
      <c r="BC437" s="148"/>
      <c r="BD437" s="148"/>
      <c r="BE437" s="148"/>
      <c r="BF437" s="148"/>
      <c r="BG437" s="148"/>
      <c r="BH437" s="148"/>
      <c r="BI437" s="148"/>
      <c r="BJ437" s="148"/>
      <c r="BK437" s="148"/>
      <c r="BL437" s="148"/>
      <c r="BM437" s="148"/>
      <c r="BN437" s="148"/>
      <c r="BO437" s="148"/>
      <c r="BP437" s="148"/>
      <c r="BQ437" s="148"/>
      <c r="BR437" s="148"/>
      <c r="BS437" s="148"/>
      <c r="BT437" s="148"/>
      <c r="BU437" s="148"/>
      <c r="BV437" s="148"/>
      <c r="BW437" s="148"/>
      <c r="BX437" s="148"/>
      <c r="BY437" s="148"/>
      <c r="BZ437" s="148"/>
    </row>
    <row r="438" spans="1:78" s="133" customFormat="1" ht="12.75" customHeight="1" x14ac:dyDescent="0.2">
      <c r="A438" s="158" t="s">
        <v>27335</v>
      </c>
      <c r="B438" s="146">
        <v>0.01</v>
      </c>
      <c r="C438" s="146"/>
      <c r="D438" s="144"/>
      <c r="E438" s="144"/>
      <c r="F438" s="144"/>
      <c r="G438" s="144"/>
      <c r="H438" s="144"/>
      <c r="I438" s="144"/>
      <c r="J438" s="144"/>
      <c r="K438" s="144"/>
      <c r="L438" s="144"/>
      <c r="M438" s="144"/>
      <c r="N438" s="144"/>
      <c r="O438" s="144"/>
      <c r="P438" s="144"/>
      <c r="Q438" s="144"/>
      <c r="R438" s="151"/>
      <c r="U438" s="148"/>
      <c r="V438" s="148"/>
      <c r="W438" s="148"/>
      <c r="X438" s="148"/>
      <c r="Y438" s="148"/>
      <c r="Z438" s="148"/>
      <c r="AA438" s="148"/>
      <c r="AB438" s="148"/>
      <c r="AC438" s="148"/>
      <c r="AD438" s="148"/>
      <c r="AE438" s="148"/>
      <c r="AF438" s="148"/>
      <c r="AG438" s="148"/>
      <c r="AH438" s="148"/>
      <c r="AI438" s="148"/>
      <c r="AJ438" s="148"/>
      <c r="AK438" s="148"/>
      <c r="AL438" s="148"/>
      <c r="AM438" s="148"/>
      <c r="AN438" s="148"/>
      <c r="AO438" s="148"/>
      <c r="AP438" s="148"/>
      <c r="AQ438" s="148"/>
      <c r="AR438" s="148"/>
      <c r="AS438" s="148"/>
      <c r="AT438" s="148"/>
      <c r="AU438" s="148"/>
      <c r="AV438" s="148"/>
      <c r="AW438" s="148"/>
      <c r="AX438" s="148"/>
      <c r="AY438" s="148"/>
      <c r="AZ438" s="148"/>
      <c r="BA438" s="148"/>
      <c r="BB438" s="148"/>
      <c r="BC438" s="148"/>
      <c r="BD438" s="148"/>
      <c r="BE438" s="148"/>
      <c r="BF438" s="148"/>
      <c r="BG438" s="148"/>
      <c r="BH438" s="148"/>
      <c r="BI438" s="148"/>
      <c r="BJ438" s="148"/>
      <c r="BK438" s="148"/>
      <c r="BL438" s="148"/>
      <c r="BM438" s="148"/>
      <c r="BN438" s="148"/>
      <c r="BO438" s="148"/>
      <c r="BP438" s="148"/>
      <c r="BQ438" s="148"/>
      <c r="BR438" s="148"/>
      <c r="BS438" s="148"/>
      <c r="BT438" s="148"/>
      <c r="BU438" s="148"/>
      <c r="BV438" s="148"/>
      <c r="BW438" s="148"/>
      <c r="BX438" s="148"/>
      <c r="BY438" s="148"/>
      <c r="BZ438" s="148"/>
    </row>
    <row r="439" spans="1:78" s="133" customFormat="1" ht="25.5" x14ac:dyDescent="0.2">
      <c r="A439" s="141" t="s">
        <v>53</v>
      </c>
      <c r="B439" s="130" t="s">
        <v>8</v>
      </c>
      <c r="C439" s="130" t="s">
        <v>27078</v>
      </c>
      <c r="D439" s="131" t="s">
        <v>21</v>
      </c>
      <c r="E439" s="131" t="s">
        <v>26</v>
      </c>
      <c r="F439" s="131" t="s">
        <v>10</v>
      </c>
      <c r="G439" s="131"/>
      <c r="H439" s="131"/>
      <c r="I439" s="131"/>
      <c r="J439" s="131"/>
      <c r="K439" s="131"/>
      <c r="L439" s="131"/>
      <c r="M439" s="131"/>
      <c r="N439" s="131"/>
      <c r="O439" s="131"/>
      <c r="P439" s="131"/>
      <c r="Q439" s="131"/>
      <c r="R439" s="137"/>
    </row>
    <row r="440" spans="1:78" s="133" customFormat="1" ht="12.75" customHeight="1" x14ac:dyDescent="0.2">
      <c r="A440" s="142" t="s">
        <v>53</v>
      </c>
      <c r="B440" s="125">
        <v>0.01</v>
      </c>
      <c r="C440" s="127">
        <v>0.01</v>
      </c>
      <c r="D440" s="127">
        <v>0.01</v>
      </c>
      <c r="E440" s="125">
        <v>0.01</v>
      </c>
      <c r="F440" s="125">
        <v>0.01</v>
      </c>
      <c r="G440" s="125"/>
      <c r="H440" s="125"/>
      <c r="I440" s="125"/>
      <c r="J440" s="125"/>
      <c r="K440" s="125"/>
      <c r="L440" s="125"/>
      <c r="M440" s="125"/>
      <c r="N440" s="125"/>
      <c r="O440" s="125"/>
      <c r="P440" s="125"/>
      <c r="Q440" s="125"/>
      <c r="R440" s="135"/>
    </row>
    <row r="441" spans="1:78" s="133" customFormat="1" ht="12.75" customHeight="1" x14ac:dyDescent="0.2">
      <c r="A441" s="141" t="s">
        <v>27368</v>
      </c>
      <c r="B441" s="152" t="s">
        <v>26860</v>
      </c>
      <c r="C441" s="131"/>
      <c r="D441" s="131"/>
      <c r="E441" s="152"/>
      <c r="F441" s="152"/>
      <c r="G441" s="152"/>
      <c r="H441" s="152"/>
      <c r="I441" s="152"/>
      <c r="J441" s="152"/>
      <c r="K441" s="152"/>
      <c r="L441" s="152"/>
      <c r="M441" s="152"/>
      <c r="N441" s="152"/>
      <c r="O441" s="152"/>
      <c r="P441" s="152"/>
      <c r="Q441" s="152"/>
      <c r="R441" s="153"/>
    </row>
    <row r="442" spans="1:78" s="133" customFormat="1" ht="12.75" customHeight="1" x14ac:dyDescent="0.2">
      <c r="A442" s="142" t="s">
        <v>27368</v>
      </c>
      <c r="B442" s="125">
        <v>0.01</v>
      </c>
      <c r="C442" s="127"/>
      <c r="D442" s="127"/>
      <c r="E442" s="125"/>
      <c r="F442" s="125"/>
      <c r="G442" s="125"/>
      <c r="H442" s="125"/>
      <c r="I442" s="125"/>
      <c r="J442" s="125"/>
      <c r="K442" s="125"/>
      <c r="L442" s="125"/>
      <c r="M442" s="125"/>
      <c r="N442" s="125"/>
      <c r="O442" s="125"/>
      <c r="P442" s="125"/>
      <c r="Q442" s="125"/>
      <c r="R442" s="135"/>
    </row>
    <row r="443" spans="1:78" s="133" customFormat="1" ht="25.5" x14ac:dyDescent="0.2">
      <c r="A443" s="158" t="s">
        <v>27003</v>
      </c>
      <c r="B443" s="146" t="s">
        <v>8</v>
      </c>
      <c r="C443" s="146"/>
      <c r="D443" s="146"/>
      <c r="E443" s="144"/>
      <c r="F443" s="144"/>
      <c r="G443" s="144"/>
      <c r="H443" s="144"/>
      <c r="I443" s="144"/>
      <c r="J443" s="144"/>
      <c r="K443" s="144"/>
      <c r="L443" s="144"/>
      <c r="M443" s="144"/>
      <c r="N443" s="144"/>
      <c r="O443" s="144"/>
      <c r="P443" s="144"/>
      <c r="Q443" s="144"/>
      <c r="R443" s="147"/>
    </row>
    <row r="444" spans="1:78" s="133" customFormat="1" ht="12.75" customHeight="1" x14ac:dyDescent="0.2">
      <c r="A444" s="158" t="s">
        <v>27003</v>
      </c>
      <c r="B444" s="144">
        <v>0.01</v>
      </c>
      <c r="C444" s="146"/>
      <c r="D444" s="146"/>
      <c r="E444" s="144"/>
      <c r="F444" s="144"/>
      <c r="G444" s="144"/>
      <c r="H444" s="144"/>
      <c r="I444" s="144"/>
      <c r="J444" s="144"/>
      <c r="K444" s="144"/>
      <c r="L444" s="144"/>
      <c r="M444" s="144"/>
      <c r="N444" s="144"/>
      <c r="O444" s="144"/>
      <c r="P444" s="144"/>
      <c r="Q444" s="144"/>
      <c r="R444" s="147"/>
    </row>
    <row r="445" spans="1:78" s="133" customFormat="1" ht="12.75" customHeight="1" x14ac:dyDescent="0.2">
      <c r="A445" s="141" t="s">
        <v>27495</v>
      </c>
      <c r="B445" s="152" t="s">
        <v>26860</v>
      </c>
      <c r="C445" s="131"/>
      <c r="D445" s="131"/>
      <c r="E445" s="152"/>
      <c r="F445" s="152"/>
      <c r="G445" s="152"/>
      <c r="H445" s="152"/>
      <c r="I445" s="152"/>
      <c r="J445" s="152"/>
      <c r="K445" s="152"/>
      <c r="L445" s="152"/>
      <c r="M445" s="152"/>
      <c r="N445" s="152"/>
      <c r="O445" s="152"/>
      <c r="P445" s="152"/>
      <c r="Q445" s="152"/>
      <c r="R445" s="153"/>
    </row>
    <row r="446" spans="1:78" s="133" customFormat="1" ht="12.75" customHeight="1" x14ac:dyDescent="0.2">
      <c r="A446" s="142" t="s">
        <v>27495</v>
      </c>
      <c r="B446" s="125">
        <v>0.01</v>
      </c>
      <c r="C446" s="127"/>
      <c r="D446" s="127"/>
      <c r="E446" s="125"/>
      <c r="F446" s="125"/>
      <c r="G446" s="125"/>
      <c r="H446" s="125"/>
      <c r="I446" s="125"/>
      <c r="J446" s="125"/>
      <c r="K446" s="125"/>
      <c r="L446" s="125"/>
      <c r="M446" s="125"/>
      <c r="N446" s="125"/>
      <c r="O446" s="125"/>
      <c r="P446" s="125"/>
      <c r="Q446" s="125"/>
      <c r="R446" s="135"/>
    </row>
    <row r="447" spans="1:78" s="133" customFormat="1" ht="25.5" x14ac:dyDescent="0.2">
      <c r="A447" s="141" t="s">
        <v>54</v>
      </c>
      <c r="B447" s="130" t="s">
        <v>21</v>
      </c>
      <c r="C447" s="130" t="s">
        <v>26904</v>
      </c>
      <c r="D447" s="131" t="s">
        <v>26</v>
      </c>
      <c r="E447" s="131"/>
      <c r="F447" s="131"/>
      <c r="G447" s="131"/>
      <c r="H447" s="131"/>
      <c r="I447" s="131"/>
      <c r="J447" s="131"/>
      <c r="K447" s="131"/>
      <c r="L447" s="131"/>
      <c r="M447" s="131"/>
      <c r="N447" s="131"/>
      <c r="O447" s="131"/>
      <c r="P447" s="131"/>
      <c r="Q447" s="131"/>
      <c r="R447" s="137"/>
    </row>
    <row r="448" spans="1:78" s="133" customFormat="1" ht="12.75" customHeight="1" x14ac:dyDescent="0.2">
      <c r="A448" s="142" t="s">
        <v>54</v>
      </c>
      <c r="B448" s="125">
        <v>0.01</v>
      </c>
      <c r="C448" s="127">
        <v>0.01</v>
      </c>
      <c r="D448" s="127">
        <v>0.01</v>
      </c>
      <c r="E448" s="125"/>
      <c r="F448" s="125"/>
      <c r="G448" s="125"/>
      <c r="H448" s="125"/>
      <c r="I448" s="125"/>
      <c r="J448" s="125"/>
      <c r="K448" s="125"/>
      <c r="L448" s="125"/>
      <c r="M448" s="125"/>
      <c r="N448" s="125"/>
      <c r="O448" s="125"/>
      <c r="P448" s="125"/>
      <c r="Q448" s="125"/>
      <c r="R448" s="135"/>
    </row>
    <row r="449" spans="1:18" s="133" customFormat="1" ht="12.75" customHeight="1" x14ac:dyDescent="0.2">
      <c r="A449" s="158" t="s">
        <v>27310</v>
      </c>
      <c r="B449" s="144" t="s">
        <v>26860</v>
      </c>
      <c r="C449" s="146"/>
      <c r="D449" s="146"/>
      <c r="E449" s="144"/>
      <c r="F449" s="144"/>
      <c r="G449" s="144"/>
      <c r="H449" s="144"/>
      <c r="I449" s="144"/>
      <c r="J449" s="144"/>
      <c r="K449" s="144"/>
      <c r="L449" s="144"/>
      <c r="M449" s="144"/>
      <c r="N449" s="144"/>
      <c r="O449" s="144"/>
      <c r="P449" s="144"/>
      <c r="Q449" s="144"/>
      <c r="R449" s="147"/>
    </row>
    <row r="450" spans="1:18" s="133" customFormat="1" ht="12.75" customHeight="1" x14ac:dyDescent="0.2">
      <c r="A450" s="158" t="s">
        <v>27310</v>
      </c>
      <c r="B450" s="144">
        <v>0.01</v>
      </c>
      <c r="C450" s="146"/>
      <c r="D450" s="146"/>
      <c r="E450" s="144"/>
      <c r="F450" s="144"/>
      <c r="G450" s="144"/>
      <c r="H450" s="144"/>
      <c r="I450" s="144"/>
      <c r="J450" s="144"/>
      <c r="K450" s="144"/>
      <c r="L450" s="144"/>
      <c r="M450" s="144"/>
      <c r="N450" s="144"/>
      <c r="O450" s="144"/>
      <c r="P450" s="144"/>
      <c r="Q450" s="144"/>
      <c r="R450" s="147"/>
    </row>
    <row r="451" spans="1:18" s="133" customFormat="1" ht="12.75" customHeight="1" x14ac:dyDescent="0.2">
      <c r="A451" s="141" t="s">
        <v>27424</v>
      </c>
      <c r="B451" s="152" t="s">
        <v>26860</v>
      </c>
      <c r="C451" s="131"/>
      <c r="D451" s="131"/>
      <c r="E451" s="152"/>
      <c r="F451" s="152"/>
      <c r="G451" s="152"/>
      <c r="H451" s="152"/>
      <c r="I451" s="152"/>
      <c r="J451" s="152"/>
      <c r="K451" s="152"/>
      <c r="L451" s="152"/>
      <c r="M451" s="152"/>
      <c r="N451" s="152"/>
      <c r="O451" s="152"/>
      <c r="P451" s="152"/>
      <c r="Q451" s="152"/>
      <c r="R451" s="153"/>
    </row>
    <row r="452" spans="1:18" s="133" customFormat="1" ht="12.75" customHeight="1" x14ac:dyDescent="0.2">
      <c r="A452" s="142" t="s">
        <v>27424</v>
      </c>
      <c r="B452" s="125">
        <v>0.01</v>
      </c>
      <c r="C452" s="127"/>
      <c r="D452" s="127"/>
      <c r="E452" s="125"/>
      <c r="F452" s="125"/>
      <c r="G452" s="125"/>
      <c r="H452" s="125"/>
      <c r="I452" s="125"/>
      <c r="J452" s="125"/>
      <c r="K452" s="125"/>
      <c r="L452" s="125"/>
      <c r="M452" s="125"/>
      <c r="N452" s="125"/>
      <c r="O452" s="125"/>
      <c r="P452" s="125"/>
      <c r="Q452" s="125"/>
      <c r="R452" s="135"/>
    </row>
    <row r="453" spans="1:18" s="133" customFormat="1" ht="25.5" x14ac:dyDescent="0.2">
      <c r="A453" s="139" t="s">
        <v>27047</v>
      </c>
      <c r="B453" s="131" t="s">
        <v>26895</v>
      </c>
      <c r="C453" s="194"/>
      <c r="D453" s="194"/>
      <c r="E453" s="152"/>
      <c r="F453" s="152"/>
      <c r="G453" s="152"/>
      <c r="H453" s="152"/>
      <c r="I453" s="152"/>
      <c r="J453" s="152"/>
      <c r="K453" s="152"/>
      <c r="L453" s="152"/>
      <c r="M453" s="152"/>
      <c r="N453" s="152"/>
      <c r="O453" s="152"/>
      <c r="P453" s="152"/>
      <c r="Q453" s="152"/>
      <c r="R453" s="203"/>
    </row>
    <row r="454" spans="1:18" s="133" customFormat="1" ht="12.75" customHeight="1" x14ac:dyDescent="0.2">
      <c r="A454" s="134" t="s">
        <v>27047</v>
      </c>
      <c r="B454" s="125">
        <v>0.01</v>
      </c>
      <c r="C454" s="126"/>
      <c r="D454" s="127"/>
      <c r="E454" s="125"/>
      <c r="F454" s="125"/>
      <c r="G454" s="125"/>
      <c r="H454" s="125"/>
      <c r="I454" s="125"/>
      <c r="J454" s="125"/>
      <c r="K454" s="125"/>
      <c r="L454" s="125"/>
      <c r="M454" s="125"/>
      <c r="N454" s="125"/>
      <c r="O454" s="125"/>
      <c r="P454" s="125"/>
      <c r="Q454" s="125"/>
      <c r="R454" s="204"/>
    </row>
    <row r="455" spans="1:18" s="133" customFormat="1" ht="12.75" customHeight="1" x14ac:dyDescent="0.2">
      <c r="A455" s="150" t="s">
        <v>27555</v>
      </c>
      <c r="B455" s="144" t="s">
        <v>26882</v>
      </c>
      <c r="C455" s="145"/>
      <c r="D455" s="146"/>
      <c r="E455" s="144"/>
      <c r="F455" s="144"/>
      <c r="G455" s="144"/>
      <c r="H455" s="144"/>
      <c r="I455" s="144"/>
      <c r="J455" s="144"/>
      <c r="K455" s="144"/>
      <c r="L455" s="144"/>
      <c r="M455" s="144"/>
      <c r="N455" s="144"/>
      <c r="O455" s="144"/>
      <c r="P455" s="144"/>
      <c r="Q455" s="144"/>
      <c r="R455" s="205"/>
    </row>
    <row r="456" spans="1:18" s="133" customFormat="1" ht="12.75" customHeight="1" x14ac:dyDescent="0.2">
      <c r="A456" s="150" t="s">
        <v>27555</v>
      </c>
      <c r="B456" s="144">
        <v>0.01</v>
      </c>
      <c r="C456" s="145"/>
      <c r="D456" s="146"/>
      <c r="E456" s="144"/>
      <c r="F456" s="144"/>
      <c r="G456" s="144"/>
      <c r="H456" s="144"/>
      <c r="I456" s="144"/>
      <c r="J456" s="144"/>
      <c r="K456" s="144"/>
      <c r="L456" s="144"/>
      <c r="M456" s="144"/>
      <c r="N456" s="144"/>
      <c r="O456" s="144"/>
      <c r="P456" s="144"/>
      <c r="Q456" s="144"/>
      <c r="R456" s="205"/>
    </row>
    <row r="457" spans="1:18" s="133" customFormat="1" ht="12.75" customHeight="1" x14ac:dyDescent="0.2">
      <c r="A457" s="129" t="s">
        <v>27435</v>
      </c>
      <c r="B457" s="152" t="s">
        <v>26860</v>
      </c>
      <c r="C457" s="194"/>
      <c r="D457" s="131"/>
      <c r="E457" s="152"/>
      <c r="F457" s="152"/>
      <c r="G457" s="152"/>
      <c r="H457" s="152"/>
      <c r="I457" s="152"/>
      <c r="J457" s="152"/>
      <c r="K457" s="152"/>
      <c r="L457" s="152"/>
      <c r="M457" s="152"/>
      <c r="N457" s="152"/>
      <c r="O457" s="152"/>
      <c r="P457" s="152"/>
      <c r="Q457" s="152"/>
      <c r="R457" s="203"/>
    </row>
    <row r="458" spans="1:18" s="133" customFormat="1" ht="12.75" customHeight="1" x14ac:dyDescent="0.2">
      <c r="A458" s="134" t="s">
        <v>27435</v>
      </c>
      <c r="B458" s="125">
        <v>0.01</v>
      </c>
      <c r="C458" s="126"/>
      <c r="D458" s="127"/>
      <c r="E458" s="125"/>
      <c r="F458" s="125"/>
      <c r="G458" s="125"/>
      <c r="H458" s="125"/>
      <c r="I458" s="125"/>
      <c r="J458" s="125"/>
      <c r="K458" s="125"/>
      <c r="L458" s="125"/>
      <c r="M458" s="125"/>
      <c r="N458" s="125"/>
      <c r="O458" s="125"/>
      <c r="P458" s="125"/>
      <c r="Q458" s="125"/>
      <c r="R458" s="204"/>
    </row>
    <row r="459" spans="1:18" s="133" customFormat="1" ht="12.75" customHeight="1" x14ac:dyDescent="0.2">
      <c r="A459" s="158" t="s">
        <v>27395</v>
      </c>
      <c r="B459" s="145" t="s">
        <v>26937</v>
      </c>
      <c r="C459" s="146"/>
      <c r="D459" s="146"/>
      <c r="E459" s="144"/>
      <c r="F459" s="144"/>
      <c r="G459" s="144"/>
      <c r="H459" s="144"/>
      <c r="I459" s="144"/>
      <c r="J459" s="144"/>
      <c r="K459" s="144"/>
      <c r="L459" s="144"/>
      <c r="M459" s="144"/>
      <c r="N459" s="144"/>
      <c r="O459" s="144"/>
      <c r="P459" s="144"/>
      <c r="Q459" s="144"/>
      <c r="R459" s="147"/>
    </row>
    <row r="460" spans="1:18" s="133" customFormat="1" ht="12.75" customHeight="1" x14ac:dyDescent="0.2">
      <c r="A460" s="158" t="s">
        <v>27395</v>
      </c>
      <c r="B460" s="145">
        <v>0.01</v>
      </c>
      <c r="C460" s="146"/>
      <c r="D460" s="146"/>
      <c r="E460" s="144"/>
      <c r="F460" s="144"/>
      <c r="G460" s="144"/>
      <c r="H460" s="144"/>
      <c r="I460" s="144"/>
      <c r="J460" s="144"/>
      <c r="K460" s="144"/>
      <c r="L460" s="144"/>
      <c r="M460" s="144"/>
      <c r="N460" s="144"/>
      <c r="O460" s="144"/>
      <c r="P460" s="144"/>
      <c r="Q460" s="144"/>
      <c r="R460" s="147"/>
    </row>
    <row r="461" spans="1:18" s="133" customFormat="1" ht="25.5" x14ac:dyDescent="0.2">
      <c r="A461" s="139" t="s">
        <v>27126</v>
      </c>
      <c r="B461" s="131" t="s">
        <v>26895</v>
      </c>
      <c r="C461" s="194"/>
      <c r="D461" s="194"/>
      <c r="E461" s="152"/>
      <c r="F461" s="152"/>
      <c r="G461" s="152"/>
      <c r="H461" s="152"/>
      <c r="I461" s="152"/>
      <c r="J461" s="152"/>
      <c r="K461" s="152"/>
      <c r="L461" s="152"/>
      <c r="M461" s="152"/>
      <c r="N461" s="152"/>
      <c r="O461" s="152"/>
      <c r="P461" s="152"/>
      <c r="Q461" s="152"/>
      <c r="R461" s="203"/>
    </row>
    <row r="462" spans="1:18" s="133" customFormat="1" ht="12.75" customHeight="1" x14ac:dyDescent="0.2">
      <c r="A462" s="134" t="s">
        <v>27126</v>
      </c>
      <c r="B462" s="125">
        <v>0.01</v>
      </c>
      <c r="C462" s="126"/>
      <c r="D462" s="127"/>
      <c r="E462" s="125"/>
      <c r="F462" s="125"/>
      <c r="G462" s="125"/>
      <c r="H462" s="125"/>
      <c r="I462" s="125"/>
      <c r="J462" s="125"/>
      <c r="K462" s="125"/>
      <c r="L462" s="125"/>
      <c r="M462" s="125"/>
      <c r="N462" s="125"/>
      <c r="O462" s="125"/>
      <c r="P462" s="125"/>
      <c r="Q462" s="125"/>
      <c r="R462" s="204"/>
    </row>
    <row r="463" spans="1:18" s="133" customFormat="1" ht="25.5" x14ac:dyDescent="0.2">
      <c r="A463" s="129" t="s">
        <v>27356</v>
      </c>
      <c r="B463" s="131" t="s">
        <v>26895</v>
      </c>
      <c r="C463" s="194"/>
      <c r="D463" s="131"/>
      <c r="E463" s="152"/>
      <c r="F463" s="152"/>
      <c r="G463" s="152"/>
      <c r="H463" s="152"/>
      <c r="I463" s="152"/>
      <c r="J463" s="152"/>
      <c r="K463" s="152"/>
      <c r="L463" s="152"/>
      <c r="M463" s="152"/>
      <c r="N463" s="152"/>
      <c r="O463" s="152"/>
      <c r="P463" s="152"/>
      <c r="Q463" s="152"/>
      <c r="R463" s="203"/>
    </row>
    <row r="464" spans="1:18" s="133" customFormat="1" ht="12.75" customHeight="1" x14ac:dyDescent="0.2">
      <c r="A464" s="134" t="s">
        <v>27356</v>
      </c>
      <c r="B464" s="125">
        <v>0.01</v>
      </c>
      <c r="C464" s="126"/>
      <c r="D464" s="127"/>
      <c r="E464" s="125"/>
      <c r="F464" s="125"/>
      <c r="G464" s="125"/>
      <c r="H464" s="125"/>
      <c r="I464" s="125"/>
      <c r="J464" s="125"/>
      <c r="K464" s="125"/>
      <c r="L464" s="125"/>
      <c r="M464" s="125"/>
      <c r="N464" s="125"/>
      <c r="O464" s="125"/>
      <c r="P464" s="125"/>
      <c r="Q464" s="125"/>
      <c r="R464" s="204"/>
    </row>
    <row r="465" spans="1:18" s="133" customFormat="1" x14ac:dyDescent="0.2">
      <c r="A465" s="158"/>
      <c r="B465" s="145"/>
      <c r="C465" s="146"/>
      <c r="D465" s="146"/>
      <c r="E465" s="144"/>
      <c r="F465" s="144"/>
      <c r="G465" s="144"/>
      <c r="H465" s="144"/>
      <c r="I465" s="144"/>
      <c r="J465" s="144"/>
      <c r="K465" s="144"/>
      <c r="L465" s="144"/>
      <c r="M465" s="144"/>
      <c r="N465" s="144"/>
      <c r="O465" s="144"/>
      <c r="P465" s="144"/>
      <c r="Q465" s="144"/>
      <c r="R465" s="147"/>
    </row>
    <row r="466" spans="1:18" s="133" customFormat="1" ht="12.75" customHeight="1" x14ac:dyDescent="0.2">
      <c r="A466" s="142"/>
      <c r="B466" s="126"/>
      <c r="C466" s="127"/>
      <c r="D466" s="127"/>
      <c r="E466" s="125"/>
      <c r="F466" s="125"/>
      <c r="G466" s="125"/>
      <c r="H466" s="125"/>
      <c r="I466" s="125"/>
      <c r="J466" s="125"/>
      <c r="K466" s="125"/>
      <c r="L466" s="125"/>
      <c r="M466" s="125"/>
      <c r="N466" s="125"/>
      <c r="O466" s="125"/>
      <c r="P466" s="125"/>
      <c r="Q466" s="125"/>
      <c r="R466" s="135"/>
    </row>
    <row r="467" spans="1:18" s="133" customFormat="1" ht="12.75" customHeight="1" x14ac:dyDescent="0.2">
      <c r="A467" s="158"/>
      <c r="B467" s="145"/>
      <c r="C467" s="146"/>
      <c r="D467" s="146"/>
      <c r="E467" s="144"/>
      <c r="F467" s="144"/>
      <c r="G467" s="144"/>
      <c r="H467" s="144"/>
      <c r="I467" s="144"/>
      <c r="J467" s="144"/>
      <c r="K467" s="144"/>
      <c r="L467" s="144"/>
      <c r="M467" s="144"/>
      <c r="N467" s="144"/>
      <c r="O467" s="144"/>
      <c r="P467" s="144"/>
      <c r="Q467" s="144"/>
      <c r="R467" s="147"/>
    </row>
    <row r="468" spans="1:18" s="133" customFormat="1" ht="12.75" customHeight="1" x14ac:dyDescent="0.2">
      <c r="A468" s="142"/>
      <c r="B468" s="126"/>
      <c r="C468" s="127"/>
      <c r="D468" s="127"/>
      <c r="E468" s="125"/>
      <c r="F468" s="125"/>
      <c r="G468" s="125"/>
      <c r="H468" s="125"/>
      <c r="I468" s="125"/>
      <c r="J468" s="125"/>
      <c r="K468" s="125"/>
      <c r="L468" s="125"/>
      <c r="M468" s="125"/>
      <c r="N468" s="125"/>
      <c r="O468" s="125"/>
      <c r="P468" s="125"/>
      <c r="Q468" s="125"/>
      <c r="R468" s="135"/>
    </row>
    <row r="469" spans="1:18" s="133" customFormat="1" ht="25.5" x14ac:dyDescent="0.2">
      <c r="A469" s="158" t="s">
        <v>26894</v>
      </c>
      <c r="B469" s="146" t="s">
        <v>26895</v>
      </c>
      <c r="C469" s="146" t="s">
        <v>125</v>
      </c>
      <c r="D469" s="146"/>
      <c r="E469" s="144"/>
      <c r="F469" s="144"/>
      <c r="G469" s="144"/>
      <c r="H469" s="144"/>
      <c r="I469" s="144"/>
      <c r="J469" s="144"/>
      <c r="K469" s="144"/>
      <c r="L469" s="144"/>
      <c r="M469" s="144"/>
      <c r="N469" s="144"/>
      <c r="O469" s="144"/>
      <c r="P469" s="144"/>
      <c r="Q469" s="144"/>
      <c r="R469" s="147"/>
    </row>
    <row r="470" spans="1:18" s="133" customFormat="1" ht="12.75" customHeight="1" x14ac:dyDescent="0.2">
      <c r="A470" s="142" t="s">
        <v>26894</v>
      </c>
      <c r="B470" s="125">
        <v>0.01</v>
      </c>
      <c r="C470" s="127">
        <v>0.01</v>
      </c>
      <c r="D470" s="127"/>
      <c r="E470" s="125"/>
      <c r="F470" s="125"/>
      <c r="G470" s="125"/>
      <c r="H470" s="125"/>
      <c r="I470" s="125"/>
      <c r="J470" s="125"/>
      <c r="K470" s="125"/>
      <c r="L470" s="125"/>
      <c r="M470" s="125"/>
      <c r="N470" s="125"/>
      <c r="O470" s="125"/>
      <c r="P470" s="125"/>
      <c r="Q470" s="125"/>
      <c r="R470" s="135"/>
    </row>
    <row r="471" spans="1:18" s="133" customFormat="1" ht="12.75" customHeight="1" x14ac:dyDescent="0.2">
      <c r="A471" s="141" t="s">
        <v>27423</v>
      </c>
      <c r="B471" s="152" t="s">
        <v>21</v>
      </c>
      <c r="C471" s="131"/>
      <c r="D471" s="131"/>
      <c r="E471" s="152"/>
      <c r="F471" s="152"/>
      <c r="G471" s="152"/>
      <c r="H471" s="152"/>
      <c r="I471" s="152"/>
      <c r="J471" s="152"/>
      <c r="K471" s="152"/>
      <c r="L471" s="152"/>
      <c r="M471" s="152"/>
      <c r="N471" s="152"/>
      <c r="O471" s="152"/>
      <c r="P471" s="152"/>
      <c r="Q471" s="152"/>
      <c r="R471" s="153"/>
    </row>
    <row r="472" spans="1:18" s="133" customFormat="1" ht="12.75" customHeight="1" x14ac:dyDescent="0.2">
      <c r="A472" s="142" t="s">
        <v>27423</v>
      </c>
      <c r="B472" s="125">
        <v>0.01</v>
      </c>
      <c r="C472" s="127"/>
      <c r="D472" s="127"/>
      <c r="E472" s="125"/>
      <c r="F472" s="125"/>
      <c r="G472" s="125"/>
      <c r="H472" s="125"/>
      <c r="I472" s="125"/>
      <c r="J472" s="125"/>
      <c r="K472" s="125"/>
      <c r="L472" s="125"/>
      <c r="M472" s="125"/>
      <c r="N472" s="125"/>
      <c r="O472" s="125"/>
      <c r="P472" s="125"/>
      <c r="Q472" s="125"/>
      <c r="R472" s="135"/>
    </row>
    <row r="473" spans="1:18" s="133" customFormat="1" ht="12.75" customHeight="1" x14ac:dyDescent="0.2">
      <c r="A473" s="158" t="s">
        <v>27326</v>
      </c>
      <c r="B473" s="144" t="s">
        <v>125</v>
      </c>
      <c r="C473" s="146"/>
      <c r="D473" s="146"/>
      <c r="E473" s="144"/>
      <c r="F473" s="144"/>
      <c r="G473" s="144"/>
      <c r="H473" s="144"/>
      <c r="I473" s="144"/>
      <c r="J473" s="144"/>
      <c r="K473" s="144"/>
      <c r="L473" s="144"/>
      <c r="M473" s="144"/>
      <c r="N473" s="144"/>
      <c r="O473" s="144"/>
      <c r="P473" s="144"/>
      <c r="Q473" s="144"/>
      <c r="R473" s="147"/>
    </row>
    <row r="474" spans="1:18" s="133" customFormat="1" ht="12.75" customHeight="1" x14ac:dyDescent="0.2">
      <c r="A474" s="158" t="s">
        <v>27326</v>
      </c>
      <c r="B474" s="144">
        <v>0.01</v>
      </c>
      <c r="C474" s="146"/>
      <c r="D474" s="146"/>
      <c r="E474" s="144"/>
      <c r="F474" s="144"/>
      <c r="G474" s="144"/>
      <c r="H474" s="144"/>
      <c r="I474" s="144"/>
      <c r="J474" s="144"/>
      <c r="K474" s="144"/>
      <c r="L474" s="144"/>
      <c r="M474" s="144"/>
      <c r="N474" s="144"/>
      <c r="O474" s="144"/>
      <c r="P474" s="144"/>
      <c r="Q474" s="144"/>
      <c r="R474" s="147"/>
    </row>
    <row r="475" spans="1:18" s="133" customFormat="1" ht="25.5" x14ac:dyDescent="0.2">
      <c r="A475" s="141" t="s">
        <v>27458</v>
      </c>
      <c r="B475" s="131" t="s">
        <v>26895</v>
      </c>
      <c r="C475" s="131"/>
      <c r="D475" s="131"/>
      <c r="E475" s="152"/>
      <c r="F475" s="152"/>
      <c r="G475" s="152"/>
      <c r="H475" s="152"/>
      <c r="I475" s="152"/>
      <c r="J475" s="152"/>
      <c r="K475" s="152"/>
      <c r="L475" s="152"/>
      <c r="M475" s="152"/>
      <c r="N475" s="152"/>
      <c r="O475" s="152"/>
      <c r="P475" s="152"/>
      <c r="Q475" s="152"/>
      <c r="R475" s="153"/>
    </row>
    <row r="476" spans="1:18" s="133" customFormat="1" ht="12.75" customHeight="1" x14ac:dyDescent="0.2">
      <c r="A476" s="142" t="s">
        <v>27458</v>
      </c>
      <c r="B476" s="125">
        <v>0.01</v>
      </c>
      <c r="C476" s="127"/>
      <c r="D476" s="127"/>
      <c r="E476" s="125"/>
      <c r="F476" s="125"/>
      <c r="G476" s="125"/>
      <c r="H476" s="125"/>
      <c r="I476" s="125"/>
      <c r="J476" s="125"/>
      <c r="K476" s="125"/>
      <c r="L476" s="125"/>
      <c r="M476" s="125"/>
      <c r="N476" s="125"/>
      <c r="O476" s="125"/>
      <c r="P476" s="125"/>
      <c r="Q476" s="125"/>
      <c r="R476" s="135"/>
    </row>
    <row r="477" spans="1:18" s="133" customFormat="1" ht="25.5" x14ac:dyDescent="0.2">
      <c r="A477" s="141" t="s">
        <v>27042</v>
      </c>
      <c r="B477" s="131" t="s">
        <v>26895</v>
      </c>
      <c r="C477" s="131"/>
      <c r="D477" s="131"/>
      <c r="E477" s="152"/>
      <c r="F477" s="152"/>
      <c r="G477" s="152"/>
      <c r="H477" s="152"/>
      <c r="I477" s="152"/>
      <c r="J477" s="152"/>
      <c r="K477" s="152"/>
      <c r="L477" s="152"/>
      <c r="M477" s="152"/>
      <c r="N477" s="152"/>
      <c r="O477" s="152"/>
      <c r="P477" s="152"/>
      <c r="Q477" s="152"/>
      <c r="R477" s="153"/>
    </row>
    <row r="478" spans="1:18" s="133" customFormat="1" ht="12.75" customHeight="1" x14ac:dyDescent="0.2">
      <c r="A478" s="142" t="s">
        <v>27042</v>
      </c>
      <c r="B478" s="125">
        <v>0.01</v>
      </c>
      <c r="C478" s="127"/>
      <c r="D478" s="127"/>
      <c r="E478" s="125"/>
      <c r="F478" s="125"/>
      <c r="G478" s="125"/>
      <c r="H478" s="125"/>
      <c r="I478" s="125"/>
      <c r="J478" s="125"/>
      <c r="K478" s="125"/>
      <c r="L478" s="125"/>
      <c r="M478" s="125"/>
      <c r="N478" s="125"/>
      <c r="O478" s="125"/>
      <c r="P478" s="125"/>
      <c r="Q478" s="125"/>
      <c r="R478" s="135"/>
    </row>
    <row r="479" spans="1:18" s="133" customFormat="1" ht="25.5" x14ac:dyDescent="0.2">
      <c r="A479" s="158" t="s">
        <v>27181</v>
      </c>
      <c r="B479" s="144" t="s">
        <v>27036</v>
      </c>
      <c r="C479" s="131" t="s">
        <v>26895</v>
      </c>
      <c r="D479" s="146"/>
      <c r="E479" s="144"/>
      <c r="F479" s="144"/>
      <c r="G479" s="144"/>
      <c r="H479" s="144"/>
      <c r="I479" s="144"/>
      <c r="J479" s="144"/>
      <c r="K479" s="144"/>
      <c r="L479" s="144"/>
      <c r="M479" s="144"/>
      <c r="N479" s="144"/>
      <c r="O479" s="144"/>
      <c r="P479" s="144"/>
      <c r="Q479" s="144"/>
      <c r="R479" s="147"/>
    </row>
    <row r="480" spans="1:18" s="133" customFormat="1" ht="12.75" customHeight="1" x14ac:dyDescent="0.2">
      <c r="A480" s="158" t="s">
        <v>27181</v>
      </c>
      <c r="B480" s="144">
        <v>0.01</v>
      </c>
      <c r="C480" s="146">
        <v>0.01</v>
      </c>
      <c r="D480" s="146"/>
      <c r="E480" s="144"/>
      <c r="F480" s="144"/>
      <c r="G480" s="144"/>
      <c r="H480" s="144"/>
      <c r="I480" s="144"/>
      <c r="J480" s="144"/>
      <c r="K480" s="144"/>
      <c r="L480" s="144"/>
      <c r="M480" s="144"/>
      <c r="N480" s="144"/>
      <c r="O480" s="144"/>
      <c r="P480" s="144"/>
      <c r="Q480" s="144"/>
      <c r="R480" s="147"/>
    </row>
    <row r="481" spans="1:18" s="133" customFormat="1" ht="25.5" x14ac:dyDescent="0.2">
      <c r="A481" s="141" t="s">
        <v>7</v>
      </c>
      <c r="B481" s="130" t="s">
        <v>23</v>
      </c>
      <c r="C481" s="130" t="s">
        <v>24</v>
      </c>
      <c r="D481" s="131" t="s">
        <v>3</v>
      </c>
      <c r="E481" s="131" t="s">
        <v>125</v>
      </c>
      <c r="F481" s="131"/>
      <c r="G481" s="131"/>
      <c r="H481" s="131"/>
      <c r="I481" s="131"/>
      <c r="J481" s="131"/>
      <c r="K481" s="131"/>
      <c r="L481" s="131"/>
      <c r="M481" s="131"/>
      <c r="N481" s="131"/>
      <c r="O481" s="131"/>
      <c r="P481" s="131"/>
      <c r="Q481" s="131"/>
      <c r="R481" s="137"/>
    </row>
    <row r="482" spans="1:18" s="133" customFormat="1" ht="12.75" customHeight="1" x14ac:dyDescent="0.2">
      <c r="A482" s="142" t="s">
        <v>7</v>
      </c>
      <c r="B482" s="125">
        <v>0.01</v>
      </c>
      <c r="C482" s="127">
        <v>0.01</v>
      </c>
      <c r="D482" s="127">
        <v>0.01</v>
      </c>
      <c r="E482" s="125">
        <v>0.01</v>
      </c>
      <c r="F482" s="125"/>
      <c r="G482" s="125"/>
      <c r="H482" s="125"/>
      <c r="I482" s="125"/>
      <c r="J482" s="125"/>
      <c r="K482" s="125"/>
      <c r="L482" s="125"/>
      <c r="M482" s="125"/>
      <c r="N482" s="125"/>
      <c r="O482" s="125"/>
      <c r="P482" s="125"/>
      <c r="Q482" s="125"/>
      <c r="R482" s="135"/>
    </row>
    <row r="483" spans="1:18" s="133" customFormat="1" ht="12.75" customHeight="1" x14ac:dyDescent="0.2">
      <c r="A483" s="158" t="s">
        <v>27308</v>
      </c>
      <c r="B483" s="144" t="s">
        <v>26882</v>
      </c>
      <c r="C483" s="146"/>
      <c r="D483" s="146"/>
      <c r="E483" s="144"/>
      <c r="F483" s="144"/>
      <c r="G483" s="144"/>
      <c r="H483" s="144"/>
      <c r="I483" s="144"/>
      <c r="J483" s="144"/>
      <c r="K483" s="144"/>
      <c r="L483" s="144"/>
      <c r="M483" s="144"/>
      <c r="N483" s="144"/>
      <c r="O483" s="144"/>
      <c r="P483" s="144"/>
      <c r="Q483" s="144"/>
      <c r="R483" s="147"/>
    </row>
    <row r="484" spans="1:18" s="133" customFormat="1" ht="12.75" customHeight="1" x14ac:dyDescent="0.2">
      <c r="A484" s="158" t="s">
        <v>27308</v>
      </c>
      <c r="B484" s="144">
        <v>0.01</v>
      </c>
      <c r="C484" s="146"/>
      <c r="D484" s="146"/>
      <c r="E484" s="144"/>
      <c r="F484" s="144"/>
      <c r="G484" s="144"/>
      <c r="H484" s="144"/>
      <c r="I484" s="144"/>
      <c r="J484" s="144"/>
      <c r="K484" s="144"/>
      <c r="L484" s="144"/>
      <c r="M484" s="144"/>
      <c r="N484" s="144"/>
      <c r="O484" s="144"/>
      <c r="P484" s="144"/>
      <c r="Q484" s="144"/>
      <c r="R484" s="147"/>
    </row>
    <row r="485" spans="1:18" s="133" customFormat="1" ht="12.75" customHeight="1" x14ac:dyDescent="0.2">
      <c r="A485" s="141" t="s">
        <v>27213</v>
      </c>
      <c r="B485" s="152" t="s">
        <v>26893</v>
      </c>
      <c r="C485" s="131"/>
      <c r="D485" s="131"/>
      <c r="E485" s="152"/>
      <c r="F485" s="152"/>
      <c r="G485" s="152"/>
      <c r="H485" s="152"/>
      <c r="I485" s="152"/>
      <c r="J485" s="152"/>
      <c r="K485" s="152"/>
      <c r="L485" s="152"/>
      <c r="M485" s="152"/>
      <c r="N485" s="152"/>
      <c r="O485" s="152"/>
      <c r="P485" s="152"/>
      <c r="Q485" s="152"/>
      <c r="R485" s="153"/>
    </row>
    <row r="486" spans="1:18" s="133" customFormat="1" ht="12.75" customHeight="1" x14ac:dyDescent="0.2">
      <c r="A486" s="142" t="s">
        <v>27213</v>
      </c>
      <c r="B486" s="125">
        <v>0.01</v>
      </c>
      <c r="C486" s="127"/>
      <c r="D486" s="127"/>
      <c r="E486" s="125"/>
      <c r="F486" s="125"/>
      <c r="G486" s="125"/>
      <c r="H486" s="125"/>
      <c r="I486" s="125"/>
      <c r="J486" s="125"/>
      <c r="K486" s="125"/>
      <c r="L486" s="125"/>
      <c r="M486" s="125"/>
      <c r="N486" s="125"/>
      <c r="O486" s="125"/>
      <c r="P486" s="125"/>
      <c r="Q486" s="125"/>
      <c r="R486" s="135"/>
    </row>
    <row r="487" spans="1:18" s="133" customFormat="1" ht="12.75" customHeight="1" x14ac:dyDescent="0.2">
      <c r="A487" s="141" t="s">
        <v>27291</v>
      </c>
      <c r="B487" s="131" t="s">
        <v>21</v>
      </c>
      <c r="C487" s="131" t="s">
        <v>125</v>
      </c>
      <c r="D487" s="131"/>
      <c r="E487" s="152"/>
      <c r="F487" s="152"/>
      <c r="G487" s="152"/>
      <c r="H487" s="152"/>
      <c r="I487" s="152"/>
      <c r="J487" s="152"/>
      <c r="K487" s="152"/>
      <c r="L487" s="152"/>
      <c r="M487" s="152"/>
      <c r="N487" s="152"/>
      <c r="O487" s="152"/>
      <c r="P487" s="152"/>
      <c r="Q487" s="152"/>
      <c r="R487" s="153"/>
    </row>
    <row r="488" spans="1:18" s="133" customFormat="1" ht="12.75" customHeight="1" x14ac:dyDescent="0.2">
      <c r="A488" s="142" t="s">
        <v>27291</v>
      </c>
      <c r="B488" s="127">
        <v>0.01</v>
      </c>
      <c r="C488" s="127">
        <v>0.01</v>
      </c>
      <c r="D488" s="127"/>
      <c r="E488" s="125"/>
      <c r="F488" s="125"/>
      <c r="G488" s="125"/>
      <c r="H488" s="125"/>
      <c r="I488" s="125"/>
      <c r="J488" s="125"/>
      <c r="K488" s="125"/>
      <c r="L488" s="125"/>
      <c r="M488" s="125"/>
      <c r="N488" s="125"/>
      <c r="O488" s="125"/>
      <c r="P488" s="125"/>
      <c r="Q488" s="125"/>
      <c r="R488" s="135"/>
    </row>
    <row r="489" spans="1:18" s="133" customFormat="1" ht="25.5" x14ac:dyDescent="0.2">
      <c r="A489" s="158" t="s">
        <v>27043</v>
      </c>
      <c r="B489" s="131" t="s">
        <v>26895</v>
      </c>
      <c r="C489" s="146"/>
      <c r="D489" s="146"/>
      <c r="E489" s="144"/>
      <c r="F489" s="144"/>
      <c r="G489" s="144"/>
      <c r="H489" s="144"/>
      <c r="I489" s="144"/>
      <c r="J489" s="144"/>
      <c r="K489" s="144"/>
      <c r="L489" s="144"/>
      <c r="M489" s="144"/>
      <c r="N489" s="144"/>
      <c r="O489" s="144"/>
      <c r="P489" s="144"/>
      <c r="Q489" s="144"/>
      <c r="R489" s="147"/>
    </row>
    <row r="490" spans="1:18" s="133" customFormat="1" ht="12.75" customHeight="1" x14ac:dyDescent="0.2">
      <c r="A490" s="142" t="s">
        <v>27043</v>
      </c>
      <c r="B490" s="125">
        <v>0.01</v>
      </c>
      <c r="C490" s="127"/>
      <c r="D490" s="127"/>
      <c r="E490" s="125"/>
      <c r="F490" s="125"/>
      <c r="G490" s="125"/>
      <c r="H490" s="125"/>
      <c r="I490" s="125"/>
      <c r="J490" s="125"/>
      <c r="K490" s="125"/>
      <c r="L490" s="125"/>
      <c r="M490" s="125"/>
      <c r="N490" s="125"/>
      <c r="O490" s="125"/>
      <c r="P490" s="125"/>
      <c r="Q490" s="125"/>
      <c r="R490" s="135"/>
    </row>
    <row r="491" spans="1:18" s="133" customFormat="1" ht="12.75" customHeight="1" x14ac:dyDescent="0.2">
      <c r="A491" s="158" t="s">
        <v>27409</v>
      </c>
      <c r="B491" s="144" t="s">
        <v>21</v>
      </c>
      <c r="C491" s="146"/>
      <c r="D491" s="146"/>
      <c r="E491" s="144"/>
      <c r="F491" s="144"/>
      <c r="G491" s="144"/>
      <c r="H491" s="144"/>
      <c r="I491" s="144"/>
      <c r="J491" s="144"/>
      <c r="K491" s="144"/>
      <c r="L491" s="144"/>
      <c r="M491" s="144"/>
      <c r="N491" s="144"/>
      <c r="O491" s="144"/>
      <c r="P491" s="144"/>
      <c r="Q491" s="144"/>
      <c r="R491" s="147"/>
    </row>
    <row r="492" spans="1:18" s="133" customFormat="1" ht="12.75" customHeight="1" x14ac:dyDescent="0.2">
      <c r="A492" s="158" t="s">
        <v>27409</v>
      </c>
      <c r="B492" s="144">
        <v>0.01</v>
      </c>
      <c r="C492" s="146"/>
      <c r="D492" s="146"/>
      <c r="E492" s="144"/>
      <c r="F492" s="144"/>
      <c r="G492" s="144"/>
      <c r="H492" s="144"/>
      <c r="I492" s="144"/>
      <c r="J492" s="144"/>
      <c r="K492" s="144"/>
      <c r="L492" s="144"/>
      <c r="M492" s="144"/>
      <c r="N492" s="144"/>
      <c r="O492" s="144"/>
      <c r="P492" s="144"/>
      <c r="Q492" s="144"/>
      <c r="R492" s="147"/>
    </row>
    <row r="493" spans="1:18" s="133" customFormat="1" ht="12.75" customHeight="1" x14ac:dyDescent="0.2">
      <c r="A493" s="141" t="s">
        <v>27214</v>
      </c>
      <c r="B493" s="152" t="s">
        <v>26893</v>
      </c>
      <c r="C493" s="131" t="s">
        <v>21</v>
      </c>
      <c r="D493" s="131"/>
      <c r="E493" s="152"/>
      <c r="F493" s="152"/>
      <c r="G493" s="152"/>
      <c r="H493" s="152"/>
      <c r="I493" s="152"/>
      <c r="J493" s="152"/>
      <c r="K493" s="152"/>
      <c r="L493" s="152"/>
      <c r="M493" s="152"/>
      <c r="N493" s="152"/>
      <c r="O493" s="152"/>
      <c r="P493" s="152"/>
      <c r="Q493" s="152"/>
      <c r="R493" s="153"/>
    </row>
    <row r="494" spans="1:18" s="133" customFormat="1" ht="12.75" customHeight="1" x14ac:dyDescent="0.2">
      <c r="A494" s="142" t="s">
        <v>27214</v>
      </c>
      <c r="B494" s="125">
        <v>0.01</v>
      </c>
      <c r="C494" s="127">
        <v>0.01</v>
      </c>
      <c r="D494" s="127"/>
      <c r="E494" s="125"/>
      <c r="F494" s="125"/>
      <c r="G494" s="125"/>
      <c r="H494" s="125"/>
      <c r="I494" s="125"/>
      <c r="J494" s="125"/>
      <c r="K494" s="125"/>
      <c r="L494" s="125"/>
      <c r="M494" s="125"/>
      <c r="N494" s="125"/>
      <c r="O494" s="125"/>
      <c r="P494" s="125"/>
      <c r="Q494" s="125"/>
      <c r="R494" s="135"/>
    </row>
    <row r="495" spans="1:18" s="133" customFormat="1" ht="12.75" customHeight="1" x14ac:dyDescent="0.2">
      <c r="A495" s="141" t="s">
        <v>27001</v>
      </c>
      <c r="B495" s="152" t="s">
        <v>26882</v>
      </c>
      <c r="C495" s="131"/>
      <c r="D495" s="131"/>
      <c r="E495" s="152"/>
      <c r="F495" s="152"/>
      <c r="G495" s="152"/>
      <c r="H495" s="152"/>
      <c r="I495" s="152"/>
      <c r="J495" s="152"/>
      <c r="K495" s="152"/>
      <c r="L495" s="152"/>
      <c r="M495" s="152"/>
      <c r="N495" s="152"/>
      <c r="O495" s="152"/>
      <c r="P495" s="152"/>
      <c r="Q495" s="152"/>
      <c r="R495" s="153"/>
    </row>
    <row r="496" spans="1:18" s="133" customFormat="1" ht="12.75" customHeight="1" x14ac:dyDescent="0.2">
      <c r="A496" s="142" t="s">
        <v>27001</v>
      </c>
      <c r="B496" s="125">
        <v>0.01</v>
      </c>
      <c r="C496" s="127"/>
      <c r="D496" s="127"/>
      <c r="E496" s="125"/>
      <c r="F496" s="125"/>
      <c r="G496" s="125"/>
      <c r="H496" s="125"/>
      <c r="I496" s="125"/>
      <c r="J496" s="125"/>
      <c r="K496" s="125"/>
      <c r="L496" s="125"/>
      <c r="M496" s="125"/>
      <c r="N496" s="125"/>
      <c r="O496" s="125"/>
      <c r="P496" s="125"/>
      <c r="Q496" s="125"/>
      <c r="R496" s="135"/>
    </row>
    <row r="497" spans="1:18" s="133" customFormat="1" ht="12.75" customHeight="1" x14ac:dyDescent="0.2">
      <c r="A497" s="141" t="s">
        <v>27479</v>
      </c>
      <c r="B497" s="152" t="s">
        <v>26893</v>
      </c>
      <c r="C497" s="131" t="s">
        <v>21</v>
      </c>
      <c r="D497" s="131"/>
      <c r="E497" s="152"/>
      <c r="F497" s="152"/>
      <c r="G497" s="152"/>
      <c r="H497" s="152"/>
      <c r="I497" s="152"/>
      <c r="J497" s="152"/>
      <c r="K497" s="152"/>
      <c r="L497" s="152"/>
      <c r="M497" s="152"/>
      <c r="N497" s="152"/>
      <c r="O497" s="152"/>
      <c r="P497" s="152"/>
      <c r="Q497" s="152"/>
      <c r="R497" s="153"/>
    </row>
    <row r="498" spans="1:18" s="133" customFormat="1" ht="12.75" customHeight="1" x14ac:dyDescent="0.2">
      <c r="A498" s="142" t="s">
        <v>27479</v>
      </c>
      <c r="B498" s="125">
        <v>0.01</v>
      </c>
      <c r="C498" s="127">
        <v>0.01</v>
      </c>
      <c r="D498" s="127"/>
      <c r="E498" s="125"/>
      <c r="F498" s="125"/>
      <c r="G498" s="125"/>
      <c r="H498" s="125"/>
      <c r="I498" s="125"/>
      <c r="J498" s="125"/>
      <c r="K498" s="125"/>
      <c r="L498" s="125"/>
      <c r="M498" s="125"/>
      <c r="N498" s="125"/>
      <c r="O498" s="125"/>
      <c r="P498" s="125"/>
      <c r="Q498" s="125"/>
      <c r="R498" s="135"/>
    </row>
    <row r="499" spans="1:18" s="133" customFormat="1" ht="25.5" x14ac:dyDescent="0.2">
      <c r="A499" s="158" t="s">
        <v>26925</v>
      </c>
      <c r="B499" s="146" t="s">
        <v>26</v>
      </c>
      <c r="C499" s="146"/>
      <c r="D499" s="146"/>
      <c r="E499" s="144"/>
      <c r="F499" s="144"/>
      <c r="G499" s="144"/>
      <c r="H499" s="144"/>
      <c r="I499" s="144"/>
      <c r="J499" s="144"/>
      <c r="K499" s="144"/>
      <c r="L499" s="144"/>
      <c r="M499" s="144"/>
      <c r="N499" s="144"/>
      <c r="O499" s="144"/>
      <c r="P499" s="144"/>
      <c r="Q499" s="144"/>
      <c r="R499" s="147"/>
    </row>
    <row r="500" spans="1:18" s="133" customFormat="1" ht="12.75" customHeight="1" x14ac:dyDescent="0.2">
      <c r="A500" s="142" t="s">
        <v>26925</v>
      </c>
      <c r="B500" s="126">
        <v>0.01</v>
      </c>
      <c r="C500" s="127"/>
      <c r="D500" s="127"/>
      <c r="E500" s="125"/>
      <c r="F500" s="125"/>
      <c r="G500" s="125"/>
      <c r="H500" s="125"/>
      <c r="I500" s="125"/>
      <c r="J500" s="125"/>
      <c r="K500" s="125"/>
      <c r="L500" s="125"/>
      <c r="M500" s="125"/>
      <c r="N500" s="125"/>
      <c r="O500" s="125"/>
      <c r="P500" s="125"/>
      <c r="Q500" s="125"/>
      <c r="R500" s="135"/>
    </row>
    <row r="501" spans="1:18" s="133" customFormat="1" ht="25.5" x14ac:dyDescent="0.2">
      <c r="A501" s="141" t="s">
        <v>55</v>
      </c>
      <c r="B501" s="130" t="s">
        <v>8</v>
      </c>
      <c r="C501" s="130" t="s">
        <v>21</v>
      </c>
      <c r="D501" s="131" t="s">
        <v>26</v>
      </c>
      <c r="E501" s="131"/>
      <c r="F501" s="131"/>
      <c r="G501" s="131"/>
      <c r="H501" s="131"/>
      <c r="I501" s="131"/>
      <c r="J501" s="131"/>
      <c r="K501" s="131"/>
      <c r="L501" s="131"/>
      <c r="M501" s="131"/>
      <c r="N501" s="131"/>
      <c r="O501" s="131"/>
      <c r="P501" s="131"/>
      <c r="Q501" s="131"/>
      <c r="R501" s="137"/>
    </row>
    <row r="502" spans="1:18" s="133" customFormat="1" ht="12.75" customHeight="1" x14ac:dyDescent="0.2">
      <c r="A502" s="142" t="s">
        <v>55</v>
      </c>
      <c r="B502" s="125">
        <v>0.03</v>
      </c>
      <c r="C502" s="127">
        <v>0.01</v>
      </c>
      <c r="D502" s="127">
        <v>0.01</v>
      </c>
      <c r="E502" s="125"/>
      <c r="F502" s="125"/>
      <c r="G502" s="125"/>
      <c r="H502" s="125"/>
      <c r="I502" s="125"/>
      <c r="J502" s="125"/>
      <c r="K502" s="125"/>
      <c r="L502" s="125"/>
      <c r="M502" s="125"/>
      <c r="N502" s="125"/>
      <c r="O502" s="125"/>
      <c r="P502" s="125"/>
      <c r="Q502" s="125"/>
      <c r="R502" s="135"/>
    </row>
    <row r="503" spans="1:18" s="133" customFormat="1" ht="12.75" customHeight="1" x14ac:dyDescent="0.2">
      <c r="A503" s="158" t="s">
        <v>27309</v>
      </c>
      <c r="B503" s="144" t="s">
        <v>21</v>
      </c>
      <c r="C503" s="146"/>
      <c r="D503" s="146"/>
      <c r="E503" s="144"/>
      <c r="F503" s="144"/>
      <c r="G503" s="144"/>
      <c r="H503" s="144"/>
      <c r="I503" s="144"/>
      <c r="J503" s="144"/>
      <c r="K503" s="144"/>
      <c r="L503" s="144"/>
      <c r="M503" s="144"/>
      <c r="N503" s="144"/>
      <c r="O503" s="144"/>
      <c r="P503" s="144"/>
      <c r="Q503" s="144"/>
      <c r="R503" s="147"/>
    </row>
    <row r="504" spans="1:18" s="133" customFormat="1" ht="12.75" customHeight="1" x14ac:dyDescent="0.2">
      <c r="A504" s="158" t="s">
        <v>27309</v>
      </c>
      <c r="B504" s="144">
        <v>0.01</v>
      </c>
      <c r="C504" s="146"/>
      <c r="D504" s="146"/>
      <c r="E504" s="144"/>
      <c r="F504" s="144"/>
      <c r="G504" s="144"/>
      <c r="H504" s="144"/>
      <c r="I504" s="144"/>
      <c r="J504" s="144"/>
      <c r="K504" s="144"/>
      <c r="L504" s="144"/>
      <c r="M504" s="144"/>
      <c r="N504" s="144"/>
      <c r="O504" s="144"/>
      <c r="P504" s="144"/>
      <c r="Q504" s="144"/>
      <c r="R504" s="147"/>
    </row>
    <row r="505" spans="1:18" s="133" customFormat="1" ht="12.75" customHeight="1" x14ac:dyDescent="0.2">
      <c r="A505" s="141" t="s">
        <v>26969</v>
      </c>
      <c r="B505" s="152" t="s">
        <v>125</v>
      </c>
      <c r="C505" s="131"/>
      <c r="D505" s="131"/>
      <c r="E505" s="152"/>
      <c r="F505" s="152"/>
      <c r="G505" s="152"/>
      <c r="H505" s="152"/>
      <c r="I505" s="152"/>
      <c r="J505" s="152"/>
      <c r="K505" s="152"/>
      <c r="L505" s="152"/>
      <c r="M505" s="152"/>
      <c r="N505" s="152"/>
      <c r="O505" s="152"/>
      <c r="P505" s="152"/>
      <c r="Q505" s="152"/>
      <c r="R505" s="153"/>
    </row>
    <row r="506" spans="1:18" s="133" customFormat="1" ht="12.75" customHeight="1" x14ac:dyDescent="0.2">
      <c r="A506" s="142" t="s">
        <v>26969</v>
      </c>
      <c r="B506" s="125">
        <v>0.01</v>
      </c>
      <c r="C506" s="127"/>
      <c r="D506" s="127"/>
      <c r="E506" s="125"/>
      <c r="F506" s="125"/>
      <c r="G506" s="125"/>
      <c r="H506" s="125"/>
      <c r="I506" s="125"/>
      <c r="J506" s="125"/>
      <c r="K506" s="125"/>
      <c r="L506" s="125"/>
      <c r="M506" s="125"/>
      <c r="N506" s="125"/>
      <c r="O506" s="125"/>
      <c r="P506" s="125"/>
      <c r="Q506" s="125"/>
      <c r="R506" s="135"/>
    </row>
    <row r="507" spans="1:18" s="133" customFormat="1" ht="25.5" x14ac:dyDescent="0.2">
      <c r="A507" s="158" t="s">
        <v>27098</v>
      </c>
      <c r="B507" s="131" t="s">
        <v>26895</v>
      </c>
      <c r="C507" s="146"/>
      <c r="D507" s="146"/>
      <c r="E507" s="144"/>
      <c r="F507" s="144"/>
      <c r="G507" s="144"/>
      <c r="H507" s="144"/>
      <c r="I507" s="144"/>
      <c r="J507" s="144"/>
      <c r="K507" s="144"/>
      <c r="L507" s="144"/>
      <c r="M507" s="144"/>
      <c r="N507" s="144"/>
      <c r="O507" s="144"/>
      <c r="P507" s="144"/>
      <c r="Q507" s="144"/>
      <c r="R507" s="147"/>
    </row>
    <row r="508" spans="1:18" s="133" customFormat="1" ht="12.75" customHeight="1" x14ac:dyDescent="0.2">
      <c r="A508" s="158" t="s">
        <v>27098</v>
      </c>
      <c r="B508" s="144">
        <v>0.01</v>
      </c>
      <c r="C508" s="146"/>
      <c r="D508" s="146"/>
      <c r="E508" s="144"/>
      <c r="F508" s="144"/>
      <c r="G508" s="144"/>
      <c r="H508" s="144"/>
      <c r="I508" s="144"/>
      <c r="J508" s="144"/>
      <c r="K508" s="144"/>
      <c r="L508" s="144"/>
      <c r="M508" s="144"/>
      <c r="N508" s="144"/>
      <c r="O508" s="144"/>
      <c r="P508" s="144"/>
      <c r="Q508" s="144"/>
      <c r="R508" s="147"/>
    </row>
    <row r="509" spans="1:18" s="133" customFormat="1" ht="25.5" x14ac:dyDescent="0.2">
      <c r="A509" s="129" t="s">
        <v>56</v>
      </c>
      <c r="B509" s="130" t="s">
        <v>2</v>
      </c>
      <c r="C509" s="130" t="s">
        <v>26</v>
      </c>
      <c r="D509" s="131"/>
      <c r="E509" s="131"/>
      <c r="F509" s="131"/>
      <c r="G509" s="131"/>
      <c r="H509" s="131"/>
      <c r="I509" s="131"/>
      <c r="J509" s="131"/>
      <c r="K509" s="131"/>
      <c r="L509" s="131"/>
      <c r="M509" s="131"/>
      <c r="N509" s="131"/>
      <c r="O509" s="131"/>
      <c r="P509" s="131"/>
      <c r="Q509" s="131"/>
      <c r="R509" s="137"/>
    </row>
    <row r="510" spans="1:18" s="133" customFormat="1" ht="12.75" customHeight="1" x14ac:dyDescent="0.2">
      <c r="A510" s="134" t="s">
        <v>56</v>
      </c>
      <c r="B510" s="125">
        <v>0.01</v>
      </c>
      <c r="C510" s="126">
        <v>0.01</v>
      </c>
      <c r="D510" s="126"/>
      <c r="E510" s="125"/>
      <c r="F510" s="125"/>
      <c r="G510" s="125"/>
      <c r="H510" s="125"/>
      <c r="I510" s="125"/>
      <c r="J510" s="125"/>
      <c r="K510" s="125"/>
      <c r="L510" s="125"/>
      <c r="M510" s="125"/>
      <c r="N510" s="125"/>
      <c r="O510" s="125"/>
      <c r="P510" s="125"/>
      <c r="Q510" s="125"/>
      <c r="R510" s="135"/>
    </row>
    <row r="511" spans="1:18" s="133" customFormat="1" ht="25.5" x14ac:dyDescent="0.2">
      <c r="A511" s="150" t="s">
        <v>27172</v>
      </c>
      <c r="B511" s="131" t="s">
        <v>26895</v>
      </c>
      <c r="C511" s="145"/>
      <c r="D511" s="145"/>
      <c r="E511" s="144"/>
      <c r="F511" s="144"/>
      <c r="G511" s="144"/>
      <c r="H511" s="144"/>
      <c r="I511" s="144"/>
      <c r="J511" s="144"/>
      <c r="K511" s="144"/>
      <c r="L511" s="144"/>
      <c r="M511" s="144"/>
      <c r="N511" s="144"/>
      <c r="O511" s="144"/>
      <c r="P511" s="144"/>
      <c r="Q511" s="144"/>
      <c r="R511" s="147"/>
    </row>
    <row r="512" spans="1:18" s="133" customFormat="1" ht="12.75" customHeight="1" x14ac:dyDescent="0.2">
      <c r="A512" s="150" t="s">
        <v>27172</v>
      </c>
      <c r="B512" s="144">
        <v>0.01</v>
      </c>
      <c r="C512" s="145"/>
      <c r="D512" s="145"/>
      <c r="E512" s="144"/>
      <c r="F512" s="144"/>
      <c r="G512" s="144"/>
      <c r="H512" s="144"/>
      <c r="I512" s="144"/>
      <c r="J512" s="144"/>
      <c r="K512" s="144"/>
      <c r="L512" s="144"/>
      <c r="M512" s="144"/>
      <c r="N512" s="144"/>
      <c r="O512" s="144"/>
      <c r="P512" s="144"/>
      <c r="Q512" s="144"/>
      <c r="R512" s="147"/>
    </row>
    <row r="513" spans="1:18" s="133" customFormat="1" ht="36.75" customHeight="1" x14ac:dyDescent="0.2">
      <c r="A513" s="139" t="s">
        <v>17</v>
      </c>
      <c r="B513" s="130" t="s">
        <v>8</v>
      </c>
      <c r="C513" s="130" t="s">
        <v>21</v>
      </c>
      <c r="D513" s="131" t="s">
        <v>26</v>
      </c>
      <c r="E513" s="131"/>
      <c r="F513" s="131"/>
      <c r="G513" s="131"/>
      <c r="H513" s="131"/>
      <c r="I513" s="131"/>
      <c r="J513" s="131"/>
      <c r="K513" s="131"/>
      <c r="L513" s="131"/>
      <c r="M513" s="131"/>
      <c r="N513" s="131"/>
      <c r="O513" s="131"/>
      <c r="P513" s="131"/>
      <c r="Q513" s="131"/>
      <c r="R513" s="137"/>
    </row>
    <row r="514" spans="1:18" s="133" customFormat="1" ht="12.75" customHeight="1" x14ac:dyDescent="0.2">
      <c r="A514" s="140" t="s">
        <v>17</v>
      </c>
      <c r="B514" s="125">
        <v>0.01</v>
      </c>
      <c r="C514" s="126">
        <v>0.01</v>
      </c>
      <c r="D514" s="126">
        <v>0.01</v>
      </c>
      <c r="E514" s="125"/>
      <c r="F514" s="125"/>
      <c r="G514" s="125"/>
      <c r="H514" s="125"/>
      <c r="I514" s="125"/>
      <c r="J514" s="125"/>
      <c r="K514" s="125"/>
      <c r="L514" s="125"/>
      <c r="M514" s="125"/>
      <c r="N514" s="125"/>
      <c r="O514" s="125"/>
      <c r="P514" s="125"/>
      <c r="Q514" s="125"/>
      <c r="R514" s="135"/>
    </row>
    <row r="515" spans="1:18" s="133" customFormat="1" ht="25.5" x14ac:dyDescent="0.2">
      <c r="A515" s="139" t="s">
        <v>27548</v>
      </c>
      <c r="B515" s="131" t="s">
        <v>8</v>
      </c>
      <c r="C515" s="194"/>
      <c r="D515" s="194"/>
      <c r="E515" s="152"/>
      <c r="F515" s="152"/>
      <c r="G515" s="152"/>
      <c r="H515" s="152"/>
      <c r="I515" s="152"/>
      <c r="J515" s="152"/>
      <c r="K515" s="152"/>
      <c r="L515" s="152"/>
      <c r="M515" s="152"/>
      <c r="N515" s="152"/>
      <c r="O515" s="152"/>
      <c r="P515" s="152"/>
      <c r="Q515" s="152"/>
      <c r="R515" s="153"/>
    </row>
    <row r="516" spans="1:18" s="133" customFormat="1" ht="12.75" customHeight="1" x14ac:dyDescent="0.2">
      <c r="A516" s="140" t="s">
        <v>27548</v>
      </c>
      <c r="B516" s="125">
        <v>0.01</v>
      </c>
      <c r="C516" s="126"/>
      <c r="D516" s="126"/>
      <c r="E516" s="125"/>
      <c r="F516" s="125"/>
      <c r="G516" s="125"/>
      <c r="H516" s="125"/>
      <c r="I516" s="125"/>
      <c r="J516" s="125"/>
      <c r="K516" s="125"/>
      <c r="L516" s="125"/>
      <c r="M516" s="125"/>
      <c r="N516" s="125"/>
      <c r="O516" s="125"/>
      <c r="P516" s="125"/>
      <c r="Q516" s="125"/>
      <c r="R516" s="135"/>
    </row>
    <row r="517" spans="1:18" s="133" customFormat="1" ht="12.75" customHeight="1" x14ac:dyDescent="0.2">
      <c r="A517" s="193" t="s">
        <v>27255</v>
      </c>
      <c r="B517" s="144" t="s">
        <v>26893</v>
      </c>
      <c r="C517" s="145"/>
      <c r="D517" s="145"/>
      <c r="E517" s="144"/>
      <c r="F517" s="144"/>
      <c r="G517" s="144"/>
      <c r="H517" s="144"/>
      <c r="I517" s="144"/>
      <c r="J517" s="144"/>
      <c r="K517" s="144"/>
      <c r="L517" s="144"/>
      <c r="M517" s="144"/>
      <c r="N517" s="144"/>
      <c r="O517" s="144"/>
      <c r="P517" s="144"/>
      <c r="Q517" s="144"/>
      <c r="R517" s="147"/>
    </row>
    <row r="518" spans="1:18" s="133" customFormat="1" ht="12.75" customHeight="1" x14ac:dyDescent="0.2">
      <c r="A518" s="193" t="s">
        <v>27255</v>
      </c>
      <c r="B518" s="144">
        <v>0.01</v>
      </c>
      <c r="C518" s="145"/>
      <c r="D518" s="145"/>
      <c r="E518" s="144"/>
      <c r="F518" s="144"/>
      <c r="G518" s="144"/>
      <c r="H518" s="144"/>
      <c r="I518" s="144"/>
      <c r="J518" s="144"/>
      <c r="K518" s="144"/>
      <c r="L518" s="144"/>
      <c r="M518" s="144"/>
      <c r="N518" s="144"/>
      <c r="O518" s="144"/>
      <c r="P518" s="144"/>
      <c r="Q518" s="144"/>
      <c r="R518" s="147"/>
    </row>
    <row r="519" spans="1:18" s="133" customFormat="1" ht="12.75" customHeight="1" x14ac:dyDescent="0.2">
      <c r="A519" s="139" t="s">
        <v>27295</v>
      </c>
      <c r="B519" s="152" t="s">
        <v>21</v>
      </c>
      <c r="C519" s="194"/>
      <c r="D519" s="194"/>
      <c r="E519" s="152"/>
      <c r="F519" s="152"/>
      <c r="G519" s="152"/>
      <c r="H519" s="152"/>
      <c r="I519" s="152"/>
      <c r="J519" s="152"/>
      <c r="K519" s="152"/>
      <c r="L519" s="152"/>
      <c r="M519" s="152"/>
      <c r="N519" s="152"/>
      <c r="O519" s="152"/>
      <c r="P519" s="152"/>
      <c r="Q519" s="152"/>
      <c r="R519" s="153"/>
    </row>
    <row r="520" spans="1:18" s="133" customFormat="1" ht="12.75" customHeight="1" x14ac:dyDescent="0.2">
      <c r="A520" s="140" t="s">
        <v>27295</v>
      </c>
      <c r="B520" s="125">
        <v>0.01</v>
      </c>
      <c r="C520" s="126"/>
      <c r="D520" s="126"/>
      <c r="E520" s="125"/>
      <c r="F520" s="125"/>
      <c r="G520" s="125"/>
      <c r="H520" s="125"/>
      <c r="I520" s="125"/>
      <c r="J520" s="125"/>
      <c r="K520" s="125"/>
      <c r="L520" s="125"/>
      <c r="M520" s="125"/>
      <c r="N520" s="125"/>
      <c r="O520" s="125"/>
      <c r="P520" s="125"/>
      <c r="Q520" s="125"/>
      <c r="R520" s="135"/>
    </row>
    <row r="521" spans="1:18" s="133" customFormat="1" x14ac:dyDescent="0.2">
      <c r="A521" s="141" t="s">
        <v>57</v>
      </c>
      <c r="B521" s="130" t="s">
        <v>23</v>
      </c>
      <c r="C521" s="130"/>
      <c r="D521" s="131"/>
      <c r="E521" s="131"/>
      <c r="F521" s="131"/>
      <c r="G521" s="131"/>
      <c r="H521" s="131"/>
      <c r="I521" s="131"/>
      <c r="J521" s="131"/>
      <c r="K521" s="131"/>
      <c r="L521" s="131"/>
      <c r="M521" s="131"/>
      <c r="N521" s="131"/>
      <c r="O521" s="131"/>
      <c r="P521" s="131"/>
      <c r="Q521" s="131"/>
      <c r="R521" s="137"/>
    </row>
    <row r="522" spans="1:18" s="133" customFormat="1" ht="12.75" customHeight="1" x14ac:dyDescent="0.2">
      <c r="A522" s="142" t="s">
        <v>57</v>
      </c>
      <c r="B522" s="125">
        <v>0.01</v>
      </c>
      <c r="C522" s="127"/>
      <c r="D522" s="127"/>
      <c r="E522" s="125"/>
      <c r="F522" s="125"/>
      <c r="G522" s="125"/>
      <c r="H522" s="125"/>
      <c r="I522" s="125"/>
      <c r="J522" s="125"/>
      <c r="K522" s="125"/>
      <c r="L522" s="125"/>
      <c r="M522" s="125"/>
      <c r="N522" s="125"/>
      <c r="O522" s="125"/>
      <c r="P522" s="125"/>
      <c r="Q522" s="125"/>
      <c r="R522" s="135"/>
    </row>
    <row r="523" spans="1:18" s="133" customFormat="1" ht="25.5" x14ac:dyDescent="0.2">
      <c r="A523" s="158" t="s">
        <v>27046</v>
      </c>
      <c r="B523" s="146" t="s">
        <v>8</v>
      </c>
      <c r="C523" s="146"/>
      <c r="D523" s="146"/>
      <c r="E523" s="144"/>
      <c r="F523" s="144"/>
      <c r="G523" s="144"/>
      <c r="H523" s="144"/>
      <c r="I523" s="144"/>
      <c r="J523" s="144"/>
      <c r="K523" s="144"/>
      <c r="L523" s="144"/>
      <c r="M523" s="144"/>
      <c r="N523" s="144"/>
      <c r="O523" s="144"/>
      <c r="P523" s="144"/>
      <c r="Q523" s="144"/>
      <c r="R523" s="147"/>
    </row>
    <row r="524" spans="1:18" s="133" customFormat="1" ht="12.75" customHeight="1" x14ac:dyDescent="0.2">
      <c r="A524" s="158" t="s">
        <v>27046</v>
      </c>
      <c r="B524" s="144">
        <v>0.01</v>
      </c>
      <c r="C524" s="146"/>
      <c r="D524" s="146"/>
      <c r="E524" s="144"/>
      <c r="F524" s="144"/>
      <c r="G524" s="144"/>
      <c r="H524" s="144"/>
      <c r="I524" s="144"/>
      <c r="J524" s="144"/>
      <c r="K524" s="144"/>
      <c r="L524" s="144"/>
      <c r="M524" s="144"/>
      <c r="N524" s="144"/>
      <c r="O524" s="144"/>
      <c r="P524" s="144"/>
      <c r="Q524" s="144"/>
      <c r="R524" s="147"/>
    </row>
    <row r="525" spans="1:18" s="133" customFormat="1" ht="25.5" x14ac:dyDescent="0.2">
      <c r="A525" s="139" t="s">
        <v>58</v>
      </c>
      <c r="B525" s="130" t="s">
        <v>27078</v>
      </c>
      <c r="C525" s="131" t="s">
        <v>26895</v>
      </c>
      <c r="D525" s="130" t="s">
        <v>21</v>
      </c>
      <c r="E525" s="131" t="s">
        <v>0</v>
      </c>
      <c r="F525" s="131" t="s">
        <v>26</v>
      </c>
      <c r="G525" s="131"/>
      <c r="H525" s="131"/>
      <c r="I525" s="131"/>
      <c r="J525" s="131"/>
      <c r="K525" s="131"/>
      <c r="L525" s="131"/>
      <c r="M525" s="131"/>
      <c r="N525" s="131"/>
      <c r="O525" s="131"/>
      <c r="P525" s="131"/>
      <c r="Q525" s="131"/>
      <c r="R525" s="137"/>
    </row>
    <row r="526" spans="1:18" s="133" customFormat="1" ht="12.75" customHeight="1" x14ac:dyDescent="0.2">
      <c r="A526" s="140" t="s">
        <v>58</v>
      </c>
      <c r="B526" s="125">
        <v>0.01</v>
      </c>
      <c r="C526" s="127">
        <v>0.01</v>
      </c>
      <c r="D526" s="127">
        <v>0.01</v>
      </c>
      <c r="E526" s="127">
        <v>0.01</v>
      </c>
      <c r="F526" s="125">
        <v>0.01</v>
      </c>
      <c r="G526" s="125"/>
      <c r="H526" s="125"/>
      <c r="I526" s="125"/>
      <c r="J526" s="125"/>
      <c r="K526" s="125"/>
      <c r="L526" s="125"/>
      <c r="M526" s="125"/>
      <c r="N526" s="125"/>
      <c r="O526" s="125"/>
      <c r="P526" s="125"/>
      <c r="Q526" s="125"/>
      <c r="R526" s="135"/>
    </row>
    <row r="527" spans="1:18" s="133" customFormat="1" ht="12.75" customHeight="1" x14ac:dyDescent="0.2">
      <c r="A527" s="200" t="s">
        <v>26911</v>
      </c>
      <c r="B527" s="110" t="s">
        <v>3</v>
      </c>
      <c r="C527" s="169"/>
      <c r="D527" s="169"/>
      <c r="E527" s="110"/>
      <c r="F527" s="110"/>
      <c r="G527" s="110"/>
      <c r="H527" s="110"/>
      <c r="I527" s="110"/>
      <c r="J527" s="110"/>
      <c r="K527" s="110"/>
      <c r="L527" s="110"/>
      <c r="M527" s="110"/>
      <c r="N527" s="110"/>
      <c r="O527" s="110"/>
      <c r="P527" s="110"/>
      <c r="Q527" s="110"/>
      <c r="R527" s="203"/>
    </row>
    <row r="528" spans="1:18" s="133" customFormat="1" ht="12.75" customHeight="1" x14ac:dyDescent="0.2">
      <c r="A528" s="201" t="s">
        <v>26911</v>
      </c>
      <c r="B528" s="110">
        <v>0.01</v>
      </c>
      <c r="C528" s="169"/>
      <c r="D528" s="169"/>
      <c r="E528" s="110"/>
      <c r="F528" s="110"/>
      <c r="G528" s="110"/>
      <c r="H528" s="110"/>
      <c r="I528" s="110"/>
      <c r="J528" s="110"/>
      <c r="K528" s="110"/>
      <c r="L528" s="110"/>
      <c r="M528" s="110"/>
      <c r="N528" s="110"/>
      <c r="O528" s="110"/>
      <c r="P528" s="110"/>
      <c r="Q528" s="110"/>
      <c r="R528" s="205"/>
    </row>
    <row r="529" spans="1:18" s="133" customFormat="1" x14ac:dyDescent="0.2">
      <c r="A529" s="139" t="s">
        <v>27498</v>
      </c>
      <c r="B529" s="130" t="s">
        <v>26860</v>
      </c>
      <c r="C529" s="130"/>
      <c r="D529" s="131"/>
      <c r="E529" s="131"/>
      <c r="F529" s="131"/>
      <c r="G529" s="131"/>
      <c r="H529" s="131"/>
      <c r="I529" s="131"/>
      <c r="J529" s="131"/>
      <c r="K529" s="131"/>
      <c r="L529" s="131"/>
      <c r="M529" s="131"/>
      <c r="N529" s="131"/>
      <c r="O529" s="131"/>
      <c r="P529" s="131"/>
      <c r="Q529" s="131"/>
      <c r="R529" s="137"/>
    </row>
    <row r="530" spans="1:18" s="133" customFormat="1" ht="12.75" customHeight="1" x14ac:dyDescent="0.2">
      <c r="A530" s="140" t="s">
        <v>27498</v>
      </c>
      <c r="B530" s="125">
        <v>0.01</v>
      </c>
      <c r="C530" s="125"/>
      <c r="D530" s="125"/>
      <c r="E530" s="125"/>
      <c r="F530" s="125"/>
      <c r="G530" s="125"/>
      <c r="H530" s="125"/>
      <c r="I530" s="125"/>
      <c r="J530" s="125"/>
      <c r="K530" s="125"/>
      <c r="L530" s="125"/>
      <c r="M530" s="125"/>
      <c r="N530" s="125"/>
      <c r="O530" s="125"/>
      <c r="P530" s="125"/>
      <c r="Q530" s="125"/>
      <c r="R530" s="135"/>
    </row>
    <row r="531" spans="1:18" s="133" customFormat="1" ht="25.5" x14ac:dyDescent="0.2">
      <c r="A531" s="139" t="s">
        <v>27251</v>
      </c>
      <c r="B531" s="131" t="s">
        <v>8</v>
      </c>
      <c r="C531" s="152"/>
      <c r="D531" s="152"/>
      <c r="E531" s="152"/>
      <c r="F531" s="152"/>
      <c r="G531" s="152"/>
      <c r="H531" s="152"/>
      <c r="I531" s="152"/>
      <c r="J531" s="152"/>
      <c r="K531" s="152"/>
      <c r="L531" s="152"/>
      <c r="M531" s="152"/>
      <c r="N531" s="152"/>
      <c r="O531" s="152"/>
      <c r="P531" s="152"/>
      <c r="Q531" s="152"/>
      <c r="R531" s="153"/>
    </row>
    <row r="532" spans="1:18" s="133" customFormat="1" ht="12.75" customHeight="1" x14ac:dyDescent="0.2">
      <c r="A532" s="140" t="s">
        <v>27251</v>
      </c>
      <c r="B532" s="125">
        <v>0.01</v>
      </c>
      <c r="C532" s="125"/>
      <c r="D532" s="125"/>
      <c r="E532" s="125"/>
      <c r="F532" s="125"/>
      <c r="G532" s="125"/>
      <c r="H532" s="125"/>
      <c r="I532" s="125"/>
      <c r="J532" s="125"/>
      <c r="K532" s="125"/>
      <c r="L532" s="125"/>
      <c r="M532" s="125"/>
      <c r="N532" s="125"/>
      <c r="O532" s="125"/>
      <c r="P532" s="125"/>
      <c r="Q532" s="125"/>
      <c r="R532" s="135"/>
    </row>
    <row r="533" spans="1:18" s="133" customFormat="1" ht="12.75" customHeight="1" x14ac:dyDescent="0.2">
      <c r="A533" s="139" t="s">
        <v>27472</v>
      </c>
      <c r="B533" s="146" t="s">
        <v>26937</v>
      </c>
      <c r="C533" s="152"/>
      <c r="D533" s="152"/>
      <c r="E533" s="152"/>
      <c r="F533" s="152"/>
      <c r="G533" s="152"/>
      <c r="H533" s="152"/>
      <c r="I533" s="152"/>
      <c r="J533" s="152"/>
      <c r="K533" s="152"/>
      <c r="L533" s="152"/>
      <c r="M533" s="152"/>
      <c r="N533" s="152"/>
      <c r="O533" s="152"/>
      <c r="P533" s="152"/>
      <c r="Q533" s="152"/>
      <c r="R533" s="153"/>
    </row>
    <row r="534" spans="1:18" s="133" customFormat="1" ht="12.75" customHeight="1" x14ac:dyDescent="0.2">
      <c r="A534" s="140" t="s">
        <v>27472</v>
      </c>
      <c r="B534" s="125">
        <v>0.01</v>
      </c>
      <c r="C534" s="125"/>
      <c r="D534" s="125"/>
      <c r="E534" s="125"/>
      <c r="F534" s="125"/>
      <c r="G534" s="125"/>
      <c r="H534" s="125"/>
      <c r="I534" s="125"/>
      <c r="J534" s="125"/>
      <c r="K534" s="125"/>
      <c r="L534" s="125"/>
      <c r="M534" s="125"/>
      <c r="N534" s="125"/>
      <c r="O534" s="125"/>
      <c r="P534" s="125"/>
      <c r="Q534" s="125"/>
      <c r="R534" s="135"/>
    </row>
    <row r="535" spans="1:18" s="133" customFormat="1" ht="12.75" customHeight="1" x14ac:dyDescent="0.2">
      <c r="A535" s="193" t="s">
        <v>27142</v>
      </c>
      <c r="B535" s="144" t="s">
        <v>26893</v>
      </c>
      <c r="C535" s="144"/>
      <c r="D535" s="144"/>
      <c r="E535" s="144"/>
      <c r="F535" s="144"/>
      <c r="G535" s="144"/>
      <c r="H535" s="144"/>
      <c r="I535" s="144"/>
      <c r="J535" s="144"/>
      <c r="K535" s="144"/>
      <c r="L535" s="144"/>
      <c r="M535" s="144"/>
      <c r="N535" s="144"/>
      <c r="O535" s="144"/>
      <c r="P535" s="144"/>
      <c r="Q535" s="144"/>
      <c r="R535" s="147"/>
    </row>
    <row r="536" spans="1:18" s="133" customFormat="1" ht="12.75" customHeight="1" x14ac:dyDescent="0.2">
      <c r="A536" s="193" t="s">
        <v>27142</v>
      </c>
      <c r="B536" s="144">
        <v>0.01</v>
      </c>
      <c r="C536" s="144"/>
      <c r="D536" s="144"/>
      <c r="E536" s="144"/>
      <c r="F536" s="144"/>
      <c r="G536" s="144"/>
      <c r="H536" s="144"/>
      <c r="I536" s="144"/>
      <c r="J536" s="144"/>
      <c r="K536" s="144"/>
      <c r="L536" s="144"/>
      <c r="M536" s="144"/>
      <c r="N536" s="144"/>
      <c r="O536" s="144"/>
      <c r="P536" s="144"/>
      <c r="Q536" s="144"/>
      <c r="R536" s="147"/>
    </row>
    <row r="537" spans="1:18" s="133" customFormat="1" ht="25.5" x14ac:dyDescent="0.2">
      <c r="A537" s="129" t="s">
        <v>26964</v>
      </c>
      <c r="B537" s="130" t="s">
        <v>8</v>
      </c>
      <c r="C537" s="130" t="s">
        <v>23</v>
      </c>
      <c r="D537" s="131"/>
      <c r="E537" s="131"/>
      <c r="F537" s="131"/>
      <c r="G537" s="131"/>
      <c r="H537" s="131"/>
      <c r="I537" s="131"/>
      <c r="J537" s="131"/>
      <c r="K537" s="131"/>
      <c r="L537" s="131"/>
      <c r="M537" s="131"/>
      <c r="N537" s="131"/>
      <c r="O537" s="131"/>
      <c r="P537" s="131"/>
      <c r="Q537" s="131"/>
      <c r="R537" s="132"/>
    </row>
    <row r="538" spans="1:18" s="133" customFormat="1" ht="12.75" customHeight="1" x14ac:dyDescent="0.2">
      <c r="A538" s="134" t="s">
        <v>26964</v>
      </c>
      <c r="B538" s="125">
        <v>0.01</v>
      </c>
      <c r="C538" s="126">
        <v>0.01</v>
      </c>
      <c r="D538" s="126"/>
      <c r="E538" s="125"/>
      <c r="F538" s="125"/>
      <c r="G538" s="125"/>
      <c r="H538" s="125"/>
      <c r="I538" s="125"/>
      <c r="J538" s="125"/>
      <c r="K538" s="125"/>
      <c r="L538" s="125"/>
      <c r="M538" s="125"/>
      <c r="N538" s="125"/>
      <c r="O538" s="125"/>
      <c r="P538" s="125"/>
      <c r="Q538" s="125"/>
      <c r="R538" s="135"/>
    </row>
    <row r="539" spans="1:18" s="133" customFormat="1" x14ac:dyDescent="0.2">
      <c r="A539" s="139"/>
      <c r="B539" s="130"/>
      <c r="C539" s="130"/>
      <c r="D539" s="131"/>
      <c r="E539" s="131"/>
      <c r="F539" s="131"/>
      <c r="G539" s="131"/>
      <c r="H539" s="131"/>
      <c r="I539" s="131"/>
      <c r="J539" s="131"/>
      <c r="K539" s="131"/>
      <c r="L539" s="131"/>
      <c r="M539" s="131"/>
      <c r="N539" s="131"/>
      <c r="O539" s="131"/>
      <c r="P539" s="131"/>
      <c r="Q539" s="131"/>
      <c r="R539" s="137"/>
    </row>
    <row r="540" spans="1:18" s="133" customFormat="1" ht="12.75" customHeight="1" x14ac:dyDescent="0.2">
      <c r="A540" s="140"/>
      <c r="B540" s="125"/>
      <c r="C540" s="126"/>
      <c r="D540" s="125"/>
      <c r="E540" s="125"/>
      <c r="F540" s="125"/>
      <c r="G540" s="125"/>
      <c r="H540" s="125"/>
      <c r="I540" s="125"/>
      <c r="J540" s="125"/>
      <c r="K540" s="125"/>
      <c r="L540" s="125"/>
      <c r="M540" s="125"/>
      <c r="N540" s="125"/>
      <c r="O540" s="125"/>
      <c r="P540" s="125"/>
      <c r="Q540" s="125"/>
      <c r="R540" s="135"/>
    </row>
    <row r="541" spans="1:18" x14ac:dyDescent="0.2">
      <c r="A541" s="150" t="s">
        <v>26927</v>
      </c>
      <c r="B541" s="206" t="s">
        <v>23</v>
      </c>
      <c r="C541" s="207"/>
      <c r="D541" s="208"/>
      <c r="E541" s="206"/>
      <c r="F541" s="206"/>
      <c r="G541" s="206"/>
      <c r="H541" s="206"/>
      <c r="I541" s="206"/>
      <c r="J541" s="206"/>
      <c r="K541" s="206"/>
      <c r="L541" s="206"/>
      <c r="M541" s="206"/>
      <c r="N541" s="206"/>
      <c r="O541" s="206"/>
      <c r="P541" s="206"/>
      <c r="Q541" s="206"/>
      <c r="R541" s="209"/>
    </row>
    <row r="542" spans="1:18" ht="12.75" customHeight="1" x14ac:dyDescent="0.2">
      <c r="A542" s="150" t="s">
        <v>26927</v>
      </c>
      <c r="B542" s="110">
        <v>0.01</v>
      </c>
      <c r="C542" s="169"/>
      <c r="D542" s="208"/>
      <c r="E542" s="206"/>
      <c r="F542" s="206"/>
      <c r="G542" s="206"/>
      <c r="H542" s="206"/>
      <c r="I542" s="206"/>
      <c r="J542" s="206"/>
      <c r="K542" s="206"/>
      <c r="L542" s="206"/>
      <c r="M542" s="206"/>
      <c r="N542" s="206"/>
      <c r="O542" s="206"/>
      <c r="P542" s="206"/>
      <c r="Q542" s="206"/>
      <c r="R542" s="209"/>
    </row>
    <row r="543" spans="1:18" ht="12.75" customHeight="1" x14ac:dyDescent="0.2">
      <c r="A543" s="129" t="s">
        <v>59</v>
      </c>
      <c r="B543" s="152" t="s">
        <v>21</v>
      </c>
      <c r="C543" s="131" t="s">
        <v>26</v>
      </c>
      <c r="D543" s="239"/>
      <c r="E543" s="240"/>
      <c r="F543" s="240"/>
      <c r="G543" s="240"/>
      <c r="H543" s="240"/>
      <c r="I543" s="240"/>
      <c r="J543" s="240"/>
      <c r="K543" s="240"/>
      <c r="L543" s="240"/>
      <c r="M543" s="240"/>
      <c r="N543" s="240"/>
      <c r="O543" s="240"/>
      <c r="P543" s="240"/>
      <c r="Q543" s="240"/>
      <c r="R543" s="241"/>
    </row>
    <row r="544" spans="1:18" ht="12.75" customHeight="1" x14ac:dyDescent="0.2">
      <c r="A544" s="134" t="s">
        <v>59</v>
      </c>
      <c r="B544" s="125">
        <v>0.01</v>
      </c>
      <c r="C544" s="127">
        <v>0.01</v>
      </c>
      <c r="D544" s="242"/>
      <c r="E544" s="243"/>
      <c r="F544" s="243"/>
      <c r="G544" s="243"/>
      <c r="H544" s="243"/>
      <c r="I544" s="243"/>
      <c r="J544" s="243"/>
      <c r="K544" s="243"/>
      <c r="L544" s="243"/>
      <c r="M544" s="243"/>
      <c r="N544" s="243"/>
      <c r="O544" s="243"/>
      <c r="P544" s="243"/>
      <c r="Q544" s="243"/>
      <c r="R544" s="244"/>
    </row>
    <row r="545" spans="1:18" s="133" customFormat="1" ht="25.5" x14ac:dyDescent="0.2">
      <c r="A545" s="129" t="s">
        <v>60</v>
      </c>
      <c r="B545" s="130" t="s">
        <v>21</v>
      </c>
      <c r="C545" s="130" t="s">
        <v>26</v>
      </c>
      <c r="D545" s="131"/>
      <c r="E545" s="131"/>
      <c r="F545" s="131"/>
      <c r="G545" s="131"/>
      <c r="H545" s="131"/>
      <c r="I545" s="131"/>
      <c r="J545" s="131"/>
      <c r="K545" s="131"/>
      <c r="L545" s="131"/>
      <c r="M545" s="131"/>
      <c r="N545" s="131"/>
      <c r="O545" s="131"/>
      <c r="P545" s="131"/>
      <c r="Q545" s="131"/>
      <c r="R545" s="137"/>
    </row>
    <row r="546" spans="1:18" s="133" customFormat="1" ht="12.75" customHeight="1" x14ac:dyDescent="0.2">
      <c r="A546" s="134" t="s">
        <v>60</v>
      </c>
      <c r="B546" s="125">
        <v>0.01</v>
      </c>
      <c r="C546" s="126">
        <v>0.01</v>
      </c>
      <c r="D546" s="127"/>
      <c r="E546" s="125"/>
      <c r="F546" s="125"/>
      <c r="G546" s="125"/>
      <c r="H546" s="125"/>
      <c r="I546" s="125"/>
      <c r="J546" s="125"/>
      <c r="K546" s="125"/>
      <c r="L546" s="125"/>
      <c r="M546" s="125"/>
      <c r="N546" s="125"/>
      <c r="O546" s="125"/>
      <c r="P546" s="125"/>
      <c r="Q546" s="125"/>
      <c r="R546" s="135"/>
    </row>
    <row r="547" spans="1:18" s="133" customFormat="1" ht="25.5" x14ac:dyDescent="0.2">
      <c r="A547" s="150" t="s">
        <v>27549</v>
      </c>
      <c r="B547" s="131" t="s">
        <v>26895</v>
      </c>
      <c r="C547" s="145"/>
      <c r="D547" s="146"/>
      <c r="E547" s="144"/>
      <c r="F547" s="144"/>
      <c r="G547" s="144"/>
      <c r="H547" s="144"/>
      <c r="I547" s="144"/>
      <c r="J547" s="144"/>
      <c r="K547" s="144"/>
      <c r="L547" s="144"/>
      <c r="M547" s="144"/>
      <c r="N547" s="144"/>
      <c r="O547" s="144"/>
      <c r="P547" s="144"/>
      <c r="Q547" s="144"/>
      <c r="R547" s="147"/>
    </row>
    <row r="548" spans="1:18" s="133" customFormat="1" ht="12.75" customHeight="1" x14ac:dyDescent="0.2">
      <c r="A548" s="150" t="s">
        <v>27549</v>
      </c>
      <c r="B548" s="125">
        <v>0.01</v>
      </c>
      <c r="C548" s="145"/>
      <c r="D548" s="146"/>
      <c r="E548" s="144"/>
      <c r="F548" s="144"/>
      <c r="G548" s="144"/>
      <c r="H548" s="144"/>
      <c r="I548" s="144"/>
      <c r="J548" s="144"/>
      <c r="K548" s="144"/>
      <c r="L548" s="144"/>
      <c r="M548" s="144"/>
      <c r="N548" s="144"/>
      <c r="O548" s="144"/>
      <c r="P548" s="144"/>
      <c r="Q548" s="144"/>
      <c r="R548" s="147"/>
    </row>
    <row r="549" spans="1:18" s="133" customFormat="1" ht="25.5" x14ac:dyDescent="0.2">
      <c r="A549" s="129" t="s">
        <v>27509</v>
      </c>
      <c r="B549" s="131" t="s">
        <v>26895</v>
      </c>
      <c r="C549" s="194" t="s">
        <v>21</v>
      </c>
      <c r="D549" s="131"/>
      <c r="E549" s="152"/>
      <c r="F549" s="152"/>
      <c r="G549" s="152"/>
      <c r="H549" s="152"/>
      <c r="I549" s="152"/>
      <c r="J549" s="152"/>
      <c r="K549" s="152"/>
      <c r="L549" s="152"/>
      <c r="M549" s="152"/>
      <c r="N549" s="152"/>
      <c r="O549" s="152"/>
      <c r="P549" s="152"/>
      <c r="Q549" s="152"/>
      <c r="R549" s="153"/>
    </row>
    <row r="550" spans="1:18" s="133" customFormat="1" ht="12.75" customHeight="1" x14ac:dyDescent="0.2">
      <c r="A550" s="134" t="s">
        <v>27509</v>
      </c>
      <c r="B550" s="125">
        <v>0.01</v>
      </c>
      <c r="C550" s="126">
        <v>0.01</v>
      </c>
      <c r="D550" s="127"/>
      <c r="E550" s="125"/>
      <c r="F550" s="125"/>
      <c r="G550" s="125"/>
      <c r="H550" s="125"/>
      <c r="I550" s="125"/>
      <c r="J550" s="125"/>
      <c r="K550" s="125"/>
      <c r="L550" s="125"/>
      <c r="M550" s="125"/>
      <c r="N550" s="125"/>
      <c r="O550" s="125"/>
      <c r="P550" s="125"/>
      <c r="Q550" s="125"/>
      <c r="R550" s="135"/>
    </row>
    <row r="551" spans="1:18" s="133" customFormat="1" ht="25.5" x14ac:dyDescent="0.2">
      <c r="A551" s="129" t="s">
        <v>27576</v>
      </c>
      <c r="B551" s="131" t="s">
        <v>8</v>
      </c>
      <c r="C551" s="194"/>
      <c r="D551" s="131"/>
      <c r="E551" s="152"/>
      <c r="F551" s="152"/>
      <c r="G551" s="152"/>
      <c r="H551" s="152"/>
      <c r="I551" s="152"/>
      <c r="J551" s="152"/>
      <c r="K551" s="152"/>
      <c r="L551" s="152"/>
      <c r="M551" s="152"/>
      <c r="N551" s="152"/>
      <c r="O551" s="152"/>
      <c r="P551" s="152"/>
      <c r="Q551" s="152"/>
      <c r="R551" s="153"/>
    </row>
    <row r="552" spans="1:18" s="133" customFormat="1" ht="12.75" customHeight="1" x14ac:dyDescent="0.2">
      <c r="A552" s="134" t="s">
        <v>27576</v>
      </c>
      <c r="B552" s="125">
        <v>0.01</v>
      </c>
      <c r="C552" s="126"/>
      <c r="D552" s="127"/>
      <c r="E552" s="125"/>
      <c r="F552" s="125"/>
      <c r="G552" s="125"/>
      <c r="H552" s="125"/>
      <c r="I552" s="125"/>
      <c r="J552" s="125"/>
      <c r="K552" s="125"/>
      <c r="L552" s="125"/>
      <c r="M552" s="125"/>
      <c r="N552" s="125"/>
      <c r="O552" s="125"/>
      <c r="P552" s="125"/>
      <c r="Q552" s="125"/>
      <c r="R552" s="135"/>
    </row>
    <row r="553" spans="1:18" s="133" customFormat="1" ht="25.5" x14ac:dyDescent="0.2">
      <c r="A553" s="150" t="s">
        <v>27372</v>
      </c>
      <c r="B553" s="146" t="s">
        <v>8</v>
      </c>
      <c r="C553" s="145" t="s">
        <v>125</v>
      </c>
      <c r="D553" s="146"/>
      <c r="E553" s="144"/>
      <c r="F553" s="144"/>
      <c r="G553" s="144"/>
      <c r="H553" s="144"/>
      <c r="I553" s="144"/>
      <c r="J553" s="144"/>
      <c r="K553" s="144"/>
      <c r="L553" s="144"/>
      <c r="M553" s="144"/>
      <c r="N553" s="144"/>
      <c r="O553" s="144"/>
      <c r="P553" s="144"/>
      <c r="Q553" s="144"/>
      <c r="R553" s="147"/>
    </row>
    <row r="554" spans="1:18" s="133" customFormat="1" ht="12.75" customHeight="1" x14ac:dyDescent="0.2">
      <c r="A554" s="150" t="s">
        <v>27372</v>
      </c>
      <c r="B554" s="125">
        <v>0.01</v>
      </c>
      <c r="C554" s="145">
        <v>0.01</v>
      </c>
      <c r="D554" s="146"/>
      <c r="E554" s="144"/>
      <c r="F554" s="144"/>
      <c r="G554" s="144"/>
      <c r="H554" s="144"/>
      <c r="I554" s="144"/>
      <c r="J554" s="144"/>
      <c r="K554" s="144"/>
      <c r="L554" s="144"/>
      <c r="M554" s="144"/>
      <c r="N554" s="144"/>
      <c r="O554" s="144"/>
      <c r="P554" s="144"/>
      <c r="Q554" s="144"/>
      <c r="R554" s="147"/>
    </row>
    <row r="555" spans="1:18" s="133" customFormat="1" ht="25.5" x14ac:dyDescent="0.2">
      <c r="A555" s="129" t="s">
        <v>27510</v>
      </c>
      <c r="B555" s="146" t="s">
        <v>26895</v>
      </c>
      <c r="C555" s="194" t="s">
        <v>8</v>
      </c>
      <c r="D555" s="131"/>
      <c r="E555" s="152"/>
      <c r="F555" s="152"/>
      <c r="G555" s="152"/>
      <c r="H555" s="152"/>
      <c r="I555" s="152"/>
      <c r="J555" s="152"/>
      <c r="K555" s="152"/>
      <c r="L555" s="152"/>
      <c r="M555" s="152"/>
      <c r="N555" s="152"/>
      <c r="O555" s="152"/>
      <c r="P555" s="152"/>
      <c r="Q555" s="152"/>
      <c r="R555" s="153"/>
    </row>
    <row r="556" spans="1:18" s="133" customFormat="1" ht="12.75" customHeight="1" x14ac:dyDescent="0.2">
      <c r="A556" s="134" t="s">
        <v>27510</v>
      </c>
      <c r="B556" s="125">
        <v>0.01</v>
      </c>
      <c r="C556" s="126">
        <v>0.01</v>
      </c>
      <c r="D556" s="127"/>
      <c r="E556" s="125"/>
      <c r="F556" s="125"/>
      <c r="G556" s="125"/>
      <c r="H556" s="125"/>
      <c r="I556" s="125"/>
      <c r="J556" s="125"/>
      <c r="K556" s="125"/>
      <c r="L556" s="125"/>
      <c r="M556" s="125"/>
      <c r="N556" s="125"/>
      <c r="O556" s="125"/>
      <c r="P556" s="125"/>
      <c r="Q556" s="125"/>
      <c r="R556" s="135"/>
    </row>
    <row r="557" spans="1:18" s="133" customFormat="1" ht="25.5" x14ac:dyDescent="0.2">
      <c r="A557" s="150" t="s">
        <v>27446</v>
      </c>
      <c r="B557" s="144" t="s">
        <v>23</v>
      </c>
      <c r="C557" s="145" t="s">
        <v>24</v>
      </c>
      <c r="D557" s="146"/>
      <c r="E557" s="144"/>
      <c r="F557" s="144"/>
      <c r="G557" s="144"/>
      <c r="H557" s="144"/>
      <c r="I557" s="144"/>
      <c r="J557" s="144"/>
      <c r="K557" s="144"/>
      <c r="L557" s="144"/>
      <c r="M557" s="144"/>
      <c r="N557" s="144"/>
      <c r="O557" s="144"/>
      <c r="P557" s="144"/>
      <c r="Q557" s="144"/>
      <c r="R557" s="147"/>
    </row>
    <row r="558" spans="1:18" s="133" customFormat="1" ht="12.75" customHeight="1" x14ac:dyDescent="0.2">
      <c r="A558" s="150" t="s">
        <v>27446</v>
      </c>
      <c r="B558" s="144">
        <v>0.01</v>
      </c>
      <c r="C558" s="145">
        <v>0.01</v>
      </c>
      <c r="D558" s="146"/>
      <c r="E558" s="144"/>
      <c r="F558" s="144"/>
      <c r="G558" s="144"/>
      <c r="H558" s="144"/>
      <c r="I558" s="144"/>
      <c r="J558" s="144"/>
      <c r="K558" s="144"/>
      <c r="L558" s="144"/>
      <c r="M558" s="144"/>
      <c r="N558" s="144"/>
      <c r="O558" s="144"/>
      <c r="P558" s="144"/>
      <c r="Q558" s="144"/>
      <c r="R558" s="147"/>
    </row>
    <row r="559" spans="1:18" s="133" customFormat="1" ht="12.75" customHeight="1" x14ac:dyDescent="0.2">
      <c r="A559" s="129" t="s">
        <v>27190</v>
      </c>
      <c r="B559" s="152" t="s">
        <v>21</v>
      </c>
      <c r="C559" s="194"/>
      <c r="D559" s="131"/>
      <c r="E559" s="152"/>
      <c r="F559" s="152"/>
      <c r="G559" s="152"/>
      <c r="H559" s="152"/>
      <c r="I559" s="152"/>
      <c r="J559" s="152"/>
      <c r="K559" s="152"/>
      <c r="L559" s="152"/>
      <c r="M559" s="152"/>
      <c r="N559" s="152"/>
      <c r="O559" s="152"/>
      <c r="P559" s="152"/>
      <c r="Q559" s="152"/>
      <c r="R559" s="153"/>
    </row>
    <row r="560" spans="1:18" s="133" customFormat="1" ht="12.75" customHeight="1" x14ac:dyDescent="0.2">
      <c r="A560" s="134" t="s">
        <v>27190</v>
      </c>
      <c r="B560" s="125">
        <v>0.01</v>
      </c>
      <c r="C560" s="126"/>
      <c r="D560" s="127"/>
      <c r="E560" s="125"/>
      <c r="F560" s="125"/>
      <c r="G560" s="125"/>
      <c r="H560" s="125"/>
      <c r="I560" s="125"/>
      <c r="J560" s="125"/>
      <c r="K560" s="125"/>
      <c r="L560" s="125"/>
      <c r="M560" s="125"/>
      <c r="N560" s="125"/>
      <c r="O560" s="125"/>
      <c r="P560" s="125"/>
      <c r="Q560" s="125"/>
      <c r="R560" s="135"/>
    </row>
    <row r="561" spans="1:18" s="133" customFormat="1" x14ac:dyDescent="0.2">
      <c r="A561" s="129" t="s">
        <v>61</v>
      </c>
      <c r="B561" s="130" t="s">
        <v>3</v>
      </c>
      <c r="C561" s="130"/>
      <c r="D561" s="131"/>
      <c r="E561" s="131"/>
      <c r="F561" s="131"/>
      <c r="G561" s="131"/>
      <c r="H561" s="131"/>
      <c r="I561" s="131"/>
      <c r="J561" s="131"/>
      <c r="K561" s="131"/>
      <c r="L561" s="131"/>
      <c r="M561" s="131"/>
      <c r="N561" s="131"/>
      <c r="O561" s="131"/>
      <c r="P561" s="131"/>
      <c r="Q561" s="131"/>
      <c r="R561" s="137"/>
    </row>
    <row r="562" spans="1:18" s="133" customFormat="1" ht="12.75" customHeight="1" x14ac:dyDescent="0.2">
      <c r="A562" s="134" t="s">
        <v>61</v>
      </c>
      <c r="B562" s="125">
        <v>0.01</v>
      </c>
      <c r="C562" s="126"/>
      <c r="D562" s="127"/>
      <c r="E562" s="125"/>
      <c r="F562" s="125"/>
      <c r="G562" s="125"/>
      <c r="H562" s="125"/>
      <c r="I562" s="125"/>
      <c r="J562" s="125"/>
      <c r="K562" s="125"/>
      <c r="L562" s="125"/>
      <c r="M562" s="125"/>
      <c r="N562" s="125"/>
      <c r="O562" s="125"/>
      <c r="P562" s="125"/>
      <c r="Q562" s="125"/>
      <c r="R562" s="135"/>
    </row>
    <row r="563" spans="1:18" s="133" customFormat="1" ht="12.75" customHeight="1" x14ac:dyDescent="0.2">
      <c r="A563" s="150" t="s">
        <v>27041</v>
      </c>
      <c r="B563" s="144" t="s">
        <v>26882</v>
      </c>
      <c r="C563" s="145"/>
      <c r="D563" s="146"/>
      <c r="E563" s="144"/>
      <c r="F563" s="144"/>
      <c r="G563" s="144"/>
      <c r="H563" s="144"/>
      <c r="I563" s="144"/>
      <c r="J563" s="144"/>
      <c r="K563" s="144"/>
      <c r="L563" s="144"/>
      <c r="M563" s="144"/>
      <c r="N563" s="144"/>
      <c r="O563" s="144"/>
      <c r="P563" s="144"/>
      <c r="Q563" s="144"/>
      <c r="R563" s="147"/>
    </row>
    <row r="564" spans="1:18" s="133" customFormat="1" ht="12.75" customHeight="1" x14ac:dyDescent="0.2">
      <c r="A564" s="134" t="s">
        <v>27041</v>
      </c>
      <c r="B564" s="125">
        <v>0.01</v>
      </c>
      <c r="C564" s="126"/>
      <c r="D564" s="127"/>
      <c r="E564" s="125"/>
      <c r="F564" s="125"/>
      <c r="G564" s="125"/>
      <c r="H564" s="125"/>
      <c r="I564" s="125"/>
      <c r="J564" s="125"/>
      <c r="K564" s="125"/>
      <c r="L564" s="125"/>
      <c r="M564" s="125"/>
      <c r="N564" s="125"/>
      <c r="O564" s="125"/>
      <c r="P564" s="125"/>
      <c r="Q564" s="125"/>
      <c r="R564" s="135"/>
    </row>
    <row r="565" spans="1:18" s="133" customFormat="1" ht="12.75" customHeight="1" x14ac:dyDescent="0.2">
      <c r="A565" s="129" t="s">
        <v>27522</v>
      </c>
      <c r="B565" s="152" t="s">
        <v>21</v>
      </c>
      <c r="C565" s="194" t="s">
        <v>20</v>
      </c>
      <c r="D565" s="131" t="s">
        <v>3</v>
      </c>
      <c r="E565" s="152"/>
      <c r="F565" s="152"/>
      <c r="G565" s="152"/>
      <c r="H565" s="152"/>
      <c r="I565" s="152"/>
      <c r="J565" s="152"/>
      <c r="K565" s="152"/>
      <c r="L565" s="152"/>
      <c r="M565" s="152"/>
      <c r="N565" s="152"/>
      <c r="O565" s="152"/>
      <c r="P565" s="152"/>
      <c r="Q565" s="152"/>
      <c r="R565" s="153"/>
    </row>
    <row r="566" spans="1:18" s="133" customFormat="1" ht="12.75" customHeight="1" x14ac:dyDescent="0.2">
      <c r="A566" s="134" t="s">
        <v>27522</v>
      </c>
      <c r="B566" s="125">
        <v>0.01</v>
      </c>
      <c r="C566" s="126">
        <v>0.01</v>
      </c>
      <c r="D566" s="127">
        <v>0.01</v>
      </c>
      <c r="E566" s="125"/>
      <c r="F566" s="125"/>
      <c r="G566" s="125"/>
      <c r="H566" s="125"/>
      <c r="I566" s="125"/>
      <c r="J566" s="125"/>
      <c r="K566" s="125"/>
      <c r="L566" s="125"/>
      <c r="M566" s="125"/>
      <c r="N566" s="125"/>
      <c r="O566" s="125"/>
      <c r="P566" s="125"/>
      <c r="Q566" s="125"/>
      <c r="R566" s="135"/>
    </row>
    <row r="567" spans="1:18" s="133" customFormat="1" ht="12.75" customHeight="1" x14ac:dyDescent="0.2">
      <c r="A567" s="150" t="s">
        <v>27455</v>
      </c>
      <c r="B567" s="144" t="s">
        <v>27078</v>
      </c>
      <c r="C567" s="145"/>
      <c r="D567" s="146"/>
      <c r="E567" s="144"/>
      <c r="F567" s="144"/>
      <c r="G567" s="144"/>
      <c r="H567" s="144"/>
      <c r="I567" s="144"/>
      <c r="J567" s="144"/>
      <c r="K567" s="144"/>
      <c r="L567" s="144"/>
      <c r="M567" s="144"/>
      <c r="N567" s="144"/>
      <c r="O567" s="144"/>
      <c r="P567" s="144"/>
      <c r="Q567" s="144"/>
      <c r="R567" s="147"/>
    </row>
    <row r="568" spans="1:18" s="133" customFormat="1" ht="12.75" customHeight="1" x14ac:dyDescent="0.2">
      <c r="A568" s="150" t="s">
        <v>27455</v>
      </c>
      <c r="B568" s="144">
        <v>0.01</v>
      </c>
      <c r="C568" s="145"/>
      <c r="D568" s="146"/>
      <c r="E568" s="144"/>
      <c r="F568" s="144"/>
      <c r="G568" s="144"/>
      <c r="H568" s="144"/>
      <c r="I568" s="144"/>
      <c r="J568" s="144"/>
      <c r="K568" s="144"/>
      <c r="L568" s="144"/>
      <c r="M568" s="144"/>
      <c r="N568" s="144"/>
      <c r="O568" s="144"/>
      <c r="P568" s="144"/>
      <c r="Q568" s="144"/>
      <c r="R568" s="147"/>
    </row>
    <row r="569" spans="1:18" s="133" customFormat="1" ht="25.5" x14ac:dyDescent="0.2">
      <c r="A569" s="129" t="s">
        <v>27350</v>
      </c>
      <c r="B569" s="131" t="s">
        <v>26895</v>
      </c>
      <c r="C569" s="194"/>
      <c r="D569" s="131"/>
      <c r="E569" s="152"/>
      <c r="F569" s="152"/>
      <c r="G569" s="152"/>
      <c r="H569" s="152"/>
      <c r="I569" s="152"/>
      <c r="J569" s="152"/>
      <c r="K569" s="152"/>
      <c r="L569" s="152"/>
      <c r="M569" s="152"/>
      <c r="N569" s="152"/>
      <c r="O569" s="152"/>
      <c r="P569" s="152"/>
      <c r="Q569" s="152"/>
      <c r="R569" s="153"/>
    </row>
    <row r="570" spans="1:18" s="133" customFormat="1" ht="12.75" customHeight="1" x14ac:dyDescent="0.2">
      <c r="A570" s="134" t="s">
        <v>27350</v>
      </c>
      <c r="B570" s="125">
        <v>0.01</v>
      </c>
      <c r="C570" s="126"/>
      <c r="D570" s="127"/>
      <c r="E570" s="125"/>
      <c r="F570" s="125"/>
      <c r="G570" s="125"/>
      <c r="H570" s="125"/>
      <c r="I570" s="125"/>
      <c r="J570" s="125"/>
      <c r="K570" s="125"/>
      <c r="L570" s="125"/>
      <c r="M570" s="125"/>
      <c r="N570" s="125"/>
      <c r="O570" s="125"/>
      <c r="P570" s="125"/>
      <c r="Q570" s="125"/>
      <c r="R570" s="135"/>
    </row>
    <row r="571" spans="1:18" s="133" customFormat="1" ht="25.5" x14ac:dyDescent="0.2">
      <c r="A571" s="129" t="s">
        <v>27292</v>
      </c>
      <c r="B571" s="131" t="s">
        <v>26895</v>
      </c>
      <c r="C571" s="194"/>
      <c r="D571" s="131"/>
      <c r="E571" s="152"/>
      <c r="F571" s="152"/>
      <c r="G571" s="152"/>
      <c r="H571" s="152"/>
      <c r="I571" s="152"/>
      <c r="J571" s="152"/>
      <c r="K571" s="152"/>
      <c r="L571" s="152"/>
      <c r="M571" s="152"/>
      <c r="N571" s="152"/>
      <c r="O571" s="152"/>
      <c r="P571" s="152"/>
      <c r="Q571" s="152"/>
      <c r="R571" s="153"/>
    </row>
    <row r="572" spans="1:18" s="133" customFormat="1" ht="12.75" customHeight="1" x14ac:dyDescent="0.2">
      <c r="A572" s="134" t="s">
        <v>27292</v>
      </c>
      <c r="B572" s="125">
        <v>0.01</v>
      </c>
      <c r="C572" s="126"/>
      <c r="D572" s="127"/>
      <c r="E572" s="125"/>
      <c r="F572" s="125"/>
      <c r="G572" s="125"/>
      <c r="H572" s="125"/>
      <c r="I572" s="125"/>
      <c r="J572" s="125"/>
      <c r="K572" s="125"/>
      <c r="L572" s="125"/>
      <c r="M572" s="125"/>
      <c r="N572" s="125"/>
      <c r="O572" s="125"/>
      <c r="P572" s="125"/>
      <c r="Q572" s="125"/>
      <c r="R572" s="135"/>
    </row>
    <row r="573" spans="1:18" s="133" customFormat="1" ht="12.75" customHeight="1" x14ac:dyDescent="0.2">
      <c r="A573" s="150" t="s">
        <v>27019</v>
      </c>
      <c r="B573" s="146" t="s">
        <v>26937</v>
      </c>
      <c r="C573" s="145"/>
      <c r="D573" s="146"/>
      <c r="E573" s="144"/>
      <c r="F573" s="144"/>
      <c r="G573" s="144"/>
      <c r="H573" s="144"/>
      <c r="I573" s="144"/>
      <c r="J573" s="144"/>
      <c r="K573" s="144"/>
      <c r="L573" s="144"/>
      <c r="M573" s="144"/>
      <c r="N573" s="144"/>
      <c r="O573" s="144"/>
      <c r="P573" s="144"/>
      <c r="Q573" s="144"/>
      <c r="R573" s="147"/>
    </row>
    <row r="574" spans="1:18" s="133" customFormat="1" ht="12.75" customHeight="1" x14ac:dyDescent="0.2">
      <c r="A574" s="134" t="s">
        <v>27019</v>
      </c>
      <c r="B574" s="125">
        <v>0.01</v>
      </c>
      <c r="C574" s="126"/>
      <c r="D574" s="127"/>
      <c r="E574" s="125"/>
      <c r="F574" s="125"/>
      <c r="G574" s="125"/>
      <c r="H574" s="125"/>
      <c r="I574" s="125"/>
      <c r="J574" s="125"/>
      <c r="K574" s="125"/>
      <c r="L574" s="125"/>
      <c r="M574" s="125"/>
      <c r="N574" s="125"/>
      <c r="O574" s="125"/>
      <c r="P574" s="125"/>
      <c r="Q574" s="125"/>
      <c r="R574" s="135"/>
    </row>
    <row r="575" spans="1:18" s="133" customFormat="1" ht="12.75" customHeight="1" x14ac:dyDescent="0.2">
      <c r="A575" s="129" t="s">
        <v>27231</v>
      </c>
      <c r="B575" s="152" t="s">
        <v>0</v>
      </c>
      <c r="C575" s="194"/>
      <c r="D575" s="131"/>
      <c r="E575" s="152"/>
      <c r="F575" s="152"/>
      <c r="G575" s="152"/>
      <c r="H575" s="152"/>
      <c r="I575" s="152"/>
      <c r="J575" s="152"/>
      <c r="K575" s="152"/>
      <c r="L575" s="152"/>
      <c r="M575" s="152"/>
      <c r="N575" s="152"/>
      <c r="O575" s="152"/>
      <c r="P575" s="152"/>
      <c r="Q575" s="152"/>
      <c r="R575" s="153"/>
    </row>
    <row r="576" spans="1:18" s="133" customFormat="1" ht="12.75" customHeight="1" x14ac:dyDescent="0.2">
      <c r="A576" s="134" t="s">
        <v>27231</v>
      </c>
      <c r="B576" s="125">
        <v>0.01</v>
      </c>
      <c r="C576" s="126"/>
      <c r="D576" s="127"/>
      <c r="E576" s="125"/>
      <c r="F576" s="125"/>
      <c r="G576" s="125"/>
      <c r="H576" s="125"/>
      <c r="I576" s="125"/>
      <c r="J576" s="125"/>
      <c r="K576" s="125"/>
      <c r="L576" s="125"/>
      <c r="M576" s="125"/>
      <c r="N576" s="125"/>
      <c r="O576" s="125"/>
      <c r="P576" s="125"/>
      <c r="Q576" s="125"/>
      <c r="R576" s="135"/>
    </row>
    <row r="577" spans="1:18" s="133" customFormat="1" ht="25.5" x14ac:dyDescent="0.2">
      <c r="A577" s="150" t="s">
        <v>27103</v>
      </c>
      <c r="B577" s="146" t="s">
        <v>27104</v>
      </c>
      <c r="C577" s="145"/>
      <c r="D577" s="146"/>
      <c r="E577" s="144"/>
      <c r="F577" s="144"/>
      <c r="G577" s="144"/>
      <c r="H577" s="144"/>
      <c r="I577" s="144"/>
      <c r="J577" s="144"/>
      <c r="K577" s="144"/>
      <c r="L577" s="144"/>
      <c r="M577" s="144"/>
      <c r="N577" s="144"/>
      <c r="O577" s="144"/>
      <c r="P577" s="144"/>
      <c r="Q577" s="144"/>
      <c r="R577" s="147"/>
    </row>
    <row r="578" spans="1:18" s="133" customFormat="1" ht="12.75" customHeight="1" x14ac:dyDescent="0.2">
      <c r="A578" s="150" t="s">
        <v>27103</v>
      </c>
      <c r="B578" s="144">
        <v>0.01</v>
      </c>
      <c r="C578" s="145"/>
      <c r="D578" s="146"/>
      <c r="E578" s="144"/>
      <c r="F578" s="144"/>
      <c r="G578" s="144"/>
      <c r="H578" s="144"/>
      <c r="I578" s="144"/>
      <c r="J578" s="144"/>
      <c r="K578" s="144"/>
      <c r="L578" s="144"/>
      <c r="M578" s="144"/>
      <c r="N578" s="144"/>
      <c r="O578" s="144"/>
      <c r="P578" s="144"/>
      <c r="Q578" s="144"/>
      <c r="R578" s="147"/>
    </row>
    <row r="579" spans="1:18" s="133" customFormat="1" ht="25.5" x14ac:dyDescent="0.2">
      <c r="A579" s="129" t="s">
        <v>26966</v>
      </c>
      <c r="B579" s="131" t="s">
        <v>26895</v>
      </c>
      <c r="C579" s="194"/>
      <c r="D579" s="131"/>
      <c r="E579" s="152"/>
      <c r="F579" s="152"/>
      <c r="G579" s="152"/>
      <c r="H579" s="152"/>
      <c r="I579" s="152"/>
      <c r="J579" s="152"/>
      <c r="K579" s="152"/>
      <c r="L579" s="152"/>
      <c r="M579" s="152"/>
      <c r="N579" s="152"/>
      <c r="O579" s="152"/>
      <c r="P579" s="152"/>
      <c r="Q579" s="152"/>
      <c r="R579" s="153"/>
    </row>
    <row r="580" spans="1:18" s="133" customFormat="1" ht="12.75" customHeight="1" x14ac:dyDescent="0.2">
      <c r="A580" s="134" t="s">
        <v>26966</v>
      </c>
      <c r="B580" s="125">
        <v>0.01</v>
      </c>
      <c r="C580" s="126"/>
      <c r="D580" s="127"/>
      <c r="E580" s="125"/>
      <c r="F580" s="125"/>
      <c r="G580" s="125"/>
      <c r="H580" s="125"/>
      <c r="I580" s="125"/>
      <c r="J580" s="125"/>
      <c r="K580" s="125"/>
      <c r="L580" s="125"/>
      <c r="M580" s="125"/>
      <c r="N580" s="125"/>
      <c r="O580" s="125"/>
      <c r="P580" s="125"/>
      <c r="Q580" s="125"/>
      <c r="R580" s="135"/>
    </row>
    <row r="581" spans="1:18" s="133" customFormat="1" ht="12.75" customHeight="1" x14ac:dyDescent="0.2">
      <c r="A581" s="150" t="s">
        <v>26897</v>
      </c>
      <c r="B581" s="144" t="s">
        <v>20</v>
      </c>
      <c r="C581" s="145"/>
      <c r="D581" s="146"/>
      <c r="E581" s="144"/>
      <c r="F581" s="144"/>
      <c r="G581" s="144"/>
      <c r="H581" s="144"/>
      <c r="I581" s="144"/>
      <c r="J581" s="144"/>
      <c r="K581" s="144"/>
      <c r="L581" s="144"/>
      <c r="M581" s="144"/>
      <c r="N581" s="144"/>
      <c r="O581" s="144"/>
      <c r="P581" s="144"/>
      <c r="Q581" s="144"/>
      <c r="R581" s="147"/>
    </row>
    <row r="582" spans="1:18" s="133" customFormat="1" ht="12.75" customHeight="1" x14ac:dyDescent="0.2">
      <c r="A582" s="150" t="s">
        <v>26897</v>
      </c>
      <c r="B582" s="144">
        <v>0.01</v>
      </c>
      <c r="C582" s="145"/>
      <c r="D582" s="146"/>
      <c r="E582" s="144"/>
      <c r="F582" s="144"/>
      <c r="G582" s="144"/>
      <c r="H582" s="144"/>
      <c r="I582" s="144"/>
      <c r="J582" s="144"/>
      <c r="K582" s="144"/>
      <c r="L582" s="144"/>
      <c r="M582" s="144"/>
      <c r="N582" s="144"/>
      <c r="O582" s="144"/>
      <c r="P582" s="144"/>
      <c r="Q582" s="144"/>
      <c r="R582" s="147"/>
    </row>
    <row r="583" spans="1:18" s="133" customFormat="1" ht="12.75" customHeight="1" x14ac:dyDescent="0.2">
      <c r="A583" s="129" t="s">
        <v>27254</v>
      </c>
      <c r="B583" s="152" t="s">
        <v>26893</v>
      </c>
      <c r="C583" s="194"/>
      <c r="D583" s="131"/>
      <c r="E583" s="152"/>
      <c r="F583" s="152"/>
      <c r="G583" s="152"/>
      <c r="H583" s="152"/>
      <c r="I583" s="152"/>
      <c r="J583" s="152"/>
      <c r="K583" s="152"/>
      <c r="L583" s="152"/>
      <c r="M583" s="152"/>
      <c r="N583" s="152"/>
      <c r="O583" s="152"/>
      <c r="P583" s="152"/>
      <c r="Q583" s="152"/>
      <c r="R583" s="153"/>
    </row>
    <row r="584" spans="1:18" s="133" customFormat="1" ht="12.75" customHeight="1" x14ac:dyDescent="0.2">
      <c r="A584" s="134" t="s">
        <v>27254</v>
      </c>
      <c r="B584" s="125">
        <v>0.01</v>
      </c>
      <c r="C584" s="126"/>
      <c r="D584" s="127"/>
      <c r="E584" s="125"/>
      <c r="F584" s="125"/>
      <c r="G584" s="125"/>
      <c r="H584" s="125"/>
      <c r="I584" s="125"/>
      <c r="J584" s="125"/>
      <c r="K584" s="125"/>
      <c r="L584" s="125"/>
      <c r="M584" s="125"/>
      <c r="N584" s="125"/>
      <c r="O584" s="125"/>
      <c r="P584" s="125"/>
      <c r="Q584" s="125"/>
      <c r="R584" s="135"/>
    </row>
    <row r="585" spans="1:18" s="133" customFormat="1" ht="12.75" customHeight="1" x14ac:dyDescent="0.2">
      <c r="A585" s="216" t="s">
        <v>26933</v>
      </c>
      <c r="B585" s="152" t="s">
        <v>26860</v>
      </c>
      <c r="C585" s="194"/>
      <c r="D585" s="194"/>
      <c r="E585" s="152"/>
      <c r="F585" s="152"/>
      <c r="G585" s="152"/>
      <c r="H585" s="152"/>
      <c r="I585" s="152"/>
      <c r="J585" s="152"/>
      <c r="K585" s="152"/>
      <c r="L585" s="152"/>
      <c r="M585" s="152"/>
      <c r="N585" s="152"/>
      <c r="O585" s="152"/>
      <c r="P585" s="152"/>
      <c r="Q585" s="152"/>
      <c r="R585" s="203"/>
    </row>
    <row r="586" spans="1:18" s="133" customFormat="1" ht="12.75" customHeight="1" x14ac:dyDescent="0.2">
      <c r="A586" s="134" t="s">
        <v>26933</v>
      </c>
      <c r="B586" s="125">
        <v>0.01</v>
      </c>
      <c r="C586" s="126"/>
      <c r="D586" s="127"/>
      <c r="E586" s="125"/>
      <c r="F586" s="125"/>
      <c r="G586" s="125"/>
      <c r="H586" s="125"/>
      <c r="I586" s="125"/>
      <c r="J586" s="125"/>
      <c r="K586" s="125"/>
      <c r="L586" s="125"/>
      <c r="M586" s="125"/>
      <c r="N586" s="125"/>
      <c r="O586" s="125"/>
      <c r="P586" s="125"/>
      <c r="Q586" s="125"/>
      <c r="R586" s="204"/>
    </row>
    <row r="587" spans="1:18" s="133" customFormat="1" ht="12.75" customHeight="1" x14ac:dyDescent="0.2">
      <c r="A587" s="150" t="s">
        <v>27382</v>
      </c>
      <c r="B587" s="144" t="s">
        <v>20</v>
      </c>
      <c r="C587" s="145"/>
      <c r="D587" s="146"/>
      <c r="E587" s="144"/>
      <c r="F587" s="144"/>
      <c r="G587" s="144"/>
      <c r="H587" s="144"/>
      <c r="I587" s="144"/>
      <c r="J587" s="144"/>
      <c r="K587" s="144"/>
      <c r="L587" s="144"/>
      <c r="M587" s="144"/>
      <c r="N587" s="144"/>
      <c r="O587" s="144"/>
      <c r="P587" s="144"/>
      <c r="Q587" s="144"/>
      <c r="R587" s="205"/>
    </row>
    <row r="588" spans="1:18" s="133" customFormat="1" ht="12.75" customHeight="1" x14ac:dyDescent="0.2">
      <c r="A588" s="150" t="s">
        <v>27382</v>
      </c>
      <c r="B588" s="144">
        <v>0.01</v>
      </c>
      <c r="C588" s="145"/>
      <c r="D588" s="146"/>
      <c r="E588" s="144"/>
      <c r="F588" s="144"/>
      <c r="G588" s="144"/>
      <c r="H588" s="144"/>
      <c r="I588" s="144"/>
      <c r="J588" s="144"/>
      <c r="K588" s="144"/>
      <c r="L588" s="144"/>
      <c r="M588" s="144"/>
      <c r="N588" s="144"/>
      <c r="O588" s="144"/>
      <c r="P588" s="144"/>
      <c r="Q588" s="144"/>
      <c r="R588" s="205"/>
    </row>
    <row r="589" spans="1:18" s="133" customFormat="1" ht="12.75" customHeight="1" x14ac:dyDescent="0.2">
      <c r="A589" s="129" t="s">
        <v>27268</v>
      </c>
      <c r="B589" s="152" t="s">
        <v>26860</v>
      </c>
      <c r="C589" s="194"/>
      <c r="D589" s="131"/>
      <c r="E589" s="152"/>
      <c r="F589" s="152"/>
      <c r="G589" s="152"/>
      <c r="H589" s="152"/>
      <c r="I589" s="152"/>
      <c r="J589" s="152"/>
      <c r="K589" s="152"/>
      <c r="L589" s="152"/>
      <c r="M589" s="152"/>
      <c r="N589" s="152"/>
      <c r="O589" s="152"/>
      <c r="P589" s="152"/>
      <c r="Q589" s="152"/>
      <c r="R589" s="203"/>
    </row>
    <row r="590" spans="1:18" s="133" customFormat="1" ht="12.75" customHeight="1" x14ac:dyDescent="0.2">
      <c r="A590" s="134" t="s">
        <v>27268</v>
      </c>
      <c r="B590" s="125">
        <v>0.01</v>
      </c>
      <c r="C590" s="126"/>
      <c r="D590" s="127"/>
      <c r="E590" s="125"/>
      <c r="F590" s="125"/>
      <c r="G590" s="125"/>
      <c r="H590" s="125"/>
      <c r="I590" s="125"/>
      <c r="J590" s="125"/>
      <c r="K590" s="125"/>
      <c r="L590" s="125"/>
      <c r="M590" s="125"/>
      <c r="N590" s="125"/>
      <c r="O590" s="125"/>
      <c r="P590" s="125"/>
      <c r="Q590" s="125"/>
      <c r="R590" s="204"/>
    </row>
    <row r="591" spans="1:18" s="133" customFormat="1" ht="25.5" x14ac:dyDescent="0.2">
      <c r="A591" s="141" t="s">
        <v>62</v>
      </c>
      <c r="B591" s="130" t="s">
        <v>26863</v>
      </c>
      <c r="C591" s="130" t="s">
        <v>19</v>
      </c>
      <c r="D591" s="131" t="s">
        <v>10</v>
      </c>
      <c r="E591" s="131" t="s">
        <v>23</v>
      </c>
      <c r="F591" s="131" t="s">
        <v>24</v>
      </c>
      <c r="G591" s="131"/>
      <c r="H591" s="131"/>
      <c r="I591" s="131"/>
      <c r="J591" s="131"/>
      <c r="K591" s="131"/>
      <c r="L591" s="131"/>
      <c r="M591" s="131"/>
      <c r="N591" s="131"/>
      <c r="O591" s="131"/>
      <c r="P591" s="131"/>
      <c r="Q591" s="131"/>
      <c r="R591" s="137"/>
    </row>
    <row r="592" spans="1:18" s="133" customFormat="1" ht="12.75" customHeight="1" x14ac:dyDescent="0.2">
      <c r="A592" s="142" t="s">
        <v>62</v>
      </c>
      <c r="B592" s="127">
        <v>0.01</v>
      </c>
      <c r="C592" s="127">
        <v>0.01</v>
      </c>
      <c r="D592" s="127">
        <v>0.01</v>
      </c>
      <c r="E592" s="127">
        <v>0.01</v>
      </c>
      <c r="F592" s="127">
        <v>0.01</v>
      </c>
      <c r="G592" s="125"/>
      <c r="H592" s="125"/>
      <c r="I592" s="125"/>
      <c r="J592" s="125"/>
      <c r="K592" s="125"/>
      <c r="L592" s="125"/>
      <c r="M592" s="125"/>
      <c r="N592" s="125"/>
      <c r="O592" s="125"/>
      <c r="P592" s="125"/>
      <c r="Q592" s="125"/>
      <c r="R592" s="135"/>
    </row>
    <row r="593" spans="1:18" s="133" customFormat="1" ht="25.5" x14ac:dyDescent="0.2">
      <c r="A593" s="158" t="s">
        <v>27505</v>
      </c>
      <c r="B593" s="146" t="s">
        <v>20</v>
      </c>
      <c r="C593" s="146" t="s">
        <v>23</v>
      </c>
      <c r="D593" s="146" t="s">
        <v>24</v>
      </c>
      <c r="E593" s="146"/>
      <c r="F593" s="146"/>
      <c r="G593" s="144"/>
      <c r="H593" s="144"/>
      <c r="I593" s="144"/>
      <c r="J593" s="144"/>
      <c r="K593" s="144"/>
      <c r="L593" s="144"/>
      <c r="M593" s="144"/>
      <c r="N593" s="144"/>
      <c r="O593" s="144"/>
      <c r="P593" s="144"/>
      <c r="Q593" s="144"/>
      <c r="R593" s="147"/>
    </row>
    <row r="594" spans="1:18" s="133" customFormat="1" ht="12.75" customHeight="1" x14ac:dyDescent="0.2">
      <c r="A594" s="158" t="s">
        <v>27505</v>
      </c>
      <c r="B594" s="146">
        <v>0.01</v>
      </c>
      <c r="C594" s="146">
        <v>0.01</v>
      </c>
      <c r="D594" s="146">
        <v>0.01</v>
      </c>
      <c r="E594" s="146"/>
      <c r="F594" s="146"/>
      <c r="G594" s="144"/>
      <c r="H594" s="144"/>
      <c r="I594" s="144"/>
      <c r="J594" s="144"/>
      <c r="K594" s="144"/>
      <c r="L594" s="144"/>
      <c r="M594" s="144"/>
      <c r="N594" s="144"/>
      <c r="O594" s="144"/>
      <c r="P594" s="144"/>
      <c r="Q594" s="144"/>
      <c r="R594" s="147"/>
    </row>
    <row r="595" spans="1:18" s="133" customFormat="1" ht="25.5" x14ac:dyDescent="0.2">
      <c r="A595" s="141" t="s">
        <v>27265</v>
      </c>
      <c r="B595" s="131" t="s">
        <v>26893</v>
      </c>
      <c r="C595" s="131" t="s">
        <v>23</v>
      </c>
      <c r="D595" s="131" t="s">
        <v>24</v>
      </c>
      <c r="E595" s="131"/>
      <c r="F595" s="131"/>
      <c r="G595" s="152"/>
      <c r="H595" s="152"/>
      <c r="I595" s="152"/>
      <c r="J595" s="152"/>
      <c r="K595" s="152"/>
      <c r="L595" s="152"/>
      <c r="M595" s="152"/>
      <c r="N595" s="152"/>
      <c r="O595" s="152"/>
      <c r="P595" s="152"/>
      <c r="Q595" s="152"/>
      <c r="R595" s="153"/>
    </row>
    <row r="596" spans="1:18" s="133" customFormat="1" ht="12.75" customHeight="1" x14ac:dyDescent="0.2">
      <c r="A596" s="142" t="s">
        <v>27265</v>
      </c>
      <c r="B596" s="127">
        <v>0.01</v>
      </c>
      <c r="C596" s="127">
        <v>0.01</v>
      </c>
      <c r="D596" s="127">
        <v>0.01</v>
      </c>
      <c r="E596" s="127"/>
      <c r="F596" s="127"/>
      <c r="G596" s="125"/>
      <c r="H596" s="125"/>
      <c r="I596" s="125"/>
      <c r="J596" s="125"/>
      <c r="K596" s="125"/>
      <c r="L596" s="125"/>
      <c r="M596" s="125"/>
      <c r="N596" s="125"/>
      <c r="O596" s="125"/>
      <c r="P596" s="125"/>
      <c r="Q596" s="125"/>
      <c r="R596" s="135"/>
    </row>
    <row r="597" spans="1:18" s="133" customFormat="1" ht="12.75" customHeight="1" x14ac:dyDescent="0.2">
      <c r="A597" s="158" t="s">
        <v>27072</v>
      </c>
      <c r="B597" s="146" t="s">
        <v>26937</v>
      </c>
      <c r="C597" s="146"/>
      <c r="D597" s="146"/>
      <c r="E597" s="146"/>
      <c r="F597" s="146"/>
      <c r="G597" s="144"/>
      <c r="H597" s="144"/>
      <c r="I597" s="144"/>
      <c r="J597" s="144"/>
      <c r="K597" s="144"/>
      <c r="L597" s="144"/>
      <c r="M597" s="144"/>
      <c r="N597" s="144"/>
      <c r="O597" s="144"/>
      <c r="P597" s="144"/>
      <c r="Q597" s="144"/>
      <c r="R597" s="147"/>
    </row>
    <row r="598" spans="1:18" s="133" customFormat="1" ht="12.75" customHeight="1" x14ac:dyDescent="0.2">
      <c r="A598" s="142" t="s">
        <v>27072</v>
      </c>
      <c r="B598" s="127">
        <v>0.01</v>
      </c>
      <c r="C598" s="127"/>
      <c r="D598" s="127"/>
      <c r="E598" s="127"/>
      <c r="F598" s="127"/>
      <c r="G598" s="125"/>
      <c r="H598" s="125"/>
      <c r="I598" s="125"/>
      <c r="J598" s="125"/>
      <c r="K598" s="125"/>
      <c r="L598" s="125"/>
      <c r="M598" s="125"/>
      <c r="N598" s="125"/>
      <c r="O598" s="125"/>
      <c r="P598" s="125"/>
      <c r="Q598" s="125"/>
      <c r="R598" s="135"/>
    </row>
    <row r="599" spans="1:18" s="133" customFormat="1" ht="12.75" customHeight="1" x14ac:dyDescent="0.2">
      <c r="A599" s="158" t="s">
        <v>27087</v>
      </c>
      <c r="B599" s="146" t="s">
        <v>26893</v>
      </c>
      <c r="C599" s="146"/>
      <c r="D599" s="146"/>
      <c r="E599" s="146"/>
      <c r="F599" s="146"/>
      <c r="G599" s="144"/>
      <c r="H599" s="144"/>
      <c r="I599" s="144"/>
      <c r="J599" s="144"/>
      <c r="K599" s="144"/>
      <c r="L599" s="144"/>
      <c r="M599" s="144"/>
      <c r="N599" s="144"/>
      <c r="O599" s="144"/>
      <c r="P599" s="144"/>
      <c r="Q599" s="144"/>
      <c r="R599" s="147"/>
    </row>
    <row r="600" spans="1:18" s="133" customFormat="1" ht="12.75" customHeight="1" x14ac:dyDescent="0.2">
      <c r="A600" s="142" t="s">
        <v>27087</v>
      </c>
      <c r="B600" s="127">
        <v>0.01</v>
      </c>
      <c r="C600" s="127"/>
      <c r="D600" s="127"/>
      <c r="E600" s="127"/>
      <c r="F600" s="127"/>
      <c r="G600" s="125"/>
      <c r="H600" s="125"/>
      <c r="I600" s="125"/>
      <c r="J600" s="125"/>
      <c r="K600" s="125"/>
      <c r="L600" s="125"/>
      <c r="M600" s="125"/>
      <c r="N600" s="125"/>
      <c r="O600" s="125"/>
      <c r="P600" s="125"/>
      <c r="Q600" s="125"/>
      <c r="R600" s="135"/>
    </row>
    <row r="601" spans="1:18" s="133" customFormat="1" ht="25.5" x14ac:dyDescent="0.2">
      <c r="A601" s="141" t="s">
        <v>27559</v>
      </c>
      <c r="B601" s="131" t="s">
        <v>26</v>
      </c>
      <c r="C601" s="131"/>
      <c r="D601" s="131"/>
      <c r="E601" s="131"/>
      <c r="F601" s="131"/>
      <c r="G601" s="152"/>
      <c r="H601" s="152"/>
      <c r="I601" s="152"/>
      <c r="J601" s="152"/>
      <c r="K601" s="152"/>
      <c r="L601" s="152"/>
      <c r="M601" s="152"/>
      <c r="N601" s="152"/>
      <c r="O601" s="152"/>
      <c r="P601" s="152"/>
      <c r="Q601" s="152"/>
      <c r="R601" s="153"/>
    </row>
    <row r="602" spans="1:18" s="133" customFormat="1" ht="12.75" customHeight="1" x14ac:dyDescent="0.2">
      <c r="A602" s="142" t="s">
        <v>27559</v>
      </c>
      <c r="B602" s="127">
        <v>0.01</v>
      </c>
      <c r="C602" s="127"/>
      <c r="D602" s="127"/>
      <c r="E602" s="127"/>
      <c r="F602" s="127"/>
      <c r="G602" s="125"/>
      <c r="H602" s="125"/>
      <c r="I602" s="125"/>
      <c r="J602" s="125"/>
      <c r="K602" s="125"/>
      <c r="L602" s="125"/>
      <c r="M602" s="125"/>
      <c r="N602" s="125"/>
      <c r="O602" s="125"/>
      <c r="P602" s="125"/>
      <c r="Q602" s="125"/>
      <c r="R602" s="135"/>
    </row>
    <row r="603" spans="1:18" s="133" customFormat="1" ht="25.5" x14ac:dyDescent="0.2">
      <c r="A603" s="158" t="s">
        <v>27283</v>
      </c>
      <c r="B603" s="169" t="s">
        <v>10</v>
      </c>
      <c r="C603" s="146" t="s">
        <v>26860</v>
      </c>
      <c r="D603" s="146"/>
      <c r="E603" s="146"/>
      <c r="F603" s="146"/>
      <c r="G603" s="144"/>
      <c r="H603" s="144"/>
      <c r="I603" s="144"/>
      <c r="J603" s="144"/>
      <c r="K603" s="144"/>
      <c r="L603" s="144"/>
      <c r="M603" s="144"/>
      <c r="N603" s="144"/>
      <c r="O603" s="144"/>
      <c r="P603" s="144"/>
      <c r="Q603" s="144"/>
      <c r="R603" s="147"/>
    </row>
    <row r="604" spans="1:18" s="133" customFormat="1" x14ac:dyDescent="0.2">
      <c r="A604" s="142" t="s">
        <v>27283</v>
      </c>
      <c r="B604" s="127">
        <v>0.01</v>
      </c>
      <c r="C604" s="127">
        <v>0.01</v>
      </c>
      <c r="D604" s="127"/>
      <c r="E604" s="127"/>
      <c r="F604" s="127"/>
      <c r="G604" s="125"/>
      <c r="H604" s="125"/>
      <c r="I604" s="125"/>
      <c r="J604" s="125"/>
      <c r="K604" s="125"/>
      <c r="L604" s="125"/>
      <c r="M604" s="125"/>
      <c r="N604" s="125"/>
      <c r="O604" s="125"/>
      <c r="P604" s="125"/>
      <c r="Q604" s="125"/>
      <c r="R604" s="135"/>
    </row>
    <row r="605" spans="1:18" s="133" customFormat="1" ht="25.5" x14ac:dyDescent="0.2">
      <c r="A605" s="141" t="s">
        <v>27430</v>
      </c>
      <c r="B605" s="131" t="s">
        <v>26895</v>
      </c>
      <c r="C605" s="131"/>
      <c r="D605" s="131"/>
      <c r="E605" s="131"/>
      <c r="F605" s="131"/>
      <c r="G605" s="152"/>
      <c r="H605" s="152"/>
      <c r="I605" s="152"/>
      <c r="J605" s="152"/>
      <c r="K605" s="152"/>
      <c r="L605" s="152"/>
      <c r="M605" s="152"/>
      <c r="N605" s="152"/>
      <c r="O605" s="152"/>
      <c r="P605" s="152"/>
      <c r="Q605" s="152"/>
      <c r="R605" s="153"/>
    </row>
    <row r="606" spans="1:18" s="133" customFormat="1" x14ac:dyDescent="0.2">
      <c r="A606" s="142" t="s">
        <v>27430</v>
      </c>
      <c r="B606" s="127">
        <v>0.01</v>
      </c>
      <c r="C606" s="127"/>
      <c r="D606" s="127"/>
      <c r="E606" s="127"/>
      <c r="F606" s="127"/>
      <c r="G606" s="125"/>
      <c r="H606" s="125"/>
      <c r="I606" s="125"/>
      <c r="J606" s="125"/>
      <c r="K606" s="125"/>
      <c r="L606" s="125"/>
      <c r="M606" s="125"/>
      <c r="N606" s="125"/>
      <c r="O606" s="125"/>
      <c r="P606" s="125"/>
      <c r="Q606" s="125"/>
      <c r="R606" s="135"/>
    </row>
    <row r="607" spans="1:18" s="133" customFormat="1" ht="12.75" customHeight="1" x14ac:dyDescent="0.2">
      <c r="A607" s="150" t="s">
        <v>26931</v>
      </c>
      <c r="B607" s="110" t="s">
        <v>26860</v>
      </c>
      <c r="C607" s="171"/>
      <c r="D607" s="169"/>
      <c r="E607" s="110"/>
      <c r="F607" s="110"/>
      <c r="G607" s="110"/>
      <c r="H607" s="110"/>
      <c r="I607" s="110"/>
      <c r="J607" s="110"/>
      <c r="K607" s="110"/>
      <c r="L607" s="110"/>
      <c r="M607" s="110"/>
      <c r="N607" s="110"/>
      <c r="O607" s="110"/>
      <c r="P607" s="110"/>
      <c r="Q607" s="110"/>
      <c r="R607" s="205"/>
    </row>
    <row r="608" spans="1:18" s="133" customFormat="1" ht="12.75" customHeight="1" x14ac:dyDescent="0.2">
      <c r="A608" s="142" t="s">
        <v>26931</v>
      </c>
      <c r="B608" s="127">
        <v>0.01</v>
      </c>
      <c r="C608" s="127"/>
      <c r="D608" s="125"/>
      <c r="E608" s="125"/>
      <c r="F608" s="125"/>
      <c r="G608" s="125"/>
      <c r="H608" s="125"/>
      <c r="I608" s="125"/>
      <c r="J608" s="125"/>
      <c r="K608" s="125"/>
      <c r="L608" s="125"/>
      <c r="M608" s="125"/>
      <c r="N608" s="125"/>
      <c r="O608" s="125"/>
      <c r="P608" s="125"/>
      <c r="Q608" s="125"/>
      <c r="R608" s="204"/>
    </row>
    <row r="609" spans="1:18" s="133" customFormat="1" ht="12.75" customHeight="1" x14ac:dyDescent="0.2">
      <c r="A609" s="141" t="s">
        <v>27349</v>
      </c>
      <c r="B609" s="131" t="s">
        <v>26860</v>
      </c>
      <c r="C609" s="131"/>
      <c r="D609" s="152"/>
      <c r="E609" s="152"/>
      <c r="F609" s="152"/>
      <c r="G609" s="152"/>
      <c r="H609" s="152"/>
      <c r="I609" s="152"/>
      <c r="J609" s="152"/>
      <c r="K609" s="152"/>
      <c r="L609" s="152"/>
      <c r="M609" s="152"/>
      <c r="N609" s="152"/>
      <c r="O609" s="152"/>
      <c r="P609" s="152"/>
      <c r="Q609" s="152"/>
      <c r="R609" s="203"/>
    </row>
    <row r="610" spans="1:18" s="133" customFormat="1" ht="12.75" customHeight="1" x14ac:dyDescent="0.2">
      <c r="A610" s="142" t="s">
        <v>27349</v>
      </c>
      <c r="B610" s="127">
        <v>0.01</v>
      </c>
      <c r="C610" s="127"/>
      <c r="D610" s="125"/>
      <c r="E610" s="125"/>
      <c r="F610" s="125"/>
      <c r="G610" s="125"/>
      <c r="H610" s="125"/>
      <c r="I610" s="125"/>
      <c r="J610" s="125"/>
      <c r="K610" s="125"/>
      <c r="L610" s="125"/>
      <c r="M610" s="125"/>
      <c r="N610" s="125"/>
      <c r="O610" s="125"/>
      <c r="P610" s="125"/>
      <c r="Q610" s="125"/>
      <c r="R610" s="204"/>
    </row>
    <row r="611" spans="1:18" s="133" customFormat="1" ht="12.75" customHeight="1" x14ac:dyDescent="0.2">
      <c r="A611" s="158" t="s">
        <v>27150</v>
      </c>
      <c r="B611" s="169" t="s">
        <v>20</v>
      </c>
      <c r="C611" s="169"/>
      <c r="D611" s="110"/>
      <c r="E611" s="110"/>
      <c r="F611" s="110"/>
      <c r="G611" s="110"/>
      <c r="H611" s="110"/>
      <c r="I611" s="110"/>
      <c r="J611" s="110"/>
      <c r="K611" s="110"/>
      <c r="L611" s="110"/>
      <c r="M611" s="110"/>
      <c r="N611" s="110"/>
      <c r="O611" s="110"/>
      <c r="P611" s="110"/>
      <c r="Q611" s="110"/>
      <c r="R611" s="205"/>
    </row>
    <row r="612" spans="1:18" s="133" customFormat="1" ht="12.75" customHeight="1" x14ac:dyDescent="0.2">
      <c r="A612" s="158" t="s">
        <v>27150</v>
      </c>
      <c r="B612" s="169">
        <v>0.01</v>
      </c>
      <c r="C612" s="169"/>
      <c r="D612" s="110"/>
      <c r="E612" s="110"/>
      <c r="F612" s="110"/>
      <c r="G612" s="110"/>
      <c r="H612" s="110"/>
      <c r="I612" s="110"/>
      <c r="J612" s="110"/>
      <c r="K612" s="110"/>
      <c r="L612" s="110"/>
      <c r="M612" s="110"/>
      <c r="N612" s="110"/>
      <c r="O612" s="110"/>
      <c r="P612" s="110"/>
      <c r="Q612" s="110"/>
      <c r="R612" s="205"/>
    </row>
    <row r="613" spans="1:18" s="133" customFormat="1" ht="25.5" x14ac:dyDescent="0.2">
      <c r="A613" s="141" t="s">
        <v>63</v>
      </c>
      <c r="B613" s="130" t="s">
        <v>8</v>
      </c>
      <c r="C613" s="130" t="s">
        <v>21</v>
      </c>
      <c r="D613" s="131" t="s">
        <v>26</v>
      </c>
      <c r="E613" s="131" t="s">
        <v>10</v>
      </c>
      <c r="F613" s="131" t="s">
        <v>23</v>
      </c>
      <c r="G613" s="131"/>
      <c r="H613" s="131"/>
      <c r="I613" s="131"/>
      <c r="J613" s="131"/>
      <c r="K613" s="131"/>
      <c r="L613" s="131"/>
      <c r="M613" s="131"/>
      <c r="N613" s="131"/>
      <c r="O613" s="131"/>
      <c r="P613" s="131"/>
      <c r="Q613" s="131"/>
      <c r="R613" s="137"/>
    </row>
    <row r="614" spans="1:18" s="133" customFormat="1" ht="12.75" customHeight="1" x14ac:dyDescent="0.2">
      <c r="A614" s="142" t="s">
        <v>63</v>
      </c>
      <c r="B614" s="127">
        <v>0.04</v>
      </c>
      <c r="C614" s="127">
        <v>0.04</v>
      </c>
      <c r="D614" s="127">
        <v>0.04</v>
      </c>
      <c r="E614" s="127">
        <v>0.02</v>
      </c>
      <c r="F614" s="127">
        <v>0.04</v>
      </c>
      <c r="G614" s="127"/>
      <c r="H614" s="127"/>
      <c r="I614" s="127"/>
      <c r="J614" s="127"/>
      <c r="K614" s="127"/>
      <c r="L614" s="127"/>
      <c r="M614" s="127"/>
      <c r="N614" s="127"/>
      <c r="O614" s="127"/>
      <c r="P614" s="127"/>
      <c r="Q614" s="127"/>
      <c r="R614" s="135"/>
    </row>
    <row r="615" spans="1:18" s="133" customFormat="1" ht="12.75" customHeight="1" x14ac:dyDescent="0.2">
      <c r="A615" s="141" t="s">
        <v>27528</v>
      </c>
      <c r="B615" s="131" t="s">
        <v>26860</v>
      </c>
      <c r="C615" s="131"/>
      <c r="D615" s="131"/>
      <c r="E615" s="131"/>
      <c r="F615" s="131"/>
      <c r="G615" s="131"/>
      <c r="H615" s="131"/>
      <c r="I615" s="131"/>
      <c r="J615" s="131"/>
      <c r="K615" s="131"/>
      <c r="L615" s="131"/>
      <c r="M615" s="131"/>
      <c r="N615" s="131"/>
      <c r="O615" s="131"/>
      <c r="P615" s="131"/>
      <c r="Q615" s="131"/>
      <c r="R615" s="153"/>
    </row>
    <row r="616" spans="1:18" s="133" customFormat="1" ht="12.75" customHeight="1" x14ac:dyDescent="0.2">
      <c r="A616" s="142" t="s">
        <v>27528</v>
      </c>
      <c r="B616" s="127">
        <v>0.01</v>
      </c>
      <c r="C616" s="127"/>
      <c r="D616" s="127"/>
      <c r="E616" s="127"/>
      <c r="F616" s="127"/>
      <c r="G616" s="127"/>
      <c r="H616" s="127"/>
      <c r="I616" s="127"/>
      <c r="J616" s="127"/>
      <c r="K616" s="127"/>
      <c r="L616" s="127"/>
      <c r="M616" s="127"/>
      <c r="N616" s="127"/>
      <c r="O616" s="127"/>
      <c r="P616" s="127"/>
      <c r="Q616" s="127"/>
      <c r="R616" s="135"/>
    </row>
    <row r="617" spans="1:18" s="133" customFormat="1" ht="25.5" x14ac:dyDescent="0.2">
      <c r="A617" s="141" t="s">
        <v>27396</v>
      </c>
      <c r="B617" s="131" t="s">
        <v>23</v>
      </c>
      <c r="C617" s="131" t="s">
        <v>24</v>
      </c>
      <c r="D617" s="131"/>
      <c r="E617" s="131"/>
      <c r="F617" s="131"/>
      <c r="G617" s="131"/>
      <c r="H617" s="131"/>
      <c r="I617" s="131"/>
      <c r="J617" s="131"/>
      <c r="K617" s="131"/>
      <c r="L617" s="131"/>
      <c r="M617" s="131"/>
      <c r="N617" s="131"/>
      <c r="O617" s="131"/>
      <c r="P617" s="131"/>
      <c r="Q617" s="131"/>
      <c r="R617" s="153"/>
    </row>
    <row r="618" spans="1:18" s="133" customFormat="1" ht="12.75" customHeight="1" x14ac:dyDescent="0.2">
      <c r="A618" s="142" t="s">
        <v>27396</v>
      </c>
      <c r="B618" s="127">
        <v>0.01</v>
      </c>
      <c r="C618" s="127">
        <v>0.01</v>
      </c>
      <c r="D618" s="127"/>
      <c r="E618" s="127"/>
      <c r="F618" s="127"/>
      <c r="G618" s="127"/>
      <c r="H618" s="127"/>
      <c r="I618" s="127"/>
      <c r="J618" s="127"/>
      <c r="K618" s="127"/>
      <c r="L618" s="127"/>
      <c r="M618" s="127"/>
      <c r="N618" s="127"/>
      <c r="O618" s="127"/>
      <c r="P618" s="127"/>
      <c r="Q618" s="127"/>
      <c r="R618" s="135"/>
    </row>
    <row r="619" spans="1:18" s="133" customFormat="1" ht="12.75" customHeight="1" x14ac:dyDescent="0.2">
      <c r="A619" s="158" t="s">
        <v>26997</v>
      </c>
      <c r="B619" s="146" t="s">
        <v>26860</v>
      </c>
      <c r="C619" s="146"/>
      <c r="D619" s="146"/>
      <c r="E619" s="146"/>
      <c r="F619" s="146"/>
      <c r="G619" s="146"/>
      <c r="H619" s="146"/>
      <c r="I619" s="146"/>
      <c r="J619" s="146"/>
      <c r="K619" s="146"/>
      <c r="L619" s="146"/>
      <c r="M619" s="146"/>
      <c r="N619" s="146"/>
      <c r="O619" s="146"/>
      <c r="P619" s="146"/>
      <c r="Q619" s="146"/>
      <c r="R619" s="147"/>
    </row>
    <row r="620" spans="1:18" s="133" customFormat="1" ht="12.75" customHeight="1" x14ac:dyDescent="0.2">
      <c r="A620" s="158" t="s">
        <v>26997</v>
      </c>
      <c r="B620" s="146">
        <v>0.01</v>
      </c>
      <c r="C620" s="146"/>
      <c r="D620" s="146"/>
      <c r="E620" s="146"/>
      <c r="F620" s="146"/>
      <c r="G620" s="146"/>
      <c r="H620" s="146"/>
      <c r="I620" s="146"/>
      <c r="J620" s="146"/>
      <c r="K620" s="146"/>
      <c r="L620" s="146"/>
      <c r="M620" s="146"/>
      <c r="N620" s="146"/>
      <c r="O620" s="146"/>
      <c r="P620" s="146"/>
      <c r="Q620" s="146"/>
      <c r="R620" s="147"/>
    </row>
    <row r="621" spans="1:18" s="133" customFormat="1" ht="38.25" x14ac:dyDescent="0.2">
      <c r="A621" s="129" t="s">
        <v>64</v>
      </c>
      <c r="B621" s="130" t="s">
        <v>26904</v>
      </c>
      <c r="C621" s="130" t="s">
        <v>8</v>
      </c>
      <c r="D621" s="131" t="s">
        <v>18</v>
      </c>
      <c r="E621" s="131" t="s">
        <v>20</v>
      </c>
      <c r="F621" s="131" t="s">
        <v>21</v>
      </c>
      <c r="G621" s="131" t="s">
        <v>22</v>
      </c>
      <c r="H621" s="131" t="s">
        <v>16</v>
      </c>
      <c r="I621" s="131" t="s">
        <v>23</v>
      </c>
      <c r="J621" s="131" t="s">
        <v>26</v>
      </c>
      <c r="K621" s="131" t="s">
        <v>27079</v>
      </c>
      <c r="L621" s="131" t="s">
        <v>26</v>
      </c>
      <c r="M621" s="131" t="s">
        <v>3</v>
      </c>
      <c r="N621" s="131" t="s">
        <v>27</v>
      </c>
      <c r="O621" s="131"/>
      <c r="P621" s="131"/>
      <c r="Q621" s="131"/>
      <c r="R621" s="137"/>
    </row>
    <row r="622" spans="1:18" s="133" customFormat="1" ht="12.75" customHeight="1" x14ac:dyDescent="0.2">
      <c r="A622" s="134" t="s">
        <v>64</v>
      </c>
      <c r="B622" s="125">
        <v>0.17</v>
      </c>
      <c r="C622" s="126">
        <v>0.2</v>
      </c>
      <c r="D622" s="127">
        <v>0.15</v>
      </c>
      <c r="E622" s="125">
        <v>0.06</v>
      </c>
      <c r="F622" s="125">
        <v>0.06</v>
      </c>
      <c r="G622" s="125">
        <v>0.2</v>
      </c>
      <c r="H622" s="125">
        <v>7.0000000000000007E-2</v>
      </c>
      <c r="I622" s="125">
        <v>0.16</v>
      </c>
      <c r="J622" s="125">
        <v>0.16</v>
      </c>
      <c r="K622" s="125">
        <v>0.05</v>
      </c>
      <c r="L622" s="125">
        <v>0.1</v>
      </c>
      <c r="M622" s="125">
        <v>0.2</v>
      </c>
      <c r="N622" s="125">
        <v>0.11</v>
      </c>
      <c r="O622" s="125"/>
      <c r="P622" s="125"/>
      <c r="Q622" s="125"/>
      <c r="R622" s="135"/>
    </row>
    <row r="623" spans="1:18" s="133" customFormat="1" ht="12.75" customHeight="1" x14ac:dyDescent="0.2">
      <c r="A623" s="216" t="s">
        <v>26961</v>
      </c>
      <c r="B623" s="145" t="s">
        <v>21</v>
      </c>
      <c r="C623" s="194" t="s">
        <v>26962</v>
      </c>
      <c r="D623" s="194"/>
      <c r="E623" s="152"/>
      <c r="F623" s="152"/>
      <c r="G623" s="152"/>
      <c r="H623" s="152"/>
      <c r="I623" s="152"/>
      <c r="J623" s="152"/>
      <c r="K623" s="152"/>
      <c r="L623" s="152"/>
      <c r="M623" s="152"/>
      <c r="N623" s="152"/>
      <c r="O623" s="152"/>
      <c r="P623" s="152"/>
      <c r="Q623" s="152"/>
      <c r="R623" s="203"/>
    </row>
    <row r="624" spans="1:18" s="133" customFormat="1" ht="12.75" customHeight="1" x14ac:dyDescent="0.2">
      <c r="A624" s="134" t="s">
        <v>26961</v>
      </c>
      <c r="B624" s="126">
        <v>0.01</v>
      </c>
      <c r="C624" s="126">
        <v>0.01</v>
      </c>
      <c r="D624" s="127"/>
      <c r="E624" s="125"/>
      <c r="F624" s="125"/>
      <c r="G624" s="125"/>
      <c r="H624" s="125"/>
      <c r="I624" s="125"/>
      <c r="J624" s="125"/>
      <c r="K624" s="125"/>
      <c r="L624" s="125"/>
      <c r="M624" s="125"/>
      <c r="N624" s="125"/>
      <c r="O624" s="125"/>
      <c r="P624" s="125"/>
      <c r="Q624" s="125"/>
      <c r="R624" s="204"/>
    </row>
    <row r="625" spans="1:78" s="133" customFormat="1" ht="25.5" x14ac:dyDescent="0.2">
      <c r="A625" s="129" t="s">
        <v>26875</v>
      </c>
      <c r="B625" s="131" t="s">
        <v>26876</v>
      </c>
      <c r="C625" s="194" t="s">
        <v>26893</v>
      </c>
      <c r="D625" s="131"/>
      <c r="E625" s="152"/>
      <c r="F625" s="152"/>
      <c r="G625" s="152"/>
      <c r="H625" s="152"/>
      <c r="I625" s="152"/>
      <c r="J625" s="152"/>
      <c r="K625" s="152"/>
      <c r="L625" s="152"/>
      <c r="M625" s="152"/>
      <c r="N625" s="152"/>
      <c r="O625" s="152"/>
      <c r="P625" s="152"/>
      <c r="Q625" s="152"/>
      <c r="R625" s="153"/>
    </row>
    <row r="626" spans="1:78" s="133" customFormat="1" ht="12.75" customHeight="1" x14ac:dyDescent="0.2">
      <c r="A626" s="134" t="s">
        <v>26875</v>
      </c>
      <c r="B626" s="125">
        <v>0.01</v>
      </c>
      <c r="C626" s="126">
        <v>0.01</v>
      </c>
      <c r="D626" s="127"/>
      <c r="E626" s="125"/>
      <c r="F626" s="125"/>
      <c r="G626" s="125"/>
      <c r="H626" s="125"/>
      <c r="I626" s="125"/>
      <c r="J626" s="125"/>
      <c r="K626" s="125"/>
      <c r="L626" s="125"/>
      <c r="M626" s="125"/>
      <c r="N626" s="125"/>
      <c r="O626" s="125"/>
      <c r="P626" s="125"/>
      <c r="Q626" s="125"/>
      <c r="R626" s="135"/>
    </row>
    <row r="627" spans="1:78" s="133" customFormat="1" ht="12.75" customHeight="1" x14ac:dyDescent="0.2">
      <c r="A627" s="150" t="s">
        <v>27197</v>
      </c>
      <c r="B627" s="144" t="s">
        <v>26947</v>
      </c>
      <c r="C627" s="145"/>
      <c r="D627" s="146"/>
      <c r="E627" s="144"/>
      <c r="F627" s="144"/>
      <c r="G627" s="144"/>
      <c r="H627" s="144"/>
      <c r="I627" s="144"/>
      <c r="J627" s="144"/>
      <c r="K627" s="144"/>
      <c r="L627" s="144"/>
      <c r="M627" s="144"/>
      <c r="N627" s="144"/>
      <c r="O627" s="144"/>
      <c r="P627" s="144"/>
      <c r="Q627" s="144"/>
      <c r="R627" s="147"/>
    </row>
    <row r="628" spans="1:78" s="133" customFormat="1" ht="12.75" customHeight="1" x14ac:dyDescent="0.2">
      <c r="A628" s="150" t="s">
        <v>27197</v>
      </c>
      <c r="B628" s="144">
        <v>0.01</v>
      </c>
      <c r="C628" s="145"/>
      <c r="D628" s="146"/>
      <c r="E628" s="144"/>
      <c r="F628" s="144"/>
      <c r="G628" s="144"/>
      <c r="H628" s="144"/>
      <c r="I628" s="144"/>
      <c r="J628" s="144"/>
      <c r="K628" s="144"/>
      <c r="L628" s="144"/>
      <c r="M628" s="144"/>
      <c r="N628" s="144"/>
      <c r="O628" s="144"/>
      <c r="P628" s="144"/>
      <c r="Q628" s="144"/>
      <c r="R628" s="147"/>
    </row>
    <row r="629" spans="1:78" s="133" customFormat="1" ht="25.5" x14ac:dyDescent="0.2">
      <c r="A629" s="129" t="s">
        <v>65</v>
      </c>
      <c r="B629" s="130" t="s">
        <v>16</v>
      </c>
      <c r="C629" s="130" t="s">
        <v>8</v>
      </c>
      <c r="D629" s="131" t="s">
        <v>18</v>
      </c>
      <c r="E629" s="131" t="s">
        <v>28</v>
      </c>
      <c r="F629" s="131" t="s">
        <v>27078</v>
      </c>
      <c r="G629" s="131" t="s">
        <v>21</v>
      </c>
      <c r="H629" s="131" t="s">
        <v>26904</v>
      </c>
      <c r="I629" s="131" t="s">
        <v>2</v>
      </c>
      <c r="J629" s="131" t="s">
        <v>26</v>
      </c>
      <c r="K629" s="131" t="s">
        <v>10</v>
      </c>
      <c r="L629" s="131" t="s">
        <v>23</v>
      </c>
      <c r="M629" s="131" t="s">
        <v>24</v>
      </c>
      <c r="N629" s="131" t="s">
        <v>3</v>
      </c>
      <c r="O629" s="131" t="s">
        <v>125</v>
      </c>
      <c r="P629" s="131" t="s">
        <v>25</v>
      </c>
      <c r="Q629" s="131"/>
      <c r="R629" s="137"/>
    </row>
    <row r="630" spans="1:78" s="133" customFormat="1" ht="12.75" customHeight="1" x14ac:dyDescent="0.2">
      <c r="A630" s="134" t="s">
        <v>65</v>
      </c>
      <c r="B630" s="125">
        <v>0.01</v>
      </c>
      <c r="C630" s="126">
        <v>0.01</v>
      </c>
      <c r="D630" s="127">
        <v>0.01</v>
      </c>
      <c r="E630" s="125">
        <v>0.01</v>
      </c>
      <c r="F630" s="125">
        <v>0.01</v>
      </c>
      <c r="G630" s="125">
        <v>0.01</v>
      </c>
      <c r="H630" s="125">
        <v>0.01</v>
      </c>
      <c r="I630" s="125">
        <v>0.01</v>
      </c>
      <c r="J630" s="125">
        <v>0.01</v>
      </c>
      <c r="K630" s="125">
        <v>0.01</v>
      </c>
      <c r="L630" s="125">
        <v>0.01</v>
      </c>
      <c r="M630" s="125">
        <v>0.01</v>
      </c>
      <c r="N630" s="125">
        <v>0.01</v>
      </c>
      <c r="O630" s="125">
        <v>0.01</v>
      </c>
      <c r="P630" s="125">
        <v>0.01</v>
      </c>
      <c r="Q630" s="125"/>
      <c r="R630" s="135"/>
    </row>
    <row r="631" spans="1:78" s="133" customFormat="1" x14ac:dyDescent="0.2">
      <c r="A631" s="141" t="s">
        <v>66</v>
      </c>
      <c r="B631" s="130" t="s">
        <v>3</v>
      </c>
      <c r="C631" s="130"/>
      <c r="D631" s="131"/>
      <c r="E631" s="131"/>
      <c r="F631" s="131"/>
      <c r="G631" s="131"/>
      <c r="H631" s="131"/>
      <c r="I631" s="131"/>
      <c r="J631" s="131"/>
      <c r="K631" s="131"/>
      <c r="L631" s="131"/>
      <c r="M631" s="131"/>
      <c r="N631" s="131"/>
      <c r="O631" s="131"/>
      <c r="P631" s="131"/>
      <c r="Q631" s="131"/>
      <c r="R631" s="137"/>
    </row>
    <row r="632" spans="1:78" s="148" customFormat="1" ht="12.75" customHeight="1" x14ac:dyDescent="0.2">
      <c r="A632" s="142" t="s">
        <v>66</v>
      </c>
      <c r="B632" s="127">
        <v>0.01</v>
      </c>
      <c r="C632" s="127"/>
      <c r="D632" s="125"/>
      <c r="E632" s="125"/>
      <c r="F632" s="125"/>
      <c r="G632" s="125"/>
      <c r="H632" s="125"/>
      <c r="I632" s="125"/>
      <c r="J632" s="125"/>
      <c r="K632" s="125"/>
      <c r="L632" s="125"/>
      <c r="M632" s="125"/>
      <c r="N632" s="125"/>
      <c r="O632" s="125"/>
      <c r="P632" s="125"/>
      <c r="Q632" s="125"/>
      <c r="R632" s="135"/>
      <c r="S632" s="133"/>
      <c r="T632" s="133"/>
      <c r="U632" s="133"/>
      <c r="V632" s="133"/>
      <c r="W632" s="133"/>
      <c r="X632" s="133"/>
      <c r="Y632" s="133"/>
      <c r="Z632" s="133"/>
      <c r="AA632" s="133"/>
      <c r="AB632" s="133"/>
      <c r="AC632" s="133"/>
      <c r="AD632" s="133"/>
      <c r="AE632" s="133"/>
      <c r="AF632" s="133"/>
      <c r="AG632" s="133"/>
      <c r="AH632" s="133"/>
      <c r="AI632" s="133"/>
      <c r="AJ632" s="133"/>
      <c r="AK632" s="133"/>
      <c r="AL632" s="133"/>
      <c r="AM632" s="133"/>
      <c r="AN632" s="133"/>
      <c r="AO632" s="133"/>
      <c r="AP632" s="133"/>
      <c r="AQ632" s="133"/>
      <c r="AR632" s="133"/>
      <c r="AS632" s="133"/>
      <c r="AT632" s="133"/>
      <c r="AU632" s="133"/>
      <c r="AV632" s="133"/>
      <c r="AW632" s="133"/>
      <c r="AX632" s="133"/>
      <c r="AY632" s="133"/>
      <c r="AZ632" s="133"/>
      <c r="BA632" s="133"/>
      <c r="BB632" s="133"/>
      <c r="BC632" s="133"/>
      <c r="BD632" s="133"/>
      <c r="BE632" s="133"/>
      <c r="BF632" s="133"/>
      <c r="BG632" s="133"/>
      <c r="BH632" s="133"/>
      <c r="BI632" s="133"/>
      <c r="BJ632" s="133"/>
      <c r="BK632" s="133"/>
      <c r="BL632" s="133"/>
      <c r="BM632" s="133"/>
      <c r="BN632" s="133"/>
      <c r="BO632" s="133"/>
      <c r="BP632" s="133"/>
      <c r="BQ632" s="133"/>
      <c r="BR632" s="133"/>
      <c r="BS632" s="133"/>
      <c r="BT632" s="133"/>
      <c r="BU632" s="133"/>
      <c r="BV632" s="133"/>
      <c r="BW632" s="133"/>
      <c r="BX632" s="133"/>
      <c r="BY632" s="133"/>
      <c r="BZ632" s="133"/>
    </row>
    <row r="633" spans="1:78" s="148" customFormat="1" ht="25.5" x14ac:dyDescent="0.2">
      <c r="A633" s="158" t="s">
        <v>27137</v>
      </c>
      <c r="B633" s="146" t="s">
        <v>26</v>
      </c>
      <c r="C633" s="146"/>
      <c r="D633" s="144"/>
      <c r="E633" s="144"/>
      <c r="F633" s="144"/>
      <c r="G633" s="144"/>
      <c r="H633" s="144"/>
      <c r="I633" s="144"/>
      <c r="J633" s="144"/>
      <c r="K633" s="144"/>
      <c r="L633" s="144"/>
      <c r="M633" s="144"/>
      <c r="N633" s="144"/>
      <c r="O633" s="144"/>
      <c r="P633" s="144"/>
      <c r="Q633" s="144"/>
      <c r="R633" s="147"/>
      <c r="S633" s="133"/>
      <c r="T633" s="133"/>
      <c r="U633" s="133"/>
      <c r="V633" s="133"/>
      <c r="W633" s="133"/>
      <c r="X633" s="133"/>
      <c r="Y633" s="133"/>
      <c r="Z633" s="133"/>
      <c r="AA633" s="133"/>
      <c r="AB633" s="133"/>
      <c r="AC633" s="133"/>
      <c r="AD633" s="133"/>
      <c r="AE633" s="133"/>
      <c r="AF633" s="133"/>
      <c r="AG633" s="133"/>
      <c r="AH633" s="133"/>
      <c r="AI633" s="133"/>
      <c r="AJ633" s="133"/>
      <c r="AK633" s="133"/>
      <c r="AL633" s="133"/>
      <c r="AM633" s="133"/>
      <c r="AN633" s="133"/>
      <c r="AO633" s="133"/>
      <c r="AP633" s="133"/>
      <c r="AQ633" s="133"/>
      <c r="AR633" s="133"/>
      <c r="AS633" s="133"/>
      <c r="AT633" s="133"/>
      <c r="AU633" s="133"/>
      <c r="AV633" s="133"/>
      <c r="AW633" s="133"/>
      <c r="AX633" s="133"/>
      <c r="AY633" s="133"/>
      <c r="AZ633" s="133"/>
      <c r="BA633" s="133"/>
      <c r="BB633" s="133"/>
      <c r="BC633" s="133"/>
      <c r="BD633" s="133"/>
      <c r="BE633" s="133"/>
      <c r="BF633" s="133"/>
      <c r="BG633" s="133"/>
      <c r="BH633" s="133"/>
      <c r="BI633" s="133"/>
      <c r="BJ633" s="133"/>
      <c r="BK633" s="133"/>
      <c r="BL633" s="133"/>
      <c r="BM633" s="133"/>
      <c r="BN633" s="133"/>
      <c r="BO633" s="133"/>
      <c r="BP633" s="133"/>
      <c r="BQ633" s="133"/>
      <c r="BR633" s="133"/>
      <c r="BS633" s="133"/>
      <c r="BT633" s="133"/>
      <c r="BU633" s="133"/>
      <c r="BV633" s="133"/>
      <c r="BW633" s="133"/>
      <c r="BX633" s="133"/>
      <c r="BY633" s="133"/>
      <c r="BZ633" s="133"/>
    </row>
    <row r="634" spans="1:78" s="148" customFormat="1" ht="12.75" customHeight="1" x14ac:dyDescent="0.2">
      <c r="A634" s="158" t="s">
        <v>27137</v>
      </c>
      <c r="B634" s="146">
        <v>0.01</v>
      </c>
      <c r="C634" s="146"/>
      <c r="D634" s="144"/>
      <c r="E634" s="144"/>
      <c r="F634" s="144"/>
      <c r="G634" s="144"/>
      <c r="H634" s="144"/>
      <c r="I634" s="144"/>
      <c r="J634" s="144"/>
      <c r="K634" s="144"/>
      <c r="L634" s="144"/>
      <c r="M634" s="144"/>
      <c r="N634" s="144"/>
      <c r="O634" s="144"/>
      <c r="P634" s="144"/>
      <c r="Q634" s="144"/>
      <c r="R634" s="147"/>
      <c r="S634" s="133"/>
      <c r="T634" s="133"/>
      <c r="U634" s="133"/>
      <c r="V634" s="133"/>
      <c r="W634" s="133"/>
      <c r="X634" s="133"/>
      <c r="Y634" s="133"/>
      <c r="Z634" s="133"/>
      <c r="AA634" s="133"/>
      <c r="AB634" s="133"/>
      <c r="AC634" s="133"/>
      <c r="AD634" s="133"/>
      <c r="AE634" s="133"/>
      <c r="AF634" s="133"/>
      <c r="AG634" s="133"/>
      <c r="AH634" s="133"/>
      <c r="AI634" s="133"/>
      <c r="AJ634" s="133"/>
      <c r="AK634" s="133"/>
      <c r="AL634" s="133"/>
      <c r="AM634" s="133"/>
      <c r="AN634" s="133"/>
      <c r="AO634" s="133"/>
      <c r="AP634" s="133"/>
      <c r="AQ634" s="133"/>
      <c r="AR634" s="133"/>
      <c r="AS634" s="133"/>
      <c r="AT634" s="133"/>
      <c r="AU634" s="133"/>
      <c r="AV634" s="133"/>
      <c r="AW634" s="133"/>
      <c r="AX634" s="133"/>
      <c r="AY634" s="133"/>
      <c r="AZ634" s="133"/>
      <c r="BA634" s="133"/>
      <c r="BB634" s="133"/>
      <c r="BC634" s="133"/>
      <c r="BD634" s="133"/>
      <c r="BE634" s="133"/>
      <c r="BF634" s="133"/>
      <c r="BG634" s="133"/>
      <c r="BH634" s="133"/>
      <c r="BI634" s="133"/>
      <c r="BJ634" s="133"/>
      <c r="BK634" s="133"/>
      <c r="BL634" s="133"/>
      <c r="BM634" s="133"/>
      <c r="BN634" s="133"/>
      <c r="BO634" s="133"/>
      <c r="BP634" s="133"/>
      <c r="BQ634" s="133"/>
      <c r="BR634" s="133"/>
      <c r="BS634" s="133"/>
      <c r="BT634" s="133"/>
      <c r="BU634" s="133"/>
      <c r="BV634" s="133"/>
      <c r="BW634" s="133"/>
      <c r="BX634" s="133"/>
      <c r="BY634" s="133"/>
      <c r="BZ634" s="133"/>
    </row>
    <row r="635" spans="1:78" s="133" customFormat="1" ht="25.5" x14ac:dyDescent="0.2">
      <c r="A635" s="141" t="s">
        <v>67</v>
      </c>
      <c r="B635" s="130" t="s">
        <v>27078</v>
      </c>
      <c r="C635" s="130" t="s">
        <v>26</v>
      </c>
      <c r="D635" s="131"/>
      <c r="E635" s="131"/>
      <c r="F635" s="131"/>
      <c r="G635" s="131"/>
      <c r="H635" s="131"/>
      <c r="I635" s="131"/>
      <c r="J635" s="131"/>
      <c r="K635" s="131"/>
      <c r="L635" s="131"/>
      <c r="M635" s="131"/>
      <c r="N635" s="131"/>
      <c r="O635" s="131"/>
      <c r="P635" s="131"/>
      <c r="Q635" s="131"/>
      <c r="R635" s="137"/>
    </row>
    <row r="636" spans="1:78" s="148" customFormat="1" ht="12.75" customHeight="1" x14ac:dyDescent="0.2">
      <c r="A636" s="142" t="s">
        <v>67</v>
      </c>
      <c r="B636" s="127">
        <v>0.01</v>
      </c>
      <c r="C636" s="127">
        <v>0.01</v>
      </c>
      <c r="D636" s="125"/>
      <c r="E636" s="125"/>
      <c r="F636" s="125"/>
      <c r="G636" s="125"/>
      <c r="H636" s="125"/>
      <c r="I636" s="125"/>
      <c r="J636" s="125"/>
      <c r="K636" s="125"/>
      <c r="L636" s="125"/>
      <c r="M636" s="125"/>
      <c r="N636" s="125"/>
      <c r="O636" s="125"/>
      <c r="P636" s="125"/>
      <c r="Q636" s="125"/>
      <c r="R636" s="135"/>
      <c r="S636" s="133"/>
      <c r="T636" s="133"/>
      <c r="U636" s="133"/>
      <c r="V636" s="133"/>
      <c r="W636" s="133"/>
      <c r="X636" s="133"/>
      <c r="Y636" s="133"/>
      <c r="Z636" s="133"/>
      <c r="AA636" s="133"/>
      <c r="AB636" s="133"/>
      <c r="AC636" s="133"/>
      <c r="AD636" s="133"/>
      <c r="AE636" s="133"/>
      <c r="AF636" s="133"/>
      <c r="AG636" s="133"/>
      <c r="AH636" s="133"/>
      <c r="AI636" s="133"/>
      <c r="AJ636" s="133"/>
      <c r="AK636" s="133"/>
      <c r="AL636" s="133"/>
      <c r="AM636" s="133"/>
      <c r="AN636" s="133"/>
      <c r="AO636" s="133"/>
      <c r="AP636" s="133"/>
      <c r="AQ636" s="133"/>
      <c r="AR636" s="133"/>
      <c r="AS636" s="133"/>
      <c r="AT636" s="133"/>
      <c r="AU636" s="133"/>
      <c r="AV636" s="133"/>
      <c r="AW636" s="133"/>
      <c r="AX636" s="133"/>
      <c r="AY636" s="133"/>
      <c r="AZ636" s="133"/>
      <c r="BA636" s="133"/>
      <c r="BB636" s="133"/>
      <c r="BC636" s="133"/>
      <c r="BD636" s="133"/>
      <c r="BE636" s="133"/>
      <c r="BF636" s="133"/>
      <c r="BG636" s="133"/>
      <c r="BH636" s="133"/>
      <c r="BI636" s="133"/>
      <c r="BJ636" s="133"/>
      <c r="BK636" s="133"/>
      <c r="BL636" s="133"/>
      <c r="BM636" s="133"/>
      <c r="BN636" s="133"/>
      <c r="BO636" s="133"/>
      <c r="BP636" s="133"/>
      <c r="BQ636" s="133"/>
      <c r="BR636" s="133"/>
      <c r="BS636" s="133"/>
      <c r="BT636" s="133"/>
      <c r="BU636" s="133"/>
      <c r="BV636" s="133"/>
      <c r="BW636" s="133"/>
      <c r="BX636" s="133"/>
      <c r="BY636" s="133"/>
      <c r="BZ636" s="133"/>
    </row>
    <row r="637" spans="1:78" s="148" customFormat="1" ht="25.5" x14ac:dyDescent="0.2">
      <c r="A637" s="158" t="s">
        <v>26953</v>
      </c>
      <c r="B637" s="130" t="s">
        <v>8</v>
      </c>
      <c r="C637" s="146" t="s">
        <v>27599</v>
      </c>
      <c r="D637" s="146"/>
      <c r="E637" s="144"/>
      <c r="F637" s="144"/>
      <c r="G637" s="144"/>
      <c r="H637" s="144"/>
      <c r="I637" s="144"/>
      <c r="J637" s="144"/>
      <c r="K637" s="144"/>
      <c r="L637" s="144"/>
      <c r="M637" s="144"/>
      <c r="N637" s="144"/>
      <c r="O637" s="144"/>
      <c r="P637" s="144"/>
      <c r="Q637" s="144"/>
      <c r="R637" s="147"/>
      <c r="S637" s="133"/>
      <c r="T637" s="133"/>
      <c r="U637" s="133"/>
      <c r="V637" s="133"/>
      <c r="W637" s="133"/>
      <c r="X637" s="133"/>
      <c r="Y637" s="133"/>
      <c r="Z637" s="133"/>
      <c r="AA637" s="133"/>
      <c r="AB637" s="133"/>
      <c r="AC637" s="133"/>
      <c r="AD637" s="133"/>
      <c r="AE637" s="133"/>
      <c r="AF637" s="133"/>
      <c r="AG637" s="133"/>
      <c r="AH637" s="133"/>
      <c r="AI637" s="133"/>
      <c r="AJ637" s="133"/>
      <c r="AK637" s="133"/>
      <c r="AL637" s="133"/>
      <c r="AM637" s="133"/>
      <c r="AN637" s="133"/>
      <c r="AO637" s="133"/>
      <c r="AP637" s="133"/>
      <c r="AQ637" s="133"/>
      <c r="AR637" s="133"/>
      <c r="AS637" s="133"/>
      <c r="AT637" s="133"/>
      <c r="AU637" s="133"/>
      <c r="AV637" s="133"/>
      <c r="AW637" s="133"/>
      <c r="AX637" s="133"/>
      <c r="AY637" s="133"/>
      <c r="AZ637" s="133"/>
      <c r="BA637" s="133"/>
      <c r="BB637" s="133"/>
      <c r="BC637" s="133"/>
      <c r="BD637" s="133"/>
      <c r="BE637" s="133"/>
      <c r="BF637" s="133"/>
      <c r="BG637" s="133"/>
      <c r="BH637" s="133"/>
      <c r="BI637" s="133"/>
      <c r="BJ637" s="133"/>
      <c r="BK637" s="133"/>
      <c r="BL637" s="133"/>
      <c r="BM637" s="133"/>
      <c r="BN637" s="133"/>
      <c r="BO637" s="133"/>
      <c r="BP637" s="133"/>
      <c r="BQ637" s="133"/>
      <c r="BR637" s="133"/>
      <c r="BS637" s="133"/>
      <c r="BT637" s="133"/>
      <c r="BU637" s="133"/>
      <c r="BV637" s="133"/>
      <c r="BW637" s="133"/>
      <c r="BX637" s="133"/>
      <c r="BY637" s="133"/>
      <c r="BZ637" s="133"/>
    </row>
    <row r="638" spans="1:78" s="148" customFormat="1" ht="12.75" customHeight="1" x14ac:dyDescent="0.2">
      <c r="A638" s="142" t="s">
        <v>26953</v>
      </c>
      <c r="B638" s="126">
        <v>0.01</v>
      </c>
      <c r="C638" s="127">
        <v>0.01</v>
      </c>
      <c r="D638" s="127"/>
      <c r="E638" s="125"/>
      <c r="F638" s="125"/>
      <c r="G638" s="125"/>
      <c r="H638" s="125"/>
      <c r="I638" s="125"/>
      <c r="J638" s="125"/>
      <c r="K638" s="125"/>
      <c r="L638" s="125"/>
      <c r="M638" s="125"/>
      <c r="N638" s="125"/>
      <c r="O638" s="125"/>
      <c r="P638" s="125"/>
      <c r="Q638" s="125"/>
      <c r="R638" s="135"/>
      <c r="S638" s="133"/>
      <c r="T638" s="133"/>
      <c r="U638" s="133"/>
      <c r="V638" s="133"/>
      <c r="W638" s="133"/>
      <c r="X638" s="133"/>
      <c r="Y638" s="133"/>
      <c r="Z638" s="133"/>
      <c r="AA638" s="133"/>
      <c r="AB638" s="133"/>
      <c r="AC638" s="133"/>
      <c r="AD638" s="133"/>
      <c r="AE638" s="133"/>
      <c r="AF638" s="133"/>
      <c r="AG638" s="133"/>
      <c r="AH638" s="133"/>
      <c r="AI638" s="133"/>
      <c r="AJ638" s="133"/>
      <c r="AK638" s="133"/>
      <c r="AL638" s="133"/>
      <c r="AM638" s="133"/>
      <c r="AN638" s="133"/>
      <c r="AO638" s="133"/>
      <c r="AP638" s="133"/>
      <c r="AQ638" s="133"/>
      <c r="AR638" s="133"/>
      <c r="AS638" s="133"/>
      <c r="AT638" s="133"/>
      <c r="AU638" s="133"/>
      <c r="AV638" s="133"/>
      <c r="AW638" s="133"/>
      <c r="AX638" s="133"/>
      <c r="AY638" s="133"/>
      <c r="AZ638" s="133"/>
      <c r="BA638" s="133"/>
      <c r="BB638" s="133"/>
      <c r="BC638" s="133"/>
      <c r="BD638" s="133"/>
      <c r="BE638" s="133"/>
      <c r="BF638" s="133"/>
      <c r="BG638" s="133"/>
      <c r="BH638" s="133"/>
      <c r="BI638" s="133"/>
      <c r="BJ638" s="133"/>
      <c r="BK638" s="133"/>
      <c r="BL638" s="133"/>
      <c r="BM638" s="133"/>
      <c r="BN638" s="133"/>
      <c r="BO638" s="133"/>
      <c r="BP638" s="133"/>
      <c r="BQ638" s="133"/>
      <c r="BR638" s="133"/>
      <c r="BS638" s="133"/>
      <c r="BT638" s="133"/>
      <c r="BU638" s="133"/>
      <c r="BV638" s="133"/>
      <c r="BW638" s="133"/>
      <c r="BX638" s="133"/>
      <c r="BY638" s="133"/>
      <c r="BZ638" s="133"/>
    </row>
    <row r="639" spans="1:78" s="148" customFormat="1" ht="12.75" customHeight="1" x14ac:dyDescent="0.2">
      <c r="A639" s="141" t="s">
        <v>27336</v>
      </c>
      <c r="B639" s="194" t="s">
        <v>26893</v>
      </c>
      <c r="C639" s="131"/>
      <c r="D639" s="152"/>
      <c r="E639" s="152"/>
      <c r="F639" s="152"/>
      <c r="G639" s="152"/>
      <c r="H639" s="152"/>
      <c r="I639" s="152"/>
      <c r="J639" s="152"/>
      <c r="K639" s="152"/>
      <c r="L639" s="152"/>
      <c r="M639" s="152"/>
      <c r="N639" s="152"/>
      <c r="O639" s="152"/>
      <c r="P639" s="152"/>
      <c r="Q639" s="152"/>
      <c r="R639" s="153"/>
      <c r="S639" s="133"/>
      <c r="T639" s="133"/>
      <c r="U639" s="133"/>
      <c r="V639" s="133"/>
      <c r="W639" s="133"/>
      <c r="X639" s="133"/>
      <c r="Y639" s="133"/>
      <c r="Z639" s="133"/>
      <c r="AA639" s="133"/>
      <c r="AB639" s="133"/>
      <c r="AC639" s="133"/>
      <c r="AD639" s="133"/>
      <c r="AE639" s="133"/>
      <c r="AF639" s="133"/>
      <c r="AG639" s="133"/>
      <c r="AH639" s="133"/>
      <c r="AI639" s="133"/>
      <c r="AJ639" s="133"/>
      <c r="AK639" s="133"/>
      <c r="AL639" s="133"/>
      <c r="AM639" s="133"/>
      <c r="AN639" s="133"/>
      <c r="AO639" s="133"/>
      <c r="AP639" s="133"/>
      <c r="AQ639" s="133"/>
      <c r="AR639" s="133"/>
      <c r="AS639" s="133"/>
      <c r="AT639" s="133"/>
      <c r="AU639" s="133"/>
      <c r="AV639" s="133"/>
      <c r="AW639" s="133"/>
      <c r="AX639" s="133"/>
      <c r="AY639" s="133"/>
      <c r="AZ639" s="133"/>
      <c r="BA639" s="133"/>
      <c r="BB639" s="133"/>
      <c r="BC639" s="133"/>
      <c r="BD639" s="133"/>
      <c r="BE639" s="133"/>
      <c r="BF639" s="133"/>
      <c r="BG639" s="133"/>
      <c r="BH639" s="133"/>
      <c r="BI639" s="133"/>
      <c r="BJ639" s="133"/>
      <c r="BK639" s="133"/>
      <c r="BL639" s="133"/>
      <c r="BM639" s="133"/>
      <c r="BN639" s="133"/>
      <c r="BO639" s="133"/>
      <c r="BP639" s="133"/>
      <c r="BQ639" s="133"/>
      <c r="BR639" s="133"/>
      <c r="BS639" s="133"/>
      <c r="BT639" s="133"/>
      <c r="BU639" s="133"/>
      <c r="BV639" s="133"/>
      <c r="BW639" s="133"/>
      <c r="BX639" s="133"/>
      <c r="BY639" s="133"/>
      <c r="BZ639" s="133"/>
    </row>
    <row r="640" spans="1:78" s="148" customFormat="1" ht="12.75" customHeight="1" x14ac:dyDescent="0.2">
      <c r="A640" s="142" t="s">
        <v>27336</v>
      </c>
      <c r="B640" s="126">
        <v>0.01</v>
      </c>
      <c r="C640" s="127"/>
      <c r="D640" s="125"/>
      <c r="E640" s="125"/>
      <c r="F640" s="125"/>
      <c r="G640" s="125"/>
      <c r="H640" s="125"/>
      <c r="I640" s="125"/>
      <c r="J640" s="125"/>
      <c r="K640" s="125"/>
      <c r="L640" s="125"/>
      <c r="M640" s="125"/>
      <c r="N640" s="125"/>
      <c r="O640" s="125"/>
      <c r="P640" s="125"/>
      <c r="Q640" s="125"/>
      <c r="R640" s="135"/>
      <c r="S640" s="133"/>
      <c r="T640" s="133"/>
      <c r="U640" s="133"/>
      <c r="V640" s="133"/>
      <c r="W640" s="133"/>
      <c r="X640" s="133"/>
      <c r="Y640" s="133"/>
      <c r="Z640" s="133"/>
      <c r="AA640" s="133"/>
      <c r="AB640" s="133"/>
      <c r="AC640" s="133"/>
      <c r="AD640" s="133"/>
      <c r="AE640" s="133"/>
      <c r="AF640" s="133"/>
      <c r="AG640" s="133"/>
      <c r="AH640" s="133"/>
      <c r="AI640" s="133"/>
      <c r="AJ640" s="133"/>
      <c r="AK640" s="133"/>
      <c r="AL640" s="133"/>
      <c r="AM640" s="133"/>
      <c r="AN640" s="133"/>
      <c r="AO640" s="133"/>
      <c r="AP640" s="133"/>
      <c r="AQ640" s="133"/>
      <c r="AR640" s="133"/>
      <c r="AS640" s="133"/>
      <c r="AT640" s="133"/>
      <c r="AU640" s="133"/>
      <c r="AV640" s="133"/>
      <c r="AW640" s="133"/>
      <c r="AX640" s="133"/>
      <c r="AY640" s="133"/>
      <c r="AZ640" s="133"/>
      <c r="BA640" s="133"/>
      <c r="BB640" s="133"/>
      <c r="BC640" s="133"/>
      <c r="BD640" s="133"/>
      <c r="BE640" s="133"/>
      <c r="BF640" s="133"/>
      <c r="BG640" s="133"/>
      <c r="BH640" s="133"/>
      <c r="BI640" s="133"/>
      <c r="BJ640" s="133"/>
      <c r="BK640" s="133"/>
      <c r="BL640" s="133"/>
      <c r="BM640" s="133"/>
      <c r="BN640" s="133"/>
      <c r="BO640" s="133"/>
      <c r="BP640" s="133"/>
      <c r="BQ640" s="133"/>
      <c r="BR640" s="133"/>
      <c r="BS640" s="133"/>
      <c r="BT640" s="133"/>
      <c r="BU640" s="133"/>
      <c r="BV640" s="133"/>
      <c r="BW640" s="133"/>
      <c r="BX640" s="133"/>
      <c r="BY640" s="133"/>
      <c r="BZ640" s="133"/>
    </row>
    <row r="641" spans="1:78" ht="25.5" x14ac:dyDescent="0.2">
      <c r="A641" s="143" t="s">
        <v>26913</v>
      </c>
      <c r="B641" s="110" t="s">
        <v>23</v>
      </c>
      <c r="C641" s="171" t="s">
        <v>24</v>
      </c>
      <c r="D641" s="171"/>
      <c r="E641" s="110"/>
      <c r="Q641" s="110"/>
      <c r="R641" s="147"/>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c r="AU641" s="123"/>
      <c r="AV641" s="123"/>
      <c r="AW641" s="123"/>
      <c r="AX641" s="123"/>
      <c r="AY641" s="123"/>
      <c r="AZ641" s="123"/>
      <c r="BA641" s="123"/>
      <c r="BB641" s="123"/>
      <c r="BC641" s="123"/>
      <c r="BD641" s="123"/>
      <c r="BE641" s="123"/>
      <c r="BF641" s="123"/>
      <c r="BG641" s="123"/>
      <c r="BH641" s="123"/>
      <c r="BI641" s="123"/>
      <c r="BJ641" s="123"/>
      <c r="BK641" s="123"/>
      <c r="BL641" s="123"/>
      <c r="BM641" s="123"/>
      <c r="BN641" s="123"/>
      <c r="BO641" s="123"/>
      <c r="BP641" s="123"/>
      <c r="BQ641" s="123"/>
      <c r="BR641" s="123"/>
      <c r="BS641" s="123"/>
      <c r="BT641" s="123"/>
      <c r="BU641" s="123"/>
      <c r="BV641" s="123"/>
      <c r="BW641" s="123"/>
      <c r="BX641" s="123"/>
      <c r="BY641" s="123"/>
      <c r="BZ641" s="123"/>
    </row>
    <row r="642" spans="1:78" s="123" customFormat="1" ht="12.75" customHeight="1" x14ac:dyDescent="0.2">
      <c r="A642" s="138" t="s">
        <v>26913</v>
      </c>
      <c r="B642" s="125">
        <v>0.01</v>
      </c>
      <c r="C642" s="126">
        <v>0.01</v>
      </c>
      <c r="D642" s="126"/>
      <c r="E642" s="125"/>
      <c r="F642" s="125"/>
      <c r="G642" s="125"/>
      <c r="H642" s="125"/>
      <c r="I642" s="125"/>
      <c r="J642" s="125"/>
      <c r="K642" s="125"/>
      <c r="L642" s="125"/>
      <c r="M642" s="125"/>
      <c r="N642" s="125"/>
      <c r="O642" s="125"/>
      <c r="P642" s="125"/>
      <c r="Q642" s="125"/>
      <c r="R642" s="135"/>
      <c r="S642" s="113"/>
      <c r="U642" s="113"/>
      <c r="V642" s="113"/>
      <c r="W642" s="113"/>
      <c r="X642" s="113"/>
      <c r="Y642" s="113"/>
      <c r="Z642" s="113"/>
      <c r="AA642" s="113"/>
      <c r="AB642" s="113"/>
      <c r="AC642" s="113"/>
      <c r="AD642" s="113"/>
      <c r="AE642" s="113"/>
      <c r="AF642" s="113"/>
      <c r="AG642" s="113"/>
      <c r="AH642" s="113"/>
      <c r="AI642" s="113"/>
      <c r="AJ642" s="113"/>
      <c r="AK642" s="113"/>
      <c r="AL642" s="113"/>
      <c r="AM642" s="113"/>
      <c r="AN642" s="113"/>
      <c r="AO642" s="113"/>
      <c r="AP642" s="113"/>
      <c r="AQ642" s="113"/>
      <c r="AR642" s="113"/>
      <c r="AS642" s="113"/>
      <c r="AT642" s="113"/>
      <c r="AU642" s="113"/>
      <c r="AV642" s="113"/>
      <c r="AW642" s="113"/>
      <c r="AX642" s="113"/>
      <c r="AY642" s="113"/>
      <c r="AZ642" s="113"/>
      <c r="BA642" s="113"/>
      <c r="BB642" s="113"/>
      <c r="BC642" s="113"/>
      <c r="BD642" s="113"/>
      <c r="BE642" s="113"/>
      <c r="BF642" s="113"/>
      <c r="BG642" s="113"/>
      <c r="BH642" s="113"/>
      <c r="BI642" s="113"/>
      <c r="BJ642" s="113"/>
      <c r="BK642" s="113"/>
      <c r="BL642" s="113"/>
      <c r="BM642" s="113"/>
      <c r="BN642" s="113"/>
      <c r="BO642" s="113"/>
      <c r="BP642" s="113"/>
      <c r="BQ642" s="113"/>
      <c r="BR642" s="113"/>
      <c r="BS642" s="113"/>
      <c r="BT642" s="113"/>
      <c r="BU642" s="113"/>
      <c r="BV642" s="113"/>
      <c r="BW642" s="113"/>
      <c r="BX642" s="113"/>
      <c r="BY642" s="113"/>
      <c r="BZ642" s="113"/>
    </row>
    <row r="643" spans="1:78" s="123" customFormat="1" ht="25.5" x14ac:dyDescent="0.2">
      <c r="A643" s="136" t="s">
        <v>27534</v>
      </c>
      <c r="B643" s="131" t="s">
        <v>8</v>
      </c>
      <c r="C643" s="194"/>
      <c r="D643" s="194"/>
      <c r="E643" s="152"/>
      <c r="F643" s="152"/>
      <c r="G643" s="152"/>
      <c r="H643" s="152"/>
      <c r="I643" s="152"/>
      <c r="J643" s="152"/>
      <c r="K643" s="152"/>
      <c r="L643" s="152"/>
      <c r="M643" s="152"/>
      <c r="N643" s="152"/>
      <c r="O643" s="152"/>
      <c r="P643" s="152"/>
      <c r="Q643" s="152"/>
      <c r="R643" s="153"/>
      <c r="S643" s="113"/>
      <c r="U643" s="113"/>
      <c r="V643" s="113"/>
      <c r="W643" s="113"/>
      <c r="X643" s="113"/>
      <c r="Y643" s="113"/>
      <c r="Z643" s="113"/>
      <c r="AA643" s="113"/>
      <c r="AB643" s="113"/>
      <c r="AC643" s="113"/>
      <c r="AD643" s="113"/>
      <c r="AE643" s="113"/>
      <c r="AF643" s="113"/>
      <c r="AG643" s="113"/>
      <c r="AH643" s="113"/>
      <c r="AI643" s="113"/>
      <c r="AJ643" s="113"/>
      <c r="AK643" s="113"/>
      <c r="AL643" s="113"/>
      <c r="AM643" s="113"/>
      <c r="AN643" s="113"/>
      <c r="AO643" s="113"/>
      <c r="AP643" s="113"/>
      <c r="AQ643" s="113"/>
      <c r="AR643" s="113"/>
      <c r="AS643" s="113"/>
      <c r="AT643" s="113"/>
      <c r="AU643" s="113"/>
      <c r="AV643" s="113"/>
      <c r="AW643" s="113"/>
      <c r="AX643" s="113"/>
      <c r="AY643" s="113"/>
      <c r="AZ643" s="113"/>
      <c r="BA643" s="113"/>
      <c r="BB643" s="113"/>
      <c r="BC643" s="113"/>
      <c r="BD643" s="113"/>
      <c r="BE643" s="113"/>
      <c r="BF643" s="113"/>
      <c r="BG643" s="113"/>
      <c r="BH643" s="113"/>
      <c r="BI643" s="113"/>
      <c r="BJ643" s="113"/>
      <c r="BK643" s="113"/>
      <c r="BL643" s="113"/>
      <c r="BM643" s="113"/>
      <c r="BN643" s="113"/>
      <c r="BO643" s="113"/>
      <c r="BP643" s="113"/>
      <c r="BQ643" s="113"/>
      <c r="BR643" s="113"/>
      <c r="BS643" s="113"/>
      <c r="BT643" s="113"/>
      <c r="BU643" s="113"/>
      <c r="BV643" s="113"/>
      <c r="BW643" s="113"/>
      <c r="BX643" s="113"/>
      <c r="BY643" s="113"/>
      <c r="BZ643" s="113"/>
    </row>
    <row r="644" spans="1:78" s="123" customFormat="1" ht="12.75" customHeight="1" x14ac:dyDescent="0.2">
      <c r="A644" s="138" t="s">
        <v>27534</v>
      </c>
      <c r="B644" s="125">
        <v>0.01</v>
      </c>
      <c r="C644" s="126"/>
      <c r="D644" s="126"/>
      <c r="E644" s="125"/>
      <c r="F644" s="125"/>
      <c r="G644" s="125"/>
      <c r="H644" s="125"/>
      <c r="I644" s="125"/>
      <c r="J644" s="125"/>
      <c r="K644" s="125"/>
      <c r="L644" s="125"/>
      <c r="M644" s="125"/>
      <c r="N644" s="125"/>
      <c r="O644" s="125"/>
      <c r="P644" s="125"/>
      <c r="Q644" s="125"/>
      <c r="R644" s="135"/>
      <c r="S644" s="113"/>
      <c r="U644" s="113"/>
      <c r="V644" s="113"/>
      <c r="W644" s="113"/>
      <c r="X644" s="113"/>
      <c r="Y644" s="113"/>
      <c r="Z644" s="113"/>
      <c r="AA644" s="113"/>
      <c r="AB644" s="113"/>
      <c r="AC644" s="113"/>
      <c r="AD644" s="113"/>
      <c r="AE644" s="113"/>
      <c r="AF644" s="113"/>
      <c r="AG644" s="113"/>
      <c r="AH644" s="113"/>
      <c r="AI644" s="113"/>
      <c r="AJ644" s="113"/>
      <c r="AK644" s="113"/>
      <c r="AL644" s="113"/>
      <c r="AM644" s="113"/>
      <c r="AN644" s="113"/>
      <c r="AO644" s="113"/>
      <c r="AP644" s="113"/>
      <c r="AQ644" s="113"/>
      <c r="AR644" s="113"/>
      <c r="AS644" s="113"/>
      <c r="AT644" s="113"/>
      <c r="AU644" s="113"/>
      <c r="AV644" s="113"/>
      <c r="AW644" s="113"/>
      <c r="AX644" s="113"/>
      <c r="AY644" s="113"/>
      <c r="AZ644" s="113"/>
      <c r="BA644" s="113"/>
      <c r="BB644" s="113"/>
      <c r="BC644" s="113"/>
      <c r="BD644" s="113"/>
      <c r="BE644" s="113"/>
      <c r="BF644" s="113"/>
      <c r="BG644" s="113"/>
      <c r="BH644" s="113"/>
      <c r="BI644" s="113"/>
      <c r="BJ644" s="113"/>
      <c r="BK644" s="113"/>
      <c r="BL644" s="113"/>
      <c r="BM644" s="113"/>
      <c r="BN644" s="113"/>
      <c r="BO644" s="113"/>
      <c r="BP644" s="113"/>
      <c r="BQ644" s="113"/>
      <c r="BR644" s="113"/>
      <c r="BS644" s="113"/>
      <c r="BT644" s="113"/>
      <c r="BU644" s="113"/>
      <c r="BV644" s="113"/>
      <c r="BW644" s="113"/>
      <c r="BX644" s="113"/>
      <c r="BY644" s="113"/>
      <c r="BZ644" s="113"/>
    </row>
    <row r="645" spans="1:78" s="123" customFormat="1" ht="25.5" x14ac:dyDescent="0.2">
      <c r="A645" s="143" t="s">
        <v>27132</v>
      </c>
      <c r="B645" s="223" t="s">
        <v>26</v>
      </c>
      <c r="C645" s="145"/>
      <c r="D645" s="145"/>
      <c r="E645" s="144"/>
      <c r="F645" s="144"/>
      <c r="G645" s="144"/>
      <c r="H645" s="144"/>
      <c r="I645" s="144"/>
      <c r="J645" s="144"/>
      <c r="K645" s="144"/>
      <c r="L645" s="144"/>
      <c r="M645" s="144"/>
      <c r="N645" s="144"/>
      <c r="O645" s="144"/>
      <c r="P645" s="144"/>
      <c r="Q645" s="144"/>
      <c r="R645" s="147"/>
      <c r="S645" s="113"/>
      <c r="U645" s="113"/>
      <c r="V645" s="113"/>
      <c r="W645" s="113"/>
      <c r="X645" s="113"/>
      <c r="Y645" s="113"/>
      <c r="Z645" s="113"/>
      <c r="AA645" s="113"/>
      <c r="AB645" s="113"/>
      <c r="AC645" s="113"/>
      <c r="AD645" s="113"/>
      <c r="AE645" s="113"/>
      <c r="AF645" s="113"/>
      <c r="AG645" s="113"/>
      <c r="AH645" s="113"/>
      <c r="AI645" s="113"/>
      <c r="AJ645" s="113"/>
      <c r="AK645" s="113"/>
      <c r="AL645" s="113"/>
      <c r="AM645" s="113"/>
      <c r="AN645" s="113"/>
      <c r="AO645" s="113"/>
      <c r="AP645" s="113"/>
      <c r="AQ645" s="113"/>
      <c r="AR645" s="113"/>
      <c r="AS645" s="113"/>
      <c r="AT645" s="113"/>
      <c r="AU645" s="113"/>
      <c r="AV645" s="113"/>
      <c r="AW645" s="113"/>
      <c r="AX645" s="113"/>
      <c r="AY645" s="113"/>
      <c r="AZ645" s="113"/>
      <c r="BA645" s="113"/>
      <c r="BB645" s="113"/>
      <c r="BC645" s="113"/>
      <c r="BD645" s="113"/>
      <c r="BE645" s="113"/>
      <c r="BF645" s="113"/>
      <c r="BG645" s="113"/>
      <c r="BH645" s="113"/>
      <c r="BI645" s="113"/>
      <c r="BJ645" s="113"/>
      <c r="BK645" s="113"/>
      <c r="BL645" s="113"/>
      <c r="BM645" s="113"/>
      <c r="BN645" s="113"/>
      <c r="BO645" s="113"/>
      <c r="BP645" s="113"/>
      <c r="BQ645" s="113"/>
      <c r="BR645" s="113"/>
      <c r="BS645" s="113"/>
      <c r="BT645" s="113"/>
      <c r="BU645" s="113"/>
      <c r="BV645" s="113"/>
      <c r="BW645" s="113"/>
      <c r="BX645" s="113"/>
      <c r="BY645" s="113"/>
      <c r="BZ645" s="113"/>
    </row>
    <row r="646" spans="1:78" s="123" customFormat="1" ht="12.75" customHeight="1" x14ac:dyDescent="0.2">
      <c r="A646" s="138" t="s">
        <v>27132</v>
      </c>
      <c r="B646" s="127">
        <v>0.01</v>
      </c>
      <c r="C646" s="126"/>
      <c r="D646" s="126"/>
      <c r="E646" s="125"/>
      <c r="F646" s="125"/>
      <c r="G646" s="125"/>
      <c r="H646" s="125"/>
      <c r="I646" s="125"/>
      <c r="J646" s="125"/>
      <c r="K646" s="125"/>
      <c r="L646" s="125"/>
      <c r="M646" s="125"/>
      <c r="N646" s="125"/>
      <c r="O646" s="125"/>
      <c r="P646" s="125"/>
      <c r="Q646" s="125"/>
      <c r="R646" s="135"/>
      <c r="S646" s="113"/>
      <c r="U646" s="113"/>
      <c r="V646" s="113"/>
      <c r="W646" s="113"/>
      <c r="X646" s="113"/>
      <c r="Y646" s="113"/>
      <c r="Z646" s="113"/>
      <c r="AA646" s="113"/>
      <c r="AB646" s="113"/>
      <c r="AC646" s="113"/>
      <c r="AD646" s="113"/>
      <c r="AE646" s="113"/>
      <c r="AF646" s="113"/>
      <c r="AG646" s="113"/>
      <c r="AH646" s="113"/>
      <c r="AI646" s="113"/>
      <c r="AJ646" s="113"/>
      <c r="AK646" s="113"/>
      <c r="AL646" s="113"/>
      <c r="AM646" s="113"/>
      <c r="AN646" s="113"/>
      <c r="AO646" s="113"/>
      <c r="AP646" s="113"/>
      <c r="AQ646" s="113"/>
      <c r="AR646" s="113"/>
      <c r="AS646" s="113"/>
      <c r="AT646" s="113"/>
      <c r="AU646" s="113"/>
      <c r="AV646" s="113"/>
      <c r="AW646" s="113"/>
      <c r="AX646" s="113"/>
      <c r="AY646" s="113"/>
      <c r="AZ646" s="113"/>
      <c r="BA646" s="113"/>
      <c r="BB646" s="113"/>
      <c r="BC646" s="113"/>
      <c r="BD646" s="113"/>
      <c r="BE646" s="113"/>
      <c r="BF646" s="113"/>
      <c r="BG646" s="113"/>
      <c r="BH646" s="113"/>
      <c r="BI646" s="113"/>
      <c r="BJ646" s="113"/>
      <c r="BK646" s="113"/>
      <c r="BL646" s="113"/>
      <c r="BM646" s="113"/>
      <c r="BN646" s="113"/>
      <c r="BO646" s="113"/>
      <c r="BP646" s="113"/>
      <c r="BQ646" s="113"/>
      <c r="BR646" s="113"/>
      <c r="BS646" s="113"/>
      <c r="BT646" s="113"/>
      <c r="BU646" s="113"/>
      <c r="BV646" s="113"/>
      <c r="BW646" s="113"/>
      <c r="BX646" s="113"/>
      <c r="BY646" s="113"/>
      <c r="BZ646" s="113"/>
    </row>
    <row r="647" spans="1:78" s="123" customFormat="1" ht="12.75" customHeight="1" x14ac:dyDescent="0.2">
      <c r="A647" s="136" t="s">
        <v>27526</v>
      </c>
      <c r="B647" s="144" t="s">
        <v>26860</v>
      </c>
      <c r="C647" s="194"/>
      <c r="D647" s="194"/>
      <c r="E647" s="152"/>
      <c r="F647" s="152"/>
      <c r="G647" s="152"/>
      <c r="H647" s="152"/>
      <c r="I647" s="152"/>
      <c r="J647" s="152"/>
      <c r="K647" s="152"/>
      <c r="L647" s="152"/>
      <c r="M647" s="152"/>
      <c r="N647" s="152"/>
      <c r="O647" s="152"/>
      <c r="P647" s="152"/>
      <c r="Q647" s="152"/>
      <c r="R647" s="153"/>
      <c r="S647" s="113"/>
      <c r="U647" s="113"/>
      <c r="V647" s="113"/>
      <c r="W647" s="113"/>
      <c r="X647" s="113"/>
      <c r="Y647" s="113"/>
      <c r="Z647" s="113"/>
      <c r="AA647" s="113"/>
      <c r="AB647" s="113"/>
      <c r="AC647" s="113"/>
      <c r="AD647" s="113"/>
      <c r="AE647" s="113"/>
      <c r="AF647" s="113"/>
      <c r="AG647" s="113"/>
      <c r="AH647" s="113"/>
      <c r="AI647" s="113"/>
      <c r="AJ647" s="113"/>
      <c r="AK647" s="113"/>
      <c r="AL647" s="113"/>
      <c r="AM647" s="113"/>
      <c r="AN647" s="113"/>
      <c r="AO647" s="113"/>
      <c r="AP647" s="113"/>
      <c r="AQ647" s="113"/>
      <c r="AR647" s="113"/>
      <c r="AS647" s="113"/>
      <c r="AT647" s="113"/>
      <c r="AU647" s="113"/>
      <c r="AV647" s="113"/>
      <c r="AW647" s="113"/>
      <c r="AX647" s="113"/>
      <c r="AY647" s="113"/>
      <c r="AZ647" s="113"/>
      <c r="BA647" s="113"/>
      <c r="BB647" s="113"/>
      <c r="BC647" s="113"/>
      <c r="BD647" s="113"/>
      <c r="BE647" s="113"/>
      <c r="BF647" s="113"/>
      <c r="BG647" s="113"/>
      <c r="BH647" s="113"/>
      <c r="BI647" s="113"/>
      <c r="BJ647" s="113"/>
      <c r="BK647" s="113"/>
      <c r="BL647" s="113"/>
      <c r="BM647" s="113"/>
      <c r="BN647" s="113"/>
      <c r="BO647" s="113"/>
      <c r="BP647" s="113"/>
      <c r="BQ647" s="113"/>
      <c r="BR647" s="113"/>
      <c r="BS647" s="113"/>
      <c r="BT647" s="113"/>
      <c r="BU647" s="113"/>
      <c r="BV647" s="113"/>
      <c r="BW647" s="113"/>
      <c r="BX647" s="113"/>
      <c r="BY647" s="113"/>
      <c r="BZ647" s="113"/>
    </row>
    <row r="648" spans="1:78" s="123" customFormat="1" ht="12.75" customHeight="1" x14ac:dyDescent="0.2">
      <c r="A648" s="138" t="s">
        <v>27526</v>
      </c>
      <c r="B648" s="125">
        <v>0.01</v>
      </c>
      <c r="C648" s="126"/>
      <c r="D648" s="126"/>
      <c r="E648" s="125"/>
      <c r="F648" s="125"/>
      <c r="G648" s="125"/>
      <c r="H648" s="125"/>
      <c r="I648" s="125"/>
      <c r="J648" s="125"/>
      <c r="K648" s="125"/>
      <c r="L648" s="125"/>
      <c r="M648" s="125"/>
      <c r="N648" s="125"/>
      <c r="O648" s="125"/>
      <c r="P648" s="125"/>
      <c r="Q648" s="125"/>
      <c r="R648" s="135"/>
      <c r="S648" s="113"/>
      <c r="U648" s="113"/>
      <c r="V648" s="113"/>
      <c r="W648" s="113"/>
      <c r="X648" s="113"/>
      <c r="Y648" s="113"/>
      <c r="Z648" s="113"/>
      <c r="AA648" s="113"/>
      <c r="AB648" s="113"/>
      <c r="AC648" s="113"/>
      <c r="AD648" s="113"/>
      <c r="AE648" s="113"/>
      <c r="AF648" s="113"/>
      <c r="AG648" s="113"/>
      <c r="AH648" s="113"/>
      <c r="AI648" s="113"/>
      <c r="AJ648" s="113"/>
      <c r="AK648" s="113"/>
      <c r="AL648" s="113"/>
      <c r="AM648" s="113"/>
      <c r="AN648" s="113"/>
      <c r="AO648" s="113"/>
      <c r="AP648" s="113"/>
      <c r="AQ648" s="113"/>
      <c r="AR648" s="113"/>
      <c r="AS648" s="113"/>
      <c r="AT648" s="113"/>
      <c r="AU648" s="113"/>
      <c r="AV648" s="113"/>
      <c r="AW648" s="113"/>
      <c r="AX648" s="113"/>
      <c r="AY648" s="113"/>
      <c r="AZ648" s="113"/>
      <c r="BA648" s="113"/>
      <c r="BB648" s="113"/>
      <c r="BC648" s="113"/>
      <c r="BD648" s="113"/>
      <c r="BE648" s="113"/>
      <c r="BF648" s="113"/>
      <c r="BG648" s="113"/>
      <c r="BH648" s="113"/>
      <c r="BI648" s="113"/>
      <c r="BJ648" s="113"/>
      <c r="BK648" s="113"/>
      <c r="BL648" s="113"/>
      <c r="BM648" s="113"/>
      <c r="BN648" s="113"/>
      <c r="BO648" s="113"/>
      <c r="BP648" s="113"/>
      <c r="BQ648" s="113"/>
      <c r="BR648" s="113"/>
      <c r="BS648" s="113"/>
      <c r="BT648" s="113"/>
      <c r="BU648" s="113"/>
      <c r="BV648" s="113"/>
      <c r="BW648" s="113"/>
      <c r="BX648" s="113"/>
      <c r="BY648" s="113"/>
      <c r="BZ648" s="113"/>
    </row>
    <row r="649" spans="1:78" s="123" customFormat="1" ht="25.5" x14ac:dyDescent="0.2">
      <c r="A649" s="143" t="s">
        <v>27511</v>
      </c>
      <c r="B649" s="146" t="s">
        <v>26895</v>
      </c>
      <c r="C649" s="145"/>
      <c r="D649" s="145"/>
      <c r="E649" s="144"/>
      <c r="F649" s="144"/>
      <c r="G649" s="144"/>
      <c r="H649" s="144"/>
      <c r="I649" s="144"/>
      <c r="J649" s="144"/>
      <c r="K649" s="144"/>
      <c r="L649" s="144"/>
      <c r="M649" s="144"/>
      <c r="N649" s="144"/>
      <c r="O649" s="144"/>
      <c r="P649" s="144"/>
      <c r="Q649" s="144"/>
      <c r="R649" s="147"/>
      <c r="S649" s="113"/>
      <c r="U649" s="113"/>
      <c r="V649" s="113"/>
      <c r="W649" s="113"/>
      <c r="X649" s="113"/>
      <c r="Y649" s="113"/>
      <c r="Z649" s="113"/>
      <c r="AA649" s="113"/>
      <c r="AB649" s="113"/>
      <c r="AC649" s="113"/>
      <c r="AD649" s="113"/>
      <c r="AE649" s="113"/>
      <c r="AF649" s="113"/>
      <c r="AG649" s="113"/>
      <c r="AH649" s="113"/>
      <c r="AI649" s="113"/>
      <c r="AJ649" s="113"/>
      <c r="AK649" s="113"/>
      <c r="AL649" s="113"/>
      <c r="AM649" s="113"/>
      <c r="AN649" s="113"/>
      <c r="AO649" s="113"/>
      <c r="AP649" s="113"/>
      <c r="AQ649" s="113"/>
      <c r="AR649" s="113"/>
      <c r="AS649" s="113"/>
      <c r="AT649" s="113"/>
      <c r="AU649" s="113"/>
      <c r="AV649" s="113"/>
      <c r="AW649" s="113"/>
      <c r="AX649" s="113"/>
      <c r="AY649" s="113"/>
      <c r="AZ649" s="113"/>
      <c r="BA649" s="113"/>
      <c r="BB649" s="113"/>
      <c r="BC649" s="113"/>
      <c r="BD649" s="113"/>
      <c r="BE649" s="113"/>
      <c r="BF649" s="113"/>
      <c r="BG649" s="113"/>
      <c r="BH649" s="113"/>
      <c r="BI649" s="113"/>
      <c r="BJ649" s="113"/>
      <c r="BK649" s="113"/>
      <c r="BL649" s="113"/>
      <c r="BM649" s="113"/>
      <c r="BN649" s="113"/>
      <c r="BO649" s="113"/>
      <c r="BP649" s="113"/>
      <c r="BQ649" s="113"/>
      <c r="BR649" s="113"/>
      <c r="BS649" s="113"/>
      <c r="BT649" s="113"/>
      <c r="BU649" s="113"/>
      <c r="BV649" s="113"/>
      <c r="BW649" s="113"/>
      <c r="BX649" s="113"/>
      <c r="BY649" s="113"/>
      <c r="BZ649" s="113"/>
    </row>
    <row r="650" spans="1:78" s="123" customFormat="1" ht="12.75" customHeight="1" x14ac:dyDescent="0.2">
      <c r="A650" s="143" t="s">
        <v>27511</v>
      </c>
      <c r="B650" s="146">
        <v>0.01</v>
      </c>
      <c r="C650" s="145"/>
      <c r="D650" s="145"/>
      <c r="E650" s="144"/>
      <c r="F650" s="144"/>
      <c r="G650" s="144"/>
      <c r="H650" s="144"/>
      <c r="I650" s="144"/>
      <c r="J650" s="144"/>
      <c r="K650" s="144"/>
      <c r="L650" s="144"/>
      <c r="M650" s="144"/>
      <c r="N650" s="144"/>
      <c r="O650" s="144"/>
      <c r="P650" s="144"/>
      <c r="Q650" s="144"/>
      <c r="R650" s="147"/>
      <c r="S650" s="113"/>
      <c r="U650" s="113"/>
      <c r="V650" s="113"/>
      <c r="W650" s="113"/>
      <c r="X650" s="113"/>
      <c r="Y650" s="113"/>
      <c r="Z650" s="113"/>
      <c r="AA650" s="113"/>
      <c r="AB650" s="113"/>
      <c r="AC650" s="113"/>
      <c r="AD650" s="113"/>
      <c r="AE650" s="113"/>
      <c r="AF650" s="113"/>
      <c r="AG650" s="113"/>
      <c r="AH650" s="113"/>
      <c r="AI650" s="113"/>
      <c r="AJ650" s="113"/>
      <c r="AK650" s="113"/>
      <c r="AL650" s="113"/>
      <c r="AM650" s="113"/>
      <c r="AN650" s="113"/>
      <c r="AO650" s="113"/>
      <c r="AP650" s="113"/>
      <c r="AQ650" s="113"/>
      <c r="AR650" s="113"/>
      <c r="AS650" s="113"/>
      <c r="AT650" s="113"/>
      <c r="AU650" s="113"/>
      <c r="AV650" s="113"/>
      <c r="AW650" s="113"/>
      <c r="AX650" s="113"/>
      <c r="AY650" s="113"/>
      <c r="AZ650" s="113"/>
      <c r="BA650" s="113"/>
      <c r="BB650" s="113"/>
      <c r="BC650" s="113"/>
      <c r="BD650" s="113"/>
      <c r="BE650" s="113"/>
      <c r="BF650" s="113"/>
      <c r="BG650" s="113"/>
      <c r="BH650" s="113"/>
      <c r="BI650" s="113"/>
      <c r="BJ650" s="113"/>
      <c r="BK650" s="113"/>
      <c r="BL650" s="113"/>
      <c r="BM650" s="113"/>
      <c r="BN650" s="113"/>
      <c r="BO650" s="113"/>
      <c r="BP650" s="113"/>
      <c r="BQ650" s="113"/>
      <c r="BR650" s="113"/>
      <c r="BS650" s="113"/>
      <c r="BT650" s="113"/>
      <c r="BU650" s="113"/>
      <c r="BV650" s="113"/>
      <c r="BW650" s="113"/>
      <c r="BX650" s="113"/>
      <c r="BY650" s="113"/>
      <c r="BZ650" s="113"/>
    </row>
    <row r="651" spans="1:78" s="123" customFormat="1" ht="25.5" x14ac:dyDescent="0.2">
      <c r="A651" s="136" t="s">
        <v>27272</v>
      </c>
      <c r="B651" s="131" t="s">
        <v>20</v>
      </c>
      <c r="C651" s="194" t="s">
        <v>23</v>
      </c>
      <c r="D651" s="194" t="s">
        <v>24</v>
      </c>
      <c r="E651" s="152"/>
      <c r="F651" s="152"/>
      <c r="G651" s="152"/>
      <c r="H651" s="152"/>
      <c r="I651" s="152"/>
      <c r="J651" s="152"/>
      <c r="K651" s="152"/>
      <c r="L651" s="152"/>
      <c r="M651" s="152"/>
      <c r="N651" s="152"/>
      <c r="O651" s="152"/>
      <c r="P651" s="152"/>
      <c r="Q651" s="152"/>
      <c r="R651" s="153"/>
      <c r="S651" s="113"/>
      <c r="U651" s="113"/>
      <c r="V651" s="113"/>
      <c r="W651" s="113"/>
      <c r="X651" s="113"/>
      <c r="Y651" s="113"/>
      <c r="Z651" s="113"/>
      <c r="AA651" s="113"/>
      <c r="AB651" s="113"/>
      <c r="AC651" s="113"/>
      <c r="AD651" s="113"/>
      <c r="AE651" s="113"/>
      <c r="AF651" s="113"/>
      <c r="AG651" s="113"/>
      <c r="AH651" s="113"/>
      <c r="AI651" s="113"/>
      <c r="AJ651" s="113"/>
      <c r="AK651" s="113"/>
      <c r="AL651" s="113"/>
      <c r="AM651" s="113"/>
      <c r="AN651" s="113"/>
      <c r="AO651" s="113"/>
      <c r="AP651" s="113"/>
      <c r="AQ651" s="113"/>
      <c r="AR651" s="113"/>
      <c r="AS651" s="113"/>
      <c r="AT651" s="113"/>
      <c r="AU651" s="113"/>
      <c r="AV651" s="113"/>
      <c r="AW651" s="113"/>
      <c r="AX651" s="113"/>
      <c r="AY651" s="113"/>
      <c r="AZ651" s="113"/>
      <c r="BA651" s="113"/>
      <c r="BB651" s="113"/>
      <c r="BC651" s="113"/>
      <c r="BD651" s="113"/>
      <c r="BE651" s="113"/>
      <c r="BF651" s="113"/>
      <c r="BG651" s="113"/>
      <c r="BH651" s="113"/>
      <c r="BI651" s="113"/>
      <c r="BJ651" s="113"/>
      <c r="BK651" s="113"/>
      <c r="BL651" s="113"/>
      <c r="BM651" s="113"/>
      <c r="BN651" s="113"/>
      <c r="BO651" s="113"/>
      <c r="BP651" s="113"/>
      <c r="BQ651" s="113"/>
      <c r="BR651" s="113"/>
      <c r="BS651" s="113"/>
      <c r="BT651" s="113"/>
      <c r="BU651" s="113"/>
      <c r="BV651" s="113"/>
      <c r="BW651" s="113"/>
      <c r="BX651" s="113"/>
      <c r="BY651" s="113"/>
      <c r="BZ651" s="113"/>
    </row>
    <row r="652" spans="1:78" s="123" customFormat="1" ht="12.75" customHeight="1" x14ac:dyDescent="0.2">
      <c r="A652" s="138" t="s">
        <v>27272</v>
      </c>
      <c r="B652" s="127">
        <v>0.01</v>
      </c>
      <c r="C652" s="126">
        <v>0.01</v>
      </c>
      <c r="D652" s="126">
        <v>0.01</v>
      </c>
      <c r="E652" s="125"/>
      <c r="F652" s="125"/>
      <c r="G652" s="125"/>
      <c r="H652" s="125"/>
      <c r="I652" s="125"/>
      <c r="J652" s="125"/>
      <c r="K652" s="125"/>
      <c r="L652" s="125"/>
      <c r="M652" s="125"/>
      <c r="N652" s="125"/>
      <c r="O652" s="125"/>
      <c r="P652" s="125"/>
      <c r="Q652" s="125"/>
      <c r="R652" s="135"/>
      <c r="S652" s="113"/>
      <c r="U652" s="113"/>
      <c r="V652" s="113"/>
      <c r="W652" s="113"/>
      <c r="X652" s="113"/>
      <c r="Y652" s="113"/>
      <c r="Z652" s="113"/>
      <c r="AA652" s="113"/>
      <c r="AB652" s="113"/>
      <c r="AC652" s="113"/>
      <c r="AD652" s="113"/>
      <c r="AE652" s="113"/>
      <c r="AF652" s="113"/>
      <c r="AG652" s="113"/>
      <c r="AH652" s="113"/>
      <c r="AI652" s="113"/>
      <c r="AJ652" s="113"/>
      <c r="AK652" s="113"/>
      <c r="AL652" s="113"/>
      <c r="AM652" s="113"/>
      <c r="AN652" s="113"/>
      <c r="AO652" s="113"/>
      <c r="AP652" s="113"/>
      <c r="AQ652" s="113"/>
      <c r="AR652" s="113"/>
      <c r="AS652" s="113"/>
      <c r="AT652" s="113"/>
      <c r="AU652" s="113"/>
      <c r="AV652" s="113"/>
      <c r="AW652" s="113"/>
      <c r="AX652" s="113"/>
      <c r="AY652" s="113"/>
      <c r="AZ652" s="113"/>
      <c r="BA652" s="113"/>
      <c r="BB652" s="113"/>
      <c r="BC652" s="113"/>
      <c r="BD652" s="113"/>
      <c r="BE652" s="113"/>
      <c r="BF652" s="113"/>
      <c r="BG652" s="113"/>
      <c r="BH652" s="113"/>
      <c r="BI652" s="113"/>
      <c r="BJ652" s="113"/>
      <c r="BK652" s="113"/>
      <c r="BL652" s="113"/>
      <c r="BM652" s="113"/>
      <c r="BN652" s="113"/>
      <c r="BO652" s="113"/>
      <c r="BP652" s="113"/>
      <c r="BQ652" s="113"/>
      <c r="BR652" s="113"/>
      <c r="BS652" s="113"/>
      <c r="BT652" s="113"/>
      <c r="BU652" s="113"/>
      <c r="BV652" s="113"/>
      <c r="BW652" s="113"/>
      <c r="BX652" s="113"/>
      <c r="BY652" s="113"/>
      <c r="BZ652" s="113"/>
    </row>
    <row r="653" spans="1:78" s="123" customFormat="1" ht="12.75" customHeight="1" x14ac:dyDescent="0.2">
      <c r="A653" s="143" t="s">
        <v>26991</v>
      </c>
      <c r="B653" s="144" t="s">
        <v>3</v>
      </c>
      <c r="C653" s="145"/>
      <c r="D653" s="145"/>
      <c r="E653" s="144"/>
      <c r="F653" s="144"/>
      <c r="G653" s="144"/>
      <c r="H653" s="144"/>
      <c r="I653" s="144"/>
      <c r="J653" s="144"/>
      <c r="K653" s="144"/>
      <c r="L653" s="144"/>
      <c r="M653" s="144"/>
      <c r="N653" s="144"/>
      <c r="O653" s="144"/>
      <c r="P653" s="144"/>
      <c r="Q653" s="144"/>
      <c r="R653" s="147"/>
      <c r="S653" s="113"/>
      <c r="U653" s="113"/>
      <c r="V653" s="113"/>
      <c r="W653" s="113"/>
      <c r="X653" s="113"/>
      <c r="Y653" s="113"/>
      <c r="Z653" s="113"/>
      <c r="AA653" s="113"/>
      <c r="AB653" s="113"/>
      <c r="AC653" s="113"/>
      <c r="AD653" s="113"/>
      <c r="AE653" s="113"/>
      <c r="AF653" s="113"/>
      <c r="AG653" s="113"/>
      <c r="AH653" s="113"/>
      <c r="AI653" s="113"/>
      <c r="AJ653" s="113"/>
      <c r="AK653" s="113"/>
      <c r="AL653" s="113"/>
      <c r="AM653" s="113"/>
      <c r="AN653" s="113"/>
      <c r="AO653" s="113"/>
      <c r="AP653" s="113"/>
      <c r="AQ653" s="113"/>
      <c r="AR653" s="113"/>
      <c r="AS653" s="113"/>
      <c r="AT653" s="113"/>
      <c r="AU653" s="113"/>
      <c r="AV653" s="113"/>
      <c r="AW653" s="113"/>
      <c r="AX653" s="113"/>
      <c r="AY653" s="113"/>
      <c r="AZ653" s="113"/>
      <c r="BA653" s="113"/>
      <c r="BB653" s="113"/>
      <c r="BC653" s="113"/>
      <c r="BD653" s="113"/>
      <c r="BE653" s="113"/>
      <c r="BF653" s="113"/>
      <c r="BG653" s="113"/>
      <c r="BH653" s="113"/>
      <c r="BI653" s="113"/>
      <c r="BJ653" s="113"/>
      <c r="BK653" s="113"/>
      <c r="BL653" s="113"/>
      <c r="BM653" s="113"/>
      <c r="BN653" s="113"/>
      <c r="BO653" s="113"/>
      <c r="BP653" s="113"/>
      <c r="BQ653" s="113"/>
      <c r="BR653" s="113"/>
      <c r="BS653" s="113"/>
      <c r="BT653" s="113"/>
      <c r="BU653" s="113"/>
      <c r="BV653" s="113"/>
      <c r="BW653" s="113"/>
      <c r="BX653" s="113"/>
      <c r="BY653" s="113"/>
      <c r="BZ653" s="113"/>
    </row>
    <row r="654" spans="1:78" s="123" customFormat="1" ht="12.75" customHeight="1" x14ac:dyDescent="0.2">
      <c r="A654" s="138" t="s">
        <v>26991</v>
      </c>
      <c r="B654" s="125">
        <v>0.01</v>
      </c>
      <c r="C654" s="126"/>
      <c r="D654" s="126"/>
      <c r="E654" s="125"/>
      <c r="F654" s="125"/>
      <c r="G654" s="125"/>
      <c r="H654" s="125"/>
      <c r="I654" s="125"/>
      <c r="J654" s="125"/>
      <c r="K654" s="125"/>
      <c r="L654" s="125"/>
      <c r="M654" s="125"/>
      <c r="N654" s="125"/>
      <c r="O654" s="125"/>
      <c r="P654" s="125"/>
      <c r="Q654" s="125"/>
      <c r="R654" s="135"/>
      <c r="S654" s="113"/>
      <c r="U654" s="113"/>
      <c r="V654" s="113"/>
      <c r="W654" s="113"/>
      <c r="X654" s="113"/>
      <c r="Y654" s="113"/>
      <c r="Z654" s="113"/>
      <c r="AA654" s="113"/>
      <c r="AB654" s="113"/>
      <c r="AC654" s="113"/>
      <c r="AD654" s="113"/>
      <c r="AE654" s="113"/>
      <c r="AF654" s="113"/>
      <c r="AG654" s="113"/>
      <c r="AH654" s="113"/>
      <c r="AI654" s="113"/>
      <c r="AJ654" s="113"/>
      <c r="AK654" s="113"/>
      <c r="AL654" s="113"/>
      <c r="AM654" s="113"/>
      <c r="AN654" s="113"/>
      <c r="AO654" s="113"/>
      <c r="AP654" s="113"/>
      <c r="AQ654" s="113"/>
      <c r="AR654" s="113"/>
      <c r="AS654" s="113"/>
      <c r="AT654" s="113"/>
      <c r="AU654" s="113"/>
      <c r="AV654" s="113"/>
      <c r="AW654" s="113"/>
      <c r="AX654" s="113"/>
      <c r="AY654" s="113"/>
      <c r="AZ654" s="113"/>
      <c r="BA654" s="113"/>
      <c r="BB654" s="113"/>
      <c r="BC654" s="113"/>
      <c r="BD654" s="113"/>
      <c r="BE654" s="113"/>
      <c r="BF654" s="113"/>
      <c r="BG654" s="113"/>
      <c r="BH654" s="113"/>
      <c r="BI654" s="113"/>
      <c r="BJ654" s="113"/>
      <c r="BK654" s="113"/>
      <c r="BL654" s="113"/>
      <c r="BM654" s="113"/>
      <c r="BN654" s="113"/>
      <c r="BO654" s="113"/>
      <c r="BP654" s="113"/>
      <c r="BQ654" s="113"/>
      <c r="BR654" s="113"/>
      <c r="BS654" s="113"/>
      <c r="BT654" s="113"/>
      <c r="BU654" s="113"/>
      <c r="BV654" s="113"/>
      <c r="BW654" s="113"/>
      <c r="BX654" s="113"/>
      <c r="BY654" s="113"/>
      <c r="BZ654" s="113"/>
    </row>
    <row r="655" spans="1:78" s="123" customFormat="1" ht="38.25" x14ac:dyDescent="0.2">
      <c r="A655" s="143" t="s">
        <v>26926</v>
      </c>
      <c r="B655" s="130" t="s">
        <v>27030</v>
      </c>
      <c r="C655" s="110" t="s">
        <v>23</v>
      </c>
      <c r="D655" s="130" t="s">
        <v>27078</v>
      </c>
      <c r="E655" s="130"/>
      <c r="F655" s="110"/>
      <c r="G655" s="110"/>
      <c r="H655" s="110"/>
      <c r="I655" s="110"/>
      <c r="J655" s="110"/>
      <c r="K655" s="110"/>
      <c r="L655" s="110"/>
      <c r="M655" s="110"/>
      <c r="N655" s="110"/>
      <c r="O655" s="110"/>
      <c r="P655" s="110"/>
      <c r="Q655" s="110"/>
      <c r="R655" s="147"/>
      <c r="S655" s="113"/>
      <c r="U655" s="113"/>
      <c r="V655" s="113"/>
      <c r="W655" s="113"/>
      <c r="X655" s="113"/>
      <c r="Y655" s="113"/>
      <c r="Z655" s="113"/>
      <c r="AA655" s="113"/>
      <c r="AB655" s="113"/>
      <c r="AC655" s="113"/>
      <c r="AD655" s="113"/>
      <c r="AE655" s="113"/>
      <c r="AF655" s="113"/>
      <c r="AG655" s="113"/>
      <c r="AH655" s="113"/>
      <c r="AI655" s="113"/>
      <c r="AJ655" s="113"/>
      <c r="AK655" s="113"/>
      <c r="AL655" s="113"/>
      <c r="AM655" s="113"/>
      <c r="AN655" s="113"/>
      <c r="AO655" s="113"/>
      <c r="AP655" s="113"/>
      <c r="AQ655" s="113"/>
      <c r="AR655" s="113"/>
      <c r="AS655" s="113"/>
      <c r="AT655" s="113"/>
      <c r="AU655" s="113"/>
      <c r="AV655" s="113"/>
      <c r="AW655" s="113"/>
      <c r="AX655" s="113"/>
      <c r="AY655" s="113"/>
      <c r="AZ655" s="113"/>
      <c r="BA655" s="113"/>
      <c r="BB655" s="113"/>
      <c r="BC655" s="113"/>
      <c r="BD655" s="113"/>
      <c r="BE655" s="113"/>
      <c r="BF655" s="113"/>
      <c r="BG655" s="113"/>
      <c r="BH655" s="113"/>
      <c r="BI655" s="113"/>
      <c r="BJ655" s="113"/>
      <c r="BK655" s="113"/>
      <c r="BL655" s="113"/>
      <c r="BM655" s="113"/>
      <c r="BN655" s="113"/>
      <c r="BO655" s="113"/>
      <c r="BP655" s="113"/>
      <c r="BQ655" s="113"/>
      <c r="BR655" s="113"/>
      <c r="BS655" s="113"/>
      <c r="BT655" s="113"/>
      <c r="BU655" s="113"/>
      <c r="BV655" s="113"/>
      <c r="BW655" s="113"/>
      <c r="BX655" s="113"/>
      <c r="BY655" s="113"/>
      <c r="BZ655" s="113"/>
    </row>
    <row r="656" spans="1:78" s="123" customFormat="1" ht="12.75" customHeight="1" x14ac:dyDescent="0.2">
      <c r="A656" s="138" t="s">
        <v>26926</v>
      </c>
      <c r="B656" s="125">
        <v>0.01</v>
      </c>
      <c r="C656" s="125">
        <v>0.01</v>
      </c>
      <c r="D656" s="125">
        <v>0.01</v>
      </c>
      <c r="E656" s="125"/>
      <c r="F656" s="125"/>
      <c r="G656" s="125"/>
      <c r="H656" s="125"/>
      <c r="I656" s="125"/>
      <c r="J656" s="125"/>
      <c r="K656" s="125"/>
      <c r="L656" s="125"/>
      <c r="M656" s="125"/>
      <c r="N656" s="125"/>
      <c r="O656" s="125"/>
      <c r="P656" s="125"/>
      <c r="Q656" s="125"/>
      <c r="R656" s="135"/>
      <c r="S656" s="113"/>
      <c r="U656" s="113"/>
      <c r="V656" s="113"/>
      <c r="W656" s="113"/>
      <c r="X656" s="113"/>
      <c r="Y656" s="113"/>
      <c r="Z656" s="113"/>
      <c r="AA656" s="113"/>
      <c r="AB656" s="113"/>
      <c r="AC656" s="113"/>
      <c r="AD656" s="113"/>
      <c r="AE656" s="113"/>
      <c r="AF656" s="113"/>
      <c r="AG656" s="113"/>
      <c r="AH656" s="113"/>
      <c r="AI656" s="113"/>
      <c r="AJ656" s="113"/>
      <c r="AK656" s="113"/>
      <c r="AL656" s="113"/>
      <c r="AM656" s="113"/>
      <c r="AN656" s="113"/>
      <c r="AO656" s="113"/>
      <c r="AP656" s="113"/>
      <c r="AQ656" s="113"/>
      <c r="AR656" s="113"/>
      <c r="AS656" s="113"/>
      <c r="AT656" s="113"/>
      <c r="AU656" s="113"/>
      <c r="AV656" s="113"/>
      <c r="AW656" s="113"/>
      <c r="AX656" s="113"/>
      <c r="AY656" s="113"/>
      <c r="AZ656" s="113"/>
      <c r="BA656" s="113"/>
      <c r="BB656" s="113"/>
      <c r="BC656" s="113"/>
      <c r="BD656" s="113"/>
      <c r="BE656" s="113"/>
      <c r="BF656" s="113"/>
      <c r="BG656" s="113"/>
      <c r="BH656" s="113"/>
      <c r="BI656" s="113"/>
      <c r="BJ656" s="113"/>
      <c r="BK656" s="113"/>
      <c r="BL656" s="113"/>
      <c r="BM656" s="113"/>
      <c r="BN656" s="113"/>
      <c r="BO656" s="113"/>
      <c r="BP656" s="113"/>
      <c r="BQ656" s="113"/>
      <c r="BR656" s="113"/>
      <c r="BS656" s="113"/>
      <c r="BT656" s="113"/>
      <c r="BU656" s="113"/>
      <c r="BV656" s="113"/>
      <c r="BW656" s="113"/>
      <c r="BX656" s="113"/>
      <c r="BY656" s="113"/>
      <c r="BZ656" s="113"/>
    </row>
    <row r="657" spans="1:78" s="123" customFormat="1" ht="12.75" customHeight="1" x14ac:dyDescent="0.2">
      <c r="A657" s="136" t="s">
        <v>26978</v>
      </c>
      <c r="B657" s="152" t="s">
        <v>26937</v>
      </c>
      <c r="C657" s="194" t="s">
        <v>27078</v>
      </c>
      <c r="D657" s="194"/>
      <c r="E657" s="152"/>
      <c r="F657" s="152"/>
      <c r="G657" s="152"/>
      <c r="H657" s="152"/>
      <c r="I657" s="152"/>
      <c r="J657" s="152"/>
      <c r="K657" s="152"/>
      <c r="L657" s="152"/>
      <c r="M657" s="152"/>
      <c r="N657" s="152"/>
      <c r="O657" s="152"/>
      <c r="P657" s="152"/>
      <c r="Q657" s="152"/>
      <c r="R657" s="153"/>
      <c r="S657" s="113"/>
      <c r="U657" s="113"/>
      <c r="V657" s="113"/>
      <c r="W657" s="113"/>
      <c r="X657" s="113"/>
      <c r="Y657" s="113"/>
      <c r="Z657" s="113"/>
      <c r="AA657" s="113"/>
      <c r="AB657" s="113"/>
      <c r="AC657" s="113"/>
      <c r="AD657" s="113"/>
      <c r="AE657" s="113"/>
      <c r="AF657" s="113"/>
      <c r="AG657" s="113"/>
      <c r="AH657" s="113"/>
      <c r="AI657" s="113"/>
      <c r="AJ657" s="113"/>
      <c r="AK657" s="113"/>
      <c r="AL657" s="113"/>
      <c r="AM657" s="113"/>
      <c r="AN657" s="113"/>
      <c r="AO657" s="113"/>
      <c r="AP657" s="113"/>
      <c r="AQ657" s="113"/>
      <c r="AR657" s="113"/>
      <c r="AS657" s="113"/>
      <c r="AT657" s="113"/>
      <c r="AU657" s="113"/>
      <c r="AV657" s="113"/>
      <c r="AW657" s="113"/>
      <c r="AX657" s="113"/>
      <c r="AY657" s="113"/>
      <c r="AZ657" s="113"/>
      <c r="BA657" s="113"/>
      <c r="BB657" s="113"/>
      <c r="BC657" s="113"/>
      <c r="BD657" s="113"/>
      <c r="BE657" s="113"/>
      <c r="BF657" s="113"/>
      <c r="BG657" s="113"/>
      <c r="BH657" s="113"/>
      <c r="BI657" s="113"/>
      <c r="BJ657" s="113"/>
      <c r="BK657" s="113"/>
      <c r="BL657" s="113"/>
      <c r="BM657" s="113"/>
      <c r="BN657" s="113"/>
      <c r="BO657" s="113"/>
      <c r="BP657" s="113"/>
      <c r="BQ657" s="113"/>
      <c r="BR657" s="113"/>
      <c r="BS657" s="113"/>
      <c r="BT657" s="113"/>
      <c r="BU657" s="113"/>
      <c r="BV657" s="113"/>
      <c r="BW657" s="113"/>
      <c r="BX657" s="113"/>
      <c r="BY657" s="113"/>
      <c r="BZ657" s="113"/>
    </row>
    <row r="658" spans="1:78" s="123" customFormat="1" ht="12.75" customHeight="1" x14ac:dyDescent="0.2">
      <c r="A658" s="138" t="s">
        <v>26978</v>
      </c>
      <c r="B658" s="125">
        <v>0.01</v>
      </c>
      <c r="C658" s="126">
        <v>0.01</v>
      </c>
      <c r="D658" s="126"/>
      <c r="E658" s="125"/>
      <c r="F658" s="125"/>
      <c r="G658" s="125"/>
      <c r="H658" s="125"/>
      <c r="I658" s="125"/>
      <c r="J658" s="125"/>
      <c r="K658" s="125"/>
      <c r="L658" s="125"/>
      <c r="M658" s="125"/>
      <c r="N658" s="125"/>
      <c r="O658" s="125"/>
      <c r="P658" s="125"/>
      <c r="Q658" s="125"/>
      <c r="R658" s="135"/>
      <c r="S658" s="113"/>
      <c r="U658" s="113"/>
      <c r="V658" s="113"/>
      <c r="W658" s="113"/>
      <c r="X658" s="113"/>
      <c r="Y658" s="113"/>
      <c r="Z658" s="113"/>
      <c r="AA658" s="113"/>
      <c r="AB658" s="113"/>
      <c r="AC658" s="113"/>
      <c r="AD658" s="113"/>
      <c r="AE658" s="113"/>
      <c r="AF658" s="113"/>
      <c r="AG658" s="113"/>
      <c r="AH658" s="113"/>
      <c r="AI658" s="113"/>
      <c r="AJ658" s="113"/>
      <c r="AK658" s="113"/>
      <c r="AL658" s="113"/>
      <c r="AM658" s="113"/>
      <c r="AN658" s="113"/>
      <c r="AO658" s="113"/>
      <c r="AP658" s="113"/>
      <c r="AQ658" s="113"/>
      <c r="AR658" s="113"/>
      <c r="AS658" s="113"/>
      <c r="AT658" s="113"/>
      <c r="AU658" s="113"/>
      <c r="AV658" s="113"/>
      <c r="AW658" s="113"/>
      <c r="AX658" s="113"/>
      <c r="AY658" s="113"/>
      <c r="AZ658" s="113"/>
      <c r="BA658" s="113"/>
      <c r="BB658" s="113"/>
      <c r="BC658" s="113"/>
      <c r="BD658" s="113"/>
      <c r="BE658" s="113"/>
      <c r="BF658" s="113"/>
      <c r="BG658" s="113"/>
      <c r="BH658" s="113"/>
      <c r="BI658" s="113"/>
      <c r="BJ658" s="113"/>
      <c r="BK658" s="113"/>
      <c r="BL658" s="113"/>
      <c r="BM658" s="113"/>
      <c r="BN658" s="113"/>
      <c r="BO658" s="113"/>
      <c r="BP658" s="113"/>
      <c r="BQ658" s="113"/>
      <c r="BR658" s="113"/>
      <c r="BS658" s="113"/>
      <c r="BT658" s="113"/>
      <c r="BU658" s="113"/>
      <c r="BV658" s="113"/>
      <c r="BW658" s="113"/>
      <c r="BX658" s="113"/>
      <c r="BY658" s="113"/>
      <c r="BZ658" s="113"/>
    </row>
    <row r="659" spans="1:78" s="123" customFormat="1" ht="25.5" x14ac:dyDescent="0.2">
      <c r="A659" s="143" t="s">
        <v>26950</v>
      </c>
      <c r="B659" s="146" t="s">
        <v>8</v>
      </c>
      <c r="C659" s="145" t="s">
        <v>20</v>
      </c>
      <c r="D659" s="145" t="s">
        <v>21</v>
      </c>
      <c r="E659" s="144" t="s">
        <v>23</v>
      </c>
      <c r="F659" s="146" t="s">
        <v>26</v>
      </c>
      <c r="G659" s="144" t="s">
        <v>3</v>
      </c>
      <c r="H659" s="144"/>
      <c r="I659" s="144"/>
      <c r="J659" s="144"/>
      <c r="K659" s="144"/>
      <c r="L659" s="144"/>
      <c r="M659" s="144"/>
      <c r="N659" s="144"/>
      <c r="O659" s="144"/>
      <c r="P659" s="144"/>
      <c r="Q659" s="144"/>
      <c r="R659" s="147"/>
      <c r="S659" s="113"/>
      <c r="U659" s="113"/>
      <c r="V659" s="113"/>
      <c r="W659" s="113"/>
      <c r="X659" s="113"/>
      <c r="Y659" s="113"/>
      <c r="Z659" s="113"/>
      <c r="AA659" s="113"/>
      <c r="AB659" s="113"/>
      <c r="AC659" s="113"/>
      <c r="AD659" s="113"/>
      <c r="AE659" s="113"/>
      <c r="AF659" s="113"/>
      <c r="AG659" s="113"/>
      <c r="AH659" s="113"/>
      <c r="AI659" s="113"/>
      <c r="AJ659" s="113"/>
      <c r="AK659" s="113"/>
      <c r="AL659" s="113"/>
      <c r="AM659" s="113"/>
      <c r="AN659" s="113"/>
      <c r="AO659" s="113"/>
      <c r="AP659" s="113"/>
      <c r="AQ659" s="113"/>
      <c r="AR659" s="113"/>
      <c r="AS659" s="113"/>
      <c r="AT659" s="113"/>
      <c r="AU659" s="113"/>
      <c r="AV659" s="113"/>
      <c r="AW659" s="113"/>
      <c r="AX659" s="113"/>
      <c r="AY659" s="113"/>
      <c r="AZ659" s="113"/>
      <c r="BA659" s="113"/>
      <c r="BB659" s="113"/>
      <c r="BC659" s="113"/>
      <c r="BD659" s="113"/>
      <c r="BE659" s="113"/>
      <c r="BF659" s="113"/>
      <c r="BG659" s="113"/>
      <c r="BH659" s="113"/>
      <c r="BI659" s="113"/>
      <c r="BJ659" s="113"/>
      <c r="BK659" s="113"/>
      <c r="BL659" s="113"/>
      <c r="BM659" s="113"/>
      <c r="BN659" s="113"/>
      <c r="BO659" s="113"/>
      <c r="BP659" s="113"/>
      <c r="BQ659" s="113"/>
      <c r="BR659" s="113"/>
      <c r="BS659" s="113"/>
      <c r="BT659" s="113"/>
      <c r="BU659" s="113"/>
      <c r="BV659" s="113"/>
      <c r="BW659" s="113"/>
      <c r="BX659" s="113"/>
      <c r="BY659" s="113"/>
      <c r="BZ659" s="113"/>
    </row>
    <row r="660" spans="1:78" s="123" customFormat="1" ht="13.5" customHeight="1" x14ac:dyDescent="0.2">
      <c r="A660" s="138" t="s">
        <v>26950</v>
      </c>
      <c r="B660" s="125">
        <v>0.01</v>
      </c>
      <c r="C660" s="126">
        <v>0.01</v>
      </c>
      <c r="D660" s="126">
        <v>0.01</v>
      </c>
      <c r="E660" s="125">
        <v>0.01</v>
      </c>
      <c r="F660" s="125">
        <v>0.01</v>
      </c>
      <c r="G660" s="125">
        <v>0.01</v>
      </c>
      <c r="H660" s="125"/>
      <c r="I660" s="125"/>
      <c r="J660" s="125"/>
      <c r="K660" s="125"/>
      <c r="L660" s="125"/>
      <c r="M660" s="125"/>
      <c r="N660" s="125"/>
      <c r="O660" s="125"/>
      <c r="P660" s="125"/>
      <c r="Q660" s="125"/>
      <c r="R660" s="135"/>
      <c r="S660" s="113"/>
      <c r="U660" s="113"/>
      <c r="V660" s="113"/>
      <c r="W660" s="113"/>
      <c r="X660" s="113"/>
      <c r="Y660" s="113"/>
      <c r="Z660" s="113"/>
      <c r="AA660" s="113"/>
      <c r="AB660" s="113"/>
      <c r="AC660" s="113"/>
      <c r="AD660" s="113"/>
      <c r="AE660" s="113"/>
      <c r="AF660" s="113"/>
      <c r="AG660" s="113"/>
      <c r="AH660" s="113"/>
      <c r="AI660" s="113"/>
      <c r="AJ660" s="113"/>
      <c r="AK660" s="113"/>
      <c r="AL660" s="113"/>
      <c r="AM660" s="113"/>
      <c r="AN660" s="113"/>
      <c r="AO660" s="113"/>
      <c r="AP660" s="113"/>
      <c r="AQ660" s="113"/>
      <c r="AR660" s="113"/>
      <c r="AS660" s="113"/>
      <c r="AT660" s="113"/>
      <c r="AU660" s="113"/>
      <c r="AV660" s="113"/>
      <c r="AW660" s="113"/>
      <c r="AX660" s="113"/>
      <c r="AY660" s="113"/>
      <c r="AZ660" s="113"/>
      <c r="BA660" s="113"/>
      <c r="BB660" s="113"/>
      <c r="BC660" s="113"/>
      <c r="BD660" s="113"/>
      <c r="BE660" s="113"/>
      <c r="BF660" s="113"/>
      <c r="BG660" s="113"/>
      <c r="BH660" s="113"/>
      <c r="BI660" s="113"/>
      <c r="BJ660" s="113"/>
      <c r="BK660" s="113"/>
      <c r="BL660" s="113"/>
      <c r="BM660" s="113"/>
      <c r="BN660" s="113"/>
      <c r="BO660" s="113"/>
      <c r="BP660" s="113"/>
      <c r="BQ660" s="113"/>
      <c r="BR660" s="113"/>
      <c r="BS660" s="113"/>
      <c r="BT660" s="113"/>
      <c r="BU660" s="113"/>
      <c r="BV660" s="113"/>
      <c r="BW660" s="113"/>
      <c r="BX660" s="113"/>
      <c r="BY660" s="113"/>
      <c r="BZ660" s="113"/>
    </row>
    <row r="661" spans="1:78" s="123" customFormat="1" ht="25.5" x14ac:dyDescent="0.2">
      <c r="A661" s="136" t="s">
        <v>27451</v>
      </c>
      <c r="B661" s="131" t="s">
        <v>26895</v>
      </c>
      <c r="C661" s="194"/>
      <c r="D661" s="194"/>
      <c r="E661" s="152"/>
      <c r="F661" s="152"/>
      <c r="G661" s="152"/>
      <c r="H661" s="152"/>
      <c r="I661" s="152"/>
      <c r="J661" s="152"/>
      <c r="K661" s="152"/>
      <c r="L661" s="152"/>
      <c r="M661" s="152"/>
      <c r="N661" s="152"/>
      <c r="O661" s="152"/>
      <c r="P661" s="152"/>
      <c r="Q661" s="152"/>
      <c r="R661" s="153"/>
      <c r="S661" s="113"/>
      <c r="U661" s="113"/>
      <c r="V661" s="113"/>
      <c r="W661" s="113"/>
      <c r="X661" s="113"/>
      <c r="Y661" s="113"/>
      <c r="Z661" s="113"/>
      <c r="AA661" s="113"/>
      <c r="AB661" s="113"/>
      <c r="AC661" s="113"/>
      <c r="AD661" s="113"/>
      <c r="AE661" s="113"/>
      <c r="AF661" s="113"/>
      <c r="AG661" s="113"/>
      <c r="AH661" s="113"/>
      <c r="AI661" s="113"/>
      <c r="AJ661" s="113"/>
      <c r="AK661" s="113"/>
      <c r="AL661" s="113"/>
      <c r="AM661" s="113"/>
      <c r="AN661" s="113"/>
      <c r="AO661" s="113"/>
      <c r="AP661" s="113"/>
      <c r="AQ661" s="113"/>
      <c r="AR661" s="113"/>
      <c r="AS661" s="113"/>
      <c r="AT661" s="113"/>
      <c r="AU661" s="113"/>
      <c r="AV661" s="113"/>
      <c r="AW661" s="113"/>
      <c r="AX661" s="113"/>
      <c r="AY661" s="113"/>
      <c r="AZ661" s="113"/>
      <c r="BA661" s="113"/>
      <c r="BB661" s="113"/>
      <c r="BC661" s="113"/>
      <c r="BD661" s="113"/>
      <c r="BE661" s="113"/>
      <c r="BF661" s="113"/>
      <c r="BG661" s="113"/>
      <c r="BH661" s="113"/>
      <c r="BI661" s="113"/>
      <c r="BJ661" s="113"/>
      <c r="BK661" s="113"/>
      <c r="BL661" s="113"/>
      <c r="BM661" s="113"/>
      <c r="BN661" s="113"/>
      <c r="BO661" s="113"/>
      <c r="BP661" s="113"/>
      <c r="BQ661" s="113"/>
      <c r="BR661" s="113"/>
      <c r="BS661" s="113"/>
      <c r="BT661" s="113"/>
      <c r="BU661" s="113"/>
      <c r="BV661" s="113"/>
      <c r="BW661" s="113"/>
      <c r="BX661" s="113"/>
      <c r="BY661" s="113"/>
      <c r="BZ661" s="113"/>
    </row>
    <row r="662" spans="1:78" s="123" customFormat="1" ht="13.5" customHeight="1" x14ac:dyDescent="0.2">
      <c r="A662" s="138" t="s">
        <v>27451</v>
      </c>
      <c r="B662" s="125">
        <v>0.01</v>
      </c>
      <c r="C662" s="126"/>
      <c r="D662" s="126"/>
      <c r="E662" s="125"/>
      <c r="F662" s="125"/>
      <c r="G662" s="125"/>
      <c r="H662" s="125"/>
      <c r="I662" s="125"/>
      <c r="J662" s="125"/>
      <c r="K662" s="125"/>
      <c r="L662" s="125"/>
      <c r="M662" s="125"/>
      <c r="N662" s="125"/>
      <c r="O662" s="125"/>
      <c r="P662" s="125"/>
      <c r="Q662" s="125"/>
      <c r="R662" s="135"/>
      <c r="S662" s="113"/>
      <c r="U662" s="113"/>
      <c r="V662" s="113"/>
      <c r="W662" s="113"/>
      <c r="X662" s="113"/>
      <c r="Y662" s="113"/>
      <c r="Z662" s="113"/>
      <c r="AA662" s="113"/>
      <c r="AB662" s="113"/>
      <c r="AC662" s="113"/>
      <c r="AD662" s="113"/>
      <c r="AE662" s="113"/>
      <c r="AF662" s="113"/>
      <c r="AG662" s="113"/>
      <c r="AH662" s="113"/>
      <c r="AI662" s="113"/>
      <c r="AJ662" s="113"/>
      <c r="AK662" s="113"/>
      <c r="AL662" s="113"/>
      <c r="AM662" s="113"/>
      <c r="AN662" s="113"/>
      <c r="AO662" s="113"/>
      <c r="AP662" s="113"/>
      <c r="AQ662" s="113"/>
      <c r="AR662" s="113"/>
      <c r="AS662" s="113"/>
      <c r="AT662" s="113"/>
      <c r="AU662" s="113"/>
      <c r="AV662" s="113"/>
      <c r="AW662" s="113"/>
      <c r="AX662" s="113"/>
      <c r="AY662" s="113"/>
      <c r="AZ662" s="113"/>
      <c r="BA662" s="113"/>
      <c r="BB662" s="113"/>
      <c r="BC662" s="113"/>
      <c r="BD662" s="113"/>
      <c r="BE662" s="113"/>
      <c r="BF662" s="113"/>
      <c r="BG662" s="113"/>
      <c r="BH662" s="113"/>
      <c r="BI662" s="113"/>
      <c r="BJ662" s="113"/>
      <c r="BK662" s="113"/>
      <c r="BL662" s="113"/>
      <c r="BM662" s="113"/>
      <c r="BN662" s="113"/>
      <c r="BO662" s="113"/>
      <c r="BP662" s="113"/>
      <c r="BQ662" s="113"/>
      <c r="BR662" s="113"/>
      <c r="BS662" s="113"/>
      <c r="BT662" s="113"/>
      <c r="BU662" s="113"/>
      <c r="BV662" s="113"/>
      <c r="BW662" s="113"/>
      <c r="BX662" s="113"/>
      <c r="BY662" s="113"/>
      <c r="BZ662" s="113"/>
    </row>
    <row r="663" spans="1:78" s="123" customFormat="1" ht="13.5" customHeight="1" x14ac:dyDescent="0.2">
      <c r="A663" s="143" t="s">
        <v>27167</v>
      </c>
      <c r="B663" s="144" t="s">
        <v>20</v>
      </c>
      <c r="C663" s="145"/>
      <c r="D663" s="145"/>
      <c r="E663" s="144"/>
      <c r="F663" s="144"/>
      <c r="G663" s="144"/>
      <c r="H663" s="144"/>
      <c r="I663" s="144"/>
      <c r="J663" s="144"/>
      <c r="K663" s="144"/>
      <c r="L663" s="144"/>
      <c r="M663" s="144"/>
      <c r="N663" s="144"/>
      <c r="O663" s="144"/>
      <c r="P663" s="144"/>
      <c r="Q663" s="144"/>
      <c r="R663" s="147"/>
      <c r="S663" s="113"/>
      <c r="U663" s="113"/>
      <c r="V663" s="113"/>
      <c r="W663" s="113"/>
      <c r="X663" s="113"/>
      <c r="Y663" s="113"/>
      <c r="Z663" s="113"/>
      <c r="AA663" s="113"/>
      <c r="AB663" s="113"/>
      <c r="AC663" s="113"/>
      <c r="AD663" s="113"/>
      <c r="AE663" s="113"/>
      <c r="AF663" s="113"/>
      <c r="AG663" s="113"/>
      <c r="AH663" s="113"/>
      <c r="AI663" s="113"/>
      <c r="AJ663" s="113"/>
      <c r="AK663" s="113"/>
      <c r="AL663" s="113"/>
      <c r="AM663" s="113"/>
      <c r="AN663" s="113"/>
      <c r="AO663" s="113"/>
      <c r="AP663" s="113"/>
      <c r="AQ663" s="113"/>
      <c r="AR663" s="113"/>
      <c r="AS663" s="113"/>
      <c r="AT663" s="113"/>
      <c r="AU663" s="113"/>
      <c r="AV663" s="113"/>
      <c r="AW663" s="113"/>
      <c r="AX663" s="113"/>
      <c r="AY663" s="113"/>
      <c r="AZ663" s="113"/>
      <c r="BA663" s="113"/>
      <c r="BB663" s="113"/>
      <c r="BC663" s="113"/>
      <c r="BD663" s="113"/>
      <c r="BE663" s="113"/>
      <c r="BF663" s="113"/>
      <c r="BG663" s="113"/>
      <c r="BH663" s="113"/>
      <c r="BI663" s="113"/>
      <c r="BJ663" s="113"/>
      <c r="BK663" s="113"/>
      <c r="BL663" s="113"/>
      <c r="BM663" s="113"/>
      <c r="BN663" s="113"/>
      <c r="BO663" s="113"/>
      <c r="BP663" s="113"/>
      <c r="BQ663" s="113"/>
      <c r="BR663" s="113"/>
      <c r="BS663" s="113"/>
      <c r="BT663" s="113"/>
      <c r="BU663" s="113"/>
      <c r="BV663" s="113"/>
      <c r="BW663" s="113"/>
      <c r="BX663" s="113"/>
      <c r="BY663" s="113"/>
      <c r="BZ663" s="113"/>
    </row>
    <row r="664" spans="1:78" s="123" customFormat="1" ht="13.5" customHeight="1" x14ac:dyDescent="0.2">
      <c r="A664" s="138" t="s">
        <v>27167</v>
      </c>
      <c r="B664" s="125">
        <v>0.01</v>
      </c>
      <c r="C664" s="126"/>
      <c r="D664" s="126"/>
      <c r="E664" s="125"/>
      <c r="F664" s="125"/>
      <c r="G664" s="125"/>
      <c r="H664" s="125"/>
      <c r="I664" s="125"/>
      <c r="J664" s="125"/>
      <c r="K664" s="125"/>
      <c r="L664" s="125"/>
      <c r="M664" s="125"/>
      <c r="N664" s="125"/>
      <c r="O664" s="125"/>
      <c r="P664" s="125"/>
      <c r="Q664" s="125"/>
      <c r="R664" s="135"/>
      <c r="S664" s="113"/>
      <c r="U664" s="113"/>
      <c r="V664" s="113"/>
      <c r="W664" s="113"/>
      <c r="X664" s="113"/>
      <c r="Y664" s="113"/>
      <c r="Z664" s="113"/>
      <c r="AA664" s="113"/>
      <c r="AB664" s="113"/>
      <c r="AC664" s="113"/>
      <c r="AD664" s="113"/>
      <c r="AE664" s="113"/>
      <c r="AF664" s="113"/>
      <c r="AG664" s="113"/>
      <c r="AH664" s="113"/>
      <c r="AI664" s="113"/>
      <c r="AJ664" s="113"/>
      <c r="AK664" s="113"/>
      <c r="AL664" s="113"/>
      <c r="AM664" s="113"/>
      <c r="AN664" s="113"/>
      <c r="AO664" s="113"/>
      <c r="AP664" s="113"/>
      <c r="AQ664" s="113"/>
      <c r="AR664" s="113"/>
      <c r="AS664" s="113"/>
      <c r="AT664" s="113"/>
      <c r="AU664" s="113"/>
      <c r="AV664" s="113"/>
      <c r="AW664" s="113"/>
      <c r="AX664" s="113"/>
      <c r="AY664" s="113"/>
      <c r="AZ664" s="113"/>
      <c r="BA664" s="113"/>
      <c r="BB664" s="113"/>
      <c r="BC664" s="113"/>
      <c r="BD664" s="113"/>
      <c r="BE664" s="113"/>
      <c r="BF664" s="113"/>
      <c r="BG664" s="113"/>
      <c r="BH664" s="113"/>
      <c r="BI664" s="113"/>
      <c r="BJ664" s="113"/>
      <c r="BK664" s="113"/>
      <c r="BL664" s="113"/>
      <c r="BM664" s="113"/>
      <c r="BN664" s="113"/>
      <c r="BO664" s="113"/>
      <c r="BP664" s="113"/>
      <c r="BQ664" s="113"/>
      <c r="BR664" s="113"/>
      <c r="BS664" s="113"/>
      <c r="BT664" s="113"/>
      <c r="BU664" s="113"/>
      <c r="BV664" s="113"/>
      <c r="BW664" s="113"/>
      <c r="BX664" s="113"/>
      <c r="BY664" s="113"/>
      <c r="BZ664" s="113"/>
    </row>
    <row r="665" spans="1:78" s="123" customFormat="1" ht="25.5" x14ac:dyDescent="0.2">
      <c r="A665" s="136" t="s">
        <v>27341</v>
      </c>
      <c r="B665" s="131" t="s">
        <v>26895</v>
      </c>
      <c r="C665" s="194"/>
      <c r="D665" s="194"/>
      <c r="E665" s="152"/>
      <c r="F665" s="152"/>
      <c r="G665" s="152"/>
      <c r="H665" s="152"/>
      <c r="I665" s="152"/>
      <c r="J665" s="152"/>
      <c r="K665" s="152"/>
      <c r="L665" s="152"/>
      <c r="M665" s="152"/>
      <c r="N665" s="152"/>
      <c r="O665" s="152"/>
      <c r="P665" s="152"/>
      <c r="Q665" s="152"/>
      <c r="R665" s="153"/>
      <c r="S665" s="113"/>
      <c r="U665" s="113"/>
      <c r="V665" s="113"/>
      <c r="W665" s="113"/>
      <c r="X665" s="113"/>
      <c r="Y665" s="113"/>
      <c r="Z665" s="113"/>
      <c r="AA665" s="113"/>
      <c r="AB665" s="113"/>
      <c r="AC665" s="113"/>
      <c r="AD665" s="113"/>
      <c r="AE665" s="113"/>
      <c r="AF665" s="113"/>
      <c r="AG665" s="113"/>
      <c r="AH665" s="113"/>
      <c r="AI665" s="113"/>
      <c r="AJ665" s="113"/>
      <c r="AK665" s="113"/>
      <c r="AL665" s="113"/>
      <c r="AM665" s="113"/>
      <c r="AN665" s="113"/>
      <c r="AO665" s="113"/>
      <c r="AP665" s="113"/>
      <c r="AQ665" s="113"/>
      <c r="AR665" s="113"/>
      <c r="AS665" s="113"/>
      <c r="AT665" s="113"/>
      <c r="AU665" s="113"/>
      <c r="AV665" s="113"/>
      <c r="AW665" s="113"/>
      <c r="AX665" s="113"/>
      <c r="AY665" s="113"/>
      <c r="AZ665" s="113"/>
      <c r="BA665" s="113"/>
      <c r="BB665" s="113"/>
      <c r="BC665" s="113"/>
      <c r="BD665" s="113"/>
      <c r="BE665" s="113"/>
      <c r="BF665" s="113"/>
      <c r="BG665" s="113"/>
      <c r="BH665" s="113"/>
      <c r="BI665" s="113"/>
      <c r="BJ665" s="113"/>
      <c r="BK665" s="113"/>
      <c r="BL665" s="113"/>
      <c r="BM665" s="113"/>
      <c r="BN665" s="113"/>
      <c r="BO665" s="113"/>
      <c r="BP665" s="113"/>
      <c r="BQ665" s="113"/>
      <c r="BR665" s="113"/>
      <c r="BS665" s="113"/>
      <c r="BT665" s="113"/>
      <c r="BU665" s="113"/>
      <c r="BV665" s="113"/>
      <c r="BW665" s="113"/>
      <c r="BX665" s="113"/>
      <c r="BY665" s="113"/>
      <c r="BZ665" s="113"/>
    </row>
    <row r="666" spans="1:78" s="123" customFormat="1" ht="13.5" customHeight="1" x14ac:dyDescent="0.2">
      <c r="A666" s="138" t="s">
        <v>27341</v>
      </c>
      <c r="B666" s="125">
        <v>0.01</v>
      </c>
      <c r="C666" s="126"/>
      <c r="D666" s="126"/>
      <c r="E666" s="125"/>
      <c r="F666" s="125"/>
      <c r="G666" s="125"/>
      <c r="H666" s="125"/>
      <c r="I666" s="125"/>
      <c r="J666" s="125"/>
      <c r="K666" s="125"/>
      <c r="L666" s="125"/>
      <c r="M666" s="125"/>
      <c r="N666" s="125"/>
      <c r="O666" s="125"/>
      <c r="P666" s="125"/>
      <c r="Q666" s="125"/>
      <c r="R666" s="135"/>
      <c r="S666" s="113"/>
      <c r="U666" s="113"/>
      <c r="V666" s="113"/>
      <c r="W666" s="113"/>
      <c r="X666" s="113"/>
      <c r="Y666" s="113"/>
      <c r="Z666" s="113"/>
      <c r="AA666" s="113"/>
      <c r="AB666" s="113"/>
      <c r="AC666" s="113"/>
      <c r="AD666" s="113"/>
      <c r="AE666" s="113"/>
      <c r="AF666" s="113"/>
      <c r="AG666" s="113"/>
      <c r="AH666" s="113"/>
      <c r="AI666" s="113"/>
      <c r="AJ666" s="113"/>
      <c r="AK666" s="113"/>
      <c r="AL666" s="113"/>
      <c r="AM666" s="113"/>
      <c r="AN666" s="113"/>
      <c r="AO666" s="113"/>
      <c r="AP666" s="113"/>
      <c r="AQ666" s="113"/>
      <c r="AR666" s="113"/>
      <c r="AS666" s="113"/>
      <c r="AT666" s="113"/>
      <c r="AU666" s="113"/>
      <c r="AV666" s="113"/>
      <c r="AW666" s="113"/>
      <c r="AX666" s="113"/>
      <c r="AY666" s="113"/>
      <c r="AZ666" s="113"/>
      <c r="BA666" s="113"/>
      <c r="BB666" s="113"/>
      <c r="BC666" s="113"/>
      <c r="BD666" s="113"/>
      <c r="BE666" s="113"/>
      <c r="BF666" s="113"/>
      <c r="BG666" s="113"/>
      <c r="BH666" s="113"/>
      <c r="BI666" s="113"/>
      <c r="BJ666" s="113"/>
      <c r="BK666" s="113"/>
      <c r="BL666" s="113"/>
      <c r="BM666" s="113"/>
      <c r="BN666" s="113"/>
      <c r="BO666" s="113"/>
      <c r="BP666" s="113"/>
      <c r="BQ666" s="113"/>
      <c r="BR666" s="113"/>
      <c r="BS666" s="113"/>
      <c r="BT666" s="113"/>
      <c r="BU666" s="113"/>
      <c r="BV666" s="113"/>
      <c r="BW666" s="113"/>
      <c r="BX666" s="113"/>
      <c r="BY666" s="113"/>
      <c r="BZ666" s="113"/>
    </row>
    <row r="667" spans="1:78" s="123" customFormat="1" ht="13.5" customHeight="1" x14ac:dyDescent="0.2">
      <c r="A667" s="136" t="s">
        <v>27567</v>
      </c>
      <c r="B667" s="152" t="s">
        <v>26882</v>
      </c>
      <c r="C667" s="194"/>
      <c r="D667" s="194"/>
      <c r="E667" s="152"/>
      <c r="F667" s="152"/>
      <c r="G667" s="152"/>
      <c r="H667" s="152"/>
      <c r="I667" s="152"/>
      <c r="J667" s="152"/>
      <c r="K667" s="152"/>
      <c r="L667" s="152"/>
      <c r="M667" s="152"/>
      <c r="N667" s="152"/>
      <c r="O667" s="152"/>
      <c r="P667" s="152"/>
      <c r="Q667" s="152"/>
      <c r="R667" s="153"/>
      <c r="S667" s="113"/>
      <c r="U667" s="113"/>
      <c r="V667" s="113"/>
      <c r="W667" s="113"/>
      <c r="X667" s="113"/>
      <c r="Y667" s="113"/>
      <c r="Z667" s="113"/>
      <c r="AA667" s="113"/>
      <c r="AB667" s="113"/>
      <c r="AC667" s="113"/>
      <c r="AD667" s="113"/>
      <c r="AE667" s="113"/>
      <c r="AF667" s="113"/>
      <c r="AG667" s="113"/>
      <c r="AH667" s="113"/>
      <c r="AI667" s="113"/>
      <c r="AJ667" s="113"/>
      <c r="AK667" s="113"/>
      <c r="AL667" s="113"/>
      <c r="AM667" s="113"/>
      <c r="AN667" s="113"/>
      <c r="AO667" s="113"/>
      <c r="AP667" s="113"/>
      <c r="AQ667" s="113"/>
      <c r="AR667" s="113"/>
      <c r="AS667" s="113"/>
      <c r="AT667" s="113"/>
      <c r="AU667" s="113"/>
      <c r="AV667" s="113"/>
      <c r="AW667" s="113"/>
      <c r="AX667" s="113"/>
      <c r="AY667" s="113"/>
      <c r="AZ667" s="113"/>
      <c r="BA667" s="113"/>
      <c r="BB667" s="113"/>
      <c r="BC667" s="113"/>
      <c r="BD667" s="113"/>
      <c r="BE667" s="113"/>
      <c r="BF667" s="113"/>
      <c r="BG667" s="113"/>
      <c r="BH667" s="113"/>
      <c r="BI667" s="113"/>
      <c r="BJ667" s="113"/>
      <c r="BK667" s="113"/>
      <c r="BL667" s="113"/>
      <c r="BM667" s="113"/>
      <c r="BN667" s="113"/>
      <c r="BO667" s="113"/>
      <c r="BP667" s="113"/>
      <c r="BQ667" s="113"/>
      <c r="BR667" s="113"/>
      <c r="BS667" s="113"/>
      <c r="BT667" s="113"/>
      <c r="BU667" s="113"/>
      <c r="BV667" s="113"/>
      <c r="BW667" s="113"/>
      <c r="BX667" s="113"/>
      <c r="BY667" s="113"/>
      <c r="BZ667" s="113"/>
    </row>
    <row r="668" spans="1:78" s="123" customFormat="1" ht="13.5" customHeight="1" x14ac:dyDescent="0.2">
      <c r="A668" s="138" t="s">
        <v>27567</v>
      </c>
      <c r="B668" s="125">
        <v>0.01</v>
      </c>
      <c r="C668" s="126"/>
      <c r="D668" s="126"/>
      <c r="E668" s="125"/>
      <c r="F668" s="125"/>
      <c r="G668" s="125"/>
      <c r="H668" s="125"/>
      <c r="I668" s="125"/>
      <c r="J668" s="125"/>
      <c r="K668" s="125"/>
      <c r="L668" s="125"/>
      <c r="M668" s="125"/>
      <c r="N668" s="125"/>
      <c r="O668" s="125"/>
      <c r="P668" s="125"/>
      <c r="Q668" s="125"/>
      <c r="R668" s="135"/>
      <c r="S668" s="113"/>
      <c r="U668" s="113"/>
      <c r="V668" s="113"/>
      <c r="W668" s="113"/>
      <c r="X668" s="113"/>
      <c r="Y668" s="113"/>
      <c r="Z668" s="113"/>
      <c r="AA668" s="113"/>
      <c r="AB668" s="113"/>
      <c r="AC668" s="113"/>
      <c r="AD668" s="113"/>
      <c r="AE668" s="113"/>
      <c r="AF668" s="113"/>
      <c r="AG668" s="113"/>
      <c r="AH668" s="113"/>
      <c r="AI668" s="113"/>
      <c r="AJ668" s="113"/>
      <c r="AK668" s="113"/>
      <c r="AL668" s="113"/>
      <c r="AM668" s="113"/>
      <c r="AN668" s="113"/>
      <c r="AO668" s="113"/>
      <c r="AP668" s="113"/>
      <c r="AQ668" s="113"/>
      <c r="AR668" s="113"/>
      <c r="AS668" s="113"/>
      <c r="AT668" s="113"/>
      <c r="AU668" s="113"/>
      <c r="AV668" s="113"/>
      <c r="AW668" s="113"/>
      <c r="AX668" s="113"/>
      <c r="AY668" s="113"/>
      <c r="AZ668" s="113"/>
      <c r="BA668" s="113"/>
      <c r="BB668" s="113"/>
      <c r="BC668" s="113"/>
      <c r="BD668" s="113"/>
      <c r="BE668" s="113"/>
      <c r="BF668" s="113"/>
      <c r="BG668" s="113"/>
      <c r="BH668" s="113"/>
      <c r="BI668" s="113"/>
      <c r="BJ668" s="113"/>
      <c r="BK668" s="113"/>
      <c r="BL668" s="113"/>
      <c r="BM668" s="113"/>
      <c r="BN668" s="113"/>
      <c r="BO668" s="113"/>
      <c r="BP668" s="113"/>
      <c r="BQ668" s="113"/>
      <c r="BR668" s="113"/>
      <c r="BS668" s="113"/>
      <c r="BT668" s="113"/>
      <c r="BU668" s="113"/>
      <c r="BV668" s="113"/>
      <c r="BW668" s="113"/>
      <c r="BX668" s="113"/>
      <c r="BY668" s="113"/>
      <c r="BZ668" s="113"/>
    </row>
    <row r="669" spans="1:78" s="123" customFormat="1" ht="25.5" x14ac:dyDescent="0.2">
      <c r="A669" s="143" t="s">
        <v>27146</v>
      </c>
      <c r="B669" s="146" t="s">
        <v>26895</v>
      </c>
      <c r="C669" s="145"/>
      <c r="D669" s="145"/>
      <c r="E669" s="144"/>
      <c r="F669" s="144"/>
      <c r="G669" s="144"/>
      <c r="H669" s="144"/>
      <c r="I669" s="144"/>
      <c r="J669" s="144"/>
      <c r="K669" s="144"/>
      <c r="L669" s="144"/>
      <c r="M669" s="144"/>
      <c r="N669" s="144"/>
      <c r="O669" s="144"/>
      <c r="P669" s="144"/>
      <c r="Q669" s="144"/>
      <c r="R669" s="147"/>
      <c r="S669" s="113"/>
      <c r="U669" s="113"/>
      <c r="V669" s="113"/>
      <c r="W669" s="113"/>
      <c r="X669" s="113"/>
      <c r="Y669" s="113"/>
      <c r="Z669" s="113"/>
      <c r="AA669" s="113"/>
      <c r="AB669" s="113"/>
      <c r="AC669" s="113"/>
      <c r="AD669" s="113"/>
      <c r="AE669" s="113"/>
      <c r="AF669" s="113"/>
      <c r="AG669" s="113"/>
      <c r="AH669" s="113"/>
      <c r="AI669" s="113"/>
      <c r="AJ669" s="113"/>
      <c r="AK669" s="113"/>
      <c r="AL669" s="113"/>
      <c r="AM669" s="113"/>
      <c r="AN669" s="113"/>
      <c r="AO669" s="113"/>
      <c r="AP669" s="113"/>
      <c r="AQ669" s="113"/>
      <c r="AR669" s="113"/>
      <c r="AS669" s="113"/>
      <c r="AT669" s="113"/>
      <c r="AU669" s="113"/>
      <c r="AV669" s="113"/>
      <c r="AW669" s="113"/>
      <c r="AX669" s="113"/>
      <c r="AY669" s="113"/>
      <c r="AZ669" s="113"/>
      <c r="BA669" s="113"/>
      <c r="BB669" s="113"/>
      <c r="BC669" s="113"/>
      <c r="BD669" s="113"/>
      <c r="BE669" s="113"/>
      <c r="BF669" s="113"/>
      <c r="BG669" s="113"/>
      <c r="BH669" s="113"/>
      <c r="BI669" s="113"/>
      <c r="BJ669" s="113"/>
      <c r="BK669" s="113"/>
      <c r="BL669" s="113"/>
      <c r="BM669" s="113"/>
      <c r="BN669" s="113"/>
      <c r="BO669" s="113"/>
      <c r="BP669" s="113"/>
      <c r="BQ669" s="113"/>
      <c r="BR669" s="113"/>
      <c r="BS669" s="113"/>
      <c r="BT669" s="113"/>
      <c r="BU669" s="113"/>
      <c r="BV669" s="113"/>
      <c r="BW669" s="113"/>
      <c r="BX669" s="113"/>
      <c r="BY669" s="113"/>
      <c r="BZ669" s="113"/>
    </row>
    <row r="670" spans="1:78" s="123" customFormat="1" ht="13.5" customHeight="1" x14ac:dyDescent="0.2">
      <c r="A670" s="138" t="s">
        <v>27146</v>
      </c>
      <c r="B670" s="125">
        <v>0.01</v>
      </c>
      <c r="C670" s="126"/>
      <c r="D670" s="126"/>
      <c r="E670" s="125"/>
      <c r="F670" s="125"/>
      <c r="G670" s="125"/>
      <c r="H670" s="125"/>
      <c r="I670" s="125"/>
      <c r="J670" s="125"/>
      <c r="K670" s="125"/>
      <c r="L670" s="125"/>
      <c r="M670" s="125"/>
      <c r="N670" s="125"/>
      <c r="O670" s="125"/>
      <c r="P670" s="125"/>
      <c r="Q670" s="125"/>
      <c r="R670" s="135"/>
      <c r="S670" s="113"/>
      <c r="U670" s="113"/>
      <c r="V670" s="113"/>
      <c r="W670" s="113"/>
      <c r="X670" s="113"/>
      <c r="Y670" s="113"/>
      <c r="Z670" s="113"/>
      <c r="AA670" s="113"/>
      <c r="AB670" s="113"/>
      <c r="AC670" s="113"/>
      <c r="AD670" s="113"/>
      <c r="AE670" s="113"/>
      <c r="AF670" s="113"/>
      <c r="AG670" s="113"/>
      <c r="AH670" s="113"/>
      <c r="AI670" s="113"/>
      <c r="AJ670" s="113"/>
      <c r="AK670" s="113"/>
      <c r="AL670" s="113"/>
      <c r="AM670" s="113"/>
      <c r="AN670" s="113"/>
      <c r="AO670" s="113"/>
      <c r="AP670" s="113"/>
      <c r="AQ670" s="113"/>
      <c r="AR670" s="113"/>
      <c r="AS670" s="113"/>
      <c r="AT670" s="113"/>
      <c r="AU670" s="113"/>
      <c r="AV670" s="113"/>
      <c r="AW670" s="113"/>
      <c r="AX670" s="113"/>
      <c r="AY670" s="113"/>
      <c r="AZ670" s="113"/>
      <c r="BA670" s="113"/>
      <c r="BB670" s="113"/>
      <c r="BC670" s="113"/>
      <c r="BD670" s="113"/>
      <c r="BE670" s="113"/>
      <c r="BF670" s="113"/>
      <c r="BG670" s="113"/>
      <c r="BH670" s="113"/>
      <c r="BI670" s="113"/>
      <c r="BJ670" s="113"/>
      <c r="BK670" s="113"/>
      <c r="BL670" s="113"/>
      <c r="BM670" s="113"/>
      <c r="BN670" s="113"/>
      <c r="BO670" s="113"/>
      <c r="BP670" s="113"/>
      <c r="BQ670" s="113"/>
      <c r="BR670" s="113"/>
      <c r="BS670" s="113"/>
      <c r="BT670" s="113"/>
      <c r="BU670" s="113"/>
      <c r="BV670" s="113"/>
      <c r="BW670" s="113"/>
      <c r="BX670" s="113"/>
      <c r="BY670" s="113"/>
      <c r="BZ670" s="113"/>
    </row>
    <row r="671" spans="1:78" s="123" customFormat="1" ht="12.75" customHeight="1" x14ac:dyDescent="0.2">
      <c r="A671" s="143" t="s">
        <v>27069</v>
      </c>
      <c r="B671" s="144" t="s">
        <v>27078</v>
      </c>
      <c r="C671" s="145"/>
      <c r="D671" s="145"/>
      <c r="E671" s="144"/>
      <c r="F671" s="144"/>
      <c r="G671" s="144"/>
      <c r="H671" s="144"/>
      <c r="I671" s="144"/>
      <c r="J671" s="144"/>
      <c r="K671" s="144"/>
      <c r="L671" s="144"/>
      <c r="M671" s="144"/>
      <c r="N671" s="144"/>
      <c r="O671" s="144"/>
      <c r="P671" s="144"/>
      <c r="Q671" s="144"/>
      <c r="R671" s="147"/>
      <c r="S671" s="113"/>
      <c r="U671" s="113"/>
      <c r="V671" s="113"/>
      <c r="W671" s="113"/>
      <c r="X671" s="113"/>
      <c r="Y671" s="113"/>
      <c r="Z671" s="113"/>
      <c r="AA671" s="113"/>
      <c r="AB671" s="113"/>
      <c r="AC671" s="113"/>
      <c r="AD671" s="113"/>
      <c r="AE671" s="113"/>
      <c r="AF671" s="113"/>
      <c r="AG671" s="113"/>
      <c r="AH671" s="113"/>
      <c r="AI671" s="113"/>
      <c r="AJ671" s="113"/>
      <c r="AK671" s="113"/>
      <c r="AL671" s="113"/>
      <c r="AM671" s="113"/>
      <c r="AN671" s="113"/>
      <c r="AO671" s="113"/>
      <c r="AP671" s="113"/>
      <c r="AQ671" s="113"/>
      <c r="AR671" s="113"/>
      <c r="AS671" s="113"/>
      <c r="AT671" s="113"/>
      <c r="AU671" s="113"/>
      <c r="AV671" s="113"/>
      <c r="AW671" s="113"/>
      <c r="AX671" s="113"/>
      <c r="AY671" s="113"/>
      <c r="AZ671" s="113"/>
      <c r="BA671" s="113"/>
      <c r="BB671" s="113"/>
      <c r="BC671" s="113"/>
      <c r="BD671" s="113"/>
      <c r="BE671" s="113"/>
      <c r="BF671" s="113"/>
      <c r="BG671" s="113"/>
      <c r="BH671" s="113"/>
      <c r="BI671" s="113"/>
      <c r="BJ671" s="113"/>
      <c r="BK671" s="113"/>
      <c r="BL671" s="113"/>
      <c r="BM671" s="113"/>
      <c r="BN671" s="113"/>
      <c r="BO671" s="113"/>
      <c r="BP671" s="113"/>
      <c r="BQ671" s="113"/>
      <c r="BR671" s="113"/>
      <c r="BS671" s="113"/>
      <c r="BT671" s="113"/>
      <c r="BU671" s="113"/>
      <c r="BV671" s="113"/>
      <c r="BW671" s="113"/>
      <c r="BX671" s="113"/>
      <c r="BY671" s="113"/>
      <c r="BZ671" s="113"/>
    </row>
    <row r="672" spans="1:78" s="123" customFormat="1" ht="12.75" customHeight="1" x14ac:dyDescent="0.2">
      <c r="A672" s="138" t="s">
        <v>27069</v>
      </c>
      <c r="B672" s="125">
        <v>0.01</v>
      </c>
      <c r="C672" s="126"/>
      <c r="D672" s="126"/>
      <c r="E672" s="125"/>
      <c r="F672" s="125"/>
      <c r="G672" s="125"/>
      <c r="H672" s="125"/>
      <c r="I672" s="125"/>
      <c r="J672" s="125"/>
      <c r="K672" s="125"/>
      <c r="L672" s="125"/>
      <c r="M672" s="125"/>
      <c r="N672" s="125"/>
      <c r="O672" s="125"/>
      <c r="P672" s="125"/>
      <c r="Q672" s="125"/>
      <c r="R672" s="135"/>
      <c r="S672" s="113"/>
      <c r="U672" s="113"/>
      <c r="V672" s="113"/>
      <c r="W672" s="113"/>
      <c r="X672" s="113"/>
      <c r="Y672" s="113"/>
      <c r="Z672" s="113"/>
      <c r="AA672" s="113"/>
      <c r="AB672" s="113"/>
      <c r="AC672" s="113"/>
      <c r="AD672" s="113"/>
      <c r="AE672" s="113"/>
      <c r="AF672" s="113"/>
      <c r="AG672" s="113"/>
      <c r="AH672" s="113"/>
      <c r="AI672" s="113"/>
      <c r="AJ672" s="113"/>
      <c r="AK672" s="113"/>
      <c r="AL672" s="113"/>
      <c r="AM672" s="113"/>
      <c r="AN672" s="113"/>
      <c r="AO672" s="113"/>
      <c r="AP672" s="113"/>
      <c r="AQ672" s="113"/>
      <c r="AR672" s="113"/>
      <c r="AS672" s="113"/>
      <c r="AT672" s="113"/>
      <c r="AU672" s="113"/>
      <c r="AV672" s="113"/>
      <c r="AW672" s="113"/>
      <c r="AX672" s="113"/>
      <c r="AY672" s="113"/>
      <c r="AZ672" s="113"/>
      <c r="BA672" s="113"/>
      <c r="BB672" s="113"/>
      <c r="BC672" s="113"/>
      <c r="BD672" s="113"/>
      <c r="BE672" s="113"/>
      <c r="BF672" s="113"/>
      <c r="BG672" s="113"/>
      <c r="BH672" s="113"/>
      <c r="BI672" s="113"/>
      <c r="BJ672" s="113"/>
      <c r="BK672" s="113"/>
      <c r="BL672" s="113"/>
      <c r="BM672" s="113"/>
      <c r="BN672" s="113"/>
      <c r="BO672" s="113"/>
      <c r="BP672" s="113"/>
      <c r="BQ672" s="113"/>
      <c r="BR672" s="113"/>
      <c r="BS672" s="113"/>
      <c r="BT672" s="113"/>
      <c r="BU672" s="113"/>
      <c r="BV672" s="113"/>
      <c r="BW672" s="113"/>
      <c r="BX672" s="113"/>
      <c r="BY672" s="113"/>
      <c r="BZ672" s="113"/>
    </row>
    <row r="673" spans="1:78" s="123" customFormat="1" ht="12.75" customHeight="1" x14ac:dyDescent="0.2">
      <c r="A673" s="136" t="s">
        <v>27448</v>
      </c>
      <c r="B673" s="152" t="s">
        <v>26893</v>
      </c>
      <c r="C673" s="194"/>
      <c r="D673" s="194"/>
      <c r="E673" s="152"/>
      <c r="F673" s="152"/>
      <c r="G673" s="152"/>
      <c r="H673" s="152"/>
      <c r="I673" s="152"/>
      <c r="J673" s="152"/>
      <c r="K673" s="152"/>
      <c r="L673" s="152"/>
      <c r="M673" s="152"/>
      <c r="N673" s="152"/>
      <c r="O673" s="152"/>
      <c r="P673" s="152"/>
      <c r="Q673" s="152"/>
      <c r="R673" s="153"/>
      <c r="S673" s="113"/>
      <c r="U673" s="113"/>
      <c r="V673" s="113"/>
      <c r="W673" s="113"/>
      <c r="X673" s="113"/>
      <c r="Y673" s="113"/>
      <c r="Z673" s="113"/>
      <c r="AA673" s="113"/>
      <c r="AB673" s="113"/>
      <c r="AC673" s="113"/>
      <c r="AD673" s="113"/>
      <c r="AE673" s="113"/>
      <c r="AF673" s="113"/>
      <c r="AG673" s="113"/>
      <c r="AH673" s="113"/>
      <c r="AI673" s="113"/>
      <c r="AJ673" s="113"/>
      <c r="AK673" s="113"/>
      <c r="AL673" s="113"/>
      <c r="AM673" s="113"/>
      <c r="AN673" s="113"/>
      <c r="AO673" s="113"/>
      <c r="AP673" s="113"/>
      <c r="AQ673" s="113"/>
      <c r="AR673" s="113"/>
      <c r="AS673" s="113"/>
      <c r="AT673" s="113"/>
      <c r="AU673" s="113"/>
      <c r="AV673" s="113"/>
      <c r="AW673" s="113"/>
      <c r="AX673" s="113"/>
      <c r="AY673" s="113"/>
      <c r="AZ673" s="113"/>
      <c r="BA673" s="113"/>
      <c r="BB673" s="113"/>
      <c r="BC673" s="113"/>
      <c r="BD673" s="113"/>
      <c r="BE673" s="113"/>
      <c r="BF673" s="113"/>
      <c r="BG673" s="113"/>
      <c r="BH673" s="113"/>
      <c r="BI673" s="113"/>
      <c r="BJ673" s="113"/>
      <c r="BK673" s="113"/>
      <c r="BL673" s="113"/>
      <c r="BM673" s="113"/>
      <c r="BN673" s="113"/>
      <c r="BO673" s="113"/>
      <c r="BP673" s="113"/>
      <c r="BQ673" s="113"/>
      <c r="BR673" s="113"/>
      <c r="BS673" s="113"/>
      <c r="BT673" s="113"/>
      <c r="BU673" s="113"/>
      <c r="BV673" s="113"/>
      <c r="BW673" s="113"/>
      <c r="BX673" s="113"/>
      <c r="BY673" s="113"/>
      <c r="BZ673" s="113"/>
    </row>
    <row r="674" spans="1:78" s="123" customFormat="1" ht="12.75" customHeight="1" x14ac:dyDescent="0.2">
      <c r="A674" s="138" t="s">
        <v>27448</v>
      </c>
      <c r="B674" s="125">
        <v>0.01</v>
      </c>
      <c r="C674" s="126"/>
      <c r="D674" s="126"/>
      <c r="E674" s="125"/>
      <c r="F674" s="125"/>
      <c r="G674" s="125"/>
      <c r="H674" s="125"/>
      <c r="I674" s="125"/>
      <c r="J674" s="125"/>
      <c r="K674" s="125"/>
      <c r="L674" s="125"/>
      <c r="M674" s="125"/>
      <c r="N674" s="125"/>
      <c r="O674" s="125"/>
      <c r="P674" s="125"/>
      <c r="Q674" s="125"/>
      <c r="R674" s="135"/>
      <c r="S674" s="113"/>
      <c r="U674" s="113"/>
      <c r="V674" s="113"/>
      <c r="W674" s="113"/>
      <c r="X674" s="113"/>
      <c r="Y674" s="113"/>
      <c r="Z674" s="113"/>
      <c r="AA674" s="113"/>
      <c r="AB674" s="113"/>
      <c r="AC674" s="113"/>
      <c r="AD674" s="113"/>
      <c r="AE674" s="113"/>
      <c r="AF674" s="113"/>
      <c r="AG674" s="113"/>
      <c r="AH674" s="113"/>
      <c r="AI674" s="113"/>
      <c r="AJ674" s="113"/>
      <c r="AK674" s="113"/>
      <c r="AL674" s="113"/>
      <c r="AM674" s="113"/>
      <c r="AN674" s="113"/>
      <c r="AO674" s="113"/>
      <c r="AP674" s="113"/>
      <c r="AQ674" s="113"/>
      <c r="AR674" s="113"/>
      <c r="AS674" s="113"/>
      <c r="AT674" s="113"/>
      <c r="AU674" s="113"/>
      <c r="AV674" s="113"/>
      <c r="AW674" s="113"/>
      <c r="AX674" s="113"/>
      <c r="AY674" s="113"/>
      <c r="AZ674" s="113"/>
      <c r="BA674" s="113"/>
      <c r="BB674" s="113"/>
      <c r="BC674" s="113"/>
      <c r="BD674" s="113"/>
      <c r="BE674" s="113"/>
      <c r="BF674" s="113"/>
      <c r="BG674" s="113"/>
      <c r="BH674" s="113"/>
      <c r="BI674" s="113"/>
      <c r="BJ674" s="113"/>
      <c r="BK674" s="113"/>
      <c r="BL674" s="113"/>
      <c r="BM674" s="113"/>
      <c r="BN674" s="113"/>
      <c r="BO674" s="113"/>
      <c r="BP674" s="113"/>
      <c r="BQ674" s="113"/>
      <c r="BR674" s="113"/>
      <c r="BS674" s="113"/>
      <c r="BT674" s="113"/>
      <c r="BU674" s="113"/>
      <c r="BV674" s="113"/>
      <c r="BW674" s="113"/>
      <c r="BX674" s="113"/>
      <c r="BY674" s="113"/>
      <c r="BZ674" s="113"/>
    </row>
    <row r="675" spans="1:78" s="123" customFormat="1" ht="25.5" x14ac:dyDescent="0.2">
      <c r="A675" s="143" t="s">
        <v>27302</v>
      </c>
      <c r="B675" s="144" t="s">
        <v>23</v>
      </c>
      <c r="C675" s="146" t="s">
        <v>24</v>
      </c>
      <c r="D675" s="145"/>
      <c r="E675" s="144"/>
      <c r="F675" s="144"/>
      <c r="G675" s="144"/>
      <c r="H675" s="144"/>
      <c r="I675" s="144"/>
      <c r="J675" s="144"/>
      <c r="K675" s="144"/>
      <c r="L675" s="144"/>
      <c r="M675" s="144"/>
      <c r="N675" s="144"/>
      <c r="O675" s="144"/>
      <c r="P675" s="144"/>
      <c r="Q675" s="144"/>
      <c r="R675" s="147"/>
      <c r="S675" s="113"/>
      <c r="U675" s="113"/>
      <c r="V675" s="113"/>
      <c r="W675" s="113"/>
      <c r="X675" s="113"/>
      <c r="Y675" s="113"/>
      <c r="Z675" s="113"/>
      <c r="AA675" s="113"/>
      <c r="AB675" s="113"/>
      <c r="AC675" s="113"/>
      <c r="AD675" s="113"/>
      <c r="AE675" s="113"/>
      <c r="AF675" s="113"/>
      <c r="AG675" s="113"/>
      <c r="AH675" s="113"/>
      <c r="AI675" s="113"/>
      <c r="AJ675" s="113"/>
      <c r="AK675" s="113"/>
      <c r="AL675" s="113"/>
      <c r="AM675" s="113"/>
      <c r="AN675" s="113"/>
      <c r="AO675" s="113"/>
      <c r="AP675" s="113"/>
      <c r="AQ675" s="113"/>
      <c r="AR675" s="113"/>
      <c r="AS675" s="113"/>
      <c r="AT675" s="113"/>
      <c r="AU675" s="113"/>
      <c r="AV675" s="113"/>
      <c r="AW675" s="113"/>
      <c r="AX675" s="113"/>
      <c r="AY675" s="113"/>
      <c r="AZ675" s="113"/>
      <c r="BA675" s="113"/>
      <c r="BB675" s="113"/>
      <c r="BC675" s="113"/>
      <c r="BD675" s="113"/>
      <c r="BE675" s="113"/>
      <c r="BF675" s="113"/>
      <c r="BG675" s="113"/>
      <c r="BH675" s="113"/>
      <c r="BI675" s="113"/>
      <c r="BJ675" s="113"/>
      <c r="BK675" s="113"/>
      <c r="BL675" s="113"/>
      <c r="BM675" s="113"/>
      <c r="BN675" s="113"/>
      <c r="BO675" s="113"/>
      <c r="BP675" s="113"/>
      <c r="BQ675" s="113"/>
      <c r="BR675" s="113"/>
      <c r="BS675" s="113"/>
      <c r="BT675" s="113"/>
      <c r="BU675" s="113"/>
      <c r="BV675" s="113"/>
      <c r="BW675" s="113"/>
      <c r="BX675" s="113"/>
      <c r="BY675" s="113"/>
      <c r="BZ675" s="113"/>
    </row>
    <row r="676" spans="1:78" s="123" customFormat="1" ht="12.75" customHeight="1" x14ac:dyDescent="0.2">
      <c r="A676" s="138" t="s">
        <v>27302</v>
      </c>
      <c r="B676" s="125">
        <v>0.01</v>
      </c>
      <c r="C676" s="125">
        <v>0.01</v>
      </c>
      <c r="D676" s="126"/>
      <c r="E676" s="125"/>
      <c r="F676" s="125"/>
      <c r="G676" s="125"/>
      <c r="H676" s="125"/>
      <c r="I676" s="125"/>
      <c r="J676" s="125"/>
      <c r="K676" s="125"/>
      <c r="L676" s="125"/>
      <c r="M676" s="125"/>
      <c r="N676" s="125"/>
      <c r="O676" s="125"/>
      <c r="P676" s="125"/>
      <c r="Q676" s="125"/>
      <c r="R676" s="135"/>
      <c r="S676" s="113"/>
      <c r="U676" s="113"/>
      <c r="V676" s="113"/>
      <c r="W676" s="113"/>
      <c r="X676" s="113"/>
      <c r="Y676" s="113"/>
      <c r="Z676" s="113"/>
      <c r="AA676" s="113"/>
      <c r="AB676" s="113"/>
      <c r="AC676" s="113"/>
      <c r="AD676" s="113"/>
      <c r="AE676" s="113"/>
      <c r="AF676" s="113"/>
      <c r="AG676" s="113"/>
      <c r="AH676" s="113"/>
      <c r="AI676" s="113"/>
      <c r="AJ676" s="113"/>
      <c r="AK676" s="113"/>
      <c r="AL676" s="113"/>
      <c r="AM676" s="113"/>
      <c r="AN676" s="113"/>
      <c r="AO676" s="113"/>
      <c r="AP676" s="113"/>
      <c r="AQ676" s="113"/>
      <c r="AR676" s="113"/>
      <c r="AS676" s="113"/>
      <c r="AT676" s="113"/>
      <c r="AU676" s="113"/>
      <c r="AV676" s="113"/>
      <c r="AW676" s="113"/>
      <c r="AX676" s="113"/>
      <c r="AY676" s="113"/>
      <c r="AZ676" s="113"/>
      <c r="BA676" s="113"/>
      <c r="BB676" s="113"/>
      <c r="BC676" s="113"/>
      <c r="BD676" s="113"/>
      <c r="BE676" s="113"/>
      <c r="BF676" s="113"/>
      <c r="BG676" s="113"/>
      <c r="BH676" s="113"/>
      <c r="BI676" s="113"/>
      <c r="BJ676" s="113"/>
      <c r="BK676" s="113"/>
      <c r="BL676" s="113"/>
      <c r="BM676" s="113"/>
      <c r="BN676" s="113"/>
      <c r="BO676" s="113"/>
      <c r="BP676" s="113"/>
      <c r="BQ676" s="113"/>
      <c r="BR676" s="113"/>
      <c r="BS676" s="113"/>
      <c r="BT676" s="113"/>
      <c r="BU676" s="113"/>
      <c r="BV676" s="113"/>
      <c r="BW676" s="113"/>
      <c r="BX676" s="113"/>
      <c r="BY676" s="113"/>
      <c r="BZ676" s="113"/>
    </row>
    <row r="677" spans="1:78" s="123" customFormat="1" ht="12.75" customHeight="1" x14ac:dyDescent="0.2">
      <c r="A677" s="143" t="s">
        <v>27426</v>
      </c>
      <c r="B677" s="144" t="s">
        <v>20</v>
      </c>
      <c r="C677" s="144"/>
      <c r="D677" s="145"/>
      <c r="E677" s="144"/>
      <c r="F677" s="144"/>
      <c r="G677" s="144"/>
      <c r="H677" s="144"/>
      <c r="I677" s="144"/>
      <c r="J677" s="144"/>
      <c r="K677" s="144"/>
      <c r="L677" s="144"/>
      <c r="M677" s="144"/>
      <c r="N677" s="144"/>
      <c r="O677" s="144"/>
      <c r="P677" s="144"/>
      <c r="Q677" s="144"/>
      <c r="R677" s="147"/>
      <c r="S677" s="113"/>
      <c r="U677" s="113"/>
      <c r="V677" s="113"/>
      <c r="W677" s="113"/>
      <c r="X677" s="113"/>
      <c r="Y677" s="113"/>
      <c r="Z677" s="113"/>
      <c r="AA677" s="113"/>
      <c r="AB677" s="113"/>
      <c r="AC677" s="113"/>
      <c r="AD677" s="113"/>
      <c r="AE677" s="113"/>
      <c r="AF677" s="113"/>
      <c r="AG677" s="113"/>
      <c r="AH677" s="113"/>
      <c r="AI677" s="113"/>
      <c r="AJ677" s="113"/>
      <c r="AK677" s="113"/>
      <c r="AL677" s="113"/>
      <c r="AM677" s="113"/>
      <c r="AN677" s="113"/>
      <c r="AO677" s="113"/>
      <c r="AP677" s="113"/>
      <c r="AQ677" s="113"/>
      <c r="AR677" s="113"/>
      <c r="AS677" s="113"/>
      <c r="AT677" s="113"/>
      <c r="AU677" s="113"/>
      <c r="AV677" s="113"/>
      <c r="AW677" s="113"/>
      <c r="AX677" s="113"/>
      <c r="AY677" s="113"/>
      <c r="AZ677" s="113"/>
      <c r="BA677" s="113"/>
      <c r="BB677" s="113"/>
      <c r="BC677" s="113"/>
      <c r="BD677" s="113"/>
      <c r="BE677" s="113"/>
      <c r="BF677" s="113"/>
      <c r="BG677" s="113"/>
      <c r="BH677" s="113"/>
      <c r="BI677" s="113"/>
      <c r="BJ677" s="113"/>
      <c r="BK677" s="113"/>
      <c r="BL677" s="113"/>
      <c r="BM677" s="113"/>
      <c r="BN677" s="113"/>
      <c r="BO677" s="113"/>
      <c r="BP677" s="113"/>
      <c r="BQ677" s="113"/>
      <c r="BR677" s="113"/>
      <c r="BS677" s="113"/>
      <c r="BT677" s="113"/>
      <c r="BU677" s="113"/>
      <c r="BV677" s="113"/>
      <c r="BW677" s="113"/>
      <c r="BX677" s="113"/>
      <c r="BY677" s="113"/>
      <c r="BZ677" s="113"/>
    </row>
    <row r="678" spans="1:78" s="123" customFormat="1" ht="12.75" customHeight="1" x14ac:dyDescent="0.2">
      <c r="A678" s="143" t="s">
        <v>27426</v>
      </c>
      <c r="B678" s="235">
        <v>0.01</v>
      </c>
      <c r="C678" s="144"/>
      <c r="D678" s="145"/>
      <c r="E678" s="144"/>
      <c r="F678" s="144"/>
      <c r="G678" s="144"/>
      <c r="H678" s="144"/>
      <c r="I678" s="144"/>
      <c r="J678" s="144"/>
      <c r="K678" s="144"/>
      <c r="L678" s="144"/>
      <c r="M678" s="144"/>
      <c r="N678" s="144"/>
      <c r="O678" s="144"/>
      <c r="P678" s="144"/>
      <c r="Q678" s="144"/>
      <c r="R678" s="147"/>
      <c r="S678" s="113"/>
      <c r="U678" s="113"/>
      <c r="V678" s="113"/>
      <c r="W678" s="113"/>
      <c r="X678" s="113"/>
      <c r="Y678" s="113"/>
      <c r="Z678" s="113"/>
      <c r="AA678" s="113"/>
      <c r="AB678" s="113"/>
      <c r="AC678" s="113"/>
      <c r="AD678" s="113"/>
      <c r="AE678" s="113"/>
      <c r="AF678" s="113"/>
      <c r="AG678" s="113"/>
      <c r="AH678" s="113"/>
      <c r="AI678" s="113"/>
      <c r="AJ678" s="113"/>
      <c r="AK678" s="113"/>
      <c r="AL678" s="113"/>
      <c r="AM678" s="113"/>
      <c r="AN678" s="113"/>
      <c r="AO678" s="113"/>
      <c r="AP678" s="113"/>
      <c r="AQ678" s="113"/>
      <c r="AR678" s="113"/>
      <c r="AS678" s="113"/>
      <c r="AT678" s="113"/>
      <c r="AU678" s="113"/>
      <c r="AV678" s="113"/>
      <c r="AW678" s="113"/>
      <c r="AX678" s="113"/>
      <c r="AY678" s="113"/>
      <c r="AZ678" s="113"/>
      <c r="BA678" s="113"/>
      <c r="BB678" s="113"/>
      <c r="BC678" s="113"/>
      <c r="BD678" s="113"/>
      <c r="BE678" s="113"/>
      <c r="BF678" s="113"/>
      <c r="BG678" s="113"/>
      <c r="BH678" s="113"/>
      <c r="BI678" s="113"/>
      <c r="BJ678" s="113"/>
      <c r="BK678" s="113"/>
      <c r="BL678" s="113"/>
      <c r="BM678" s="113"/>
      <c r="BN678" s="113"/>
      <c r="BO678" s="113"/>
      <c r="BP678" s="113"/>
      <c r="BQ678" s="113"/>
      <c r="BR678" s="113"/>
      <c r="BS678" s="113"/>
      <c r="BT678" s="113"/>
      <c r="BU678" s="113"/>
      <c r="BV678" s="113"/>
      <c r="BW678" s="113"/>
      <c r="BX678" s="113"/>
      <c r="BY678" s="113"/>
      <c r="BZ678" s="113"/>
    </row>
    <row r="679" spans="1:78" s="123" customFormat="1" ht="12.75" customHeight="1" x14ac:dyDescent="0.2">
      <c r="A679" s="136" t="s">
        <v>27574</v>
      </c>
      <c r="B679" s="152" t="s">
        <v>21</v>
      </c>
      <c r="C679" s="152"/>
      <c r="D679" s="194"/>
      <c r="E679" s="152"/>
      <c r="F679" s="152"/>
      <c r="G679" s="152"/>
      <c r="H679" s="152"/>
      <c r="I679" s="152"/>
      <c r="J679" s="152"/>
      <c r="K679" s="152"/>
      <c r="L679" s="152"/>
      <c r="M679" s="152"/>
      <c r="N679" s="152"/>
      <c r="O679" s="152"/>
      <c r="P679" s="152"/>
      <c r="Q679" s="152"/>
      <c r="R679" s="153"/>
      <c r="S679" s="113"/>
      <c r="U679" s="113"/>
      <c r="V679" s="113"/>
      <c r="W679" s="113"/>
      <c r="X679" s="113"/>
      <c r="Y679" s="113"/>
      <c r="Z679" s="113"/>
      <c r="AA679" s="113"/>
      <c r="AB679" s="113"/>
      <c r="AC679" s="113"/>
      <c r="AD679" s="113"/>
      <c r="AE679" s="113"/>
      <c r="AF679" s="113"/>
      <c r="AG679" s="113"/>
      <c r="AH679" s="113"/>
      <c r="AI679" s="113"/>
      <c r="AJ679" s="113"/>
      <c r="AK679" s="113"/>
      <c r="AL679" s="113"/>
      <c r="AM679" s="113"/>
      <c r="AN679" s="113"/>
      <c r="AO679" s="113"/>
      <c r="AP679" s="113"/>
      <c r="AQ679" s="113"/>
      <c r="AR679" s="113"/>
      <c r="AS679" s="113"/>
      <c r="AT679" s="113"/>
      <c r="AU679" s="113"/>
      <c r="AV679" s="113"/>
      <c r="AW679" s="113"/>
      <c r="AX679" s="113"/>
      <c r="AY679" s="113"/>
      <c r="AZ679" s="113"/>
      <c r="BA679" s="113"/>
      <c r="BB679" s="113"/>
      <c r="BC679" s="113"/>
      <c r="BD679" s="113"/>
      <c r="BE679" s="113"/>
      <c r="BF679" s="113"/>
      <c r="BG679" s="113"/>
      <c r="BH679" s="113"/>
      <c r="BI679" s="113"/>
      <c r="BJ679" s="113"/>
      <c r="BK679" s="113"/>
      <c r="BL679" s="113"/>
      <c r="BM679" s="113"/>
      <c r="BN679" s="113"/>
      <c r="BO679" s="113"/>
      <c r="BP679" s="113"/>
      <c r="BQ679" s="113"/>
      <c r="BR679" s="113"/>
      <c r="BS679" s="113"/>
      <c r="BT679" s="113"/>
      <c r="BU679" s="113"/>
      <c r="BV679" s="113"/>
      <c r="BW679" s="113"/>
      <c r="BX679" s="113"/>
      <c r="BY679" s="113"/>
      <c r="BZ679" s="113"/>
    </row>
    <row r="680" spans="1:78" s="123" customFormat="1" ht="12.75" customHeight="1" x14ac:dyDescent="0.2">
      <c r="A680" s="138" t="s">
        <v>27574</v>
      </c>
      <c r="B680" s="125">
        <v>0.01</v>
      </c>
      <c r="C680" s="125"/>
      <c r="D680" s="126"/>
      <c r="E680" s="125"/>
      <c r="F680" s="125"/>
      <c r="G680" s="125"/>
      <c r="H680" s="125"/>
      <c r="I680" s="125"/>
      <c r="J680" s="125"/>
      <c r="K680" s="125"/>
      <c r="L680" s="125"/>
      <c r="M680" s="125"/>
      <c r="N680" s="125"/>
      <c r="O680" s="125"/>
      <c r="P680" s="125"/>
      <c r="Q680" s="125"/>
      <c r="R680" s="135"/>
      <c r="S680" s="113"/>
      <c r="U680" s="113"/>
      <c r="V680" s="113"/>
      <c r="W680" s="113"/>
      <c r="X680" s="113"/>
      <c r="Y680" s="113"/>
      <c r="Z680" s="113"/>
      <c r="AA680" s="113"/>
      <c r="AB680" s="113"/>
      <c r="AC680" s="113"/>
      <c r="AD680" s="113"/>
      <c r="AE680" s="113"/>
      <c r="AF680" s="113"/>
      <c r="AG680" s="113"/>
      <c r="AH680" s="113"/>
      <c r="AI680" s="113"/>
      <c r="AJ680" s="113"/>
      <c r="AK680" s="113"/>
      <c r="AL680" s="113"/>
      <c r="AM680" s="113"/>
      <c r="AN680" s="113"/>
      <c r="AO680" s="113"/>
      <c r="AP680" s="113"/>
      <c r="AQ680" s="113"/>
      <c r="AR680" s="113"/>
      <c r="AS680" s="113"/>
      <c r="AT680" s="113"/>
      <c r="AU680" s="113"/>
      <c r="AV680" s="113"/>
      <c r="AW680" s="113"/>
      <c r="AX680" s="113"/>
      <c r="AY680" s="113"/>
      <c r="AZ680" s="113"/>
      <c r="BA680" s="113"/>
      <c r="BB680" s="113"/>
      <c r="BC680" s="113"/>
      <c r="BD680" s="113"/>
      <c r="BE680" s="113"/>
      <c r="BF680" s="113"/>
      <c r="BG680" s="113"/>
      <c r="BH680" s="113"/>
      <c r="BI680" s="113"/>
      <c r="BJ680" s="113"/>
      <c r="BK680" s="113"/>
      <c r="BL680" s="113"/>
      <c r="BM680" s="113"/>
      <c r="BN680" s="113"/>
      <c r="BO680" s="113"/>
      <c r="BP680" s="113"/>
      <c r="BQ680" s="113"/>
      <c r="BR680" s="113"/>
      <c r="BS680" s="113"/>
      <c r="BT680" s="113"/>
      <c r="BU680" s="113"/>
      <c r="BV680" s="113"/>
      <c r="BW680" s="113"/>
      <c r="BX680" s="113"/>
      <c r="BY680" s="113"/>
      <c r="BZ680" s="113"/>
    </row>
    <row r="681" spans="1:78" s="123" customFormat="1" ht="12.75" customHeight="1" x14ac:dyDescent="0.2">
      <c r="A681" s="143" t="s">
        <v>27527</v>
      </c>
      <c r="B681" s="144" t="s">
        <v>26860</v>
      </c>
      <c r="C681" s="144"/>
      <c r="D681" s="145"/>
      <c r="E681" s="144"/>
      <c r="F681" s="144"/>
      <c r="G681" s="144"/>
      <c r="H681" s="144"/>
      <c r="I681" s="144"/>
      <c r="J681" s="144"/>
      <c r="K681" s="144"/>
      <c r="L681" s="144"/>
      <c r="M681" s="144"/>
      <c r="N681" s="144"/>
      <c r="O681" s="144"/>
      <c r="P681" s="144"/>
      <c r="Q681" s="144"/>
      <c r="R681" s="147"/>
      <c r="S681" s="113"/>
      <c r="U681" s="113"/>
      <c r="V681" s="113"/>
      <c r="W681" s="113"/>
      <c r="X681" s="113"/>
      <c r="Y681" s="113"/>
      <c r="Z681" s="113"/>
      <c r="AA681" s="113"/>
      <c r="AB681" s="113"/>
      <c r="AC681" s="113"/>
      <c r="AD681" s="113"/>
      <c r="AE681" s="113"/>
      <c r="AF681" s="113"/>
      <c r="AG681" s="113"/>
      <c r="AH681" s="113"/>
      <c r="AI681" s="113"/>
      <c r="AJ681" s="113"/>
      <c r="AK681" s="113"/>
      <c r="AL681" s="113"/>
      <c r="AM681" s="113"/>
      <c r="AN681" s="113"/>
      <c r="AO681" s="113"/>
      <c r="AP681" s="113"/>
      <c r="AQ681" s="113"/>
      <c r="AR681" s="113"/>
      <c r="AS681" s="113"/>
      <c r="AT681" s="113"/>
      <c r="AU681" s="113"/>
      <c r="AV681" s="113"/>
      <c r="AW681" s="113"/>
      <c r="AX681" s="113"/>
      <c r="AY681" s="113"/>
      <c r="AZ681" s="113"/>
      <c r="BA681" s="113"/>
      <c r="BB681" s="113"/>
      <c r="BC681" s="113"/>
      <c r="BD681" s="113"/>
      <c r="BE681" s="113"/>
      <c r="BF681" s="113"/>
      <c r="BG681" s="113"/>
      <c r="BH681" s="113"/>
      <c r="BI681" s="113"/>
      <c r="BJ681" s="113"/>
      <c r="BK681" s="113"/>
      <c r="BL681" s="113"/>
      <c r="BM681" s="113"/>
      <c r="BN681" s="113"/>
      <c r="BO681" s="113"/>
      <c r="BP681" s="113"/>
      <c r="BQ681" s="113"/>
      <c r="BR681" s="113"/>
      <c r="BS681" s="113"/>
      <c r="BT681" s="113"/>
      <c r="BU681" s="113"/>
      <c r="BV681" s="113"/>
      <c r="BW681" s="113"/>
      <c r="BX681" s="113"/>
      <c r="BY681" s="113"/>
      <c r="BZ681" s="113"/>
    </row>
    <row r="682" spans="1:78" s="123" customFormat="1" ht="12.75" customHeight="1" x14ac:dyDescent="0.2">
      <c r="A682" s="138" t="s">
        <v>27527</v>
      </c>
      <c r="B682" s="125">
        <v>0.01</v>
      </c>
      <c r="C682" s="125"/>
      <c r="D682" s="126"/>
      <c r="E682" s="125"/>
      <c r="F682" s="125"/>
      <c r="G682" s="125"/>
      <c r="H682" s="125"/>
      <c r="I682" s="125"/>
      <c r="J682" s="125"/>
      <c r="K682" s="125"/>
      <c r="L682" s="125"/>
      <c r="M682" s="125"/>
      <c r="N682" s="125"/>
      <c r="O682" s="125"/>
      <c r="P682" s="125"/>
      <c r="Q682" s="125"/>
      <c r="R682" s="135"/>
      <c r="S682" s="113"/>
      <c r="U682" s="113"/>
      <c r="V682" s="113"/>
      <c r="W682" s="113"/>
      <c r="X682" s="113"/>
      <c r="Y682" s="113"/>
      <c r="Z682" s="113"/>
      <c r="AA682" s="113"/>
      <c r="AB682" s="113"/>
      <c r="AC682" s="113"/>
      <c r="AD682" s="113"/>
      <c r="AE682" s="113"/>
      <c r="AF682" s="113"/>
      <c r="AG682" s="113"/>
      <c r="AH682" s="113"/>
      <c r="AI682" s="113"/>
      <c r="AJ682" s="113"/>
      <c r="AK682" s="113"/>
      <c r="AL682" s="113"/>
      <c r="AM682" s="113"/>
      <c r="AN682" s="113"/>
      <c r="AO682" s="113"/>
      <c r="AP682" s="113"/>
      <c r="AQ682" s="113"/>
      <c r="AR682" s="113"/>
      <c r="AS682" s="113"/>
      <c r="AT682" s="113"/>
      <c r="AU682" s="113"/>
      <c r="AV682" s="113"/>
      <c r="AW682" s="113"/>
      <c r="AX682" s="113"/>
      <c r="AY682" s="113"/>
      <c r="AZ682" s="113"/>
      <c r="BA682" s="113"/>
      <c r="BB682" s="113"/>
      <c r="BC682" s="113"/>
      <c r="BD682" s="113"/>
      <c r="BE682" s="113"/>
      <c r="BF682" s="113"/>
      <c r="BG682" s="113"/>
      <c r="BH682" s="113"/>
      <c r="BI682" s="113"/>
      <c r="BJ682" s="113"/>
      <c r="BK682" s="113"/>
      <c r="BL682" s="113"/>
      <c r="BM682" s="113"/>
      <c r="BN682" s="113"/>
      <c r="BO682" s="113"/>
      <c r="BP682" s="113"/>
      <c r="BQ682" s="113"/>
      <c r="BR682" s="113"/>
      <c r="BS682" s="113"/>
      <c r="BT682" s="113"/>
      <c r="BU682" s="113"/>
      <c r="BV682" s="113"/>
      <c r="BW682" s="113"/>
      <c r="BX682" s="113"/>
      <c r="BY682" s="113"/>
      <c r="BZ682" s="113"/>
    </row>
    <row r="683" spans="1:78" s="123" customFormat="1" ht="12.75" customHeight="1" x14ac:dyDescent="0.2">
      <c r="A683" s="143" t="s">
        <v>27562</v>
      </c>
      <c r="B683" s="144" t="s">
        <v>26860</v>
      </c>
      <c r="C683" s="144"/>
      <c r="D683" s="145"/>
      <c r="E683" s="144"/>
      <c r="F683" s="144"/>
      <c r="G683" s="144"/>
      <c r="H683" s="144"/>
      <c r="I683" s="144"/>
      <c r="J683" s="144"/>
      <c r="K683" s="144"/>
      <c r="L683" s="144"/>
      <c r="M683" s="144"/>
      <c r="N683" s="144"/>
      <c r="O683" s="144"/>
      <c r="P683" s="144"/>
      <c r="Q683" s="144"/>
      <c r="R683" s="147"/>
      <c r="S683" s="113"/>
      <c r="U683" s="113"/>
      <c r="V683" s="113"/>
      <c r="W683" s="113"/>
      <c r="X683" s="113"/>
      <c r="Y683" s="113"/>
      <c r="Z683" s="113"/>
      <c r="AA683" s="113"/>
      <c r="AB683" s="113"/>
      <c r="AC683" s="113"/>
      <c r="AD683" s="113"/>
      <c r="AE683" s="113"/>
      <c r="AF683" s="113"/>
      <c r="AG683" s="113"/>
      <c r="AH683" s="113"/>
      <c r="AI683" s="113"/>
      <c r="AJ683" s="113"/>
      <c r="AK683" s="113"/>
      <c r="AL683" s="113"/>
      <c r="AM683" s="113"/>
      <c r="AN683" s="113"/>
      <c r="AO683" s="113"/>
      <c r="AP683" s="113"/>
      <c r="AQ683" s="113"/>
      <c r="AR683" s="113"/>
      <c r="AS683" s="113"/>
      <c r="AT683" s="113"/>
      <c r="AU683" s="113"/>
      <c r="AV683" s="113"/>
      <c r="AW683" s="113"/>
      <c r="AX683" s="113"/>
      <c r="AY683" s="113"/>
      <c r="AZ683" s="113"/>
      <c r="BA683" s="113"/>
      <c r="BB683" s="113"/>
      <c r="BC683" s="113"/>
      <c r="BD683" s="113"/>
      <c r="BE683" s="113"/>
      <c r="BF683" s="113"/>
      <c r="BG683" s="113"/>
      <c r="BH683" s="113"/>
      <c r="BI683" s="113"/>
      <c r="BJ683" s="113"/>
      <c r="BK683" s="113"/>
      <c r="BL683" s="113"/>
      <c r="BM683" s="113"/>
      <c r="BN683" s="113"/>
      <c r="BO683" s="113"/>
      <c r="BP683" s="113"/>
      <c r="BQ683" s="113"/>
      <c r="BR683" s="113"/>
      <c r="BS683" s="113"/>
      <c r="BT683" s="113"/>
      <c r="BU683" s="113"/>
      <c r="BV683" s="113"/>
      <c r="BW683" s="113"/>
      <c r="BX683" s="113"/>
      <c r="BY683" s="113"/>
      <c r="BZ683" s="113"/>
    </row>
    <row r="684" spans="1:78" s="123" customFormat="1" ht="12.75" customHeight="1" x14ac:dyDescent="0.2">
      <c r="A684" s="143" t="s">
        <v>27562</v>
      </c>
      <c r="B684" s="144">
        <v>0.01</v>
      </c>
      <c r="C684" s="144"/>
      <c r="D684" s="145"/>
      <c r="E684" s="144"/>
      <c r="F684" s="144"/>
      <c r="G684" s="144"/>
      <c r="H684" s="144"/>
      <c r="I684" s="144"/>
      <c r="J684" s="144"/>
      <c r="K684" s="144"/>
      <c r="L684" s="144"/>
      <c r="M684" s="144"/>
      <c r="N684" s="144"/>
      <c r="O684" s="144"/>
      <c r="P684" s="144"/>
      <c r="Q684" s="144"/>
      <c r="R684" s="147"/>
      <c r="S684" s="113"/>
      <c r="U684" s="113"/>
      <c r="V684" s="113"/>
      <c r="W684" s="113"/>
      <c r="X684" s="113"/>
      <c r="Y684" s="113"/>
      <c r="Z684" s="113"/>
      <c r="AA684" s="113"/>
      <c r="AB684" s="113"/>
      <c r="AC684" s="113"/>
      <c r="AD684" s="113"/>
      <c r="AE684" s="113"/>
      <c r="AF684" s="113"/>
      <c r="AG684" s="113"/>
      <c r="AH684" s="113"/>
      <c r="AI684" s="113"/>
      <c r="AJ684" s="113"/>
      <c r="AK684" s="113"/>
      <c r="AL684" s="113"/>
      <c r="AM684" s="113"/>
      <c r="AN684" s="113"/>
      <c r="AO684" s="113"/>
      <c r="AP684" s="113"/>
      <c r="AQ684" s="113"/>
      <c r="AR684" s="113"/>
      <c r="AS684" s="113"/>
      <c r="AT684" s="113"/>
      <c r="AU684" s="113"/>
      <c r="AV684" s="113"/>
      <c r="AW684" s="113"/>
      <c r="AX684" s="113"/>
      <c r="AY684" s="113"/>
      <c r="AZ684" s="113"/>
      <c r="BA684" s="113"/>
      <c r="BB684" s="113"/>
      <c r="BC684" s="113"/>
      <c r="BD684" s="113"/>
      <c r="BE684" s="113"/>
      <c r="BF684" s="113"/>
      <c r="BG684" s="113"/>
      <c r="BH684" s="113"/>
      <c r="BI684" s="113"/>
      <c r="BJ684" s="113"/>
      <c r="BK684" s="113"/>
      <c r="BL684" s="113"/>
      <c r="BM684" s="113"/>
      <c r="BN684" s="113"/>
      <c r="BO684" s="113"/>
      <c r="BP684" s="113"/>
      <c r="BQ684" s="113"/>
      <c r="BR684" s="113"/>
      <c r="BS684" s="113"/>
      <c r="BT684" s="113"/>
      <c r="BU684" s="113"/>
      <c r="BV684" s="113"/>
      <c r="BW684" s="113"/>
      <c r="BX684" s="113"/>
      <c r="BY684" s="113"/>
      <c r="BZ684" s="113"/>
    </row>
    <row r="685" spans="1:78" s="123" customFormat="1" ht="25.5" x14ac:dyDescent="0.2">
      <c r="A685" s="136" t="s">
        <v>27393</v>
      </c>
      <c r="B685" s="152" t="s">
        <v>26904</v>
      </c>
      <c r="C685" s="131" t="s">
        <v>26895</v>
      </c>
      <c r="D685" s="194" t="s">
        <v>26</v>
      </c>
      <c r="E685" s="152"/>
      <c r="F685" s="152"/>
      <c r="G685" s="152"/>
      <c r="H685" s="152"/>
      <c r="I685" s="152"/>
      <c r="J685" s="152"/>
      <c r="K685" s="152"/>
      <c r="L685" s="152"/>
      <c r="M685" s="152"/>
      <c r="N685" s="152"/>
      <c r="O685" s="152"/>
      <c r="P685" s="152"/>
      <c r="Q685" s="152"/>
      <c r="R685" s="153"/>
      <c r="S685" s="113"/>
      <c r="U685" s="113"/>
      <c r="V685" s="113"/>
      <c r="W685" s="113"/>
      <c r="X685" s="113"/>
      <c r="Y685" s="113"/>
      <c r="Z685" s="113"/>
      <c r="AA685" s="113"/>
      <c r="AB685" s="113"/>
      <c r="AC685" s="113"/>
      <c r="AD685" s="113"/>
      <c r="AE685" s="113"/>
      <c r="AF685" s="113"/>
      <c r="AG685" s="113"/>
      <c r="AH685" s="113"/>
      <c r="AI685" s="113"/>
      <c r="AJ685" s="113"/>
      <c r="AK685" s="113"/>
      <c r="AL685" s="113"/>
      <c r="AM685" s="113"/>
      <c r="AN685" s="113"/>
      <c r="AO685" s="113"/>
      <c r="AP685" s="113"/>
      <c r="AQ685" s="113"/>
      <c r="AR685" s="113"/>
      <c r="AS685" s="113"/>
      <c r="AT685" s="113"/>
      <c r="AU685" s="113"/>
      <c r="AV685" s="113"/>
      <c r="AW685" s="113"/>
      <c r="AX685" s="113"/>
      <c r="AY685" s="113"/>
      <c r="AZ685" s="113"/>
      <c r="BA685" s="113"/>
      <c r="BB685" s="113"/>
      <c r="BC685" s="113"/>
      <c r="BD685" s="113"/>
      <c r="BE685" s="113"/>
      <c r="BF685" s="113"/>
      <c r="BG685" s="113"/>
      <c r="BH685" s="113"/>
      <c r="BI685" s="113"/>
      <c r="BJ685" s="113"/>
      <c r="BK685" s="113"/>
      <c r="BL685" s="113"/>
      <c r="BM685" s="113"/>
      <c r="BN685" s="113"/>
      <c r="BO685" s="113"/>
      <c r="BP685" s="113"/>
      <c r="BQ685" s="113"/>
      <c r="BR685" s="113"/>
      <c r="BS685" s="113"/>
      <c r="BT685" s="113"/>
      <c r="BU685" s="113"/>
      <c r="BV685" s="113"/>
      <c r="BW685" s="113"/>
      <c r="BX685" s="113"/>
      <c r="BY685" s="113"/>
      <c r="BZ685" s="113"/>
    </row>
    <row r="686" spans="1:78" s="123" customFormat="1" ht="12.75" customHeight="1" x14ac:dyDescent="0.2">
      <c r="A686" s="138" t="s">
        <v>27393</v>
      </c>
      <c r="B686" s="125">
        <v>0.01</v>
      </c>
      <c r="C686" s="125">
        <v>0.01</v>
      </c>
      <c r="D686" s="126">
        <v>0.01</v>
      </c>
      <c r="E686" s="125"/>
      <c r="F686" s="125"/>
      <c r="G686" s="125"/>
      <c r="H686" s="125"/>
      <c r="I686" s="125"/>
      <c r="J686" s="125"/>
      <c r="K686" s="125"/>
      <c r="L686" s="125"/>
      <c r="M686" s="125"/>
      <c r="N686" s="125"/>
      <c r="O686" s="125"/>
      <c r="P686" s="125"/>
      <c r="Q686" s="125"/>
      <c r="R686" s="135"/>
      <c r="S686" s="113"/>
      <c r="U686" s="113"/>
      <c r="V686" s="113"/>
      <c r="W686" s="113"/>
      <c r="X686" s="113"/>
      <c r="Y686" s="113"/>
      <c r="Z686" s="113"/>
      <c r="AA686" s="113"/>
      <c r="AB686" s="113"/>
      <c r="AC686" s="113"/>
      <c r="AD686" s="113"/>
      <c r="AE686" s="113"/>
      <c r="AF686" s="113"/>
      <c r="AG686" s="113"/>
      <c r="AH686" s="113"/>
      <c r="AI686" s="113"/>
      <c r="AJ686" s="113"/>
      <c r="AK686" s="113"/>
      <c r="AL686" s="113"/>
      <c r="AM686" s="113"/>
      <c r="AN686" s="113"/>
      <c r="AO686" s="113"/>
      <c r="AP686" s="113"/>
      <c r="AQ686" s="113"/>
      <c r="AR686" s="113"/>
      <c r="AS686" s="113"/>
      <c r="AT686" s="113"/>
      <c r="AU686" s="113"/>
      <c r="AV686" s="113"/>
      <c r="AW686" s="113"/>
      <c r="AX686" s="113"/>
      <c r="AY686" s="113"/>
      <c r="AZ686" s="113"/>
      <c r="BA686" s="113"/>
      <c r="BB686" s="113"/>
      <c r="BC686" s="113"/>
      <c r="BD686" s="113"/>
      <c r="BE686" s="113"/>
      <c r="BF686" s="113"/>
      <c r="BG686" s="113"/>
      <c r="BH686" s="113"/>
      <c r="BI686" s="113"/>
      <c r="BJ686" s="113"/>
      <c r="BK686" s="113"/>
      <c r="BL686" s="113"/>
      <c r="BM686" s="113"/>
      <c r="BN686" s="113"/>
      <c r="BO686" s="113"/>
      <c r="BP686" s="113"/>
      <c r="BQ686" s="113"/>
      <c r="BR686" s="113"/>
      <c r="BS686" s="113"/>
      <c r="BT686" s="113"/>
      <c r="BU686" s="113"/>
      <c r="BV686" s="113"/>
      <c r="BW686" s="113"/>
      <c r="BX686" s="113"/>
      <c r="BY686" s="113"/>
      <c r="BZ686" s="113"/>
    </row>
    <row r="687" spans="1:78" s="123" customFormat="1" ht="12.75" customHeight="1" x14ac:dyDescent="0.2">
      <c r="A687" s="136" t="s">
        <v>27533</v>
      </c>
      <c r="B687" s="144" t="s">
        <v>21</v>
      </c>
      <c r="C687" s="152" t="s">
        <v>20</v>
      </c>
      <c r="D687" s="194" t="s">
        <v>26860</v>
      </c>
      <c r="E687" s="152" t="s">
        <v>3</v>
      </c>
      <c r="F687" s="152"/>
      <c r="G687" s="152"/>
      <c r="H687" s="152"/>
      <c r="I687" s="152"/>
      <c r="J687" s="152"/>
      <c r="K687" s="152"/>
      <c r="L687" s="152"/>
      <c r="M687" s="152"/>
      <c r="N687" s="152"/>
      <c r="O687" s="152"/>
      <c r="P687" s="152"/>
      <c r="Q687" s="152"/>
      <c r="R687" s="153"/>
      <c r="S687" s="113"/>
      <c r="U687" s="113"/>
      <c r="V687" s="113"/>
      <c r="W687" s="113"/>
      <c r="X687" s="113"/>
      <c r="Y687" s="113"/>
      <c r="Z687" s="113"/>
      <c r="AA687" s="113"/>
      <c r="AB687" s="113"/>
      <c r="AC687" s="113"/>
      <c r="AD687" s="113"/>
      <c r="AE687" s="113"/>
      <c r="AF687" s="113"/>
      <c r="AG687" s="113"/>
      <c r="AH687" s="113"/>
      <c r="AI687" s="113"/>
      <c r="AJ687" s="113"/>
      <c r="AK687" s="113"/>
      <c r="AL687" s="113"/>
      <c r="AM687" s="113"/>
      <c r="AN687" s="113"/>
      <c r="AO687" s="113"/>
      <c r="AP687" s="113"/>
      <c r="AQ687" s="113"/>
      <c r="AR687" s="113"/>
      <c r="AS687" s="113"/>
      <c r="AT687" s="113"/>
      <c r="AU687" s="113"/>
      <c r="AV687" s="113"/>
      <c r="AW687" s="113"/>
      <c r="AX687" s="113"/>
      <c r="AY687" s="113"/>
      <c r="AZ687" s="113"/>
      <c r="BA687" s="113"/>
      <c r="BB687" s="113"/>
      <c r="BC687" s="113"/>
      <c r="BD687" s="113"/>
      <c r="BE687" s="113"/>
      <c r="BF687" s="113"/>
      <c r="BG687" s="113"/>
      <c r="BH687" s="113"/>
      <c r="BI687" s="113"/>
      <c r="BJ687" s="113"/>
      <c r="BK687" s="113"/>
      <c r="BL687" s="113"/>
      <c r="BM687" s="113"/>
      <c r="BN687" s="113"/>
      <c r="BO687" s="113"/>
      <c r="BP687" s="113"/>
      <c r="BQ687" s="113"/>
      <c r="BR687" s="113"/>
      <c r="BS687" s="113"/>
      <c r="BT687" s="113"/>
      <c r="BU687" s="113"/>
      <c r="BV687" s="113"/>
      <c r="BW687" s="113"/>
      <c r="BX687" s="113"/>
      <c r="BY687" s="113"/>
      <c r="BZ687" s="113"/>
    </row>
    <row r="688" spans="1:78" s="123" customFormat="1" ht="12.75" customHeight="1" x14ac:dyDescent="0.2">
      <c r="A688" s="138" t="s">
        <v>27533</v>
      </c>
      <c r="B688" s="125">
        <v>0.01</v>
      </c>
      <c r="C688" s="125">
        <v>0.01</v>
      </c>
      <c r="D688" s="126">
        <v>0.01</v>
      </c>
      <c r="E688" s="125">
        <v>0.01</v>
      </c>
      <c r="F688" s="125"/>
      <c r="G688" s="125"/>
      <c r="H688" s="125"/>
      <c r="I688" s="125"/>
      <c r="J688" s="125"/>
      <c r="K688" s="125"/>
      <c r="L688" s="125"/>
      <c r="M688" s="125"/>
      <c r="N688" s="125"/>
      <c r="O688" s="125"/>
      <c r="P688" s="125"/>
      <c r="Q688" s="125"/>
      <c r="R688" s="135"/>
      <c r="S688" s="113"/>
      <c r="U688" s="113"/>
      <c r="V688" s="113"/>
      <c r="W688" s="113"/>
      <c r="X688" s="113"/>
      <c r="Y688" s="113"/>
      <c r="Z688" s="113"/>
      <c r="AA688" s="113"/>
      <c r="AB688" s="113"/>
      <c r="AC688" s="113"/>
      <c r="AD688" s="113"/>
      <c r="AE688" s="113"/>
      <c r="AF688" s="113"/>
      <c r="AG688" s="113"/>
      <c r="AH688" s="113"/>
      <c r="AI688" s="113"/>
      <c r="AJ688" s="113"/>
      <c r="AK688" s="113"/>
      <c r="AL688" s="113"/>
      <c r="AM688" s="113"/>
      <c r="AN688" s="113"/>
      <c r="AO688" s="113"/>
      <c r="AP688" s="113"/>
      <c r="AQ688" s="113"/>
      <c r="AR688" s="113"/>
      <c r="AS688" s="113"/>
      <c r="AT688" s="113"/>
      <c r="AU688" s="113"/>
      <c r="AV688" s="113"/>
      <c r="AW688" s="113"/>
      <c r="AX688" s="113"/>
      <c r="AY688" s="113"/>
      <c r="AZ688" s="113"/>
      <c r="BA688" s="113"/>
      <c r="BB688" s="113"/>
      <c r="BC688" s="113"/>
      <c r="BD688" s="113"/>
      <c r="BE688" s="113"/>
      <c r="BF688" s="113"/>
      <c r="BG688" s="113"/>
      <c r="BH688" s="113"/>
      <c r="BI688" s="113"/>
      <c r="BJ688" s="113"/>
      <c r="BK688" s="113"/>
      <c r="BL688" s="113"/>
      <c r="BM688" s="113"/>
      <c r="BN688" s="113"/>
      <c r="BO688" s="113"/>
      <c r="BP688" s="113"/>
      <c r="BQ688" s="113"/>
      <c r="BR688" s="113"/>
      <c r="BS688" s="113"/>
      <c r="BT688" s="113"/>
      <c r="BU688" s="113"/>
      <c r="BV688" s="113"/>
      <c r="BW688" s="113"/>
      <c r="BX688" s="113"/>
      <c r="BY688" s="113"/>
      <c r="BZ688" s="113"/>
    </row>
    <row r="689" spans="1:78" s="123" customFormat="1" ht="12.75" customHeight="1" x14ac:dyDescent="0.2">
      <c r="A689" s="143" t="s">
        <v>27007</v>
      </c>
      <c r="B689" s="144" t="s">
        <v>26860</v>
      </c>
      <c r="C689" s="145"/>
      <c r="D689" s="145"/>
      <c r="E689" s="144"/>
      <c r="F689" s="144"/>
      <c r="G689" s="144"/>
      <c r="H689" s="144"/>
      <c r="I689" s="144"/>
      <c r="J689" s="144"/>
      <c r="K689" s="144"/>
      <c r="L689" s="144"/>
      <c r="M689" s="144"/>
      <c r="N689" s="144"/>
      <c r="O689" s="144"/>
      <c r="P689" s="144"/>
      <c r="Q689" s="144"/>
      <c r="R689" s="147"/>
      <c r="S689" s="113"/>
      <c r="U689" s="113"/>
      <c r="V689" s="113"/>
      <c r="W689" s="113"/>
      <c r="X689" s="113"/>
      <c r="Y689" s="113"/>
      <c r="Z689" s="113"/>
      <c r="AA689" s="113"/>
      <c r="AB689" s="113"/>
      <c r="AC689" s="113"/>
      <c r="AD689" s="113"/>
      <c r="AE689" s="113"/>
      <c r="AF689" s="113"/>
      <c r="AG689" s="113"/>
      <c r="AH689" s="113"/>
      <c r="AI689" s="113"/>
      <c r="AJ689" s="113"/>
      <c r="AK689" s="113"/>
      <c r="AL689" s="113"/>
      <c r="AM689" s="113"/>
      <c r="AN689" s="113"/>
      <c r="AO689" s="113"/>
      <c r="AP689" s="113"/>
      <c r="AQ689" s="113"/>
      <c r="AR689" s="113"/>
      <c r="AS689" s="113"/>
      <c r="AT689" s="113"/>
      <c r="AU689" s="113"/>
      <c r="AV689" s="113"/>
      <c r="AW689" s="113"/>
      <c r="AX689" s="113"/>
      <c r="AY689" s="113"/>
      <c r="AZ689" s="113"/>
      <c r="BA689" s="113"/>
      <c r="BB689" s="113"/>
      <c r="BC689" s="113"/>
      <c r="BD689" s="113"/>
      <c r="BE689" s="113"/>
      <c r="BF689" s="113"/>
      <c r="BG689" s="113"/>
      <c r="BH689" s="113"/>
      <c r="BI689" s="113"/>
      <c r="BJ689" s="113"/>
      <c r="BK689" s="113"/>
      <c r="BL689" s="113"/>
      <c r="BM689" s="113"/>
      <c r="BN689" s="113"/>
      <c r="BO689" s="113"/>
      <c r="BP689" s="113"/>
      <c r="BQ689" s="113"/>
      <c r="BR689" s="113"/>
      <c r="BS689" s="113"/>
      <c r="BT689" s="113"/>
      <c r="BU689" s="113"/>
      <c r="BV689" s="113"/>
      <c r="BW689" s="113"/>
      <c r="BX689" s="113"/>
      <c r="BY689" s="113"/>
      <c r="BZ689" s="113"/>
    </row>
    <row r="690" spans="1:78" s="123" customFormat="1" ht="12.75" customHeight="1" x14ac:dyDescent="0.2">
      <c r="A690" s="138" t="s">
        <v>27007</v>
      </c>
      <c r="B690" s="125">
        <v>0.01</v>
      </c>
      <c r="C690" s="126"/>
      <c r="D690" s="126"/>
      <c r="E690" s="125"/>
      <c r="F690" s="125"/>
      <c r="G690" s="125"/>
      <c r="H690" s="125"/>
      <c r="I690" s="125"/>
      <c r="J690" s="125"/>
      <c r="K690" s="125"/>
      <c r="L690" s="125"/>
      <c r="M690" s="125"/>
      <c r="N690" s="125"/>
      <c r="O690" s="125"/>
      <c r="P690" s="125"/>
      <c r="Q690" s="125"/>
      <c r="R690" s="135"/>
      <c r="S690" s="113"/>
      <c r="U690" s="113"/>
      <c r="V690" s="113"/>
      <c r="W690" s="113"/>
      <c r="X690" s="113"/>
      <c r="Y690" s="113"/>
      <c r="Z690" s="113"/>
      <c r="AA690" s="113"/>
      <c r="AB690" s="113"/>
      <c r="AC690" s="113"/>
      <c r="AD690" s="113"/>
      <c r="AE690" s="113"/>
      <c r="AF690" s="113"/>
      <c r="AG690" s="113"/>
      <c r="AH690" s="113"/>
      <c r="AI690" s="113"/>
      <c r="AJ690" s="113"/>
      <c r="AK690" s="113"/>
      <c r="AL690" s="113"/>
      <c r="AM690" s="113"/>
      <c r="AN690" s="113"/>
      <c r="AO690" s="113"/>
      <c r="AP690" s="113"/>
      <c r="AQ690" s="113"/>
      <c r="AR690" s="113"/>
      <c r="AS690" s="113"/>
      <c r="AT690" s="113"/>
      <c r="AU690" s="113"/>
      <c r="AV690" s="113"/>
      <c r="AW690" s="113"/>
      <c r="AX690" s="113"/>
      <c r="AY690" s="113"/>
      <c r="AZ690" s="113"/>
      <c r="BA690" s="113"/>
      <c r="BB690" s="113"/>
      <c r="BC690" s="113"/>
      <c r="BD690" s="113"/>
      <c r="BE690" s="113"/>
      <c r="BF690" s="113"/>
      <c r="BG690" s="113"/>
      <c r="BH690" s="113"/>
      <c r="BI690" s="113"/>
      <c r="BJ690" s="113"/>
      <c r="BK690" s="113"/>
      <c r="BL690" s="113"/>
      <c r="BM690" s="113"/>
      <c r="BN690" s="113"/>
      <c r="BO690" s="113"/>
      <c r="BP690" s="113"/>
      <c r="BQ690" s="113"/>
      <c r="BR690" s="113"/>
      <c r="BS690" s="113"/>
      <c r="BT690" s="113"/>
      <c r="BU690" s="113"/>
      <c r="BV690" s="113"/>
      <c r="BW690" s="113"/>
      <c r="BX690" s="113"/>
      <c r="BY690" s="113"/>
      <c r="BZ690" s="113"/>
    </row>
    <row r="691" spans="1:78" s="123" customFormat="1" ht="12.75" customHeight="1" x14ac:dyDescent="0.2">
      <c r="A691" s="143" t="s">
        <v>27568</v>
      </c>
      <c r="B691" s="144" t="s">
        <v>26860</v>
      </c>
      <c r="C691" s="145"/>
      <c r="D691" s="145"/>
      <c r="E691" s="144"/>
      <c r="F691" s="144"/>
      <c r="G691" s="144"/>
      <c r="H691" s="144"/>
      <c r="I691" s="144"/>
      <c r="J691" s="144"/>
      <c r="K691" s="144"/>
      <c r="L691" s="144"/>
      <c r="M691" s="144"/>
      <c r="N691" s="144"/>
      <c r="O691" s="144"/>
      <c r="P691" s="144"/>
      <c r="Q691" s="144"/>
      <c r="R691" s="147"/>
      <c r="S691" s="113"/>
      <c r="U691" s="113"/>
      <c r="V691" s="113"/>
      <c r="W691" s="113"/>
      <c r="X691" s="113"/>
      <c r="Y691" s="113"/>
      <c r="Z691" s="113"/>
      <c r="AA691" s="113"/>
      <c r="AB691" s="113"/>
      <c r="AC691" s="113"/>
      <c r="AD691" s="113"/>
      <c r="AE691" s="113"/>
      <c r="AF691" s="113"/>
      <c r="AG691" s="113"/>
      <c r="AH691" s="113"/>
      <c r="AI691" s="113"/>
      <c r="AJ691" s="113"/>
      <c r="AK691" s="113"/>
      <c r="AL691" s="113"/>
      <c r="AM691" s="113"/>
      <c r="AN691" s="113"/>
      <c r="AO691" s="113"/>
      <c r="AP691" s="113"/>
      <c r="AQ691" s="113"/>
      <c r="AR691" s="113"/>
      <c r="AS691" s="113"/>
      <c r="AT691" s="113"/>
      <c r="AU691" s="113"/>
      <c r="AV691" s="113"/>
      <c r="AW691" s="113"/>
      <c r="AX691" s="113"/>
      <c r="AY691" s="113"/>
      <c r="AZ691" s="113"/>
      <c r="BA691" s="113"/>
      <c r="BB691" s="113"/>
      <c r="BC691" s="113"/>
      <c r="BD691" s="113"/>
      <c r="BE691" s="113"/>
      <c r="BF691" s="113"/>
      <c r="BG691" s="113"/>
      <c r="BH691" s="113"/>
      <c r="BI691" s="113"/>
      <c r="BJ691" s="113"/>
      <c r="BK691" s="113"/>
      <c r="BL691" s="113"/>
      <c r="BM691" s="113"/>
      <c r="BN691" s="113"/>
      <c r="BO691" s="113"/>
      <c r="BP691" s="113"/>
      <c r="BQ691" s="113"/>
      <c r="BR691" s="113"/>
      <c r="BS691" s="113"/>
      <c r="BT691" s="113"/>
      <c r="BU691" s="113"/>
      <c r="BV691" s="113"/>
      <c r="BW691" s="113"/>
      <c r="BX691" s="113"/>
      <c r="BY691" s="113"/>
      <c r="BZ691" s="113"/>
    </row>
    <row r="692" spans="1:78" s="123" customFormat="1" ht="12.75" customHeight="1" x14ac:dyDescent="0.2">
      <c r="A692" s="143" t="s">
        <v>27568</v>
      </c>
      <c r="B692" s="144">
        <v>0.01</v>
      </c>
      <c r="C692" s="145"/>
      <c r="D692" s="145"/>
      <c r="E692" s="144"/>
      <c r="F692" s="144"/>
      <c r="G692" s="144"/>
      <c r="H692" s="144"/>
      <c r="I692" s="144"/>
      <c r="J692" s="144"/>
      <c r="K692" s="144"/>
      <c r="L692" s="144"/>
      <c r="M692" s="144"/>
      <c r="N692" s="144"/>
      <c r="O692" s="144"/>
      <c r="P692" s="144"/>
      <c r="Q692" s="144"/>
      <c r="R692" s="147"/>
      <c r="S692" s="113"/>
      <c r="U692" s="113"/>
      <c r="V692" s="113"/>
      <c r="W692" s="113"/>
      <c r="X692" s="113"/>
      <c r="Y692" s="113"/>
      <c r="Z692" s="113"/>
      <c r="AA692" s="113"/>
      <c r="AB692" s="113"/>
      <c r="AC692" s="113"/>
      <c r="AD692" s="113"/>
      <c r="AE692" s="113"/>
      <c r="AF692" s="113"/>
      <c r="AG692" s="113"/>
      <c r="AH692" s="113"/>
      <c r="AI692" s="113"/>
      <c r="AJ692" s="113"/>
      <c r="AK692" s="113"/>
      <c r="AL692" s="113"/>
      <c r="AM692" s="113"/>
      <c r="AN692" s="113"/>
      <c r="AO692" s="113"/>
      <c r="AP692" s="113"/>
      <c r="AQ692" s="113"/>
      <c r="AR692" s="113"/>
      <c r="AS692" s="113"/>
      <c r="AT692" s="113"/>
      <c r="AU692" s="113"/>
      <c r="AV692" s="113"/>
      <c r="AW692" s="113"/>
      <c r="AX692" s="113"/>
      <c r="AY692" s="113"/>
      <c r="AZ692" s="113"/>
      <c r="BA692" s="113"/>
      <c r="BB692" s="113"/>
      <c r="BC692" s="113"/>
      <c r="BD692" s="113"/>
      <c r="BE692" s="113"/>
      <c r="BF692" s="113"/>
      <c r="BG692" s="113"/>
      <c r="BH692" s="113"/>
      <c r="BI692" s="113"/>
      <c r="BJ692" s="113"/>
      <c r="BK692" s="113"/>
      <c r="BL692" s="113"/>
      <c r="BM692" s="113"/>
      <c r="BN692" s="113"/>
      <c r="BO692" s="113"/>
      <c r="BP692" s="113"/>
      <c r="BQ692" s="113"/>
      <c r="BR692" s="113"/>
      <c r="BS692" s="113"/>
      <c r="BT692" s="113"/>
      <c r="BU692" s="113"/>
      <c r="BV692" s="113"/>
      <c r="BW692" s="113"/>
      <c r="BX692" s="113"/>
      <c r="BY692" s="113"/>
      <c r="BZ692" s="113"/>
    </row>
    <row r="693" spans="1:78" s="123" customFormat="1" ht="12.75" customHeight="1" x14ac:dyDescent="0.2">
      <c r="A693" s="136" t="s">
        <v>27490</v>
      </c>
      <c r="B693" s="152" t="s">
        <v>27036</v>
      </c>
      <c r="C693" s="194"/>
      <c r="D693" s="194"/>
      <c r="E693" s="152"/>
      <c r="F693" s="152"/>
      <c r="G693" s="152"/>
      <c r="H693" s="152"/>
      <c r="I693" s="152"/>
      <c r="J693" s="152"/>
      <c r="K693" s="152"/>
      <c r="L693" s="152"/>
      <c r="M693" s="152"/>
      <c r="N693" s="152"/>
      <c r="O693" s="152"/>
      <c r="P693" s="152"/>
      <c r="Q693" s="152"/>
      <c r="R693" s="153"/>
      <c r="S693" s="113"/>
      <c r="U693" s="113"/>
      <c r="V693" s="113"/>
      <c r="W693" s="113"/>
      <c r="X693" s="113"/>
      <c r="Y693" s="113"/>
      <c r="Z693" s="113"/>
      <c r="AA693" s="113"/>
      <c r="AB693" s="113"/>
      <c r="AC693" s="113"/>
      <c r="AD693" s="113"/>
      <c r="AE693" s="113"/>
      <c r="AF693" s="113"/>
      <c r="AG693" s="113"/>
      <c r="AH693" s="113"/>
      <c r="AI693" s="113"/>
      <c r="AJ693" s="113"/>
      <c r="AK693" s="113"/>
      <c r="AL693" s="113"/>
      <c r="AM693" s="113"/>
      <c r="AN693" s="113"/>
      <c r="AO693" s="113"/>
      <c r="AP693" s="113"/>
      <c r="AQ693" s="113"/>
      <c r="AR693" s="113"/>
      <c r="AS693" s="113"/>
      <c r="AT693" s="113"/>
      <c r="AU693" s="113"/>
      <c r="AV693" s="113"/>
      <c r="AW693" s="113"/>
      <c r="AX693" s="113"/>
      <c r="AY693" s="113"/>
      <c r="AZ693" s="113"/>
      <c r="BA693" s="113"/>
      <c r="BB693" s="113"/>
      <c r="BC693" s="113"/>
      <c r="BD693" s="113"/>
      <c r="BE693" s="113"/>
      <c r="BF693" s="113"/>
      <c r="BG693" s="113"/>
      <c r="BH693" s="113"/>
      <c r="BI693" s="113"/>
      <c r="BJ693" s="113"/>
      <c r="BK693" s="113"/>
      <c r="BL693" s="113"/>
      <c r="BM693" s="113"/>
      <c r="BN693" s="113"/>
      <c r="BO693" s="113"/>
      <c r="BP693" s="113"/>
      <c r="BQ693" s="113"/>
      <c r="BR693" s="113"/>
      <c r="BS693" s="113"/>
      <c r="BT693" s="113"/>
      <c r="BU693" s="113"/>
      <c r="BV693" s="113"/>
      <c r="BW693" s="113"/>
      <c r="BX693" s="113"/>
      <c r="BY693" s="113"/>
      <c r="BZ693" s="113"/>
    </row>
    <row r="694" spans="1:78" s="123" customFormat="1" ht="12.75" customHeight="1" x14ac:dyDescent="0.2">
      <c r="A694" s="138" t="s">
        <v>27490</v>
      </c>
      <c r="B694" s="125">
        <v>0.01</v>
      </c>
      <c r="C694" s="126"/>
      <c r="D694" s="126"/>
      <c r="E694" s="125"/>
      <c r="F694" s="125"/>
      <c r="G694" s="125"/>
      <c r="H694" s="125"/>
      <c r="I694" s="125"/>
      <c r="J694" s="125"/>
      <c r="K694" s="125"/>
      <c r="L694" s="125"/>
      <c r="M694" s="125"/>
      <c r="N694" s="125"/>
      <c r="O694" s="125"/>
      <c r="P694" s="125"/>
      <c r="Q694" s="125"/>
      <c r="R694" s="135"/>
      <c r="S694" s="113"/>
      <c r="U694" s="113"/>
      <c r="V694" s="113"/>
      <c r="W694" s="113"/>
      <c r="X694" s="113"/>
      <c r="Y694" s="113"/>
      <c r="Z694" s="113"/>
      <c r="AA694" s="113"/>
      <c r="AB694" s="113"/>
      <c r="AC694" s="113"/>
      <c r="AD694" s="113"/>
      <c r="AE694" s="113"/>
      <c r="AF694" s="113"/>
      <c r="AG694" s="113"/>
      <c r="AH694" s="113"/>
      <c r="AI694" s="113"/>
      <c r="AJ694" s="113"/>
      <c r="AK694" s="113"/>
      <c r="AL694" s="113"/>
      <c r="AM694" s="113"/>
      <c r="AN694" s="113"/>
      <c r="AO694" s="113"/>
      <c r="AP694" s="113"/>
      <c r="AQ694" s="113"/>
      <c r="AR694" s="113"/>
      <c r="AS694" s="113"/>
      <c r="AT694" s="113"/>
      <c r="AU694" s="113"/>
      <c r="AV694" s="113"/>
      <c r="AW694" s="113"/>
      <c r="AX694" s="113"/>
      <c r="AY694" s="113"/>
      <c r="AZ694" s="113"/>
      <c r="BA694" s="113"/>
      <c r="BB694" s="113"/>
      <c r="BC694" s="113"/>
      <c r="BD694" s="113"/>
      <c r="BE694" s="113"/>
      <c r="BF694" s="113"/>
      <c r="BG694" s="113"/>
      <c r="BH694" s="113"/>
      <c r="BI694" s="113"/>
      <c r="BJ694" s="113"/>
      <c r="BK694" s="113"/>
      <c r="BL694" s="113"/>
      <c r="BM694" s="113"/>
      <c r="BN694" s="113"/>
      <c r="BO694" s="113"/>
      <c r="BP694" s="113"/>
      <c r="BQ694" s="113"/>
      <c r="BR694" s="113"/>
      <c r="BS694" s="113"/>
      <c r="BT694" s="113"/>
      <c r="BU694" s="113"/>
      <c r="BV694" s="113"/>
      <c r="BW694" s="113"/>
      <c r="BX694" s="113"/>
      <c r="BY694" s="113"/>
      <c r="BZ694" s="113"/>
    </row>
    <row r="695" spans="1:78" s="123" customFormat="1" ht="25.5" x14ac:dyDescent="0.2">
      <c r="A695" s="143" t="s">
        <v>27075</v>
      </c>
      <c r="B695" s="146" t="s">
        <v>28</v>
      </c>
      <c r="C695" s="145"/>
      <c r="D695" s="145"/>
      <c r="E695" s="144"/>
      <c r="F695" s="144"/>
      <c r="G695" s="144"/>
      <c r="H695" s="144"/>
      <c r="I695" s="144"/>
      <c r="J695" s="144"/>
      <c r="K695" s="144"/>
      <c r="L695" s="144"/>
      <c r="M695" s="144"/>
      <c r="N695" s="144"/>
      <c r="O695" s="144"/>
      <c r="P695" s="144"/>
      <c r="Q695" s="144"/>
      <c r="R695" s="147"/>
      <c r="S695" s="113"/>
      <c r="U695" s="113"/>
      <c r="V695" s="113"/>
      <c r="W695" s="113"/>
      <c r="X695" s="113"/>
      <c r="Y695" s="113"/>
      <c r="Z695" s="113"/>
      <c r="AA695" s="113"/>
      <c r="AB695" s="113"/>
      <c r="AC695" s="113"/>
      <c r="AD695" s="113"/>
      <c r="AE695" s="113"/>
      <c r="AF695" s="113"/>
      <c r="AG695" s="113"/>
      <c r="AH695" s="113"/>
      <c r="AI695" s="113"/>
      <c r="AJ695" s="113"/>
      <c r="AK695" s="113"/>
      <c r="AL695" s="113"/>
      <c r="AM695" s="113"/>
      <c r="AN695" s="113"/>
      <c r="AO695" s="113"/>
      <c r="AP695" s="113"/>
      <c r="AQ695" s="113"/>
      <c r="AR695" s="113"/>
      <c r="AS695" s="113"/>
      <c r="AT695" s="113"/>
      <c r="AU695" s="113"/>
      <c r="AV695" s="113"/>
      <c r="AW695" s="113"/>
      <c r="AX695" s="113"/>
      <c r="AY695" s="113"/>
      <c r="AZ695" s="113"/>
      <c r="BA695" s="113"/>
      <c r="BB695" s="113"/>
      <c r="BC695" s="113"/>
      <c r="BD695" s="113"/>
      <c r="BE695" s="113"/>
      <c r="BF695" s="113"/>
      <c r="BG695" s="113"/>
      <c r="BH695" s="113"/>
      <c r="BI695" s="113"/>
      <c r="BJ695" s="113"/>
      <c r="BK695" s="113"/>
      <c r="BL695" s="113"/>
      <c r="BM695" s="113"/>
      <c r="BN695" s="113"/>
      <c r="BO695" s="113"/>
      <c r="BP695" s="113"/>
      <c r="BQ695" s="113"/>
      <c r="BR695" s="113"/>
      <c r="BS695" s="113"/>
      <c r="BT695" s="113"/>
      <c r="BU695" s="113"/>
      <c r="BV695" s="113"/>
      <c r="BW695" s="113"/>
      <c r="BX695" s="113"/>
      <c r="BY695" s="113"/>
      <c r="BZ695" s="113"/>
    </row>
    <row r="696" spans="1:78" s="123" customFormat="1" ht="12.75" customHeight="1" x14ac:dyDescent="0.2">
      <c r="A696" s="138" t="s">
        <v>27075</v>
      </c>
      <c r="B696" s="125">
        <v>0.01</v>
      </c>
      <c r="C696" s="126"/>
      <c r="D696" s="126"/>
      <c r="E696" s="125"/>
      <c r="F696" s="125"/>
      <c r="G696" s="125"/>
      <c r="H696" s="125"/>
      <c r="I696" s="125"/>
      <c r="J696" s="125"/>
      <c r="K696" s="125"/>
      <c r="L696" s="125"/>
      <c r="M696" s="125"/>
      <c r="N696" s="125"/>
      <c r="O696" s="125"/>
      <c r="P696" s="125"/>
      <c r="Q696" s="125"/>
      <c r="R696" s="135"/>
      <c r="S696" s="113"/>
      <c r="U696" s="113"/>
      <c r="V696" s="113"/>
      <c r="W696" s="113"/>
      <c r="X696" s="113"/>
      <c r="Y696" s="113"/>
      <c r="Z696" s="113"/>
      <c r="AA696" s="113"/>
      <c r="AB696" s="113"/>
      <c r="AC696" s="113"/>
      <c r="AD696" s="113"/>
      <c r="AE696" s="113"/>
      <c r="AF696" s="113"/>
      <c r="AG696" s="113"/>
      <c r="AH696" s="113"/>
      <c r="AI696" s="113"/>
      <c r="AJ696" s="113"/>
      <c r="AK696" s="113"/>
      <c r="AL696" s="113"/>
      <c r="AM696" s="113"/>
      <c r="AN696" s="113"/>
      <c r="AO696" s="113"/>
      <c r="AP696" s="113"/>
      <c r="AQ696" s="113"/>
      <c r="AR696" s="113"/>
      <c r="AS696" s="113"/>
      <c r="AT696" s="113"/>
      <c r="AU696" s="113"/>
      <c r="AV696" s="113"/>
      <c r="AW696" s="113"/>
      <c r="AX696" s="113"/>
      <c r="AY696" s="113"/>
      <c r="AZ696" s="113"/>
      <c r="BA696" s="113"/>
      <c r="BB696" s="113"/>
      <c r="BC696" s="113"/>
      <c r="BD696" s="113"/>
      <c r="BE696" s="113"/>
      <c r="BF696" s="113"/>
      <c r="BG696" s="113"/>
      <c r="BH696" s="113"/>
      <c r="BI696" s="113"/>
      <c r="BJ696" s="113"/>
      <c r="BK696" s="113"/>
      <c r="BL696" s="113"/>
      <c r="BM696" s="113"/>
      <c r="BN696" s="113"/>
      <c r="BO696" s="113"/>
      <c r="BP696" s="113"/>
      <c r="BQ696" s="113"/>
      <c r="BR696" s="113"/>
      <c r="BS696" s="113"/>
      <c r="BT696" s="113"/>
      <c r="BU696" s="113"/>
      <c r="BV696" s="113"/>
      <c r="BW696" s="113"/>
      <c r="BX696" s="113"/>
      <c r="BY696" s="113"/>
      <c r="BZ696" s="113"/>
    </row>
    <row r="697" spans="1:78" s="123" customFormat="1" ht="12.75" customHeight="1" x14ac:dyDescent="0.2">
      <c r="A697" s="136" t="s">
        <v>27288</v>
      </c>
      <c r="B697" s="152" t="s">
        <v>21</v>
      </c>
      <c r="C697" s="194" t="s">
        <v>20</v>
      </c>
      <c r="D697" s="194" t="s">
        <v>3</v>
      </c>
      <c r="E697" s="152"/>
      <c r="F697" s="152"/>
      <c r="G697" s="152"/>
      <c r="H697" s="152"/>
      <c r="I697" s="152"/>
      <c r="J697" s="152"/>
      <c r="K697" s="152"/>
      <c r="L697" s="152"/>
      <c r="M697" s="152"/>
      <c r="N697" s="152"/>
      <c r="O697" s="152"/>
      <c r="P697" s="152"/>
      <c r="Q697" s="152"/>
      <c r="R697" s="153"/>
      <c r="S697" s="113"/>
      <c r="U697" s="113"/>
      <c r="V697" s="113"/>
      <c r="W697" s="113"/>
      <c r="X697" s="113"/>
      <c r="Y697" s="113"/>
      <c r="Z697" s="113"/>
      <c r="AA697" s="113"/>
      <c r="AB697" s="113"/>
      <c r="AC697" s="113"/>
      <c r="AD697" s="113"/>
      <c r="AE697" s="113"/>
      <c r="AF697" s="113"/>
      <c r="AG697" s="113"/>
      <c r="AH697" s="113"/>
      <c r="AI697" s="113"/>
      <c r="AJ697" s="113"/>
      <c r="AK697" s="113"/>
      <c r="AL697" s="113"/>
      <c r="AM697" s="113"/>
      <c r="AN697" s="113"/>
      <c r="AO697" s="113"/>
      <c r="AP697" s="113"/>
      <c r="AQ697" s="113"/>
      <c r="AR697" s="113"/>
      <c r="AS697" s="113"/>
      <c r="AT697" s="113"/>
      <c r="AU697" s="113"/>
      <c r="AV697" s="113"/>
      <c r="AW697" s="113"/>
      <c r="AX697" s="113"/>
      <c r="AY697" s="113"/>
      <c r="AZ697" s="113"/>
      <c r="BA697" s="113"/>
      <c r="BB697" s="113"/>
      <c r="BC697" s="113"/>
      <c r="BD697" s="113"/>
      <c r="BE697" s="113"/>
      <c r="BF697" s="113"/>
      <c r="BG697" s="113"/>
      <c r="BH697" s="113"/>
      <c r="BI697" s="113"/>
      <c r="BJ697" s="113"/>
      <c r="BK697" s="113"/>
      <c r="BL697" s="113"/>
      <c r="BM697" s="113"/>
      <c r="BN697" s="113"/>
      <c r="BO697" s="113"/>
      <c r="BP697" s="113"/>
      <c r="BQ697" s="113"/>
      <c r="BR697" s="113"/>
      <c r="BS697" s="113"/>
      <c r="BT697" s="113"/>
      <c r="BU697" s="113"/>
      <c r="BV697" s="113"/>
      <c r="BW697" s="113"/>
      <c r="BX697" s="113"/>
      <c r="BY697" s="113"/>
      <c r="BZ697" s="113"/>
    </row>
    <row r="698" spans="1:78" s="123" customFormat="1" ht="12.75" customHeight="1" x14ac:dyDescent="0.2">
      <c r="A698" s="138" t="s">
        <v>27288</v>
      </c>
      <c r="B698" s="125">
        <v>0.01</v>
      </c>
      <c r="C698" s="126">
        <v>0.01</v>
      </c>
      <c r="D698" s="126">
        <v>0.01</v>
      </c>
      <c r="E698" s="125"/>
      <c r="F698" s="125"/>
      <c r="G698" s="125"/>
      <c r="H698" s="125"/>
      <c r="I698" s="125"/>
      <c r="J698" s="125"/>
      <c r="K698" s="125"/>
      <c r="L698" s="125"/>
      <c r="M698" s="125"/>
      <c r="N698" s="125"/>
      <c r="O698" s="125"/>
      <c r="P698" s="125"/>
      <c r="Q698" s="125"/>
      <c r="R698" s="135"/>
      <c r="S698" s="113"/>
      <c r="U698" s="113"/>
      <c r="V698" s="113"/>
      <c r="W698" s="113"/>
      <c r="X698" s="113"/>
      <c r="Y698" s="113"/>
      <c r="Z698" s="113"/>
      <c r="AA698" s="113"/>
      <c r="AB698" s="113"/>
      <c r="AC698" s="113"/>
      <c r="AD698" s="113"/>
      <c r="AE698" s="113"/>
      <c r="AF698" s="113"/>
      <c r="AG698" s="113"/>
      <c r="AH698" s="113"/>
      <c r="AI698" s="113"/>
      <c r="AJ698" s="113"/>
      <c r="AK698" s="113"/>
      <c r="AL698" s="113"/>
      <c r="AM698" s="113"/>
      <c r="AN698" s="113"/>
      <c r="AO698" s="113"/>
      <c r="AP698" s="113"/>
      <c r="AQ698" s="113"/>
      <c r="AR698" s="113"/>
      <c r="AS698" s="113"/>
      <c r="AT698" s="113"/>
      <c r="AU698" s="113"/>
      <c r="AV698" s="113"/>
      <c r="AW698" s="113"/>
      <c r="AX698" s="113"/>
      <c r="AY698" s="113"/>
      <c r="AZ698" s="113"/>
      <c r="BA698" s="113"/>
      <c r="BB698" s="113"/>
      <c r="BC698" s="113"/>
      <c r="BD698" s="113"/>
      <c r="BE698" s="113"/>
      <c r="BF698" s="113"/>
      <c r="BG698" s="113"/>
      <c r="BH698" s="113"/>
      <c r="BI698" s="113"/>
      <c r="BJ698" s="113"/>
      <c r="BK698" s="113"/>
      <c r="BL698" s="113"/>
      <c r="BM698" s="113"/>
      <c r="BN698" s="113"/>
      <c r="BO698" s="113"/>
      <c r="BP698" s="113"/>
      <c r="BQ698" s="113"/>
      <c r="BR698" s="113"/>
      <c r="BS698" s="113"/>
      <c r="BT698" s="113"/>
      <c r="BU698" s="113"/>
      <c r="BV698" s="113"/>
      <c r="BW698" s="113"/>
      <c r="BX698" s="113"/>
      <c r="BY698" s="113"/>
      <c r="BZ698" s="113"/>
    </row>
    <row r="699" spans="1:78" s="133" customFormat="1" ht="12.75" customHeight="1" x14ac:dyDescent="0.2">
      <c r="A699" s="214" t="s">
        <v>26932</v>
      </c>
      <c r="B699" s="110" t="s">
        <v>26860</v>
      </c>
      <c r="C699" s="171"/>
      <c r="D699" s="171"/>
      <c r="E699" s="110"/>
      <c r="F699" s="110"/>
      <c r="G699" s="110"/>
      <c r="H699" s="110"/>
      <c r="I699" s="110"/>
      <c r="J699" s="110"/>
      <c r="K699" s="110"/>
      <c r="L699" s="110"/>
      <c r="M699" s="110"/>
      <c r="N699" s="110"/>
      <c r="O699" s="110"/>
      <c r="P699" s="110"/>
      <c r="Q699" s="110"/>
      <c r="R699" s="205"/>
    </row>
    <row r="700" spans="1:78" s="133" customFormat="1" ht="12.75" customHeight="1" x14ac:dyDescent="0.2">
      <c r="A700" s="134" t="s">
        <v>26932</v>
      </c>
      <c r="B700" s="125">
        <v>0.01</v>
      </c>
      <c r="C700" s="126"/>
      <c r="D700" s="127"/>
      <c r="E700" s="125"/>
      <c r="F700" s="125"/>
      <c r="G700" s="125"/>
      <c r="H700" s="125"/>
      <c r="I700" s="125"/>
      <c r="J700" s="125"/>
      <c r="K700" s="125"/>
      <c r="L700" s="125"/>
      <c r="M700" s="125"/>
      <c r="N700" s="125"/>
      <c r="O700" s="125"/>
      <c r="P700" s="125"/>
      <c r="Q700" s="125"/>
      <c r="R700" s="204"/>
    </row>
    <row r="701" spans="1:78" s="133" customFormat="1" ht="12.75" customHeight="1" x14ac:dyDescent="0.2">
      <c r="A701" s="129" t="s">
        <v>27438</v>
      </c>
      <c r="B701" s="152" t="s">
        <v>27439</v>
      </c>
      <c r="C701" s="194"/>
      <c r="D701" s="131"/>
      <c r="E701" s="152"/>
      <c r="F701" s="152"/>
      <c r="G701" s="152"/>
      <c r="H701" s="152"/>
      <c r="I701" s="152"/>
      <c r="J701" s="152"/>
      <c r="K701" s="152"/>
      <c r="L701" s="152"/>
      <c r="M701" s="152"/>
      <c r="N701" s="152"/>
      <c r="O701" s="152"/>
      <c r="P701" s="152"/>
      <c r="Q701" s="152"/>
      <c r="R701" s="203"/>
    </row>
    <row r="702" spans="1:78" s="133" customFormat="1" ht="12.75" customHeight="1" x14ac:dyDescent="0.2">
      <c r="A702" s="134" t="s">
        <v>27438</v>
      </c>
      <c r="B702" s="125">
        <v>0.01</v>
      </c>
      <c r="C702" s="126"/>
      <c r="D702" s="127"/>
      <c r="E702" s="125"/>
      <c r="F702" s="125"/>
      <c r="G702" s="125"/>
      <c r="H702" s="125"/>
      <c r="I702" s="125"/>
      <c r="J702" s="125"/>
      <c r="K702" s="125"/>
      <c r="L702" s="125"/>
      <c r="M702" s="125"/>
      <c r="N702" s="125"/>
      <c r="O702" s="125"/>
      <c r="P702" s="125"/>
      <c r="Q702" s="125"/>
      <c r="R702" s="204"/>
    </row>
    <row r="703" spans="1:78" s="133" customFormat="1" ht="12.75" customHeight="1" x14ac:dyDescent="0.2">
      <c r="A703" s="150" t="s">
        <v>27550</v>
      </c>
      <c r="B703" s="144" t="s">
        <v>27036</v>
      </c>
      <c r="C703" s="145"/>
      <c r="D703" s="146"/>
      <c r="E703" s="144"/>
      <c r="F703" s="144"/>
      <c r="G703" s="144"/>
      <c r="H703" s="144"/>
      <c r="I703" s="144"/>
      <c r="J703" s="144"/>
      <c r="K703" s="144"/>
      <c r="L703" s="144"/>
      <c r="M703" s="144"/>
      <c r="N703" s="144"/>
      <c r="O703" s="144"/>
      <c r="P703" s="144"/>
      <c r="Q703" s="144"/>
      <c r="R703" s="205"/>
    </row>
    <row r="704" spans="1:78" s="133" customFormat="1" ht="12.75" customHeight="1" x14ac:dyDescent="0.2">
      <c r="A704" s="150" t="s">
        <v>27550</v>
      </c>
      <c r="B704" s="144">
        <v>0.01</v>
      </c>
      <c r="C704" s="145"/>
      <c r="D704" s="146"/>
      <c r="E704" s="144"/>
      <c r="F704" s="144"/>
      <c r="G704" s="144"/>
      <c r="H704" s="144"/>
      <c r="I704" s="144"/>
      <c r="J704" s="144"/>
      <c r="K704" s="144"/>
      <c r="L704" s="144"/>
      <c r="M704" s="144"/>
      <c r="N704" s="144"/>
      <c r="O704" s="144"/>
      <c r="P704" s="144"/>
      <c r="Q704" s="144"/>
      <c r="R704" s="205"/>
    </row>
    <row r="705" spans="1:18" s="133" customFormat="1" ht="12.75" customHeight="1" x14ac:dyDescent="0.2">
      <c r="A705" s="129" t="s">
        <v>27542</v>
      </c>
      <c r="B705" s="152" t="s">
        <v>26860</v>
      </c>
      <c r="C705" s="194"/>
      <c r="D705" s="131"/>
      <c r="E705" s="152"/>
      <c r="F705" s="152"/>
      <c r="G705" s="152"/>
      <c r="H705" s="152"/>
      <c r="I705" s="152"/>
      <c r="J705" s="152"/>
      <c r="K705" s="152"/>
      <c r="L705" s="152"/>
      <c r="M705" s="152"/>
      <c r="N705" s="152"/>
      <c r="O705" s="152"/>
      <c r="P705" s="152"/>
      <c r="Q705" s="152"/>
      <c r="R705" s="203"/>
    </row>
    <row r="706" spans="1:18" s="133" customFormat="1" ht="12.75" customHeight="1" x14ac:dyDescent="0.2">
      <c r="A706" s="134" t="s">
        <v>27542</v>
      </c>
      <c r="B706" s="125">
        <v>0.01</v>
      </c>
      <c r="C706" s="126"/>
      <c r="D706" s="127"/>
      <c r="E706" s="125"/>
      <c r="F706" s="125"/>
      <c r="G706" s="125"/>
      <c r="H706" s="125"/>
      <c r="I706" s="125"/>
      <c r="J706" s="125"/>
      <c r="K706" s="125"/>
      <c r="L706" s="125"/>
      <c r="M706" s="125"/>
      <c r="N706" s="125"/>
      <c r="O706" s="125"/>
      <c r="P706" s="125"/>
      <c r="Q706" s="125"/>
      <c r="R706" s="204"/>
    </row>
    <row r="707" spans="1:18" s="133" customFormat="1" ht="12.75" customHeight="1" x14ac:dyDescent="0.2">
      <c r="A707" s="150" t="s">
        <v>27422</v>
      </c>
      <c r="B707" s="144" t="s">
        <v>26893</v>
      </c>
      <c r="C707" s="145"/>
      <c r="D707" s="146"/>
      <c r="E707" s="144"/>
      <c r="F707" s="144"/>
      <c r="G707" s="144"/>
      <c r="H707" s="144"/>
      <c r="I707" s="144"/>
      <c r="J707" s="144"/>
      <c r="K707" s="144"/>
      <c r="L707" s="144"/>
      <c r="M707" s="144"/>
      <c r="N707" s="144"/>
      <c r="O707" s="144"/>
      <c r="P707" s="144"/>
      <c r="Q707" s="144"/>
      <c r="R707" s="205"/>
    </row>
    <row r="708" spans="1:18" s="133" customFormat="1" ht="12.75" customHeight="1" x14ac:dyDescent="0.2">
      <c r="A708" s="150" t="s">
        <v>27422</v>
      </c>
      <c r="B708" s="144">
        <v>0.01</v>
      </c>
      <c r="C708" s="145"/>
      <c r="D708" s="146"/>
      <c r="E708" s="144"/>
      <c r="F708" s="144"/>
      <c r="G708" s="144"/>
      <c r="H708" s="144"/>
      <c r="I708" s="144"/>
      <c r="J708" s="144"/>
      <c r="K708" s="144"/>
      <c r="L708" s="144"/>
      <c r="M708" s="144"/>
      <c r="N708" s="144"/>
      <c r="O708" s="144"/>
      <c r="P708" s="144"/>
      <c r="Q708" s="144"/>
      <c r="R708" s="205"/>
    </row>
    <row r="709" spans="1:18" s="133" customFormat="1" ht="12.75" customHeight="1" x14ac:dyDescent="0.2">
      <c r="A709" s="129" t="s">
        <v>27252</v>
      </c>
      <c r="B709" s="152" t="s">
        <v>26893</v>
      </c>
      <c r="C709" s="194"/>
      <c r="D709" s="131"/>
      <c r="E709" s="152"/>
      <c r="F709" s="152"/>
      <c r="G709" s="152"/>
      <c r="H709" s="152"/>
      <c r="I709" s="152"/>
      <c r="J709" s="152"/>
      <c r="K709" s="152"/>
      <c r="L709" s="152"/>
      <c r="M709" s="152"/>
      <c r="N709" s="152"/>
      <c r="O709" s="152"/>
      <c r="P709" s="152"/>
      <c r="Q709" s="152"/>
      <c r="R709" s="203"/>
    </row>
    <row r="710" spans="1:18" s="133" customFormat="1" ht="12.75" customHeight="1" x14ac:dyDescent="0.2">
      <c r="A710" s="134" t="s">
        <v>27252</v>
      </c>
      <c r="B710" s="125">
        <v>0.01</v>
      </c>
      <c r="C710" s="126"/>
      <c r="D710" s="127"/>
      <c r="E710" s="125"/>
      <c r="F710" s="125"/>
      <c r="G710" s="125"/>
      <c r="H710" s="125"/>
      <c r="I710" s="125"/>
      <c r="J710" s="125"/>
      <c r="K710" s="125"/>
      <c r="L710" s="125"/>
      <c r="M710" s="125"/>
      <c r="N710" s="125"/>
      <c r="O710" s="125"/>
      <c r="P710" s="125"/>
      <c r="Q710" s="125"/>
      <c r="R710" s="204"/>
    </row>
    <row r="711" spans="1:18" s="133" customFormat="1" ht="12.75" customHeight="1" x14ac:dyDescent="0.2">
      <c r="A711" s="150" t="s">
        <v>26974</v>
      </c>
      <c r="B711" s="144" t="s">
        <v>27078</v>
      </c>
      <c r="C711" s="144" t="s">
        <v>20</v>
      </c>
      <c r="D711" s="144" t="s">
        <v>23</v>
      </c>
      <c r="E711" s="144"/>
      <c r="F711" s="144"/>
      <c r="G711" s="144"/>
      <c r="H711" s="144"/>
      <c r="I711" s="144"/>
      <c r="J711" s="144"/>
      <c r="K711" s="144"/>
      <c r="L711" s="144"/>
      <c r="M711" s="144"/>
      <c r="N711" s="144"/>
      <c r="O711" s="144"/>
      <c r="P711" s="144"/>
      <c r="Q711" s="144"/>
      <c r="R711" s="205"/>
    </row>
    <row r="712" spans="1:18" s="133" customFormat="1" ht="12.75" customHeight="1" x14ac:dyDescent="0.2">
      <c r="A712" s="134" t="s">
        <v>26974</v>
      </c>
      <c r="B712" s="125">
        <v>0.01</v>
      </c>
      <c r="C712" s="125">
        <v>0.01</v>
      </c>
      <c r="D712" s="125">
        <v>0.01</v>
      </c>
      <c r="E712" s="125"/>
      <c r="F712" s="125"/>
      <c r="G712" s="125"/>
      <c r="H712" s="125"/>
      <c r="I712" s="125"/>
      <c r="J712" s="125"/>
      <c r="K712" s="125"/>
      <c r="L712" s="125"/>
      <c r="M712" s="125"/>
      <c r="N712" s="125"/>
      <c r="O712" s="125"/>
      <c r="P712" s="125"/>
      <c r="Q712" s="125"/>
      <c r="R712" s="204"/>
    </row>
    <row r="713" spans="1:18" s="133" customFormat="1" ht="25.5" x14ac:dyDescent="0.2">
      <c r="A713" s="150" t="s">
        <v>26955</v>
      </c>
      <c r="B713" s="169" t="s">
        <v>27104</v>
      </c>
      <c r="C713" s="171" t="s">
        <v>18</v>
      </c>
      <c r="D713" s="169"/>
      <c r="E713" s="110"/>
      <c r="F713" s="110"/>
      <c r="G713" s="110"/>
      <c r="H713" s="110"/>
      <c r="I713" s="110"/>
      <c r="J713" s="110"/>
      <c r="K713" s="110"/>
      <c r="L713" s="110"/>
      <c r="M713" s="110"/>
      <c r="N713" s="110"/>
      <c r="O713" s="110"/>
      <c r="P713" s="110"/>
      <c r="Q713" s="110"/>
      <c r="R713" s="205"/>
    </row>
    <row r="714" spans="1:18" s="133" customFormat="1" ht="12.75" customHeight="1" x14ac:dyDescent="0.2">
      <c r="A714" s="150" t="s">
        <v>26955</v>
      </c>
      <c r="B714" s="110">
        <v>0.01</v>
      </c>
      <c r="C714" s="171">
        <v>0.01</v>
      </c>
      <c r="D714" s="169"/>
      <c r="E714" s="110"/>
      <c r="F714" s="110"/>
      <c r="G714" s="110"/>
      <c r="H714" s="110"/>
      <c r="I714" s="110"/>
      <c r="J714" s="110"/>
      <c r="K714" s="110"/>
      <c r="L714" s="110"/>
      <c r="M714" s="110"/>
      <c r="N714" s="110"/>
      <c r="O714" s="110"/>
      <c r="P714" s="110"/>
      <c r="Q714" s="110"/>
      <c r="R714" s="205"/>
    </row>
    <row r="715" spans="1:18" s="133" customFormat="1" ht="12.75" customHeight="1" x14ac:dyDescent="0.2">
      <c r="A715" s="129" t="s">
        <v>27296</v>
      </c>
      <c r="B715" s="152" t="s">
        <v>26893</v>
      </c>
      <c r="C715" s="194" t="s">
        <v>21</v>
      </c>
      <c r="D715" s="131"/>
      <c r="E715" s="152"/>
      <c r="F715" s="152"/>
      <c r="G715" s="152"/>
      <c r="H715" s="152"/>
      <c r="I715" s="152"/>
      <c r="J715" s="152"/>
      <c r="K715" s="152"/>
      <c r="L715" s="152"/>
      <c r="M715" s="152"/>
      <c r="N715" s="152"/>
      <c r="O715" s="152"/>
      <c r="P715" s="152"/>
      <c r="Q715" s="152"/>
      <c r="R715" s="203"/>
    </row>
    <row r="716" spans="1:18" s="133" customFormat="1" ht="12.75" customHeight="1" x14ac:dyDescent="0.2">
      <c r="A716" s="134" t="s">
        <v>27296</v>
      </c>
      <c r="B716" s="125">
        <v>0.01</v>
      </c>
      <c r="C716" s="126">
        <v>0.01</v>
      </c>
      <c r="D716" s="127"/>
      <c r="E716" s="125"/>
      <c r="F716" s="125"/>
      <c r="G716" s="125"/>
      <c r="H716" s="125"/>
      <c r="I716" s="125"/>
      <c r="J716" s="125"/>
      <c r="K716" s="125"/>
      <c r="L716" s="125"/>
      <c r="M716" s="125"/>
      <c r="N716" s="125"/>
      <c r="O716" s="125"/>
      <c r="P716" s="125"/>
      <c r="Q716" s="125"/>
      <c r="R716" s="204"/>
    </row>
    <row r="717" spans="1:18" s="133" customFormat="1" ht="25.5" x14ac:dyDescent="0.2">
      <c r="A717" s="150" t="s">
        <v>27579</v>
      </c>
      <c r="B717" s="146" t="s">
        <v>26</v>
      </c>
      <c r="C717" s="145"/>
      <c r="D717" s="146"/>
      <c r="E717" s="144"/>
      <c r="F717" s="144"/>
      <c r="G717" s="144"/>
      <c r="H717" s="144"/>
      <c r="I717" s="144"/>
      <c r="J717" s="144"/>
      <c r="K717" s="144"/>
      <c r="L717" s="144"/>
      <c r="M717" s="144"/>
      <c r="N717" s="144"/>
      <c r="O717" s="144"/>
      <c r="P717" s="144"/>
      <c r="Q717" s="144"/>
      <c r="R717" s="205"/>
    </row>
    <row r="718" spans="1:18" s="133" customFormat="1" ht="12.75" customHeight="1" x14ac:dyDescent="0.2">
      <c r="A718" s="150" t="s">
        <v>27579</v>
      </c>
      <c r="B718" s="127">
        <v>0.01</v>
      </c>
      <c r="C718" s="145"/>
      <c r="D718" s="146"/>
      <c r="E718" s="144"/>
      <c r="F718" s="144"/>
      <c r="G718" s="144"/>
      <c r="H718" s="144"/>
      <c r="I718" s="144"/>
      <c r="J718" s="144"/>
      <c r="K718" s="144"/>
      <c r="L718" s="144"/>
      <c r="M718" s="144"/>
      <c r="N718" s="144"/>
      <c r="O718" s="144"/>
      <c r="P718" s="144"/>
      <c r="Q718" s="144"/>
      <c r="R718" s="205"/>
    </row>
    <row r="719" spans="1:18" s="133" customFormat="1" x14ac:dyDescent="0.2">
      <c r="A719" s="136" t="s">
        <v>68</v>
      </c>
      <c r="B719" s="130" t="s">
        <v>26864</v>
      </c>
      <c r="C719" s="130"/>
      <c r="D719" s="131"/>
      <c r="E719" s="131"/>
      <c r="F719" s="131"/>
      <c r="G719" s="131"/>
      <c r="H719" s="131"/>
      <c r="I719" s="131"/>
      <c r="J719" s="131"/>
      <c r="K719" s="131"/>
      <c r="L719" s="131"/>
      <c r="M719" s="131"/>
      <c r="N719" s="131"/>
      <c r="O719" s="131"/>
      <c r="P719" s="131"/>
      <c r="Q719" s="131"/>
      <c r="R719" s="137"/>
    </row>
    <row r="720" spans="1:18" s="133" customFormat="1" ht="12.75" customHeight="1" x14ac:dyDescent="0.2">
      <c r="A720" s="138" t="s">
        <v>68</v>
      </c>
      <c r="B720" s="125">
        <v>0.01</v>
      </c>
      <c r="C720" s="126"/>
      <c r="D720" s="127"/>
      <c r="E720" s="125"/>
      <c r="F720" s="125"/>
      <c r="G720" s="125"/>
      <c r="H720" s="125"/>
      <c r="I720" s="125"/>
      <c r="J720" s="125"/>
      <c r="K720" s="125"/>
      <c r="L720" s="125"/>
      <c r="M720" s="125"/>
      <c r="N720" s="125"/>
      <c r="O720" s="125"/>
      <c r="P720" s="125"/>
      <c r="Q720" s="125"/>
      <c r="R720" s="135"/>
    </row>
    <row r="721" spans="1:18" s="133" customFormat="1" ht="12.75" customHeight="1" x14ac:dyDescent="0.2">
      <c r="A721" s="143" t="s">
        <v>27060</v>
      </c>
      <c r="B721" s="144" t="s">
        <v>20</v>
      </c>
      <c r="C721" s="145"/>
      <c r="D721" s="146"/>
      <c r="E721" s="144"/>
      <c r="F721" s="144"/>
      <c r="G721" s="144"/>
      <c r="H721" s="144"/>
      <c r="I721" s="144"/>
      <c r="J721" s="144"/>
      <c r="K721" s="144"/>
      <c r="L721" s="144"/>
      <c r="M721" s="144"/>
      <c r="N721" s="144"/>
      <c r="O721" s="144"/>
      <c r="P721" s="144"/>
      <c r="Q721" s="144"/>
      <c r="R721" s="147"/>
    </row>
    <row r="722" spans="1:18" s="133" customFormat="1" ht="12.75" customHeight="1" x14ac:dyDescent="0.2">
      <c r="A722" s="138" t="s">
        <v>27060</v>
      </c>
      <c r="B722" s="125">
        <v>0.01</v>
      </c>
      <c r="C722" s="126"/>
      <c r="D722" s="127"/>
      <c r="E722" s="125"/>
      <c r="F722" s="125"/>
      <c r="G722" s="125"/>
      <c r="H722" s="125"/>
      <c r="I722" s="125"/>
      <c r="J722" s="125"/>
      <c r="K722" s="125"/>
      <c r="L722" s="125"/>
      <c r="M722" s="125"/>
      <c r="N722" s="125"/>
      <c r="O722" s="125"/>
      <c r="P722" s="125"/>
      <c r="Q722" s="125"/>
      <c r="R722" s="135"/>
    </row>
    <row r="723" spans="1:18" s="133" customFormat="1" ht="12.75" customHeight="1" x14ac:dyDescent="0.2">
      <c r="A723" s="136" t="s">
        <v>27249</v>
      </c>
      <c r="B723" s="152" t="s">
        <v>26882</v>
      </c>
      <c r="C723" s="194"/>
      <c r="D723" s="131"/>
      <c r="E723" s="152"/>
      <c r="F723" s="152"/>
      <c r="G723" s="152"/>
      <c r="H723" s="152"/>
      <c r="I723" s="152"/>
      <c r="J723" s="152"/>
      <c r="K723" s="152"/>
      <c r="L723" s="152"/>
      <c r="M723" s="152"/>
      <c r="N723" s="152"/>
      <c r="O723" s="152"/>
      <c r="P723" s="152"/>
      <c r="Q723" s="152"/>
      <c r="R723" s="153"/>
    </row>
    <row r="724" spans="1:18" s="133" customFormat="1" ht="12.75" customHeight="1" x14ac:dyDescent="0.2">
      <c r="A724" s="138" t="s">
        <v>27249</v>
      </c>
      <c r="B724" s="125">
        <v>0.01</v>
      </c>
      <c r="C724" s="126"/>
      <c r="D724" s="127"/>
      <c r="E724" s="125"/>
      <c r="F724" s="125"/>
      <c r="G724" s="125"/>
      <c r="H724" s="125"/>
      <c r="I724" s="125"/>
      <c r="J724" s="125"/>
      <c r="K724" s="125"/>
      <c r="L724" s="125"/>
      <c r="M724" s="125"/>
      <c r="N724" s="125"/>
      <c r="O724" s="125"/>
      <c r="P724" s="125"/>
      <c r="Q724" s="125"/>
      <c r="R724" s="135"/>
    </row>
    <row r="725" spans="1:18" s="133" customFormat="1" ht="12.75" customHeight="1" x14ac:dyDescent="0.2">
      <c r="A725" s="143" t="s">
        <v>27086</v>
      </c>
      <c r="B725" s="144" t="s">
        <v>26893</v>
      </c>
      <c r="C725" s="145"/>
      <c r="D725" s="146"/>
      <c r="E725" s="144"/>
      <c r="F725" s="144"/>
      <c r="G725" s="144"/>
      <c r="H725" s="144"/>
      <c r="I725" s="144"/>
      <c r="J725" s="144"/>
      <c r="K725" s="144"/>
      <c r="L725" s="144"/>
      <c r="M725" s="144"/>
      <c r="N725" s="144"/>
      <c r="O725" s="144"/>
      <c r="P725" s="144"/>
      <c r="Q725" s="144"/>
      <c r="R725" s="147"/>
    </row>
    <row r="726" spans="1:18" s="133" customFormat="1" ht="12.75" customHeight="1" x14ac:dyDescent="0.2">
      <c r="A726" s="138" t="s">
        <v>27086</v>
      </c>
      <c r="B726" s="125">
        <v>0.01</v>
      </c>
      <c r="C726" s="126"/>
      <c r="D726" s="127"/>
      <c r="E726" s="125"/>
      <c r="F726" s="125"/>
      <c r="G726" s="125"/>
      <c r="H726" s="125"/>
      <c r="I726" s="125"/>
      <c r="J726" s="125"/>
      <c r="K726" s="125"/>
      <c r="L726" s="125"/>
      <c r="M726" s="125"/>
      <c r="N726" s="125"/>
      <c r="O726" s="125"/>
      <c r="P726" s="125"/>
      <c r="Q726" s="125"/>
      <c r="R726" s="135"/>
    </row>
    <row r="727" spans="1:18" s="133" customFormat="1" x14ac:dyDescent="0.2">
      <c r="A727" s="150" t="s">
        <v>26930</v>
      </c>
      <c r="B727" s="169" t="s">
        <v>26860</v>
      </c>
      <c r="C727" s="171" t="s">
        <v>23</v>
      </c>
      <c r="D727" s="169"/>
      <c r="E727" s="110"/>
      <c r="F727" s="110"/>
      <c r="G727" s="110"/>
      <c r="H727" s="110"/>
      <c r="I727" s="110"/>
      <c r="J727" s="110"/>
      <c r="K727" s="110"/>
      <c r="L727" s="110"/>
      <c r="M727" s="110"/>
      <c r="N727" s="110"/>
      <c r="O727" s="110"/>
      <c r="P727" s="110"/>
      <c r="Q727" s="110"/>
      <c r="R727" s="205"/>
    </row>
    <row r="728" spans="1:18" s="133" customFormat="1" ht="12.75" customHeight="1" x14ac:dyDescent="0.2">
      <c r="A728" s="138" t="s">
        <v>26930</v>
      </c>
      <c r="B728" s="215">
        <v>0.01</v>
      </c>
      <c r="C728" s="126">
        <v>0.01</v>
      </c>
      <c r="D728" s="127"/>
      <c r="E728" s="125"/>
      <c r="F728" s="125"/>
      <c r="G728" s="125"/>
      <c r="H728" s="125"/>
      <c r="I728" s="125"/>
      <c r="J728" s="125"/>
      <c r="K728" s="125"/>
      <c r="L728" s="125"/>
      <c r="M728" s="125"/>
      <c r="N728" s="125"/>
      <c r="O728" s="125"/>
      <c r="P728" s="125"/>
      <c r="Q728" s="125"/>
      <c r="R728" s="204"/>
    </row>
    <row r="729" spans="1:18" s="133" customFormat="1" ht="12.75" customHeight="1" x14ac:dyDescent="0.2">
      <c r="A729" s="143" t="s">
        <v>27500</v>
      </c>
      <c r="B729" s="146" t="s">
        <v>26937</v>
      </c>
      <c r="C729" s="145"/>
      <c r="D729" s="146"/>
      <c r="E729" s="144"/>
      <c r="F729" s="144"/>
      <c r="G729" s="144"/>
      <c r="H729" s="144"/>
      <c r="I729" s="144"/>
      <c r="J729" s="144"/>
      <c r="K729" s="144"/>
      <c r="L729" s="144"/>
      <c r="M729" s="144"/>
      <c r="N729" s="144"/>
      <c r="O729" s="144"/>
      <c r="P729" s="144"/>
      <c r="Q729" s="144"/>
      <c r="R729" s="205"/>
    </row>
    <row r="730" spans="1:18" s="133" customFormat="1" ht="12.75" customHeight="1" x14ac:dyDescent="0.2">
      <c r="A730" s="143" t="s">
        <v>27500</v>
      </c>
      <c r="B730" s="125">
        <v>0.01</v>
      </c>
      <c r="C730" s="145"/>
      <c r="D730" s="146"/>
      <c r="E730" s="144"/>
      <c r="F730" s="144"/>
      <c r="G730" s="144"/>
      <c r="H730" s="144"/>
      <c r="I730" s="144"/>
      <c r="J730" s="144"/>
      <c r="K730" s="144"/>
      <c r="L730" s="144"/>
      <c r="M730" s="144"/>
      <c r="N730" s="144"/>
      <c r="O730" s="144"/>
      <c r="P730" s="144"/>
      <c r="Q730" s="144"/>
      <c r="R730" s="205"/>
    </row>
    <row r="731" spans="1:18" s="133" customFormat="1" ht="25.5" x14ac:dyDescent="0.2">
      <c r="A731" s="136" t="s">
        <v>27477</v>
      </c>
      <c r="B731" s="152" t="s">
        <v>26893</v>
      </c>
      <c r="C731" s="194" t="s">
        <v>8</v>
      </c>
      <c r="D731" s="131"/>
      <c r="E731" s="152"/>
      <c r="F731" s="152"/>
      <c r="G731" s="152"/>
      <c r="H731" s="152"/>
      <c r="I731" s="152"/>
      <c r="J731" s="152"/>
      <c r="K731" s="152"/>
      <c r="L731" s="152"/>
      <c r="M731" s="152"/>
      <c r="N731" s="152"/>
      <c r="O731" s="152"/>
      <c r="P731" s="152"/>
      <c r="Q731" s="152"/>
      <c r="R731" s="203"/>
    </row>
    <row r="732" spans="1:18" s="133" customFormat="1" ht="12.75" customHeight="1" x14ac:dyDescent="0.2">
      <c r="A732" s="138" t="s">
        <v>27477</v>
      </c>
      <c r="B732" s="125">
        <v>0.01</v>
      </c>
      <c r="C732" s="126">
        <v>0.01</v>
      </c>
      <c r="D732" s="127"/>
      <c r="E732" s="125"/>
      <c r="F732" s="125"/>
      <c r="G732" s="125"/>
      <c r="H732" s="125"/>
      <c r="I732" s="125"/>
      <c r="J732" s="125"/>
      <c r="K732" s="125"/>
      <c r="L732" s="125"/>
      <c r="M732" s="125"/>
      <c r="N732" s="125"/>
      <c r="O732" s="125"/>
      <c r="P732" s="125"/>
      <c r="Q732" s="125"/>
      <c r="R732" s="204"/>
    </row>
    <row r="733" spans="1:18" s="133" customFormat="1" ht="12.75" customHeight="1" x14ac:dyDescent="0.2">
      <c r="A733" s="143" t="s">
        <v>26886</v>
      </c>
      <c r="B733" s="144" t="s">
        <v>21</v>
      </c>
      <c r="C733" s="145"/>
      <c r="D733" s="146"/>
      <c r="E733" s="144"/>
      <c r="F733" s="144"/>
      <c r="G733" s="144"/>
      <c r="H733" s="144"/>
      <c r="I733" s="144"/>
      <c r="J733" s="144"/>
      <c r="K733" s="144"/>
      <c r="L733" s="144"/>
      <c r="M733" s="144"/>
      <c r="N733" s="144"/>
      <c r="O733" s="144"/>
      <c r="P733" s="144"/>
      <c r="Q733" s="144"/>
      <c r="R733" s="147"/>
    </row>
    <row r="734" spans="1:18" s="133" customFormat="1" ht="12.75" customHeight="1" x14ac:dyDescent="0.2">
      <c r="A734" s="138" t="s">
        <v>26886</v>
      </c>
      <c r="B734" s="125">
        <v>0.01</v>
      </c>
      <c r="C734" s="126"/>
      <c r="D734" s="127"/>
      <c r="E734" s="125"/>
      <c r="F734" s="125"/>
      <c r="G734" s="125"/>
      <c r="H734" s="125"/>
      <c r="I734" s="125"/>
      <c r="J734" s="125"/>
      <c r="K734" s="125"/>
      <c r="L734" s="125"/>
      <c r="M734" s="125"/>
      <c r="N734" s="125"/>
      <c r="O734" s="125"/>
      <c r="P734" s="125"/>
      <c r="Q734" s="125"/>
      <c r="R734" s="135"/>
    </row>
    <row r="735" spans="1:18" s="133" customFormat="1" ht="12.75" customHeight="1" x14ac:dyDescent="0.2">
      <c r="A735" s="136" t="s">
        <v>27201</v>
      </c>
      <c r="B735" s="152" t="s">
        <v>21</v>
      </c>
      <c r="C735" s="194"/>
      <c r="D735" s="131"/>
      <c r="E735" s="152"/>
      <c r="F735" s="152"/>
      <c r="G735" s="152"/>
      <c r="H735" s="152"/>
      <c r="I735" s="152"/>
      <c r="J735" s="152"/>
      <c r="K735" s="152"/>
      <c r="L735" s="152"/>
      <c r="M735" s="152"/>
      <c r="N735" s="152"/>
      <c r="O735" s="152"/>
      <c r="P735" s="152"/>
      <c r="Q735" s="152"/>
      <c r="R735" s="153"/>
    </row>
    <row r="736" spans="1:18" s="133" customFormat="1" ht="12.75" customHeight="1" x14ac:dyDescent="0.2">
      <c r="A736" s="138" t="s">
        <v>27201</v>
      </c>
      <c r="B736" s="125">
        <v>0.01</v>
      </c>
      <c r="C736" s="126"/>
      <c r="D736" s="127"/>
      <c r="E736" s="125"/>
      <c r="F736" s="125"/>
      <c r="G736" s="125"/>
      <c r="H736" s="125"/>
      <c r="I736" s="125"/>
      <c r="J736" s="125"/>
      <c r="K736" s="125"/>
      <c r="L736" s="125"/>
      <c r="M736" s="125"/>
      <c r="N736" s="125"/>
      <c r="O736" s="125"/>
      <c r="P736" s="125"/>
      <c r="Q736" s="125"/>
      <c r="R736" s="135"/>
    </row>
    <row r="737" spans="1:18" s="133" customFormat="1" ht="12.75" customHeight="1" x14ac:dyDescent="0.2">
      <c r="A737" s="143" t="s">
        <v>27096</v>
      </c>
      <c r="B737" s="144" t="s">
        <v>26893</v>
      </c>
      <c r="C737" s="145"/>
      <c r="D737" s="146"/>
      <c r="E737" s="144"/>
      <c r="F737" s="144"/>
      <c r="G737" s="144"/>
      <c r="H737" s="144"/>
      <c r="I737" s="144"/>
      <c r="J737" s="144"/>
      <c r="K737" s="144"/>
      <c r="L737" s="144"/>
      <c r="M737" s="144"/>
      <c r="N737" s="144"/>
      <c r="O737" s="144"/>
      <c r="P737" s="144"/>
      <c r="Q737" s="144"/>
      <c r="R737" s="147"/>
    </row>
    <row r="738" spans="1:18" s="133" customFormat="1" ht="12.75" customHeight="1" x14ac:dyDescent="0.2">
      <c r="A738" s="138" t="s">
        <v>27096</v>
      </c>
      <c r="B738" s="125">
        <v>0.01</v>
      </c>
      <c r="C738" s="126"/>
      <c r="D738" s="127"/>
      <c r="E738" s="125"/>
      <c r="F738" s="125"/>
      <c r="G738" s="125"/>
      <c r="H738" s="125"/>
      <c r="I738" s="125"/>
      <c r="J738" s="125"/>
      <c r="K738" s="125"/>
      <c r="L738" s="125"/>
      <c r="M738" s="125"/>
      <c r="N738" s="125"/>
      <c r="O738" s="125"/>
      <c r="P738" s="125"/>
      <c r="Q738" s="125"/>
      <c r="R738" s="135"/>
    </row>
    <row r="739" spans="1:18" s="133" customFormat="1" ht="12.75" customHeight="1" x14ac:dyDescent="0.2">
      <c r="A739" s="136" t="s">
        <v>27585</v>
      </c>
      <c r="B739" s="152" t="s">
        <v>27078</v>
      </c>
      <c r="C739" s="194"/>
      <c r="D739" s="131"/>
      <c r="E739" s="152"/>
      <c r="F739" s="152"/>
      <c r="G739" s="152"/>
      <c r="H739" s="152"/>
      <c r="I739" s="152"/>
      <c r="J739" s="152"/>
      <c r="K739" s="152"/>
      <c r="L739" s="152"/>
      <c r="M739" s="152"/>
      <c r="N739" s="152"/>
      <c r="O739" s="152"/>
      <c r="P739" s="152"/>
      <c r="Q739" s="152"/>
      <c r="R739" s="153"/>
    </row>
    <row r="740" spans="1:18" s="133" customFormat="1" ht="12.75" customHeight="1" x14ac:dyDescent="0.2">
      <c r="A740" s="138" t="s">
        <v>27585</v>
      </c>
      <c r="B740" s="125">
        <v>0.01</v>
      </c>
      <c r="C740" s="126"/>
      <c r="D740" s="127"/>
      <c r="E740" s="125"/>
      <c r="F740" s="125"/>
      <c r="G740" s="125"/>
      <c r="H740" s="125"/>
      <c r="I740" s="125"/>
      <c r="J740" s="125"/>
      <c r="K740" s="125"/>
      <c r="L740" s="125"/>
      <c r="M740" s="125"/>
      <c r="N740" s="125"/>
      <c r="O740" s="125"/>
      <c r="P740" s="125"/>
      <c r="Q740" s="125"/>
      <c r="R740" s="135"/>
    </row>
    <row r="741" spans="1:18" s="133" customFormat="1" ht="12.75" customHeight="1" x14ac:dyDescent="0.2">
      <c r="A741" s="143" t="s">
        <v>26939</v>
      </c>
      <c r="B741" s="144" t="s">
        <v>23</v>
      </c>
      <c r="C741" s="145" t="s">
        <v>26940</v>
      </c>
      <c r="D741" s="146"/>
      <c r="E741" s="144"/>
      <c r="F741" s="144"/>
      <c r="G741" s="144"/>
      <c r="H741" s="144"/>
      <c r="I741" s="144"/>
      <c r="J741" s="144"/>
      <c r="K741" s="144"/>
      <c r="L741" s="144"/>
      <c r="M741" s="144"/>
      <c r="N741" s="144"/>
      <c r="O741" s="144"/>
      <c r="P741" s="144"/>
      <c r="Q741" s="144"/>
      <c r="R741" s="147"/>
    </row>
    <row r="742" spans="1:18" s="133" customFormat="1" ht="12.75" customHeight="1" x14ac:dyDescent="0.2">
      <c r="A742" s="138" t="s">
        <v>26939</v>
      </c>
      <c r="B742" s="125">
        <v>0.01</v>
      </c>
      <c r="C742" s="126">
        <v>0.01</v>
      </c>
      <c r="D742" s="127"/>
      <c r="E742" s="125"/>
      <c r="F742" s="125"/>
      <c r="G742" s="125"/>
      <c r="H742" s="125"/>
      <c r="I742" s="125"/>
      <c r="J742" s="125"/>
      <c r="K742" s="125"/>
      <c r="L742" s="125"/>
      <c r="M742" s="125"/>
      <c r="N742" s="125"/>
      <c r="O742" s="125"/>
      <c r="P742" s="125"/>
      <c r="Q742" s="125"/>
      <c r="R742" s="135"/>
    </row>
    <row r="743" spans="1:18" s="133" customFormat="1" ht="12.75" customHeight="1" x14ac:dyDescent="0.2">
      <c r="A743" s="136" t="s">
        <v>27476</v>
      </c>
      <c r="B743" s="152" t="s">
        <v>26860</v>
      </c>
      <c r="C743" s="194"/>
      <c r="D743" s="131"/>
      <c r="E743" s="152"/>
      <c r="F743" s="152"/>
      <c r="G743" s="152"/>
      <c r="H743" s="152"/>
      <c r="I743" s="152"/>
      <c r="J743" s="152"/>
      <c r="K743" s="152"/>
      <c r="L743" s="152"/>
      <c r="M743" s="152"/>
      <c r="N743" s="152"/>
      <c r="O743" s="152"/>
      <c r="P743" s="152"/>
      <c r="Q743" s="152"/>
      <c r="R743" s="153"/>
    </row>
    <row r="744" spans="1:18" s="133" customFormat="1" ht="12.75" customHeight="1" x14ac:dyDescent="0.2">
      <c r="A744" s="138" t="s">
        <v>27476</v>
      </c>
      <c r="B744" s="125">
        <v>0.01</v>
      </c>
      <c r="C744" s="126"/>
      <c r="D744" s="127"/>
      <c r="E744" s="125"/>
      <c r="F744" s="125"/>
      <c r="G744" s="125"/>
      <c r="H744" s="125"/>
      <c r="I744" s="125"/>
      <c r="J744" s="125"/>
      <c r="K744" s="125"/>
      <c r="L744" s="125"/>
      <c r="M744" s="125"/>
      <c r="N744" s="125"/>
      <c r="O744" s="125"/>
      <c r="P744" s="125"/>
      <c r="Q744" s="125"/>
      <c r="R744" s="135"/>
    </row>
    <row r="745" spans="1:18" s="133" customFormat="1" ht="12.75" customHeight="1" x14ac:dyDescent="0.2">
      <c r="A745" s="143" t="s">
        <v>27033</v>
      </c>
      <c r="B745" s="144" t="s">
        <v>27034</v>
      </c>
      <c r="C745" s="145"/>
      <c r="D745" s="146"/>
      <c r="E745" s="144"/>
      <c r="F745" s="144"/>
      <c r="G745" s="144"/>
      <c r="H745" s="144"/>
      <c r="I745" s="144"/>
      <c r="J745" s="144"/>
      <c r="K745" s="144"/>
      <c r="L745" s="144"/>
      <c r="M745" s="144"/>
      <c r="N745" s="144"/>
      <c r="O745" s="144"/>
      <c r="P745" s="144"/>
      <c r="Q745" s="144"/>
      <c r="R745" s="147"/>
    </row>
    <row r="746" spans="1:18" s="133" customFormat="1" ht="12.75" customHeight="1" x14ac:dyDescent="0.2">
      <c r="A746" s="138" t="s">
        <v>27033</v>
      </c>
      <c r="B746" s="125">
        <v>0.01</v>
      </c>
      <c r="C746" s="126"/>
      <c r="D746" s="127"/>
      <c r="E746" s="125"/>
      <c r="F746" s="125"/>
      <c r="G746" s="125"/>
      <c r="H746" s="125"/>
      <c r="I746" s="125"/>
      <c r="J746" s="125"/>
      <c r="K746" s="125"/>
      <c r="L746" s="125"/>
      <c r="M746" s="125"/>
      <c r="N746" s="125"/>
      <c r="O746" s="125"/>
      <c r="P746" s="125"/>
      <c r="Q746" s="125"/>
      <c r="R746" s="135"/>
    </row>
    <row r="747" spans="1:18" s="133" customFormat="1" ht="12.75" customHeight="1" x14ac:dyDescent="0.2">
      <c r="A747" s="136" t="s">
        <v>27475</v>
      </c>
      <c r="B747" s="152" t="s">
        <v>26860</v>
      </c>
      <c r="C747" s="194"/>
      <c r="D747" s="131"/>
      <c r="E747" s="152"/>
      <c r="F747" s="152"/>
      <c r="G747" s="152"/>
      <c r="H747" s="152"/>
      <c r="I747" s="152"/>
      <c r="J747" s="152"/>
      <c r="K747" s="152"/>
      <c r="L747" s="152"/>
      <c r="M747" s="152"/>
      <c r="N747" s="152"/>
      <c r="O747" s="152"/>
      <c r="P747" s="152"/>
      <c r="Q747" s="152"/>
      <c r="R747" s="153"/>
    </row>
    <row r="748" spans="1:18" s="133" customFormat="1" ht="12.75" customHeight="1" x14ac:dyDescent="0.2">
      <c r="A748" s="138" t="s">
        <v>27475</v>
      </c>
      <c r="B748" s="125">
        <v>0.01</v>
      </c>
      <c r="C748" s="126"/>
      <c r="D748" s="127"/>
      <c r="E748" s="125"/>
      <c r="F748" s="125"/>
      <c r="G748" s="125"/>
      <c r="H748" s="125"/>
      <c r="I748" s="125"/>
      <c r="J748" s="125"/>
      <c r="K748" s="125"/>
      <c r="L748" s="125"/>
      <c r="M748" s="125"/>
      <c r="N748" s="125"/>
      <c r="O748" s="125"/>
      <c r="P748" s="125"/>
      <c r="Q748" s="125"/>
      <c r="R748" s="135"/>
    </row>
    <row r="749" spans="1:18" s="133" customFormat="1" ht="25.5" x14ac:dyDescent="0.2">
      <c r="A749" s="143" t="s">
        <v>26909</v>
      </c>
      <c r="B749" s="144" t="s">
        <v>23</v>
      </c>
      <c r="C749" s="146" t="s">
        <v>24</v>
      </c>
      <c r="D749" s="146" t="s">
        <v>26</v>
      </c>
      <c r="E749" s="144"/>
      <c r="F749" s="144"/>
      <c r="G749" s="144"/>
      <c r="H749" s="144"/>
      <c r="I749" s="144"/>
      <c r="J749" s="144"/>
      <c r="K749" s="144"/>
      <c r="L749" s="144"/>
      <c r="M749" s="144"/>
      <c r="N749" s="144"/>
      <c r="O749" s="144"/>
      <c r="P749" s="144"/>
      <c r="Q749" s="144"/>
      <c r="R749" s="147"/>
    </row>
    <row r="750" spans="1:18" s="133" customFormat="1" ht="12.75" customHeight="1" x14ac:dyDescent="0.2">
      <c r="A750" s="138" t="s">
        <v>26909</v>
      </c>
      <c r="B750" s="125">
        <v>0.01</v>
      </c>
      <c r="C750" s="125">
        <v>0.01</v>
      </c>
      <c r="D750" s="127">
        <v>0.01</v>
      </c>
      <c r="E750" s="125"/>
      <c r="F750" s="125"/>
      <c r="G750" s="125"/>
      <c r="H750" s="125"/>
      <c r="I750" s="125"/>
      <c r="J750" s="125"/>
      <c r="K750" s="125"/>
      <c r="L750" s="125"/>
      <c r="M750" s="125"/>
      <c r="N750" s="125"/>
      <c r="O750" s="125"/>
      <c r="P750" s="125"/>
      <c r="Q750" s="125"/>
      <c r="R750" s="135"/>
    </row>
    <row r="751" spans="1:18" s="133" customFormat="1" ht="12.75" customHeight="1" x14ac:dyDescent="0.2">
      <c r="A751" s="218" t="s">
        <v>27039</v>
      </c>
      <c r="B751" s="144" t="s">
        <v>26893</v>
      </c>
      <c r="C751" s="144"/>
      <c r="D751" s="146"/>
      <c r="E751" s="144"/>
      <c r="F751" s="144"/>
      <c r="G751" s="144"/>
      <c r="H751" s="144"/>
      <c r="I751" s="144"/>
      <c r="J751" s="144"/>
      <c r="K751" s="144"/>
      <c r="L751" s="144"/>
      <c r="M751" s="144"/>
      <c r="N751" s="144"/>
      <c r="O751" s="144"/>
      <c r="P751" s="144"/>
      <c r="Q751" s="144"/>
      <c r="R751" s="147"/>
    </row>
    <row r="752" spans="1:18" s="133" customFormat="1" ht="12.75" customHeight="1" x14ac:dyDescent="0.2">
      <c r="A752" s="220" t="s">
        <v>27039</v>
      </c>
      <c r="B752" s="125">
        <v>0.01</v>
      </c>
      <c r="C752" s="125"/>
      <c r="D752" s="127"/>
      <c r="E752" s="125"/>
      <c r="F752" s="125"/>
      <c r="G752" s="125"/>
      <c r="H752" s="125"/>
      <c r="I752" s="125"/>
      <c r="J752" s="125"/>
      <c r="K752" s="125"/>
      <c r="L752" s="125"/>
      <c r="M752" s="125"/>
      <c r="N752" s="125"/>
      <c r="O752" s="125"/>
      <c r="P752" s="125"/>
      <c r="Q752" s="125"/>
      <c r="R752" s="135"/>
    </row>
    <row r="753" spans="1:20" s="133" customFormat="1" ht="12.75" customHeight="1" x14ac:dyDescent="0.2">
      <c r="A753" s="218" t="s">
        <v>27127</v>
      </c>
      <c r="B753" s="146" t="s">
        <v>26937</v>
      </c>
      <c r="C753" s="144"/>
      <c r="D753" s="146"/>
      <c r="E753" s="144"/>
      <c r="F753" s="144"/>
      <c r="G753" s="144"/>
      <c r="H753" s="144"/>
      <c r="I753" s="144"/>
      <c r="J753" s="144"/>
      <c r="K753" s="144"/>
      <c r="L753" s="144"/>
      <c r="M753" s="144"/>
      <c r="N753" s="144"/>
      <c r="O753" s="144"/>
      <c r="P753" s="144"/>
      <c r="Q753" s="144"/>
      <c r="R753" s="147"/>
    </row>
    <row r="754" spans="1:20" s="133" customFormat="1" ht="12.75" customHeight="1" x14ac:dyDescent="0.2">
      <c r="A754" s="220" t="s">
        <v>27127</v>
      </c>
      <c r="B754" s="125">
        <v>0.01</v>
      </c>
      <c r="C754" s="125"/>
      <c r="D754" s="127"/>
      <c r="E754" s="125"/>
      <c r="F754" s="125"/>
      <c r="G754" s="125"/>
      <c r="H754" s="125"/>
      <c r="I754" s="125"/>
      <c r="J754" s="125"/>
      <c r="K754" s="125"/>
      <c r="L754" s="125"/>
      <c r="M754" s="125"/>
      <c r="N754" s="125"/>
      <c r="O754" s="125"/>
      <c r="P754" s="125"/>
      <c r="Q754" s="125"/>
      <c r="R754" s="135"/>
    </row>
    <row r="755" spans="1:20" s="133" customFormat="1" ht="38.25" x14ac:dyDescent="0.2">
      <c r="A755" s="219" t="s">
        <v>26928</v>
      </c>
      <c r="B755" s="169" t="s">
        <v>26935</v>
      </c>
      <c r="C755" s="171" t="s">
        <v>26934</v>
      </c>
      <c r="D755" s="169"/>
      <c r="E755" s="110"/>
      <c r="F755" s="110"/>
      <c r="G755" s="110"/>
      <c r="H755" s="110"/>
      <c r="I755" s="110"/>
      <c r="J755" s="110"/>
      <c r="K755" s="110"/>
      <c r="L755" s="110"/>
      <c r="M755" s="110"/>
      <c r="N755" s="110"/>
      <c r="O755" s="110"/>
      <c r="P755" s="110"/>
      <c r="Q755" s="110"/>
      <c r="R755" s="205"/>
    </row>
    <row r="756" spans="1:20" s="133" customFormat="1" ht="12.75" customHeight="1" x14ac:dyDescent="0.2">
      <c r="A756" s="201" t="s">
        <v>26928</v>
      </c>
      <c r="B756" s="127">
        <v>0.01</v>
      </c>
      <c r="C756" s="127">
        <v>0.01</v>
      </c>
      <c r="D756" s="125"/>
      <c r="E756" s="125"/>
      <c r="F756" s="125"/>
      <c r="G756" s="125"/>
      <c r="H756" s="125"/>
      <c r="I756" s="125"/>
      <c r="J756" s="125"/>
      <c r="K756" s="125"/>
      <c r="L756" s="125"/>
      <c r="M756" s="125"/>
      <c r="N756" s="125"/>
      <c r="O756" s="125"/>
      <c r="P756" s="125"/>
      <c r="Q756" s="125"/>
      <c r="R756" s="204"/>
    </row>
    <row r="757" spans="1:20" s="133" customFormat="1" ht="12.75" customHeight="1" x14ac:dyDescent="0.2">
      <c r="A757" s="202" t="s">
        <v>27009</v>
      </c>
      <c r="B757" s="169" t="s">
        <v>27010</v>
      </c>
      <c r="C757" s="169"/>
      <c r="D757" s="110"/>
      <c r="E757" s="110"/>
      <c r="F757" s="110"/>
      <c r="G757" s="110"/>
      <c r="H757" s="110"/>
      <c r="I757" s="110"/>
      <c r="J757" s="110"/>
      <c r="K757" s="110"/>
      <c r="L757" s="110"/>
      <c r="M757" s="110"/>
      <c r="N757" s="110"/>
      <c r="O757" s="110"/>
      <c r="P757" s="110"/>
      <c r="Q757" s="110"/>
      <c r="R757" s="205"/>
    </row>
    <row r="758" spans="1:20" s="133" customFormat="1" ht="12.75" customHeight="1" x14ac:dyDescent="0.2">
      <c r="A758" s="202" t="s">
        <v>27009</v>
      </c>
      <c r="B758" s="169">
        <v>0.01</v>
      </c>
      <c r="C758" s="169"/>
      <c r="D758" s="110"/>
      <c r="E758" s="110"/>
      <c r="F758" s="110"/>
      <c r="G758" s="110"/>
      <c r="H758" s="110"/>
      <c r="I758" s="110"/>
      <c r="J758" s="110"/>
      <c r="K758" s="110"/>
      <c r="L758" s="110"/>
      <c r="M758" s="110"/>
      <c r="N758" s="110"/>
      <c r="O758" s="110"/>
      <c r="P758" s="110"/>
      <c r="Q758" s="110"/>
      <c r="R758" s="205"/>
    </row>
    <row r="759" spans="1:20" s="133" customFormat="1" ht="25.5" x14ac:dyDescent="0.2">
      <c r="A759" s="136" t="s">
        <v>69</v>
      </c>
      <c r="B759" s="130" t="s">
        <v>21</v>
      </c>
      <c r="C759" s="130" t="s">
        <v>26</v>
      </c>
      <c r="D759" s="131"/>
      <c r="E759" s="131"/>
      <c r="F759" s="131"/>
      <c r="G759" s="131"/>
      <c r="H759" s="131"/>
      <c r="I759" s="131"/>
      <c r="J759" s="131"/>
      <c r="K759" s="131"/>
      <c r="L759" s="131"/>
      <c r="M759" s="131"/>
      <c r="N759" s="131"/>
      <c r="O759" s="131"/>
      <c r="P759" s="131"/>
      <c r="Q759" s="131"/>
      <c r="R759" s="137"/>
    </row>
    <row r="760" spans="1:20" s="133" customFormat="1" ht="12.75" customHeight="1" x14ac:dyDescent="0.2">
      <c r="A760" s="138" t="s">
        <v>69</v>
      </c>
      <c r="B760" s="125">
        <v>0.01</v>
      </c>
      <c r="C760" s="126">
        <v>0.01</v>
      </c>
      <c r="D760" s="127"/>
      <c r="E760" s="125"/>
      <c r="F760" s="125"/>
      <c r="G760" s="125"/>
      <c r="H760" s="125"/>
      <c r="I760" s="125"/>
      <c r="J760" s="125"/>
      <c r="K760" s="125"/>
      <c r="L760" s="125"/>
      <c r="M760" s="125"/>
      <c r="N760" s="125"/>
      <c r="O760" s="125"/>
      <c r="P760" s="125"/>
      <c r="Q760" s="125"/>
      <c r="R760" s="135"/>
    </row>
    <row r="761" spans="1:20" s="133" customFormat="1" ht="25.5" x14ac:dyDescent="0.2">
      <c r="A761" s="143" t="s">
        <v>27469</v>
      </c>
      <c r="B761" s="144" t="s">
        <v>23</v>
      </c>
      <c r="C761" s="146" t="s">
        <v>24</v>
      </c>
      <c r="D761" s="146"/>
      <c r="E761" s="144"/>
      <c r="F761" s="144"/>
      <c r="G761" s="144"/>
      <c r="H761" s="144"/>
      <c r="I761" s="144"/>
      <c r="J761" s="144"/>
      <c r="K761" s="144"/>
      <c r="L761" s="144"/>
      <c r="M761" s="144"/>
      <c r="N761" s="144"/>
      <c r="O761" s="144"/>
      <c r="P761" s="144"/>
      <c r="Q761" s="144"/>
      <c r="R761" s="147"/>
    </row>
    <row r="762" spans="1:20" s="133" customFormat="1" ht="12.75" customHeight="1" x14ac:dyDescent="0.2">
      <c r="A762" s="143" t="s">
        <v>27469</v>
      </c>
      <c r="B762" s="125">
        <v>0.01</v>
      </c>
      <c r="C762" s="125">
        <v>0.01</v>
      </c>
      <c r="D762" s="146"/>
      <c r="E762" s="144"/>
      <c r="F762" s="144"/>
      <c r="G762" s="144"/>
      <c r="H762" s="144"/>
      <c r="I762" s="144"/>
      <c r="J762" s="144"/>
      <c r="K762" s="144"/>
      <c r="L762" s="144"/>
      <c r="M762" s="144"/>
      <c r="N762" s="144"/>
      <c r="O762" s="144"/>
      <c r="P762" s="144"/>
      <c r="Q762" s="144"/>
      <c r="R762" s="147"/>
    </row>
    <row r="763" spans="1:20" s="133" customFormat="1" x14ac:dyDescent="0.2">
      <c r="A763" s="139" t="s">
        <v>70</v>
      </c>
      <c r="B763" s="130" t="s">
        <v>19</v>
      </c>
      <c r="C763" s="130"/>
      <c r="D763" s="131"/>
      <c r="E763" s="131"/>
      <c r="F763" s="131"/>
      <c r="G763" s="131"/>
      <c r="H763" s="131"/>
      <c r="I763" s="131"/>
      <c r="J763" s="131"/>
      <c r="K763" s="131"/>
      <c r="L763" s="131"/>
      <c r="M763" s="131"/>
      <c r="N763" s="131"/>
      <c r="O763" s="131"/>
      <c r="P763" s="131"/>
      <c r="Q763" s="131"/>
      <c r="R763" s="137"/>
    </row>
    <row r="764" spans="1:20" s="133" customFormat="1" ht="12.75" customHeight="1" x14ac:dyDescent="0.2">
      <c r="A764" s="140" t="s">
        <v>70</v>
      </c>
      <c r="B764" s="125">
        <v>0.05</v>
      </c>
      <c r="C764" s="126"/>
      <c r="D764" s="127"/>
      <c r="E764" s="125"/>
      <c r="F764" s="125"/>
      <c r="G764" s="125"/>
      <c r="H764" s="125"/>
      <c r="I764" s="125"/>
      <c r="J764" s="125"/>
      <c r="K764" s="125"/>
      <c r="L764" s="125"/>
      <c r="M764" s="125"/>
      <c r="N764" s="125"/>
      <c r="O764" s="125"/>
      <c r="P764" s="125"/>
      <c r="Q764" s="125"/>
      <c r="R764" s="135"/>
      <c r="T764" s="148"/>
    </row>
    <row r="765" spans="1:20" s="133" customFormat="1" ht="25.5" x14ac:dyDescent="0.2">
      <c r="A765" s="193" t="s">
        <v>27002</v>
      </c>
      <c r="B765" s="145" t="s">
        <v>27078</v>
      </c>
      <c r="C765" s="146" t="s">
        <v>8</v>
      </c>
      <c r="D765" s="194" t="s">
        <v>26860</v>
      </c>
      <c r="E765" s="145" t="s">
        <v>26</v>
      </c>
      <c r="F765" s="144"/>
      <c r="G765" s="144"/>
      <c r="H765" s="144"/>
      <c r="I765" s="144"/>
      <c r="J765" s="144"/>
      <c r="K765" s="144"/>
      <c r="L765" s="144"/>
      <c r="M765" s="144"/>
      <c r="N765" s="144"/>
      <c r="O765" s="144"/>
      <c r="P765" s="144"/>
      <c r="Q765" s="144"/>
      <c r="R765" s="147"/>
      <c r="T765" s="148"/>
    </row>
    <row r="766" spans="1:20" s="133" customFormat="1" ht="12.75" customHeight="1" x14ac:dyDescent="0.2">
      <c r="A766" s="140" t="s">
        <v>27002</v>
      </c>
      <c r="B766" s="126">
        <v>0.01</v>
      </c>
      <c r="C766" s="125">
        <v>0.01</v>
      </c>
      <c r="D766" s="127">
        <v>0.01</v>
      </c>
      <c r="E766" s="126">
        <v>0.01</v>
      </c>
      <c r="F766" s="125"/>
      <c r="G766" s="125"/>
      <c r="H766" s="125"/>
      <c r="I766" s="125"/>
      <c r="J766" s="125"/>
      <c r="K766" s="125"/>
      <c r="L766" s="125"/>
      <c r="M766" s="125"/>
      <c r="N766" s="125"/>
      <c r="O766" s="125"/>
      <c r="P766" s="125"/>
      <c r="Q766" s="125"/>
      <c r="R766" s="135"/>
      <c r="T766" s="148"/>
    </row>
    <row r="767" spans="1:20" s="133" customFormat="1" ht="25.5" x14ac:dyDescent="0.2">
      <c r="A767" s="250" t="s">
        <v>27582</v>
      </c>
      <c r="B767" s="145" t="s">
        <v>23</v>
      </c>
      <c r="C767" s="146" t="s">
        <v>24</v>
      </c>
      <c r="D767" s="146" t="s">
        <v>21</v>
      </c>
      <c r="E767" s="145" t="s">
        <v>20</v>
      </c>
      <c r="F767" s="144"/>
      <c r="G767" s="144"/>
      <c r="H767" s="144"/>
      <c r="I767" s="144"/>
      <c r="J767" s="144"/>
      <c r="K767" s="144"/>
      <c r="L767" s="144"/>
      <c r="M767" s="144"/>
      <c r="N767" s="144"/>
      <c r="O767" s="144"/>
      <c r="P767" s="144"/>
      <c r="Q767" s="144"/>
      <c r="R767" s="147"/>
      <c r="T767" s="148"/>
    </row>
    <row r="768" spans="1:20" s="133" customFormat="1" ht="12.75" customHeight="1" x14ac:dyDescent="0.2">
      <c r="A768" s="250" t="s">
        <v>27582</v>
      </c>
      <c r="B768" s="145">
        <v>0.01</v>
      </c>
      <c r="C768" s="144">
        <v>0.01</v>
      </c>
      <c r="D768" s="146">
        <v>0.01</v>
      </c>
      <c r="E768" s="145">
        <v>0.01</v>
      </c>
      <c r="F768" s="144"/>
      <c r="G768" s="144"/>
      <c r="H768" s="144"/>
      <c r="I768" s="144"/>
      <c r="J768" s="144"/>
      <c r="K768" s="144"/>
      <c r="L768" s="144"/>
      <c r="M768" s="144"/>
      <c r="N768" s="144"/>
      <c r="O768" s="144"/>
      <c r="P768" s="144"/>
      <c r="Q768" s="144"/>
      <c r="R768" s="147"/>
      <c r="T768" s="148"/>
    </row>
    <row r="769" spans="1:20" s="133" customFormat="1" x14ac:dyDescent="0.2">
      <c r="A769" s="251"/>
      <c r="B769" s="248"/>
      <c r="C769" s="194"/>
      <c r="D769" s="131"/>
      <c r="E769" s="152"/>
      <c r="F769" s="152"/>
      <c r="G769" s="194"/>
      <c r="H769" s="131"/>
      <c r="I769" s="152"/>
      <c r="J769" s="152"/>
      <c r="K769" s="152"/>
      <c r="L769" s="152"/>
      <c r="M769" s="152"/>
      <c r="N769" s="152"/>
      <c r="O769" s="152"/>
      <c r="P769" s="152"/>
      <c r="Q769" s="152"/>
      <c r="R769" s="203"/>
    </row>
    <row r="770" spans="1:20" s="133" customFormat="1" ht="12.75" customHeight="1" x14ac:dyDescent="0.2">
      <c r="A770" s="247"/>
      <c r="B770" s="229"/>
      <c r="C770" s="127"/>
      <c r="D770" s="125"/>
      <c r="E770" s="125"/>
      <c r="F770" s="127"/>
      <c r="G770" s="127"/>
      <c r="H770" s="125"/>
      <c r="I770" s="125"/>
      <c r="J770" s="125"/>
      <c r="K770" s="125"/>
      <c r="L770" s="125"/>
      <c r="M770" s="125"/>
      <c r="N770" s="125"/>
      <c r="O770" s="125"/>
      <c r="P770" s="125"/>
      <c r="Q770" s="125"/>
      <c r="R770" s="204"/>
    </row>
    <row r="771" spans="1:20" s="133" customFormat="1" ht="12.75" customHeight="1" x14ac:dyDescent="0.2">
      <c r="A771" s="246" t="s">
        <v>27578</v>
      </c>
      <c r="B771" s="248" t="s">
        <v>26893</v>
      </c>
      <c r="C771" s="131"/>
      <c r="D771" s="131"/>
      <c r="E771" s="152"/>
      <c r="F771" s="152"/>
      <c r="G771" s="152"/>
      <c r="H771" s="152"/>
      <c r="I771" s="152"/>
      <c r="J771" s="152"/>
      <c r="K771" s="152"/>
      <c r="L771" s="152"/>
      <c r="M771" s="152"/>
      <c r="N771" s="152"/>
      <c r="O771" s="152"/>
      <c r="P771" s="152"/>
      <c r="Q771" s="152"/>
      <c r="R771" s="203"/>
    </row>
    <row r="772" spans="1:20" s="133" customFormat="1" ht="12.75" customHeight="1" x14ac:dyDescent="0.2">
      <c r="A772" s="247" t="s">
        <v>27578</v>
      </c>
      <c r="B772" s="215">
        <v>0.01</v>
      </c>
      <c r="C772" s="127"/>
      <c r="D772" s="127"/>
      <c r="E772" s="125"/>
      <c r="F772" s="125"/>
      <c r="G772" s="125"/>
      <c r="H772" s="125"/>
      <c r="I772" s="125"/>
      <c r="J772" s="125"/>
      <c r="K772" s="125"/>
      <c r="L772" s="125"/>
      <c r="M772" s="125"/>
      <c r="N772" s="125"/>
      <c r="O772" s="125"/>
      <c r="P772" s="125"/>
      <c r="Q772" s="125"/>
      <c r="R772" s="204"/>
    </row>
    <row r="773" spans="1:20" s="133" customFormat="1" ht="12.75" customHeight="1" x14ac:dyDescent="0.2">
      <c r="A773" s="193" t="s">
        <v>27044</v>
      </c>
      <c r="B773" s="144" t="s">
        <v>26893</v>
      </c>
      <c r="C773" s="145" t="s">
        <v>26882</v>
      </c>
      <c r="D773" s="146"/>
      <c r="E773" s="144"/>
      <c r="F773" s="144"/>
      <c r="G773" s="144"/>
      <c r="H773" s="144"/>
      <c r="I773" s="144"/>
      <c r="J773" s="144"/>
      <c r="K773" s="144"/>
      <c r="L773" s="144"/>
      <c r="M773" s="144"/>
      <c r="N773" s="144"/>
      <c r="O773" s="144"/>
      <c r="P773" s="144"/>
      <c r="Q773" s="144"/>
      <c r="R773" s="147"/>
      <c r="T773" s="148"/>
    </row>
    <row r="774" spans="1:20" s="133" customFormat="1" ht="12.75" customHeight="1" x14ac:dyDescent="0.2">
      <c r="A774" s="140" t="s">
        <v>27044</v>
      </c>
      <c r="B774" s="125">
        <v>0.01</v>
      </c>
      <c r="C774" s="126">
        <v>0.01</v>
      </c>
      <c r="D774" s="127"/>
      <c r="E774" s="125"/>
      <c r="F774" s="125"/>
      <c r="G774" s="125"/>
      <c r="H774" s="125"/>
      <c r="I774" s="125"/>
      <c r="J774" s="125"/>
      <c r="K774" s="125"/>
      <c r="L774" s="125"/>
      <c r="M774" s="125"/>
      <c r="N774" s="125"/>
      <c r="O774" s="125"/>
      <c r="P774" s="125"/>
      <c r="Q774" s="125"/>
      <c r="R774" s="135"/>
      <c r="T774" s="148"/>
    </row>
    <row r="775" spans="1:20" s="133" customFormat="1" ht="25.5" x14ac:dyDescent="0.2">
      <c r="A775" s="139" t="s">
        <v>27371</v>
      </c>
      <c r="B775" s="145" t="s">
        <v>26</v>
      </c>
      <c r="C775" s="194"/>
      <c r="D775" s="131"/>
      <c r="E775" s="152"/>
      <c r="F775" s="152"/>
      <c r="G775" s="152"/>
      <c r="H775" s="152"/>
      <c r="I775" s="152"/>
      <c r="J775" s="152"/>
      <c r="K775" s="152"/>
      <c r="L775" s="152"/>
      <c r="M775" s="152"/>
      <c r="N775" s="152"/>
      <c r="O775" s="152"/>
      <c r="P775" s="152"/>
      <c r="Q775" s="152"/>
      <c r="R775" s="153"/>
      <c r="T775" s="148"/>
    </row>
    <row r="776" spans="1:20" s="133" customFormat="1" ht="12.75" customHeight="1" x14ac:dyDescent="0.2">
      <c r="A776" s="140" t="s">
        <v>27371</v>
      </c>
      <c r="B776" s="234">
        <v>0.01</v>
      </c>
      <c r="C776" s="126"/>
      <c r="D776" s="127"/>
      <c r="E776" s="125"/>
      <c r="F776" s="125"/>
      <c r="G776" s="125"/>
      <c r="H776" s="125"/>
      <c r="I776" s="125"/>
      <c r="J776" s="125"/>
      <c r="K776" s="125"/>
      <c r="L776" s="125"/>
      <c r="M776" s="125"/>
      <c r="N776" s="125"/>
      <c r="O776" s="125"/>
      <c r="P776" s="125"/>
      <c r="Q776" s="125"/>
      <c r="R776" s="135"/>
      <c r="T776" s="148"/>
    </row>
    <row r="777" spans="1:20" s="133" customFormat="1" ht="25.5" x14ac:dyDescent="0.2">
      <c r="A777" s="214" t="s">
        <v>26918</v>
      </c>
      <c r="B777" s="146" t="s">
        <v>26919</v>
      </c>
      <c r="C777" s="145"/>
      <c r="D777" s="146"/>
      <c r="E777" s="144"/>
      <c r="F777" s="144"/>
      <c r="G777" s="144"/>
      <c r="H777" s="144"/>
      <c r="I777" s="144"/>
      <c r="J777" s="144"/>
      <c r="K777" s="144"/>
      <c r="L777" s="144"/>
      <c r="M777" s="144"/>
      <c r="N777" s="144"/>
      <c r="O777" s="144"/>
      <c r="P777" s="144"/>
      <c r="Q777" s="144"/>
      <c r="R777" s="147"/>
      <c r="T777" s="148"/>
    </row>
    <row r="778" spans="1:20" s="133" customFormat="1" ht="12.75" customHeight="1" x14ac:dyDescent="0.2">
      <c r="A778" s="217" t="s">
        <v>26918</v>
      </c>
      <c r="B778" s="125">
        <v>0.05</v>
      </c>
      <c r="C778" s="126"/>
      <c r="D778" s="127"/>
      <c r="E778" s="125"/>
      <c r="F778" s="125"/>
      <c r="G778" s="125"/>
      <c r="H778" s="125"/>
      <c r="I778" s="125"/>
      <c r="J778" s="125"/>
      <c r="K778" s="125"/>
      <c r="L778" s="125"/>
      <c r="M778" s="125"/>
      <c r="N778" s="125"/>
      <c r="O778" s="125"/>
      <c r="P778" s="125"/>
      <c r="Q778" s="125"/>
      <c r="R778" s="135"/>
      <c r="T778" s="148"/>
    </row>
    <row r="779" spans="1:20" s="133" customFormat="1" ht="25.5" x14ac:dyDescent="0.2">
      <c r="A779" s="216" t="s">
        <v>26960</v>
      </c>
      <c r="B779" s="131" t="s">
        <v>8</v>
      </c>
      <c r="C779" s="144" t="s">
        <v>20</v>
      </c>
      <c r="D779" s="194" t="s">
        <v>26860</v>
      </c>
      <c r="E779" s="152" t="s">
        <v>26882</v>
      </c>
      <c r="F779" s="152"/>
      <c r="G779" s="152"/>
      <c r="H779" s="152"/>
      <c r="I779" s="152"/>
      <c r="J779" s="152"/>
      <c r="K779" s="152"/>
      <c r="L779" s="152"/>
      <c r="M779" s="152"/>
      <c r="N779" s="152"/>
      <c r="O779" s="152"/>
      <c r="P779" s="152"/>
      <c r="Q779" s="152"/>
      <c r="R779" s="203"/>
    </row>
    <row r="780" spans="1:20" s="133" customFormat="1" ht="12.75" customHeight="1" x14ac:dyDescent="0.2">
      <c r="A780" s="134" t="s">
        <v>26960</v>
      </c>
      <c r="B780" s="125">
        <v>0.01</v>
      </c>
      <c r="C780" s="125">
        <v>0.01</v>
      </c>
      <c r="D780" s="127">
        <v>0.01</v>
      </c>
      <c r="E780" s="125">
        <v>0.01</v>
      </c>
      <c r="F780" s="125"/>
      <c r="G780" s="125"/>
      <c r="H780" s="125"/>
      <c r="I780" s="125"/>
      <c r="J780" s="125"/>
      <c r="K780" s="125"/>
      <c r="L780" s="125"/>
      <c r="M780" s="125"/>
      <c r="N780" s="125"/>
      <c r="O780" s="125"/>
      <c r="P780" s="125"/>
      <c r="Q780" s="125"/>
      <c r="R780" s="204"/>
    </row>
    <row r="781" spans="1:20" s="133" customFormat="1" ht="12.75" customHeight="1" x14ac:dyDescent="0.2">
      <c r="A781" s="214" t="s">
        <v>26944</v>
      </c>
      <c r="B781" s="144" t="s">
        <v>18</v>
      </c>
      <c r="C781" s="145"/>
      <c r="D781" s="146"/>
      <c r="E781" s="144"/>
      <c r="F781" s="144"/>
      <c r="G781" s="144"/>
      <c r="H781" s="144"/>
      <c r="I781" s="144"/>
      <c r="J781" s="144"/>
      <c r="K781" s="144"/>
      <c r="L781" s="144"/>
      <c r="M781" s="144"/>
      <c r="N781" s="144"/>
      <c r="O781" s="144"/>
      <c r="P781" s="144"/>
      <c r="Q781" s="144"/>
      <c r="R781" s="147"/>
      <c r="T781" s="148"/>
    </row>
    <row r="782" spans="1:20" s="133" customFormat="1" ht="12.75" customHeight="1" x14ac:dyDescent="0.2">
      <c r="A782" s="217" t="s">
        <v>26944</v>
      </c>
      <c r="B782" s="125">
        <v>0.01</v>
      </c>
      <c r="C782" s="126"/>
      <c r="D782" s="127"/>
      <c r="E782" s="125"/>
      <c r="F782" s="125"/>
      <c r="G782" s="125"/>
      <c r="H782" s="125"/>
      <c r="I782" s="125"/>
      <c r="J782" s="125"/>
      <c r="K782" s="125"/>
      <c r="L782" s="125"/>
      <c r="M782" s="125"/>
      <c r="N782" s="125"/>
      <c r="O782" s="125"/>
      <c r="P782" s="125"/>
      <c r="Q782" s="125"/>
      <c r="R782" s="135"/>
      <c r="T782" s="148"/>
    </row>
    <row r="783" spans="1:20" s="133" customFormat="1" ht="12.75" customHeight="1" x14ac:dyDescent="0.2">
      <c r="A783" s="214" t="s">
        <v>27155</v>
      </c>
      <c r="B783" s="144" t="s">
        <v>20</v>
      </c>
      <c r="C783" s="145"/>
      <c r="D783" s="146"/>
      <c r="E783" s="144"/>
      <c r="F783" s="144"/>
      <c r="G783" s="144"/>
      <c r="H783" s="144"/>
      <c r="I783" s="144"/>
      <c r="J783" s="144"/>
      <c r="K783" s="144"/>
      <c r="L783" s="144"/>
      <c r="M783" s="144"/>
      <c r="N783" s="144"/>
      <c r="O783" s="144"/>
      <c r="P783" s="144"/>
      <c r="Q783" s="144"/>
      <c r="R783" s="147"/>
      <c r="T783" s="148"/>
    </row>
    <row r="784" spans="1:20" s="133" customFormat="1" ht="12.75" customHeight="1" x14ac:dyDescent="0.2">
      <c r="A784" s="217" t="s">
        <v>27155</v>
      </c>
      <c r="B784" s="125">
        <v>0.01</v>
      </c>
      <c r="C784" s="126"/>
      <c r="D784" s="127"/>
      <c r="E784" s="125"/>
      <c r="F784" s="125"/>
      <c r="G784" s="125"/>
      <c r="H784" s="125"/>
      <c r="I784" s="125"/>
      <c r="J784" s="125"/>
      <c r="K784" s="125"/>
      <c r="L784" s="125"/>
      <c r="M784" s="125"/>
      <c r="N784" s="125"/>
      <c r="O784" s="125"/>
      <c r="P784" s="125"/>
      <c r="Q784" s="125"/>
      <c r="R784" s="135"/>
      <c r="T784" s="148"/>
    </row>
    <row r="785" spans="1:20" s="133" customFormat="1" ht="25.5" x14ac:dyDescent="0.2">
      <c r="A785" s="214" t="s">
        <v>27013</v>
      </c>
      <c r="B785" s="144" t="s">
        <v>27078</v>
      </c>
      <c r="C785" s="145" t="s">
        <v>26</v>
      </c>
      <c r="D785" s="146"/>
      <c r="E785" s="144"/>
      <c r="F785" s="144"/>
      <c r="G785" s="144"/>
      <c r="H785" s="144"/>
      <c r="I785" s="144"/>
      <c r="J785" s="144"/>
      <c r="K785" s="144"/>
      <c r="L785" s="144"/>
      <c r="M785" s="144"/>
      <c r="N785" s="144"/>
      <c r="O785" s="144"/>
      <c r="P785" s="144"/>
      <c r="Q785" s="144"/>
      <c r="R785" s="147"/>
      <c r="T785" s="148"/>
    </row>
    <row r="786" spans="1:20" s="133" customFormat="1" ht="12.75" customHeight="1" x14ac:dyDescent="0.2">
      <c r="A786" s="214" t="s">
        <v>27013</v>
      </c>
      <c r="B786" s="144">
        <v>0.01</v>
      </c>
      <c r="C786" s="145">
        <v>0.01</v>
      </c>
      <c r="D786" s="146"/>
      <c r="E786" s="144"/>
      <c r="F786" s="144"/>
      <c r="G786" s="144"/>
      <c r="H786" s="144"/>
      <c r="I786" s="144"/>
      <c r="J786" s="144"/>
      <c r="K786" s="144"/>
      <c r="L786" s="144"/>
      <c r="M786" s="144"/>
      <c r="N786" s="144"/>
      <c r="O786" s="144"/>
      <c r="P786" s="144"/>
      <c r="Q786" s="144"/>
      <c r="R786" s="147"/>
      <c r="T786" s="148"/>
    </row>
    <row r="787" spans="1:20" s="133" customFormat="1" ht="12.75" customHeight="1" x14ac:dyDescent="0.2">
      <c r="A787" s="216" t="s">
        <v>27480</v>
      </c>
      <c r="B787" s="152" t="s">
        <v>20</v>
      </c>
      <c r="C787" s="194"/>
      <c r="D787" s="131"/>
      <c r="E787" s="152"/>
      <c r="F787" s="152"/>
      <c r="G787" s="152"/>
      <c r="H787" s="152"/>
      <c r="I787" s="152"/>
      <c r="J787" s="152"/>
      <c r="K787" s="152"/>
      <c r="L787" s="152"/>
      <c r="M787" s="152"/>
      <c r="N787" s="152"/>
      <c r="O787" s="152"/>
      <c r="P787" s="152"/>
      <c r="Q787" s="152"/>
      <c r="R787" s="153"/>
      <c r="T787" s="148"/>
    </row>
    <row r="788" spans="1:20" s="133" customFormat="1" ht="12.75" customHeight="1" x14ac:dyDescent="0.2">
      <c r="A788" s="217" t="s">
        <v>27480</v>
      </c>
      <c r="B788" s="125">
        <v>0.01</v>
      </c>
      <c r="C788" s="126"/>
      <c r="D788" s="127"/>
      <c r="E788" s="125"/>
      <c r="F788" s="125"/>
      <c r="G788" s="125"/>
      <c r="H788" s="125"/>
      <c r="I788" s="125"/>
      <c r="J788" s="125"/>
      <c r="K788" s="125"/>
      <c r="L788" s="125"/>
      <c r="M788" s="125"/>
      <c r="N788" s="125"/>
      <c r="O788" s="125"/>
      <c r="P788" s="125"/>
      <c r="Q788" s="125"/>
      <c r="R788" s="135"/>
      <c r="T788" s="148"/>
    </row>
    <row r="789" spans="1:20" s="133" customFormat="1" ht="25.5" x14ac:dyDescent="0.2">
      <c r="A789" s="216" t="s">
        <v>26983</v>
      </c>
      <c r="B789" s="131" t="s">
        <v>26</v>
      </c>
      <c r="C789" s="194"/>
      <c r="D789" s="131"/>
      <c r="E789" s="152"/>
      <c r="F789" s="152"/>
      <c r="G789" s="152"/>
      <c r="H789" s="152"/>
      <c r="I789" s="152"/>
      <c r="J789" s="152"/>
      <c r="K789" s="152"/>
      <c r="L789" s="152"/>
      <c r="M789" s="152"/>
      <c r="N789" s="152"/>
      <c r="O789" s="152"/>
      <c r="P789" s="152"/>
      <c r="Q789" s="152"/>
      <c r="R789" s="153"/>
      <c r="T789" s="148"/>
    </row>
    <row r="790" spans="1:20" s="133" customFormat="1" ht="12.75" customHeight="1" x14ac:dyDescent="0.2">
      <c r="A790" s="217" t="s">
        <v>26983</v>
      </c>
      <c r="B790" s="125">
        <v>0.01</v>
      </c>
      <c r="C790" s="126"/>
      <c r="D790" s="127"/>
      <c r="E790" s="125"/>
      <c r="F790" s="125"/>
      <c r="G790" s="125"/>
      <c r="H790" s="125"/>
      <c r="I790" s="125"/>
      <c r="J790" s="125"/>
      <c r="K790" s="125"/>
      <c r="L790" s="125"/>
      <c r="M790" s="125"/>
      <c r="N790" s="125"/>
      <c r="O790" s="125"/>
      <c r="P790" s="125"/>
      <c r="Q790" s="125"/>
      <c r="R790" s="135"/>
      <c r="T790" s="148"/>
    </row>
    <row r="791" spans="1:20" s="133" customFormat="1" ht="25.5" x14ac:dyDescent="0.2">
      <c r="A791" s="214" t="s">
        <v>27025</v>
      </c>
      <c r="B791" s="144" t="s">
        <v>26904</v>
      </c>
      <c r="C791" s="145" t="s">
        <v>26</v>
      </c>
      <c r="D791" s="146"/>
      <c r="E791" s="144"/>
      <c r="F791" s="144"/>
      <c r="G791" s="144"/>
      <c r="H791" s="144"/>
      <c r="I791" s="144"/>
      <c r="J791" s="144"/>
      <c r="K791" s="144"/>
      <c r="L791" s="144"/>
      <c r="M791" s="144"/>
      <c r="N791" s="144"/>
      <c r="O791" s="144"/>
      <c r="P791" s="144"/>
      <c r="Q791" s="144"/>
      <c r="R791" s="147"/>
      <c r="T791" s="148"/>
    </row>
    <row r="792" spans="1:20" s="133" customFormat="1" ht="12.75" customHeight="1" x14ac:dyDescent="0.2">
      <c r="A792" s="214" t="s">
        <v>27025</v>
      </c>
      <c r="B792" s="144">
        <v>0.01</v>
      </c>
      <c r="C792" s="145">
        <v>0.01</v>
      </c>
      <c r="D792" s="146"/>
      <c r="E792" s="144"/>
      <c r="F792" s="144"/>
      <c r="G792" s="144"/>
      <c r="H792" s="144"/>
      <c r="I792" s="144"/>
      <c r="J792" s="144"/>
      <c r="K792" s="144"/>
      <c r="L792" s="144"/>
      <c r="M792" s="144"/>
      <c r="N792" s="144"/>
      <c r="O792" s="144"/>
      <c r="P792" s="144"/>
      <c r="Q792" s="144"/>
      <c r="R792" s="147"/>
      <c r="T792" s="148"/>
    </row>
    <row r="793" spans="1:20" s="133" customFormat="1" ht="25.5" x14ac:dyDescent="0.2">
      <c r="A793" s="216" t="s">
        <v>71</v>
      </c>
      <c r="B793" s="130" t="s">
        <v>8</v>
      </c>
      <c r="C793" s="130" t="s">
        <v>21</v>
      </c>
      <c r="D793" s="131" t="s">
        <v>26</v>
      </c>
      <c r="E793" s="131"/>
      <c r="F793" s="131"/>
      <c r="G793" s="131"/>
      <c r="H793" s="131"/>
      <c r="I793" s="131"/>
      <c r="J793" s="131"/>
      <c r="K793" s="131"/>
      <c r="L793" s="131"/>
      <c r="M793" s="131"/>
      <c r="N793" s="131"/>
      <c r="O793" s="131"/>
      <c r="P793" s="131"/>
      <c r="Q793" s="131"/>
      <c r="R793" s="137"/>
    </row>
    <row r="794" spans="1:20" s="133" customFormat="1" ht="12.75" customHeight="1" x14ac:dyDescent="0.2">
      <c r="A794" s="217" t="s">
        <v>71</v>
      </c>
      <c r="B794" s="125">
        <v>0.01</v>
      </c>
      <c r="C794" s="125">
        <v>0.01</v>
      </c>
      <c r="D794" s="125">
        <v>0.01</v>
      </c>
      <c r="E794" s="125"/>
      <c r="F794" s="125"/>
      <c r="G794" s="125"/>
      <c r="H794" s="125"/>
      <c r="I794" s="125"/>
      <c r="J794" s="125"/>
      <c r="K794" s="125"/>
      <c r="L794" s="125"/>
      <c r="M794" s="125"/>
      <c r="N794" s="125"/>
      <c r="O794" s="125"/>
      <c r="P794" s="125"/>
      <c r="Q794" s="125"/>
      <c r="R794" s="135"/>
      <c r="T794" s="148"/>
    </row>
    <row r="795" spans="1:20" s="133" customFormat="1" ht="12.75" customHeight="1" x14ac:dyDescent="0.2">
      <c r="A795" s="214" t="s">
        <v>27307</v>
      </c>
      <c r="B795" s="144" t="s">
        <v>26882</v>
      </c>
      <c r="C795" s="144"/>
      <c r="D795" s="144"/>
      <c r="E795" s="144"/>
      <c r="F795" s="144"/>
      <c r="G795" s="144"/>
      <c r="H795" s="144"/>
      <c r="I795" s="144"/>
      <c r="J795" s="144"/>
      <c r="K795" s="144"/>
      <c r="L795" s="144"/>
      <c r="M795" s="144"/>
      <c r="N795" s="144"/>
      <c r="O795" s="144"/>
      <c r="P795" s="144"/>
      <c r="Q795" s="144"/>
      <c r="R795" s="147"/>
      <c r="T795" s="148"/>
    </row>
    <row r="796" spans="1:20" s="133" customFormat="1" ht="12.75" customHeight="1" x14ac:dyDescent="0.2">
      <c r="A796" s="214" t="s">
        <v>27307</v>
      </c>
      <c r="B796" s="144">
        <v>0.01</v>
      </c>
      <c r="C796" s="144"/>
      <c r="D796" s="144"/>
      <c r="E796" s="144"/>
      <c r="F796" s="144"/>
      <c r="G796" s="144"/>
      <c r="H796" s="144"/>
      <c r="I796" s="144"/>
      <c r="J796" s="144"/>
      <c r="K796" s="144"/>
      <c r="L796" s="144"/>
      <c r="M796" s="144"/>
      <c r="N796" s="144"/>
      <c r="O796" s="144"/>
      <c r="P796" s="144"/>
      <c r="Q796" s="144"/>
      <c r="R796" s="147"/>
      <c r="T796" s="148"/>
    </row>
    <row r="797" spans="1:20" s="133" customFormat="1" ht="12.75" customHeight="1" x14ac:dyDescent="0.2">
      <c r="A797" s="216" t="s">
        <v>27149</v>
      </c>
      <c r="B797" s="152" t="s">
        <v>26882</v>
      </c>
      <c r="C797" s="152"/>
      <c r="D797" s="152"/>
      <c r="E797" s="152"/>
      <c r="F797" s="152"/>
      <c r="G797" s="152"/>
      <c r="H797" s="152"/>
      <c r="I797" s="152"/>
      <c r="J797" s="152"/>
      <c r="K797" s="152"/>
      <c r="L797" s="152"/>
      <c r="M797" s="152"/>
      <c r="N797" s="152"/>
      <c r="O797" s="152"/>
      <c r="P797" s="152"/>
      <c r="Q797" s="152"/>
      <c r="R797" s="153"/>
      <c r="T797" s="148"/>
    </row>
    <row r="798" spans="1:20" s="133" customFormat="1" ht="12.75" customHeight="1" x14ac:dyDescent="0.2">
      <c r="A798" s="217" t="s">
        <v>27149</v>
      </c>
      <c r="B798" s="125">
        <v>0.01</v>
      </c>
      <c r="C798" s="125"/>
      <c r="D798" s="125"/>
      <c r="E798" s="125"/>
      <c r="F798" s="125"/>
      <c r="G798" s="125"/>
      <c r="H798" s="125"/>
      <c r="I798" s="125"/>
      <c r="J798" s="125"/>
      <c r="K798" s="125"/>
      <c r="L798" s="125"/>
      <c r="M798" s="125"/>
      <c r="N798" s="125"/>
      <c r="O798" s="125"/>
      <c r="P798" s="125"/>
      <c r="Q798" s="125"/>
      <c r="R798" s="135"/>
      <c r="T798" s="148"/>
    </row>
    <row r="799" spans="1:20" s="133" customFormat="1" ht="25.5" x14ac:dyDescent="0.2">
      <c r="A799" s="214" t="s">
        <v>27517</v>
      </c>
      <c r="B799" s="146" t="s">
        <v>26895</v>
      </c>
      <c r="C799" s="144"/>
      <c r="D799" s="144"/>
      <c r="E799" s="144"/>
      <c r="F799" s="144"/>
      <c r="G799" s="144"/>
      <c r="H799" s="144"/>
      <c r="I799" s="144"/>
      <c r="J799" s="144"/>
      <c r="K799" s="144"/>
      <c r="L799" s="144"/>
      <c r="M799" s="144"/>
      <c r="N799" s="144"/>
      <c r="O799" s="144"/>
      <c r="P799" s="144"/>
      <c r="Q799" s="144"/>
      <c r="R799" s="147"/>
      <c r="T799" s="148"/>
    </row>
    <row r="800" spans="1:20" s="133" customFormat="1" ht="12.75" customHeight="1" x14ac:dyDescent="0.2">
      <c r="A800" s="214" t="s">
        <v>27517</v>
      </c>
      <c r="B800" s="144">
        <v>0.01</v>
      </c>
      <c r="C800" s="144"/>
      <c r="D800" s="144"/>
      <c r="E800" s="144"/>
      <c r="F800" s="144"/>
      <c r="G800" s="144"/>
      <c r="H800" s="144"/>
      <c r="I800" s="144"/>
      <c r="J800" s="144"/>
      <c r="K800" s="144"/>
      <c r="L800" s="144"/>
      <c r="M800" s="144"/>
      <c r="N800" s="144"/>
      <c r="O800" s="144"/>
      <c r="P800" s="144"/>
      <c r="Q800" s="144"/>
      <c r="R800" s="147"/>
      <c r="T800" s="148"/>
    </row>
    <row r="801" spans="1:78" s="133" customFormat="1" ht="25.5" x14ac:dyDescent="0.2">
      <c r="A801" s="216" t="s">
        <v>27449</v>
      </c>
      <c r="B801" s="152" t="s">
        <v>23</v>
      </c>
      <c r="C801" s="131" t="s">
        <v>24</v>
      </c>
      <c r="D801" s="152"/>
      <c r="E801" s="152"/>
      <c r="F801" s="152"/>
      <c r="G801" s="152"/>
      <c r="H801" s="152"/>
      <c r="I801" s="152"/>
      <c r="J801" s="152"/>
      <c r="K801" s="152"/>
      <c r="L801" s="152"/>
      <c r="M801" s="152"/>
      <c r="N801" s="152"/>
      <c r="O801" s="152"/>
      <c r="P801" s="152"/>
      <c r="Q801" s="152"/>
      <c r="R801" s="153"/>
      <c r="T801" s="148"/>
    </row>
    <row r="802" spans="1:78" s="133" customFormat="1" ht="12.75" customHeight="1" x14ac:dyDescent="0.2">
      <c r="A802" s="217" t="s">
        <v>27449</v>
      </c>
      <c r="B802" s="125">
        <v>0.01</v>
      </c>
      <c r="C802" s="125">
        <v>0.01</v>
      </c>
      <c r="D802" s="125"/>
      <c r="E802" s="125"/>
      <c r="F802" s="125"/>
      <c r="G802" s="125"/>
      <c r="H802" s="125"/>
      <c r="I802" s="125"/>
      <c r="J802" s="125"/>
      <c r="K802" s="125"/>
      <c r="L802" s="125"/>
      <c r="M802" s="125"/>
      <c r="N802" s="125"/>
      <c r="O802" s="125"/>
      <c r="P802" s="125"/>
      <c r="Q802" s="125"/>
      <c r="R802" s="135"/>
      <c r="T802" s="148"/>
    </row>
    <row r="803" spans="1:78" s="133" customFormat="1" ht="12.75" customHeight="1" x14ac:dyDescent="0.2">
      <c r="A803" s="214" t="s">
        <v>27400</v>
      </c>
      <c r="B803" s="144" t="s">
        <v>26904</v>
      </c>
      <c r="C803" s="144"/>
      <c r="D803" s="144"/>
      <c r="E803" s="144"/>
      <c r="F803" s="144"/>
      <c r="G803" s="144"/>
      <c r="H803" s="144"/>
      <c r="I803" s="144"/>
      <c r="J803" s="144"/>
      <c r="K803" s="144"/>
      <c r="L803" s="144"/>
      <c r="M803" s="144"/>
      <c r="N803" s="144"/>
      <c r="O803" s="144"/>
      <c r="P803" s="144"/>
      <c r="Q803" s="144"/>
      <c r="R803" s="147"/>
      <c r="T803" s="148"/>
    </row>
    <row r="804" spans="1:78" s="133" customFormat="1" ht="12.75" customHeight="1" x14ac:dyDescent="0.2">
      <c r="A804" s="214" t="s">
        <v>27400</v>
      </c>
      <c r="B804" s="144">
        <v>0.01</v>
      </c>
      <c r="C804" s="144"/>
      <c r="D804" s="144"/>
      <c r="E804" s="144"/>
      <c r="F804" s="144"/>
      <c r="G804" s="144"/>
      <c r="H804" s="144"/>
      <c r="I804" s="144"/>
      <c r="J804" s="144"/>
      <c r="K804" s="144"/>
      <c r="L804" s="144"/>
      <c r="M804" s="144"/>
      <c r="N804" s="144"/>
      <c r="O804" s="144"/>
      <c r="P804" s="144"/>
      <c r="Q804" s="144"/>
      <c r="R804" s="147"/>
      <c r="T804" s="148"/>
    </row>
    <row r="805" spans="1:78" s="133" customFormat="1" ht="12.75" customHeight="1" x14ac:dyDescent="0.2">
      <c r="A805" s="216" t="s">
        <v>27364</v>
      </c>
      <c r="B805" s="152" t="s">
        <v>26860</v>
      </c>
      <c r="C805" s="152"/>
      <c r="D805" s="152"/>
      <c r="E805" s="152"/>
      <c r="F805" s="152"/>
      <c r="G805" s="152"/>
      <c r="H805" s="152"/>
      <c r="I805" s="152"/>
      <c r="J805" s="152"/>
      <c r="K805" s="152"/>
      <c r="L805" s="152"/>
      <c r="M805" s="152"/>
      <c r="N805" s="152"/>
      <c r="O805" s="152"/>
      <c r="P805" s="152"/>
      <c r="Q805" s="152"/>
      <c r="R805" s="153"/>
      <c r="T805" s="148"/>
    </row>
    <row r="806" spans="1:78" s="133" customFormat="1" ht="12.75" customHeight="1" x14ac:dyDescent="0.2">
      <c r="A806" s="217" t="s">
        <v>27364</v>
      </c>
      <c r="B806" s="125">
        <v>0.01</v>
      </c>
      <c r="C806" s="125"/>
      <c r="D806" s="125"/>
      <c r="E806" s="125"/>
      <c r="F806" s="125"/>
      <c r="G806" s="125"/>
      <c r="H806" s="125"/>
      <c r="I806" s="125"/>
      <c r="J806" s="125"/>
      <c r="K806" s="125"/>
      <c r="L806" s="125"/>
      <c r="M806" s="125"/>
      <c r="N806" s="125"/>
      <c r="O806" s="125"/>
      <c r="P806" s="125"/>
      <c r="Q806" s="125"/>
      <c r="R806" s="135"/>
      <c r="T806" s="148"/>
    </row>
    <row r="807" spans="1:78" s="133" customFormat="1" ht="12.75" customHeight="1" x14ac:dyDescent="0.2">
      <c r="A807" s="214" t="s">
        <v>27343</v>
      </c>
      <c r="B807" s="144" t="s">
        <v>26860</v>
      </c>
      <c r="C807" s="144"/>
      <c r="D807" s="144"/>
      <c r="E807" s="144"/>
      <c r="F807" s="144"/>
      <c r="G807" s="144"/>
      <c r="H807" s="144"/>
      <c r="I807" s="144"/>
      <c r="J807" s="144"/>
      <c r="K807" s="144"/>
      <c r="L807" s="144"/>
      <c r="M807" s="144"/>
      <c r="N807" s="144"/>
      <c r="O807" s="144"/>
      <c r="P807" s="144"/>
      <c r="Q807" s="144"/>
      <c r="R807" s="147"/>
      <c r="T807" s="148"/>
    </row>
    <row r="808" spans="1:78" s="133" customFormat="1" ht="12.75" customHeight="1" x14ac:dyDescent="0.2">
      <c r="A808" s="214" t="s">
        <v>27343</v>
      </c>
      <c r="B808" s="144">
        <v>0.01</v>
      </c>
      <c r="C808" s="144"/>
      <c r="D808" s="144"/>
      <c r="E808" s="144"/>
      <c r="F808" s="144"/>
      <c r="G808" s="144"/>
      <c r="H808" s="144"/>
      <c r="I808" s="144"/>
      <c r="J808" s="144"/>
      <c r="K808" s="144"/>
      <c r="L808" s="144"/>
      <c r="M808" s="144"/>
      <c r="N808" s="144"/>
      <c r="O808" s="144"/>
      <c r="P808" s="144"/>
      <c r="Q808" s="144"/>
      <c r="R808" s="147"/>
      <c r="T808" s="148"/>
    </row>
    <row r="809" spans="1:78" s="133" customFormat="1" ht="12.75" customHeight="1" x14ac:dyDescent="0.2">
      <c r="A809" s="216" t="s">
        <v>27339</v>
      </c>
      <c r="B809" s="152" t="s">
        <v>26893</v>
      </c>
      <c r="C809" s="152"/>
      <c r="D809" s="152"/>
      <c r="E809" s="152"/>
      <c r="F809" s="152"/>
      <c r="G809" s="152"/>
      <c r="H809" s="152"/>
      <c r="I809" s="152"/>
      <c r="J809" s="152"/>
      <c r="K809" s="152"/>
      <c r="L809" s="152"/>
      <c r="M809" s="152"/>
      <c r="N809" s="152"/>
      <c r="O809" s="152"/>
      <c r="P809" s="152"/>
      <c r="Q809" s="152"/>
      <c r="R809" s="153"/>
      <c r="T809" s="148"/>
    </row>
    <row r="810" spans="1:78" s="133" customFormat="1" ht="12.75" customHeight="1" x14ac:dyDescent="0.2">
      <c r="A810" s="217" t="s">
        <v>27339</v>
      </c>
      <c r="B810" s="125">
        <v>0.01</v>
      </c>
      <c r="C810" s="125"/>
      <c r="D810" s="125"/>
      <c r="E810" s="125"/>
      <c r="F810" s="125"/>
      <c r="G810" s="125"/>
      <c r="H810" s="125"/>
      <c r="I810" s="125"/>
      <c r="J810" s="125"/>
      <c r="K810" s="125"/>
      <c r="L810" s="125"/>
      <c r="M810" s="125"/>
      <c r="N810" s="125"/>
      <c r="O810" s="125"/>
      <c r="P810" s="125"/>
      <c r="Q810" s="125"/>
      <c r="R810" s="135"/>
      <c r="T810" s="148"/>
    </row>
    <row r="811" spans="1:78" s="133" customFormat="1" ht="12.75" customHeight="1" x14ac:dyDescent="0.2">
      <c r="A811" s="216" t="s">
        <v>27389</v>
      </c>
      <c r="B811" s="152" t="s">
        <v>21</v>
      </c>
      <c r="C811" s="152"/>
      <c r="D811" s="152"/>
      <c r="E811" s="152"/>
      <c r="F811" s="152"/>
      <c r="G811" s="152"/>
      <c r="H811" s="152"/>
      <c r="I811" s="152"/>
      <c r="J811" s="152"/>
      <c r="K811" s="152"/>
      <c r="L811" s="152"/>
      <c r="M811" s="152"/>
      <c r="N811" s="152"/>
      <c r="O811" s="152"/>
      <c r="P811" s="152"/>
      <c r="Q811" s="152"/>
      <c r="R811" s="153"/>
      <c r="T811" s="148"/>
    </row>
    <row r="812" spans="1:78" s="133" customFormat="1" ht="12.75" customHeight="1" x14ac:dyDescent="0.2">
      <c r="A812" s="217" t="s">
        <v>27389</v>
      </c>
      <c r="B812" s="125">
        <v>0.01</v>
      </c>
      <c r="C812" s="125"/>
      <c r="D812" s="125"/>
      <c r="E812" s="125"/>
      <c r="F812" s="125"/>
      <c r="G812" s="125"/>
      <c r="H812" s="125"/>
      <c r="I812" s="125"/>
      <c r="J812" s="125"/>
      <c r="K812" s="125"/>
      <c r="L812" s="125"/>
      <c r="M812" s="125"/>
      <c r="N812" s="125"/>
      <c r="O812" s="125"/>
      <c r="P812" s="125"/>
      <c r="Q812" s="125"/>
      <c r="R812" s="135"/>
      <c r="T812" s="148"/>
    </row>
    <row r="813" spans="1:78" s="133" customFormat="1" ht="12.75" customHeight="1" x14ac:dyDescent="0.2">
      <c r="A813" s="214" t="s">
        <v>27217</v>
      </c>
      <c r="B813" s="144" t="s">
        <v>21</v>
      </c>
      <c r="C813" s="144"/>
      <c r="D813" s="144"/>
      <c r="E813" s="144"/>
      <c r="F813" s="144"/>
      <c r="G813" s="144"/>
      <c r="H813" s="144"/>
      <c r="I813" s="144"/>
      <c r="J813" s="144"/>
      <c r="K813" s="144"/>
      <c r="L813" s="144"/>
      <c r="M813" s="144"/>
      <c r="N813" s="144"/>
      <c r="O813" s="144"/>
      <c r="P813" s="144"/>
      <c r="Q813" s="144"/>
      <c r="R813" s="147"/>
      <c r="T813" s="148"/>
    </row>
    <row r="814" spans="1:78" s="133" customFormat="1" ht="12.75" customHeight="1" x14ac:dyDescent="0.2">
      <c r="A814" s="214" t="s">
        <v>27217</v>
      </c>
      <c r="B814" s="144">
        <v>0.01</v>
      </c>
      <c r="C814" s="144"/>
      <c r="D814" s="144"/>
      <c r="E814" s="144"/>
      <c r="F814" s="144"/>
      <c r="G814" s="144"/>
      <c r="H814" s="144"/>
      <c r="I814" s="144"/>
      <c r="J814" s="144"/>
      <c r="K814" s="144"/>
      <c r="L814" s="144"/>
      <c r="M814" s="144"/>
      <c r="N814" s="144"/>
      <c r="O814" s="144"/>
      <c r="P814" s="144"/>
      <c r="Q814" s="144"/>
      <c r="R814" s="147"/>
      <c r="T814" s="148"/>
    </row>
    <row r="815" spans="1:78" s="133" customFormat="1" x14ac:dyDescent="0.2">
      <c r="A815" s="129" t="s">
        <v>26855</v>
      </c>
      <c r="B815" s="130" t="s">
        <v>23</v>
      </c>
      <c r="C815" s="130"/>
      <c r="D815" s="131"/>
      <c r="E815" s="131"/>
      <c r="F815" s="131"/>
      <c r="G815" s="131"/>
      <c r="H815" s="131"/>
      <c r="I815" s="131"/>
      <c r="J815" s="131"/>
      <c r="K815" s="131"/>
      <c r="L815" s="131"/>
      <c r="M815" s="131"/>
      <c r="N815" s="131"/>
      <c r="O815" s="131"/>
      <c r="P815" s="131"/>
      <c r="Q815" s="131"/>
      <c r="R815" s="137"/>
    </row>
    <row r="816" spans="1:78" s="133" customFormat="1" ht="12.75" customHeight="1" x14ac:dyDescent="0.2">
      <c r="A816" s="134" t="s">
        <v>26855</v>
      </c>
      <c r="B816" s="125">
        <v>0.01</v>
      </c>
      <c r="C816" s="126"/>
      <c r="D816" s="127"/>
      <c r="E816" s="125"/>
      <c r="F816" s="125"/>
      <c r="G816" s="125"/>
      <c r="H816" s="125"/>
      <c r="I816" s="125"/>
      <c r="J816" s="125"/>
      <c r="K816" s="125"/>
      <c r="L816" s="125"/>
      <c r="M816" s="125"/>
      <c r="N816" s="125"/>
      <c r="O816" s="125"/>
      <c r="P816" s="125"/>
      <c r="Q816" s="125"/>
      <c r="R816" s="149"/>
      <c r="T816" s="148"/>
      <c r="U816" s="148"/>
      <c r="V816" s="148"/>
      <c r="W816" s="148"/>
      <c r="X816" s="148"/>
      <c r="Y816" s="148"/>
      <c r="Z816" s="148"/>
      <c r="AA816" s="148"/>
      <c r="AB816" s="148"/>
      <c r="AC816" s="148"/>
      <c r="AD816" s="148"/>
      <c r="AE816" s="148"/>
      <c r="AF816" s="148"/>
      <c r="AG816" s="148"/>
      <c r="AH816" s="148"/>
      <c r="AI816" s="148"/>
      <c r="AJ816" s="148"/>
      <c r="AK816" s="148"/>
      <c r="AL816" s="148"/>
      <c r="AM816" s="148"/>
      <c r="AN816" s="148"/>
      <c r="AO816" s="148"/>
      <c r="AP816" s="148"/>
      <c r="AQ816" s="148"/>
      <c r="AR816" s="148"/>
      <c r="AS816" s="148"/>
      <c r="AT816" s="148"/>
      <c r="AU816" s="148"/>
      <c r="AV816" s="148"/>
      <c r="AW816" s="148"/>
      <c r="AX816" s="148"/>
      <c r="AY816" s="148"/>
      <c r="AZ816" s="148"/>
      <c r="BA816" s="148"/>
      <c r="BB816" s="148"/>
      <c r="BC816" s="148"/>
      <c r="BD816" s="148"/>
      <c r="BE816" s="148"/>
      <c r="BF816" s="148"/>
      <c r="BG816" s="148"/>
      <c r="BH816" s="148"/>
      <c r="BI816" s="148"/>
      <c r="BJ816" s="148"/>
      <c r="BK816" s="148"/>
      <c r="BL816" s="148"/>
      <c r="BM816" s="148"/>
      <c r="BN816" s="148"/>
      <c r="BO816" s="148"/>
      <c r="BP816" s="148"/>
      <c r="BQ816" s="148"/>
      <c r="BR816" s="148"/>
      <c r="BS816" s="148"/>
      <c r="BT816" s="148"/>
      <c r="BU816" s="148"/>
      <c r="BV816" s="148"/>
      <c r="BW816" s="148"/>
      <c r="BX816" s="148"/>
      <c r="BY816" s="148"/>
      <c r="BZ816" s="148"/>
    </row>
    <row r="817" spans="1:78" s="133" customFormat="1" ht="12.75" customHeight="1" x14ac:dyDescent="0.2">
      <c r="A817" s="150" t="s">
        <v>27154</v>
      </c>
      <c r="B817" s="144" t="s">
        <v>26893</v>
      </c>
      <c r="C817" s="145" t="s">
        <v>16</v>
      </c>
      <c r="D817" s="146" t="s">
        <v>3</v>
      </c>
      <c r="E817" s="144"/>
      <c r="F817" s="144"/>
      <c r="G817" s="144"/>
      <c r="H817" s="144"/>
      <c r="I817" s="144"/>
      <c r="J817" s="144"/>
      <c r="K817" s="144"/>
      <c r="L817" s="144"/>
      <c r="M817" s="144"/>
      <c r="N817" s="144"/>
      <c r="O817" s="144"/>
      <c r="P817" s="144"/>
      <c r="Q817" s="144"/>
      <c r="R817" s="151"/>
      <c r="T817" s="148"/>
      <c r="U817" s="148"/>
      <c r="V817" s="148"/>
      <c r="W817" s="148"/>
      <c r="X817" s="148"/>
      <c r="Y817" s="148"/>
      <c r="Z817" s="148"/>
      <c r="AA817" s="148"/>
      <c r="AB817" s="148"/>
      <c r="AC817" s="148"/>
      <c r="AD817" s="148"/>
      <c r="AE817" s="148"/>
      <c r="AF817" s="148"/>
      <c r="AG817" s="148"/>
      <c r="AH817" s="148"/>
      <c r="AI817" s="148"/>
      <c r="AJ817" s="148"/>
      <c r="AK817" s="148"/>
      <c r="AL817" s="148"/>
      <c r="AM817" s="148"/>
      <c r="AN817" s="148"/>
      <c r="AO817" s="148"/>
      <c r="AP817" s="148"/>
      <c r="AQ817" s="148"/>
      <c r="AR817" s="148"/>
      <c r="AS817" s="148"/>
      <c r="AT817" s="148"/>
      <c r="AU817" s="148"/>
      <c r="AV817" s="148"/>
      <c r="AW817" s="148"/>
      <c r="AX817" s="148"/>
      <c r="AY817" s="148"/>
      <c r="AZ817" s="148"/>
      <c r="BA817" s="148"/>
      <c r="BB817" s="148"/>
      <c r="BC817" s="148"/>
      <c r="BD817" s="148"/>
      <c r="BE817" s="148"/>
      <c r="BF817" s="148"/>
      <c r="BG817" s="148"/>
      <c r="BH817" s="148"/>
      <c r="BI817" s="148"/>
      <c r="BJ817" s="148"/>
      <c r="BK817" s="148"/>
      <c r="BL817" s="148"/>
      <c r="BM817" s="148"/>
      <c r="BN817" s="148"/>
      <c r="BO817" s="148"/>
      <c r="BP817" s="148"/>
      <c r="BQ817" s="148"/>
      <c r="BR817" s="148"/>
      <c r="BS817" s="148"/>
      <c r="BT817" s="148"/>
      <c r="BU817" s="148"/>
      <c r="BV817" s="148"/>
      <c r="BW817" s="148"/>
      <c r="BX817" s="148"/>
      <c r="BY817" s="148"/>
      <c r="BZ817" s="148"/>
    </row>
    <row r="818" spans="1:78" s="133" customFormat="1" ht="12.75" customHeight="1" x14ac:dyDescent="0.2">
      <c r="A818" s="150" t="s">
        <v>27154</v>
      </c>
      <c r="B818" s="144">
        <v>0.01</v>
      </c>
      <c r="C818" s="145">
        <v>0.01</v>
      </c>
      <c r="D818" s="146">
        <v>0.01</v>
      </c>
      <c r="E818" s="144"/>
      <c r="F818" s="144"/>
      <c r="G818" s="144"/>
      <c r="H818" s="144"/>
      <c r="I818" s="144"/>
      <c r="J818" s="144"/>
      <c r="K818" s="144"/>
      <c r="L818" s="144"/>
      <c r="M818" s="144"/>
      <c r="N818" s="144"/>
      <c r="O818" s="144"/>
      <c r="P818" s="144"/>
      <c r="Q818" s="144"/>
      <c r="R818" s="151"/>
      <c r="T818" s="148"/>
      <c r="U818" s="148"/>
      <c r="V818" s="148"/>
      <c r="W818" s="148"/>
      <c r="X818" s="148"/>
      <c r="Y818" s="148"/>
      <c r="Z818" s="148"/>
      <c r="AA818" s="148"/>
      <c r="AB818" s="148"/>
      <c r="AC818" s="148"/>
      <c r="AD818" s="148"/>
      <c r="AE818" s="148"/>
      <c r="AF818" s="148"/>
      <c r="AG818" s="148"/>
      <c r="AH818" s="148"/>
      <c r="AI818" s="148"/>
      <c r="AJ818" s="148"/>
      <c r="AK818" s="148"/>
      <c r="AL818" s="148"/>
      <c r="AM818" s="148"/>
      <c r="AN818" s="148"/>
      <c r="AO818" s="148"/>
      <c r="AP818" s="148"/>
      <c r="AQ818" s="148"/>
      <c r="AR818" s="148"/>
      <c r="AS818" s="148"/>
      <c r="AT818" s="148"/>
      <c r="AU818" s="148"/>
      <c r="AV818" s="148"/>
      <c r="AW818" s="148"/>
      <c r="AX818" s="148"/>
      <c r="AY818" s="148"/>
      <c r="AZ818" s="148"/>
      <c r="BA818" s="148"/>
      <c r="BB818" s="148"/>
      <c r="BC818" s="148"/>
      <c r="BD818" s="148"/>
      <c r="BE818" s="148"/>
      <c r="BF818" s="148"/>
      <c r="BG818" s="148"/>
      <c r="BH818" s="148"/>
      <c r="BI818" s="148"/>
      <c r="BJ818" s="148"/>
      <c r="BK818" s="148"/>
      <c r="BL818" s="148"/>
      <c r="BM818" s="148"/>
      <c r="BN818" s="148"/>
      <c r="BO818" s="148"/>
      <c r="BP818" s="148"/>
      <c r="BQ818" s="148"/>
      <c r="BR818" s="148"/>
      <c r="BS818" s="148"/>
      <c r="BT818" s="148"/>
      <c r="BU818" s="148"/>
      <c r="BV818" s="148"/>
      <c r="BW818" s="148"/>
      <c r="BX818" s="148"/>
      <c r="BY818" s="148"/>
      <c r="BZ818" s="148"/>
    </row>
    <row r="819" spans="1:78" s="133" customFormat="1" ht="25.5" x14ac:dyDescent="0.2">
      <c r="A819" s="129" t="s">
        <v>72</v>
      </c>
      <c r="B819" s="130" t="s">
        <v>21</v>
      </c>
      <c r="C819" s="130" t="s">
        <v>26</v>
      </c>
      <c r="D819" s="131"/>
      <c r="E819" s="131"/>
      <c r="F819" s="131"/>
      <c r="G819" s="131"/>
      <c r="H819" s="131"/>
      <c r="I819" s="131"/>
      <c r="J819" s="131"/>
      <c r="K819" s="131"/>
      <c r="L819" s="131"/>
      <c r="M819" s="131"/>
      <c r="N819" s="131"/>
      <c r="O819" s="131"/>
      <c r="P819" s="131"/>
      <c r="Q819" s="131"/>
      <c r="R819" s="137"/>
    </row>
    <row r="820" spans="1:78" s="133" customFormat="1" ht="12.75" customHeight="1" x14ac:dyDescent="0.2">
      <c r="A820" s="134" t="s">
        <v>72</v>
      </c>
      <c r="B820" s="125">
        <v>0.01</v>
      </c>
      <c r="C820" s="126">
        <v>0.01</v>
      </c>
      <c r="D820" s="127"/>
      <c r="E820" s="125"/>
      <c r="F820" s="125"/>
      <c r="G820" s="125"/>
      <c r="H820" s="125"/>
      <c r="I820" s="125"/>
      <c r="J820" s="125"/>
      <c r="K820" s="125"/>
      <c r="L820" s="125"/>
      <c r="M820" s="125"/>
      <c r="N820" s="125"/>
      <c r="O820" s="125"/>
      <c r="P820" s="125"/>
      <c r="Q820" s="125"/>
      <c r="R820" s="149"/>
      <c r="T820" s="148"/>
      <c r="U820" s="148"/>
      <c r="V820" s="148"/>
      <c r="W820" s="148"/>
      <c r="X820" s="148"/>
      <c r="Y820" s="148"/>
      <c r="Z820" s="148"/>
      <c r="AA820" s="148"/>
      <c r="AB820" s="148"/>
      <c r="AC820" s="148"/>
      <c r="AD820" s="148"/>
      <c r="AE820" s="148"/>
      <c r="AF820" s="148"/>
      <c r="AG820" s="148"/>
      <c r="AH820" s="148"/>
      <c r="AI820" s="148"/>
      <c r="AJ820" s="148"/>
      <c r="AK820" s="148"/>
      <c r="AL820" s="148"/>
      <c r="AM820" s="148"/>
      <c r="AN820" s="148"/>
      <c r="AO820" s="148"/>
      <c r="AP820" s="148"/>
      <c r="AQ820" s="148"/>
      <c r="AR820" s="148"/>
      <c r="AS820" s="148"/>
      <c r="AT820" s="148"/>
      <c r="AU820" s="148"/>
      <c r="AV820" s="148"/>
      <c r="AW820" s="148"/>
      <c r="AX820" s="148"/>
      <c r="AY820" s="148"/>
      <c r="AZ820" s="148"/>
      <c r="BA820" s="148"/>
      <c r="BB820" s="148"/>
      <c r="BC820" s="148"/>
      <c r="BD820" s="148"/>
      <c r="BE820" s="148"/>
      <c r="BF820" s="148"/>
      <c r="BG820" s="148"/>
      <c r="BH820" s="148"/>
      <c r="BI820" s="148"/>
      <c r="BJ820" s="148"/>
      <c r="BK820" s="148"/>
      <c r="BL820" s="148"/>
      <c r="BM820" s="148"/>
      <c r="BN820" s="148"/>
      <c r="BO820" s="148"/>
      <c r="BP820" s="148"/>
      <c r="BQ820" s="148"/>
      <c r="BR820" s="148"/>
      <c r="BS820" s="148"/>
      <c r="BT820" s="148"/>
      <c r="BU820" s="148"/>
      <c r="BV820" s="148"/>
      <c r="BW820" s="148"/>
      <c r="BX820" s="148"/>
      <c r="BY820" s="148"/>
      <c r="BZ820" s="148"/>
    </row>
    <row r="821" spans="1:78" s="133" customFormat="1" x14ac:dyDescent="0.2">
      <c r="A821" s="150" t="s">
        <v>26859</v>
      </c>
      <c r="B821" s="146" t="s">
        <v>26860</v>
      </c>
      <c r="C821" s="145"/>
      <c r="D821" s="146"/>
      <c r="E821" s="144"/>
      <c r="F821" s="144"/>
      <c r="G821" s="144"/>
      <c r="H821" s="144"/>
      <c r="I821" s="144"/>
      <c r="J821" s="144"/>
      <c r="K821" s="144"/>
      <c r="L821" s="144"/>
      <c r="M821" s="144"/>
      <c r="N821" s="144"/>
      <c r="O821" s="144"/>
      <c r="P821" s="144"/>
      <c r="Q821" s="144"/>
      <c r="R821" s="151"/>
      <c r="T821" s="148"/>
      <c r="U821" s="148"/>
      <c r="V821" s="148"/>
      <c r="W821" s="148"/>
      <c r="X821" s="148"/>
      <c r="Y821" s="148"/>
      <c r="Z821" s="148"/>
      <c r="AA821" s="148"/>
      <c r="AB821" s="148"/>
      <c r="AC821" s="148"/>
      <c r="AD821" s="148"/>
      <c r="AE821" s="148"/>
      <c r="AF821" s="148"/>
      <c r="AG821" s="148"/>
      <c r="AH821" s="148"/>
      <c r="AI821" s="148"/>
      <c r="AJ821" s="148"/>
      <c r="AK821" s="148"/>
      <c r="AL821" s="148"/>
      <c r="AM821" s="148"/>
      <c r="AN821" s="148"/>
      <c r="AO821" s="148"/>
      <c r="AP821" s="148"/>
      <c r="AQ821" s="148"/>
      <c r="AR821" s="148"/>
      <c r="AS821" s="148"/>
      <c r="AT821" s="148"/>
      <c r="AU821" s="148"/>
      <c r="AV821" s="148"/>
      <c r="AW821" s="148"/>
      <c r="AX821" s="148"/>
      <c r="AY821" s="148"/>
      <c r="AZ821" s="148"/>
      <c r="BA821" s="148"/>
      <c r="BB821" s="148"/>
      <c r="BC821" s="148"/>
      <c r="BD821" s="148"/>
      <c r="BE821" s="148"/>
      <c r="BF821" s="148"/>
      <c r="BG821" s="148"/>
      <c r="BH821" s="148"/>
      <c r="BI821" s="148"/>
      <c r="BJ821" s="148"/>
      <c r="BK821" s="148"/>
      <c r="BL821" s="148"/>
      <c r="BM821" s="148"/>
      <c r="BN821" s="148"/>
      <c r="BO821" s="148"/>
      <c r="BP821" s="148"/>
      <c r="BQ821" s="148"/>
      <c r="BR821" s="148"/>
      <c r="BS821" s="148"/>
      <c r="BT821" s="148"/>
      <c r="BU821" s="148"/>
      <c r="BV821" s="148"/>
      <c r="BW821" s="148"/>
      <c r="BX821" s="148"/>
      <c r="BY821" s="148"/>
      <c r="BZ821" s="148"/>
    </row>
    <row r="822" spans="1:78" s="133" customFormat="1" ht="12.75" customHeight="1" x14ac:dyDescent="0.2">
      <c r="A822" s="134" t="s">
        <v>26859</v>
      </c>
      <c r="B822" s="125">
        <v>0.01</v>
      </c>
      <c r="C822" s="126"/>
      <c r="D822" s="127"/>
      <c r="E822" s="125"/>
      <c r="F822" s="125"/>
      <c r="G822" s="125"/>
      <c r="H822" s="125"/>
      <c r="I822" s="125"/>
      <c r="J822" s="125"/>
      <c r="K822" s="125"/>
      <c r="L822" s="125"/>
      <c r="M822" s="125"/>
      <c r="N822" s="125"/>
      <c r="O822" s="125"/>
      <c r="P822" s="125"/>
      <c r="Q822" s="125"/>
      <c r="R822" s="149"/>
      <c r="T822" s="148"/>
      <c r="U822" s="148"/>
      <c r="V822" s="148"/>
      <c r="W822" s="148"/>
      <c r="X822" s="148"/>
      <c r="Y822" s="148"/>
      <c r="Z822" s="148"/>
      <c r="AA822" s="148"/>
      <c r="AB822" s="148"/>
      <c r="AC822" s="148"/>
      <c r="AD822" s="148"/>
      <c r="AE822" s="148"/>
      <c r="AF822" s="148"/>
      <c r="AG822" s="148"/>
      <c r="AH822" s="148"/>
      <c r="AI822" s="148"/>
      <c r="AJ822" s="148"/>
      <c r="AK822" s="148"/>
      <c r="AL822" s="148"/>
      <c r="AM822" s="148"/>
      <c r="AN822" s="148"/>
      <c r="AO822" s="148"/>
      <c r="AP822" s="148"/>
      <c r="AQ822" s="148"/>
      <c r="AR822" s="148"/>
      <c r="AS822" s="148"/>
      <c r="AT822" s="148"/>
      <c r="AU822" s="148"/>
      <c r="AV822" s="148"/>
      <c r="AW822" s="148"/>
      <c r="AX822" s="148"/>
      <c r="AY822" s="148"/>
      <c r="AZ822" s="148"/>
      <c r="BA822" s="148"/>
      <c r="BB822" s="148"/>
      <c r="BC822" s="148"/>
      <c r="BD822" s="148"/>
      <c r="BE822" s="148"/>
      <c r="BF822" s="148"/>
      <c r="BG822" s="148"/>
      <c r="BH822" s="148"/>
      <c r="BI822" s="148"/>
      <c r="BJ822" s="148"/>
      <c r="BK822" s="148"/>
      <c r="BL822" s="148"/>
      <c r="BM822" s="148"/>
      <c r="BN822" s="148"/>
      <c r="BO822" s="148"/>
      <c r="BP822" s="148"/>
      <c r="BQ822" s="148"/>
      <c r="BR822" s="148"/>
      <c r="BS822" s="148"/>
      <c r="BT822" s="148"/>
      <c r="BU822" s="148"/>
      <c r="BV822" s="148"/>
      <c r="BW822" s="148"/>
      <c r="BX822" s="148"/>
      <c r="BY822" s="148"/>
      <c r="BZ822" s="148"/>
    </row>
    <row r="823" spans="1:78" s="133" customFormat="1" ht="12.75" customHeight="1" x14ac:dyDescent="0.2">
      <c r="A823" s="150" t="s">
        <v>26996</v>
      </c>
      <c r="B823" s="144" t="s">
        <v>26893</v>
      </c>
      <c r="C823" s="145"/>
      <c r="D823" s="146"/>
      <c r="E823" s="144"/>
      <c r="F823" s="144"/>
      <c r="G823" s="144"/>
      <c r="H823" s="144"/>
      <c r="I823" s="144"/>
      <c r="J823" s="144"/>
      <c r="K823" s="144"/>
      <c r="L823" s="144"/>
      <c r="M823" s="144"/>
      <c r="N823" s="144"/>
      <c r="O823" s="144"/>
      <c r="P823" s="144"/>
      <c r="Q823" s="144"/>
      <c r="R823" s="151"/>
      <c r="T823" s="148"/>
      <c r="U823" s="148"/>
      <c r="V823" s="148"/>
      <c r="W823" s="148"/>
      <c r="X823" s="148"/>
      <c r="Y823" s="148"/>
      <c r="Z823" s="148"/>
      <c r="AA823" s="148"/>
      <c r="AB823" s="148"/>
      <c r="AC823" s="148"/>
      <c r="AD823" s="148"/>
      <c r="AE823" s="148"/>
      <c r="AF823" s="148"/>
      <c r="AG823" s="148"/>
      <c r="AH823" s="148"/>
      <c r="AI823" s="148"/>
      <c r="AJ823" s="148"/>
      <c r="AK823" s="148"/>
      <c r="AL823" s="148"/>
      <c r="AM823" s="148"/>
      <c r="AN823" s="148"/>
      <c r="AO823" s="148"/>
      <c r="AP823" s="148"/>
      <c r="AQ823" s="148"/>
      <c r="AR823" s="148"/>
      <c r="AS823" s="148"/>
      <c r="AT823" s="148"/>
      <c r="AU823" s="148"/>
      <c r="AV823" s="148"/>
      <c r="AW823" s="148"/>
      <c r="AX823" s="148"/>
      <c r="AY823" s="148"/>
      <c r="AZ823" s="148"/>
      <c r="BA823" s="148"/>
      <c r="BB823" s="148"/>
      <c r="BC823" s="148"/>
      <c r="BD823" s="148"/>
      <c r="BE823" s="148"/>
      <c r="BF823" s="148"/>
      <c r="BG823" s="148"/>
      <c r="BH823" s="148"/>
      <c r="BI823" s="148"/>
      <c r="BJ823" s="148"/>
      <c r="BK823" s="148"/>
      <c r="BL823" s="148"/>
      <c r="BM823" s="148"/>
      <c r="BN823" s="148"/>
      <c r="BO823" s="148"/>
      <c r="BP823" s="148"/>
      <c r="BQ823" s="148"/>
      <c r="BR823" s="148"/>
      <c r="BS823" s="148"/>
      <c r="BT823" s="148"/>
      <c r="BU823" s="148"/>
      <c r="BV823" s="148"/>
      <c r="BW823" s="148"/>
      <c r="BX823" s="148"/>
      <c r="BY823" s="148"/>
      <c r="BZ823" s="148"/>
    </row>
    <row r="824" spans="1:78" s="133" customFormat="1" ht="12.75" customHeight="1" x14ac:dyDescent="0.2">
      <c r="A824" s="134" t="s">
        <v>26996</v>
      </c>
      <c r="B824" s="125">
        <v>0.01</v>
      </c>
      <c r="C824" s="126"/>
      <c r="D824" s="127"/>
      <c r="E824" s="125"/>
      <c r="F824" s="125"/>
      <c r="G824" s="125"/>
      <c r="H824" s="125"/>
      <c r="I824" s="125"/>
      <c r="J824" s="125"/>
      <c r="K824" s="125"/>
      <c r="L824" s="125"/>
      <c r="M824" s="125"/>
      <c r="N824" s="125"/>
      <c r="O824" s="125"/>
      <c r="P824" s="125"/>
      <c r="Q824" s="125"/>
      <c r="R824" s="149"/>
      <c r="T824" s="148"/>
      <c r="U824" s="148"/>
      <c r="V824" s="148"/>
      <c r="W824" s="148"/>
      <c r="X824" s="148"/>
      <c r="Y824" s="148"/>
      <c r="Z824" s="148"/>
      <c r="AA824" s="148"/>
      <c r="AB824" s="148"/>
      <c r="AC824" s="148"/>
      <c r="AD824" s="148"/>
      <c r="AE824" s="148"/>
      <c r="AF824" s="148"/>
      <c r="AG824" s="148"/>
      <c r="AH824" s="148"/>
      <c r="AI824" s="148"/>
      <c r="AJ824" s="148"/>
      <c r="AK824" s="148"/>
      <c r="AL824" s="148"/>
      <c r="AM824" s="148"/>
      <c r="AN824" s="148"/>
      <c r="AO824" s="148"/>
      <c r="AP824" s="148"/>
      <c r="AQ824" s="148"/>
      <c r="AR824" s="148"/>
      <c r="AS824" s="148"/>
      <c r="AT824" s="148"/>
      <c r="AU824" s="148"/>
      <c r="AV824" s="148"/>
      <c r="AW824" s="148"/>
      <c r="AX824" s="148"/>
      <c r="AY824" s="148"/>
      <c r="AZ824" s="148"/>
      <c r="BA824" s="148"/>
      <c r="BB824" s="148"/>
      <c r="BC824" s="148"/>
      <c r="BD824" s="148"/>
      <c r="BE824" s="148"/>
      <c r="BF824" s="148"/>
      <c r="BG824" s="148"/>
      <c r="BH824" s="148"/>
      <c r="BI824" s="148"/>
      <c r="BJ824" s="148"/>
      <c r="BK824" s="148"/>
      <c r="BL824" s="148"/>
      <c r="BM824" s="148"/>
      <c r="BN824" s="148"/>
      <c r="BO824" s="148"/>
      <c r="BP824" s="148"/>
      <c r="BQ824" s="148"/>
      <c r="BR824" s="148"/>
      <c r="BS824" s="148"/>
      <c r="BT824" s="148"/>
      <c r="BU824" s="148"/>
      <c r="BV824" s="148"/>
      <c r="BW824" s="148"/>
      <c r="BX824" s="148"/>
      <c r="BY824" s="148"/>
      <c r="BZ824" s="148"/>
    </row>
    <row r="825" spans="1:78" s="133" customFormat="1" ht="12.75" customHeight="1" x14ac:dyDescent="0.2">
      <c r="A825" s="129" t="s">
        <v>27338</v>
      </c>
      <c r="B825" s="152" t="s">
        <v>26893</v>
      </c>
      <c r="C825" s="194"/>
      <c r="D825" s="131"/>
      <c r="E825" s="152"/>
      <c r="F825" s="152"/>
      <c r="G825" s="152"/>
      <c r="H825" s="152"/>
      <c r="I825" s="152"/>
      <c r="J825" s="152"/>
      <c r="K825" s="152"/>
      <c r="L825" s="152"/>
      <c r="M825" s="152"/>
      <c r="N825" s="152"/>
      <c r="O825" s="152"/>
      <c r="P825" s="152"/>
      <c r="Q825" s="152"/>
      <c r="R825" s="212"/>
      <c r="T825" s="148"/>
      <c r="U825" s="148"/>
      <c r="V825" s="148"/>
      <c r="W825" s="148"/>
      <c r="X825" s="148"/>
      <c r="Y825" s="148"/>
      <c r="Z825" s="148"/>
      <c r="AA825" s="148"/>
      <c r="AB825" s="148"/>
      <c r="AC825" s="148"/>
      <c r="AD825" s="148"/>
      <c r="AE825" s="148"/>
      <c r="AF825" s="148"/>
      <c r="AG825" s="148"/>
      <c r="AH825" s="148"/>
      <c r="AI825" s="148"/>
      <c r="AJ825" s="148"/>
      <c r="AK825" s="148"/>
      <c r="AL825" s="148"/>
      <c r="AM825" s="148"/>
      <c r="AN825" s="148"/>
      <c r="AO825" s="148"/>
      <c r="AP825" s="148"/>
      <c r="AQ825" s="148"/>
      <c r="AR825" s="148"/>
      <c r="AS825" s="148"/>
      <c r="AT825" s="148"/>
      <c r="AU825" s="148"/>
      <c r="AV825" s="148"/>
      <c r="AW825" s="148"/>
      <c r="AX825" s="148"/>
      <c r="AY825" s="148"/>
      <c r="AZ825" s="148"/>
      <c r="BA825" s="148"/>
      <c r="BB825" s="148"/>
      <c r="BC825" s="148"/>
      <c r="BD825" s="148"/>
      <c r="BE825" s="148"/>
      <c r="BF825" s="148"/>
      <c r="BG825" s="148"/>
      <c r="BH825" s="148"/>
      <c r="BI825" s="148"/>
      <c r="BJ825" s="148"/>
      <c r="BK825" s="148"/>
      <c r="BL825" s="148"/>
      <c r="BM825" s="148"/>
      <c r="BN825" s="148"/>
      <c r="BO825" s="148"/>
      <c r="BP825" s="148"/>
      <c r="BQ825" s="148"/>
      <c r="BR825" s="148"/>
      <c r="BS825" s="148"/>
      <c r="BT825" s="148"/>
      <c r="BU825" s="148"/>
      <c r="BV825" s="148"/>
      <c r="BW825" s="148"/>
      <c r="BX825" s="148"/>
      <c r="BY825" s="148"/>
      <c r="BZ825" s="148"/>
    </row>
    <row r="826" spans="1:78" s="133" customFormat="1" ht="12.75" customHeight="1" x14ac:dyDescent="0.2">
      <c r="A826" s="134" t="s">
        <v>27338</v>
      </c>
      <c r="B826" s="125">
        <v>0.01</v>
      </c>
      <c r="C826" s="126"/>
      <c r="D826" s="127"/>
      <c r="E826" s="125"/>
      <c r="F826" s="125"/>
      <c r="G826" s="125"/>
      <c r="H826" s="125"/>
      <c r="I826" s="125"/>
      <c r="J826" s="125"/>
      <c r="K826" s="125"/>
      <c r="L826" s="125"/>
      <c r="M826" s="125"/>
      <c r="N826" s="125"/>
      <c r="O826" s="125"/>
      <c r="P826" s="125"/>
      <c r="Q826" s="125"/>
      <c r="R826" s="149"/>
      <c r="T826" s="148"/>
      <c r="U826" s="148"/>
      <c r="V826" s="148"/>
      <c r="W826" s="148"/>
      <c r="X826" s="148"/>
      <c r="Y826" s="148"/>
      <c r="Z826" s="148"/>
      <c r="AA826" s="148"/>
      <c r="AB826" s="148"/>
      <c r="AC826" s="148"/>
      <c r="AD826" s="148"/>
      <c r="AE826" s="148"/>
      <c r="AF826" s="148"/>
      <c r="AG826" s="148"/>
      <c r="AH826" s="148"/>
      <c r="AI826" s="148"/>
      <c r="AJ826" s="148"/>
      <c r="AK826" s="148"/>
      <c r="AL826" s="148"/>
      <c r="AM826" s="148"/>
      <c r="AN826" s="148"/>
      <c r="AO826" s="148"/>
      <c r="AP826" s="148"/>
      <c r="AQ826" s="148"/>
      <c r="AR826" s="148"/>
      <c r="AS826" s="148"/>
      <c r="AT826" s="148"/>
      <c r="AU826" s="148"/>
      <c r="AV826" s="148"/>
      <c r="AW826" s="148"/>
      <c r="AX826" s="148"/>
      <c r="AY826" s="148"/>
      <c r="AZ826" s="148"/>
      <c r="BA826" s="148"/>
      <c r="BB826" s="148"/>
      <c r="BC826" s="148"/>
      <c r="BD826" s="148"/>
      <c r="BE826" s="148"/>
      <c r="BF826" s="148"/>
      <c r="BG826" s="148"/>
      <c r="BH826" s="148"/>
      <c r="BI826" s="148"/>
      <c r="BJ826" s="148"/>
      <c r="BK826" s="148"/>
      <c r="BL826" s="148"/>
      <c r="BM826" s="148"/>
      <c r="BN826" s="148"/>
      <c r="BO826" s="148"/>
      <c r="BP826" s="148"/>
      <c r="BQ826" s="148"/>
      <c r="BR826" s="148"/>
      <c r="BS826" s="148"/>
      <c r="BT826" s="148"/>
      <c r="BU826" s="148"/>
      <c r="BV826" s="148"/>
      <c r="BW826" s="148"/>
      <c r="BX826" s="148"/>
      <c r="BY826" s="148"/>
      <c r="BZ826" s="148"/>
    </row>
    <row r="827" spans="1:78" s="133" customFormat="1" ht="12.75" customHeight="1" x14ac:dyDescent="0.2">
      <c r="A827" s="150" t="s">
        <v>27486</v>
      </c>
      <c r="B827" s="144" t="s">
        <v>26893</v>
      </c>
      <c r="C827" s="145"/>
      <c r="D827" s="146"/>
      <c r="E827" s="144"/>
      <c r="F827" s="144"/>
      <c r="G827" s="144"/>
      <c r="H827" s="144"/>
      <c r="I827" s="144"/>
      <c r="J827" s="144"/>
      <c r="K827" s="144"/>
      <c r="L827" s="144"/>
      <c r="M827" s="144"/>
      <c r="N827" s="144"/>
      <c r="O827" s="144"/>
      <c r="P827" s="144"/>
      <c r="Q827" s="144"/>
      <c r="R827" s="151"/>
      <c r="T827" s="148"/>
      <c r="U827" s="148"/>
      <c r="V827" s="148"/>
      <c r="W827" s="148"/>
      <c r="X827" s="148"/>
      <c r="Y827" s="148"/>
      <c r="Z827" s="148"/>
      <c r="AA827" s="148"/>
      <c r="AB827" s="148"/>
      <c r="AC827" s="148"/>
      <c r="AD827" s="148"/>
      <c r="AE827" s="148"/>
      <c r="AF827" s="148"/>
      <c r="AG827" s="148"/>
      <c r="AH827" s="148"/>
      <c r="AI827" s="148"/>
      <c r="AJ827" s="148"/>
      <c r="AK827" s="148"/>
      <c r="AL827" s="148"/>
      <c r="AM827" s="148"/>
      <c r="AN827" s="148"/>
      <c r="AO827" s="148"/>
      <c r="AP827" s="148"/>
      <c r="AQ827" s="148"/>
      <c r="AR827" s="148"/>
      <c r="AS827" s="148"/>
      <c r="AT827" s="148"/>
      <c r="AU827" s="148"/>
      <c r="AV827" s="148"/>
      <c r="AW827" s="148"/>
      <c r="AX827" s="148"/>
      <c r="AY827" s="148"/>
      <c r="AZ827" s="148"/>
      <c r="BA827" s="148"/>
      <c r="BB827" s="148"/>
      <c r="BC827" s="148"/>
      <c r="BD827" s="148"/>
      <c r="BE827" s="148"/>
      <c r="BF827" s="148"/>
      <c r="BG827" s="148"/>
      <c r="BH827" s="148"/>
      <c r="BI827" s="148"/>
      <c r="BJ827" s="148"/>
      <c r="BK827" s="148"/>
      <c r="BL827" s="148"/>
      <c r="BM827" s="148"/>
      <c r="BN827" s="148"/>
      <c r="BO827" s="148"/>
      <c r="BP827" s="148"/>
      <c r="BQ827" s="148"/>
      <c r="BR827" s="148"/>
      <c r="BS827" s="148"/>
      <c r="BT827" s="148"/>
      <c r="BU827" s="148"/>
      <c r="BV827" s="148"/>
      <c r="BW827" s="148"/>
      <c r="BX827" s="148"/>
      <c r="BY827" s="148"/>
      <c r="BZ827" s="148"/>
    </row>
    <row r="828" spans="1:78" s="133" customFormat="1" ht="12.75" customHeight="1" x14ac:dyDescent="0.2">
      <c r="A828" s="150" t="s">
        <v>27486</v>
      </c>
      <c r="B828" s="144">
        <v>0.01</v>
      </c>
      <c r="C828" s="145"/>
      <c r="D828" s="146"/>
      <c r="E828" s="144"/>
      <c r="F828" s="144"/>
      <c r="G828" s="144"/>
      <c r="H828" s="144"/>
      <c r="I828" s="144"/>
      <c r="J828" s="144"/>
      <c r="K828" s="144"/>
      <c r="L828" s="144"/>
      <c r="M828" s="144"/>
      <c r="N828" s="144"/>
      <c r="O828" s="144"/>
      <c r="P828" s="144"/>
      <c r="Q828" s="144"/>
      <c r="R828" s="151"/>
      <c r="T828" s="148"/>
      <c r="U828" s="148"/>
      <c r="V828" s="148"/>
      <c r="W828" s="148"/>
      <c r="X828" s="148"/>
      <c r="Y828" s="148"/>
      <c r="Z828" s="148"/>
      <c r="AA828" s="148"/>
      <c r="AB828" s="148"/>
      <c r="AC828" s="148"/>
      <c r="AD828" s="148"/>
      <c r="AE828" s="148"/>
      <c r="AF828" s="148"/>
      <c r="AG828" s="148"/>
      <c r="AH828" s="148"/>
      <c r="AI828" s="148"/>
      <c r="AJ828" s="148"/>
      <c r="AK828" s="148"/>
      <c r="AL828" s="148"/>
      <c r="AM828" s="148"/>
      <c r="AN828" s="148"/>
      <c r="AO828" s="148"/>
      <c r="AP828" s="148"/>
      <c r="AQ828" s="148"/>
      <c r="AR828" s="148"/>
      <c r="AS828" s="148"/>
      <c r="AT828" s="148"/>
      <c r="AU828" s="148"/>
      <c r="AV828" s="148"/>
      <c r="AW828" s="148"/>
      <c r="AX828" s="148"/>
      <c r="AY828" s="148"/>
      <c r="AZ828" s="148"/>
      <c r="BA828" s="148"/>
      <c r="BB828" s="148"/>
      <c r="BC828" s="148"/>
      <c r="BD828" s="148"/>
      <c r="BE828" s="148"/>
      <c r="BF828" s="148"/>
      <c r="BG828" s="148"/>
      <c r="BH828" s="148"/>
      <c r="BI828" s="148"/>
      <c r="BJ828" s="148"/>
      <c r="BK828" s="148"/>
      <c r="BL828" s="148"/>
      <c r="BM828" s="148"/>
      <c r="BN828" s="148"/>
      <c r="BO828" s="148"/>
      <c r="BP828" s="148"/>
      <c r="BQ828" s="148"/>
      <c r="BR828" s="148"/>
      <c r="BS828" s="148"/>
      <c r="BT828" s="148"/>
      <c r="BU828" s="148"/>
      <c r="BV828" s="148"/>
      <c r="BW828" s="148"/>
      <c r="BX828" s="148"/>
      <c r="BY828" s="148"/>
      <c r="BZ828" s="148"/>
    </row>
    <row r="829" spans="1:78" s="133" customFormat="1" ht="12.75" customHeight="1" x14ac:dyDescent="0.2">
      <c r="A829" s="129" t="s">
        <v>27425</v>
      </c>
      <c r="B829" s="152" t="s">
        <v>26893</v>
      </c>
      <c r="C829" s="194"/>
      <c r="D829" s="131"/>
      <c r="E829" s="152"/>
      <c r="F829" s="152"/>
      <c r="G829" s="152"/>
      <c r="H829" s="152"/>
      <c r="I829" s="152"/>
      <c r="J829" s="152"/>
      <c r="K829" s="152"/>
      <c r="L829" s="152"/>
      <c r="M829" s="152"/>
      <c r="N829" s="152"/>
      <c r="O829" s="152"/>
      <c r="P829" s="152"/>
      <c r="Q829" s="152"/>
      <c r="R829" s="212"/>
      <c r="T829" s="148"/>
      <c r="U829" s="148"/>
      <c r="V829" s="148"/>
      <c r="W829" s="148"/>
      <c r="X829" s="148"/>
      <c r="Y829" s="148"/>
      <c r="Z829" s="148"/>
      <c r="AA829" s="148"/>
      <c r="AB829" s="148"/>
      <c r="AC829" s="148"/>
      <c r="AD829" s="148"/>
      <c r="AE829" s="148"/>
      <c r="AF829" s="148"/>
      <c r="AG829" s="148"/>
      <c r="AH829" s="148"/>
      <c r="AI829" s="148"/>
      <c r="AJ829" s="148"/>
      <c r="AK829" s="148"/>
      <c r="AL829" s="148"/>
      <c r="AM829" s="148"/>
      <c r="AN829" s="148"/>
      <c r="AO829" s="148"/>
      <c r="AP829" s="148"/>
      <c r="AQ829" s="148"/>
      <c r="AR829" s="148"/>
      <c r="AS829" s="148"/>
      <c r="AT829" s="148"/>
      <c r="AU829" s="148"/>
      <c r="AV829" s="148"/>
      <c r="AW829" s="148"/>
      <c r="AX829" s="148"/>
      <c r="AY829" s="148"/>
      <c r="AZ829" s="148"/>
      <c r="BA829" s="148"/>
      <c r="BB829" s="148"/>
      <c r="BC829" s="148"/>
      <c r="BD829" s="148"/>
      <c r="BE829" s="148"/>
      <c r="BF829" s="148"/>
      <c r="BG829" s="148"/>
      <c r="BH829" s="148"/>
      <c r="BI829" s="148"/>
      <c r="BJ829" s="148"/>
      <c r="BK829" s="148"/>
      <c r="BL829" s="148"/>
      <c r="BM829" s="148"/>
      <c r="BN829" s="148"/>
      <c r="BO829" s="148"/>
      <c r="BP829" s="148"/>
      <c r="BQ829" s="148"/>
      <c r="BR829" s="148"/>
      <c r="BS829" s="148"/>
      <c r="BT829" s="148"/>
      <c r="BU829" s="148"/>
      <c r="BV829" s="148"/>
      <c r="BW829" s="148"/>
      <c r="BX829" s="148"/>
      <c r="BY829" s="148"/>
      <c r="BZ829" s="148"/>
    </row>
    <row r="830" spans="1:78" s="133" customFormat="1" ht="12.75" customHeight="1" x14ac:dyDescent="0.2">
      <c r="A830" s="134" t="s">
        <v>27425</v>
      </c>
      <c r="B830" s="125">
        <v>0.01</v>
      </c>
      <c r="C830" s="126"/>
      <c r="D830" s="127"/>
      <c r="E830" s="125"/>
      <c r="F830" s="125"/>
      <c r="G830" s="125"/>
      <c r="H830" s="125"/>
      <c r="I830" s="125"/>
      <c r="J830" s="125"/>
      <c r="K830" s="125"/>
      <c r="L830" s="125"/>
      <c r="M830" s="125"/>
      <c r="N830" s="125"/>
      <c r="O830" s="125"/>
      <c r="P830" s="125"/>
      <c r="Q830" s="125"/>
      <c r="R830" s="149"/>
      <c r="T830" s="148"/>
      <c r="U830" s="148"/>
      <c r="V830" s="148"/>
      <c r="W830" s="148"/>
      <c r="X830" s="148"/>
      <c r="Y830" s="148"/>
      <c r="Z830" s="148"/>
      <c r="AA830" s="148"/>
      <c r="AB830" s="148"/>
      <c r="AC830" s="148"/>
      <c r="AD830" s="148"/>
      <c r="AE830" s="148"/>
      <c r="AF830" s="148"/>
      <c r="AG830" s="148"/>
      <c r="AH830" s="148"/>
      <c r="AI830" s="148"/>
      <c r="AJ830" s="148"/>
      <c r="AK830" s="148"/>
      <c r="AL830" s="148"/>
      <c r="AM830" s="148"/>
      <c r="AN830" s="148"/>
      <c r="AO830" s="148"/>
      <c r="AP830" s="148"/>
      <c r="AQ830" s="148"/>
      <c r="AR830" s="148"/>
      <c r="AS830" s="148"/>
      <c r="AT830" s="148"/>
      <c r="AU830" s="148"/>
      <c r="AV830" s="148"/>
      <c r="AW830" s="148"/>
      <c r="AX830" s="148"/>
      <c r="AY830" s="148"/>
      <c r="AZ830" s="148"/>
      <c r="BA830" s="148"/>
      <c r="BB830" s="148"/>
      <c r="BC830" s="148"/>
      <c r="BD830" s="148"/>
      <c r="BE830" s="148"/>
      <c r="BF830" s="148"/>
      <c r="BG830" s="148"/>
      <c r="BH830" s="148"/>
      <c r="BI830" s="148"/>
      <c r="BJ830" s="148"/>
      <c r="BK830" s="148"/>
      <c r="BL830" s="148"/>
      <c r="BM830" s="148"/>
      <c r="BN830" s="148"/>
      <c r="BO830" s="148"/>
      <c r="BP830" s="148"/>
      <c r="BQ830" s="148"/>
      <c r="BR830" s="148"/>
      <c r="BS830" s="148"/>
      <c r="BT830" s="148"/>
      <c r="BU830" s="148"/>
      <c r="BV830" s="148"/>
      <c r="BW830" s="148"/>
      <c r="BX830" s="148"/>
      <c r="BY830" s="148"/>
      <c r="BZ830" s="148"/>
    </row>
    <row r="831" spans="1:78" s="133" customFormat="1" ht="12.75" customHeight="1" x14ac:dyDescent="0.2">
      <c r="A831" s="129" t="s">
        <v>27460</v>
      </c>
      <c r="B831" s="152" t="s">
        <v>26893</v>
      </c>
      <c r="C831" s="194"/>
      <c r="D831" s="131"/>
      <c r="E831" s="152"/>
      <c r="F831" s="152"/>
      <c r="G831" s="152"/>
      <c r="H831" s="152"/>
      <c r="I831" s="152"/>
      <c r="J831" s="152"/>
      <c r="K831" s="152"/>
      <c r="L831" s="152"/>
      <c r="M831" s="152"/>
      <c r="N831" s="152"/>
      <c r="O831" s="152"/>
      <c r="P831" s="152"/>
      <c r="Q831" s="152"/>
      <c r="R831" s="212"/>
      <c r="T831" s="148"/>
      <c r="U831" s="148"/>
      <c r="V831" s="148"/>
      <c r="W831" s="148"/>
      <c r="X831" s="148"/>
      <c r="Y831" s="148"/>
      <c r="Z831" s="148"/>
      <c r="AA831" s="148"/>
      <c r="AB831" s="148"/>
      <c r="AC831" s="148"/>
      <c r="AD831" s="148"/>
      <c r="AE831" s="148"/>
      <c r="AF831" s="148"/>
      <c r="AG831" s="148"/>
      <c r="AH831" s="148"/>
      <c r="AI831" s="148"/>
      <c r="AJ831" s="148"/>
      <c r="AK831" s="148"/>
      <c r="AL831" s="148"/>
      <c r="AM831" s="148"/>
      <c r="AN831" s="148"/>
      <c r="AO831" s="148"/>
      <c r="AP831" s="148"/>
      <c r="AQ831" s="148"/>
      <c r="AR831" s="148"/>
      <c r="AS831" s="148"/>
      <c r="AT831" s="148"/>
      <c r="AU831" s="148"/>
      <c r="AV831" s="148"/>
      <c r="AW831" s="148"/>
      <c r="AX831" s="148"/>
      <c r="AY831" s="148"/>
      <c r="AZ831" s="148"/>
      <c r="BA831" s="148"/>
      <c r="BB831" s="148"/>
      <c r="BC831" s="148"/>
      <c r="BD831" s="148"/>
      <c r="BE831" s="148"/>
      <c r="BF831" s="148"/>
      <c r="BG831" s="148"/>
      <c r="BH831" s="148"/>
      <c r="BI831" s="148"/>
      <c r="BJ831" s="148"/>
      <c r="BK831" s="148"/>
      <c r="BL831" s="148"/>
      <c r="BM831" s="148"/>
      <c r="BN831" s="148"/>
      <c r="BO831" s="148"/>
      <c r="BP831" s="148"/>
      <c r="BQ831" s="148"/>
      <c r="BR831" s="148"/>
      <c r="BS831" s="148"/>
      <c r="BT831" s="148"/>
      <c r="BU831" s="148"/>
      <c r="BV831" s="148"/>
      <c r="BW831" s="148"/>
      <c r="BX831" s="148"/>
      <c r="BY831" s="148"/>
      <c r="BZ831" s="148"/>
    </row>
    <row r="832" spans="1:78" s="133" customFormat="1" ht="12.75" customHeight="1" x14ac:dyDescent="0.2">
      <c r="A832" s="134" t="s">
        <v>27460</v>
      </c>
      <c r="B832" s="125">
        <v>0.01</v>
      </c>
      <c r="C832" s="126"/>
      <c r="D832" s="127"/>
      <c r="E832" s="125"/>
      <c r="F832" s="125"/>
      <c r="G832" s="125"/>
      <c r="H832" s="125"/>
      <c r="I832" s="125"/>
      <c r="J832" s="125"/>
      <c r="K832" s="125"/>
      <c r="L832" s="125"/>
      <c r="M832" s="125"/>
      <c r="N832" s="125"/>
      <c r="O832" s="125"/>
      <c r="P832" s="125"/>
      <c r="Q832" s="125"/>
      <c r="R832" s="149"/>
      <c r="T832" s="148"/>
      <c r="U832" s="148"/>
      <c r="V832" s="148"/>
      <c r="W832" s="148"/>
      <c r="X832" s="148"/>
      <c r="Y832" s="148"/>
      <c r="Z832" s="148"/>
      <c r="AA832" s="148"/>
      <c r="AB832" s="148"/>
      <c r="AC832" s="148"/>
      <c r="AD832" s="148"/>
      <c r="AE832" s="148"/>
      <c r="AF832" s="148"/>
      <c r="AG832" s="148"/>
      <c r="AH832" s="148"/>
      <c r="AI832" s="148"/>
      <c r="AJ832" s="148"/>
      <c r="AK832" s="148"/>
      <c r="AL832" s="148"/>
      <c r="AM832" s="148"/>
      <c r="AN832" s="148"/>
      <c r="AO832" s="148"/>
      <c r="AP832" s="148"/>
      <c r="AQ832" s="148"/>
      <c r="AR832" s="148"/>
      <c r="AS832" s="148"/>
      <c r="AT832" s="148"/>
      <c r="AU832" s="148"/>
      <c r="AV832" s="148"/>
      <c r="AW832" s="148"/>
      <c r="AX832" s="148"/>
      <c r="AY832" s="148"/>
      <c r="AZ832" s="148"/>
      <c r="BA832" s="148"/>
      <c r="BB832" s="148"/>
      <c r="BC832" s="148"/>
      <c r="BD832" s="148"/>
      <c r="BE832" s="148"/>
      <c r="BF832" s="148"/>
      <c r="BG832" s="148"/>
      <c r="BH832" s="148"/>
      <c r="BI832" s="148"/>
      <c r="BJ832" s="148"/>
      <c r="BK832" s="148"/>
      <c r="BL832" s="148"/>
      <c r="BM832" s="148"/>
      <c r="BN832" s="148"/>
      <c r="BO832" s="148"/>
      <c r="BP832" s="148"/>
      <c r="BQ832" s="148"/>
      <c r="BR832" s="148"/>
      <c r="BS832" s="148"/>
      <c r="BT832" s="148"/>
      <c r="BU832" s="148"/>
      <c r="BV832" s="148"/>
      <c r="BW832" s="148"/>
      <c r="BX832" s="148"/>
      <c r="BY832" s="148"/>
      <c r="BZ832" s="148"/>
    </row>
    <row r="833" spans="1:78" s="133" customFormat="1" ht="25.5" x14ac:dyDescent="0.2">
      <c r="A833" s="150" t="s">
        <v>27133</v>
      </c>
      <c r="B833" s="223" t="s">
        <v>26</v>
      </c>
      <c r="C833" s="145"/>
      <c r="D833" s="146"/>
      <c r="E833" s="144"/>
      <c r="F833" s="144"/>
      <c r="G833" s="144"/>
      <c r="H833" s="144"/>
      <c r="I833" s="144"/>
      <c r="J833" s="144"/>
      <c r="K833" s="144"/>
      <c r="L833" s="144"/>
      <c r="M833" s="144"/>
      <c r="N833" s="144"/>
      <c r="O833" s="144"/>
      <c r="P833" s="144"/>
      <c r="Q833" s="144"/>
      <c r="R833" s="151"/>
      <c r="T833" s="148"/>
      <c r="U833" s="148"/>
      <c r="V833" s="148"/>
      <c r="W833" s="148"/>
      <c r="X833" s="148"/>
      <c r="Y833" s="148"/>
      <c r="Z833" s="148"/>
      <c r="AA833" s="148"/>
      <c r="AB833" s="148"/>
      <c r="AC833" s="148"/>
      <c r="AD833" s="148"/>
      <c r="AE833" s="148"/>
      <c r="AF833" s="148"/>
      <c r="AG833" s="148"/>
      <c r="AH833" s="148"/>
      <c r="AI833" s="148"/>
      <c r="AJ833" s="148"/>
      <c r="AK833" s="148"/>
      <c r="AL833" s="148"/>
      <c r="AM833" s="148"/>
      <c r="AN833" s="148"/>
      <c r="AO833" s="148"/>
      <c r="AP833" s="148"/>
      <c r="AQ833" s="148"/>
      <c r="AR833" s="148"/>
      <c r="AS833" s="148"/>
      <c r="AT833" s="148"/>
      <c r="AU833" s="148"/>
      <c r="AV833" s="148"/>
      <c r="AW833" s="148"/>
      <c r="AX833" s="148"/>
      <c r="AY833" s="148"/>
      <c r="AZ833" s="148"/>
      <c r="BA833" s="148"/>
      <c r="BB833" s="148"/>
      <c r="BC833" s="148"/>
      <c r="BD833" s="148"/>
      <c r="BE833" s="148"/>
      <c r="BF833" s="148"/>
      <c r="BG833" s="148"/>
      <c r="BH833" s="148"/>
      <c r="BI833" s="148"/>
      <c r="BJ833" s="148"/>
      <c r="BK833" s="148"/>
      <c r="BL833" s="148"/>
      <c r="BM833" s="148"/>
      <c r="BN833" s="148"/>
      <c r="BO833" s="148"/>
      <c r="BP833" s="148"/>
      <c r="BQ833" s="148"/>
      <c r="BR833" s="148"/>
      <c r="BS833" s="148"/>
      <c r="BT833" s="148"/>
      <c r="BU833" s="148"/>
      <c r="BV833" s="148"/>
      <c r="BW833" s="148"/>
      <c r="BX833" s="148"/>
      <c r="BY833" s="148"/>
      <c r="BZ833" s="148"/>
    </row>
    <row r="834" spans="1:78" s="133" customFormat="1" ht="12.75" customHeight="1" x14ac:dyDescent="0.2">
      <c r="A834" s="134" t="s">
        <v>27133</v>
      </c>
      <c r="B834" s="126">
        <v>0.01</v>
      </c>
      <c r="C834" s="126"/>
      <c r="D834" s="127"/>
      <c r="E834" s="125"/>
      <c r="F834" s="125"/>
      <c r="G834" s="125"/>
      <c r="H834" s="125"/>
      <c r="I834" s="125"/>
      <c r="J834" s="125"/>
      <c r="K834" s="125"/>
      <c r="L834" s="125"/>
      <c r="M834" s="125"/>
      <c r="N834" s="125"/>
      <c r="O834" s="125"/>
      <c r="P834" s="125"/>
      <c r="Q834" s="125"/>
      <c r="R834" s="149"/>
      <c r="T834" s="148"/>
      <c r="U834" s="148"/>
      <c r="V834" s="148"/>
      <c r="W834" s="148"/>
      <c r="X834" s="148"/>
      <c r="Y834" s="148"/>
      <c r="Z834" s="148"/>
      <c r="AA834" s="148"/>
      <c r="AB834" s="148"/>
      <c r="AC834" s="148"/>
      <c r="AD834" s="148"/>
      <c r="AE834" s="148"/>
      <c r="AF834" s="148"/>
      <c r="AG834" s="148"/>
      <c r="AH834" s="148"/>
      <c r="AI834" s="148"/>
      <c r="AJ834" s="148"/>
      <c r="AK834" s="148"/>
      <c r="AL834" s="148"/>
      <c r="AM834" s="148"/>
      <c r="AN834" s="148"/>
      <c r="AO834" s="148"/>
      <c r="AP834" s="148"/>
      <c r="AQ834" s="148"/>
      <c r="AR834" s="148"/>
      <c r="AS834" s="148"/>
      <c r="AT834" s="148"/>
      <c r="AU834" s="148"/>
      <c r="AV834" s="148"/>
      <c r="AW834" s="148"/>
      <c r="AX834" s="148"/>
      <c r="AY834" s="148"/>
      <c r="AZ834" s="148"/>
      <c r="BA834" s="148"/>
      <c r="BB834" s="148"/>
      <c r="BC834" s="148"/>
      <c r="BD834" s="148"/>
      <c r="BE834" s="148"/>
      <c r="BF834" s="148"/>
      <c r="BG834" s="148"/>
      <c r="BH834" s="148"/>
      <c r="BI834" s="148"/>
      <c r="BJ834" s="148"/>
      <c r="BK834" s="148"/>
      <c r="BL834" s="148"/>
      <c r="BM834" s="148"/>
      <c r="BN834" s="148"/>
      <c r="BO834" s="148"/>
      <c r="BP834" s="148"/>
      <c r="BQ834" s="148"/>
      <c r="BR834" s="148"/>
      <c r="BS834" s="148"/>
      <c r="BT834" s="148"/>
      <c r="BU834" s="148"/>
      <c r="BV834" s="148"/>
      <c r="BW834" s="148"/>
      <c r="BX834" s="148"/>
      <c r="BY834" s="148"/>
      <c r="BZ834" s="148"/>
    </row>
    <row r="835" spans="1:78" s="133" customFormat="1" ht="12.75" customHeight="1" x14ac:dyDescent="0.2">
      <c r="A835" s="129" t="s">
        <v>27328</v>
      </c>
      <c r="B835" s="194" t="s">
        <v>26937</v>
      </c>
      <c r="C835" s="194"/>
      <c r="D835" s="131"/>
      <c r="E835" s="152"/>
      <c r="F835" s="152"/>
      <c r="G835" s="152"/>
      <c r="H835" s="152"/>
      <c r="I835" s="152"/>
      <c r="J835" s="152"/>
      <c r="K835" s="152"/>
      <c r="L835" s="152"/>
      <c r="M835" s="152"/>
      <c r="N835" s="152"/>
      <c r="O835" s="152"/>
      <c r="P835" s="152"/>
      <c r="Q835" s="152"/>
      <c r="R835" s="212"/>
      <c r="T835" s="148"/>
      <c r="U835" s="148"/>
      <c r="V835" s="148"/>
      <c r="W835" s="148"/>
      <c r="X835" s="148"/>
      <c r="Y835" s="148"/>
      <c r="Z835" s="148"/>
      <c r="AA835" s="148"/>
      <c r="AB835" s="148"/>
      <c r="AC835" s="148"/>
      <c r="AD835" s="148"/>
      <c r="AE835" s="148"/>
      <c r="AF835" s="148"/>
      <c r="AG835" s="148"/>
      <c r="AH835" s="148"/>
      <c r="AI835" s="148"/>
      <c r="AJ835" s="148"/>
      <c r="AK835" s="148"/>
      <c r="AL835" s="148"/>
      <c r="AM835" s="148"/>
      <c r="AN835" s="148"/>
      <c r="AO835" s="148"/>
      <c r="AP835" s="148"/>
      <c r="AQ835" s="148"/>
      <c r="AR835" s="148"/>
      <c r="AS835" s="148"/>
      <c r="AT835" s="148"/>
      <c r="AU835" s="148"/>
      <c r="AV835" s="148"/>
      <c r="AW835" s="148"/>
      <c r="AX835" s="148"/>
      <c r="AY835" s="148"/>
      <c r="AZ835" s="148"/>
      <c r="BA835" s="148"/>
      <c r="BB835" s="148"/>
      <c r="BC835" s="148"/>
      <c r="BD835" s="148"/>
      <c r="BE835" s="148"/>
      <c r="BF835" s="148"/>
      <c r="BG835" s="148"/>
      <c r="BH835" s="148"/>
      <c r="BI835" s="148"/>
      <c r="BJ835" s="148"/>
      <c r="BK835" s="148"/>
      <c r="BL835" s="148"/>
      <c r="BM835" s="148"/>
      <c r="BN835" s="148"/>
      <c r="BO835" s="148"/>
      <c r="BP835" s="148"/>
      <c r="BQ835" s="148"/>
      <c r="BR835" s="148"/>
      <c r="BS835" s="148"/>
      <c r="BT835" s="148"/>
      <c r="BU835" s="148"/>
      <c r="BV835" s="148"/>
      <c r="BW835" s="148"/>
      <c r="BX835" s="148"/>
      <c r="BY835" s="148"/>
      <c r="BZ835" s="148"/>
    </row>
    <row r="836" spans="1:78" s="133" customFormat="1" ht="12.75" customHeight="1" x14ac:dyDescent="0.2">
      <c r="A836" s="134" t="s">
        <v>27328</v>
      </c>
      <c r="B836" s="126">
        <v>0.01</v>
      </c>
      <c r="C836" s="126"/>
      <c r="D836" s="127"/>
      <c r="E836" s="125"/>
      <c r="F836" s="125"/>
      <c r="G836" s="125"/>
      <c r="H836" s="125"/>
      <c r="I836" s="125"/>
      <c r="J836" s="125"/>
      <c r="K836" s="125"/>
      <c r="L836" s="125"/>
      <c r="M836" s="125"/>
      <c r="N836" s="125"/>
      <c r="O836" s="125"/>
      <c r="P836" s="125"/>
      <c r="Q836" s="125"/>
      <c r="R836" s="149"/>
      <c r="T836" s="148"/>
      <c r="U836" s="148"/>
      <c r="V836" s="148"/>
      <c r="W836" s="148"/>
      <c r="X836" s="148"/>
      <c r="Y836" s="148"/>
      <c r="Z836" s="148"/>
      <c r="AA836" s="148"/>
      <c r="AB836" s="148"/>
      <c r="AC836" s="148"/>
      <c r="AD836" s="148"/>
      <c r="AE836" s="148"/>
      <c r="AF836" s="148"/>
      <c r="AG836" s="148"/>
      <c r="AH836" s="148"/>
      <c r="AI836" s="148"/>
      <c r="AJ836" s="148"/>
      <c r="AK836" s="148"/>
      <c r="AL836" s="148"/>
      <c r="AM836" s="148"/>
      <c r="AN836" s="148"/>
      <c r="AO836" s="148"/>
      <c r="AP836" s="148"/>
      <c r="AQ836" s="148"/>
      <c r="AR836" s="148"/>
      <c r="AS836" s="148"/>
      <c r="AT836" s="148"/>
      <c r="AU836" s="148"/>
      <c r="AV836" s="148"/>
      <c r="AW836" s="148"/>
      <c r="AX836" s="148"/>
      <c r="AY836" s="148"/>
      <c r="AZ836" s="148"/>
      <c r="BA836" s="148"/>
      <c r="BB836" s="148"/>
      <c r="BC836" s="148"/>
      <c r="BD836" s="148"/>
      <c r="BE836" s="148"/>
      <c r="BF836" s="148"/>
      <c r="BG836" s="148"/>
      <c r="BH836" s="148"/>
      <c r="BI836" s="148"/>
      <c r="BJ836" s="148"/>
      <c r="BK836" s="148"/>
      <c r="BL836" s="148"/>
      <c r="BM836" s="148"/>
      <c r="BN836" s="148"/>
      <c r="BO836" s="148"/>
      <c r="BP836" s="148"/>
      <c r="BQ836" s="148"/>
      <c r="BR836" s="148"/>
      <c r="BS836" s="148"/>
      <c r="BT836" s="148"/>
      <c r="BU836" s="148"/>
      <c r="BV836" s="148"/>
      <c r="BW836" s="148"/>
      <c r="BX836" s="148"/>
      <c r="BY836" s="148"/>
      <c r="BZ836" s="148"/>
    </row>
    <row r="837" spans="1:78" s="133" customFormat="1" ht="12.75" customHeight="1" x14ac:dyDescent="0.2">
      <c r="A837" s="150" t="s">
        <v>27099</v>
      </c>
      <c r="B837" s="144" t="s">
        <v>26893</v>
      </c>
      <c r="C837" s="145"/>
      <c r="D837" s="146"/>
      <c r="E837" s="144"/>
      <c r="F837" s="144"/>
      <c r="G837" s="144"/>
      <c r="H837" s="144"/>
      <c r="I837" s="144"/>
      <c r="J837" s="144"/>
      <c r="K837" s="144"/>
      <c r="L837" s="144"/>
      <c r="M837" s="144"/>
      <c r="N837" s="144"/>
      <c r="O837" s="144"/>
      <c r="P837" s="144"/>
      <c r="Q837" s="144"/>
      <c r="R837" s="151"/>
      <c r="T837" s="148"/>
      <c r="U837" s="148"/>
      <c r="V837" s="148"/>
      <c r="W837" s="148"/>
      <c r="X837" s="148"/>
      <c r="Y837" s="148"/>
      <c r="Z837" s="148"/>
      <c r="AA837" s="148"/>
      <c r="AB837" s="148"/>
      <c r="AC837" s="148"/>
      <c r="AD837" s="148"/>
      <c r="AE837" s="148"/>
      <c r="AF837" s="148"/>
      <c r="AG837" s="148"/>
      <c r="AH837" s="148"/>
      <c r="AI837" s="148"/>
      <c r="AJ837" s="148"/>
      <c r="AK837" s="148"/>
      <c r="AL837" s="148"/>
      <c r="AM837" s="148"/>
      <c r="AN837" s="148"/>
      <c r="AO837" s="148"/>
      <c r="AP837" s="148"/>
      <c r="AQ837" s="148"/>
      <c r="AR837" s="148"/>
      <c r="AS837" s="148"/>
      <c r="AT837" s="148"/>
      <c r="AU837" s="148"/>
      <c r="AV837" s="148"/>
      <c r="AW837" s="148"/>
      <c r="AX837" s="148"/>
      <c r="AY837" s="148"/>
      <c r="AZ837" s="148"/>
      <c r="BA837" s="148"/>
      <c r="BB837" s="148"/>
      <c r="BC837" s="148"/>
      <c r="BD837" s="148"/>
      <c r="BE837" s="148"/>
      <c r="BF837" s="148"/>
      <c r="BG837" s="148"/>
      <c r="BH837" s="148"/>
      <c r="BI837" s="148"/>
      <c r="BJ837" s="148"/>
      <c r="BK837" s="148"/>
      <c r="BL837" s="148"/>
      <c r="BM837" s="148"/>
      <c r="BN837" s="148"/>
      <c r="BO837" s="148"/>
      <c r="BP837" s="148"/>
      <c r="BQ837" s="148"/>
      <c r="BR837" s="148"/>
      <c r="BS837" s="148"/>
      <c r="BT837" s="148"/>
      <c r="BU837" s="148"/>
      <c r="BV837" s="148"/>
      <c r="BW837" s="148"/>
      <c r="BX837" s="148"/>
      <c r="BY837" s="148"/>
      <c r="BZ837" s="148"/>
    </row>
    <row r="838" spans="1:78" s="133" customFormat="1" ht="12.75" customHeight="1" x14ac:dyDescent="0.2">
      <c r="A838" s="134" t="s">
        <v>27099</v>
      </c>
      <c r="B838" s="125">
        <v>0.01</v>
      </c>
      <c r="C838" s="126"/>
      <c r="D838" s="127"/>
      <c r="E838" s="125"/>
      <c r="F838" s="125"/>
      <c r="G838" s="125"/>
      <c r="H838" s="125"/>
      <c r="I838" s="125"/>
      <c r="J838" s="125"/>
      <c r="K838" s="125"/>
      <c r="L838" s="125"/>
      <c r="M838" s="125"/>
      <c r="N838" s="125"/>
      <c r="O838" s="125"/>
      <c r="P838" s="125"/>
      <c r="Q838" s="125"/>
      <c r="R838" s="149"/>
      <c r="T838" s="148"/>
      <c r="U838" s="148"/>
      <c r="V838" s="148"/>
      <c r="W838" s="148"/>
      <c r="X838" s="148"/>
      <c r="Y838" s="148"/>
      <c r="Z838" s="148"/>
      <c r="AA838" s="148"/>
      <c r="AB838" s="148"/>
      <c r="AC838" s="148"/>
      <c r="AD838" s="148"/>
      <c r="AE838" s="148"/>
      <c r="AF838" s="148"/>
      <c r="AG838" s="148"/>
      <c r="AH838" s="148"/>
      <c r="AI838" s="148"/>
      <c r="AJ838" s="148"/>
      <c r="AK838" s="148"/>
      <c r="AL838" s="148"/>
      <c r="AM838" s="148"/>
      <c r="AN838" s="148"/>
      <c r="AO838" s="148"/>
      <c r="AP838" s="148"/>
      <c r="AQ838" s="148"/>
      <c r="AR838" s="148"/>
      <c r="AS838" s="148"/>
      <c r="AT838" s="148"/>
      <c r="AU838" s="148"/>
      <c r="AV838" s="148"/>
      <c r="AW838" s="148"/>
      <c r="AX838" s="148"/>
      <c r="AY838" s="148"/>
      <c r="AZ838" s="148"/>
      <c r="BA838" s="148"/>
      <c r="BB838" s="148"/>
      <c r="BC838" s="148"/>
      <c r="BD838" s="148"/>
      <c r="BE838" s="148"/>
      <c r="BF838" s="148"/>
      <c r="BG838" s="148"/>
      <c r="BH838" s="148"/>
      <c r="BI838" s="148"/>
      <c r="BJ838" s="148"/>
      <c r="BK838" s="148"/>
      <c r="BL838" s="148"/>
      <c r="BM838" s="148"/>
      <c r="BN838" s="148"/>
      <c r="BO838" s="148"/>
      <c r="BP838" s="148"/>
      <c r="BQ838" s="148"/>
      <c r="BR838" s="148"/>
      <c r="BS838" s="148"/>
      <c r="BT838" s="148"/>
      <c r="BU838" s="148"/>
      <c r="BV838" s="148"/>
      <c r="BW838" s="148"/>
      <c r="BX838" s="148"/>
      <c r="BY838" s="148"/>
      <c r="BZ838" s="148"/>
    </row>
    <row r="839" spans="1:78" s="133" customFormat="1" ht="12.75" customHeight="1" x14ac:dyDescent="0.2">
      <c r="A839" s="150" t="s">
        <v>27453</v>
      </c>
      <c r="B839" s="144" t="s">
        <v>26893</v>
      </c>
      <c r="C839" s="145"/>
      <c r="D839" s="146"/>
      <c r="E839" s="144"/>
      <c r="F839" s="144"/>
      <c r="G839" s="144"/>
      <c r="H839" s="144"/>
      <c r="I839" s="144"/>
      <c r="J839" s="144"/>
      <c r="K839" s="144"/>
      <c r="L839" s="144"/>
      <c r="M839" s="144"/>
      <c r="N839" s="144"/>
      <c r="O839" s="144"/>
      <c r="P839" s="144"/>
      <c r="Q839" s="144"/>
      <c r="R839" s="151"/>
      <c r="T839" s="148"/>
      <c r="U839" s="148"/>
      <c r="V839" s="148"/>
      <c r="W839" s="148"/>
      <c r="X839" s="148"/>
      <c r="Y839" s="148"/>
      <c r="Z839" s="148"/>
      <c r="AA839" s="148"/>
      <c r="AB839" s="148"/>
      <c r="AC839" s="148"/>
      <c r="AD839" s="148"/>
      <c r="AE839" s="148"/>
      <c r="AF839" s="148"/>
      <c r="AG839" s="148"/>
      <c r="AH839" s="148"/>
      <c r="AI839" s="148"/>
      <c r="AJ839" s="148"/>
      <c r="AK839" s="148"/>
      <c r="AL839" s="148"/>
      <c r="AM839" s="148"/>
      <c r="AN839" s="148"/>
      <c r="AO839" s="148"/>
      <c r="AP839" s="148"/>
      <c r="AQ839" s="148"/>
      <c r="AR839" s="148"/>
      <c r="AS839" s="148"/>
      <c r="AT839" s="148"/>
      <c r="AU839" s="148"/>
      <c r="AV839" s="148"/>
      <c r="AW839" s="148"/>
      <c r="AX839" s="148"/>
      <c r="AY839" s="148"/>
      <c r="AZ839" s="148"/>
      <c r="BA839" s="148"/>
      <c r="BB839" s="148"/>
      <c r="BC839" s="148"/>
      <c r="BD839" s="148"/>
      <c r="BE839" s="148"/>
      <c r="BF839" s="148"/>
      <c r="BG839" s="148"/>
      <c r="BH839" s="148"/>
      <c r="BI839" s="148"/>
      <c r="BJ839" s="148"/>
      <c r="BK839" s="148"/>
      <c r="BL839" s="148"/>
      <c r="BM839" s="148"/>
      <c r="BN839" s="148"/>
      <c r="BO839" s="148"/>
      <c r="BP839" s="148"/>
      <c r="BQ839" s="148"/>
      <c r="BR839" s="148"/>
      <c r="BS839" s="148"/>
      <c r="BT839" s="148"/>
      <c r="BU839" s="148"/>
      <c r="BV839" s="148"/>
      <c r="BW839" s="148"/>
      <c r="BX839" s="148"/>
      <c r="BY839" s="148"/>
      <c r="BZ839" s="148"/>
    </row>
    <row r="840" spans="1:78" s="133" customFormat="1" ht="12.75" customHeight="1" x14ac:dyDescent="0.2">
      <c r="A840" s="150" t="s">
        <v>27453</v>
      </c>
      <c r="B840" s="144">
        <v>0.01</v>
      </c>
      <c r="C840" s="145"/>
      <c r="D840" s="146"/>
      <c r="E840" s="144"/>
      <c r="F840" s="144"/>
      <c r="G840" s="144"/>
      <c r="H840" s="144"/>
      <c r="I840" s="144"/>
      <c r="J840" s="144"/>
      <c r="K840" s="144"/>
      <c r="L840" s="144"/>
      <c r="M840" s="144"/>
      <c r="N840" s="144"/>
      <c r="O840" s="144"/>
      <c r="P840" s="144"/>
      <c r="Q840" s="144"/>
      <c r="R840" s="151"/>
      <c r="T840" s="148"/>
      <c r="U840" s="148"/>
      <c r="V840" s="148"/>
      <c r="W840" s="148"/>
      <c r="X840" s="148"/>
      <c r="Y840" s="148"/>
      <c r="Z840" s="148"/>
      <c r="AA840" s="148"/>
      <c r="AB840" s="148"/>
      <c r="AC840" s="148"/>
      <c r="AD840" s="148"/>
      <c r="AE840" s="148"/>
      <c r="AF840" s="148"/>
      <c r="AG840" s="148"/>
      <c r="AH840" s="148"/>
      <c r="AI840" s="148"/>
      <c r="AJ840" s="148"/>
      <c r="AK840" s="148"/>
      <c r="AL840" s="148"/>
      <c r="AM840" s="148"/>
      <c r="AN840" s="148"/>
      <c r="AO840" s="148"/>
      <c r="AP840" s="148"/>
      <c r="AQ840" s="148"/>
      <c r="AR840" s="148"/>
      <c r="AS840" s="148"/>
      <c r="AT840" s="148"/>
      <c r="AU840" s="148"/>
      <c r="AV840" s="148"/>
      <c r="AW840" s="148"/>
      <c r="AX840" s="148"/>
      <c r="AY840" s="148"/>
      <c r="AZ840" s="148"/>
      <c r="BA840" s="148"/>
      <c r="BB840" s="148"/>
      <c r="BC840" s="148"/>
      <c r="BD840" s="148"/>
      <c r="BE840" s="148"/>
      <c r="BF840" s="148"/>
      <c r="BG840" s="148"/>
      <c r="BH840" s="148"/>
      <c r="BI840" s="148"/>
      <c r="BJ840" s="148"/>
      <c r="BK840" s="148"/>
      <c r="BL840" s="148"/>
      <c r="BM840" s="148"/>
      <c r="BN840" s="148"/>
      <c r="BO840" s="148"/>
      <c r="BP840" s="148"/>
      <c r="BQ840" s="148"/>
      <c r="BR840" s="148"/>
      <c r="BS840" s="148"/>
      <c r="BT840" s="148"/>
      <c r="BU840" s="148"/>
      <c r="BV840" s="148"/>
      <c r="BW840" s="148"/>
      <c r="BX840" s="148"/>
      <c r="BY840" s="148"/>
      <c r="BZ840" s="148"/>
    </row>
    <row r="841" spans="1:78" s="133" customFormat="1" ht="25.5" x14ac:dyDescent="0.2">
      <c r="A841" s="129" t="s">
        <v>27580</v>
      </c>
      <c r="B841" s="130" t="s">
        <v>18</v>
      </c>
      <c r="C841" s="194" t="s">
        <v>26</v>
      </c>
      <c r="D841" s="131"/>
      <c r="E841" s="152"/>
      <c r="F841" s="152"/>
      <c r="G841" s="152"/>
      <c r="H841" s="152"/>
      <c r="I841" s="152"/>
      <c r="J841" s="152"/>
      <c r="K841" s="152"/>
      <c r="L841" s="152"/>
      <c r="M841" s="152"/>
      <c r="N841" s="152"/>
      <c r="O841" s="152"/>
      <c r="P841" s="152"/>
      <c r="Q841" s="152"/>
      <c r="R841" s="212"/>
      <c r="T841" s="148"/>
      <c r="U841" s="148"/>
      <c r="V841" s="148"/>
      <c r="W841" s="148"/>
      <c r="X841" s="148"/>
      <c r="Y841" s="148"/>
      <c r="Z841" s="148"/>
      <c r="AA841" s="148"/>
      <c r="AB841" s="148"/>
      <c r="AC841" s="148"/>
      <c r="AD841" s="148"/>
      <c r="AE841" s="148"/>
      <c r="AF841" s="148"/>
      <c r="AG841" s="148"/>
      <c r="AH841" s="148"/>
      <c r="AI841" s="148"/>
      <c r="AJ841" s="148"/>
      <c r="AK841" s="148"/>
      <c r="AL841" s="148"/>
      <c r="AM841" s="148"/>
      <c r="AN841" s="148"/>
      <c r="AO841" s="148"/>
      <c r="AP841" s="148"/>
      <c r="AQ841" s="148"/>
      <c r="AR841" s="148"/>
      <c r="AS841" s="148"/>
      <c r="AT841" s="148"/>
      <c r="AU841" s="148"/>
      <c r="AV841" s="148"/>
      <c r="AW841" s="148"/>
      <c r="AX841" s="148"/>
      <c r="AY841" s="148"/>
      <c r="AZ841" s="148"/>
      <c r="BA841" s="148"/>
      <c r="BB841" s="148"/>
      <c r="BC841" s="148"/>
      <c r="BD841" s="148"/>
      <c r="BE841" s="148"/>
      <c r="BF841" s="148"/>
      <c r="BG841" s="148"/>
      <c r="BH841" s="148"/>
      <c r="BI841" s="148"/>
      <c r="BJ841" s="148"/>
      <c r="BK841" s="148"/>
      <c r="BL841" s="148"/>
      <c r="BM841" s="148"/>
      <c r="BN841" s="148"/>
      <c r="BO841" s="148"/>
      <c r="BP841" s="148"/>
      <c r="BQ841" s="148"/>
      <c r="BR841" s="148"/>
      <c r="BS841" s="148"/>
      <c r="BT841" s="148"/>
      <c r="BU841" s="148"/>
      <c r="BV841" s="148"/>
      <c r="BW841" s="148"/>
      <c r="BX841" s="148"/>
      <c r="BY841" s="148"/>
      <c r="BZ841" s="148"/>
    </row>
    <row r="842" spans="1:78" s="133" customFormat="1" ht="12.75" customHeight="1" x14ac:dyDescent="0.2">
      <c r="A842" s="134" t="s">
        <v>27580</v>
      </c>
      <c r="B842" s="125">
        <v>0.01</v>
      </c>
      <c r="C842" s="126">
        <v>0.01</v>
      </c>
      <c r="D842" s="127"/>
      <c r="E842" s="125"/>
      <c r="F842" s="125"/>
      <c r="G842" s="125"/>
      <c r="H842" s="125"/>
      <c r="I842" s="125"/>
      <c r="J842" s="125"/>
      <c r="K842" s="125"/>
      <c r="L842" s="125"/>
      <c r="M842" s="125"/>
      <c r="N842" s="125"/>
      <c r="O842" s="125"/>
      <c r="P842" s="125"/>
      <c r="Q842" s="125"/>
      <c r="R842" s="149"/>
      <c r="T842" s="148"/>
      <c r="U842" s="148"/>
      <c r="V842" s="148"/>
      <c r="W842" s="148"/>
      <c r="X842" s="148"/>
      <c r="Y842" s="148"/>
      <c r="Z842" s="148"/>
      <c r="AA842" s="148"/>
      <c r="AB842" s="148"/>
      <c r="AC842" s="148"/>
      <c r="AD842" s="148"/>
      <c r="AE842" s="148"/>
      <c r="AF842" s="148"/>
      <c r="AG842" s="148"/>
      <c r="AH842" s="148"/>
      <c r="AI842" s="148"/>
      <c r="AJ842" s="148"/>
      <c r="AK842" s="148"/>
      <c r="AL842" s="148"/>
      <c r="AM842" s="148"/>
      <c r="AN842" s="148"/>
      <c r="AO842" s="148"/>
      <c r="AP842" s="148"/>
      <c r="AQ842" s="148"/>
      <c r="AR842" s="148"/>
      <c r="AS842" s="148"/>
      <c r="AT842" s="148"/>
      <c r="AU842" s="148"/>
      <c r="AV842" s="148"/>
      <c r="AW842" s="148"/>
      <c r="AX842" s="148"/>
      <c r="AY842" s="148"/>
      <c r="AZ842" s="148"/>
      <c r="BA842" s="148"/>
      <c r="BB842" s="148"/>
      <c r="BC842" s="148"/>
      <c r="BD842" s="148"/>
      <c r="BE842" s="148"/>
      <c r="BF842" s="148"/>
      <c r="BG842" s="148"/>
      <c r="BH842" s="148"/>
      <c r="BI842" s="148"/>
      <c r="BJ842" s="148"/>
      <c r="BK842" s="148"/>
      <c r="BL842" s="148"/>
      <c r="BM842" s="148"/>
      <c r="BN842" s="148"/>
      <c r="BO842" s="148"/>
      <c r="BP842" s="148"/>
      <c r="BQ842" s="148"/>
      <c r="BR842" s="148"/>
      <c r="BS842" s="148"/>
      <c r="BT842" s="148"/>
      <c r="BU842" s="148"/>
      <c r="BV842" s="148"/>
      <c r="BW842" s="148"/>
      <c r="BX842" s="148"/>
      <c r="BY842" s="148"/>
      <c r="BZ842" s="148"/>
    </row>
    <row r="843" spans="1:78" s="133" customFormat="1" ht="12.75" customHeight="1" x14ac:dyDescent="0.2">
      <c r="A843" s="129" t="s">
        <v>27443</v>
      </c>
      <c r="B843" s="152" t="s">
        <v>26893</v>
      </c>
      <c r="C843" s="194"/>
      <c r="D843" s="131"/>
      <c r="E843" s="152"/>
      <c r="F843" s="152"/>
      <c r="G843" s="152"/>
      <c r="H843" s="152"/>
      <c r="I843" s="152"/>
      <c r="J843" s="152"/>
      <c r="K843" s="152"/>
      <c r="L843" s="152"/>
      <c r="M843" s="152"/>
      <c r="N843" s="152"/>
      <c r="O843" s="152"/>
      <c r="P843" s="152"/>
      <c r="Q843" s="152"/>
      <c r="R843" s="212"/>
      <c r="T843" s="148"/>
      <c r="U843" s="148"/>
      <c r="V843" s="148"/>
      <c r="W843" s="148"/>
      <c r="X843" s="148"/>
      <c r="Y843" s="148"/>
      <c r="Z843" s="148"/>
      <c r="AA843" s="148"/>
      <c r="AB843" s="148"/>
      <c r="AC843" s="148"/>
      <c r="AD843" s="148"/>
      <c r="AE843" s="148"/>
      <c r="AF843" s="148"/>
      <c r="AG843" s="148"/>
      <c r="AH843" s="148"/>
      <c r="AI843" s="148"/>
      <c r="AJ843" s="148"/>
      <c r="AK843" s="148"/>
      <c r="AL843" s="148"/>
      <c r="AM843" s="148"/>
      <c r="AN843" s="148"/>
      <c r="AO843" s="148"/>
      <c r="AP843" s="148"/>
      <c r="AQ843" s="148"/>
      <c r="AR843" s="148"/>
      <c r="AS843" s="148"/>
      <c r="AT843" s="148"/>
      <c r="AU843" s="148"/>
      <c r="AV843" s="148"/>
      <c r="AW843" s="148"/>
      <c r="AX843" s="148"/>
      <c r="AY843" s="148"/>
      <c r="AZ843" s="148"/>
      <c r="BA843" s="148"/>
      <c r="BB843" s="148"/>
      <c r="BC843" s="148"/>
      <c r="BD843" s="148"/>
      <c r="BE843" s="148"/>
      <c r="BF843" s="148"/>
      <c r="BG843" s="148"/>
      <c r="BH843" s="148"/>
      <c r="BI843" s="148"/>
      <c r="BJ843" s="148"/>
      <c r="BK843" s="148"/>
      <c r="BL843" s="148"/>
      <c r="BM843" s="148"/>
      <c r="BN843" s="148"/>
      <c r="BO843" s="148"/>
      <c r="BP843" s="148"/>
      <c r="BQ843" s="148"/>
      <c r="BR843" s="148"/>
      <c r="BS843" s="148"/>
      <c r="BT843" s="148"/>
      <c r="BU843" s="148"/>
      <c r="BV843" s="148"/>
      <c r="BW843" s="148"/>
      <c r="BX843" s="148"/>
      <c r="BY843" s="148"/>
      <c r="BZ843" s="148"/>
    </row>
    <row r="844" spans="1:78" s="133" customFormat="1" ht="12.75" customHeight="1" x14ac:dyDescent="0.2">
      <c r="A844" s="134" t="s">
        <v>27443</v>
      </c>
      <c r="B844" s="125">
        <v>0.01</v>
      </c>
      <c r="C844" s="126"/>
      <c r="D844" s="127"/>
      <c r="E844" s="125"/>
      <c r="F844" s="125"/>
      <c r="G844" s="125"/>
      <c r="H844" s="125"/>
      <c r="I844" s="125"/>
      <c r="J844" s="125"/>
      <c r="K844" s="125"/>
      <c r="L844" s="125"/>
      <c r="M844" s="125"/>
      <c r="N844" s="125"/>
      <c r="O844" s="125"/>
      <c r="P844" s="125"/>
      <c r="Q844" s="125"/>
      <c r="R844" s="149"/>
      <c r="T844" s="148"/>
      <c r="U844" s="148"/>
      <c r="V844" s="148"/>
      <c r="W844" s="148"/>
      <c r="X844" s="148"/>
      <c r="Y844" s="148"/>
      <c r="Z844" s="148"/>
      <c r="AA844" s="148"/>
      <c r="AB844" s="148"/>
      <c r="AC844" s="148"/>
      <c r="AD844" s="148"/>
      <c r="AE844" s="148"/>
      <c r="AF844" s="148"/>
      <c r="AG844" s="148"/>
      <c r="AH844" s="148"/>
      <c r="AI844" s="148"/>
      <c r="AJ844" s="148"/>
      <c r="AK844" s="148"/>
      <c r="AL844" s="148"/>
      <c r="AM844" s="148"/>
      <c r="AN844" s="148"/>
      <c r="AO844" s="148"/>
      <c r="AP844" s="148"/>
      <c r="AQ844" s="148"/>
      <c r="AR844" s="148"/>
      <c r="AS844" s="148"/>
      <c r="AT844" s="148"/>
      <c r="AU844" s="148"/>
      <c r="AV844" s="148"/>
      <c r="AW844" s="148"/>
      <c r="AX844" s="148"/>
      <c r="AY844" s="148"/>
      <c r="AZ844" s="148"/>
      <c r="BA844" s="148"/>
      <c r="BB844" s="148"/>
      <c r="BC844" s="148"/>
      <c r="BD844" s="148"/>
      <c r="BE844" s="148"/>
      <c r="BF844" s="148"/>
      <c r="BG844" s="148"/>
      <c r="BH844" s="148"/>
      <c r="BI844" s="148"/>
      <c r="BJ844" s="148"/>
      <c r="BK844" s="148"/>
      <c r="BL844" s="148"/>
      <c r="BM844" s="148"/>
      <c r="BN844" s="148"/>
      <c r="BO844" s="148"/>
      <c r="BP844" s="148"/>
      <c r="BQ844" s="148"/>
      <c r="BR844" s="148"/>
      <c r="BS844" s="148"/>
      <c r="BT844" s="148"/>
      <c r="BU844" s="148"/>
      <c r="BV844" s="148"/>
      <c r="BW844" s="148"/>
      <c r="BX844" s="148"/>
      <c r="BY844" s="148"/>
      <c r="BZ844" s="148"/>
    </row>
    <row r="845" spans="1:78" s="133" customFormat="1" ht="12.75" customHeight="1" x14ac:dyDescent="0.2">
      <c r="A845" s="150" t="s">
        <v>27040</v>
      </c>
      <c r="B845" s="144" t="s">
        <v>26893</v>
      </c>
      <c r="C845" s="145"/>
      <c r="D845" s="146"/>
      <c r="E845" s="144"/>
      <c r="F845" s="144"/>
      <c r="G845" s="144"/>
      <c r="H845" s="144"/>
      <c r="I845" s="144"/>
      <c r="J845" s="144"/>
      <c r="K845" s="144"/>
      <c r="L845" s="144"/>
      <c r="M845" s="144"/>
      <c r="N845" s="144"/>
      <c r="O845" s="144"/>
      <c r="P845" s="144"/>
      <c r="Q845" s="144"/>
      <c r="R845" s="151"/>
      <c r="T845" s="148"/>
      <c r="U845" s="148"/>
      <c r="V845" s="148"/>
      <c r="W845" s="148"/>
      <c r="X845" s="148"/>
      <c r="Y845" s="148"/>
      <c r="Z845" s="148"/>
      <c r="AA845" s="148"/>
      <c r="AB845" s="148"/>
      <c r="AC845" s="148"/>
      <c r="AD845" s="148"/>
      <c r="AE845" s="148"/>
      <c r="AF845" s="148"/>
      <c r="AG845" s="148"/>
      <c r="AH845" s="148"/>
      <c r="AI845" s="148"/>
      <c r="AJ845" s="148"/>
      <c r="AK845" s="148"/>
      <c r="AL845" s="148"/>
      <c r="AM845" s="148"/>
      <c r="AN845" s="148"/>
      <c r="AO845" s="148"/>
      <c r="AP845" s="148"/>
      <c r="AQ845" s="148"/>
      <c r="AR845" s="148"/>
      <c r="AS845" s="148"/>
      <c r="AT845" s="148"/>
      <c r="AU845" s="148"/>
      <c r="AV845" s="148"/>
      <c r="AW845" s="148"/>
      <c r="AX845" s="148"/>
      <c r="AY845" s="148"/>
      <c r="AZ845" s="148"/>
      <c r="BA845" s="148"/>
      <c r="BB845" s="148"/>
      <c r="BC845" s="148"/>
      <c r="BD845" s="148"/>
      <c r="BE845" s="148"/>
      <c r="BF845" s="148"/>
      <c r="BG845" s="148"/>
      <c r="BH845" s="148"/>
      <c r="BI845" s="148"/>
      <c r="BJ845" s="148"/>
      <c r="BK845" s="148"/>
      <c r="BL845" s="148"/>
      <c r="BM845" s="148"/>
      <c r="BN845" s="148"/>
      <c r="BO845" s="148"/>
      <c r="BP845" s="148"/>
      <c r="BQ845" s="148"/>
      <c r="BR845" s="148"/>
      <c r="BS845" s="148"/>
      <c r="BT845" s="148"/>
      <c r="BU845" s="148"/>
      <c r="BV845" s="148"/>
      <c r="BW845" s="148"/>
      <c r="BX845" s="148"/>
      <c r="BY845" s="148"/>
      <c r="BZ845" s="148"/>
    </row>
    <row r="846" spans="1:78" s="133" customFormat="1" ht="12.75" customHeight="1" x14ac:dyDescent="0.2">
      <c r="A846" s="150" t="s">
        <v>27040</v>
      </c>
      <c r="B846" s="144">
        <v>0.01</v>
      </c>
      <c r="C846" s="145"/>
      <c r="D846" s="146"/>
      <c r="E846" s="144"/>
      <c r="F846" s="144"/>
      <c r="G846" s="144"/>
      <c r="H846" s="144"/>
      <c r="I846" s="144"/>
      <c r="J846" s="144"/>
      <c r="K846" s="144"/>
      <c r="L846" s="144"/>
      <c r="M846" s="144"/>
      <c r="N846" s="144"/>
      <c r="O846" s="144"/>
      <c r="P846" s="144"/>
      <c r="Q846" s="144"/>
      <c r="R846" s="151"/>
      <c r="T846" s="148"/>
      <c r="U846" s="148"/>
      <c r="V846" s="148"/>
      <c r="W846" s="148"/>
      <c r="X846" s="148"/>
      <c r="Y846" s="148"/>
      <c r="Z846" s="148"/>
      <c r="AA846" s="148"/>
      <c r="AB846" s="148"/>
      <c r="AC846" s="148"/>
      <c r="AD846" s="148"/>
      <c r="AE846" s="148"/>
      <c r="AF846" s="148"/>
      <c r="AG846" s="148"/>
      <c r="AH846" s="148"/>
      <c r="AI846" s="148"/>
      <c r="AJ846" s="148"/>
      <c r="AK846" s="148"/>
      <c r="AL846" s="148"/>
      <c r="AM846" s="148"/>
      <c r="AN846" s="148"/>
      <c r="AO846" s="148"/>
      <c r="AP846" s="148"/>
      <c r="AQ846" s="148"/>
      <c r="AR846" s="148"/>
      <c r="AS846" s="148"/>
      <c r="AT846" s="148"/>
      <c r="AU846" s="148"/>
      <c r="AV846" s="148"/>
      <c r="AW846" s="148"/>
      <c r="AX846" s="148"/>
      <c r="AY846" s="148"/>
      <c r="AZ846" s="148"/>
      <c r="BA846" s="148"/>
      <c r="BB846" s="148"/>
      <c r="BC846" s="148"/>
      <c r="BD846" s="148"/>
      <c r="BE846" s="148"/>
      <c r="BF846" s="148"/>
      <c r="BG846" s="148"/>
      <c r="BH846" s="148"/>
      <c r="BI846" s="148"/>
      <c r="BJ846" s="148"/>
      <c r="BK846" s="148"/>
      <c r="BL846" s="148"/>
      <c r="BM846" s="148"/>
      <c r="BN846" s="148"/>
      <c r="BO846" s="148"/>
      <c r="BP846" s="148"/>
      <c r="BQ846" s="148"/>
      <c r="BR846" s="148"/>
      <c r="BS846" s="148"/>
      <c r="BT846" s="148"/>
      <c r="BU846" s="148"/>
      <c r="BV846" s="148"/>
      <c r="BW846" s="148"/>
      <c r="BX846" s="148"/>
      <c r="BY846" s="148"/>
      <c r="BZ846" s="148"/>
    </row>
    <row r="847" spans="1:78" s="133" customFormat="1" ht="38.25" x14ac:dyDescent="0.2">
      <c r="A847" s="129" t="s">
        <v>73</v>
      </c>
      <c r="B847" s="130" t="s">
        <v>27030</v>
      </c>
      <c r="C847" s="130" t="s">
        <v>26</v>
      </c>
      <c r="D847" s="131"/>
      <c r="E847" s="131"/>
      <c r="F847" s="131"/>
      <c r="G847" s="131"/>
      <c r="H847" s="131"/>
      <c r="I847" s="131"/>
      <c r="J847" s="131"/>
      <c r="K847" s="131"/>
      <c r="L847" s="131"/>
      <c r="M847" s="131"/>
      <c r="N847" s="131"/>
      <c r="O847" s="131"/>
      <c r="P847" s="131"/>
      <c r="Q847" s="131"/>
      <c r="R847" s="137"/>
    </row>
    <row r="848" spans="1:78" s="133" customFormat="1" ht="12.75" customHeight="1" x14ac:dyDescent="0.2">
      <c r="A848" s="134" t="s">
        <v>73</v>
      </c>
      <c r="B848" s="125">
        <v>0.01</v>
      </c>
      <c r="C848" s="125">
        <v>0.01</v>
      </c>
      <c r="D848" s="127"/>
      <c r="E848" s="125"/>
      <c r="F848" s="125"/>
      <c r="G848" s="125"/>
      <c r="H848" s="125"/>
      <c r="I848" s="125"/>
      <c r="J848" s="125"/>
      <c r="K848" s="125"/>
      <c r="L848" s="125"/>
      <c r="M848" s="125"/>
      <c r="N848" s="125"/>
      <c r="O848" s="125"/>
      <c r="P848" s="125"/>
      <c r="Q848" s="125"/>
      <c r="R848" s="149"/>
      <c r="T848" s="148"/>
      <c r="U848" s="148"/>
      <c r="V848" s="148"/>
      <c r="W848" s="148"/>
      <c r="X848" s="148"/>
      <c r="Y848" s="148"/>
      <c r="Z848" s="148"/>
      <c r="AA848" s="148"/>
      <c r="AB848" s="148"/>
      <c r="AC848" s="148"/>
      <c r="AD848" s="148"/>
      <c r="AE848" s="148"/>
      <c r="AF848" s="148"/>
      <c r="AG848" s="148"/>
      <c r="AH848" s="148"/>
      <c r="AI848" s="148"/>
      <c r="AJ848" s="148"/>
      <c r="AK848" s="148"/>
      <c r="AL848" s="148"/>
      <c r="AM848" s="148"/>
      <c r="AN848" s="148"/>
      <c r="AO848" s="148"/>
      <c r="AP848" s="148"/>
      <c r="AQ848" s="148"/>
      <c r="AR848" s="148"/>
      <c r="AS848" s="148"/>
      <c r="AT848" s="148"/>
      <c r="AU848" s="148"/>
      <c r="AV848" s="148"/>
      <c r="AW848" s="148"/>
      <c r="AX848" s="148"/>
      <c r="AY848" s="148"/>
      <c r="AZ848" s="148"/>
      <c r="BA848" s="148"/>
      <c r="BB848" s="148"/>
      <c r="BC848" s="148"/>
      <c r="BD848" s="148"/>
      <c r="BE848" s="148"/>
      <c r="BF848" s="148"/>
      <c r="BG848" s="148"/>
      <c r="BH848" s="148"/>
      <c r="BI848" s="148"/>
      <c r="BJ848" s="148"/>
      <c r="BK848" s="148"/>
      <c r="BL848" s="148"/>
      <c r="BM848" s="148"/>
      <c r="BN848" s="148"/>
      <c r="BO848" s="148"/>
      <c r="BP848" s="148"/>
      <c r="BQ848" s="148"/>
      <c r="BR848" s="148"/>
      <c r="BS848" s="148"/>
      <c r="BT848" s="148"/>
      <c r="BU848" s="148"/>
      <c r="BV848" s="148"/>
      <c r="BW848" s="148"/>
      <c r="BX848" s="148"/>
      <c r="BY848" s="148"/>
      <c r="BZ848" s="148"/>
    </row>
    <row r="849" spans="1:78" s="133" customFormat="1" ht="12.75" customHeight="1" x14ac:dyDescent="0.2">
      <c r="A849" s="150" t="s">
        <v>27248</v>
      </c>
      <c r="B849" s="146" t="s">
        <v>26937</v>
      </c>
      <c r="C849" s="144"/>
      <c r="D849" s="146"/>
      <c r="E849" s="144"/>
      <c r="F849" s="144"/>
      <c r="G849" s="144"/>
      <c r="H849" s="144"/>
      <c r="I849" s="144"/>
      <c r="J849" s="144"/>
      <c r="K849" s="144"/>
      <c r="L849" s="144"/>
      <c r="M849" s="144"/>
      <c r="N849" s="144"/>
      <c r="O849" s="144"/>
      <c r="P849" s="144"/>
      <c r="Q849" s="144"/>
      <c r="R849" s="151"/>
      <c r="T849" s="148"/>
      <c r="U849" s="148"/>
      <c r="V849" s="148"/>
      <c r="W849" s="148"/>
      <c r="X849" s="148"/>
      <c r="Y849" s="148"/>
      <c r="Z849" s="148"/>
      <c r="AA849" s="148"/>
      <c r="AB849" s="148"/>
      <c r="AC849" s="148"/>
      <c r="AD849" s="148"/>
      <c r="AE849" s="148"/>
      <c r="AF849" s="148"/>
      <c r="AG849" s="148"/>
      <c r="AH849" s="148"/>
      <c r="AI849" s="148"/>
      <c r="AJ849" s="148"/>
      <c r="AK849" s="148"/>
      <c r="AL849" s="148"/>
      <c r="AM849" s="148"/>
      <c r="AN849" s="148"/>
      <c r="AO849" s="148"/>
      <c r="AP849" s="148"/>
      <c r="AQ849" s="148"/>
      <c r="AR849" s="148"/>
      <c r="AS849" s="148"/>
      <c r="AT849" s="148"/>
      <c r="AU849" s="148"/>
      <c r="AV849" s="148"/>
      <c r="AW849" s="148"/>
      <c r="AX849" s="148"/>
      <c r="AY849" s="148"/>
      <c r="AZ849" s="148"/>
      <c r="BA849" s="148"/>
      <c r="BB849" s="148"/>
      <c r="BC849" s="148"/>
      <c r="BD849" s="148"/>
      <c r="BE849" s="148"/>
      <c r="BF849" s="148"/>
      <c r="BG849" s="148"/>
      <c r="BH849" s="148"/>
      <c r="BI849" s="148"/>
      <c r="BJ849" s="148"/>
      <c r="BK849" s="148"/>
      <c r="BL849" s="148"/>
      <c r="BM849" s="148"/>
      <c r="BN849" s="148"/>
      <c r="BO849" s="148"/>
      <c r="BP849" s="148"/>
      <c r="BQ849" s="148"/>
      <c r="BR849" s="148"/>
      <c r="BS849" s="148"/>
      <c r="BT849" s="148"/>
      <c r="BU849" s="148"/>
      <c r="BV849" s="148"/>
      <c r="BW849" s="148"/>
      <c r="BX849" s="148"/>
      <c r="BY849" s="148"/>
      <c r="BZ849" s="148"/>
    </row>
    <row r="850" spans="1:78" s="133" customFormat="1" ht="12.75" customHeight="1" x14ac:dyDescent="0.2">
      <c r="A850" s="150" t="s">
        <v>27248</v>
      </c>
      <c r="B850" s="125">
        <v>0.01</v>
      </c>
      <c r="C850" s="144"/>
      <c r="D850" s="146"/>
      <c r="E850" s="144"/>
      <c r="F850" s="144"/>
      <c r="G850" s="144"/>
      <c r="H850" s="144"/>
      <c r="I850" s="144"/>
      <c r="J850" s="144"/>
      <c r="K850" s="144"/>
      <c r="L850" s="144"/>
      <c r="M850" s="144"/>
      <c r="N850" s="144"/>
      <c r="O850" s="144"/>
      <c r="P850" s="144"/>
      <c r="Q850" s="144"/>
      <c r="R850" s="151"/>
      <c r="T850" s="148"/>
      <c r="U850" s="148"/>
      <c r="V850" s="148"/>
      <c r="W850" s="148"/>
      <c r="X850" s="148"/>
      <c r="Y850" s="148"/>
      <c r="Z850" s="148"/>
      <c r="AA850" s="148"/>
      <c r="AB850" s="148"/>
      <c r="AC850" s="148"/>
      <c r="AD850" s="148"/>
      <c r="AE850" s="148"/>
      <c r="AF850" s="148"/>
      <c r="AG850" s="148"/>
      <c r="AH850" s="148"/>
      <c r="AI850" s="148"/>
      <c r="AJ850" s="148"/>
      <c r="AK850" s="148"/>
      <c r="AL850" s="148"/>
      <c r="AM850" s="148"/>
      <c r="AN850" s="148"/>
      <c r="AO850" s="148"/>
      <c r="AP850" s="148"/>
      <c r="AQ850" s="148"/>
      <c r="AR850" s="148"/>
      <c r="AS850" s="148"/>
      <c r="AT850" s="148"/>
      <c r="AU850" s="148"/>
      <c r="AV850" s="148"/>
      <c r="AW850" s="148"/>
      <c r="AX850" s="148"/>
      <c r="AY850" s="148"/>
      <c r="AZ850" s="148"/>
      <c r="BA850" s="148"/>
      <c r="BB850" s="148"/>
      <c r="BC850" s="148"/>
      <c r="BD850" s="148"/>
      <c r="BE850" s="148"/>
      <c r="BF850" s="148"/>
      <c r="BG850" s="148"/>
      <c r="BH850" s="148"/>
      <c r="BI850" s="148"/>
      <c r="BJ850" s="148"/>
      <c r="BK850" s="148"/>
      <c r="BL850" s="148"/>
      <c r="BM850" s="148"/>
      <c r="BN850" s="148"/>
      <c r="BO850" s="148"/>
      <c r="BP850" s="148"/>
      <c r="BQ850" s="148"/>
      <c r="BR850" s="148"/>
      <c r="BS850" s="148"/>
      <c r="BT850" s="148"/>
      <c r="BU850" s="148"/>
      <c r="BV850" s="148"/>
      <c r="BW850" s="148"/>
      <c r="BX850" s="148"/>
      <c r="BY850" s="148"/>
      <c r="BZ850" s="148"/>
    </row>
    <row r="851" spans="1:78" s="133" customFormat="1" ht="25.5" x14ac:dyDescent="0.2">
      <c r="A851" s="129" t="s">
        <v>27212</v>
      </c>
      <c r="B851" s="131" t="s">
        <v>26895</v>
      </c>
      <c r="C851" s="152"/>
      <c r="D851" s="131"/>
      <c r="E851" s="152"/>
      <c r="F851" s="152"/>
      <c r="G851" s="152"/>
      <c r="H851" s="152"/>
      <c r="I851" s="152"/>
      <c r="J851" s="152"/>
      <c r="K851" s="152"/>
      <c r="L851" s="152"/>
      <c r="M851" s="152"/>
      <c r="N851" s="152"/>
      <c r="O851" s="152"/>
      <c r="P851" s="152"/>
      <c r="Q851" s="152"/>
      <c r="R851" s="212"/>
      <c r="T851" s="148"/>
      <c r="U851" s="148"/>
      <c r="V851" s="148"/>
      <c r="W851" s="148"/>
      <c r="X851" s="148"/>
      <c r="Y851" s="148"/>
      <c r="Z851" s="148"/>
      <c r="AA851" s="148"/>
      <c r="AB851" s="148"/>
      <c r="AC851" s="148"/>
      <c r="AD851" s="148"/>
      <c r="AE851" s="148"/>
      <c r="AF851" s="148"/>
      <c r="AG851" s="148"/>
      <c r="AH851" s="148"/>
      <c r="AI851" s="148"/>
      <c r="AJ851" s="148"/>
      <c r="AK851" s="148"/>
      <c r="AL851" s="148"/>
      <c r="AM851" s="148"/>
      <c r="AN851" s="148"/>
      <c r="AO851" s="148"/>
      <c r="AP851" s="148"/>
      <c r="AQ851" s="148"/>
      <c r="AR851" s="148"/>
      <c r="AS851" s="148"/>
      <c r="AT851" s="148"/>
      <c r="AU851" s="148"/>
      <c r="AV851" s="148"/>
      <c r="AW851" s="148"/>
      <c r="AX851" s="148"/>
      <c r="AY851" s="148"/>
      <c r="AZ851" s="148"/>
      <c r="BA851" s="148"/>
      <c r="BB851" s="148"/>
      <c r="BC851" s="148"/>
      <c r="BD851" s="148"/>
      <c r="BE851" s="148"/>
      <c r="BF851" s="148"/>
      <c r="BG851" s="148"/>
      <c r="BH851" s="148"/>
      <c r="BI851" s="148"/>
      <c r="BJ851" s="148"/>
      <c r="BK851" s="148"/>
      <c r="BL851" s="148"/>
      <c r="BM851" s="148"/>
      <c r="BN851" s="148"/>
      <c r="BO851" s="148"/>
      <c r="BP851" s="148"/>
      <c r="BQ851" s="148"/>
      <c r="BR851" s="148"/>
      <c r="BS851" s="148"/>
      <c r="BT851" s="148"/>
      <c r="BU851" s="148"/>
      <c r="BV851" s="148"/>
      <c r="BW851" s="148"/>
      <c r="BX851" s="148"/>
      <c r="BY851" s="148"/>
      <c r="BZ851" s="148"/>
    </row>
    <row r="852" spans="1:78" s="133" customFormat="1" ht="12.75" customHeight="1" x14ac:dyDescent="0.2">
      <c r="A852" s="134" t="s">
        <v>27212</v>
      </c>
      <c r="B852" s="125">
        <v>0.01</v>
      </c>
      <c r="C852" s="125"/>
      <c r="D852" s="127"/>
      <c r="E852" s="125"/>
      <c r="F852" s="125"/>
      <c r="G852" s="125"/>
      <c r="H852" s="125"/>
      <c r="I852" s="125"/>
      <c r="J852" s="125"/>
      <c r="K852" s="125"/>
      <c r="L852" s="125"/>
      <c r="M852" s="125"/>
      <c r="N852" s="125"/>
      <c r="O852" s="125"/>
      <c r="P852" s="125"/>
      <c r="Q852" s="125"/>
      <c r="R852" s="149"/>
      <c r="T852" s="148"/>
      <c r="U852" s="148"/>
      <c r="V852" s="148"/>
      <c r="W852" s="148"/>
      <c r="X852" s="148"/>
      <c r="Y852" s="148"/>
      <c r="Z852" s="148"/>
      <c r="AA852" s="148"/>
      <c r="AB852" s="148"/>
      <c r="AC852" s="148"/>
      <c r="AD852" s="148"/>
      <c r="AE852" s="148"/>
      <c r="AF852" s="148"/>
      <c r="AG852" s="148"/>
      <c r="AH852" s="148"/>
      <c r="AI852" s="148"/>
      <c r="AJ852" s="148"/>
      <c r="AK852" s="148"/>
      <c r="AL852" s="148"/>
      <c r="AM852" s="148"/>
      <c r="AN852" s="148"/>
      <c r="AO852" s="148"/>
      <c r="AP852" s="148"/>
      <c r="AQ852" s="148"/>
      <c r="AR852" s="148"/>
      <c r="AS852" s="148"/>
      <c r="AT852" s="148"/>
      <c r="AU852" s="148"/>
      <c r="AV852" s="148"/>
      <c r="AW852" s="148"/>
      <c r="AX852" s="148"/>
      <c r="AY852" s="148"/>
      <c r="AZ852" s="148"/>
      <c r="BA852" s="148"/>
      <c r="BB852" s="148"/>
      <c r="BC852" s="148"/>
      <c r="BD852" s="148"/>
      <c r="BE852" s="148"/>
      <c r="BF852" s="148"/>
      <c r="BG852" s="148"/>
      <c r="BH852" s="148"/>
      <c r="BI852" s="148"/>
      <c r="BJ852" s="148"/>
      <c r="BK852" s="148"/>
      <c r="BL852" s="148"/>
      <c r="BM852" s="148"/>
      <c r="BN852" s="148"/>
      <c r="BO852" s="148"/>
      <c r="BP852" s="148"/>
      <c r="BQ852" s="148"/>
      <c r="BR852" s="148"/>
      <c r="BS852" s="148"/>
      <c r="BT852" s="148"/>
      <c r="BU852" s="148"/>
      <c r="BV852" s="148"/>
      <c r="BW852" s="148"/>
      <c r="BX852" s="148"/>
      <c r="BY852" s="148"/>
      <c r="BZ852" s="148"/>
    </row>
    <row r="853" spans="1:78" s="133" customFormat="1" ht="25.5" x14ac:dyDescent="0.2">
      <c r="A853" s="150" t="s">
        <v>27128</v>
      </c>
      <c r="B853" s="146" t="s">
        <v>26895</v>
      </c>
      <c r="C853" s="144"/>
      <c r="D853" s="146"/>
      <c r="E853" s="144"/>
      <c r="F853" s="144"/>
      <c r="G853" s="144"/>
      <c r="H853" s="144"/>
      <c r="I853" s="144"/>
      <c r="J853" s="144"/>
      <c r="K853" s="144"/>
      <c r="L853" s="144"/>
      <c r="M853" s="144"/>
      <c r="N853" s="144"/>
      <c r="O853" s="144"/>
      <c r="P853" s="144"/>
      <c r="Q853" s="144"/>
      <c r="R853" s="151"/>
      <c r="T853" s="148"/>
      <c r="U853" s="148"/>
      <c r="V853" s="148"/>
      <c r="W853" s="148"/>
      <c r="X853" s="148"/>
      <c r="Y853" s="148"/>
      <c r="Z853" s="148"/>
      <c r="AA853" s="148"/>
      <c r="AB853" s="148"/>
      <c r="AC853" s="148"/>
      <c r="AD853" s="148"/>
      <c r="AE853" s="148"/>
      <c r="AF853" s="148"/>
      <c r="AG853" s="148"/>
      <c r="AH853" s="148"/>
      <c r="AI853" s="148"/>
      <c r="AJ853" s="148"/>
      <c r="AK853" s="148"/>
      <c r="AL853" s="148"/>
      <c r="AM853" s="148"/>
      <c r="AN853" s="148"/>
      <c r="AO853" s="148"/>
      <c r="AP853" s="148"/>
      <c r="AQ853" s="148"/>
      <c r="AR853" s="148"/>
      <c r="AS853" s="148"/>
      <c r="AT853" s="148"/>
      <c r="AU853" s="148"/>
      <c r="AV853" s="148"/>
      <c r="AW853" s="148"/>
      <c r="AX853" s="148"/>
      <c r="AY853" s="148"/>
      <c r="AZ853" s="148"/>
      <c r="BA853" s="148"/>
      <c r="BB853" s="148"/>
      <c r="BC853" s="148"/>
      <c r="BD853" s="148"/>
      <c r="BE853" s="148"/>
      <c r="BF853" s="148"/>
      <c r="BG853" s="148"/>
      <c r="BH853" s="148"/>
      <c r="BI853" s="148"/>
      <c r="BJ853" s="148"/>
      <c r="BK853" s="148"/>
      <c r="BL853" s="148"/>
      <c r="BM853" s="148"/>
      <c r="BN853" s="148"/>
      <c r="BO853" s="148"/>
      <c r="BP853" s="148"/>
      <c r="BQ853" s="148"/>
      <c r="BR853" s="148"/>
      <c r="BS853" s="148"/>
      <c r="BT853" s="148"/>
      <c r="BU853" s="148"/>
      <c r="BV853" s="148"/>
      <c r="BW853" s="148"/>
      <c r="BX853" s="148"/>
      <c r="BY853" s="148"/>
      <c r="BZ853" s="148"/>
    </row>
    <row r="854" spans="1:78" s="133" customFormat="1" ht="12.75" customHeight="1" x14ac:dyDescent="0.2">
      <c r="A854" s="150" t="s">
        <v>27128</v>
      </c>
      <c r="B854" s="144">
        <v>0.01</v>
      </c>
      <c r="C854" s="144"/>
      <c r="D854" s="146"/>
      <c r="E854" s="144"/>
      <c r="F854" s="144"/>
      <c r="G854" s="144"/>
      <c r="H854" s="144"/>
      <c r="I854" s="144"/>
      <c r="J854" s="144"/>
      <c r="K854" s="144"/>
      <c r="L854" s="144"/>
      <c r="M854" s="144"/>
      <c r="N854" s="144"/>
      <c r="O854" s="144"/>
      <c r="P854" s="144"/>
      <c r="Q854" s="144"/>
      <c r="R854" s="151"/>
      <c r="T854" s="148"/>
      <c r="U854" s="148"/>
      <c r="V854" s="148"/>
      <c r="W854" s="148"/>
      <c r="X854" s="148"/>
      <c r="Y854" s="148"/>
      <c r="Z854" s="148"/>
      <c r="AA854" s="148"/>
      <c r="AB854" s="148"/>
      <c r="AC854" s="148"/>
      <c r="AD854" s="148"/>
      <c r="AE854" s="148"/>
      <c r="AF854" s="148"/>
      <c r="AG854" s="148"/>
      <c r="AH854" s="148"/>
      <c r="AI854" s="148"/>
      <c r="AJ854" s="148"/>
      <c r="AK854" s="148"/>
      <c r="AL854" s="148"/>
      <c r="AM854" s="148"/>
      <c r="AN854" s="148"/>
      <c r="AO854" s="148"/>
      <c r="AP854" s="148"/>
      <c r="AQ854" s="148"/>
      <c r="AR854" s="148"/>
      <c r="AS854" s="148"/>
      <c r="AT854" s="148"/>
      <c r="AU854" s="148"/>
      <c r="AV854" s="148"/>
      <c r="AW854" s="148"/>
      <c r="AX854" s="148"/>
      <c r="AY854" s="148"/>
      <c r="AZ854" s="148"/>
      <c r="BA854" s="148"/>
      <c r="BB854" s="148"/>
      <c r="BC854" s="148"/>
      <c r="BD854" s="148"/>
      <c r="BE854" s="148"/>
      <c r="BF854" s="148"/>
      <c r="BG854" s="148"/>
      <c r="BH854" s="148"/>
      <c r="BI854" s="148"/>
      <c r="BJ854" s="148"/>
      <c r="BK854" s="148"/>
      <c r="BL854" s="148"/>
      <c r="BM854" s="148"/>
      <c r="BN854" s="148"/>
      <c r="BO854" s="148"/>
      <c r="BP854" s="148"/>
      <c r="BQ854" s="148"/>
      <c r="BR854" s="148"/>
      <c r="BS854" s="148"/>
      <c r="BT854" s="148"/>
      <c r="BU854" s="148"/>
      <c r="BV854" s="148"/>
      <c r="BW854" s="148"/>
      <c r="BX854" s="148"/>
      <c r="BY854" s="148"/>
      <c r="BZ854" s="148"/>
    </row>
    <row r="855" spans="1:78" s="133" customFormat="1" ht="25.5" x14ac:dyDescent="0.2">
      <c r="A855" s="129" t="s">
        <v>27398</v>
      </c>
      <c r="B855" s="152" t="s">
        <v>26937</v>
      </c>
      <c r="C855" s="131" t="s">
        <v>27104</v>
      </c>
      <c r="D855" s="131" t="s">
        <v>27078</v>
      </c>
      <c r="E855" s="131" t="s">
        <v>8</v>
      </c>
      <c r="F855" s="131" t="s">
        <v>26860</v>
      </c>
      <c r="G855" s="131" t="s">
        <v>26</v>
      </c>
      <c r="H855" s="152" t="s">
        <v>3</v>
      </c>
      <c r="I855" s="152"/>
      <c r="J855" s="152"/>
      <c r="K855" s="152"/>
      <c r="L855" s="152"/>
      <c r="M855" s="152"/>
      <c r="N855" s="152"/>
      <c r="O855" s="152"/>
      <c r="P855" s="152"/>
      <c r="Q855" s="152"/>
      <c r="R855" s="212"/>
      <c r="T855" s="148"/>
      <c r="U855" s="148"/>
      <c r="V855" s="148"/>
      <c r="W855" s="148"/>
      <c r="X855" s="148"/>
      <c r="Y855" s="148"/>
      <c r="Z855" s="148"/>
      <c r="AA855" s="148"/>
      <c r="AB855" s="148"/>
      <c r="AC855" s="148"/>
      <c r="AD855" s="148"/>
      <c r="AE855" s="148"/>
      <c r="AF855" s="148"/>
      <c r="AG855" s="148"/>
      <c r="AH855" s="148"/>
      <c r="AI855" s="148"/>
      <c r="AJ855" s="148"/>
      <c r="AK855" s="148"/>
      <c r="AL855" s="148"/>
      <c r="AM855" s="148"/>
      <c r="AN855" s="148"/>
      <c r="AO855" s="148"/>
      <c r="AP855" s="148"/>
      <c r="AQ855" s="148"/>
      <c r="AR855" s="148"/>
      <c r="AS855" s="148"/>
      <c r="AT855" s="148"/>
      <c r="AU855" s="148"/>
      <c r="AV855" s="148"/>
      <c r="AW855" s="148"/>
      <c r="AX855" s="148"/>
      <c r="AY855" s="148"/>
      <c r="AZ855" s="148"/>
      <c r="BA855" s="148"/>
      <c r="BB855" s="148"/>
      <c r="BC855" s="148"/>
      <c r="BD855" s="148"/>
      <c r="BE855" s="148"/>
      <c r="BF855" s="148"/>
      <c r="BG855" s="148"/>
      <c r="BH855" s="148"/>
      <c r="BI855" s="148"/>
      <c r="BJ855" s="148"/>
      <c r="BK855" s="148"/>
      <c r="BL855" s="148"/>
      <c r="BM855" s="148"/>
      <c r="BN855" s="148"/>
      <c r="BO855" s="148"/>
      <c r="BP855" s="148"/>
      <c r="BQ855" s="148"/>
      <c r="BR855" s="148"/>
      <c r="BS855" s="148"/>
      <c r="BT855" s="148"/>
      <c r="BU855" s="148"/>
      <c r="BV855" s="148"/>
      <c r="BW855" s="148"/>
      <c r="BX855" s="148"/>
      <c r="BY855" s="148"/>
      <c r="BZ855" s="148"/>
    </row>
    <row r="856" spans="1:78" s="133" customFormat="1" ht="12.75" customHeight="1" x14ac:dyDescent="0.2">
      <c r="A856" s="134" t="s">
        <v>27398</v>
      </c>
      <c r="B856" s="125">
        <v>0.01</v>
      </c>
      <c r="C856" s="125">
        <v>0.01</v>
      </c>
      <c r="D856" s="125">
        <v>0.01</v>
      </c>
      <c r="E856" s="125">
        <v>0.01</v>
      </c>
      <c r="F856" s="125">
        <v>0.01</v>
      </c>
      <c r="G856" s="125">
        <v>0.01</v>
      </c>
      <c r="H856" s="125">
        <v>0.01</v>
      </c>
      <c r="I856" s="125"/>
      <c r="J856" s="125"/>
      <c r="K856" s="125"/>
      <c r="L856" s="125"/>
      <c r="M856" s="125"/>
      <c r="N856" s="125"/>
      <c r="O856" s="125"/>
      <c r="P856" s="125"/>
      <c r="Q856" s="125"/>
      <c r="R856" s="149"/>
      <c r="T856" s="148"/>
      <c r="U856" s="148"/>
      <c r="V856" s="148"/>
      <c r="W856" s="148"/>
      <c r="X856" s="148"/>
      <c r="Y856" s="148"/>
      <c r="Z856" s="148"/>
      <c r="AA856" s="148"/>
      <c r="AB856" s="148"/>
      <c r="AC856" s="148"/>
      <c r="AD856" s="148"/>
      <c r="AE856" s="148"/>
      <c r="AF856" s="148"/>
      <c r="AG856" s="148"/>
      <c r="AH856" s="148"/>
      <c r="AI856" s="148"/>
      <c r="AJ856" s="148"/>
      <c r="AK856" s="148"/>
      <c r="AL856" s="148"/>
      <c r="AM856" s="148"/>
      <c r="AN856" s="148"/>
      <c r="AO856" s="148"/>
      <c r="AP856" s="148"/>
      <c r="AQ856" s="148"/>
      <c r="AR856" s="148"/>
      <c r="AS856" s="148"/>
      <c r="AT856" s="148"/>
      <c r="AU856" s="148"/>
      <c r="AV856" s="148"/>
      <c r="AW856" s="148"/>
      <c r="AX856" s="148"/>
      <c r="AY856" s="148"/>
      <c r="AZ856" s="148"/>
      <c r="BA856" s="148"/>
      <c r="BB856" s="148"/>
      <c r="BC856" s="148"/>
      <c r="BD856" s="148"/>
      <c r="BE856" s="148"/>
      <c r="BF856" s="148"/>
      <c r="BG856" s="148"/>
      <c r="BH856" s="148"/>
      <c r="BI856" s="148"/>
      <c r="BJ856" s="148"/>
      <c r="BK856" s="148"/>
      <c r="BL856" s="148"/>
      <c r="BM856" s="148"/>
      <c r="BN856" s="148"/>
      <c r="BO856" s="148"/>
      <c r="BP856" s="148"/>
      <c r="BQ856" s="148"/>
      <c r="BR856" s="148"/>
      <c r="BS856" s="148"/>
      <c r="BT856" s="148"/>
      <c r="BU856" s="148"/>
      <c r="BV856" s="148"/>
      <c r="BW856" s="148"/>
      <c r="BX856" s="148"/>
      <c r="BY856" s="148"/>
      <c r="BZ856" s="148"/>
    </row>
    <row r="857" spans="1:78" s="133" customFormat="1" x14ac:dyDescent="0.2">
      <c r="A857" s="129" t="s">
        <v>74</v>
      </c>
      <c r="B857" s="130" t="s">
        <v>16</v>
      </c>
      <c r="C857" s="130"/>
      <c r="D857" s="131"/>
      <c r="E857" s="131"/>
      <c r="F857" s="131"/>
      <c r="G857" s="131"/>
      <c r="H857" s="131"/>
      <c r="I857" s="131"/>
      <c r="J857" s="131"/>
      <c r="K857" s="131"/>
      <c r="L857" s="131"/>
      <c r="M857" s="131"/>
      <c r="N857" s="131"/>
      <c r="O857" s="131"/>
      <c r="P857" s="131"/>
      <c r="Q857" s="131"/>
      <c r="R857" s="137"/>
    </row>
    <row r="858" spans="1:78" s="133" customFormat="1" ht="12.75" customHeight="1" x14ac:dyDescent="0.2">
      <c r="A858" s="134" t="s">
        <v>74</v>
      </c>
      <c r="B858" s="125">
        <v>0.01</v>
      </c>
      <c r="C858" s="126"/>
      <c r="D858" s="127"/>
      <c r="E858" s="125"/>
      <c r="F858" s="125"/>
      <c r="G858" s="125"/>
      <c r="H858" s="125"/>
      <c r="I858" s="125"/>
      <c r="J858" s="125"/>
      <c r="K858" s="125"/>
      <c r="L858" s="125"/>
      <c r="M858" s="125"/>
      <c r="N858" s="125"/>
      <c r="O858" s="125"/>
      <c r="P858" s="125"/>
      <c r="Q858" s="125"/>
      <c r="R858" s="149"/>
      <c r="T858" s="148"/>
      <c r="U858" s="148"/>
      <c r="V858" s="148"/>
      <c r="W858" s="148"/>
      <c r="X858" s="148"/>
      <c r="Y858" s="148"/>
      <c r="Z858" s="148"/>
      <c r="AA858" s="148"/>
      <c r="AB858" s="148"/>
      <c r="AC858" s="148"/>
      <c r="AD858" s="148"/>
      <c r="AE858" s="148"/>
      <c r="AF858" s="148"/>
      <c r="AG858" s="148"/>
      <c r="AH858" s="148"/>
      <c r="AI858" s="148"/>
      <c r="AJ858" s="148"/>
      <c r="AK858" s="148"/>
      <c r="AL858" s="148"/>
      <c r="AM858" s="148"/>
      <c r="AN858" s="148"/>
      <c r="AO858" s="148"/>
      <c r="AP858" s="148"/>
      <c r="AQ858" s="148"/>
      <c r="AR858" s="148"/>
      <c r="AS858" s="148"/>
      <c r="AT858" s="148"/>
      <c r="AU858" s="148"/>
      <c r="AV858" s="148"/>
      <c r="AW858" s="148"/>
      <c r="AX858" s="148"/>
      <c r="AY858" s="148"/>
      <c r="AZ858" s="148"/>
      <c r="BA858" s="148"/>
      <c r="BB858" s="148"/>
      <c r="BC858" s="148"/>
      <c r="BD858" s="148"/>
      <c r="BE858" s="148"/>
      <c r="BF858" s="148"/>
      <c r="BG858" s="148"/>
      <c r="BH858" s="148"/>
      <c r="BI858" s="148"/>
      <c r="BJ858" s="148"/>
      <c r="BK858" s="148"/>
      <c r="BL858" s="148"/>
      <c r="BM858" s="148"/>
      <c r="BN858" s="148"/>
      <c r="BO858" s="148"/>
      <c r="BP858" s="148"/>
      <c r="BQ858" s="148"/>
      <c r="BR858" s="148"/>
      <c r="BS858" s="148"/>
      <c r="BT858" s="148"/>
      <c r="BU858" s="148"/>
      <c r="BV858" s="148"/>
      <c r="BW858" s="148"/>
      <c r="BX858" s="148"/>
      <c r="BY858" s="148"/>
      <c r="BZ858" s="148"/>
    </row>
    <row r="859" spans="1:78" s="133" customFormat="1" ht="25.5" x14ac:dyDescent="0.2">
      <c r="A859" s="150" t="s">
        <v>27547</v>
      </c>
      <c r="B859" s="144" t="s">
        <v>23</v>
      </c>
      <c r="C859" s="145" t="s">
        <v>24</v>
      </c>
      <c r="D859" s="146"/>
      <c r="E859" s="144"/>
      <c r="F859" s="144"/>
      <c r="G859" s="144"/>
      <c r="H859" s="144"/>
      <c r="I859" s="144"/>
      <c r="J859" s="144"/>
      <c r="K859" s="144"/>
      <c r="L859" s="144"/>
      <c r="M859" s="144"/>
      <c r="N859" s="144"/>
      <c r="O859" s="144"/>
      <c r="P859" s="144"/>
      <c r="Q859" s="144"/>
      <c r="R859" s="151"/>
      <c r="T859" s="148"/>
      <c r="U859" s="148"/>
      <c r="V859" s="148"/>
      <c r="W859" s="148"/>
      <c r="X859" s="148"/>
      <c r="Y859" s="148"/>
      <c r="Z859" s="148"/>
      <c r="AA859" s="148"/>
      <c r="AB859" s="148"/>
      <c r="AC859" s="148"/>
      <c r="AD859" s="148"/>
      <c r="AE859" s="148"/>
      <c r="AF859" s="148"/>
      <c r="AG859" s="148"/>
      <c r="AH859" s="148"/>
      <c r="AI859" s="148"/>
      <c r="AJ859" s="148"/>
      <c r="AK859" s="148"/>
      <c r="AL859" s="148"/>
      <c r="AM859" s="148"/>
      <c r="AN859" s="148"/>
      <c r="AO859" s="148"/>
      <c r="AP859" s="148"/>
      <c r="AQ859" s="148"/>
      <c r="AR859" s="148"/>
      <c r="AS859" s="148"/>
      <c r="AT859" s="148"/>
      <c r="AU859" s="148"/>
      <c r="AV859" s="148"/>
      <c r="AW859" s="148"/>
      <c r="AX859" s="148"/>
      <c r="AY859" s="148"/>
      <c r="AZ859" s="148"/>
      <c r="BA859" s="148"/>
      <c r="BB859" s="148"/>
      <c r="BC859" s="148"/>
      <c r="BD859" s="148"/>
      <c r="BE859" s="148"/>
      <c r="BF859" s="148"/>
      <c r="BG859" s="148"/>
      <c r="BH859" s="148"/>
      <c r="BI859" s="148"/>
      <c r="BJ859" s="148"/>
      <c r="BK859" s="148"/>
      <c r="BL859" s="148"/>
      <c r="BM859" s="148"/>
      <c r="BN859" s="148"/>
      <c r="BO859" s="148"/>
      <c r="BP859" s="148"/>
      <c r="BQ859" s="148"/>
      <c r="BR859" s="148"/>
      <c r="BS859" s="148"/>
      <c r="BT859" s="148"/>
      <c r="BU859" s="148"/>
      <c r="BV859" s="148"/>
      <c r="BW859" s="148"/>
      <c r="BX859" s="148"/>
      <c r="BY859" s="148"/>
      <c r="BZ859" s="148"/>
    </row>
    <row r="860" spans="1:78" s="133" customFormat="1" ht="12.75" customHeight="1" x14ac:dyDescent="0.2">
      <c r="A860" s="150" t="s">
        <v>27547</v>
      </c>
      <c r="B860" s="144">
        <v>0.01</v>
      </c>
      <c r="C860" s="145">
        <v>0.01</v>
      </c>
      <c r="D860" s="146"/>
      <c r="E860" s="144"/>
      <c r="F860" s="144"/>
      <c r="G860" s="144"/>
      <c r="H860" s="144"/>
      <c r="I860" s="144"/>
      <c r="J860" s="144"/>
      <c r="K860" s="144"/>
      <c r="L860" s="144"/>
      <c r="M860" s="144"/>
      <c r="N860" s="144"/>
      <c r="O860" s="144"/>
      <c r="P860" s="144"/>
      <c r="Q860" s="144"/>
      <c r="R860" s="151"/>
      <c r="T860" s="148"/>
      <c r="U860" s="148"/>
      <c r="V860" s="148"/>
      <c r="W860" s="148"/>
      <c r="X860" s="148"/>
      <c r="Y860" s="148"/>
      <c r="Z860" s="148"/>
      <c r="AA860" s="148"/>
      <c r="AB860" s="148"/>
      <c r="AC860" s="148"/>
      <c r="AD860" s="148"/>
      <c r="AE860" s="148"/>
      <c r="AF860" s="148"/>
      <c r="AG860" s="148"/>
      <c r="AH860" s="148"/>
      <c r="AI860" s="148"/>
      <c r="AJ860" s="148"/>
      <c r="AK860" s="148"/>
      <c r="AL860" s="148"/>
      <c r="AM860" s="148"/>
      <c r="AN860" s="148"/>
      <c r="AO860" s="148"/>
      <c r="AP860" s="148"/>
      <c r="AQ860" s="148"/>
      <c r="AR860" s="148"/>
      <c r="AS860" s="148"/>
      <c r="AT860" s="148"/>
      <c r="AU860" s="148"/>
      <c r="AV860" s="148"/>
      <c r="AW860" s="148"/>
      <c r="AX860" s="148"/>
      <c r="AY860" s="148"/>
      <c r="AZ860" s="148"/>
      <c r="BA860" s="148"/>
      <c r="BB860" s="148"/>
      <c r="BC860" s="148"/>
      <c r="BD860" s="148"/>
      <c r="BE860" s="148"/>
      <c r="BF860" s="148"/>
      <c r="BG860" s="148"/>
      <c r="BH860" s="148"/>
      <c r="BI860" s="148"/>
      <c r="BJ860" s="148"/>
      <c r="BK860" s="148"/>
      <c r="BL860" s="148"/>
      <c r="BM860" s="148"/>
      <c r="BN860" s="148"/>
      <c r="BO860" s="148"/>
      <c r="BP860" s="148"/>
      <c r="BQ860" s="148"/>
      <c r="BR860" s="148"/>
      <c r="BS860" s="148"/>
      <c r="BT860" s="148"/>
      <c r="BU860" s="148"/>
      <c r="BV860" s="148"/>
      <c r="BW860" s="148"/>
      <c r="BX860" s="148"/>
      <c r="BY860" s="148"/>
      <c r="BZ860" s="148"/>
    </row>
    <row r="861" spans="1:78" s="133" customFormat="1" ht="12.75" customHeight="1" x14ac:dyDescent="0.2">
      <c r="A861" s="129" t="s">
        <v>27375</v>
      </c>
      <c r="B861" s="152" t="s">
        <v>26882</v>
      </c>
      <c r="C861" s="194"/>
      <c r="D861" s="131"/>
      <c r="E861" s="152"/>
      <c r="F861" s="152"/>
      <c r="G861" s="152"/>
      <c r="H861" s="152"/>
      <c r="I861" s="152"/>
      <c r="J861" s="152"/>
      <c r="K861" s="152"/>
      <c r="L861" s="152"/>
      <c r="M861" s="152"/>
      <c r="N861" s="152"/>
      <c r="O861" s="152"/>
      <c r="P861" s="152"/>
      <c r="Q861" s="152"/>
      <c r="R861" s="212"/>
      <c r="T861" s="148"/>
      <c r="U861" s="148"/>
      <c r="V861" s="148"/>
      <c r="W861" s="148"/>
      <c r="X861" s="148"/>
      <c r="Y861" s="148"/>
      <c r="Z861" s="148"/>
      <c r="AA861" s="148"/>
      <c r="AB861" s="148"/>
      <c r="AC861" s="148"/>
      <c r="AD861" s="148"/>
      <c r="AE861" s="148"/>
      <c r="AF861" s="148"/>
      <c r="AG861" s="148"/>
      <c r="AH861" s="148"/>
      <c r="AI861" s="148"/>
      <c r="AJ861" s="148"/>
      <c r="AK861" s="148"/>
      <c r="AL861" s="148"/>
      <c r="AM861" s="148"/>
      <c r="AN861" s="148"/>
      <c r="AO861" s="148"/>
      <c r="AP861" s="148"/>
      <c r="AQ861" s="148"/>
      <c r="AR861" s="148"/>
      <c r="AS861" s="148"/>
      <c r="AT861" s="148"/>
      <c r="AU861" s="148"/>
      <c r="AV861" s="148"/>
      <c r="AW861" s="148"/>
      <c r="AX861" s="148"/>
      <c r="AY861" s="148"/>
      <c r="AZ861" s="148"/>
      <c r="BA861" s="148"/>
      <c r="BB861" s="148"/>
      <c r="BC861" s="148"/>
      <c r="BD861" s="148"/>
      <c r="BE861" s="148"/>
      <c r="BF861" s="148"/>
      <c r="BG861" s="148"/>
      <c r="BH861" s="148"/>
      <c r="BI861" s="148"/>
      <c r="BJ861" s="148"/>
      <c r="BK861" s="148"/>
      <c r="BL861" s="148"/>
      <c r="BM861" s="148"/>
      <c r="BN861" s="148"/>
      <c r="BO861" s="148"/>
      <c r="BP861" s="148"/>
      <c r="BQ861" s="148"/>
      <c r="BR861" s="148"/>
      <c r="BS861" s="148"/>
      <c r="BT861" s="148"/>
      <c r="BU861" s="148"/>
      <c r="BV861" s="148"/>
      <c r="BW861" s="148"/>
      <c r="BX861" s="148"/>
      <c r="BY861" s="148"/>
      <c r="BZ861" s="148"/>
    </row>
    <row r="862" spans="1:78" s="133" customFormat="1" ht="12.75" customHeight="1" x14ac:dyDescent="0.2">
      <c r="A862" s="134" t="s">
        <v>27375</v>
      </c>
      <c r="B862" s="125">
        <v>0.01</v>
      </c>
      <c r="C862" s="126"/>
      <c r="D862" s="127"/>
      <c r="E862" s="125"/>
      <c r="F862" s="125"/>
      <c r="G862" s="125"/>
      <c r="H862" s="125"/>
      <c r="I862" s="125"/>
      <c r="J862" s="125"/>
      <c r="K862" s="125"/>
      <c r="L862" s="125"/>
      <c r="M862" s="125"/>
      <c r="N862" s="125"/>
      <c r="O862" s="125"/>
      <c r="P862" s="125"/>
      <c r="Q862" s="125"/>
      <c r="R862" s="149"/>
      <c r="T862" s="148"/>
      <c r="U862" s="148"/>
      <c r="V862" s="148"/>
      <c r="W862" s="148"/>
      <c r="X862" s="148"/>
      <c r="Y862" s="148"/>
      <c r="Z862" s="148"/>
      <c r="AA862" s="148"/>
      <c r="AB862" s="148"/>
      <c r="AC862" s="148"/>
      <c r="AD862" s="148"/>
      <c r="AE862" s="148"/>
      <c r="AF862" s="148"/>
      <c r="AG862" s="148"/>
      <c r="AH862" s="148"/>
      <c r="AI862" s="148"/>
      <c r="AJ862" s="148"/>
      <c r="AK862" s="148"/>
      <c r="AL862" s="148"/>
      <c r="AM862" s="148"/>
      <c r="AN862" s="148"/>
      <c r="AO862" s="148"/>
      <c r="AP862" s="148"/>
      <c r="AQ862" s="148"/>
      <c r="AR862" s="148"/>
      <c r="AS862" s="148"/>
      <c r="AT862" s="148"/>
      <c r="AU862" s="148"/>
      <c r="AV862" s="148"/>
      <c r="AW862" s="148"/>
      <c r="AX862" s="148"/>
      <c r="AY862" s="148"/>
      <c r="AZ862" s="148"/>
      <c r="BA862" s="148"/>
      <c r="BB862" s="148"/>
      <c r="BC862" s="148"/>
      <c r="BD862" s="148"/>
      <c r="BE862" s="148"/>
      <c r="BF862" s="148"/>
      <c r="BG862" s="148"/>
      <c r="BH862" s="148"/>
      <c r="BI862" s="148"/>
      <c r="BJ862" s="148"/>
      <c r="BK862" s="148"/>
      <c r="BL862" s="148"/>
      <c r="BM862" s="148"/>
      <c r="BN862" s="148"/>
      <c r="BO862" s="148"/>
      <c r="BP862" s="148"/>
      <c r="BQ862" s="148"/>
      <c r="BR862" s="148"/>
      <c r="BS862" s="148"/>
      <c r="BT862" s="148"/>
      <c r="BU862" s="148"/>
      <c r="BV862" s="148"/>
      <c r="BW862" s="148"/>
      <c r="BX862" s="148"/>
      <c r="BY862" s="148"/>
      <c r="BZ862" s="148"/>
    </row>
    <row r="863" spans="1:78" s="133" customFormat="1" ht="25.5" x14ac:dyDescent="0.2">
      <c r="A863" s="150" t="s">
        <v>27112</v>
      </c>
      <c r="B863" s="146" t="s">
        <v>26895</v>
      </c>
      <c r="C863" s="145"/>
      <c r="D863" s="146"/>
      <c r="E863" s="144"/>
      <c r="F863" s="144"/>
      <c r="G863" s="144"/>
      <c r="H863" s="144"/>
      <c r="I863" s="144"/>
      <c r="J863" s="144"/>
      <c r="K863" s="144"/>
      <c r="L863" s="144"/>
      <c r="M863" s="144"/>
      <c r="N863" s="144"/>
      <c r="O863" s="144"/>
      <c r="P863" s="144"/>
      <c r="Q863" s="144"/>
      <c r="R863" s="151"/>
      <c r="T863" s="148"/>
      <c r="U863" s="148"/>
      <c r="V863" s="148"/>
      <c r="W863" s="148"/>
      <c r="X863" s="148"/>
      <c r="Y863" s="148"/>
      <c r="Z863" s="148"/>
      <c r="AA863" s="148"/>
      <c r="AB863" s="148"/>
      <c r="AC863" s="148"/>
      <c r="AD863" s="148"/>
      <c r="AE863" s="148"/>
      <c r="AF863" s="148"/>
      <c r="AG863" s="148"/>
      <c r="AH863" s="148"/>
      <c r="AI863" s="148"/>
      <c r="AJ863" s="148"/>
      <c r="AK863" s="148"/>
      <c r="AL863" s="148"/>
      <c r="AM863" s="148"/>
      <c r="AN863" s="148"/>
      <c r="AO863" s="148"/>
      <c r="AP863" s="148"/>
      <c r="AQ863" s="148"/>
      <c r="AR863" s="148"/>
      <c r="AS863" s="148"/>
      <c r="AT863" s="148"/>
      <c r="AU863" s="148"/>
      <c r="AV863" s="148"/>
      <c r="AW863" s="148"/>
      <c r="AX863" s="148"/>
      <c r="AY863" s="148"/>
      <c r="AZ863" s="148"/>
      <c r="BA863" s="148"/>
      <c r="BB863" s="148"/>
      <c r="BC863" s="148"/>
      <c r="BD863" s="148"/>
      <c r="BE863" s="148"/>
      <c r="BF863" s="148"/>
      <c r="BG863" s="148"/>
      <c r="BH863" s="148"/>
      <c r="BI863" s="148"/>
      <c r="BJ863" s="148"/>
      <c r="BK863" s="148"/>
      <c r="BL863" s="148"/>
      <c r="BM863" s="148"/>
      <c r="BN863" s="148"/>
      <c r="BO863" s="148"/>
      <c r="BP863" s="148"/>
      <c r="BQ863" s="148"/>
      <c r="BR863" s="148"/>
      <c r="BS863" s="148"/>
      <c r="BT863" s="148"/>
      <c r="BU863" s="148"/>
      <c r="BV863" s="148"/>
      <c r="BW863" s="148"/>
      <c r="BX863" s="148"/>
      <c r="BY863" s="148"/>
      <c r="BZ863" s="148"/>
    </row>
    <row r="864" spans="1:78" s="133" customFormat="1" ht="12.75" customHeight="1" x14ac:dyDescent="0.2">
      <c r="A864" s="150" t="s">
        <v>27112</v>
      </c>
      <c r="B864" s="144">
        <v>0.01</v>
      </c>
      <c r="C864" s="145"/>
      <c r="D864" s="146"/>
      <c r="E864" s="144"/>
      <c r="F864" s="144"/>
      <c r="G864" s="144"/>
      <c r="H864" s="144"/>
      <c r="I864" s="144"/>
      <c r="J864" s="144"/>
      <c r="K864" s="144"/>
      <c r="L864" s="144"/>
      <c r="M864" s="144"/>
      <c r="N864" s="144"/>
      <c r="O864" s="144"/>
      <c r="P864" s="144"/>
      <c r="Q864" s="144"/>
      <c r="R864" s="151"/>
      <c r="T864" s="148"/>
      <c r="U864" s="148"/>
      <c r="V864" s="148"/>
      <c r="W864" s="148"/>
      <c r="X864" s="148"/>
      <c r="Y864" s="148"/>
      <c r="Z864" s="148"/>
      <c r="AA864" s="148"/>
      <c r="AB864" s="148"/>
      <c r="AC864" s="148"/>
      <c r="AD864" s="148"/>
      <c r="AE864" s="148"/>
      <c r="AF864" s="148"/>
      <c r="AG864" s="148"/>
      <c r="AH864" s="148"/>
      <c r="AI864" s="148"/>
      <c r="AJ864" s="148"/>
      <c r="AK864" s="148"/>
      <c r="AL864" s="148"/>
      <c r="AM864" s="148"/>
      <c r="AN864" s="148"/>
      <c r="AO864" s="148"/>
      <c r="AP864" s="148"/>
      <c r="AQ864" s="148"/>
      <c r="AR864" s="148"/>
      <c r="AS864" s="148"/>
      <c r="AT864" s="148"/>
      <c r="AU864" s="148"/>
      <c r="AV864" s="148"/>
      <c r="AW864" s="148"/>
      <c r="AX864" s="148"/>
      <c r="AY864" s="148"/>
      <c r="AZ864" s="148"/>
      <c r="BA864" s="148"/>
      <c r="BB864" s="148"/>
      <c r="BC864" s="148"/>
      <c r="BD864" s="148"/>
      <c r="BE864" s="148"/>
      <c r="BF864" s="148"/>
      <c r="BG864" s="148"/>
      <c r="BH864" s="148"/>
      <c r="BI864" s="148"/>
      <c r="BJ864" s="148"/>
      <c r="BK864" s="148"/>
      <c r="BL864" s="148"/>
      <c r="BM864" s="148"/>
      <c r="BN864" s="148"/>
      <c r="BO864" s="148"/>
      <c r="BP864" s="148"/>
      <c r="BQ864" s="148"/>
      <c r="BR864" s="148"/>
      <c r="BS864" s="148"/>
      <c r="BT864" s="148"/>
      <c r="BU864" s="148"/>
      <c r="BV864" s="148"/>
      <c r="BW864" s="148"/>
      <c r="BX864" s="148"/>
      <c r="BY864" s="148"/>
      <c r="BZ864" s="148"/>
    </row>
    <row r="865" spans="1:78" s="133" customFormat="1" ht="25.5" x14ac:dyDescent="0.2">
      <c r="A865" s="129" t="s">
        <v>27483</v>
      </c>
      <c r="B865" s="131" t="s">
        <v>26895</v>
      </c>
      <c r="C865" s="194"/>
      <c r="D865" s="131"/>
      <c r="E865" s="152"/>
      <c r="F865" s="152"/>
      <c r="G865" s="152"/>
      <c r="H865" s="152"/>
      <c r="I865" s="152"/>
      <c r="J865" s="152"/>
      <c r="K865" s="152"/>
      <c r="L865" s="152"/>
      <c r="M865" s="152"/>
      <c r="N865" s="152"/>
      <c r="O865" s="152"/>
      <c r="P865" s="152"/>
      <c r="Q865" s="152"/>
      <c r="R865" s="212"/>
      <c r="T865" s="148"/>
      <c r="U865" s="148"/>
      <c r="V865" s="148"/>
      <c r="W865" s="148"/>
      <c r="X865" s="148"/>
      <c r="Y865" s="148"/>
      <c r="Z865" s="148"/>
      <c r="AA865" s="148"/>
      <c r="AB865" s="148"/>
      <c r="AC865" s="148"/>
      <c r="AD865" s="148"/>
      <c r="AE865" s="148"/>
      <c r="AF865" s="148"/>
      <c r="AG865" s="148"/>
      <c r="AH865" s="148"/>
      <c r="AI865" s="148"/>
      <c r="AJ865" s="148"/>
      <c r="AK865" s="148"/>
      <c r="AL865" s="148"/>
      <c r="AM865" s="148"/>
      <c r="AN865" s="148"/>
      <c r="AO865" s="148"/>
      <c r="AP865" s="148"/>
      <c r="AQ865" s="148"/>
      <c r="AR865" s="148"/>
      <c r="AS865" s="148"/>
      <c r="AT865" s="148"/>
      <c r="AU865" s="148"/>
      <c r="AV865" s="148"/>
      <c r="AW865" s="148"/>
      <c r="AX865" s="148"/>
      <c r="AY865" s="148"/>
      <c r="AZ865" s="148"/>
      <c r="BA865" s="148"/>
      <c r="BB865" s="148"/>
      <c r="BC865" s="148"/>
      <c r="BD865" s="148"/>
      <c r="BE865" s="148"/>
      <c r="BF865" s="148"/>
      <c r="BG865" s="148"/>
      <c r="BH865" s="148"/>
      <c r="BI865" s="148"/>
      <c r="BJ865" s="148"/>
      <c r="BK865" s="148"/>
      <c r="BL865" s="148"/>
      <c r="BM865" s="148"/>
      <c r="BN865" s="148"/>
      <c r="BO865" s="148"/>
      <c r="BP865" s="148"/>
      <c r="BQ865" s="148"/>
      <c r="BR865" s="148"/>
      <c r="BS865" s="148"/>
      <c r="BT865" s="148"/>
      <c r="BU865" s="148"/>
      <c r="BV865" s="148"/>
      <c r="BW865" s="148"/>
      <c r="BX865" s="148"/>
      <c r="BY865" s="148"/>
      <c r="BZ865" s="148"/>
    </row>
    <row r="866" spans="1:78" s="133" customFormat="1" ht="12.75" customHeight="1" x14ac:dyDescent="0.2">
      <c r="A866" s="134" t="s">
        <v>27483</v>
      </c>
      <c r="B866" s="125">
        <v>0.01</v>
      </c>
      <c r="C866" s="126"/>
      <c r="D866" s="127"/>
      <c r="E866" s="125"/>
      <c r="F866" s="125"/>
      <c r="G866" s="125"/>
      <c r="H866" s="125"/>
      <c r="I866" s="125"/>
      <c r="J866" s="125"/>
      <c r="K866" s="125"/>
      <c r="L866" s="125"/>
      <c r="M866" s="125"/>
      <c r="N866" s="125"/>
      <c r="O866" s="125"/>
      <c r="P866" s="125"/>
      <c r="Q866" s="125"/>
      <c r="R866" s="149"/>
      <c r="T866" s="148"/>
      <c r="U866" s="148"/>
      <c r="V866" s="148"/>
      <c r="W866" s="148"/>
      <c r="X866" s="148"/>
      <c r="Y866" s="148"/>
      <c r="Z866" s="148"/>
      <c r="AA866" s="148"/>
      <c r="AB866" s="148"/>
      <c r="AC866" s="148"/>
      <c r="AD866" s="148"/>
      <c r="AE866" s="148"/>
      <c r="AF866" s="148"/>
      <c r="AG866" s="148"/>
      <c r="AH866" s="148"/>
      <c r="AI866" s="148"/>
      <c r="AJ866" s="148"/>
      <c r="AK866" s="148"/>
      <c r="AL866" s="148"/>
      <c r="AM866" s="148"/>
      <c r="AN866" s="148"/>
      <c r="AO866" s="148"/>
      <c r="AP866" s="148"/>
      <c r="AQ866" s="148"/>
      <c r="AR866" s="148"/>
      <c r="AS866" s="148"/>
      <c r="AT866" s="148"/>
      <c r="AU866" s="148"/>
      <c r="AV866" s="148"/>
      <c r="AW866" s="148"/>
      <c r="AX866" s="148"/>
      <c r="AY866" s="148"/>
      <c r="AZ866" s="148"/>
      <c r="BA866" s="148"/>
      <c r="BB866" s="148"/>
      <c r="BC866" s="148"/>
      <c r="BD866" s="148"/>
      <c r="BE866" s="148"/>
      <c r="BF866" s="148"/>
      <c r="BG866" s="148"/>
      <c r="BH866" s="148"/>
      <c r="BI866" s="148"/>
      <c r="BJ866" s="148"/>
      <c r="BK866" s="148"/>
      <c r="BL866" s="148"/>
      <c r="BM866" s="148"/>
      <c r="BN866" s="148"/>
      <c r="BO866" s="148"/>
      <c r="BP866" s="148"/>
      <c r="BQ866" s="148"/>
      <c r="BR866" s="148"/>
      <c r="BS866" s="148"/>
      <c r="BT866" s="148"/>
      <c r="BU866" s="148"/>
      <c r="BV866" s="148"/>
      <c r="BW866" s="148"/>
      <c r="BX866" s="148"/>
      <c r="BY866" s="148"/>
      <c r="BZ866" s="148"/>
    </row>
    <row r="867" spans="1:78" s="133" customFormat="1" ht="25.5" x14ac:dyDescent="0.2">
      <c r="A867" s="129" t="s">
        <v>75</v>
      </c>
      <c r="B867" s="130" t="s">
        <v>21</v>
      </c>
      <c r="C867" s="130" t="s">
        <v>26</v>
      </c>
      <c r="D867" s="131" t="s">
        <v>19</v>
      </c>
      <c r="E867" s="131"/>
      <c r="F867" s="131"/>
      <c r="G867" s="131"/>
      <c r="H867" s="131"/>
      <c r="I867" s="131"/>
      <c r="J867" s="131"/>
      <c r="K867" s="131"/>
      <c r="L867" s="131"/>
      <c r="M867" s="131"/>
      <c r="N867" s="131"/>
      <c r="O867" s="131"/>
      <c r="P867" s="131"/>
      <c r="Q867" s="131"/>
      <c r="R867" s="137"/>
    </row>
    <row r="868" spans="1:78" s="133" customFormat="1" ht="12.75" customHeight="1" x14ac:dyDescent="0.2">
      <c r="A868" s="134" t="s">
        <v>75</v>
      </c>
      <c r="B868" s="125">
        <v>0.01</v>
      </c>
      <c r="C868" s="126">
        <v>0.01</v>
      </c>
      <c r="D868" s="127">
        <v>0.01</v>
      </c>
      <c r="E868" s="125"/>
      <c r="F868" s="125"/>
      <c r="G868" s="125"/>
      <c r="H868" s="125"/>
      <c r="I868" s="125"/>
      <c r="J868" s="125"/>
      <c r="K868" s="125"/>
      <c r="L868" s="125"/>
      <c r="M868" s="125"/>
      <c r="N868" s="125"/>
      <c r="O868" s="125"/>
      <c r="P868" s="125"/>
      <c r="Q868" s="125"/>
      <c r="R868" s="149"/>
      <c r="U868" s="148"/>
      <c r="V868" s="148"/>
      <c r="W868" s="148"/>
      <c r="X868" s="148"/>
      <c r="Y868" s="148"/>
      <c r="Z868" s="148"/>
      <c r="AA868" s="148"/>
      <c r="AB868" s="148"/>
      <c r="AC868" s="148"/>
      <c r="AD868" s="148"/>
      <c r="AE868" s="148"/>
      <c r="AF868" s="148"/>
      <c r="AG868" s="148"/>
      <c r="AH868" s="148"/>
      <c r="AI868" s="148"/>
      <c r="AJ868" s="148"/>
      <c r="AK868" s="148"/>
      <c r="AL868" s="148"/>
      <c r="AM868" s="148"/>
      <c r="AN868" s="148"/>
      <c r="AO868" s="148"/>
      <c r="AP868" s="148"/>
      <c r="AQ868" s="148"/>
      <c r="AR868" s="148"/>
      <c r="AS868" s="148"/>
      <c r="AT868" s="148"/>
      <c r="AU868" s="148"/>
      <c r="AV868" s="148"/>
      <c r="AW868" s="148"/>
      <c r="AX868" s="148"/>
      <c r="AY868" s="148"/>
      <c r="AZ868" s="148"/>
      <c r="BA868" s="148"/>
      <c r="BB868" s="148"/>
      <c r="BC868" s="148"/>
      <c r="BD868" s="148"/>
      <c r="BE868" s="148"/>
      <c r="BF868" s="148"/>
      <c r="BG868" s="148"/>
      <c r="BH868" s="148"/>
      <c r="BI868" s="148"/>
      <c r="BJ868" s="148"/>
      <c r="BK868" s="148"/>
      <c r="BL868" s="148"/>
      <c r="BM868" s="148"/>
      <c r="BN868" s="148"/>
      <c r="BO868" s="148"/>
      <c r="BP868" s="148"/>
      <c r="BQ868" s="148"/>
      <c r="BR868" s="148"/>
      <c r="BS868" s="148"/>
      <c r="BT868" s="148"/>
      <c r="BU868" s="148"/>
      <c r="BV868" s="148"/>
      <c r="BW868" s="148"/>
      <c r="BX868" s="148"/>
      <c r="BY868" s="148"/>
      <c r="BZ868" s="148"/>
    </row>
    <row r="869" spans="1:78" s="133" customFormat="1" ht="25.5" x14ac:dyDescent="0.2">
      <c r="A869" s="150" t="s">
        <v>27052</v>
      </c>
      <c r="B869" s="144" t="s">
        <v>26862</v>
      </c>
      <c r="C869" s="145" t="s">
        <v>27021</v>
      </c>
      <c r="D869" s="146" t="s">
        <v>27053</v>
      </c>
      <c r="E869" s="146" t="s">
        <v>27022</v>
      </c>
      <c r="F869" s="146" t="s">
        <v>27023</v>
      </c>
      <c r="G869" s="144" t="s">
        <v>23</v>
      </c>
      <c r="H869" s="144"/>
      <c r="I869" s="144"/>
      <c r="J869" s="144"/>
      <c r="K869" s="144"/>
      <c r="L869" s="144"/>
      <c r="M869" s="144"/>
      <c r="N869" s="144"/>
      <c r="O869" s="144"/>
      <c r="P869" s="144"/>
      <c r="Q869" s="144"/>
      <c r="R869" s="151"/>
      <c r="U869" s="148"/>
      <c r="V869" s="148"/>
      <c r="W869" s="148"/>
      <c r="X869" s="148"/>
      <c r="Y869" s="148"/>
      <c r="Z869" s="148"/>
      <c r="AA869" s="148"/>
      <c r="AB869" s="148"/>
      <c r="AC869" s="148"/>
      <c r="AD869" s="148"/>
      <c r="AE869" s="148"/>
      <c r="AF869" s="148"/>
      <c r="AG869" s="148"/>
      <c r="AH869" s="148"/>
      <c r="AI869" s="148"/>
      <c r="AJ869" s="148"/>
      <c r="AK869" s="148"/>
      <c r="AL869" s="148"/>
      <c r="AM869" s="148"/>
      <c r="AN869" s="148"/>
      <c r="AO869" s="148"/>
      <c r="AP869" s="148"/>
      <c r="AQ869" s="148"/>
      <c r="AR869" s="148"/>
      <c r="AS869" s="148"/>
      <c r="AT869" s="148"/>
      <c r="AU869" s="148"/>
      <c r="AV869" s="148"/>
      <c r="AW869" s="148"/>
      <c r="AX869" s="148"/>
      <c r="AY869" s="148"/>
      <c r="AZ869" s="148"/>
      <c r="BA869" s="148"/>
      <c r="BB869" s="148"/>
      <c r="BC869" s="148"/>
      <c r="BD869" s="148"/>
      <c r="BE869" s="148"/>
      <c r="BF869" s="148"/>
      <c r="BG869" s="148"/>
      <c r="BH869" s="148"/>
      <c r="BI869" s="148"/>
      <c r="BJ869" s="148"/>
      <c r="BK869" s="148"/>
      <c r="BL869" s="148"/>
      <c r="BM869" s="148"/>
      <c r="BN869" s="148"/>
      <c r="BO869" s="148"/>
      <c r="BP869" s="148"/>
      <c r="BQ869" s="148"/>
      <c r="BR869" s="148"/>
      <c r="BS869" s="148"/>
      <c r="BT869" s="148"/>
      <c r="BU869" s="148"/>
      <c r="BV869" s="148"/>
      <c r="BW869" s="148"/>
      <c r="BX869" s="148"/>
      <c r="BY869" s="148"/>
      <c r="BZ869" s="148"/>
    </row>
    <row r="870" spans="1:78" s="133" customFormat="1" ht="12.75" customHeight="1" x14ac:dyDescent="0.2">
      <c r="A870" s="150" t="s">
        <v>27052</v>
      </c>
      <c r="B870" s="144">
        <v>0.03</v>
      </c>
      <c r="C870" s="145">
        <v>0.01</v>
      </c>
      <c r="D870" s="146">
        <v>0.03</v>
      </c>
      <c r="E870" s="144">
        <v>0.03</v>
      </c>
      <c r="F870" s="144">
        <v>0.03</v>
      </c>
      <c r="G870" s="144">
        <v>0.03</v>
      </c>
      <c r="H870" s="144"/>
      <c r="I870" s="144"/>
      <c r="J870" s="144"/>
      <c r="K870" s="144"/>
      <c r="L870" s="144"/>
      <c r="M870" s="144"/>
      <c r="N870" s="144"/>
      <c r="O870" s="144"/>
      <c r="P870" s="144"/>
      <c r="Q870" s="144"/>
      <c r="R870" s="151"/>
      <c r="U870" s="148"/>
      <c r="V870" s="148"/>
      <c r="W870" s="148"/>
      <c r="X870" s="148"/>
      <c r="Y870" s="148"/>
      <c r="Z870" s="148"/>
      <c r="AA870" s="148"/>
      <c r="AB870" s="148"/>
      <c r="AC870" s="148"/>
      <c r="AD870" s="148"/>
      <c r="AE870" s="148"/>
      <c r="AF870" s="148"/>
      <c r="AG870" s="148"/>
      <c r="AH870" s="148"/>
      <c r="AI870" s="148"/>
      <c r="AJ870" s="148"/>
      <c r="AK870" s="148"/>
      <c r="AL870" s="148"/>
      <c r="AM870" s="148"/>
      <c r="AN870" s="148"/>
      <c r="AO870" s="148"/>
      <c r="AP870" s="148"/>
      <c r="AQ870" s="148"/>
      <c r="AR870" s="148"/>
      <c r="AS870" s="148"/>
      <c r="AT870" s="148"/>
      <c r="AU870" s="148"/>
      <c r="AV870" s="148"/>
      <c r="AW870" s="148"/>
      <c r="AX870" s="148"/>
      <c r="AY870" s="148"/>
      <c r="AZ870" s="148"/>
      <c r="BA870" s="148"/>
      <c r="BB870" s="148"/>
      <c r="BC870" s="148"/>
      <c r="BD870" s="148"/>
      <c r="BE870" s="148"/>
      <c r="BF870" s="148"/>
      <c r="BG870" s="148"/>
      <c r="BH870" s="148"/>
      <c r="BI870" s="148"/>
      <c r="BJ870" s="148"/>
      <c r="BK870" s="148"/>
      <c r="BL870" s="148"/>
      <c r="BM870" s="148"/>
      <c r="BN870" s="148"/>
      <c r="BO870" s="148"/>
      <c r="BP870" s="148"/>
      <c r="BQ870" s="148"/>
      <c r="BR870" s="148"/>
      <c r="BS870" s="148"/>
      <c r="BT870" s="148"/>
      <c r="BU870" s="148"/>
      <c r="BV870" s="148"/>
      <c r="BW870" s="148"/>
      <c r="BX870" s="148"/>
      <c r="BY870" s="148"/>
      <c r="BZ870" s="148"/>
    </row>
    <row r="871" spans="1:78" s="133" customFormat="1" ht="25.5" x14ac:dyDescent="0.2">
      <c r="A871" s="129" t="s">
        <v>27595</v>
      </c>
      <c r="B871" s="131" t="s">
        <v>8</v>
      </c>
      <c r="C871" s="194"/>
      <c r="D871" s="131"/>
      <c r="E871" s="152"/>
      <c r="F871" s="152"/>
      <c r="G871" s="152"/>
      <c r="H871" s="152"/>
      <c r="I871" s="152"/>
      <c r="J871" s="152"/>
      <c r="K871" s="152"/>
      <c r="L871" s="152"/>
      <c r="M871" s="152"/>
      <c r="N871" s="152"/>
      <c r="O871" s="152"/>
      <c r="P871" s="152"/>
      <c r="Q871" s="152"/>
      <c r="R871" s="212"/>
      <c r="U871" s="148"/>
      <c r="V871" s="148"/>
      <c r="W871" s="148"/>
      <c r="X871" s="148"/>
      <c r="Y871" s="148"/>
      <c r="Z871" s="148"/>
      <c r="AA871" s="148"/>
      <c r="AB871" s="148"/>
      <c r="AC871" s="148"/>
      <c r="AD871" s="148"/>
      <c r="AE871" s="148"/>
      <c r="AF871" s="148"/>
      <c r="AG871" s="148"/>
      <c r="AH871" s="148"/>
      <c r="AI871" s="148"/>
      <c r="AJ871" s="148"/>
      <c r="AK871" s="148"/>
      <c r="AL871" s="148"/>
      <c r="AM871" s="148"/>
      <c r="AN871" s="148"/>
      <c r="AO871" s="148"/>
      <c r="AP871" s="148"/>
      <c r="AQ871" s="148"/>
      <c r="AR871" s="148"/>
      <c r="AS871" s="148"/>
      <c r="AT871" s="148"/>
      <c r="AU871" s="148"/>
      <c r="AV871" s="148"/>
      <c r="AW871" s="148"/>
      <c r="AX871" s="148"/>
      <c r="AY871" s="148"/>
      <c r="AZ871" s="148"/>
      <c r="BA871" s="148"/>
      <c r="BB871" s="148"/>
      <c r="BC871" s="148"/>
      <c r="BD871" s="148"/>
      <c r="BE871" s="148"/>
      <c r="BF871" s="148"/>
      <c r="BG871" s="148"/>
      <c r="BH871" s="148"/>
      <c r="BI871" s="148"/>
      <c r="BJ871" s="148"/>
      <c r="BK871" s="148"/>
      <c r="BL871" s="148"/>
      <c r="BM871" s="148"/>
      <c r="BN871" s="148"/>
      <c r="BO871" s="148"/>
      <c r="BP871" s="148"/>
      <c r="BQ871" s="148"/>
      <c r="BR871" s="148"/>
      <c r="BS871" s="148"/>
      <c r="BT871" s="148"/>
      <c r="BU871" s="148"/>
      <c r="BV871" s="148"/>
      <c r="BW871" s="148"/>
      <c r="BX871" s="148"/>
      <c r="BY871" s="148"/>
      <c r="BZ871" s="148"/>
    </row>
    <row r="872" spans="1:78" s="133" customFormat="1" ht="12.75" customHeight="1" x14ac:dyDescent="0.2">
      <c r="A872" s="134" t="s">
        <v>27595</v>
      </c>
      <c r="B872" s="125">
        <v>0.01</v>
      </c>
      <c r="C872" s="126"/>
      <c r="D872" s="127"/>
      <c r="E872" s="125"/>
      <c r="F872" s="125"/>
      <c r="G872" s="125"/>
      <c r="H872" s="125"/>
      <c r="I872" s="125"/>
      <c r="J872" s="125"/>
      <c r="K872" s="125"/>
      <c r="L872" s="125"/>
      <c r="M872" s="125"/>
      <c r="N872" s="125"/>
      <c r="O872" s="125"/>
      <c r="P872" s="125"/>
      <c r="Q872" s="125"/>
      <c r="R872" s="149"/>
      <c r="U872" s="148"/>
      <c r="V872" s="148"/>
      <c r="W872" s="148"/>
      <c r="X872" s="148"/>
      <c r="Y872" s="148"/>
      <c r="Z872" s="148"/>
      <c r="AA872" s="148"/>
      <c r="AB872" s="148"/>
      <c r="AC872" s="148"/>
      <c r="AD872" s="148"/>
      <c r="AE872" s="148"/>
      <c r="AF872" s="148"/>
      <c r="AG872" s="148"/>
      <c r="AH872" s="148"/>
      <c r="AI872" s="148"/>
      <c r="AJ872" s="148"/>
      <c r="AK872" s="148"/>
      <c r="AL872" s="148"/>
      <c r="AM872" s="148"/>
      <c r="AN872" s="148"/>
      <c r="AO872" s="148"/>
      <c r="AP872" s="148"/>
      <c r="AQ872" s="148"/>
      <c r="AR872" s="148"/>
      <c r="AS872" s="148"/>
      <c r="AT872" s="148"/>
      <c r="AU872" s="148"/>
      <c r="AV872" s="148"/>
      <c r="AW872" s="148"/>
      <c r="AX872" s="148"/>
      <c r="AY872" s="148"/>
      <c r="AZ872" s="148"/>
      <c r="BA872" s="148"/>
      <c r="BB872" s="148"/>
      <c r="BC872" s="148"/>
      <c r="BD872" s="148"/>
      <c r="BE872" s="148"/>
      <c r="BF872" s="148"/>
      <c r="BG872" s="148"/>
      <c r="BH872" s="148"/>
      <c r="BI872" s="148"/>
      <c r="BJ872" s="148"/>
      <c r="BK872" s="148"/>
      <c r="BL872" s="148"/>
      <c r="BM872" s="148"/>
      <c r="BN872" s="148"/>
      <c r="BO872" s="148"/>
      <c r="BP872" s="148"/>
      <c r="BQ872" s="148"/>
      <c r="BR872" s="148"/>
      <c r="BS872" s="148"/>
      <c r="BT872" s="148"/>
      <c r="BU872" s="148"/>
      <c r="BV872" s="148"/>
      <c r="BW872" s="148"/>
      <c r="BX872" s="148"/>
      <c r="BY872" s="148"/>
      <c r="BZ872" s="148"/>
    </row>
    <row r="873" spans="1:78" s="133" customFormat="1" ht="25.5" x14ac:dyDescent="0.2">
      <c r="A873" s="129" t="s">
        <v>26967</v>
      </c>
      <c r="B873" s="152" t="s">
        <v>23</v>
      </c>
      <c r="C873" s="194" t="s">
        <v>24</v>
      </c>
      <c r="D873" s="131"/>
      <c r="E873" s="152"/>
      <c r="F873" s="152"/>
      <c r="G873" s="152"/>
      <c r="H873" s="152"/>
      <c r="I873" s="152"/>
      <c r="J873" s="152"/>
      <c r="K873" s="152"/>
      <c r="L873" s="152"/>
      <c r="M873" s="152"/>
      <c r="N873" s="152"/>
      <c r="O873" s="152"/>
      <c r="P873" s="152"/>
      <c r="Q873" s="152"/>
      <c r="R873" s="212"/>
      <c r="U873" s="148"/>
      <c r="V873" s="148"/>
      <c r="W873" s="148"/>
      <c r="X873" s="148"/>
      <c r="Y873" s="148"/>
      <c r="Z873" s="148"/>
      <c r="AA873" s="148"/>
      <c r="AB873" s="148"/>
      <c r="AC873" s="148"/>
      <c r="AD873" s="148"/>
      <c r="AE873" s="148"/>
      <c r="AF873" s="148"/>
      <c r="AG873" s="148"/>
      <c r="AH873" s="148"/>
      <c r="AI873" s="148"/>
      <c r="AJ873" s="148"/>
      <c r="AK873" s="148"/>
      <c r="AL873" s="148"/>
      <c r="AM873" s="148"/>
      <c r="AN873" s="148"/>
      <c r="AO873" s="148"/>
      <c r="AP873" s="148"/>
      <c r="AQ873" s="148"/>
      <c r="AR873" s="148"/>
      <c r="AS873" s="148"/>
      <c r="AT873" s="148"/>
      <c r="AU873" s="148"/>
      <c r="AV873" s="148"/>
      <c r="AW873" s="148"/>
      <c r="AX873" s="148"/>
      <c r="AY873" s="148"/>
      <c r="AZ873" s="148"/>
      <c r="BA873" s="148"/>
      <c r="BB873" s="148"/>
      <c r="BC873" s="148"/>
      <c r="BD873" s="148"/>
      <c r="BE873" s="148"/>
      <c r="BF873" s="148"/>
      <c r="BG873" s="148"/>
      <c r="BH873" s="148"/>
      <c r="BI873" s="148"/>
      <c r="BJ873" s="148"/>
      <c r="BK873" s="148"/>
      <c r="BL873" s="148"/>
      <c r="BM873" s="148"/>
      <c r="BN873" s="148"/>
      <c r="BO873" s="148"/>
      <c r="BP873" s="148"/>
      <c r="BQ873" s="148"/>
      <c r="BR873" s="148"/>
      <c r="BS873" s="148"/>
      <c r="BT873" s="148"/>
      <c r="BU873" s="148"/>
      <c r="BV873" s="148"/>
      <c r="BW873" s="148"/>
      <c r="BX873" s="148"/>
      <c r="BY873" s="148"/>
      <c r="BZ873" s="148"/>
    </row>
    <row r="874" spans="1:78" s="133" customFormat="1" ht="12.75" customHeight="1" x14ac:dyDescent="0.2">
      <c r="A874" s="134" t="s">
        <v>26967</v>
      </c>
      <c r="B874" s="125">
        <v>0.01</v>
      </c>
      <c r="C874" s="126">
        <v>0.01</v>
      </c>
      <c r="D874" s="127"/>
      <c r="E874" s="125"/>
      <c r="F874" s="125"/>
      <c r="G874" s="125"/>
      <c r="H874" s="125"/>
      <c r="I874" s="125"/>
      <c r="J874" s="125"/>
      <c r="K874" s="125"/>
      <c r="L874" s="125"/>
      <c r="M874" s="125"/>
      <c r="N874" s="125"/>
      <c r="O874" s="125"/>
      <c r="P874" s="125"/>
      <c r="Q874" s="125"/>
      <c r="R874" s="149"/>
      <c r="U874" s="148"/>
      <c r="V874" s="148"/>
      <c r="W874" s="148"/>
      <c r="X874" s="148"/>
      <c r="Y874" s="148"/>
      <c r="Z874" s="148"/>
      <c r="AA874" s="148"/>
      <c r="AB874" s="148"/>
      <c r="AC874" s="148"/>
      <c r="AD874" s="148"/>
      <c r="AE874" s="148"/>
      <c r="AF874" s="148"/>
      <c r="AG874" s="148"/>
      <c r="AH874" s="148"/>
      <c r="AI874" s="148"/>
      <c r="AJ874" s="148"/>
      <c r="AK874" s="148"/>
      <c r="AL874" s="148"/>
      <c r="AM874" s="148"/>
      <c r="AN874" s="148"/>
      <c r="AO874" s="148"/>
      <c r="AP874" s="148"/>
      <c r="AQ874" s="148"/>
      <c r="AR874" s="148"/>
      <c r="AS874" s="148"/>
      <c r="AT874" s="148"/>
      <c r="AU874" s="148"/>
      <c r="AV874" s="148"/>
      <c r="AW874" s="148"/>
      <c r="AX874" s="148"/>
      <c r="AY874" s="148"/>
      <c r="AZ874" s="148"/>
      <c r="BA874" s="148"/>
      <c r="BB874" s="148"/>
      <c r="BC874" s="148"/>
      <c r="BD874" s="148"/>
      <c r="BE874" s="148"/>
      <c r="BF874" s="148"/>
      <c r="BG874" s="148"/>
      <c r="BH874" s="148"/>
      <c r="BI874" s="148"/>
      <c r="BJ874" s="148"/>
      <c r="BK874" s="148"/>
      <c r="BL874" s="148"/>
      <c r="BM874" s="148"/>
      <c r="BN874" s="148"/>
      <c r="BO874" s="148"/>
      <c r="BP874" s="148"/>
      <c r="BQ874" s="148"/>
      <c r="BR874" s="148"/>
      <c r="BS874" s="148"/>
      <c r="BT874" s="148"/>
      <c r="BU874" s="148"/>
      <c r="BV874" s="148"/>
      <c r="BW874" s="148"/>
      <c r="BX874" s="148"/>
      <c r="BY874" s="148"/>
      <c r="BZ874" s="148"/>
    </row>
    <row r="875" spans="1:78" s="133" customFormat="1" ht="12.75" customHeight="1" x14ac:dyDescent="0.2">
      <c r="A875" s="150" t="s">
        <v>27427</v>
      </c>
      <c r="B875" s="144" t="s">
        <v>23</v>
      </c>
      <c r="C875" s="145" t="s">
        <v>24</v>
      </c>
      <c r="D875" s="146"/>
      <c r="E875" s="144"/>
      <c r="F875" s="144"/>
      <c r="G875" s="144"/>
      <c r="H875" s="144"/>
      <c r="I875" s="144"/>
      <c r="J875" s="144"/>
      <c r="K875" s="144"/>
      <c r="L875" s="144"/>
      <c r="M875" s="144"/>
      <c r="N875" s="144"/>
      <c r="O875" s="144"/>
      <c r="P875" s="144"/>
      <c r="Q875" s="144"/>
      <c r="R875" s="151"/>
      <c r="U875" s="148"/>
      <c r="V875" s="148"/>
      <c r="W875" s="148"/>
      <c r="X875" s="148"/>
      <c r="Y875" s="148"/>
      <c r="Z875" s="148"/>
      <c r="AA875" s="148"/>
      <c r="AB875" s="148"/>
      <c r="AC875" s="148"/>
      <c r="AD875" s="148"/>
      <c r="AE875" s="148"/>
      <c r="AF875" s="148"/>
      <c r="AG875" s="148"/>
      <c r="AH875" s="148"/>
      <c r="AI875" s="148"/>
      <c r="AJ875" s="148"/>
      <c r="AK875" s="148"/>
      <c r="AL875" s="148"/>
      <c r="AM875" s="148"/>
      <c r="AN875" s="148"/>
      <c r="AO875" s="148"/>
      <c r="AP875" s="148"/>
      <c r="AQ875" s="148"/>
      <c r="AR875" s="148"/>
      <c r="AS875" s="148"/>
      <c r="AT875" s="148"/>
      <c r="AU875" s="148"/>
      <c r="AV875" s="148"/>
      <c r="AW875" s="148"/>
      <c r="AX875" s="148"/>
      <c r="AY875" s="148"/>
      <c r="AZ875" s="148"/>
      <c r="BA875" s="148"/>
      <c r="BB875" s="148"/>
      <c r="BC875" s="148"/>
      <c r="BD875" s="148"/>
      <c r="BE875" s="148"/>
      <c r="BF875" s="148"/>
      <c r="BG875" s="148"/>
      <c r="BH875" s="148"/>
      <c r="BI875" s="148"/>
      <c r="BJ875" s="148"/>
      <c r="BK875" s="148"/>
      <c r="BL875" s="148"/>
      <c r="BM875" s="148"/>
      <c r="BN875" s="148"/>
      <c r="BO875" s="148"/>
      <c r="BP875" s="148"/>
      <c r="BQ875" s="148"/>
      <c r="BR875" s="148"/>
      <c r="BS875" s="148"/>
      <c r="BT875" s="148"/>
      <c r="BU875" s="148"/>
      <c r="BV875" s="148"/>
      <c r="BW875" s="148"/>
      <c r="BX875" s="148"/>
      <c r="BY875" s="148"/>
      <c r="BZ875" s="148"/>
    </row>
    <row r="876" spans="1:78" s="133" customFormat="1" ht="12.75" customHeight="1" x14ac:dyDescent="0.2">
      <c r="A876" s="150" t="s">
        <v>27427</v>
      </c>
      <c r="B876" s="144">
        <v>0.01</v>
      </c>
      <c r="C876" s="145">
        <v>0.01</v>
      </c>
      <c r="D876" s="146"/>
      <c r="E876" s="144"/>
      <c r="F876" s="144"/>
      <c r="G876" s="144"/>
      <c r="H876" s="144"/>
      <c r="I876" s="144"/>
      <c r="J876" s="144"/>
      <c r="K876" s="144"/>
      <c r="L876" s="144"/>
      <c r="M876" s="144"/>
      <c r="N876" s="144"/>
      <c r="O876" s="144"/>
      <c r="P876" s="144"/>
      <c r="Q876" s="144"/>
      <c r="R876" s="151"/>
      <c r="U876" s="148"/>
      <c r="V876" s="148"/>
      <c r="W876" s="148"/>
      <c r="X876" s="148"/>
      <c r="Y876" s="148"/>
      <c r="Z876" s="148"/>
      <c r="AA876" s="148"/>
      <c r="AB876" s="148"/>
      <c r="AC876" s="148"/>
      <c r="AD876" s="148"/>
      <c r="AE876" s="148"/>
      <c r="AF876" s="148"/>
      <c r="AG876" s="148"/>
      <c r="AH876" s="148"/>
      <c r="AI876" s="148"/>
      <c r="AJ876" s="148"/>
      <c r="AK876" s="148"/>
      <c r="AL876" s="148"/>
      <c r="AM876" s="148"/>
      <c r="AN876" s="148"/>
      <c r="AO876" s="148"/>
      <c r="AP876" s="148"/>
      <c r="AQ876" s="148"/>
      <c r="AR876" s="148"/>
      <c r="AS876" s="148"/>
      <c r="AT876" s="148"/>
      <c r="AU876" s="148"/>
      <c r="AV876" s="148"/>
      <c r="AW876" s="148"/>
      <c r="AX876" s="148"/>
      <c r="AY876" s="148"/>
      <c r="AZ876" s="148"/>
      <c r="BA876" s="148"/>
      <c r="BB876" s="148"/>
      <c r="BC876" s="148"/>
      <c r="BD876" s="148"/>
      <c r="BE876" s="148"/>
      <c r="BF876" s="148"/>
      <c r="BG876" s="148"/>
      <c r="BH876" s="148"/>
      <c r="BI876" s="148"/>
      <c r="BJ876" s="148"/>
      <c r="BK876" s="148"/>
      <c r="BL876" s="148"/>
      <c r="BM876" s="148"/>
      <c r="BN876" s="148"/>
      <c r="BO876" s="148"/>
      <c r="BP876" s="148"/>
      <c r="BQ876" s="148"/>
      <c r="BR876" s="148"/>
      <c r="BS876" s="148"/>
      <c r="BT876" s="148"/>
      <c r="BU876" s="148"/>
      <c r="BV876" s="148"/>
      <c r="BW876" s="148"/>
      <c r="BX876" s="148"/>
      <c r="BY876" s="148"/>
      <c r="BZ876" s="148"/>
    </row>
    <row r="877" spans="1:78" s="133" customFormat="1" ht="12.75" customHeight="1" x14ac:dyDescent="0.2">
      <c r="A877" s="129" t="s">
        <v>27411</v>
      </c>
      <c r="B877" s="131" t="s">
        <v>26937</v>
      </c>
      <c r="C877" s="194"/>
      <c r="D877" s="131"/>
      <c r="E877" s="152"/>
      <c r="F877" s="152"/>
      <c r="G877" s="152"/>
      <c r="H877" s="152"/>
      <c r="I877" s="152"/>
      <c r="J877" s="152"/>
      <c r="K877" s="152"/>
      <c r="L877" s="152"/>
      <c r="M877" s="152"/>
      <c r="N877" s="152"/>
      <c r="O877" s="152"/>
      <c r="P877" s="152"/>
      <c r="Q877" s="152"/>
      <c r="R877" s="212"/>
      <c r="U877" s="148"/>
      <c r="V877" s="148"/>
      <c r="W877" s="148"/>
      <c r="X877" s="148"/>
      <c r="Y877" s="148"/>
      <c r="Z877" s="148"/>
      <c r="AA877" s="148"/>
      <c r="AB877" s="148"/>
      <c r="AC877" s="148"/>
      <c r="AD877" s="148"/>
      <c r="AE877" s="148"/>
      <c r="AF877" s="148"/>
      <c r="AG877" s="148"/>
      <c r="AH877" s="148"/>
      <c r="AI877" s="148"/>
      <c r="AJ877" s="148"/>
      <c r="AK877" s="148"/>
      <c r="AL877" s="148"/>
      <c r="AM877" s="148"/>
      <c r="AN877" s="148"/>
      <c r="AO877" s="148"/>
      <c r="AP877" s="148"/>
      <c r="AQ877" s="148"/>
      <c r="AR877" s="148"/>
      <c r="AS877" s="148"/>
      <c r="AT877" s="148"/>
      <c r="AU877" s="148"/>
      <c r="AV877" s="148"/>
      <c r="AW877" s="148"/>
      <c r="AX877" s="148"/>
      <c r="AY877" s="148"/>
      <c r="AZ877" s="148"/>
      <c r="BA877" s="148"/>
      <c r="BB877" s="148"/>
      <c r="BC877" s="148"/>
      <c r="BD877" s="148"/>
      <c r="BE877" s="148"/>
      <c r="BF877" s="148"/>
      <c r="BG877" s="148"/>
      <c r="BH877" s="148"/>
      <c r="BI877" s="148"/>
      <c r="BJ877" s="148"/>
      <c r="BK877" s="148"/>
      <c r="BL877" s="148"/>
      <c r="BM877" s="148"/>
      <c r="BN877" s="148"/>
      <c r="BO877" s="148"/>
      <c r="BP877" s="148"/>
      <c r="BQ877" s="148"/>
      <c r="BR877" s="148"/>
      <c r="BS877" s="148"/>
      <c r="BT877" s="148"/>
      <c r="BU877" s="148"/>
      <c r="BV877" s="148"/>
      <c r="BW877" s="148"/>
      <c r="BX877" s="148"/>
      <c r="BY877" s="148"/>
      <c r="BZ877" s="148"/>
    </row>
    <row r="878" spans="1:78" s="133" customFormat="1" ht="12.75" customHeight="1" x14ac:dyDescent="0.2">
      <c r="A878" s="134" t="s">
        <v>27411</v>
      </c>
      <c r="B878" s="125">
        <v>0.01</v>
      </c>
      <c r="C878" s="126"/>
      <c r="D878" s="127"/>
      <c r="E878" s="125"/>
      <c r="F878" s="125"/>
      <c r="G878" s="125"/>
      <c r="H878" s="125"/>
      <c r="I878" s="125"/>
      <c r="J878" s="125"/>
      <c r="K878" s="125"/>
      <c r="L878" s="125"/>
      <c r="M878" s="125"/>
      <c r="N878" s="125"/>
      <c r="O878" s="125"/>
      <c r="P878" s="125"/>
      <c r="Q878" s="125"/>
      <c r="R878" s="149"/>
      <c r="U878" s="148"/>
      <c r="V878" s="148"/>
      <c r="W878" s="148"/>
      <c r="X878" s="148"/>
      <c r="Y878" s="148"/>
      <c r="Z878" s="148"/>
      <c r="AA878" s="148"/>
      <c r="AB878" s="148"/>
      <c r="AC878" s="148"/>
      <c r="AD878" s="148"/>
      <c r="AE878" s="148"/>
      <c r="AF878" s="148"/>
      <c r="AG878" s="148"/>
      <c r="AH878" s="148"/>
      <c r="AI878" s="148"/>
      <c r="AJ878" s="148"/>
      <c r="AK878" s="148"/>
      <c r="AL878" s="148"/>
      <c r="AM878" s="148"/>
      <c r="AN878" s="148"/>
      <c r="AO878" s="148"/>
      <c r="AP878" s="148"/>
      <c r="AQ878" s="148"/>
      <c r="AR878" s="148"/>
      <c r="AS878" s="148"/>
      <c r="AT878" s="148"/>
      <c r="AU878" s="148"/>
      <c r="AV878" s="148"/>
      <c r="AW878" s="148"/>
      <c r="AX878" s="148"/>
      <c r="AY878" s="148"/>
      <c r="AZ878" s="148"/>
      <c r="BA878" s="148"/>
      <c r="BB878" s="148"/>
      <c r="BC878" s="148"/>
      <c r="BD878" s="148"/>
      <c r="BE878" s="148"/>
      <c r="BF878" s="148"/>
      <c r="BG878" s="148"/>
      <c r="BH878" s="148"/>
      <c r="BI878" s="148"/>
      <c r="BJ878" s="148"/>
      <c r="BK878" s="148"/>
      <c r="BL878" s="148"/>
      <c r="BM878" s="148"/>
      <c r="BN878" s="148"/>
      <c r="BO878" s="148"/>
      <c r="BP878" s="148"/>
      <c r="BQ878" s="148"/>
      <c r="BR878" s="148"/>
      <c r="BS878" s="148"/>
      <c r="BT878" s="148"/>
      <c r="BU878" s="148"/>
      <c r="BV878" s="148"/>
      <c r="BW878" s="148"/>
      <c r="BX878" s="148"/>
      <c r="BY878" s="148"/>
      <c r="BZ878" s="148"/>
    </row>
    <row r="879" spans="1:78" s="133" customFormat="1" ht="25.5" x14ac:dyDescent="0.2">
      <c r="A879" s="129" t="s">
        <v>27515</v>
      </c>
      <c r="B879" s="131" t="s">
        <v>8</v>
      </c>
      <c r="C879" s="194"/>
      <c r="D879" s="131"/>
      <c r="E879" s="152"/>
      <c r="F879" s="152"/>
      <c r="G879" s="152"/>
      <c r="H879" s="152"/>
      <c r="I879" s="152"/>
      <c r="J879" s="152"/>
      <c r="K879" s="152"/>
      <c r="L879" s="152"/>
      <c r="M879" s="152"/>
      <c r="N879" s="152"/>
      <c r="O879" s="152"/>
      <c r="P879" s="152"/>
      <c r="Q879" s="152"/>
      <c r="R879" s="212"/>
      <c r="U879" s="148"/>
      <c r="V879" s="148"/>
      <c r="W879" s="148"/>
      <c r="X879" s="148"/>
      <c r="Y879" s="148"/>
      <c r="Z879" s="148"/>
      <c r="AA879" s="148"/>
      <c r="AB879" s="148"/>
      <c r="AC879" s="148"/>
      <c r="AD879" s="148"/>
      <c r="AE879" s="148"/>
      <c r="AF879" s="148"/>
      <c r="AG879" s="148"/>
      <c r="AH879" s="148"/>
      <c r="AI879" s="148"/>
      <c r="AJ879" s="148"/>
      <c r="AK879" s="148"/>
      <c r="AL879" s="148"/>
      <c r="AM879" s="148"/>
      <c r="AN879" s="148"/>
      <c r="AO879" s="148"/>
      <c r="AP879" s="148"/>
      <c r="AQ879" s="148"/>
      <c r="AR879" s="148"/>
      <c r="AS879" s="148"/>
      <c r="AT879" s="148"/>
      <c r="AU879" s="148"/>
      <c r="AV879" s="148"/>
      <c r="AW879" s="148"/>
      <c r="AX879" s="148"/>
      <c r="AY879" s="148"/>
      <c r="AZ879" s="148"/>
      <c r="BA879" s="148"/>
      <c r="BB879" s="148"/>
      <c r="BC879" s="148"/>
      <c r="BD879" s="148"/>
      <c r="BE879" s="148"/>
      <c r="BF879" s="148"/>
      <c r="BG879" s="148"/>
      <c r="BH879" s="148"/>
      <c r="BI879" s="148"/>
      <c r="BJ879" s="148"/>
      <c r="BK879" s="148"/>
      <c r="BL879" s="148"/>
      <c r="BM879" s="148"/>
      <c r="BN879" s="148"/>
      <c r="BO879" s="148"/>
      <c r="BP879" s="148"/>
      <c r="BQ879" s="148"/>
      <c r="BR879" s="148"/>
      <c r="BS879" s="148"/>
      <c r="BT879" s="148"/>
      <c r="BU879" s="148"/>
      <c r="BV879" s="148"/>
      <c r="BW879" s="148"/>
      <c r="BX879" s="148"/>
      <c r="BY879" s="148"/>
      <c r="BZ879" s="148"/>
    </row>
    <row r="880" spans="1:78" s="133" customFormat="1" ht="12.75" customHeight="1" x14ac:dyDescent="0.2">
      <c r="A880" s="134" t="s">
        <v>27515</v>
      </c>
      <c r="B880" s="125">
        <v>0.01</v>
      </c>
      <c r="C880" s="126"/>
      <c r="D880" s="127"/>
      <c r="E880" s="125"/>
      <c r="F880" s="125"/>
      <c r="G880" s="125"/>
      <c r="H880" s="125"/>
      <c r="I880" s="125"/>
      <c r="J880" s="125"/>
      <c r="K880" s="125"/>
      <c r="L880" s="125"/>
      <c r="M880" s="125"/>
      <c r="N880" s="125"/>
      <c r="O880" s="125"/>
      <c r="P880" s="125"/>
      <c r="Q880" s="125"/>
      <c r="R880" s="149"/>
      <c r="U880" s="148"/>
      <c r="V880" s="148"/>
      <c r="W880" s="148"/>
      <c r="X880" s="148"/>
      <c r="Y880" s="148"/>
      <c r="Z880" s="148"/>
      <c r="AA880" s="148"/>
      <c r="AB880" s="148"/>
      <c r="AC880" s="148"/>
      <c r="AD880" s="148"/>
      <c r="AE880" s="148"/>
      <c r="AF880" s="148"/>
      <c r="AG880" s="148"/>
      <c r="AH880" s="148"/>
      <c r="AI880" s="148"/>
      <c r="AJ880" s="148"/>
      <c r="AK880" s="148"/>
      <c r="AL880" s="148"/>
      <c r="AM880" s="148"/>
      <c r="AN880" s="148"/>
      <c r="AO880" s="148"/>
      <c r="AP880" s="148"/>
      <c r="AQ880" s="148"/>
      <c r="AR880" s="148"/>
      <c r="AS880" s="148"/>
      <c r="AT880" s="148"/>
      <c r="AU880" s="148"/>
      <c r="AV880" s="148"/>
      <c r="AW880" s="148"/>
      <c r="AX880" s="148"/>
      <c r="AY880" s="148"/>
      <c r="AZ880" s="148"/>
      <c r="BA880" s="148"/>
      <c r="BB880" s="148"/>
      <c r="BC880" s="148"/>
      <c r="BD880" s="148"/>
      <c r="BE880" s="148"/>
      <c r="BF880" s="148"/>
      <c r="BG880" s="148"/>
      <c r="BH880" s="148"/>
      <c r="BI880" s="148"/>
      <c r="BJ880" s="148"/>
      <c r="BK880" s="148"/>
      <c r="BL880" s="148"/>
      <c r="BM880" s="148"/>
      <c r="BN880" s="148"/>
      <c r="BO880" s="148"/>
      <c r="BP880" s="148"/>
      <c r="BQ880" s="148"/>
      <c r="BR880" s="148"/>
      <c r="BS880" s="148"/>
      <c r="BT880" s="148"/>
      <c r="BU880" s="148"/>
      <c r="BV880" s="148"/>
      <c r="BW880" s="148"/>
      <c r="BX880" s="148"/>
      <c r="BY880" s="148"/>
      <c r="BZ880" s="148"/>
    </row>
    <row r="881" spans="1:78" s="133" customFormat="1" ht="25.5" x14ac:dyDescent="0.2">
      <c r="A881" s="150" t="s">
        <v>26987</v>
      </c>
      <c r="B881" s="146" t="s">
        <v>23</v>
      </c>
      <c r="C881" s="145" t="s">
        <v>24</v>
      </c>
      <c r="D881" s="146"/>
      <c r="E881" s="144"/>
      <c r="F881" s="144"/>
      <c r="G881" s="144"/>
      <c r="H881" s="144"/>
      <c r="I881" s="144"/>
      <c r="J881" s="144"/>
      <c r="K881" s="144"/>
      <c r="L881" s="144"/>
      <c r="M881" s="144"/>
      <c r="N881" s="144"/>
      <c r="O881" s="144"/>
      <c r="P881" s="144"/>
      <c r="Q881" s="144"/>
      <c r="R881" s="151"/>
      <c r="U881" s="148"/>
      <c r="V881" s="148"/>
      <c r="W881" s="148"/>
      <c r="X881" s="148"/>
      <c r="Y881" s="148"/>
      <c r="Z881" s="148"/>
      <c r="AA881" s="148"/>
      <c r="AB881" s="148"/>
      <c r="AC881" s="148"/>
      <c r="AD881" s="148"/>
      <c r="AE881" s="148"/>
      <c r="AF881" s="148"/>
      <c r="AG881" s="148"/>
      <c r="AH881" s="148"/>
      <c r="AI881" s="148"/>
      <c r="AJ881" s="148"/>
      <c r="AK881" s="148"/>
      <c r="AL881" s="148"/>
      <c r="AM881" s="148"/>
      <c r="AN881" s="148"/>
      <c r="AO881" s="148"/>
      <c r="AP881" s="148"/>
      <c r="AQ881" s="148"/>
      <c r="AR881" s="148"/>
      <c r="AS881" s="148"/>
      <c r="AT881" s="148"/>
      <c r="AU881" s="148"/>
      <c r="AV881" s="148"/>
      <c r="AW881" s="148"/>
      <c r="AX881" s="148"/>
      <c r="AY881" s="148"/>
      <c r="AZ881" s="148"/>
      <c r="BA881" s="148"/>
      <c r="BB881" s="148"/>
      <c r="BC881" s="148"/>
      <c r="BD881" s="148"/>
      <c r="BE881" s="148"/>
      <c r="BF881" s="148"/>
      <c r="BG881" s="148"/>
      <c r="BH881" s="148"/>
      <c r="BI881" s="148"/>
      <c r="BJ881" s="148"/>
      <c r="BK881" s="148"/>
      <c r="BL881" s="148"/>
      <c r="BM881" s="148"/>
      <c r="BN881" s="148"/>
      <c r="BO881" s="148"/>
      <c r="BP881" s="148"/>
      <c r="BQ881" s="148"/>
      <c r="BR881" s="148"/>
      <c r="BS881" s="148"/>
      <c r="BT881" s="148"/>
      <c r="BU881" s="148"/>
      <c r="BV881" s="148"/>
      <c r="BW881" s="148"/>
      <c r="BX881" s="148"/>
      <c r="BY881" s="148"/>
      <c r="BZ881" s="148"/>
    </row>
    <row r="882" spans="1:78" s="133" customFormat="1" ht="12.75" customHeight="1" x14ac:dyDescent="0.2">
      <c r="A882" s="150" t="s">
        <v>26987</v>
      </c>
      <c r="B882" s="144">
        <v>0.01</v>
      </c>
      <c r="C882" s="145">
        <v>0.01</v>
      </c>
      <c r="D882" s="146"/>
      <c r="E882" s="144"/>
      <c r="F882" s="144"/>
      <c r="G882" s="144"/>
      <c r="H882" s="144"/>
      <c r="I882" s="144"/>
      <c r="J882" s="144"/>
      <c r="K882" s="144"/>
      <c r="L882" s="144"/>
      <c r="M882" s="144"/>
      <c r="N882" s="144"/>
      <c r="O882" s="144"/>
      <c r="P882" s="144"/>
      <c r="Q882" s="144"/>
      <c r="R882" s="151"/>
      <c r="U882" s="148"/>
      <c r="V882" s="148"/>
      <c r="W882" s="148"/>
      <c r="X882" s="148"/>
      <c r="Y882" s="148"/>
      <c r="Z882" s="148"/>
      <c r="AA882" s="148"/>
      <c r="AB882" s="148"/>
      <c r="AC882" s="148"/>
      <c r="AD882" s="148"/>
      <c r="AE882" s="148"/>
      <c r="AF882" s="148"/>
      <c r="AG882" s="148"/>
      <c r="AH882" s="148"/>
      <c r="AI882" s="148"/>
      <c r="AJ882" s="148"/>
      <c r="AK882" s="148"/>
      <c r="AL882" s="148"/>
      <c r="AM882" s="148"/>
      <c r="AN882" s="148"/>
      <c r="AO882" s="148"/>
      <c r="AP882" s="148"/>
      <c r="AQ882" s="148"/>
      <c r="AR882" s="148"/>
      <c r="AS882" s="148"/>
      <c r="AT882" s="148"/>
      <c r="AU882" s="148"/>
      <c r="AV882" s="148"/>
      <c r="AW882" s="148"/>
      <c r="AX882" s="148"/>
      <c r="AY882" s="148"/>
      <c r="AZ882" s="148"/>
      <c r="BA882" s="148"/>
      <c r="BB882" s="148"/>
      <c r="BC882" s="148"/>
      <c r="BD882" s="148"/>
      <c r="BE882" s="148"/>
      <c r="BF882" s="148"/>
      <c r="BG882" s="148"/>
      <c r="BH882" s="148"/>
      <c r="BI882" s="148"/>
      <c r="BJ882" s="148"/>
      <c r="BK882" s="148"/>
      <c r="BL882" s="148"/>
      <c r="BM882" s="148"/>
      <c r="BN882" s="148"/>
      <c r="BO882" s="148"/>
      <c r="BP882" s="148"/>
      <c r="BQ882" s="148"/>
      <c r="BR882" s="148"/>
      <c r="BS882" s="148"/>
      <c r="BT882" s="148"/>
      <c r="BU882" s="148"/>
      <c r="BV882" s="148"/>
      <c r="BW882" s="148"/>
      <c r="BX882" s="148"/>
      <c r="BY882" s="148"/>
      <c r="BZ882" s="148"/>
    </row>
    <row r="883" spans="1:78" s="133" customFormat="1" ht="25.5" x14ac:dyDescent="0.2">
      <c r="A883" s="139" t="s">
        <v>76</v>
      </c>
      <c r="B883" s="130" t="s">
        <v>21</v>
      </c>
      <c r="C883" s="130" t="s">
        <v>26</v>
      </c>
      <c r="D883" s="131"/>
      <c r="E883" s="131"/>
      <c r="F883" s="131"/>
      <c r="G883" s="131"/>
      <c r="H883" s="131"/>
      <c r="I883" s="131"/>
      <c r="J883" s="131"/>
      <c r="K883" s="131"/>
      <c r="L883" s="131"/>
      <c r="M883" s="131"/>
      <c r="N883" s="131"/>
      <c r="O883" s="131"/>
      <c r="P883" s="131"/>
      <c r="Q883" s="131"/>
      <c r="R883" s="137"/>
    </row>
    <row r="884" spans="1:78" s="133" customFormat="1" ht="12.75" customHeight="1" x14ac:dyDescent="0.2">
      <c r="A884" s="140" t="s">
        <v>76</v>
      </c>
      <c r="B884" s="125">
        <v>0.01</v>
      </c>
      <c r="C884" s="126">
        <v>0.01</v>
      </c>
      <c r="D884" s="127"/>
      <c r="E884" s="125"/>
      <c r="F884" s="125"/>
      <c r="G884" s="125"/>
      <c r="H884" s="125"/>
      <c r="I884" s="125"/>
      <c r="J884" s="125"/>
      <c r="K884" s="125"/>
      <c r="L884" s="125"/>
      <c r="M884" s="125"/>
      <c r="N884" s="125"/>
      <c r="O884" s="125"/>
      <c r="P884" s="125"/>
      <c r="Q884" s="125"/>
      <c r="R884" s="149"/>
      <c r="U884" s="148"/>
      <c r="V884" s="148"/>
      <c r="W884" s="148"/>
      <c r="X884" s="148"/>
      <c r="Y884" s="148"/>
      <c r="Z884" s="148"/>
      <c r="AA884" s="148"/>
      <c r="AB884" s="148"/>
      <c r="AC884" s="148"/>
      <c r="AD884" s="148"/>
      <c r="AE884" s="148"/>
      <c r="AF884" s="148"/>
      <c r="AG884" s="148"/>
      <c r="AH884" s="148"/>
      <c r="AI884" s="148"/>
      <c r="AJ884" s="148"/>
      <c r="AK884" s="148"/>
      <c r="AL884" s="148"/>
      <c r="AM884" s="148"/>
      <c r="AN884" s="148"/>
      <c r="AO884" s="148"/>
      <c r="AP884" s="148"/>
      <c r="AQ884" s="148"/>
      <c r="AR884" s="148"/>
      <c r="AS884" s="148"/>
      <c r="AT884" s="148"/>
      <c r="AU884" s="148"/>
      <c r="AV884" s="148"/>
      <c r="AW884" s="148"/>
      <c r="AX884" s="148"/>
      <c r="AY884" s="148"/>
      <c r="AZ884" s="148"/>
      <c r="BA884" s="148"/>
      <c r="BB884" s="148"/>
      <c r="BC884" s="148"/>
      <c r="BD884" s="148"/>
      <c r="BE884" s="148"/>
      <c r="BF884" s="148"/>
      <c r="BG884" s="148"/>
      <c r="BH884" s="148"/>
      <c r="BI884" s="148"/>
      <c r="BJ884" s="148"/>
      <c r="BK884" s="148"/>
      <c r="BL884" s="148"/>
      <c r="BM884" s="148"/>
      <c r="BN884" s="148"/>
      <c r="BO884" s="148"/>
      <c r="BP884" s="148"/>
      <c r="BQ884" s="148"/>
      <c r="BR884" s="148"/>
      <c r="BS884" s="148"/>
      <c r="BT884" s="148"/>
      <c r="BU884" s="148"/>
      <c r="BV884" s="148"/>
      <c r="BW884" s="148"/>
      <c r="BX884" s="148"/>
      <c r="BY884" s="148"/>
      <c r="BZ884" s="148"/>
    </row>
    <row r="885" spans="1:78" s="133" customFormat="1" ht="12.75" customHeight="1" x14ac:dyDescent="0.2">
      <c r="A885" s="139" t="s">
        <v>27507</v>
      </c>
      <c r="B885" s="152" t="s">
        <v>26947</v>
      </c>
      <c r="C885" s="194"/>
      <c r="D885" s="131"/>
      <c r="E885" s="152"/>
      <c r="F885" s="152"/>
      <c r="G885" s="152"/>
      <c r="H885" s="152"/>
      <c r="I885" s="152"/>
      <c r="J885" s="152"/>
      <c r="K885" s="152"/>
      <c r="L885" s="152"/>
      <c r="M885" s="152"/>
      <c r="N885" s="152"/>
      <c r="O885" s="152"/>
      <c r="P885" s="152"/>
      <c r="Q885" s="152"/>
      <c r="R885" s="212"/>
      <c r="U885" s="148"/>
      <c r="V885" s="148"/>
      <c r="W885" s="148"/>
      <c r="X885" s="148"/>
      <c r="Y885" s="148"/>
      <c r="Z885" s="148"/>
      <c r="AA885" s="148"/>
      <c r="AB885" s="148"/>
      <c r="AC885" s="148"/>
      <c r="AD885" s="148"/>
      <c r="AE885" s="148"/>
      <c r="AF885" s="148"/>
      <c r="AG885" s="148"/>
      <c r="AH885" s="148"/>
      <c r="AI885" s="148"/>
      <c r="AJ885" s="148"/>
      <c r="AK885" s="148"/>
      <c r="AL885" s="148"/>
      <c r="AM885" s="148"/>
      <c r="AN885" s="148"/>
      <c r="AO885" s="148"/>
      <c r="AP885" s="148"/>
      <c r="AQ885" s="148"/>
      <c r="AR885" s="148"/>
      <c r="AS885" s="148"/>
      <c r="AT885" s="148"/>
      <c r="AU885" s="148"/>
      <c r="AV885" s="148"/>
      <c r="AW885" s="148"/>
      <c r="AX885" s="148"/>
      <c r="AY885" s="148"/>
      <c r="AZ885" s="148"/>
      <c r="BA885" s="148"/>
      <c r="BB885" s="148"/>
      <c r="BC885" s="148"/>
      <c r="BD885" s="148"/>
      <c r="BE885" s="148"/>
      <c r="BF885" s="148"/>
      <c r="BG885" s="148"/>
      <c r="BH885" s="148"/>
      <c r="BI885" s="148"/>
      <c r="BJ885" s="148"/>
      <c r="BK885" s="148"/>
      <c r="BL885" s="148"/>
      <c r="BM885" s="148"/>
      <c r="BN885" s="148"/>
      <c r="BO885" s="148"/>
      <c r="BP885" s="148"/>
      <c r="BQ885" s="148"/>
      <c r="BR885" s="148"/>
      <c r="BS885" s="148"/>
      <c r="BT885" s="148"/>
      <c r="BU885" s="148"/>
      <c r="BV885" s="148"/>
      <c r="BW885" s="148"/>
      <c r="BX885" s="148"/>
      <c r="BY885" s="148"/>
      <c r="BZ885" s="148"/>
    </row>
    <row r="886" spans="1:78" s="133" customFormat="1" ht="12.75" customHeight="1" x14ac:dyDescent="0.2">
      <c r="A886" s="140" t="s">
        <v>27507</v>
      </c>
      <c r="B886" s="125">
        <v>0.01</v>
      </c>
      <c r="C886" s="126"/>
      <c r="D886" s="127"/>
      <c r="E886" s="125"/>
      <c r="F886" s="125"/>
      <c r="G886" s="125"/>
      <c r="H886" s="125"/>
      <c r="I886" s="125"/>
      <c r="J886" s="125"/>
      <c r="K886" s="125"/>
      <c r="L886" s="125"/>
      <c r="M886" s="125"/>
      <c r="N886" s="125"/>
      <c r="O886" s="125"/>
      <c r="P886" s="125"/>
      <c r="Q886" s="125"/>
      <c r="R886" s="149"/>
      <c r="U886" s="148"/>
      <c r="V886" s="148"/>
      <c r="W886" s="148"/>
      <c r="X886" s="148"/>
      <c r="Y886" s="148"/>
      <c r="Z886" s="148"/>
      <c r="AA886" s="148"/>
      <c r="AB886" s="148"/>
      <c r="AC886" s="148"/>
      <c r="AD886" s="148"/>
      <c r="AE886" s="148"/>
      <c r="AF886" s="148"/>
      <c r="AG886" s="148"/>
      <c r="AH886" s="148"/>
      <c r="AI886" s="148"/>
      <c r="AJ886" s="148"/>
      <c r="AK886" s="148"/>
      <c r="AL886" s="148"/>
      <c r="AM886" s="148"/>
      <c r="AN886" s="148"/>
      <c r="AO886" s="148"/>
      <c r="AP886" s="148"/>
      <c r="AQ886" s="148"/>
      <c r="AR886" s="148"/>
      <c r="AS886" s="148"/>
      <c r="AT886" s="148"/>
      <c r="AU886" s="148"/>
      <c r="AV886" s="148"/>
      <c r="AW886" s="148"/>
      <c r="AX886" s="148"/>
      <c r="AY886" s="148"/>
      <c r="AZ886" s="148"/>
      <c r="BA886" s="148"/>
      <c r="BB886" s="148"/>
      <c r="BC886" s="148"/>
      <c r="BD886" s="148"/>
      <c r="BE886" s="148"/>
      <c r="BF886" s="148"/>
      <c r="BG886" s="148"/>
      <c r="BH886" s="148"/>
      <c r="BI886" s="148"/>
      <c r="BJ886" s="148"/>
      <c r="BK886" s="148"/>
      <c r="BL886" s="148"/>
      <c r="BM886" s="148"/>
      <c r="BN886" s="148"/>
      <c r="BO886" s="148"/>
      <c r="BP886" s="148"/>
      <c r="BQ886" s="148"/>
      <c r="BR886" s="148"/>
      <c r="BS886" s="148"/>
      <c r="BT886" s="148"/>
      <c r="BU886" s="148"/>
      <c r="BV886" s="148"/>
      <c r="BW886" s="148"/>
      <c r="BX886" s="148"/>
      <c r="BY886" s="148"/>
      <c r="BZ886" s="148"/>
    </row>
    <row r="887" spans="1:78" s="133" customFormat="1" ht="12.75" customHeight="1" x14ac:dyDescent="0.2">
      <c r="A887" s="193" t="s">
        <v>27166</v>
      </c>
      <c r="B887" s="144" t="s">
        <v>0</v>
      </c>
      <c r="C887" s="145"/>
      <c r="D887" s="146"/>
      <c r="E887" s="144"/>
      <c r="F887" s="144"/>
      <c r="G887" s="144"/>
      <c r="H887" s="144"/>
      <c r="I887" s="144"/>
      <c r="J887" s="144"/>
      <c r="K887" s="144"/>
      <c r="L887" s="144"/>
      <c r="M887" s="144"/>
      <c r="N887" s="144"/>
      <c r="O887" s="144"/>
      <c r="P887" s="144"/>
      <c r="Q887" s="144"/>
      <c r="R887" s="151"/>
      <c r="U887" s="148"/>
      <c r="V887" s="148"/>
      <c r="W887" s="148"/>
      <c r="X887" s="148"/>
      <c r="Y887" s="148"/>
      <c r="Z887" s="148"/>
      <c r="AA887" s="148"/>
      <c r="AB887" s="148"/>
      <c r="AC887" s="148"/>
      <c r="AD887" s="148"/>
      <c r="AE887" s="148"/>
      <c r="AF887" s="148"/>
      <c r="AG887" s="148"/>
      <c r="AH887" s="148"/>
      <c r="AI887" s="148"/>
      <c r="AJ887" s="148"/>
      <c r="AK887" s="148"/>
      <c r="AL887" s="148"/>
      <c r="AM887" s="148"/>
      <c r="AN887" s="148"/>
      <c r="AO887" s="148"/>
      <c r="AP887" s="148"/>
      <c r="AQ887" s="148"/>
      <c r="AR887" s="148"/>
      <c r="AS887" s="148"/>
      <c r="AT887" s="148"/>
      <c r="AU887" s="148"/>
      <c r="AV887" s="148"/>
      <c r="AW887" s="148"/>
      <c r="AX887" s="148"/>
      <c r="AY887" s="148"/>
      <c r="AZ887" s="148"/>
      <c r="BA887" s="148"/>
      <c r="BB887" s="148"/>
      <c r="BC887" s="148"/>
      <c r="BD887" s="148"/>
      <c r="BE887" s="148"/>
      <c r="BF887" s="148"/>
      <c r="BG887" s="148"/>
      <c r="BH887" s="148"/>
      <c r="BI887" s="148"/>
      <c r="BJ887" s="148"/>
      <c r="BK887" s="148"/>
      <c r="BL887" s="148"/>
      <c r="BM887" s="148"/>
      <c r="BN887" s="148"/>
      <c r="BO887" s="148"/>
      <c r="BP887" s="148"/>
      <c r="BQ887" s="148"/>
      <c r="BR887" s="148"/>
      <c r="BS887" s="148"/>
      <c r="BT887" s="148"/>
      <c r="BU887" s="148"/>
      <c r="BV887" s="148"/>
      <c r="BW887" s="148"/>
      <c r="BX887" s="148"/>
      <c r="BY887" s="148"/>
      <c r="BZ887" s="148"/>
    </row>
    <row r="888" spans="1:78" s="133" customFormat="1" ht="12.75" customHeight="1" x14ac:dyDescent="0.2">
      <c r="A888" s="193" t="s">
        <v>27166</v>
      </c>
      <c r="B888" s="144">
        <v>0.01</v>
      </c>
      <c r="C888" s="145"/>
      <c r="D888" s="146"/>
      <c r="E888" s="144"/>
      <c r="F888" s="144"/>
      <c r="G888" s="144"/>
      <c r="H888" s="144"/>
      <c r="I888" s="144"/>
      <c r="J888" s="144"/>
      <c r="K888" s="144"/>
      <c r="L888" s="144"/>
      <c r="M888" s="144"/>
      <c r="N888" s="144"/>
      <c r="O888" s="144"/>
      <c r="P888" s="144"/>
      <c r="Q888" s="144"/>
      <c r="R888" s="151"/>
      <c r="U888" s="148"/>
      <c r="V888" s="148"/>
      <c r="W888" s="148"/>
      <c r="X888" s="148"/>
      <c r="Y888" s="148"/>
      <c r="Z888" s="148"/>
      <c r="AA888" s="148"/>
      <c r="AB888" s="148"/>
      <c r="AC888" s="148"/>
      <c r="AD888" s="148"/>
      <c r="AE888" s="148"/>
      <c r="AF888" s="148"/>
      <c r="AG888" s="148"/>
      <c r="AH888" s="148"/>
      <c r="AI888" s="148"/>
      <c r="AJ888" s="148"/>
      <c r="AK888" s="148"/>
      <c r="AL888" s="148"/>
      <c r="AM888" s="148"/>
      <c r="AN888" s="148"/>
      <c r="AO888" s="148"/>
      <c r="AP888" s="148"/>
      <c r="AQ888" s="148"/>
      <c r="AR888" s="148"/>
      <c r="AS888" s="148"/>
      <c r="AT888" s="148"/>
      <c r="AU888" s="148"/>
      <c r="AV888" s="148"/>
      <c r="AW888" s="148"/>
      <c r="AX888" s="148"/>
      <c r="AY888" s="148"/>
      <c r="AZ888" s="148"/>
      <c r="BA888" s="148"/>
      <c r="BB888" s="148"/>
      <c r="BC888" s="148"/>
      <c r="BD888" s="148"/>
      <c r="BE888" s="148"/>
      <c r="BF888" s="148"/>
      <c r="BG888" s="148"/>
      <c r="BH888" s="148"/>
      <c r="BI888" s="148"/>
      <c r="BJ888" s="148"/>
      <c r="BK888" s="148"/>
      <c r="BL888" s="148"/>
      <c r="BM888" s="148"/>
      <c r="BN888" s="148"/>
      <c r="BO888" s="148"/>
      <c r="BP888" s="148"/>
      <c r="BQ888" s="148"/>
      <c r="BR888" s="148"/>
      <c r="BS888" s="148"/>
      <c r="BT888" s="148"/>
      <c r="BU888" s="148"/>
      <c r="BV888" s="148"/>
      <c r="BW888" s="148"/>
      <c r="BX888" s="148"/>
      <c r="BY888" s="148"/>
      <c r="BZ888" s="148"/>
    </row>
    <row r="889" spans="1:78" s="133" customFormat="1" ht="25.5" x14ac:dyDescent="0.2">
      <c r="A889" s="129" t="s">
        <v>77</v>
      </c>
      <c r="B889" s="130" t="s">
        <v>21</v>
      </c>
      <c r="C889" s="130" t="s">
        <v>26904</v>
      </c>
      <c r="D889" s="131" t="s">
        <v>26</v>
      </c>
      <c r="E889" s="131"/>
      <c r="F889" s="131"/>
      <c r="G889" s="131"/>
      <c r="H889" s="131"/>
      <c r="I889" s="131"/>
      <c r="J889" s="131"/>
      <c r="K889" s="131"/>
      <c r="L889" s="131"/>
      <c r="M889" s="131"/>
      <c r="N889" s="131"/>
      <c r="O889" s="131"/>
      <c r="P889" s="131"/>
      <c r="Q889" s="131"/>
      <c r="R889" s="137"/>
    </row>
    <row r="890" spans="1:78" s="133" customFormat="1" ht="12.75" customHeight="1" x14ac:dyDescent="0.2">
      <c r="A890" s="134" t="s">
        <v>77</v>
      </c>
      <c r="B890" s="125">
        <v>0.01</v>
      </c>
      <c r="C890" s="126">
        <v>0.01</v>
      </c>
      <c r="D890" s="127">
        <v>0.01</v>
      </c>
      <c r="E890" s="125"/>
      <c r="F890" s="125"/>
      <c r="G890" s="125"/>
      <c r="H890" s="125"/>
      <c r="I890" s="125"/>
      <c r="J890" s="125"/>
      <c r="K890" s="125"/>
      <c r="L890" s="125"/>
      <c r="M890" s="125"/>
      <c r="N890" s="125"/>
      <c r="O890" s="125"/>
      <c r="P890" s="125"/>
      <c r="Q890" s="125"/>
      <c r="R890" s="135"/>
    </row>
    <row r="891" spans="1:78" s="133" customFormat="1" ht="12.75" customHeight="1" x14ac:dyDescent="0.2">
      <c r="A891" s="129" t="s">
        <v>27218</v>
      </c>
      <c r="B891" s="152" t="s">
        <v>21</v>
      </c>
      <c r="C891" s="194"/>
      <c r="D891" s="131"/>
      <c r="E891" s="152"/>
      <c r="F891" s="152"/>
      <c r="G891" s="152"/>
      <c r="H891" s="152"/>
      <c r="I891" s="152"/>
      <c r="J891" s="152"/>
      <c r="K891" s="152"/>
      <c r="L891" s="152"/>
      <c r="M891" s="152"/>
      <c r="N891" s="152"/>
      <c r="O891" s="152"/>
      <c r="P891" s="152"/>
      <c r="Q891" s="152"/>
      <c r="R891" s="153"/>
    </row>
    <row r="892" spans="1:78" s="133" customFormat="1" ht="12.75" customHeight="1" x14ac:dyDescent="0.2">
      <c r="A892" s="134" t="s">
        <v>27218</v>
      </c>
      <c r="B892" s="125">
        <v>0.01</v>
      </c>
      <c r="C892" s="126"/>
      <c r="D892" s="127"/>
      <c r="E892" s="125"/>
      <c r="F892" s="125"/>
      <c r="G892" s="125"/>
      <c r="H892" s="125"/>
      <c r="I892" s="125"/>
      <c r="J892" s="125"/>
      <c r="K892" s="125"/>
      <c r="L892" s="125"/>
      <c r="M892" s="125"/>
      <c r="N892" s="125"/>
      <c r="O892" s="125"/>
      <c r="P892" s="125"/>
      <c r="Q892" s="125"/>
      <c r="R892" s="135"/>
    </row>
    <row r="893" spans="1:78" s="133" customFormat="1" ht="12.75" customHeight="1" x14ac:dyDescent="0.2">
      <c r="A893" s="129" t="s">
        <v>27535</v>
      </c>
      <c r="B893" s="152" t="s">
        <v>26893</v>
      </c>
      <c r="C893" s="194"/>
      <c r="D893" s="131"/>
      <c r="E893" s="152"/>
      <c r="F893" s="152"/>
      <c r="G893" s="152"/>
      <c r="H893" s="152"/>
      <c r="I893" s="152"/>
      <c r="J893" s="152"/>
      <c r="K893" s="152"/>
      <c r="L893" s="152"/>
      <c r="M893" s="152"/>
      <c r="N893" s="152"/>
      <c r="O893" s="152"/>
      <c r="P893" s="152"/>
      <c r="Q893" s="152"/>
      <c r="R893" s="153"/>
    </row>
    <row r="894" spans="1:78" s="133" customFormat="1" ht="12.75" customHeight="1" x14ac:dyDescent="0.2">
      <c r="A894" s="134" t="s">
        <v>27535</v>
      </c>
      <c r="B894" s="125">
        <v>0.01</v>
      </c>
      <c r="C894" s="126"/>
      <c r="D894" s="127"/>
      <c r="E894" s="125"/>
      <c r="F894" s="125"/>
      <c r="G894" s="125"/>
      <c r="H894" s="125"/>
      <c r="I894" s="125"/>
      <c r="J894" s="125"/>
      <c r="K894" s="125"/>
      <c r="L894" s="125"/>
      <c r="M894" s="125"/>
      <c r="N894" s="125"/>
      <c r="O894" s="125"/>
      <c r="P894" s="125"/>
      <c r="Q894" s="125"/>
      <c r="R894" s="135"/>
    </row>
    <row r="895" spans="1:78" s="133" customFormat="1" x14ac:dyDescent="0.2">
      <c r="A895" s="150" t="s">
        <v>26879</v>
      </c>
      <c r="B895" s="146" t="s">
        <v>26882</v>
      </c>
      <c r="C895" s="145"/>
      <c r="D895" s="146"/>
      <c r="E895" s="144"/>
      <c r="F895" s="144"/>
      <c r="G895" s="144"/>
      <c r="H895" s="144"/>
      <c r="I895" s="144"/>
      <c r="J895" s="144"/>
      <c r="K895" s="144"/>
      <c r="L895" s="144"/>
      <c r="M895" s="144"/>
      <c r="N895" s="144"/>
      <c r="O895" s="144"/>
      <c r="P895" s="144"/>
      <c r="Q895" s="144"/>
      <c r="R895" s="147"/>
    </row>
    <row r="896" spans="1:78" s="133" customFormat="1" ht="12.75" customHeight="1" x14ac:dyDescent="0.2">
      <c r="A896" s="134" t="s">
        <v>26879</v>
      </c>
      <c r="B896" s="125">
        <v>0.01</v>
      </c>
      <c r="C896" s="126"/>
      <c r="D896" s="127"/>
      <c r="E896" s="125"/>
      <c r="F896" s="125"/>
      <c r="G896" s="125"/>
      <c r="H896" s="125"/>
      <c r="I896" s="125"/>
      <c r="J896" s="125"/>
      <c r="K896" s="125"/>
      <c r="L896" s="125"/>
      <c r="M896" s="125"/>
      <c r="N896" s="125"/>
      <c r="O896" s="125"/>
      <c r="P896" s="125"/>
      <c r="Q896" s="125"/>
      <c r="R896" s="135"/>
    </row>
    <row r="897" spans="1:18" s="133" customFormat="1" ht="12.75" customHeight="1" x14ac:dyDescent="0.2">
      <c r="A897" s="150" t="s">
        <v>27501</v>
      </c>
      <c r="B897" s="144" t="s">
        <v>26893</v>
      </c>
      <c r="C897" s="145"/>
      <c r="D897" s="146"/>
      <c r="E897" s="144"/>
      <c r="F897" s="144"/>
      <c r="G897" s="144"/>
      <c r="H897" s="144"/>
      <c r="I897" s="144"/>
      <c r="J897" s="144"/>
      <c r="K897" s="144"/>
      <c r="L897" s="144"/>
      <c r="M897" s="144"/>
      <c r="N897" s="144"/>
      <c r="O897" s="144"/>
      <c r="P897" s="144"/>
      <c r="Q897" s="144"/>
      <c r="R897" s="147"/>
    </row>
    <row r="898" spans="1:18" s="133" customFormat="1" ht="12.75" customHeight="1" x14ac:dyDescent="0.2">
      <c r="A898" s="150" t="s">
        <v>27501</v>
      </c>
      <c r="B898" s="144">
        <v>0.01</v>
      </c>
      <c r="C898" s="145"/>
      <c r="D898" s="146"/>
      <c r="E898" s="144"/>
      <c r="F898" s="144"/>
      <c r="G898" s="144"/>
      <c r="H898" s="144"/>
      <c r="I898" s="144"/>
      <c r="J898" s="144"/>
      <c r="K898" s="144"/>
      <c r="L898" s="144"/>
      <c r="M898" s="144"/>
      <c r="N898" s="144"/>
      <c r="O898" s="144"/>
      <c r="P898" s="144"/>
      <c r="Q898" s="144"/>
      <c r="R898" s="147"/>
    </row>
    <row r="899" spans="1:18" s="133" customFormat="1" ht="12.75" customHeight="1" x14ac:dyDescent="0.2">
      <c r="A899" s="129" t="s">
        <v>27452</v>
      </c>
      <c r="B899" s="152" t="s">
        <v>26947</v>
      </c>
      <c r="C899" s="194"/>
      <c r="D899" s="131"/>
      <c r="E899" s="152"/>
      <c r="F899" s="152"/>
      <c r="G899" s="152"/>
      <c r="H899" s="152"/>
      <c r="I899" s="152"/>
      <c r="J899" s="152"/>
      <c r="K899" s="152"/>
      <c r="L899" s="152"/>
      <c r="M899" s="152"/>
      <c r="N899" s="152"/>
      <c r="O899" s="152"/>
      <c r="P899" s="152"/>
      <c r="Q899" s="152"/>
      <c r="R899" s="153"/>
    </row>
    <row r="900" spans="1:18" s="133" customFormat="1" ht="12.75" customHeight="1" x14ac:dyDescent="0.2">
      <c r="A900" s="134" t="s">
        <v>27452</v>
      </c>
      <c r="B900" s="125">
        <v>0.01</v>
      </c>
      <c r="C900" s="126"/>
      <c r="D900" s="127"/>
      <c r="E900" s="125"/>
      <c r="F900" s="125"/>
      <c r="G900" s="125"/>
      <c r="H900" s="125"/>
      <c r="I900" s="125"/>
      <c r="J900" s="125"/>
      <c r="K900" s="125"/>
      <c r="L900" s="125"/>
      <c r="M900" s="125"/>
      <c r="N900" s="125"/>
      <c r="O900" s="125"/>
      <c r="P900" s="125"/>
      <c r="Q900" s="125"/>
      <c r="R900" s="135"/>
    </row>
    <row r="901" spans="1:18" s="133" customFormat="1" ht="12.75" customHeight="1" x14ac:dyDescent="0.2">
      <c r="A901" s="238" t="s">
        <v>27114</v>
      </c>
      <c r="B901" s="144" t="s">
        <v>26947</v>
      </c>
      <c r="C901" s="145"/>
      <c r="D901" s="146"/>
      <c r="E901" s="144"/>
      <c r="F901" s="144"/>
      <c r="G901" s="144"/>
      <c r="H901" s="144"/>
      <c r="I901" s="144"/>
      <c r="J901" s="144"/>
      <c r="K901" s="144"/>
      <c r="L901" s="144"/>
      <c r="M901" s="144"/>
      <c r="N901" s="144"/>
      <c r="O901" s="144"/>
      <c r="P901" s="144"/>
      <c r="Q901" s="144"/>
      <c r="R901" s="147"/>
    </row>
    <row r="902" spans="1:18" s="133" customFormat="1" ht="12.75" customHeight="1" x14ac:dyDescent="0.2">
      <c r="A902" s="227" t="s">
        <v>27114</v>
      </c>
      <c r="B902" s="125">
        <v>0.01</v>
      </c>
      <c r="C902" s="126"/>
      <c r="D902" s="127"/>
      <c r="E902" s="125"/>
      <c r="F902" s="125"/>
      <c r="G902" s="125"/>
      <c r="H902" s="125"/>
      <c r="I902" s="125"/>
      <c r="J902" s="125"/>
      <c r="K902" s="125"/>
      <c r="L902" s="125"/>
      <c r="M902" s="125"/>
      <c r="N902" s="125"/>
      <c r="O902" s="125"/>
      <c r="P902" s="125"/>
      <c r="Q902" s="125"/>
      <c r="R902" s="135"/>
    </row>
    <row r="903" spans="1:18" s="133" customFormat="1" ht="12.75" customHeight="1" x14ac:dyDescent="0.2">
      <c r="A903" s="230" t="s">
        <v>27586</v>
      </c>
      <c r="B903" s="152" t="s">
        <v>23</v>
      </c>
      <c r="C903" s="194" t="s">
        <v>24</v>
      </c>
      <c r="D903" s="131"/>
      <c r="E903" s="152"/>
      <c r="F903" s="152"/>
      <c r="G903" s="152"/>
      <c r="H903" s="152"/>
      <c r="I903" s="152"/>
      <c r="J903" s="152"/>
      <c r="K903" s="152"/>
      <c r="L903" s="152"/>
      <c r="M903" s="152"/>
      <c r="N903" s="152"/>
      <c r="O903" s="152"/>
      <c r="P903" s="152"/>
      <c r="Q903" s="152"/>
      <c r="R903" s="153"/>
    </row>
    <row r="904" spans="1:18" s="133" customFormat="1" ht="12.75" customHeight="1" x14ac:dyDescent="0.2">
      <c r="A904" s="231" t="s">
        <v>27586</v>
      </c>
      <c r="B904" s="125">
        <v>0.01</v>
      </c>
      <c r="C904" s="126">
        <v>0.01</v>
      </c>
      <c r="D904" s="127"/>
      <c r="E904" s="125"/>
      <c r="F904" s="125"/>
      <c r="G904" s="125"/>
      <c r="H904" s="125"/>
      <c r="I904" s="125"/>
      <c r="J904" s="125"/>
      <c r="K904" s="125"/>
      <c r="L904" s="125"/>
      <c r="M904" s="125"/>
      <c r="N904" s="125"/>
      <c r="O904" s="125"/>
      <c r="P904" s="125"/>
      <c r="Q904" s="125"/>
      <c r="R904" s="135"/>
    </row>
    <row r="905" spans="1:18" s="133" customFormat="1" ht="12.75" customHeight="1" x14ac:dyDescent="0.2">
      <c r="A905" s="238" t="s">
        <v>27497</v>
      </c>
      <c r="B905" s="144" t="s">
        <v>26860</v>
      </c>
      <c r="C905" s="145"/>
      <c r="D905" s="146"/>
      <c r="E905" s="144"/>
      <c r="F905" s="144"/>
      <c r="G905" s="144"/>
      <c r="H905" s="144"/>
      <c r="I905" s="144"/>
      <c r="J905" s="144"/>
      <c r="K905" s="144"/>
      <c r="L905" s="144"/>
      <c r="M905" s="144"/>
      <c r="N905" s="144"/>
      <c r="O905" s="144"/>
      <c r="P905" s="144"/>
      <c r="Q905" s="144"/>
      <c r="R905" s="147"/>
    </row>
    <row r="906" spans="1:18" s="133" customFormat="1" ht="12.75" customHeight="1" x14ac:dyDescent="0.2">
      <c r="A906" s="238" t="s">
        <v>27497</v>
      </c>
      <c r="B906" s="215">
        <v>0.01</v>
      </c>
      <c r="C906" s="145"/>
      <c r="D906" s="146"/>
      <c r="E906" s="144"/>
      <c r="F906" s="144"/>
      <c r="G906" s="144"/>
      <c r="H906" s="144"/>
      <c r="I906" s="144"/>
      <c r="J906" s="144"/>
      <c r="K906" s="144"/>
      <c r="L906" s="144"/>
      <c r="M906" s="144"/>
      <c r="N906" s="144"/>
      <c r="O906" s="144"/>
      <c r="P906" s="144"/>
      <c r="Q906" s="144"/>
      <c r="R906" s="147"/>
    </row>
    <row r="907" spans="1:18" s="133" customFormat="1" ht="12.75" customHeight="1" x14ac:dyDescent="0.2">
      <c r="A907" s="230" t="s">
        <v>27523</v>
      </c>
      <c r="B907" s="144" t="s">
        <v>26893</v>
      </c>
      <c r="C907" s="194"/>
      <c r="D907" s="131"/>
      <c r="E907" s="152"/>
      <c r="F907" s="152"/>
      <c r="G907" s="152"/>
      <c r="H907" s="152"/>
      <c r="I907" s="152"/>
      <c r="J907" s="152"/>
      <c r="K907" s="152"/>
      <c r="L907" s="152"/>
      <c r="M907" s="152"/>
      <c r="N907" s="152"/>
      <c r="O907" s="152"/>
      <c r="P907" s="152"/>
      <c r="Q907" s="152"/>
      <c r="R907" s="153"/>
    </row>
    <row r="908" spans="1:18" s="133" customFormat="1" ht="12.75" customHeight="1" x14ac:dyDescent="0.2">
      <c r="A908" s="231" t="s">
        <v>27523</v>
      </c>
      <c r="B908" s="144">
        <v>0.01</v>
      </c>
      <c r="C908" s="126"/>
      <c r="D908" s="127"/>
      <c r="E908" s="125"/>
      <c r="F908" s="125"/>
      <c r="G908" s="125"/>
      <c r="H908" s="125"/>
      <c r="I908" s="125"/>
      <c r="J908" s="125"/>
      <c r="K908" s="125"/>
      <c r="L908" s="125"/>
      <c r="M908" s="125"/>
      <c r="N908" s="125"/>
      <c r="O908" s="125"/>
      <c r="P908" s="125"/>
      <c r="Q908" s="125"/>
      <c r="R908" s="135"/>
    </row>
    <row r="909" spans="1:18" s="133" customFormat="1" ht="12.75" customHeight="1" x14ac:dyDescent="0.2">
      <c r="A909" s="230" t="s">
        <v>27303</v>
      </c>
      <c r="B909" s="130" t="s">
        <v>21</v>
      </c>
      <c r="C909" s="194"/>
      <c r="D909" s="131"/>
      <c r="E909" s="152"/>
      <c r="F909" s="152"/>
      <c r="G909" s="152"/>
      <c r="H909" s="152"/>
      <c r="I909" s="152"/>
      <c r="J909" s="152"/>
      <c r="K909" s="152"/>
      <c r="L909" s="152"/>
      <c r="M909" s="152"/>
      <c r="N909" s="152"/>
      <c r="O909" s="152"/>
      <c r="P909" s="152"/>
      <c r="Q909" s="152"/>
      <c r="R909" s="153"/>
    </row>
    <row r="910" spans="1:18" s="133" customFormat="1" ht="12.75" customHeight="1" x14ac:dyDescent="0.2">
      <c r="A910" s="231" t="s">
        <v>27303</v>
      </c>
      <c r="B910" s="125">
        <v>0.01</v>
      </c>
      <c r="C910" s="126"/>
      <c r="D910" s="127"/>
      <c r="E910" s="125"/>
      <c r="F910" s="125"/>
      <c r="G910" s="125"/>
      <c r="H910" s="125"/>
      <c r="I910" s="125"/>
      <c r="J910" s="125"/>
      <c r="K910" s="125"/>
      <c r="L910" s="125"/>
      <c r="M910" s="125"/>
      <c r="N910" s="125"/>
      <c r="O910" s="125"/>
      <c r="P910" s="125"/>
      <c r="Q910" s="125"/>
      <c r="R910" s="135"/>
    </row>
    <row r="911" spans="1:18" s="133" customFormat="1" ht="12.75" customHeight="1" x14ac:dyDescent="0.2">
      <c r="A911" s="230" t="s">
        <v>27491</v>
      </c>
      <c r="B911" s="152" t="s">
        <v>26893</v>
      </c>
      <c r="C911" s="194"/>
      <c r="D911" s="131"/>
      <c r="E911" s="152"/>
      <c r="F911" s="152"/>
      <c r="G911" s="152"/>
      <c r="H911" s="152"/>
      <c r="I911" s="152"/>
      <c r="J911" s="152"/>
      <c r="K911" s="152"/>
      <c r="L911" s="152"/>
      <c r="M911" s="152"/>
      <c r="N911" s="152"/>
      <c r="O911" s="152"/>
      <c r="P911" s="152"/>
      <c r="Q911" s="152"/>
      <c r="R911" s="153"/>
    </row>
    <row r="912" spans="1:18" s="133" customFormat="1" ht="12.75" customHeight="1" x14ac:dyDescent="0.2">
      <c r="A912" s="231" t="s">
        <v>27491</v>
      </c>
      <c r="B912" s="125">
        <v>0.01</v>
      </c>
      <c r="C912" s="126"/>
      <c r="D912" s="127"/>
      <c r="E912" s="125"/>
      <c r="F912" s="125"/>
      <c r="G912" s="125"/>
      <c r="H912" s="125"/>
      <c r="I912" s="125"/>
      <c r="J912" s="125"/>
      <c r="K912" s="125"/>
      <c r="L912" s="125"/>
      <c r="M912" s="125"/>
      <c r="N912" s="125"/>
      <c r="O912" s="125"/>
      <c r="P912" s="125"/>
      <c r="Q912" s="125"/>
      <c r="R912" s="135"/>
    </row>
    <row r="913" spans="1:18" s="133" customFormat="1" ht="12.75" customHeight="1" x14ac:dyDescent="0.2">
      <c r="A913" s="150" t="s">
        <v>27071</v>
      </c>
      <c r="B913" s="144" t="s">
        <v>26882</v>
      </c>
      <c r="C913" s="145"/>
      <c r="D913" s="146"/>
      <c r="E913" s="144"/>
      <c r="F913" s="144"/>
      <c r="G913" s="144"/>
      <c r="H913" s="144"/>
      <c r="I913" s="144"/>
      <c r="J913" s="144"/>
      <c r="K913" s="144"/>
      <c r="L913" s="144"/>
      <c r="M913" s="144"/>
      <c r="N913" s="144"/>
      <c r="O913" s="144"/>
      <c r="P913" s="144"/>
      <c r="Q913" s="144"/>
      <c r="R913" s="147"/>
    </row>
    <row r="914" spans="1:18" s="133" customFormat="1" ht="12.75" customHeight="1" x14ac:dyDescent="0.2">
      <c r="A914" s="134" t="s">
        <v>27071</v>
      </c>
      <c r="B914" s="125">
        <v>0.01</v>
      </c>
      <c r="C914" s="126"/>
      <c r="D914" s="127"/>
      <c r="E914" s="125"/>
      <c r="F914" s="125"/>
      <c r="G914" s="125"/>
      <c r="H914" s="125"/>
      <c r="I914" s="125"/>
      <c r="J914" s="125"/>
      <c r="K914" s="125"/>
      <c r="L914" s="125"/>
      <c r="M914" s="125"/>
      <c r="N914" s="125"/>
      <c r="O914" s="125"/>
      <c r="P914" s="125"/>
      <c r="Q914" s="125"/>
      <c r="R914" s="135"/>
    </row>
    <row r="915" spans="1:18" s="133" customFormat="1" ht="12.75" customHeight="1" x14ac:dyDescent="0.2">
      <c r="A915" s="150" t="s">
        <v>27487</v>
      </c>
      <c r="B915" s="144" t="s">
        <v>26893</v>
      </c>
      <c r="C915" s="145" t="s">
        <v>21</v>
      </c>
      <c r="D915" s="146"/>
      <c r="E915" s="144"/>
      <c r="F915" s="144"/>
      <c r="G915" s="144"/>
      <c r="H915" s="144"/>
      <c r="I915" s="144"/>
      <c r="J915" s="144"/>
      <c r="K915" s="144"/>
      <c r="L915" s="144"/>
      <c r="M915" s="144"/>
      <c r="N915" s="144"/>
      <c r="O915" s="144"/>
      <c r="P915" s="144"/>
      <c r="Q915" s="144"/>
      <c r="R915" s="147"/>
    </row>
    <row r="916" spans="1:18" s="133" customFormat="1" ht="12.75" customHeight="1" x14ac:dyDescent="0.2">
      <c r="A916" s="150" t="s">
        <v>27487</v>
      </c>
      <c r="B916" s="144">
        <v>0.01</v>
      </c>
      <c r="C916" s="145">
        <v>0.01</v>
      </c>
      <c r="D916" s="146"/>
      <c r="E916" s="144"/>
      <c r="F916" s="144"/>
      <c r="G916" s="144"/>
      <c r="H916" s="144"/>
      <c r="I916" s="144"/>
      <c r="J916" s="144"/>
      <c r="K916" s="144"/>
      <c r="L916" s="144"/>
      <c r="M916" s="144"/>
      <c r="N916" s="144"/>
      <c r="O916" s="144"/>
      <c r="P916" s="144"/>
      <c r="Q916" s="144"/>
      <c r="R916" s="147"/>
    </row>
    <row r="917" spans="1:18" s="133" customFormat="1" ht="12.75" customHeight="1" x14ac:dyDescent="0.2">
      <c r="A917" s="129" t="s">
        <v>27504</v>
      </c>
      <c r="B917" s="152" t="s">
        <v>20</v>
      </c>
      <c r="C917" s="194"/>
      <c r="D917" s="131"/>
      <c r="E917" s="152"/>
      <c r="F917" s="152"/>
      <c r="G917" s="152"/>
      <c r="H917" s="152"/>
      <c r="I917" s="152"/>
      <c r="J917" s="152"/>
      <c r="K917" s="152"/>
      <c r="L917" s="152"/>
      <c r="M917" s="152"/>
      <c r="N917" s="152"/>
      <c r="O917" s="152"/>
      <c r="P917" s="152"/>
      <c r="Q917" s="152"/>
      <c r="R917" s="153"/>
    </row>
    <row r="918" spans="1:18" s="133" customFormat="1" ht="12.75" customHeight="1" x14ac:dyDescent="0.2">
      <c r="A918" s="134" t="s">
        <v>27504</v>
      </c>
      <c r="B918" s="125">
        <v>0.01</v>
      </c>
      <c r="C918" s="126"/>
      <c r="D918" s="127"/>
      <c r="E918" s="125"/>
      <c r="F918" s="125"/>
      <c r="G918" s="125"/>
      <c r="H918" s="125"/>
      <c r="I918" s="125"/>
      <c r="J918" s="125"/>
      <c r="K918" s="125"/>
      <c r="L918" s="125"/>
      <c r="M918" s="125"/>
      <c r="N918" s="125"/>
      <c r="O918" s="125"/>
      <c r="P918" s="125"/>
      <c r="Q918" s="125"/>
      <c r="R918" s="135"/>
    </row>
    <row r="919" spans="1:18" s="133" customFormat="1" ht="12.75" customHeight="1" x14ac:dyDescent="0.2">
      <c r="A919" s="129" t="s">
        <v>27311</v>
      </c>
      <c r="B919" s="152" t="s">
        <v>27036</v>
      </c>
      <c r="C919" s="194"/>
      <c r="D919" s="131"/>
      <c r="E919" s="152"/>
      <c r="F919" s="152"/>
      <c r="G919" s="152"/>
      <c r="H919" s="152"/>
      <c r="I919" s="152"/>
      <c r="J919" s="152"/>
      <c r="K919" s="152"/>
      <c r="L919" s="152"/>
      <c r="M919" s="152"/>
      <c r="N919" s="152"/>
      <c r="O919" s="152"/>
      <c r="P919" s="152"/>
      <c r="Q919" s="152"/>
      <c r="R919" s="153"/>
    </row>
    <row r="920" spans="1:18" s="133" customFormat="1" ht="12.75" customHeight="1" x14ac:dyDescent="0.2">
      <c r="A920" s="134" t="s">
        <v>27311</v>
      </c>
      <c r="B920" s="125">
        <v>0.01</v>
      </c>
      <c r="C920" s="126"/>
      <c r="D920" s="127"/>
      <c r="E920" s="125"/>
      <c r="F920" s="125"/>
      <c r="G920" s="125"/>
      <c r="H920" s="125"/>
      <c r="I920" s="125"/>
      <c r="J920" s="125"/>
      <c r="K920" s="125"/>
      <c r="L920" s="125"/>
      <c r="M920" s="125"/>
      <c r="N920" s="125"/>
      <c r="O920" s="125"/>
      <c r="P920" s="125"/>
      <c r="Q920" s="125"/>
      <c r="R920" s="135"/>
    </row>
    <row r="921" spans="1:18" s="133" customFormat="1" ht="25.5" x14ac:dyDescent="0.2">
      <c r="A921" s="129" t="s">
        <v>27026</v>
      </c>
      <c r="B921" s="152" t="s">
        <v>26904</v>
      </c>
      <c r="C921" s="194" t="s">
        <v>26</v>
      </c>
      <c r="D921" s="131"/>
      <c r="E921" s="152"/>
      <c r="F921" s="152"/>
      <c r="G921" s="152"/>
      <c r="H921" s="152"/>
      <c r="I921" s="152"/>
      <c r="J921" s="152"/>
      <c r="K921" s="152"/>
      <c r="L921" s="152"/>
      <c r="M921" s="152"/>
      <c r="N921" s="152"/>
      <c r="O921" s="152"/>
      <c r="P921" s="152"/>
      <c r="Q921" s="152"/>
      <c r="R921" s="153"/>
    </row>
    <row r="922" spans="1:18" s="133" customFormat="1" ht="12.75" customHeight="1" x14ac:dyDescent="0.2">
      <c r="A922" s="134" t="s">
        <v>27026</v>
      </c>
      <c r="B922" s="125">
        <v>0.01</v>
      </c>
      <c r="C922" s="126">
        <v>0.01</v>
      </c>
      <c r="D922" s="127"/>
      <c r="E922" s="125"/>
      <c r="F922" s="125"/>
      <c r="G922" s="125"/>
      <c r="H922" s="125"/>
      <c r="I922" s="125"/>
      <c r="J922" s="125"/>
      <c r="K922" s="125"/>
      <c r="L922" s="125"/>
      <c r="M922" s="125"/>
      <c r="N922" s="125"/>
      <c r="O922" s="125"/>
      <c r="P922" s="125"/>
      <c r="Q922" s="125"/>
      <c r="R922" s="135"/>
    </row>
    <row r="923" spans="1:18" s="133" customFormat="1" ht="12.75" customHeight="1" x14ac:dyDescent="0.2">
      <c r="A923" s="150" t="s">
        <v>27481</v>
      </c>
      <c r="B923" s="144" t="s">
        <v>26947</v>
      </c>
      <c r="C923" s="145"/>
      <c r="D923" s="146"/>
      <c r="E923" s="144"/>
      <c r="F923" s="144"/>
      <c r="G923" s="144"/>
      <c r="H923" s="144"/>
      <c r="I923" s="144"/>
      <c r="J923" s="144"/>
      <c r="K923" s="144"/>
      <c r="L923" s="144"/>
      <c r="M923" s="144"/>
      <c r="N923" s="144"/>
      <c r="O923" s="144"/>
      <c r="P923" s="144"/>
      <c r="Q923" s="144"/>
      <c r="R923" s="147"/>
    </row>
    <row r="924" spans="1:18" s="133" customFormat="1" ht="12.75" customHeight="1" x14ac:dyDescent="0.2">
      <c r="A924" s="134" t="s">
        <v>27481</v>
      </c>
      <c r="B924" s="125">
        <v>0.01</v>
      </c>
      <c r="C924" s="126"/>
      <c r="D924" s="127"/>
      <c r="E924" s="125"/>
      <c r="F924" s="125"/>
      <c r="G924" s="125"/>
      <c r="H924" s="125"/>
      <c r="I924" s="125"/>
      <c r="J924" s="125"/>
      <c r="K924" s="125"/>
      <c r="L924" s="125"/>
      <c r="M924" s="125"/>
      <c r="N924" s="125"/>
      <c r="O924" s="125"/>
      <c r="P924" s="125"/>
      <c r="Q924" s="125"/>
      <c r="R924" s="135"/>
    </row>
    <row r="925" spans="1:18" s="133" customFormat="1" ht="25.5" x14ac:dyDescent="0.2">
      <c r="A925" s="141" t="s">
        <v>78</v>
      </c>
      <c r="B925" s="130" t="s">
        <v>8</v>
      </c>
      <c r="C925" s="130" t="s">
        <v>21</v>
      </c>
      <c r="D925" s="131" t="s">
        <v>26</v>
      </c>
      <c r="E925" s="131" t="s">
        <v>10</v>
      </c>
      <c r="F925" s="131"/>
      <c r="G925" s="131"/>
      <c r="H925" s="131"/>
      <c r="I925" s="131"/>
      <c r="J925" s="131"/>
      <c r="K925" s="131"/>
      <c r="L925" s="131"/>
      <c r="M925" s="131"/>
      <c r="N925" s="131"/>
      <c r="O925" s="131"/>
      <c r="P925" s="131"/>
      <c r="Q925" s="131"/>
      <c r="R925" s="137"/>
    </row>
    <row r="926" spans="1:18" s="133" customFormat="1" ht="12.75" customHeight="1" x14ac:dyDescent="0.2">
      <c r="A926" s="142" t="s">
        <v>78</v>
      </c>
      <c r="B926" s="125">
        <v>0.01</v>
      </c>
      <c r="C926" s="127">
        <v>0.01</v>
      </c>
      <c r="D926" s="127">
        <v>0.01</v>
      </c>
      <c r="E926" s="125">
        <v>0.01</v>
      </c>
      <c r="F926" s="125"/>
      <c r="G926" s="125"/>
      <c r="H926" s="125"/>
      <c r="I926" s="125"/>
      <c r="J926" s="125"/>
      <c r="K926" s="125"/>
      <c r="L926" s="125"/>
      <c r="M926" s="125"/>
      <c r="N926" s="125"/>
      <c r="O926" s="125"/>
      <c r="P926" s="125"/>
      <c r="Q926" s="125"/>
      <c r="R926" s="135"/>
    </row>
    <row r="927" spans="1:18" s="133" customFormat="1" ht="25.5" x14ac:dyDescent="0.2">
      <c r="A927" s="158" t="s">
        <v>26970</v>
      </c>
      <c r="B927" s="146" t="s">
        <v>26</v>
      </c>
      <c r="C927" s="146" t="s">
        <v>20</v>
      </c>
      <c r="D927" s="146"/>
      <c r="E927" s="144"/>
      <c r="F927" s="144"/>
      <c r="G927" s="144"/>
      <c r="H927" s="144"/>
      <c r="I927" s="144"/>
      <c r="J927" s="144"/>
      <c r="K927" s="144"/>
      <c r="L927" s="144"/>
      <c r="M927" s="144"/>
      <c r="N927" s="144"/>
      <c r="O927" s="144"/>
      <c r="P927" s="144"/>
      <c r="Q927" s="144"/>
      <c r="R927" s="147"/>
    </row>
    <row r="928" spans="1:18" s="133" customFormat="1" ht="12.75" customHeight="1" x14ac:dyDescent="0.2">
      <c r="A928" s="142" t="s">
        <v>26970</v>
      </c>
      <c r="B928" s="125">
        <v>0.01</v>
      </c>
      <c r="C928" s="127">
        <v>0.01</v>
      </c>
      <c r="D928" s="127"/>
      <c r="E928" s="125"/>
      <c r="F928" s="125"/>
      <c r="G928" s="125"/>
      <c r="H928" s="125"/>
      <c r="I928" s="125"/>
      <c r="J928" s="125"/>
      <c r="K928" s="125"/>
      <c r="L928" s="125"/>
      <c r="M928" s="125"/>
      <c r="N928" s="125"/>
      <c r="O928" s="125"/>
      <c r="P928" s="125"/>
      <c r="Q928" s="125"/>
      <c r="R928" s="135"/>
    </row>
    <row r="929" spans="1:78" s="133" customFormat="1" ht="25.5" x14ac:dyDescent="0.2">
      <c r="A929" s="158" t="s">
        <v>27120</v>
      </c>
      <c r="B929" s="144" t="s">
        <v>20</v>
      </c>
      <c r="C929" s="146" t="s">
        <v>23</v>
      </c>
      <c r="D929" s="146" t="s">
        <v>24</v>
      </c>
      <c r="E929" s="144"/>
      <c r="F929" s="144"/>
      <c r="G929" s="144"/>
      <c r="H929" s="144"/>
      <c r="I929" s="144"/>
      <c r="J929" s="144"/>
      <c r="K929" s="144"/>
      <c r="L929" s="144"/>
      <c r="M929" s="144"/>
      <c r="N929" s="144"/>
      <c r="O929" s="144"/>
      <c r="P929" s="144"/>
      <c r="Q929" s="144"/>
      <c r="R929" s="147"/>
    </row>
    <row r="930" spans="1:78" s="133" customFormat="1" ht="12.75" customHeight="1" x14ac:dyDescent="0.2">
      <c r="A930" s="158" t="s">
        <v>27120</v>
      </c>
      <c r="B930" s="144">
        <v>0.01</v>
      </c>
      <c r="C930" s="146">
        <v>0.01</v>
      </c>
      <c r="D930" s="146">
        <v>0.01</v>
      </c>
      <c r="E930" s="144"/>
      <c r="F930" s="144"/>
      <c r="G930" s="144"/>
      <c r="H930" s="144"/>
      <c r="I930" s="144"/>
      <c r="J930" s="144"/>
      <c r="K930" s="144"/>
      <c r="L930" s="144"/>
      <c r="M930" s="144"/>
      <c r="N930" s="144"/>
      <c r="O930" s="144"/>
      <c r="P930" s="144"/>
      <c r="Q930" s="144"/>
      <c r="R930" s="147"/>
    </row>
    <row r="931" spans="1:78" s="133" customFormat="1" ht="12.75" customHeight="1" x14ac:dyDescent="0.2">
      <c r="A931" s="141" t="s">
        <v>27314</v>
      </c>
      <c r="B931" s="152" t="s">
        <v>21</v>
      </c>
      <c r="C931" s="131"/>
      <c r="D931" s="131"/>
      <c r="E931" s="152"/>
      <c r="F931" s="152"/>
      <c r="G931" s="152"/>
      <c r="H931" s="152"/>
      <c r="I931" s="152"/>
      <c r="J931" s="152"/>
      <c r="K931" s="152"/>
      <c r="L931" s="152"/>
      <c r="M931" s="152"/>
      <c r="N931" s="152"/>
      <c r="O931" s="152"/>
      <c r="P931" s="152"/>
      <c r="Q931" s="152"/>
      <c r="R931" s="153"/>
    </row>
    <row r="932" spans="1:78" s="133" customFormat="1" ht="12.75" customHeight="1" x14ac:dyDescent="0.2">
      <c r="A932" s="142" t="s">
        <v>27314</v>
      </c>
      <c r="B932" s="125">
        <v>0.01</v>
      </c>
      <c r="C932" s="127"/>
      <c r="D932" s="127"/>
      <c r="E932" s="125"/>
      <c r="F932" s="125"/>
      <c r="G932" s="125"/>
      <c r="H932" s="125"/>
      <c r="I932" s="125"/>
      <c r="J932" s="125"/>
      <c r="K932" s="125"/>
      <c r="L932" s="125"/>
      <c r="M932" s="125"/>
      <c r="N932" s="125"/>
      <c r="O932" s="125"/>
      <c r="P932" s="125"/>
      <c r="Q932" s="125"/>
      <c r="R932" s="135"/>
    </row>
    <row r="933" spans="1:78" s="133" customFormat="1" x14ac:dyDescent="0.2">
      <c r="A933" s="141" t="s">
        <v>79</v>
      </c>
      <c r="B933" s="130" t="s">
        <v>134</v>
      </c>
      <c r="C933" s="130" t="s">
        <v>135</v>
      </c>
      <c r="D933" s="131" t="s">
        <v>136</v>
      </c>
      <c r="E933" s="131" t="s">
        <v>137</v>
      </c>
      <c r="F933" s="131" t="s">
        <v>138</v>
      </c>
      <c r="G933" s="131" t="s">
        <v>10055</v>
      </c>
      <c r="H933" s="131" t="s">
        <v>139</v>
      </c>
      <c r="I933" s="131" t="s">
        <v>140</v>
      </c>
      <c r="J933" s="131" t="s">
        <v>141</v>
      </c>
      <c r="K933" s="131" t="s">
        <v>142</v>
      </c>
      <c r="L933" s="131" t="s">
        <v>143</v>
      </c>
      <c r="M933" s="131" t="s">
        <v>144</v>
      </c>
      <c r="N933" s="131" t="s">
        <v>145</v>
      </c>
      <c r="O933" s="131" t="s">
        <v>146</v>
      </c>
      <c r="P933" s="131" t="s">
        <v>147</v>
      </c>
      <c r="Q933" s="131" t="s">
        <v>148</v>
      </c>
      <c r="R933" s="137"/>
    </row>
    <row r="934" spans="1:78" s="148" customFormat="1" ht="12.75" customHeight="1" x14ac:dyDescent="0.2">
      <c r="A934" s="142" t="s">
        <v>79</v>
      </c>
      <c r="B934" s="157">
        <v>0.15</v>
      </c>
      <c r="C934" s="127">
        <v>0.15</v>
      </c>
      <c r="D934" s="125">
        <v>0.04</v>
      </c>
      <c r="E934" s="125">
        <v>0.08</v>
      </c>
      <c r="F934" s="125">
        <v>0.15</v>
      </c>
      <c r="G934" s="125">
        <v>0.04</v>
      </c>
      <c r="H934" s="125">
        <v>0.15</v>
      </c>
      <c r="I934" s="125">
        <v>0.08</v>
      </c>
      <c r="J934" s="125">
        <v>0.15</v>
      </c>
      <c r="K934" s="125">
        <v>0.13</v>
      </c>
      <c r="L934" s="125">
        <v>0.13</v>
      </c>
      <c r="M934" s="125">
        <v>0.14000000000000001</v>
      </c>
      <c r="N934" s="125">
        <v>0.14000000000000001</v>
      </c>
      <c r="O934" s="125">
        <v>0.14000000000000001</v>
      </c>
      <c r="P934" s="125">
        <v>0.14000000000000001</v>
      </c>
      <c r="Q934" s="125">
        <v>0.14000000000000001</v>
      </c>
      <c r="R934" s="135"/>
      <c r="S934" s="133"/>
      <c r="U934" s="133"/>
      <c r="V934" s="133"/>
      <c r="W934" s="133"/>
      <c r="X934" s="133"/>
      <c r="Y934" s="133"/>
      <c r="Z934" s="133"/>
      <c r="AA934" s="133"/>
      <c r="AB934" s="133"/>
      <c r="AC934" s="133"/>
      <c r="AD934" s="133"/>
      <c r="AE934" s="133"/>
      <c r="AF934" s="133"/>
      <c r="AG934" s="133"/>
      <c r="AH934" s="133"/>
      <c r="AI934" s="133"/>
      <c r="AJ934" s="133"/>
      <c r="AK934" s="133"/>
      <c r="AL934" s="133"/>
      <c r="AM934" s="133"/>
      <c r="AN934" s="133"/>
      <c r="AO934" s="133"/>
      <c r="AP934" s="133"/>
      <c r="AQ934" s="133"/>
      <c r="AR934" s="133"/>
      <c r="AS934" s="133"/>
      <c r="AT934" s="133"/>
      <c r="AU934" s="133"/>
      <c r="AV934" s="133"/>
      <c r="AW934" s="133"/>
      <c r="AX934" s="133"/>
      <c r="AY934" s="133"/>
      <c r="AZ934" s="133"/>
      <c r="BA934" s="133"/>
      <c r="BB934" s="133"/>
      <c r="BC934" s="133"/>
      <c r="BD934" s="133"/>
      <c r="BE934" s="133"/>
      <c r="BF934" s="133"/>
      <c r="BG934" s="133"/>
      <c r="BH934" s="133"/>
      <c r="BI934" s="133"/>
      <c r="BJ934" s="133"/>
      <c r="BK934" s="133"/>
      <c r="BL934" s="133"/>
      <c r="BM934" s="133"/>
      <c r="BN934" s="133"/>
      <c r="BO934" s="133"/>
      <c r="BP934" s="133"/>
      <c r="BQ934" s="133"/>
      <c r="BR934" s="133"/>
      <c r="BS934" s="133"/>
      <c r="BT934" s="133"/>
      <c r="BU934" s="133"/>
      <c r="BV934" s="133"/>
      <c r="BW934" s="133"/>
      <c r="BX934" s="133"/>
      <c r="BY934" s="133"/>
      <c r="BZ934" s="133"/>
    </row>
    <row r="935" spans="1:78" s="133" customFormat="1" ht="25.5" x14ac:dyDescent="0.2">
      <c r="A935" s="129" t="s">
        <v>80</v>
      </c>
      <c r="B935" s="130" t="s">
        <v>8</v>
      </c>
      <c r="C935" s="130" t="s">
        <v>27078</v>
      </c>
      <c r="D935" s="131" t="s">
        <v>21</v>
      </c>
      <c r="E935" s="131" t="s">
        <v>26</v>
      </c>
      <c r="F935" s="131" t="s">
        <v>10</v>
      </c>
      <c r="G935" s="131" t="s">
        <v>23</v>
      </c>
      <c r="H935" s="131" t="s">
        <v>24</v>
      </c>
      <c r="I935" s="131" t="s">
        <v>3</v>
      </c>
      <c r="J935" s="224" t="s">
        <v>125</v>
      </c>
      <c r="K935" s="131" t="s">
        <v>25</v>
      </c>
      <c r="L935" s="131"/>
      <c r="M935" s="131"/>
      <c r="N935" s="131"/>
      <c r="O935" s="131"/>
      <c r="P935" s="131"/>
      <c r="Q935" s="131"/>
      <c r="R935" s="137"/>
    </row>
    <row r="936" spans="1:78" s="133" customFormat="1" ht="12.75" customHeight="1" x14ac:dyDescent="0.2">
      <c r="A936" s="134" t="s">
        <v>80</v>
      </c>
      <c r="B936" s="125">
        <v>0.01</v>
      </c>
      <c r="C936" s="125">
        <v>0.01</v>
      </c>
      <c r="D936" s="125">
        <v>0.01</v>
      </c>
      <c r="E936" s="125">
        <v>0.01</v>
      </c>
      <c r="F936" s="125">
        <v>0.01</v>
      </c>
      <c r="G936" s="125">
        <v>0.01</v>
      </c>
      <c r="H936" s="125">
        <v>0.01</v>
      </c>
      <c r="I936" s="125">
        <v>0.01</v>
      </c>
      <c r="J936" s="125">
        <v>0.01</v>
      </c>
      <c r="K936" s="125">
        <v>0.01</v>
      </c>
      <c r="L936" s="125"/>
      <c r="M936" s="125"/>
      <c r="N936" s="125"/>
      <c r="O936" s="125"/>
      <c r="P936" s="125"/>
      <c r="Q936" s="125"/>
      <c r="R936" s="135"/>
      <c r="T936" s="148"/>
    </row>
    <row r="937" spans="1:78" s="133" customFormat="1" ht="25.5" x14ac:dyDescent="0.2">
      <c r="A937" s="150" t="s">
        <v>26852</v>
      </c>
      <c r="B937" s="144" t="s">
        <v>23</v>
      </c>
      <c r="C937" s="145" t="s">
        <v>24</v>
      </c>
      <c r="D937" s="146" t="s">
        <v>3</v>
      </c>
      <c r="E937" s="144"/>
      <c r="F937" s="144"/>
      <c r="G937" s="144"/>
      <c r="H937" s="144"/>
      <c r="I937" s="144"/>
      <c r="J937" s="144"/>
      <c r="K937" s="144"/>
      <c r="L937" s="144"/>
      <c r="M937" s="144"/>
      <c r="N937" s="144"/>
      <c r="O937" s="144"/>
      <c r="P937" s="144"/>
      <c r="Q937" s="144"/>
      <c r="R937" s="147"/>
      <c r="T937" s="148"/>
    </row>
    <row r="938" spans="1:78" s="133" customFormat="1" ht="12.75" customHeight="1" x14ac:dyDescent="0.2">
      <c r="A938" s="134" t="s">
        <v>26852</v>
      </c>
      <c r="B938" s="125">
        <v>0.01</v>
      </c>
      <c r="C938" s="126">
        <v>0.01</v>
      </c>
      <c r="D938" s="127">
        <v>0.01</v>
      </c>
      <c r="E938" s="125"/>
      <c r="F938" s="125"/>
      <c r="G938" s="125"/>
      <c r="H938" s="125"/>
      <c r="I938" s="125"/>
      <c r="J938" s="125"/>
      <c r="K938" s="125"/>
      <c r="L938" s="125"/>
      <c r="M938" s="125"/>
      <c r="N938" s="125"/>
      <c r="O938" s="125"/>
      <c r="P938" s="125"/>
      <c r="Q938" s="125"/>
      <c r="R938" s="135"/>
      <c r="T938" s="148"/>
    </row>
    <row r="939" spans="1:78" s="133" customFormat="1" ht="12.75" customHeight="1" x14ac:dyDescent="0.2">
      <c r="A939" s="150" t="s">
        <v>27067</v>
      </c>
      <c r="B939" s="144" t="s">
        <v>20</v>
      </c>
      <c r="C939" s="145"/>
      <c r="D939" s="146"/>
      <c r="E939" s="144"/>
      <c r="F939" s="144"/>
      <c r="G939" s="144"/>
      <c r="H939" s="144"/>
      <c r="I939" s="144"/>
      <c r="J939" s="144"/>
      <c r="K939" s="144"/>
      <c r="L939" s="144"/>
      <c r="M939" s="144"/>
      <c r="N939" s="144"/>
      <c r="O939" s="144"/>
      <c r="P939" s="144"/>
      <c r="Q939" s="144"/>
      <c r="R939" s="147"/>
      <c r="T939" s="148"/>
    </row>
    <row r="940" spans="1:78" s="133" customFormat="1" ht="12.75" customHeight="1" x14ac:dyDescent="0.2">
      <c r="A940" s="150" t="s">
        <v>27067</v>
      </c>
      <c r="B940" s="144">
        <v>0.01</v>
      </c>
      <c r="C940" s="145"/>
      <c r="D940" s="146"/>
      <c r="E940" s="144"/>
      <c r="F940" s="144"/>
      <c r="G940" s="144"/>
      <c r="H940" s="144"/>
      <c r="I940" s="144"/>
      <c r="J940" s="144"/>
      <c r="K940" s="144"/>
      <c r="L940" s="144"/>
      <c r="M940" s="144"/>
      <c r="N940" s="144"/>
      <c r="O940" s="144"/>
      <c r="P940" s="144"/>
      <c r="Q940" s="144"/>
      <c r="R940" s="147"/>
      <c r="T940" s="148"/>
    </row>
    <row r="941" spans="1:78" s="133" customFormat="1" ht="25.5" x14ac:dyDescent="0.2">
      <c r="A941" s="141" t="s">
        <v>81</v>
      </c>
      <c r="B941" s="130" t="s">
        <v>24</v>
      </c>
      <c r="C941" s="130"/>
      <c r="D941" s="131"/>
      <c r="E941" s="131"/>
      <c r="F941" s="131"/>
      <c r="G941" s="131"/>
      <c r="H941" s="131"/>
      <c r="I941" s="131"/>
      <c r="J941" s="131"/>
      <c r="K941" s="131"/>
      <c r="L941" s="131"/>
      <c r="M941" s="131"/>
      <c r="N941" s="131"/>
      <c r="O941" s="131"/>
      <c r="P941" s="131"/>
      <c r="Q941" s="131"/>
      <c r="R941" s="137"/>
    </row>
    <row r="942" spans="1:78" s="148" customFormat="1" ht="12.75" customHeight="1" x14ac:dyDescent="0.2">
      <c r="A942" s="142" t="s">
        <v>81</v>
      </c>
      <c r="B942" s="125">
        <v>0.01</v>
      </c>
      <c r="C942" s="127"/>
      <c r="D942" s="127"/>
      <c r="E942" s="125"/>
      <c r="F942" s="125"/>
      <c r="G942" s="125"/>
      <c r="H942" s="125"/>
      <c r="I942" s="125"/>
      <c r="J942" s="125"/>
      <c r="K942" s="125"/>
      <c r="L942" s="125"/>
      <c r="M942" s="125"/>
      <c r="N942" s="125"/>
      <c r="O942" s="125"/>
      <c r="P942" s="125"/>
      <c r="Q942" s="125"/>
      <c r="R942" s="149"/>
      <c r="S942" s="133"/>
    </row>
    <row r="943" spans="1:78" s="148" customFormat="1" ht="12.75" customHeight="1" x14ac:dyDescent="0.2">
      <c r="A943" s="158" t="s">
        <v>26890</v>
      </c>
      <c r="B943" s="144" t="s">
        <v>26860</v>
      </c>
      <c r="C943" s="146"/>
      <c r="D943" s="146"/>
      <c r="E943" s="144"/>
      <c r="F943" s="144"/>
      <c r="G943" s="144"/>
      <c r="H943" s="144"/>
      <c r="I943" s="144"/>
      <c r="J943" s="144"/>
      <c r="K943" s="144"/>
      <c r="L943" s="144"/>
      <c r="M943" s="144"/>
      <c r="N943" s="144"/>
      <c r="O943" s="144"/>
      <c r="P943" s="144"/>
      <c r="Q943" s="144"/>
      <c r="R943" s="151"/>
      <c r="S943" s="133"/>
    </row>
    <row r="944" spans="1:78" s="148" customFormat="1" ht="12.75" customHeight="1" x14ac:dyDescent="0.2">
      <c r="A944" s="142" t="s">
        <v>26890</v>
      </c>
      <c r="B944" s="125">
        <v>0.01</v>
      </c>
      <c r="C944" s="127"/>
      <c r="D944" s="127"/>
      <c r="E944" s="125"/>
      <c r="F944" s="125"/>
      <c r="G944" s="125"/>
      <c r="H944" s="125"/>
      <c r="I944" s="125"/>
      <c r="J944" s="125"/>
      <c r="K944" s="125"/>
      <c r="L944" s="125"/>
      <c r="M944" s="125"/>
      <c r="N944" s="125"/>
      <c r="O944" s="125"/>
      <c r="P944" s="125"/>
      <c r="Q944" s="125"/>
      <c r="R944" s="149"/>
      <c r="S944" s="133"/>
    </row>
    <row r="945" spans="1:19" s="148" customFormat="1" ht="12.75" customHeight="1" x14ac:dyDescent="0.2">
      <c r="A945" s="158" t="s">
        <v>26992</v>
      </c>
      <c r="B945" s="144" t="s">
        <v>26893</v>
      </c>
      <c r="C945" s="146"/>
      <c r="D945" s="146"/>
      <c r="E945" s="144"/>
      <c r="F945" s="144"/>
      <c r="G945" s="144"/>
      <c r="H945" s="144"/>
      <c r="I945" s="144"/>
      <c r="J945" s="144"/>
      <c r="K945" s="144"/>
      <c r="L945" s="144"/>
      <c r="M945" s="144"/>
      <c r="N945" s="144"/>
      <c r="O945" s="144"/>
      <c r="P945" s="144"/>
      <c r="Q945" s="144"/>
      <c r="R945" s="151"/>
      <c r="S945" s="133"/>
    </row>
    <row r="946" spans="1:19" s="148" customFormat="1" ht="12.75" customHeight="1" x14ac:dyDescent="0.2">
      <c r="A946" s="142" t="s">
        <v>26992</v>
      </c>
      <c r="B946" s="125">
        <v>0.01</v>
      </c>
      <c r="C946" s="127"/>
      <c r="D946" s="127"/>
      <c r="E946" s="125"/>
      <c r="F946" s="125"/>
      <c r="G946" s="125"/>
      <c r="H946" s="125"/>
      <c r="I946" s="125"/>
      <c r="J946" s="125"/>
      <c r="K946" s="125"/>
      <c r="L946" s="125"/>
      <c r="M946" s="125"/>
      <c r="N946" s="125"/>
      <c r="O946" s="125"/>
      <c r="P946" s="125"/>
      <c r="Q946" s="125"/>
      <c r="R946" s="149"/>
      <c r="S946" s="133"/>
    </row>
    <row r="947" spans="1:19" s="148" customFormat="1" ht="12.75" customHeight="1" x14ac:dyDescent="0.2">
      <c r="A947" s="141" t="s">
        <v>27228</v>
      </c>
      <c r="B947" s="152" t="s">
        <v>26904</v>
      </c>
      <c r="C947" s="131"/>
      <c r="D947" s="131"/>
      <c r="E947" s="152"/>
      <c r="F947" s="152"/>
      <c r="G947" s="152"/>
      <c r="H947" s="152"/>
      <c r="I947" s="152"/>
      <c r="J947" s="152"/>
      <c r="K947" s="152"/>
      <c r="L947" s="152"/>
      <c r="M947" s="152"/>
      <c r="N947" s="152"/>
      <c r="O947" s="152"/>
      <c r="P947" s="152"/>
      <c r="Q947" s="152"/>
      <c r="R947" s="212"/>
      <c r="S947" s="133"/>
    </row>
    <row r="948" spans="1:19" s="148" customFormat="1" ht="12.75" customHeight="1" x14ac:dyDescent="0.2">
      <c r="A948" s="142" t="s">
        <v>27228</v>
      </c>
      <c r="B948" s="125">
        <v>0.01</v>
      </c>
      <c r="C948" s="127"/>
      <c r="D948" s="127"/>
      <c r="E948" s="125"/>
      <c r="F948" s="125"/>
      <c r="G948" s="125"/>
      <c r="H948" s="125"/>
      <c r="I948" s="125"/>
      <c r="J948" s="125"/>
      <c r="K948" s="125"/>
      <c r="L948" s="125"/>
      <c r="M948" s="125"/>
      <c r="N948" s="125"/>
      <c r="O948" s="125"/>
      <c r="P948" s="125"/>
      <c r="Q948" s="125"/>
      <c r="R948" s="149"/>
      <c r="S948" s="133"/>
    </row>
    <row r="949" spans="1:19" s="148" customFormat="1" ht="12.75" customHeight="1" x14ac:dyDescent="0.2">
      <c r="A949" s="141" t="s">
        <v>27357</v>
      </c>
      <c r="B949" s="152" t="s">
        <v>26882</v>
      </c>
      <c r="C949" s="131"/>
      <c r="D949" s="131"/>
      <c r="E949" s="152"/>
      <c r="F949" s="152"/>
      <c r="G949" s="152"/>
      <c r="H949" s="152"/>
      <c r="I949" s="152"/>
      <c r="J949" s="152"/>
      <c r="K949" s="152"/>
      <c r="L949" s="152"/>
      <c r="M949" s="152"/>
      <c r="N949" s="152"/>
      <c r="O949" s="152"/>
      <c r="P949" s="152"/>
      <c r="Q949" s="152"/>
      <c r="R949" s="212"/>
      <c r="S949" s="133"/>
    </row>
    <row r="950" spans="1:19" s="148" customFormat="1" ht="12.75" customHeight="1" x14ac:dyDescent="0.2">
      <c r="A950" s="142" t="s">
        <v>27357</v>
      </c>
      <c r="B950" s="125">
        <v>0.01</v>
      </c>
      <c r="C950" s="127"/>
      <c r="D950" s="127"/>
      <c r="E950" s="125"/>
      <c r="F950" s="125"/>
      <c r="G950" s="125"/>
      <c r="H950" s="125"/>
      <c r="I950" s="125"/>
      <c r="J950" s="125"/>
      <c r="K950" s="125"/>
      <c r="L950" s="125"/>
      <c r="M950" s="125"/>
      <c r="N950" s="125"/>
      <c r="O950" s="125"/>
      <c r="P950" s="125"/>
      <c r="Q950" s="125"/>
      <c r="R950" s="149"/>
      <c r="S950" s="133"/>
    </row>
    <row r="951" spans="1:19" s="148" customFormat="1" ht="12.75" customHeight="1" x14ac:dyDescent="0.2">
      <c r="A951" s="158" t="s">
        <v>27066</v>
      </c>
      <c r="B951" s="144" t="s">
        <v>27078</v>
      </c>
      <c r="C951" s="146"/>
      <c r="D951" s="146"/>
      <c r="E951" s="144"/>
      <c r="F951" s="144"/>
      <c r="G951" s="144"/>
      <c r="H951" s="144"/>
      <c r="I951" s="144"/>
      <c r="J951" s="144"/>
      <c r="K951" s="144"/>
      <c r="L951" s="144"/>
      <c r="M951" s="144"/>
      <c r="N951" s="144"/>
      <c r="O951" s="144"/>
      <c r="P951" s="144"/>
      <c r="Q951" s="144"/>
      <c r="R951" s="151"/>
      <c r="S951" s="133"/>
    </row>
    <row r="952" spans="1:19" s="148" customFormat="1" ht="12.75" customHeight="1" x14ac:dyDescent="0.2">
      <c r="A952" s="158" t="s">
        <v>27066</v>
      </c>
      <c r="B952" s="144">
        <v>0.01</v>
      </c>
      <c r="C952" s="146"/>
      <c r="D952" s="146"/>
      <c r="E952" s="144"/>
      <c r="F952" s="144"/>
      <c r="G952" s="144"/>
      <c r="H952" s="144"/>
      <c r="I952" s="144"/>
      <c r="J952" s="144"/>
      <c r="K952" s="144"/>
      <c r="L952" s="144"/>
      <c r="M952" s="144"/>
      <c r="N952" s="144"/>
      <c r="O952" s="144"/>
      <c r="P952" s="144"/>
      <c r="Q952" s="144"/>
      <c r="R952" s="151"/>
      <c r="S952" s="133"/>
    </row>
    <row r="953" spans="1:19" s="133" customFormat="1" ht="25.5" x14ac:dyDescent="0.2">
      <c r="A953" s="139" t="s">
        <v>82</v>
      </c>
      <c r="B953" s="130" t="s">
        <v>23</v>
      </c>
      <c r="C953" s="130" t="s">
        <v>24</v>
      </c>
      <c r="D953" s="131" t="s">
        <v>3</v>
      </c>
      <c r="E953" s="131"/>
      <c r="F953" s="131"/>
      <c r="G953" s="131"/>
      <c r="H953" s="131"/>
      <c r="I953" s="131"/>
      <c r="J953" s="131"/>
      <c r="K953" s="131"/>
      <c r="L953" s="131"/>
      <c r="M953" s="131"/>
      <c r="N953" s="131"/>
      <c r="O953" s="131"/>
      <c r="P953" s="131"/>
      <c r="Q953" s="131"/>
      <c r="R953" s="137"/>
    </row>
    <row r="954" spans="1:19" s="148" customFormat="1" ht="12.75" customHeight="1" x14ac:dyDescent="0.2">
      <c r="A954" s="140" t="s">
        <v>82</v>
      </c>
      <c r="B954" s="125">
        <v>0.01</v>
      </c>
      <c r="C954" s="125">
        <v>0.01</v>
      </c>
      <c r="D954" s="125">
        <v>0.01</v>
      </c>
      <c r="E954" s="125"/>
      <c r="F954" s="125"/>
      <c r="G954" s="125"/>
      <c r="H954" s="125"/>
      <c r="I954" s="125"/>
      <c r="J954" s="125"/>
      <c r="K954" s="125"/>
      <c r="L954" s="125"/>
      <c r="M954" s="125"/>
      <c r="N954" s="125"/>
      <c r="O954" s="125"/>
      <c r="P954" s="125"/>
      <c r="Q954" s="125"/>
      <c r="R954" s="149"/>
      <c r="S954" s="133"/>
    </row>
    <row r="955" spans="1:19" s="148" customFormat="1" ht="12.75" customHeight="1" x14ac:dyDescent="0.2">
      <c r="A955" s="193" t="s">
        <v>26995</v>
      </c>
      <c r="B955" s="144" t="s">
        <v>26893</v>
      </c>
      <c r="C955" s="144"/>
      <c r="D955" s="144"/>
      <c r="E955" s="144"/>
      <c r="F955" s="144"/>
      <c r="G955" s="144"/>
      <c r="H955" s="144"/>
      <c r="I955" s="144"/>
      <c r="J955" s="144"/>
      <c r="K955" s="144"/>
      <c r="L955" s="144"/>
      <c r="M955" s="144"/>
      <c r="N955" s="144"/>
      <c r="O955" s="144"/>
      <c r="P955" s="144"/>
      <c r="Q955" s="144"/>
      <c r="R955" s="151"/>
      <c r="S955" s="133"/>
    </row>
    <row r="956" spans="1:19" s="148" customFormat="1" ht="12.75" customHeight="1" x14ac:dyDescent="0.2">
      <c r="A956" s="140" t="s">
        <v>26995</v>
      </c>
      <c r="B956" s="125">
        <v>0.01</v>
      </c>
      <c r="C956" s="125"/>
      <c r="D956" s="125"/>
      <c r="E956" s="125"/>
      <c r="F956" s="125"/>
      <c r="G956" s="125"/>
      <c r="H956" s="125"/>
      <c r="I956" s="125"/>
      <c r="J956" s="125"/>
      <c r="K956" s="125"/>
      <c r="L956" s="125"/>
      <c r="M956" s="125"/>
      <c r="N956" s="125"/>
      <c r="O956" s="125"/>
      <c r="P956" s="125"/>
      <c r="Q956" s="125"/>
      <c r="R956" s="149"/>
      <c r="S956" s="133"/>
    </row>
    <row r="957" spans="1:19" s="148" customFormat="1" ht="25.5" x14ac:dyDescent="0.2">
      <c r="A957" s="214" t="s">
        <v>26902</v>
      </c>
      <c r="B957" s="144" t="s">
        <v>23</v>
      </c>
      <c r="C957" s="146" t="s">
        <v>24</v>
      </c>
      <c r="D957" s="144"/>
      <c r="E957" s="144"/>
      <c r="F957" s="144"/>
      <c r="G957" s="144"/>
      <c r="H957" s="144"/>
      <c r="I957" s="144"/>
      <c r="J957" s="144"/>
      <c r="K957" s="144"/>
      <c r="L957" s="144"/>
      <c r="M957" s="144"/>
      <c r="N957" s="144"/>
      <c r="O957" s="144"/>
      <c r="P957" s="144"/>
      <c r="Q957" s="144"/>
      <c r="R957" s="151"/>
      <c r="S957" s="133"/>
    </row>
    <row r="958" spans="1:19" s="148" customFormat="1" ht="12.75" customHeight="1" x14ac:dyDescent="0.2">
      <c r="A958" s="217" t="s">
        <v>26902</v>
      </c>
      <c r="B958" s="125">
        <v>0.01</v>
      </c>
      <c r="C958" s="125">
        <v>0.01</v>
      </c>
      <c r="D958" s="125"/>
      <c r="E958" s="125"/>
      <c r="F958" s="125"/>
      <c r="G958" s="125"/>
      <c r="H958" s="125"/>
      <c r="I958" s="125"/>
      <c r="J958" s="125"/>
      <c r="K958" s="125"/>
      <c r="L958" s="125"/>
      <c r="M958" s="125"/>
      <c r="N958" s="125"/>
      <c r="O958" s="125"/>
      <c r="P958" s="125"/>
      <c r="Q958" s="125"/>
      <c r="R958" s="149"/>
      <c r="S958" s="133"/>
    </row>
    <row r="959" spans="1:19" s="148" customFormat="1" ht="25.5" x14ac:dyDescent="0.2">
      <c r="A959" s="216" t="s">
        <v>26985</v>
      </c>
      <c r="B959" s="131" t="s">
        <v>23</v>
      </c>
      <c r="C959" s="131" t="s">
        <v>24</v>
      </c>
      <c r="D959" s="152"/>
      <c r="E959" s="152"/>
      <c r="F959" s="152"/>
      <c r="G959" s="152"/>
      <c r="H959" s="152"/>
      <c r="I959" s="152"/>
      <c r="J959" s="152"/>
      <c r="K959" s="152"/>
      <c r="L959" s="152"/>
      <c r="M959" s="152"/>
      <c r="N959" s="152"/>
      <c r="O959" s="152"/>
      <c r="P959" s="152"/>
      <c r="Q959" s="152"/>
      <c r="R959" s="212"/>
      <c r="S959" s="133"/>
    </row>
    <row r="960" spans="1:19" s="148" customFormat="1" ht="12.75" customHeight="1" x14ac:dyDescent="0.2">
      <c r="A960" s="217" t="s">
        <v>26985</v>
      </c>
      <c r="B960" s="125">
        <v>0.01</v>
      </c>
      <c r="C960" s="125">
        <v>0.01</v>
      </c>
      <c r="D960" s="125"/>
      <c r="E960" s="125"/>
      <c r="F960" s="125"/>
      <c r="G960" s="125"/>
      <c r="H960" s="125"/>
      <c r="I960" s="125"/>
      <c r="J960" s="125"/>
      <c r="K960" s="125"/>
      <c r="L960" s="125"/>
      <c r="M960" s="125"/>
      <c r="N960" s="125"/>
      <c r="O960" s="125"/>
      <c r="P960" s="125"/>
      <c r="Q960" s="125"/>
      <c r="R960" s="149"/>
      <c r="S960" s="133"/>
    </row>
    <row r="961" spans="1:19" s="148" customFormat="1" ht="25.5" x14ac:dyDescent="0.2">
      <c r="A961" s="214" t="s">
        <v>27179</v>
      </c>
      <c r="B961" s="144" t="s">
        <v>23</v>
      </c>
      <c r="C961" s="146" t="s">
        <v>24</v>
      </c>
      <c r="D961" s="144" t="s">
        <v>125</v>
      </c>
      <c r="E961" s="144"/>
      <c r="F961" s="144"/>
      <c r="G961" s="144"/>
      <c r="H961" s="144"/>
      <c r="I961" s="144"/>
      <c r="J961" s="144"/>
      <c r="K961" s="144"/>
      <c r="L961" s="144"/>
      <c r="M961" s="144"/>
      <c r="N961" s="144"/>
      <c r="O961" s="144"/>
      <c r="P961" s="144"/>
      <c r="Q961" s="144"/>
      <c r="R961" s="151"/>
      <c r="S961" s="133"/>
    </row>
    <row r="962" spans="1:19" s="148" customFormat="1" ht="12.75" customHeight="1" x14ac:dyDescent="0.2">
      <c r="A962" s="214" t="s">
        <v>27179</v>
      </c>
      <c r="B962" s="144">
        <v>0.01</v>
      </c>
      <c r="C962" s="144">
        <v>0.01</v>
      </c>
      <c r="D962" s="144">
        <v>0.01</v>
      </c>
      <c r="E962" s="144"/>
      <c r="F962" s="144"/>
      <c r="G962" s="144"/>
      <c r="H962" s="144"/>
      <c r="I962" s="144"/>
      <c r="J962" s="144"/>
      <c r="K962" s="144"/>
      <c r="L962" s="144"/>
      <c r="M962" s="144"/>
      <c r="N962" s="144"/>
      <c r="O962" s="144"/>
      <c r="P962" s="144"/>
      <c r="Q962" s="144"/>
      <c r="R962" s="151"/>
      <c r="S962" s="133"/>
    </row>
    <row r="963" spans="1:19" s="148" customFormat="1" ht="12.75" customHeight="1" x14ac:dyDescent="0.2">
      <c r="A963" s="216" t="s">
        <v>27267</v>
      </c>
      <c r="B963" s="152" t="s">
        <v>26860</v>
      </c>
      <c r="C963" s="152"/>
      <c r="D963" s="152"/>
      <c r="E963" s="152"/>
      <c r="F963" s="152"/>
      <c r="G963" s="152"/>
      <c r="H963" s="152"/>
      <c r="I963" s="152"/>
      <c r="J963" s="152"/>
      <c r="K963" s="152"/>
      <c r="L963" s="152"/>
      <c r="M963" s="152"/>
      <c r="N963" s="152"/>
      <c r="O963" s="152"/>
      <c r="P963" s="152"/>
      <c r="Q963" s="152"/>
      <c r="R963" s="212"/>
      <c r="S963" s="133"/>
    </row>
    <row r="964" spans="1:19" s="148" customFormat="1" ht="12.75" customHeight="1" x14ac:dyDescent="0.2">
      <c r="A964" s="217" t="s">
        <v>27267</v>
      </c>
      <c r="B964" s="125">
        <v>0.01</v>
      </c>
      <c r="C964" s="125"/>
      <c r="D964" s="125"/>
      <c r="E964" s="125"/>
      <c r="F964" s="125"/>
      <c r="G964" s="125"/>
      <c r="H964" s="125"/>
      <c r="I964" s="125"/>
      <c r="J964" s="125"/>
      <c r="K964" s="125"/>
      <c r="L964" s="125"/>
      <c r="M964" s="125"/>
      <c r="N964" s="125"/>
      <c r="O964" s="125"/>
      <c r="P964" s="125"/>
      <c r="Q964" s="125"/>
      <c r="R964" s="149"/>
      <c r="S964" s="133"/>
    </row>
    <row r="965" spans="1:19" s="148" customFormat="1" ht="12.75" customHeight="1" x14ac:dyDescent="0.2">
      <c r="A965" s="216" t="s">
        <v>27182</v>
      </c>
      <c r="B965" s="152" t="s">
        <v>26860</v>
      </c>
      <c r="C965" s="152"/>
      <c r="D965" s="152"/>
      <c r="E965" s="152"/>
      <c r="F965" s="152"/>
      <c r="G965" s="152"/>
      <c r="H965" s="152"/>
      <c r="I965" s="152"/>
      <c r="J965" s="152"/>
      <c r="K965" s="152"/>
      <c r="L965" s="152"/>
      <c r="M965" s="152"/>
      <c r="N965" s="152"/>
      <c r="O965" s="152"/>
      <c r="P965" s="152"/>
      <c r="Q965" s="152"/>
      <c r="R965" s="212"/>
      <c r="S965" s="133"/>
    </row>
    <row r="966" spans="1:19" s="148" customFormat="1" ht="12.75" customHeight="1" x14ac:dyDescent="0.2">
      <c r="A966" s="217" t="s">
        <v>27182</v>
      </c>
      <c r="B966" s="125">
        <v>0.01</v>
      </c>
      <c r="C966" s="125"/>
      <c r="D966" s="125"/>
      <c r="E966" s="125"/>
      <c r="F966" s="125"/>
      <c r="G966" s="125"/>
      <c r="H966" s="125"/>
      <c r="I966" s="125"/>
      <c r="J966" s="125"/>
      <c r="K966" s="125"/>
      <c r="L966" s="125"/>
      <c r="M966" s="125"/>
      <c r="N966" s="125"/>
      <c r="O966" s="125"/>
      <c r="P966" s="125"/>
      <c r="Q966" s="125"/>
      <c r="R966" s="149"/>
      <c r="S966" s="133"/>
    </row>
    <row r="967" spans="1:19" s="148" customFormat="1" ht="12.75" customHeight="1" x14ac:dyDescent="0.2">
      <c r="A967" s="214" t="s">
        <v>27575</v>
      </c>
      <c r="B967" s="144" t="s">
        <v>26893</v>
      </c>
      <c r="C967" s="144"/>
      <c r="D967" s="144"/>
      <c r="E967" s="144"/>
      <c r="F967" s="144"/>
      <c r="G967" s="144"/>
      <c r="H967" s="144"/>
      <c r="I967" s="144"/>
      <c r="J967" s="144"/>
      <c r="K967" s="144"/>
      <c r="L967" s="144"/>
      <c r="M967" s="144"/>
      <c r="N967" s="144"/>
      <c r="O967" s="144"/>
      <c r="P967" s="144"/>
      <c r="Q967" s="144"/>
      <c r="R967" s="151"/>
      <c r="S967" s="133"/>
    </row>
    <row r="968" spans="1:19" s="148" customFormat="1" ht="12.75" customHeight="1" x14ac:dyDescent="0.2">
      <c r="A968" s="214" t="s">
        <v>27575</v>
      </c>
      <c r="B968" s="144">
        <v>0.01</v>
      </c>
      <c r="C968" s="144"/>
      <c r="D968" s="144"/>
      <c r="E968" s="144"/>
      <c r="F968" s="144"/>
      <c r="G968" s="144"/>
      <c r="H968" s="144"/>
      <c r="I968" s="144"/>
      <c r="J968" s="144"/>
      <c r="K968" s="144"/>
      <c r="L968" s="144"/>
      <c r="M968" s="144"/>
      <c r="N968" s="144"/>
      <c r="O968" s="144"/>
      <c r="P968" s="144"/>
      <c r="Q968" s="144"/>
      <c r="R968" s="151"/>
      <c r="S968" s="133"/>
    </row>
    <row r="969" spans="1:19" s="133" customFormat="1" ht="25.5" x14ac:dyDescent="0.2">
      <c r="A969" s="141" t="s">
        <v>83</v>
      </c>
      <c r="B969" s="130" t="s">
        <v>27078</v>
      </c>
      <c r="C969" s="130" t="s">
        <v>8</v>
      </c>
      <c r="D969" s="131" t="s">
        <v>26</v>
      </c>
      <c r="E969" s="131" t="s">
        <v>10</v>
      </c>
      <c r="F969" s="131" t="s">
        <v>23</v>
      </c>
      <c r="G969" s="131" t="s">
        <v>24</v>
      </c>
      <c r="H969" s="131" t="s">
        <v>3</v>
      </c>
      <c r="I969" s="131" t="s">
        <v>125</v>
      </c>
      <c r="J969" s="131"/>
      <c r="K969" s="131"/>
      <c r="L969" s="131"/>
      <c r="M969" s="131"/>
      <c r="N969" s="131"/>
      <c r="O969" s="131"/>
      <c r="P969" s="131"/>
      <c r="Q969" s="131"/>
      <c r="R969" s="137"/>
    </row>
    <row r="970" spans="1:19" s="148" customFormat="1" ht="12.75" customHeight="1" x14ac:dyDescent="0.2">
      <c r="A970" s="142" t="s">
        <v>83</v>
      </c>
      <c r="B970" s="215">
        <v>0.01</v>
      </c>
      <c r="C970" s="125">
        <v>0.01</v>
      </c>
      <c r="D970" s="125">
        <v>0.01</v>
      </c>
      <c r="E970" s="125">
        <v>0.01</v>
      </c>
      <c r="F970" s="125">
        <v>0.01</v>
      </c>
      <c r="G970" s="125">
        <v>0.01</v>
      </c>
      <c r="H970" s="125">
        <v>0.01</v>
      </c>
      <c r="I970" s="125">
        <v>0.01</v>
      </c>
      <c r="J970" s="125"/>
      <c r="K970" s="125"/>
      <c r="L970" s="125"/>
      <c r="M970" s="125"/>
      <c r="N970" s="125"/>
      <c r="O970" s="125"/>
      <c r="P970" s="125"/>
      <c r="Q970" s="125"/>
      <c r="R970" s="149"/>
      <c r="S970" s="133"/>
    </row>
    <row r="971" spans="1:19" s="148" customFormat="1" ht="25.5" x14ac:dyDescent="0.2">
      <c r="A971" s="158" t="s">
        <v>26853</v>
      </c>
      <c r="B971" s="144" t="s">
        <v>16</v>
      </c>
      <c r="C971" s="146" t="s">
        <v>21</v>
      </c>
      <c r="D971" s="146" t="s">
        <v>26</v>
      </c>
      <c r="E971" s="144" t="s">
        <v>23</v>
      </c>
      <c r="F971" s="144" t="s">
        <v>3</v>
      </c>
      <c r="G971" s="144"/>
      <c r="H971" s="144"/>
      <c r="I971" s="144"/>
      <c r="J971" s="144"/>
      <c r="K971" s="144"/>
      <c r="L971" s="144"/>
      <c r="M971" s="144"/>
      <c r="N971" s="144"/>
      <c r="O971" s="144"/>
      <c r="P971" s="144"/>
      <c r="Q971" s="144"/>
      <c r="R971" s="151"/>
      <c r="S971" s="133"/>
    </row>
    <row r="972" spans="1:19" s="148" customFormat="1" ht="12.75" customHeight="1" x14ac:dyDescent="0.2">
      <c r="A972" s="158" t="s">
        <v>26853</v>
      </c>
      <c r="B972" s="144">
        <v>0.01</v>
      </c>
      <c r="C972" s="146">
        <v>0.01</v>
      </c>
      <c r="D972" s="146">
        <v>0.01</v>
      </c>
      <c r="E972" s="144">
        <v>0.01</v>
      </c>
      <c r="F972" s="144">
        <v>0.01</v>
      </c>
      <c r="G972" s="144"/>
      <c r="H972" s="144"/>
      <c r="I972" s="144"/>
      <c r="J972" s="144"/>
      <c r="K972" s="144"/>
      <c r="L972" s="144"/>
      <c r="M972" s="144"/>
      <c r="N972" s="144"/>
      <c r="O972" s="144"/>
      <c r="P972" s="144"/>
      <c r="Q972" s="144"/>
      <c r="R972" s="151"/>
      <c r="S972" s="133"/>
    </row>
    <row r="973" spans="1:19" s="148" customFormat="1" ht="25.5" x14ac:dyDescent="0.2">
      <c r="A973" s="141" t="s">
        <v>27564</v>
      </c>
      <c r="B973" s="131" t="s">
        <v>26</v>
      </c>
      <c r="C973" s="131" t="s">
        <v>27</v>
      </c>
      <c r="D973" s="131"/>
      <c r="E973" s="152"/>
      <c r="F973" s="152"/>
      <c r="G973" s="152"/>
      <c r="H973" s="152"/>
      <c r="I973" s="152"/>
      <c r="J973" s="152"/>
      <c r="K973" s="152"/>
      <c r="L973" s="152"/>
      <c r="M973" s="152"/>
      <c r="N973" s="152"/>
      <c r="O973" s="152"/>
      <c r="P973" s="152"/>
      <c r="Q973" s="152"/>
      <c r="R973" s="212"/>
      <c r="S973" s="133"/>
    </row>
    <row r="974" spans="1:19" s="148" customFormat="1" ht="12.75" customHeight="1" x14ac:dyDescent="0.2">
      <c r="A974" s="142" t="s">
        <v>27564</v>
      </c>
      <c r="B974" s="125">
        <v>0.01</v>
      </c>
      <c r="C974" s="125">
        <v>0.01</v>
      </c>
      <c r="D974" s="127"/>
      <c r="E974" s="125"/>
      <c r="F974" s="125"/>
      <c r="G974" s="125"/>
      <c r="H974" s="125"/>
      <c r="I974" s="125"/>
      <c r="J974" s="125"/>
      <c r="K974" s="125"/>
      <c r="L974" s="125"/>
      <c r="M974" s="125"/>
      <c r="N974" s="125"/>
      <c r="O974" s="125"/>
      <c r="P974" s="125"/>
      <c r="Q974" s="125"/>
      <c r="R974" s="149"/>
      <c r="S974" s="133"/>
    </row>
    <row r="975" spans="1:19" s="148" customFormat="1" ht="12.75" customHeight="1" x14ac:dyDescent="0.2">
      <c r="A975" s="141" t="s">
        <v>27222</v>
      </c>
      <c r="B975" s="152" t="s">
        <v>26893</v>
      </c>
      <c r="C975" s="131"/>
      <c r="D975" s="131"/>
      <c r="E975" s="152"/>
      <c r="F975" s="152"/>
      <c r="G975" s="152"/>
      <c r="H975" s="152"/>
      <c r="I975" s="152"/>
      <c r="J975" s="152"/>
      <c r="K975" s="152"/>
      <c r="L975" s="152"/>
      <c r="M975" s="152"/>
      <c r="N975" s="152"/>
      <c r="O975" s="152"/>
      <c r="P975" s="152"/>
      <c r="Q975" s="152"/>
      <c r="R975" s="212"/>
      <c r="S975" s="133"/>
    </row>
    <row r="976" spans="1:19" s="148" customFormat="1" ht="12.75" customHeight="1" x14ac:dyDescent="0.2">
      <c r="A976" s="142" t="s">
        <v>27222</v>
      </c>
      <c r="B976" s="125">
        <v>0.01</v>
      </c>
      <c r="C976" s="127"/>
      <c r="D976" s="127"/>
      <c r="E976" s="125"/>
      <c r="F976" s="125"/>
      <c r="G976" s="125"/>
      <c r="H976" s="125"/>
      <c r="I976" s="125"/>
      <c r="J976" s="125"/>
      <c r="K976" s="125"/>
      <c r="L976" s="125"/>
      <c r="M976" s="125"/>
      <c r="N976" s="125"/>
      <c r="O976" s="125"/>
      <c r="P976" s="125"/>
      <c r="Q976" s="125"/>
      <c r="R976" s="149"/>
      <c r="S976" s="133"/>
    </row>
    <row r="977" spans="1:78" s="148" customFormat="1" ht="12.75" customHeight="1" x14ac:dyDescent="0.2">
      <c r="A977" s="158" t="s">
        <v>27485</v>
      </c>
      <c r="B977" s="144" t="s">
        <v>26893</v>
      </c>
      <c r="C977" s="146"/>
      <c r="D977" s="146"/>
      <c r="E977" s="144"/>
      <c r="F977" s="144"/>
      <c r="G977" s="144"/>
      <c r="H977" s="144"/>
      <c r="I977" s="144"/>
      <c r="J977" s="144"/>
      <c r="K977" s="144"/>
      <c r="L977" s="144"/>
      <c r="M977" s="144"/>
      <c r="N977" s="144"/>
      <c r="O977" s="144"/>
      <c r="P977" s="144"/>
      <c r="Q977" s="144"/>
      <c r="R977" s="151"/>
      <c r="S977" s="133"/>
    </row>
    <row r="978" spans="1:78" s="148" customFormat="1" ht="12.75" customHeight="1" x14ac:dyDescent="0.2">
      <c r="A978" s="158" t="s">
        <v>27485</v>
      </c>
      <c r="B978" s="144">
        <v>0.01</v>
      </c>
      <c r="C978" s="146"/>
      <c r="D978" s="146"/>
      <c r="E978" s="144"/>
      <c r="F978" s="144"/>
      <c r="G978" s="144"/>
      <c r="H978" s="144"/>
      <c r="I978" s="144"/>
      <c r="J978" s="144"/>
      <c r="K978" s="144"/>
      <c r="L978" s="144"/>
      <c r="M978" s="144"/>
      <c r="N978" s="144"/>
      <c r="O978" s="144"/>
      <c r="P978" s="144"/>
      <c r="Q978" s="144"/>
      <c r="R978" s="151"/>
      <c r="S978" s="133"/>
    </row>
    <row r="979" spans="1:78" s="133" customFormat="1" x14ac:dyDescent="0.2">
      <c r="A979" s="139" t="s">
        <v>84</v>
      </c>
      <c r="B979" s="130" t="s">
        <v>3</v>
      </c>
      <c r="C979" s="130"/>
      <c r="D979" s="131"/>
      <c r="E979" s="131"/>
      <c r="F979" s="131"/>
      <c r="G979" s="131"/>
      <c r="H979" s="131"/>
      <c r="I979" s="131"/>
      <c r="J979" s="131"/>
      <c r="K979" s="131"/>
      <c r="L979" s="131"/>
      <c r="M979" s="131"/>
      <c r="N979" s="131"/>
      <c r="O979" s="131"/>
      <c r="P979" s="131"/>
      <c r="Q979" s="131"/>
      <c r="R979" s="137"/>
    </row>
    <row r="980" spans="1:78" s="148" customFormat="1" ht="12.75" customHeight="1" x14ac:dyDescent="0.2">
      <c r="A980" s="140" t="s">
        <v>84</v>
      </c>
      <c r="B980" s="125">
        <v>0.01</v>
      </c>
      <c r="C980" s="127"/>
      <c r="D980" s="127"/>
      <c r="E980" s="125"/>
      <c r="F980" s="125"/>
      <c r="G980" s="125"/>
      <c r="H980" s="125"/>
      <c r="I980" s="125"/>
      <c r="J980" s="125"/>
      <c r="K980" s="125"/>
      <c r="L980" s="125"/>
      <c r="M980" s="125"/>
      <c r="N980" s="125"/>
      <c r="O980" s="125"/>
      <c r="P980" s="125"/>
      <c r="Q980" s="125"/>
      <c r="R980" s="149"/>
      <c r="S980" s="133"/>
    </row>
    <row r="981" spans="1:78" s="148" customFormat="1" ht="25.5" x14ac:dyDescent="0.2">
      <c r="A981" s="193" t="s">
        <v>27566</v>
      </c>
      <c r="B981" s="146" t="s">
        <v>8</v>
      </c>
      <c r="C981" s="146"/>
      <c r="D981" s="146"/>
      <c r="E981" s="144"/>
      <c r="F981" s="144"/>
      <c r="G981" s="144"/>
      <c r="H981" s="144"/>
      <c r="I981" s="144"/>
      <c r="J981" s="144"/>
      <c r="K981" s="144"/>
      <c r="L981" s="144"/>
      <c r="M981" s="144"/>
      <c r="N981" s="144"/>
      <c r="O981" s="144"/>
      <c r="P981" s="144"/>
      <c r="Q981" s="144"/>
      <c r="R981" s="151"/>
      <c r="S981" s="133"/>
    </row>
    <row r="982" spans="1:78" s="148" customFormat="1" ht="12.75" customHeight="1" x14ac:dyDescent="0.2">
      <c r="A982" s="193" t="s">
        <v>27566</v>
      </c>
      <c r="B982" s="144">
        <v>0.01</v>
      </c>
      <c r="C982" s="146"/>
      <c r="D982" s="146"/>
      <c r="E982" s="144"/>
      <c r="F982" s="144"/>
      <c r="G982" s="144"/>
      <c r="H982" s="144"/>
      <c r="I982" s="144"/>
      <c r="J982" s="144"/>
      <c r="K982" s="144"/>
      <c r="L982" s="144"/>
      <c r="M982" s="144"/>
      <c r="N982" s="144"/>
      <c r="O982" s="144"/>
      <c r="P982" s="144"/>
      <c r="Q982" s="144"/>
      <c r="R982" s="151"/>
      <c r="S982" s="133"/>
    </row>
    <row r="983" spans="1:78" s="133" customFormat="1" ht="25.5" x14ac:dyDescent="0.2">
      <c r="A983" s="129" t="s">
        <v>85</v>
      </c>
      <c r="B983" s="130" t="s">
        <v>10</v>
      </c>
      <c r="C983" s="130" t="s">
        <v>23</v>
      </c>
      <c r="D983" s="131"/>
      <c r="E983" s="131"/>
      <c r="F983" s="131"/>
      <c r="G983" s="131"/>
      <c r="H983" s="131"/>
      <c r="I983" s="131"/>
      <c r="J983" s="131"/>
      <c r="K983" s="131"/>
      <c r="L983" s="131"/>
      <c r="M983" s="131"/>
      <c r="N983" s="131"/>
      <c r="O983" s="131"/>
      <c r="P983" s="131"/>
      <c r="Q983" s="131"/>
      <c r="R983" s="137"/>
    </row>
    <row r="984" spans="1:78" s="133" customFormat="1" ht="12.75" customHeight="1" x14ac:dyDescent="0.2">
      <c r="A984" s="134" t="s">
        <v>85</v>
      </c>
      <c r="B984" s="125">
        <v>0.01</v>
      </c>
      <c r="C984" s="126">
        <v>0.01</v>
      </c>
      <c r="D984" s="127"/>
      <c r="E984" s="125"/>
      <c r="F984" s="125"/>
      <c r="G984" s="125"/>
      <c r="H984" s="125"/>
      <c r="I984" s="125"/>
      <c r="J984" s="125"/>
      <c r="K984" s="125"/>
      <c r="L984" s="125"/>
      <c r="M984" s="125"/>
      <c r="N984" s="125"/>
      <c r="O984" s="125"/>
      <c r="P984" s="125"/>
      <c r="Q984" s="125"/>
      <c r="R984" s="149"/>
      <c r="T984" s="148"/>
      <c r="U984" s="148"/>
      <c r="V984" s="148"/>
      <c r="W984" s="148"/>
      <c r="X984" s="148"/>
      <c r="Y984" s="148"/>
      <c r="Z984" s="148"/>
      <c r="AA984" s="148"/>
      <c r="AB984" s="148"/>
      <c r="AC984" s="148"/>
      <c r="AD984" s="148"/>
      <c r="AE984" s="148"/>
      <c r="AF984" s="148"/>
      <c r="AG984" s="148"/>
      <c r="AH984" s="148"/>
      <c r="AI984" s="148"/>
      <c r="AJ984" s="148"/>
      <c r="AK984" s="148"/>
      <c r="AL984" s="148"/>
      <c r="AM984" s="148"/>
      <c r="AN984" s="148"/>
      <c r="AO984" s="148"/>
      <c r="AP984" s="148"/>
      <c r="AQ984" s="148"/>
      <c r="AR984" s="148"/>
      <c r="AS984" s="148"/>
      <c r="AT984" s="148"/>
      <c r="AU984" s="148"/>
      <c r="AV984" s="148"/>
      <c r="AW984" s="148"/>
      <c r="AX984" s="148"/>
      <c r="AY984" s="148"/>
      <c r="AZ984" s="148"/>
      <c r="BA984" s="148"/>
      <c r="BB984" s="148"/>
      <c r="BC984" s="148"/>
      <c r="BD984" s="148"/>
      <c r="BE984" s="148"/>
      <c r="BF984" s="148"/>
      <c r="BG984" s="148"/>
      <c r="BH984" s="148"/>
      <c r="BI984" s="148"/>
      <c r="BJ984" s="148"/>
      <c r="BK984" s="148"/>
      <c r="BL984" s="148"/>
      <c r="BM984" s="148"/>
      <c r="BN984" s="148"/>
      <c r="BO984" s="148"/>
      <c r="BP984" s="148"/>
      <c r="BQ984" s="148"/>
      <c r="BR984" s="148"/>
      <c r="BS984" s="148"/>
      <c r="BT984" s="148"/>
      <c r="BU984" s="148"/>
      <c r="BV984" s="148"/>
      <c r="BW984" s="148"/>
      <c r="BX984" s="148"/>
      <c r="BY984" s="148"/>
      <c r="BZ984" s="148"/>
    </row>
    <row r="985" spans="1:78" s="133" customFormat="1" ht="25.5" x14ac:dyDescent="0.2">
      <c r="A985" s="139" t="s">
        <v>86</v>
      </c>
      <c r="B985" s="130" t="s">
        <v>21</v>
      </c>
      <c r="C985" s="130" t="s">
        <v>26904</v>
      </c>
      <c r="D985" s="131" t="s">
        <v>26</v>
      </c>
      <c r="E985" s="131"/>
      <c r="F985" s="131"/>
      <c r="G985" s="131"/>
      <c r="H985" s="131"/>
      <c r="I985" s="131"/>
      <c r="J985" s="131"/>
      <c r="K985" s="131"/>
      <c r="L985" s="131"/>
      <c r="M985" s="131"/>
      <c r="N985" s="131"/>
      <c r="O985" s="131"/>
      <c r="P985" s="131"/>
      <c r="Q985" s="131"/>
      <c r="R985" s="137"/>
    </row>
    <row r="986" spans="1:78" s="133" customFormat="1" ht="12.75" customHeight="1" x14ac:dyDescent="0.2">
      <c r="A986" s="140" t="s">
        <v>86</v>
      </c>
      <c r="B986" s="125">
        <v>0.01</v>
      </c>
      <c r="C986" s="126">
        <v>0.01</v>
      </c>
      <c r="D986" s="127">
        <v>0.01</v>
      </c>
      <c r="E986" s="125"/>
      <c r="F986" s="125"/>
      <c r="G986" s="125"/>
      <c r="H986" s="125"/>
      <c r="I986" s="125"/>
      <c r="J986" s="125"/>
      <c r="K986" s="125"/>
      <c r="L986" s="125"/>
      <c r="M986" s="125"/>
      <c r="N986" s="125"/>
      <c r="O986" s="125"/>
      <c r="P986" s="125"/>
      <c r="Q986" s="125"/>
      <c r="R986" s="149"/>
      <c r="U986" s="148"/>
      <c r="V986" s="148"/>
      <c r="W986" s="148"/>
      <c r="X986" s="148"/>
      <c r="Y986" s="148"/>
      <c r="Z986" s="148"/>
      <c r="AA986" s="148"/>
      <c r="AB986" s="148"/>
      <c r="AC986" s="148"/>
      <c r="AD986" s="148"/>
      <c r="AE986" s="148"/>
      <c r="AF986" s="148"/>
      <c r="AG986" s="148"/>
      <c r="AH986" s="148"/>
      <c r="AI986" s="148"/>
      <c r="AJ986" s="148"/>
      <c r="AK986" s="148"/>
      <c r="AL986" s="148"/>
      <c r="AM986" s="148"/>
      <c r="AN986" s="148"/>
      <c r="AO986" s="148"/>
      <c r="AP986" s="148"/>
      <c r="AQ986" s="148"/>
      <c r="AR986" s="148"/>
      <c r="AS986" s="148"/>
      <c r="AT986" s="148"/>
      <c r="AU986" s="148"/>
      <c r="AV986" s="148"/>
      <c r="AW986" s="148"/>
      <c r="AX986" s="148"/>
      <c r="AY986" s="148"/>
      <c r="AZ986" s="148"/>
      <c r="BA986" s="148"/>
      <c r="BB986" s="148"/>
      <c r="BC986" s="148"/>
      <c r="BD986" s="148"/>
      <c r="BE986" s="148"/>
      <c r="BF986" s="148"/>
      <c r="BG986" s="148"/>
      <c r="BH986" s="148"/>
      <c r="BI986" s="148"/>
      <c r="BJ986" s="148"/>
      <c r="BK986" s="148"/>
      <c r="BL986" s="148"/>
      <c r="BM986" s="148"/>
      <c r="BN986" s="148"/>
      <c r="BO986" s="148"/>
      <c r="BP986" s="148"/>
      <c r="BQ986" s="148"/>
      <c r="BR986" s="148"/>
      <c r="BS986" s="148"/>
      <c r="BT986" s="148"/>
      <c r="BU986" s="148"/>
      <c r="BV986" s="148"/>
      <c r="BW986" s="148"/>
      <c r="BX986" s="148"/>
      <c r="BY986" s="148"/>
      <c r="BZ986" s="148"/>
    </row>
    <row r="987" spans="1:78" s="133" customFormat="1" ht="12.75" customHeight="1" x14ac:dyDescent="0.2">
      <c r="A987" s="139" t="s">
        <v>27367</v>
      </c>
      <c r="B987" s="152" t="s">
        <v>26860</v>
      </c>
      <c r="C987" s="194"/>
      <c r="D987" s="131"/>
      <c r="E987" s="152"/>
      <c r="F987" s="152"/>
      <c r="G987" s="152"/>
      <c r="H987" s="152"/>
      <c r="I987" s="152"/>
      <c r="J987" s="152"/>
      <c r="K987" s="152"/>
      <c r="L987" s="152"/>
      <c r="M987" s="152"/>
      <c r="N987" s="152"/>
      <c r="O987" s="152"/>
      <c r="P987" s="152"/>
      <c r="Q987" s="152"/>
      <c r="R987" s="212"/>
      <c r="U987" s="148"/>
      <c r="V987" s="148"/>
      <c r="W987" s="148"/>
      <c r="X987" s="148"/>
      <c r="Y987" s="148"/>
      <c r="Z987" s="148"/>
      <c r="AA987" s="148"/>
      <c r="AB987" s="148"/>
      <c r="AC987" s="148"/>
      <c r="AD987" s="148"/>
      <c r="AE987" s="148"/>
      <c r="AF987" s="148"/>
      <c r="AG987" s="148"/>
      <c r="AH987" s="148"/>
      <c r="AI987" s="148"/>
      <c r="AJ987" s="148"/>
      <c r="AK987" s="148"/>
      <c r="AL987" s="148"/>
      <c r="AM987" s="148"/>
      <c r="AN987" s="148"/>
      <c r="AO987" s="148"/>
      <c r="AP987" s="148"/>
      <c r="AQ987" s="148"/>
      <c r="AR987" s="148"/>
      <c r="AS987" s="148"/>
      <c r="AT987" s="148"/>
      <c r="AU987" s="148"/>
      <c r="AV987" s="148"/>
      <c r="AW987" s="148"/>
      <c r="AX987" s="148"/>
      <c r="AY987" s="148"/>
      <c r="AZ987" s="148"/>
      <c r="BA987" s="148"/>
      <c r="BB987" s="148"/>
      <c r="BC987" s="148"/>
      <c r="BD987" s="148"/>
      <c r="BE987" s="148"/>
      <c r="BF987" s="148"/>
      <c r="BG987" s="148"/>
      <c r="BH987" s="148"/>
      <c r="BI987" s="148"/>
      <c r="BJ987" s="148"/>
      <c r="BK987" s="148"/>
      <c r="BL987" s="148"/>
      <c r="BM987" s="148"/>
      <c r="BN987" s="148"/>
      <c r="BO987" s="148"/>
      <c r="BP987" s="148"/>
      <c r="BQ987" s="148"/>
      <c r="BR987" s="148"/>
      <c r="BS987" s="148"/>
      <c r="BT987" s="148"/>
      <c r="BU987" s="148"/>
      <c r="BV987" s="148"/>
      <c r="BW987" s="148"/>
      <c r="BX987" s="148"/>
      <c r="BY987" s="148"/>
      <c r="BZ987" s="148"/>
    </row>
    <row r="988" spans="1:78" s="133" customFormat="1" ht="12.75" customHeight="1" x14ac:dyDescent="0.2">
      <c r="A988" s="140" t="s">
        <v>27367</v>
      </c>
      <c r="B988" s="125">
        <v>0.01</v>
      </c>
      <c r="C988" s="126"/>
      <c r="D988" s="127"/>
      <c r="E988" s="125"/>
      <c r="F988" s="125"/>
      <c r="G988" s="125"/>
      <c r="H988" s="125"/>
      <c r="I988" s="125"/>
      <c r="J988" s="125"/>
      <c r="K988" s="125"/>
      <c r="L988" s="125"/>
      <c r="M988" s="125"/>
      <c r="N988" s="125"/>
      <c r="O988" s="125"/>
      <c r="P988" s="125"/>
      <c r="Q988" s="125"/>
      <c r="R988" s="149"/>
      <c r="U988" s="148"/>
      <c r="V988" s="148"/>
      <c r="W988" s="148"/>
      <c r="X988" s="148"/>
      <c r="Y988" s="148"/>
      <c r="Z988" s="148"/>
      <c r="AA988" s="148"/>
      <c r="AB988" s="148"/>
      <c r="AC988" s="148"/>
      <c r="AD988" s="148"/>
      <c r="AE988" s="148"/>
      <c r="AF988" s="148"/>
      <c r="AG988" s="148"/>
      <c r="AH988" s="148"/>
      <c r="AI988" s="148"/>
      <c r="AJ988" s="148"/>
      <c r="AK988" s="148"/>
      <c r="AL988" s="148"/>
      <c r="AM988" s="148"/>
      <c r="AN988" s="148"/>
      <c r="AO988" s="148"/>
      <c r="AP988" s="148"/>
      <c r="AQ988" s="148"/>
      <c r="AR988" s="148"/>
      <c r="AS988" s="148"/>
      <c r="AT988" s="148"/>
      <c r="AU988" s="148"/>
      <c r="AV988" s="148"/>
      <c r="AW988" s="148"/>
      <c r="AX988" s="148"/>
      <c r="AY988" s="148"/>
      <c r="AZ988" s="148"/>
      <c r="BA988" s="148"/>
      <c r="BB988" s="148"/>
      <c r="BC988" s="148"/>
      <c r="BD988" s="148"/>
      <c r="BE988" s="148"/>
      <c r="BF988" s="148"/>
      <c r="BG988" s="148"/>
      <c r="BH988" s="148"/>
      <c r="BI988" s="148"/>
      <c r="BJ988" s="148"/>
      <c r="BK988" s="148"/>
      <c r="BL988" s="148"/>
      <c r="BM988" s="148"/>
      <c r="BN988" s="148"/>
      <c r="BO988" s="148"/>
      <c r="BP988" s="148"/>
      <c r="BQ988" s="148"/>
      <c r="BR988" s="148"/>
      <c r="BS988" s="148"/>
      <c r="BT988" s="148"/>
      <c r="BU988" s="148"/>
      <c r="BV988" s="148"/>
      <c r="BW988" s="148"/>
      <c r="BX988" s="148"/>
      <c r="BY988" s="148"/>
      <c r="BZ988" s="148"/>
    </row>
    <row r="989" spans="1:78" s="133" customFormat="1" ht="12.75" customHeight="1" x14ac:dyDescent="0.2">
      <c r="A989" s="214" t="s">
        <v>26938</v>
      </c>
      <c r="B989" s="144" t="s">
        <v>23</v>
      </c>
      <c r="C989" s="145" t="s">
        <v>20</v>
      </c>
      <c r="D989" s="146"/>
      <c r="E989" s="144"/>
      <c r="F989" s="144"/>
      <c r="G989" s="144"/>
      <c r="H989" s="144"/>
      <c r="I989" s="144"/>
      <c r="J989" s="144"/>
      <c r="K989" s="144"/>
      <c r="L989" s="144"/>
      <c r="M989" s="144"/>
      <c r="N989" s="144"/>
      <c r="O989" s="144"/>
      <c r="P989" s="144"/>
      <c r="Q989" s="144"/>
      <c r="R989" s="151"/>
      <c r="U989" s="148"/>
      <c r="V989" s="148"/>
      <c r="W989" s="148"/>
      <c r="X989" s="148"/>
      <c r="Y989" s="148"/>
      <c r="Z989" s="148"/>
      <c r="AA989" s="148"/>
      <c r="AB989" s="148"/>
      <c r="AC989" s="148"/>
      <c r="AD989" s="148"/>
      <c r="AE989" s="148"/>
      <c r="AF989" s="148"/>
      <c r="AG989" s="148"/>
      <c r="AH989" s="148"/>
      <c r="AI989" s="148"/>
      <c r="AJ989" s="148"/>
      <c r="AK989" s="148"/>
      <c r="AL989" s="148"/>
      <c r="AM989" s="148"/>
      <c r="AN989" s="148"/>
      <c r="AO989" s="148"/>
      <c r="AP989" s="148"/>
      <c r="AQ989" s="148"/>
      <c r="AR989" s="148"/>
      <c r="AS989" s="148"/>
      <c r="AT989" s="148"/>
      <c r="AU989" s="148"/>
      <c r="AV989" s="148"/>
      <c r="AW989" s="148"/>
      <c r="AX989" s="148"/>
      <c r="AY989" s="148"/>
      <c r="AZ989" s="148"/>
      <c r="BA989" s="148"/>
      <c r="BB989" s="148"/>
      <c r="BC989" s="148"/>
      <c r="BD989" s="148"/>
      <c r="BE989" s="148"/>
      <c r="BF989" s="148"/>
      <c r="BG989" s="148"/>
      <c r="BH989" s="148"/>
      <c r="BI989" s="148"/>
      <c r="BJ989" s="148"/>
      <c r="BK989" s="148"/>
      <c r="BL989" s="148"/>
      <c r="BM989" s="148"/>
      <c r="BN989" s="148"/>
      <c r="BO989" s="148"/>
      <c r="BP989" s="148"/>
      <c r="BQ989" s="148"/>
      <c r="BR989" s="148"/>
      <c r="BS989" s="148"/>
      <c r="BT989" s="148"/>
      <c r="BU989" s="148"/>
      <c r="BV989" s="148"/>
      <c r="BW989" s="148"/>
      <c r="BX989" s="148"/>
      <c r="BY989" s="148"/>
      <c r="BZ989" s="148"/>
    </row>
    <row r="990" spans="1:78" s="133" customFormat="1" ht="12.75" customHeight="1" x14ac:dyDescent="0.2">
      <c r="A990" s="217" t="s">
        <v>26938</v>
      </c>
      <c r="B990" s="125">
        <v>0.01</v>
      </c>
      <c r="C990" s="126">
        <v>0.01</v>
      </c>
      <c r="D990" s="127"/>
      <c r="E990" s="125"/>
      <c r="F990" s="125"/>
      <c r="G990" s="125"/>
      <c r="H990" s="125"/>
      <c r="I990" s="125"/>
      <c r="J990" s="125"/>
      <c r="K990" s="125"/>
      <c r="L990" s="125"/>
      <c r="M990" s="125"/>
      <c r="N990" s="125"/>
      <c r="O990" s="125"/>
      <c r="P990" s="125"/>
      <c r="Q990" s="125"/>
      <c r="R990" s="149"/>
      <c r="U990" s="148"/>
      <c r="V990" s="148"/>
      <c r="W990" s="148"/>
      <c r="X990" s="148"/>
      <c r="Y990" s="148"/>
      <c r="Z990" s="148"/>
      <c r="AA990" s="148"/>
      <c r="AB990" s="148"/>
      <c r="AC990" s="148"/>
      <c r="AD990" s="148"/>
      <c r="AE990" s="148"/>
      <c r="AF990" s="148"/>
      <c r="AG990" s="148"/>
      <c r="AH990" s="148"/>
      <c r="AI990" s="148"/>
      <c r="AJ990" s="148"/>
      <c r="AK990" s="148"/>
      <c r="AL990" s="148"/>
      <c r="AM990" s="148"/>
      <c r="AN990" s="148"/>
      <c r="AO990" s="148"/>
      <c r="AP990" s="148"/>
      <c r="AQ990" s="148"/>
      <c r="AR990" s="148"/>
      <c r="AS990" s="148"/>
      <c r="AT990" s="148"/>
      <c r="AU990" s="148"/>
      <c r="AV990" s="148"/>
      <c r="AW990" s="148"/>
      <c r="AX990" s="148"/>
      <c r="AY990" s="148"/>
      <c r="AZ990" s="148"/>
      <c r="BA990" s="148"/>
      <c r="BB990" s="148"/>
      <c r="BC990" s="148"/>
      <c r="BD990" s="148"/>
      <c r="BE990" s="148"/>
      <c r="BF990" s="148"/>
      <c r="BG990" s="148"/>
      <c r="BH990" s="148"/>
      <c r="BI990" s="148"/>
      <c r="BJ990" s="148"/>
      <c r="BK990" s="148"/>
      <c r="BL990" s="148"/>
      <c r="BM990" s="148"/>
      <c r="BN990" s="148"/>
      <c r="BO990" s="148"/>
      <c r="BP990" s="148"/>
      <c r="BQ990" s="148"/>
      <c r="BR990" s="148"/>
      <c r="BS990" s="148"/>
      <c r="BT990" s="148"/>
      <c r="BU990" s="148"/>
      <c r="BV990" s="148"/>
      <c r="BW990" s="148"/>
      <c r="BX990" s="148"/>
      <c r="BY990" s="148"/>
      <c r="BZ990" s="148"/>
    </row>
    <row r="991" spans="1:78" s="133" customFormat="1" ht="12.75" customHeight="1" x14ac:dyDescent="0.2">
      <c r="A991" s="216" t="s">
        <v>27233</v>
      </c>
      <c r="B991" s="152" t="s">
        <v>26945</v>
      </c>
      <c r="C991" s="194"/>
      <c r="D991" s="131"/>
      <c r="E991" s="152"/>
      <c r="F991" s="152"/>
      <c r="G991" s="152"/>
      <c r="H991" s="152"/>
      <c r="I991" s="152"/>
      <c r="J991" s="152"/>
      <c r="K991" s="152"/>
      <c r="L991" s="152"/>
      <c r="M991" s="152"/>
      <c r="N991" s="152"/>
      <c r="O991" s="152"/>
      <c r="P991" s="152"/>
      <c r="Q991" s="152"/>
      <c r="R991" s="212"/>
      <c r="U991" s="148"/>
      <c r="V991" s="148"/>
      <c r="W991" s="148"/>
      <c r="X991" s="148"/>
      <c r="Y991" s="148"/>
      <c r="Z991" s="148"/>
      <c r="AA991" s="148"/>
      <c r="AB991" s="148"/>
      <c r="AC991" s="148"/>
      <c r="AD991" s="148"/>
      <c r="AE991" s="148"/>
      <c r="AF991" s="148"/>
      <c r="AG991" s="148"/>
      <c r="AH991" s="148"/>
      <c r="AI991" s="148"/>
      <c r="AJ991" s="148"/>
      <c r="AK991" s="148"/>
      <c r="AL991" s="148"/>
      <c r="AM991" s="148"/>
      <c r="AN991" s="148"/>
      <c r="AO991" s="148"/>
      <c r="AP991" s="148"/>
      <c r="AQ991" s="148"/>
      <c r="AR991" s="148"/>
      <c r="AS991" s="148"/>
      <c r="AT991" s="148"/>
      <c r="AU991" s="148"/>
      <c r="AV991" s="148"/>
      <c r="AW991" s="148"/>
      <c r="AX991" s="148"/>
      <c r="AY991" s="148"/>
      <c r="AZ991" s="148"/>
      <c r="BA991" s="148"/>
      <c r="BB991" s="148"/>
      <c r="BC991" s="148"/>
      <c r="BD991" s="148"/>
      <c r="BE991" s="148"/>
      <c r="BF991" s="148"/>
      <c r="BG991" s="148"/>
      <c r="BH991" s="148"/>
      <c r="BI991" s="148"/>
      <c r="BJ991" s="148"/>
      <c r="BK991" s="148"/>
      <c r="BL991" s="148"/>
      <c r="BM991" s="148"/>
      <c r="BN991" s="148"/>
      <c r="BO991" s="148"/>
      <c r="BP991" s="148"/>
      <c r="BQ991" s="148"/>
      <c r="BR991" s="148"/>
      <c r="BS991" s="148"/>
      <c r="BT991" s="148"/>
      <c r="BU991" s="148"/>
      <c r="BV991" s="148"/>
      <c r="BW991" s="148"/>
      <c r="BX991" s="148"/>
      <c r="BY991" s="148"/>
      <c r="BZ991" s="148"/>
    </row>
    <row r="992" spans="1:78" s="133" customFormat="1" ht="12.75" customHeight="1" x14ac:dyDescent="0.2">
      <c r="A992" s="217" t="s">
        <v>27233</v>
      </c>
      <c r="B992" s="125">
        <v>0.01</v>
      </c>
      <c r="C992" s="126"/>
      <c r="D992" s="127"/>
      <c r="E992" s="125"/>
      <c r="F992" s="125"/>
      <c r="G992" s="125"/>
      <c r="H992" s="125"/>
      <c r="I992" s="125"/>
      <c r="J992" s="125"/>
      <c r="K992" s="125"/>
      <c r="L992" s="125"/>
      <c r="M992" s="125"/>
      <c r="N992" s="125"/>
      <c r="O992" s="125"/>
      <c r="P992" s="125"/>
      <c r="Q992" s="125"/>
      <c r="R992" s="149"/>
      <c r="U992" s="148"/>
      <c r="V992" s="148"/>
      <c r="W992" s="148"/>
      <c r="X992" s="148"/>
      <c r="Y992" s="148"/>
      <c r="Z992" s="148"/>
      <c r="AA992" s="148"/>
      <c r="AB992" s="148"/>
      <c r="AC992" s="148"/>
      <c r="AD992" s="148"/>
      <c r="AE992" s="148"/>
      <c r="AF992" s="148"/>
      <c r="AG992" s="148"/>
      <c r="AH992" s="148"/>
      <c r="AI992" s="148"/>
      <c r="AJ992" s="148"/>
      <c r="AK992" s="148"/>
      <c r="AL992" s="148"/>
      <c r="AM992" s="148"/>
      <c r="AN992" s="148"/>
      <c r="AO992" s="148"/>
      <c r="AP992" s="148"/>
      <c r="AQ992" s="148"/>
      <c r="AR992" s="148"/>
      <c r="AS992" s="148"/>
      <c r="AT992" s="148"/>
      <c r="AU992" s="148"/>
      <c r="AV992" s="148"/>
      <c r="AW992" s="148"/>
      <c r="AX992" s="148"/>
      <c r="AY992" s="148"/>
      <c r="AZ992" s="148"/>
      <c r="BA992" s="148"/>
      <c r="BB992" s="148"/>
      <c r="BC992" s="148"/>
      <c r="BD992" s="148"/>
      <c r="BE992" s="148"/>
      <c r="BF992" s="148"/>
      <c r="BG992" s="148"/>
      <c r="BH992" s="148"/>
      <c r="BI992" s="148"/>
      <c r="BJ992" s="148"/>
      <c r="BK992" s="148"/>
      <c r="BL992" s="148"/>
      <c r="BM992" s="148"/>
      <c r="BN992" s="148"/>
      <c r="BO992" s="148"/>
      <c r="BP992" s="148"/>
      <c r="BQ992" s="148"/>
      <c r="BR992" s="148"/>
      <c r="BS992" s="148"/>
      <c r="BT992" s="148"/>
      <c r="BU992" s="148"/>
      <c r="BV992" s="148"/>
      <c r="BW992" s="148"/>
      <c r="BX992" s="148"/>
      <c r="BY992" s="148"/>
      <c r="BZ992" s="148"/>
    </row>
    <row r="993" spans="1:78" s="133" customFormat="1" ht="12.75" customHeight="1" x14ac:dyDescent="0.2">
      <c r="A993" s="216" t="s">
        <v>27428</v>
      </c>
      <c r="B993" s="152" t="s">
        <v>26937</v>
      </c>
      <c r="C993" s="194"/>
      <c r="D993" s="131"/>
      <c r="E993" s="152"/>
      <c r="F993" s="152"/>
      <c r="G993" s="152"/>
      <c r="H993" s="152"/>
      <c r="I993" s="152"/>
      <c r="J993" s="152"/>
      <c r="K993" s="152"/>
      <c r="L993" s="152"/>
      <c r="M993" s="152"/>
      <c r="N993" s="152"/>
      <c r="O993" s="152"/>
      <c r="P993" s="152"/>
      <c r="Q993" s="152"/>
      <c r="R993" s="212"/>
      <c r="U993" s="148"/>
      <c r="V993" s="148"/>
      <c r="W993" s="148"/>
      <c r="X993" s="148"/>
      <c r="Y993" s="148"/>
      <c r="Z993" s="148"/>
      <c r="AA993" s="148"/>
      <c r="AB993" s="148"/>
      <c r="AC993" s="148"/>
      <c r="AD993" s="148"/>
      <c r="AE993" s="148"/>
      <c r="AF993" s="148"/>
      <c r="AG993" s="148"/>
      <c r="AH993" s="148"/>
      <c r="AI993" s="148"/>
      <c r="AJ993" s="148"/>
      <c r="AK993" s="148"/>
      <c r="AL993" s="148"/>
      <c r="AM993" s="148"/>
      <c r="AN993" s="148"/>
      <c r="AO993" s="148"/>
      <c r="AP993" s="148"/>
      <c r="AQ993" s="148"/>
      <c r="AR993" s="148"/>
      <c r="AS993" s="148"/>
      <c r="AT993" s="148"/>
      <c r="AU993" s="148"/>
      <c r="AV993" s="148"/>
      <c r="AW993" s="148"/>
      <c r="AX993" s="148"/>
      <c r="AY993" s="148"/>
      <c r="AZ993" s="148"/>
      <c r="BA993" s="148"/>
      <c r="BB993" s="148"/>
      <c r="BC993" s="148"/>
      <c r="BD993" s="148"/>
      <c r="BE993" s="148"/>
      <c r="BF993" s="148"/>
      <c r="BG993" s="148"/>
      <c r="BH993" s="148"/>
      <c r="BI993" s="148"/>
      <c r="BJ993" s="148"/>
      <c r="BK993" s="148"/>
      <c r="BL993" s="148"/>
      <c r="BM993" s="148"/>
      <c r="BN993" s="148"/>
      <c r="BO993" s="148"/>
      <c r="BP993" s="148"/>
      <c r="BQ993" s="148"/>
      <c r="BR993" s="148"/>
      <c r="BS993" s="148"/>
      <c r="BT993" s="148"/>
      <c r="BU993" s="148"/>
      <c r="BV993" s="148"/>
      <c r="BW993" s="148"/>
      <c r="BX993" s="148"/>
      <c r="BY993" s="148"/>
      <c r="BZ993" s="148"/>
    </row>
    <row r="994" spans="1:78" s="133" customFormat="1" ht="12.75" customHeight="1" x14ac:dyDescent="0.2">
      <c r="A994" s="217" t="s">
        <v>27428</v>
      </c>
      <c r="B994" s="125">
        <v>0.01</v>
      </c>
      <c r="C994" s="126"/>
      <c r="D994" s="127"/>
      <c r="E994" s="125"/>
      <c r="F994" s="125"/>
      <c r="G994" s="125"/>
      <c r="H994" s="125"/>
      <c r="I994" s="125"/>
      <c r="J994" s="125"/>
      <c r="K994" s="125"/>
      <c r="L994" s="125"/>
      <c r="M994" s="125"/>
      <c r="N994" s="125"/>
      <c r="O994" s="125"/>
      <c r="P994" s="125"/>
      <c r="Q994" s="125"/>
      <c r="R994" s="149"/>
      <c r="U994" s="148"/>
      <c r="V994" s="148"/>
      <c r="W994" s="148"/>
      <c r="X994" s="148"/>
      <c r="Y994" s="148"/>
      <c r="Z994" s="148"/>
      <c r="AA994" s="148"/>
      <c r="AB994" s="148"/>
      <c r="AC994" s="148"/>
      <c r="AD994" s="148"/>
      <c r="AE994" s="148"/>
      <c r="AF994" s="148"/>
      <c r="AG994" s="148"/>
      <c r="AH994" s="148"/>
      <c r="AI994" s="148"/>
      <c r="AJ994" s="148"/>
      <c r="AK994" s="148"/>
      <c r="AL994" s="148"/>
      <c r="AM994" s="148"/>
      <c r="AN994" s="148"/>
      <c r="AO994" s="148"/>
      <c r="AP994" s="148"/>
      <c r="AQ994" s="148"/>
      <c r="AR994" s="148"/>
      <c r="AS994" s="148"/>
      <c r="AT994" s="148"/>
      <c r="AU994" s="148"/>
      <c r="AV994" s="148"/>
      <c r="AW994" s="148"/>
      <c r="AX994" s="148"/>
      <c r="AY994" s="148"/>
      <c r="AZ994" s="148"/>
      <c r="BA994" s="148"/>
      <c r="BB994" s="148"/>
      <c r="BC994" s="148"/>
      <c r="BD994" s="148"/>
      <c r="BE994" s="148"/>
      <c r="BF994" s="148"/>
      <c r="BG994" s="148"/>
      <c r="BH994" s="148"/>
      <c r="BI994" s="148"/>
      <c r="BJ994" s="148"/>
      <c r="BK994" s="148"/>
      <c r="BL994" s="148"/>
      <c r="BM994" s="148"/>
      <c r="BN994" s="148"/>
      <c r="BO994" s="148"/>
      <c r="BP994" s="148"/>
      <c r="BQ994" s="148"/>
      <c r="BR994" s="148"/>
      <c r="BS994" s="148"/>
      <c r="BT994" s="148"/>
      <c r="BU994" s="148"/>
      <c r="BV994" s="148"/>
      <c r="BW994" s="148"/>
      <c r="BX994" s="148"/>
      <c r="BY994" s="148"/>
      <c r="BZ994" s="148"/>
    </row>
    <row r="995" spans="1:78" s="133" customFormat="1" ht="12.75" customHeight="1" x14ac:dyDescent="0.2">
      <c r="A995" s="214" t="s">
        <v>27169</v>
      </c>
      <c r="B995" s="144" t="s">
        <v>27171</v>
      </c>
      <c r="C995" s="145"/>
      <c r="D995" s="146"/>
      <c r="E995" s="144"/>
      <c r="F995" s="144"/>
      <c r="G995" s="144"/>
      <c r="H995" s="144"/>
      <c r="I995" s="144"/>
      <c r="J995" s="144"/>
      <c r="K995" s="144"/>
      <c r="L995" s="144"/>
      <c r="M995" s="144"/>
      <c r="N995" s="144"/>
      <c r="O995" s="144"/>
      <c r="P995" s="144"/>
      <c r="Q995" s="144"/>
      <c r="R995" s="151"/>
      <c r="U995" s="148"/>
      <c r="V995" s="148"/>
      <c r="W995" s="148"/>
      <c r="X995" s="148"/>
      <c r="Y995" s="148"/>
      <c r="Z995" s="148"/>
      <c r="AA995" s="148"/>
      <c r="AB995" s="148"/>
      <c r="AC995" s="148"/>
      <c r="AD995" s="148"/>
      <c r="AE995" s="148"/>
      <c r="AF995" s="148"/>
      <c r="AG995" s="148"/>
      <c r="AH995" s="148"/>
      <c r="AI995" s="148"/>
      <c r="AJ995" s="148"/>
      <c r="AK995" s="148"/>
      <c r="AL995" s="148"/>
      <c r="AM995" s="148"/>
      <c r="AN995" s="148"/>
      <c r="AO995" s="148"/>
      <c r="AP995" s="148"/>
      <c r="AQ995" s="148"/>
      <c r="AR995" s="148"/>
      <c r="AS995" s="148"/>
      <c r="AT995" s="148"/>
      <c r="AU995" s="148"/>
      <c r="AV995" s="148"/>
      <c r="AW995" s="148"/>
      <c r="AX995" s="148"/>
      <c r="AY995" s="148"/>
      <c r="AZ995" s="148"/>
      <c r="BA995" s="148"/>
      <c r="BB995" s="148"/>
      <c r="BC995" s="148"/>
      <c r="BD995" s="148"/>
      <c r="BE995" s="148"/>
      <c r="BF995" s="148"/>
      <c r="BG995" s="148"/>
      <c r="BH995" s="148"/>
      <c r="BI995" s="148"/>
      <c r="BJ995" s="148"/>
      <c r="BK995" s="148"/>
      <c r="BL995" s="148"/>
      <c r="BM995" s="148"/>
      <c r="BN995" s="148"/>
      <c r="BO995" s="148"/>
      <c r="BP995" s="148"/>
      <c r="BQ995" s="148"/>
      <c r="BR995" s="148"/>
      <c r="BS995" s="148"/>
      <c r="BT995" s="148"/>
      <c r="BU995" s="148"/>
      <c r="BV995" s="148"/>
      <c r="BW995" s="148"/>
      <c r="BX995" s="148"/>
      <c r="BY995" s="148"/>
      <c r="BZ995" s="148"/>
    </row>
    <row r="996" spans="1:78" s="133" customFormat="1" ht="12.75" customHeight="1" x14ac:dyDescent="0.2">
      <c r="A996" s="217" t="s">
        <v>27169</v>
      </c>
      <c r="B996" s="125">
        <v>0.01</v>
      </c>
      <c r="C996" s="126"/>
      <c r="D996" s="127"/>
      <c r="E996" s="125"/>
      <c r="F996" s="125"/>
      <c r="G996" s="125"/>
      <c r="H996" s="125"/>
      <c r="I996" s="125"/>
      <c r="J996" s="125"/>
      <c r="K996" s="125"/>
      <c r="L996" s="125"/>
      <c r="M996" s="125"/>
      <c r="N996" s="125"/>
      <c r="O996" s="125"/>
      <c r="P996" s="125"/>
      <c r="Q996" s="125"/>
      <c r="R996" s="149"/>
      <c r="U996" s="148"/>
      <c r="V996" s="148"/>
      <c r="W996" s="148"/>
      <c r="X996" s="148"/>
      <c r="Y996" s="148"/>
      <c r="Z996" s="148"/>
      <c r="AA996" s="148"/>
      <c r="AB996" s="148"/>
      <c r="AC996" s="148"/>
      <c r="AD996" s="148"/>
      <c r="AE996" s="148"/>
      <c r="AF996" s="148"/>
      <c r="AG996" s="148"/>
      <c r="AH996" s="148"/>
      <c r="AI996" s="148"/>
      <c r="AJ996" s="148"/>
      <c r="AK996" s="148"/>
      <c r="AL996" s="148"/>
      <c r="AM996" s="148"/>
      <c r="AN996" s="148"/>
      <c r="AO996" s="148"/>
      <c r="AP996" s="148"/>
      <c r="AQ996" s="148"/>
      <c r="AR996" s="148"/>
      <c r="AS996" s="148"/>
      <c r="AT996" s="148"/>
      <c r="AU996" s="148"/>
      <c r="AV996" s="148"/>
      <c r="AW996" s="148"/>
      <c r="AX996" s="148"/>
      <c r="AY996" s="148"/>
      <c r="AZ996" s="148"/>
      <c r="BA996" s="148"/>
      <c r="BB996" s="148"/>
      <c r="BC996" s="148"/>
      <c r="BD996" s="148"/>
      <c r="BE996" s="148"/>
      <c r="BF996" s="148"/>
      <c r="BG996" s="148"/>
      <c r="BH996" s="148"/>
      <c r="BI996" s="148"/>
      <c r="BJ996" s="148"/>
      <c r="BK996" s="148"/>
      <c r="BL996" s="148"/>
      <c r="BM996" s="148"/>
      <c r="BN996" s="148"/>
      <c r="BO996" s="148"/>
      <c r="BP996" s="148"/>
      <c r="BQ996" s="148"/>
      <c r="BR996" s="148"/>
      <c r="BS996" s="148"/>
      <c r="BT996" s="148"/>
      <c r="BU996" s="148"/>
      <c r="BV996" s="148"/>
      <c r="BW996" s="148"/>
      <c r="BX996" s="148"/>
      <c r="BY996" s="148"/>
      <c r="BZ996" s="148"/>
    </row>
    <row r="997" spans="1:78" s="133" customFormat="1" ht="12.75" customHeight="1" x14ac:dyDescent="0.2">
      <c r="A997" s="214" t="s">
        <v>27090</v>
      </c>
      <c r="B997" s="144" t="s">
        <v>26893</v>
      </c>
      <c r="C997" s="145"/>
      <c r="D997" s="146"/>
      <c r="E997" s="144"/>
      <c r="F997" s="144"/>
      <c r="G997" s="144"/>
      <c r="H997" s="144"/>
      <c r="I997" s="144"/>
      <c r="J997" s="144"/>
      <c r="K997" s="144"/>
      <c r="L997" s="144"/>
      <c r="M997" s="144"/>
      <c r="N997" s="144"/>
      <c r="O997" s="144"/>
      <c r="P997" s="144"/>
      <c r="Q997" s="144"/>
      <c r="R997" s="151"/>
      <c r="U997" s="148"/>
      <c r="V997" s="148"/>
      <c r="W997" s="148"/>
      <c r="X997" s="148"/>
      <c r="Y997" s="148"/>
      <c r="Z997" s="148"/>
      <c r="AA997" s="148"/>
      <c r="AB997" s="148"/>
      <c r="AC997" s="148"/>
      <c r="AD997" s="148"/>
      <c r="AE997" s="148"/>
      <c r="AF997" s="148"/>
      <c r="AG997" s="148"/>
      <c r="AH997" s="148"/>
      <c r="AI997" s="148"/>
      <c r="AJ997" s="148"/>
      <c r="AK997" s="148"/>
      <c r="AL997" s="148"/>
      <c r="AM997" s="148"/>
      <c r="AN997" s="148"/>
      <c r="AO997" s="148"/>
      <c r="AP997" s="148"/>
      <c r="AQ997" s="148"/>
      <c r="AR997" s="148"/>
      <c r="AS997" s="148"/>
      <c r="AT997" s="148"/>
      <c r="AU997" s="148"/>
      <c r="AV997" s="148"/>
      <c r="AW997" s="148"/>
      <c r="AX997" s="148"/>
      <c r="AY997" s="148"/>
      <c r="AZ997" s="148"/>
      <c r="BA997" s="148"/>
      <c r="BB997" s="148"/>
      <c r="BC997" s="148"/>
      <c r="BD997" s="148"/>
      <c r="BE997" s="148"/>
      <c r="BF997" s="148"/>
      <c r="BG997" s="148"/>
      <c r="BH997" s="148"/>
      <c r="BI997" s="148"/>
      <c r="BJ997" s="148"/>
      <c r="BK997" s="148"/>
      <c r="BL997" s="148"/>
      <c r="BM997" s="148"/>
      <c r="BN997" s="148"/>
      <c r="BO997" s="148"/>
      <c r="BP997" s="148"/>
      <c r="BQ997" s="148"/>
      <c r="BR997" s="148"/>
      <c r="BS997" s="148"/>
      <c r="BT997" s="148"/>
      <c r="BU997" s="148"/>
      <c r="BV997" s="148"/>
      <c r="BW997" s="148"/>
      <c r="BX997" s="148"/>
      <c r="BY997" s="148"/>
      <c r="BZ997" s="148"/>
    </row>
    <row r="998" spans="1:78" s="133" customFormat="1" ht="12.75" customHeight="1" x14ac:dyDescent="0.2">
      <c r="A998" s="214" t="s">
        <v>27090</v>
      </c>
      <c r="B998" s="144">
        <v>0.01</v>
      </c>
      <c r="C998" s="145"/>
      <c r="D998" s="146"/>
      <c r="E998" s="144"/>
      <c r="F998" s="144"/>
      <c r="G998" s="144"/>
      <c r="H998" s="144"/>
      <c r="I998" s="144"/>
      <c r="J998" s="144"/>
      <c r="K998" s="144"/>
      <c r="L998" s="144"/>
      <c r="M998" s="144"/>
      <c r="N998" s="144"/>
      <c r="O998" s="144"/>
      <c r="P998" s="144"/>
      <c r="Q998" s="144"/>
      <c r="R998" s="151"/>
      <c r="U998" s="148"/>
      <c r="V998" s="148"/>
      <c r="W998" s="148"/>
      <c r="X998" s="148"/>
      <c r="Y998" s="148"/>
      <c r="Z998" s="148"/>
      <c r="AA998" s="148"/>
      <c r="AB998" s="148"/>
      <c r="AC998" s="148"/>
      <c r="AD998" s="148"/>
      <c r="AE998" s="148"/>
      <c r="AF998" s="148"/>
      <c r="AG998" s="148"/>
      <c r="AH998" s="148"/>
      <c r="AI998" s="148"/>
      <c r="AJ998" s="148"/>
      <c r="AK998" s="148"/>
      <c r="AL998" s="148"/>
      <c r="AM998" s="148"/>
      <c r="AN998" s="148"/>
      <c r="AO998" s="148"/>
      <c r="AP998" s="148"/>
      <c r="AQ998" s="148"/>
      <c r="AR998" s="148"/>
      <c r="AS998" s="148"/>
      <c r="AT998" s="148"/>
      <c r="AU998" s="148"/>
      <c r="AV998" s="148"/>
      <c r="AW998" s="148"/>
      <c r="AX998" s="148"/>
      <c r="AY998" s="148"/>
      <c r="AZ998" s="148"/>
      <c r="BA998" s="148"/>
      <c r="BB998" s="148"/>
      <c r="BC998" s="148"/>
      <c r="BD998" s="148"/>
      <c r="BE998" s="148"/>
      <c r="BF998" s="148"/>
      <c r="BG998" s="148"/>
      <c r="BH998" s="148"/>
      <c r="BI998" s="148"/>
      <c r="BJ998" s="148"/>
      <c r="BK998" s="148"/>
      <c r="BL998" s="148"/>
      <c r="BM998" s="148"/>
      <c r="BN998" s="148"/>
      <c r="BO998" s="148"/>
      <c r="BP998" s="148"/>
      <c r="BQ998" s="148"/>
      <c r="BR998" s="148"/>
      <c r="BS998" s="148"/>
      <c r="BT998" s="148"/>
      <c r="BU998" s="148"/>
      <c r="BV998" s="148"/>
      <c r="BW998" s="148"/>
      <c r="BX998" s="148"/>
      <c r="BY998" s="148"/>
      <c r="BZ998" s="148"/>
    </row>
    <row r="999" spans="1:78" s="133" customFormat="1" ht="12.75" customHeight="1" x14ac:dyDescent="0.2">
      <c r="A999" s="216" t="s">
        <v>27202</v>
      </c>
      <c r="B999" s="152" t="s">
        <v>0</v>
      </c>
      <c r="C999" s="194"/>
      <c r="D999" s="131"/>
      <c r="E999" s="152"/>
      <c r="F999" s="152"/>
      <c r="G999" s="152"/>
      <c r="H999" s="152"/>
      <c r="I999" s="152"/>
      <c r="J999" s="152"/>
      <c r="K999" s="152"/>
      <c r="L999" s="152"/>
      <c r="M999" s="152"/>
      <c r="N999" s="152"/>
      <c r="O999" s="152"/>
      <c r="P999" s="152"/>
      <c r="Q999" s="152"/>
      <c r="R999" s="212"/>
      <c r="U999" s="148"/>
      <c r="V999" s="148"/>
      <c r="W999" s="148"/>
      <c r="X999" s="148"/>
      <c r="Y999" s="148"/>
      <c r="Z999" s="148"/>
      <c r="AA999" s="148"/>
      <c r="AB999" s="148"/>
      <c r="AC999" s="148"/>
      <c r="AD999" s="148"/>
      <c r="AE999" s="148"/>
      <c r="AF999" s="148"/>
      <c r="AG999" s="148"/>
      <c r="AH999" s="148"/>
      <c r="AI999" s="148"/>
      <c r="AJ999" s="148"/>
      <c r="AK999" s="148"/>
      <c r="AL999" s="148"/>
      <c r="AM999" s="148"/>
      <c r="AN999" s="148"/>
      <c r="AO999" s="148"/>
      <c r="AP999" s="148"/>
      <c r="AQ999" s="148"/>
      <c r="AR999" s="148"/>
      <c r="AS999" s="148"/>
      <c r="AT999" s="148"/>
      <c r="AU999" s="148"/>
      <c r="AV999" s="148"/>
      <c r="AW999" s="148"/>
      <c r="AX999" s="148"/>
      <c r="AY999" s="148"/>
      <c r="AZ999" s="148"/>
      <c r="BA999" s="148"/>
      <c r="BB999" s="148"/>
      <c r="BC999" s="148"/>
      <c r="BD999" s="148"/>
      <c r="BE999" s="148"/>
      <c r="BF999" s="148"/>
      <c r="BG999" s="148"/>
      <c r="BH999" s="148"/>
      <c r="BI999" s="148"/>
      <c r="BJ999" s="148"/>
      <c r="BK999" s="148"/>
      <c r="BL999" s="148"/>
      <c r="BM999" s="148"/>
      <c r="BN999" s="148"/>
      <c r="BO999" s="148"/>
      <c r="BP999" s="148"/>
      <c r="BQ999" s="148"/>
      <c r="BR999" s="148"/>
      <c r="BS999" s="148"/>
      <c r="BT999" s="148"/>
      <c r="BU999" s="148"/>
      <c r="BV999" s="148"/>
      <c r="BW999" s="148"/>
      <c r="BX999" s="148"/>
      <c r="BY999" s="148"/>
      <c r="BZ999" s="148"/>
    </row>
    <row r="1000" spans="1:78" s="133" customFormat="1" ht="12.75" customHeight="1" x14ac:dyDescent="0.2">
      <c r="A1000" s="217" t="s">
        <v>27202</v>
      </c>
      <c r="B1000" s="125">
        <v>0.01</v>
      </c>
      <c r="C1000" s="126"/>
      <c r="D1000" s="127"/>
      <c r="E1000" s="125"/>
      <c r="F1000" s="125"/>
      <c r="G1000" s="125"/>
      <c r="H1000" s="125"/>
      <c r="I1000" s="125"/>
      <c r="J1000" s="125"/>
      <c r="K1000" s="125"/>
      <c r="L1000" s="125"/>
      <c r="M1000" s="125"/>
      <c r="N1000" s="125"/>
      <c r="O1000" s="125"/>
      <c r="P1000" s="125"/>
      <c r="Q1000" s="125"/>
      <c r="R1000" s="149"/>
      <c r="U1000" s="148"/>
      <c r="V1000" s="148"/>
      <c r="W1000" s="148"/>
      <c r="X1000" s="148"/>
      <c r="Y1000" s="148"/>
      <c r="Z1000" s="148"/>
      <c r="AA1000" s="148"/>
      <c r="AB1000" s="148"/>
      <c r="AC1000" s="148"/>
      <c r="AD1000" s="148"/>
      <c r="AE1000" s="148"/>
      <c r="AF1000" s="148"/>
      <c r="AG1000" s="148"/>
      <c r="AH1000" s="148"/>
      <c r="AI1000" s="148"/>
      <c r="AJ1000" s="148"/>
      <c r="AK1000" s="148"/>
      <c r="AL1000" s="148"/>
      <c r="AM1000" s="148"/>
      <c r="AN1000" s="148"/>
      <c r="AO1000" s="148"/>
      <c r="AP1000" s="148"/>
      <c r="AQ1000" s="148"/>
      <c r="AR1000" s="148"/>
      <c r="AS1000" s="148"/>
      <c r="AT1000" s="148"/>
      <c r="AU1000" s="148"/>
      <c r="AV1000" s="148"/>
      <c r="AW1000" s="148"/>
      <c r="AX1000" s="148"/>
      <c r="AY1000" s="148"/>
      <c r="AZ1000" s="148"/>
      <c r="BA1000" s="148"/>
      <c r="BB1000" s="148"/>
      <c r="BC1000" s="148"/>
      <c r="BD1000" s="148"/>
      <c r="BE1000" s="148"/>
      <c r="BF1000" s="148"/>
      <c r="BG1000" s="148"/>
      <c r="BH1000" s="148"/>
      <c r="BI1000" s="148"/>
      <c r="BJ1000" s="148"/>
      <c r="BK1000" s="148"/>
      <c r="BL1000" s="148"/>
      <c r="BM1000" s="148"/>
      <c r="BN1000" s="148"/>
      <c r="BO1000" s="148"/>
      <c r="BP1000" s="148"/>
      <c r="BQ1000" s="148"/>
      <c r="BR1000" s="148"/>
      <c r="BS1000" s="148"/>
      <c r="BT1000" s="148"/>
      <c r="BU1000" s="148"/>
      <c r="BV1000" s="148"/>
      <c r="BW1000" s="148"/>
      <c r="BX1000" s="148"/>
      <c r="BY1000" s="148"/>
      <c r="BZ1000" s="148"/>
    </row>
    <row r="1001" spans="1:78" s="133" customFormat="1" ht="25.5" x14ac:dyDescent="0.2">
      <c r="A1001" s="214" t="s">
        <v>27561</v>
      </c>
      <c r="B1001" s="146" t="s">
        <v>26</v>
      </c>
      <c r="C1001" s="145"/>
      <c r="D1001" s="146"/>
      <c r="E1001" s="144"/>
      <c r="F1001" s="144"/>
      <c r="G1001" s="144"/>
      <c r="H1001" s="144"/>
      <c r="I1001" s="144"/>
      <c r="J1001" s="144"/>
      <c r="K1001" s="144"/>
      <c r="L1001" s="144"/>
      <c r="M1001" s="144"/>
      <c r="N1001" s="144"/>
      <c r="O1001" s="144"/>
      <c r="P1001" s="144"/>
      <c r="Q1001" s="144"/>
      <c r="R1001" s="151"/>
      <c r="U1001" s="148"/>
      <c r="V1001" s="148"/>
      <c r="W1001" s="148"/>
      <c r="X1001" s="148"/>
      <c r="Y1001" s="148"/>
      <c r="Z1001" s="148"/>
      <c r="AA1001" s="148"/>
      <c r="AB1001" s="148"/>
      <c r="AC1001" s="148"/>
      <c r="AD1001" s="148"/>
      <c r="AE1001" s="148"/>
      <c r="AF1001" s="148"/>
      <c r="AG1001" s="148"/>
      <c r="AH1001" s="148"/>
      <c r="AI1001" s="148"/>
      <c r="AJ1001" s="148"/>
      <c r="AK1001" s="148"/>
      <c r="AL1001" s="148"/>
      <c r="AM1001" s="148"/>
      <c r="AN1001" s="148"/>
      <c r="AO1001" s="148"/>
      <c r="AP1001" s="148"/>
      <c r="AQ1001" s="148"/>
      <c r="AR1001" s="148"/>
      <c r="AS1001" s="148"/>
      <c r="AT1001" s="148"/>
      <c r="AU1001" s="148"/>
      <c r="AV1001" s="148"/>
      <c r="AW1001" s="148"/>
      <c r="AX1001" s="148"/>
      <c r="AY1001" s="148"/>
      <c r="AZ1001" s="148"/>
      <c r="BA1001" s="148"/>
      <c r="BB1001" s="148"/>
      <c r="BC1001" s="148"/>
      <c r="BD1001" s="148"/>
      <c r="BE1001" s="148"/>
      <c r="BF1001" s="148"/>
      <c r="BG1001" s="148"/>
      <c r="BH1001" s="148"/>
      <c r="BI1001" s="148"/>
      <c r="BJ1001" s="148"/>
      <c r="BK1001" s="148"/>
      <c r="BL1001" s="148"/>
      <c r="BM1001" s="148"/>
      <c r="BN1001" s="148"/>
      <c r="BO1001" s="148"/>
      <c r="BP1001" s="148"/>
      <c r="BQ1001" s="148"/>
      <c r="BR1001" s="148"/>
      <c r="BS1001" s="148"/>
      <c r="BT1001" s="148"/>
      <c r="BU1001" s="148"/>
      <c r="BV1001" s="148"/>
      <c r="BW1001" s="148"/>
      <c r="BX1001" s="148"/>
      <c r="BY1001" s="148"/>
      <c r="BZ1001" s="148"/>
    </row>
    <row r="1002" spans="1:78" s="133" customFormat="1" ht="12.75" customHeight="1" x14ac:dyDescent="0.2">
      <c r="A1002" s="214" t="s">
        <v>27561</v>
      </c>
      <c r="B1002" s="144">
        <v>0.01</v>
      </c>
      <c r="C1002" s="145"/>
      <c r="D1002" s="146"/>
      <c r="E1002" s="144"/>
      <c r="F1002" s="144"/>
      <c r="G1002" s="144"/>
      <c r="H1002" s="144"/>
      <c r="I1002" s="144"/>
      <c r="J1002" s="144"/>
      <c r="K1002" s="144"/>
      <c r="L1002" s="144"/>
      <c r="M1002" s="144"/>
      <c r="N1002" s="144"/>
      <c r="O1002" s="144"/>
      <c r="P1002" s="144"/>
      <c r="Q1002" s="144"/>
      <c r="R1002" s="151"/>
      <c r="U1002" s="148"/>
      <c r="V1002" s="148"/>
      <c r="W1002" s="148"/>
      <c r="X1002" s="148"/>
      <c r="Y1002" s="148"/>
      <c r="Z1002" s="148"/>
      <c r="AA1002" s="148"/>
      <c r="AB1002" s="148"/>
      <c r="AC1002" s="148"/>
      <c r="AD1002" s="148"/>
      <c r="AE1002" s="148"/>
      <c r="AF1002" s="148"/>
      <c r="AG1002" s="148"/>
      <c r="AH1002" s="148"/>
      <c r="AI1002" s="148"/>
      <c r="AJ1002" s="148"/>
      <c r="AK1002" s="148"/>
      <c r="AL1002" s="148"/>
      <c r="AM1002" s="148"/>
      <c r="AN1002" s="148"/>
      <c r="AO1002" s="148"/>
      <c r="AP1002" s="148"/>
      <c r="AQ1002" s="148"/>
      <c r="AR1002" s="148"/>
      <c r="AS1002" s="148"/>
      <c r="AT1002" s="148"/>
      <c r="AU1002" s="148"/>
      <c r="AV1002" s="148"/>
      <c r="AW1002" s="148"/>
      <c r="AX1002" s="148"/>
      <c r="AY1002" s="148"/>
      <c r="AZ1002" s="148"/>
      <c r="BA1002" s="148"/>
      <c r="BB1002" s="148"/>
      <c r="BC1002" s="148"/>
      <c r="BD1002" s="148"/>
      <c r="BE1002" s="148"/>
      <c r="BF1002" s="148"/>
      <c r="BG1002" s="148"/>
      <c r="BH1002" s="148"/>
      <c r="BI1002" s="148"/>
      <c r="BJ1002" s="148"/>
      <c r="BK1002" s="148"/>
      <c r="BL1002" s="148"/>
      <c r="BM1002" s="148"/>
      <c r="BN1002" s="148"/>
      <c r="BO1002" s="148"/>
      <c r="BP1002" s="148"/>
      <c r="BQ1002" s="148"/>
      <c r="BR1002" s="148"/>
      <c r="BS1002" s="148"/>
      <c r="BT1002" s="148"/>
      <c r="BU1002" s="148"/>
      <c r="BV1002" s="148"/>
      <c r="BW1002" s="148"/>
      <c r="BX1002" s="148"/>
      <c r="BY1002" s="148"/>
      <c r="BZ1002" s="148"/>
    </row>
    <row r="1003" spans="1:78" s="133" customFormat="1" ht="25.5" x14ac:dyDescent="0.2">
      <c r="A1003" s="216" t="s">
        <v>27573</v>
      </c>
      <c r="B1003" s="131" t="s">
        <v>20</v>
      </c>
      <c r="C1003" s="194" t="s">
        <v>23</v>
      </c>
      <c r="D1003" s="131" t="s">
        <v>27285</v>
      </c>
      <c r="E1003" s="131" t="s">
        <v>26</v>
      </c>
      <c r="F1003" s="152"/>
      <c r="G1003" s="152"/>
      <c r="H1003" s="152"/>
      <c r="I1003" s="152"/>
      <c r="J1003" s="152"/>
      <c r="K1003" s="152"/>
      <c r="L1003" s="152"/>
      <c r="M1003" s="152"/>
      <c r="N1003" s="152"/>
      <c r="O1003" s="152"/>
      <c r="P1003" s="152"/>
      <c r="Q1003" s="152"/>
      <c r="R1003" s="212"/>
      <c r="U1003" s="148"/>
      <c r="V1003" s="148"/>
      <c r="W1003" s="148"/>
      <c r="X1003" s="148"/>
      <c r="Y1003" s="148"/>
      <c r="Z1003" s="148"/>
      <c r="AA1003" s="148"/>
      <c r="AB1003" s="148"/>
      <c r="AC1003" s="148"/>
      <c r="AD1003" s="148"/>
      <c r="AE1003" s="148"/>
      <c r="AF1003" s="148"/>
      <c r="AG1003" s="148"/>
      <c r="AH1003" s="148"/>
      <c r="AI1003" s="148"/>
      <c r="AJ1003" s="148"/>
      <c r="AK1003" s="148"/>
      <c r="AL1003" s="148"/>
      <c r="AM1003" s="148"/>
      <c r="AN1003" s="148"/>
      <c r="AO1003" s="148"/>
      <c r="AP1003" s="148"/>
      <c r="AQ1003" s="148"/>
      <c r="AR1003" s="148"/>
      <c r="AS1003" s="148"/>
      <c r="AT1003" s="148"/>
      <c r="AU1003" s="148"/>
      <c r="AV1003" s="148"/>
      <c r="AW1003" s="148"/>
      <c r="AX1003" s="148"/>
      <c r="AY1003" s="148"/>
      <c r="AZ1003" s="148"/>
      <c r="BA1003" s="148"/>
      <c r="BB1003" s="148"/>
      <c r="BC1003" s="148"/>
      <c r="BD1003" s="148"/>
      <c r="BE1003" s="148"/>
      <c r="BF1003" s="148"/>
      <c r="BG1003" s="148"/>
      <c r="BH1003" s="148"/>
      <c r="BI1003" s="148"/>
      <c r="BJ1003" s="148"/>
      <c r="BK1003" s="148"/>
      <c r="BL1003" s="148"/>
      <c r="BM1003" s="148"/>
      <c r="BN1003" s="148"/>
      <c r="BO1003" s="148"/>
      <c r="BP1003" s="148"/>
      <c r="BQ1003" s="148"/>
      <c r="BR1003" s="148"/>
      <c r="BS1003" s="148"/>
      <c r="BT1003" s="148"/>
      <c r="BU1003" s="148"/>
      <c r="BV1003" s="148"/>
      <c r="BW1003" s="148"/>
      <c r="BX1003" s="148"/>
      <c r="BY1003" s="148"/>
      <c r="BZ1003" s="148"/>
    </row>
    <row r="1004" spans="1:78" s="133" customFormat="1" ht="12.75" customHeight="1" x14ac:dyDescent="0.2">
      <c r="A1004" s="217" t="s">
        <v>27573</v>
      </c>
      <c r="B1004" s="125">
        <v>0.01</v>
      </c>
      <c r="C1004" s="126">
        <v>0.01</v>
      </c>
      <c r="D1004" s="127">
        <v>0.01</v>
      </c>
      <c r="E1004" s="125">
        <v>0.01</v>
      </c>
      <c r="F1004" s="125"/>
      <c r="G1004" s="125"/>
      <c r="H1004" s="125"/>
      <c r="I1004" s="125"/>
      <c r="J1004" s="125"/>
      <c r="K1004" s="125"/>
      <c r="L1004" s="125"/>
      <c r="M1004" s="125"/>
      <c r="N1004" s="125"/>
      <c r="O1004" s="125"/>
      <c r="P1004" s="125"/>
      <c r="Q1004" s="125"/>
      <c r="R1004" s="149"/>
      <c r="U1004" s="148"/>
      <c r="V1004" s="148"/>
      <c r="W1004" s="148"/>
      <c r="X1004" s="148"/>
      <c r="Y1004" s="148"/>
      <c r="Z1004" s="148"/>
      <c r="AA1004" s="148"/>
      <c r="AB1004" s="148"/>
      <c r="AC1004" s="148"/>
      <c r="AD1004" s="148"/>
      <c r="AE1004" s="148"/>
      <c r="AF1004" s="148"/>
      <c r="AG1004" s="148"/>
      <c r="AH1004" s="148"/>
      <c r="AI1004" s="148"/>
      <c r="AJ1004" s="148"/>
      <c r="AK1004" s="148"/>
      <c r="AL1004" s="148"/>
      <c r="AM1004" s="148"/>
      <c r="AN1004" s="148"/>
      <c r="AO1004" s="148"/>
      <c r="AP1004" s="148"/>
      <c r="AQ1004" s="148"/>
      <c r="AR1004" s="148"/>
      <c r="AS1004" s="148"/>
      <c r="AT1004" s="148"/>
      <c r="AU1004" s="148"/>
      <c r="AV1004" s="148"/>
      <c r="AW1004" s="148"/>
      <c r="AX1004" s="148"/>
      <c r="AY1004" s="148"/>
      <c r="AZ1004" s="148"/>
      <c r="BA1004" s="148"/>
      <c r="BB1004" s="148"/>
      <c r="BC1004" s="148"/>
      <c r="BD1004" s="148"/>
      <c r="BE1004" s="148"/>
      <c r="BF1004" s="148"/>
      <c r="BG1004" s="148"/>
      <c r="BH1004" s="148"/>
      <c r="BI1004" s="148"/>
      <c r="BJ1004" s="148"/>
      <c r="BK1004" s="148"/>
      <c r="BL1004" s="148"/>
      <c r="BM1004" s="148"/>
      <c r="BN1004" s="148"/>
      <c r="BO1004" s="148"/>
      <c r="BP1004" s="148"/>
      <c r="BQ1004" s="148"/>
      <c r="BR1004" s="148"/>
      <c r="BS1004" s="148"/>
      <c r="BT1004" s="148"/>
      <c r="BU1004" s="148"/>
      <c r="BV1004" s="148"/>
      <c r="BW1004" s="148"/>
      <c r="BX1004" s="148"/>
      <c r="BY1004" s="148"/>
      <c r="BZ1004" s="148"/>
    </row>
    <row r="1005" spans="1:78" s="133" customFormat="1" ht="25.5" x14ac:dyDescent="0.2">
      <c r="A1005" s="216" t="s">
        <v>27215</v>
      </c>
      <c r="B1005" s="131" t="s">
        <v>8</v>
      </c>
      <c r="C1005" s="194"/>
      <c r="D1005" s="131"/>
      <c r="E1005" s="152"/>
      <c r="F1005" s="152"/>
      <c r="G1005" s="152"/>
      <c r="H1005" s="152"/>
      <c r="I1005" s="152"/>
      <c r="J1005" s="152"/>
      <c r="K1005" s="152"/>
      <c r="L1005" s="152"/>
      <c r="M1005" s="152"/>
      <c r="N1005" s="152"/>
      <c r="O1005" s="152"/>
      <c r="P1005" s="152"/>
      <c r="Q1005" s="152"/>
      <c r="R1005" s="212"/>
      <c r="U1005" s="148"/>
      <c r="V1005" s="148"/>
      <c r="W1005" s="148"/>
      <c r="X1005" s="148"/>
      <c r="Y1005" s="148"/>
      <c r="Z1005" s="148"/>
      <c r="AA1005" s="148"/>
      <c r="AB1005" s="148"/>
      <c r="AC1005" s="148"/>
      <c r="AD1005" s="148"/>
      <c r="AE1005" s="148"/>
      <c r="AF1005" s="148"/>
      <c r="AG1005" s="148"/>
      <c r="AH1005" s="148"/>
      <c r="AI1005" s="148"/>
      <c r="AJ1005" s="148"/>
      <c r="AK1005" s="148"/>
      <c r="AL1005" s="148"/>
      <c r="AM1005" s="148"/>
      <c r="AN1005" s="148"/>
      <c r="AO1005" s="148"/>
      <c r="AP1005" s="148"/>
      <c r="AQ1005" s="148"/>
      <c r="AR1005" s="148"/>
      <c r="AS1005" s="148"/>
      <c r="AT1005" s="148"/>
      <c r="AU1005" s="148"/>
      <c r="AV1005" s="148"/>
      <c r="AW1005" s="148"/>
      <c r="AX1005" s="148"/>
      <c r="AY1005" s="148"/>
      <c r="AZ1005" s="148"/>
      <c r="BA1005" s="148"/>
      <c r="BB1005" s="148"/>
      <c r="BC1005" s="148"/>
      <c r="BD1005" s="148"/>
      <c r="BE1005" s="148"/>
      <c r="BF1005" s="148"/>
      <c r="BG1005" s="148"/>
      <c r="BH1005" s="148"/>
      <c r="BI1005" s="148"/>
      <c r="BJ1005" s="148"/>
      <c r="BK1005" s="148"/>
      <c r="BL1005" s="148"/>
      <c r="BM1005" s="148"/>
      <c r="BN1005" s="148"/>
      <c r="BO1005" s="148"/>
      <c r="BP1005" s="148"/>
      <c r="BQ1005" s="148"/>
      <c r="BR1005" s="148"/>
      <c r="BS1005" s="148"/>
      <c r="BT1005" s="148"/>
      <c r="BU1005" s="148"/>
      <c r="BV1005" s="148"/>
      <c r="BW1005" s="148"/>
      <c r="BX1005" s="148"/>
      <c r="BY1005" s="148"/>
      <c r="BZ1005" s="148"/>
    </row>
    <row r="1006" spans="1:78" s="133" customFormat="1" ht="12.75" customHeight="1" x14ac:dyDescent="0.2">
      <c r="A1006" s="217" t="s">
        <v>27215</v>
      </c>
      <c r="B1006" s="125">
        <v>0.01</v>
      </c>
      <c r="C1006" s="126"/>
      <c r="D1006" s="127"/>
      <c r="E1006" s="125"/>
      <c r="F1006" s="125"/>
      <c r="G1006" s="125"/>
      <c r="H1006" s="125"/>
      <c r="I1006" s="125"/>
      <c r="J1006" s="125"/>
      <c r="K1006" s="125"/>
      <c r="L1006" s="125"/>
      <c r="M1006" s="125"/>
      <c r="N1006" s="125"/>
      <c r="O1006" s="125"/>
      <c r="P1006" s="125"/>
      <c r="Q1006" s="125"/>
      <c r="R1006" s="149"/>
      <c r="U1006" s="148"/>
      <c r="V1006" s="148"/>
      <c r="W1006" s="148"/>
      <c r="X1006" s="148"/>
      <c r="Y1006" s="148"/>
      <c r="Z1006" s="148"/>
      <c r="AA1006" s="148"/>
      <c r="AB1006" s="148"/>
      <c r="AC1006" s="148"/>
      <c r="AD1006" s="148"/>
      <c r="AE1006" s="148"/>
      <c r="AF1006" s="148"/>
      <c r="AG1006" s="148"/>
      <c r="AH1006" s="148"/>
      <c r="AI1006" s="148"/>
      <c r="AJ1006" s="148"/>
      <c r="AK1006" s="148"/>
      <c r="AL1006" s="148"/>
      <c r="AM1006" s="148"/>
      <c r="AN1006" s="148"/>
      <c r="AO1006" s="148"/>
      <c r="AP1006" s="148"/>
      <c r="AQ1006" s="148"/>
      <c r="AR1006" s="148"/>
      <c r="AS1006" s="148"/>
      <c r="AT1006" s="148"/>
      <c r="AU1006" s="148"/>
      <c r="AV1006" s="148"/>
      <c r="AW1006" s="148"/>
      <c r="AX1006" s="148"/>
      <c r="AY1006" s="148"/>
      <c r="AZ1006" s="148"/>
      <c r="BA1006" s="148"/>
      <c r="BB1006" s="148"/>
      <c r="BC1006" s="148"/>
      <c r="BD1006" s="148"/>
      <c r="BE1006" s="148"/>
      <c r="BF1006" s="148"/>
      <c r="BG1006" s="148"/>
      <c r="BH1006" s="148"/>
      <c r="BI1006" s="148"/>
      <c r="BJ1006" s="148"/>
      <c r="BK1006" s="148"/>
      <c r="BL1006" s="148"/>
      <c r="BM1006" s="148"/>
      <c r="BN1006" s="148"/>
      <c r="BO1006" s="148"/>
      <c r="BP1006" s="148"/>
      <c r="BQ1006" s="148"/>
      <c r="BR1006" s="148"/>
      <c r="BS1006" s="148"/>
      <c r="BT1006" s="148"/>
      <c r="BU1006" s="148"/>
      <c r="BV1006" s="148"/>
      <c r="BW1006" s="148"/>
      <c r="BX1006" s="148"/>
      <c r="BY1006" s="148"/>
      <c r="BZ1006" s="148"/>
    </row>
    <row r="1007" spans="1:78" s="133" customFormat="1" ht="25.5" x14ac:dyDescent="0.2">
      <c r="A1007" s="139" t="s">
        <v>87</v>
      </c>
      <c r="B1007" s="130" t="s">
        <v>18</v>
      </c>
      <c r="C1007" s="130" t="s">
        <v>19</v>
      </c>
      <c r="D1007" s="131" t="s">
        <v>20</v>
      </c>
      <c r="E1007" s="131" t="s">
        <v>26</v>
      </c>
      <c r="F1007" s="131" t="s">
        <v>3</v>
      </c>
      <c r="G1007" s="131"/>
      <c r="H1007" s="131"/>
      <c r="I1007" s="131"/>
      <c r="J1007" s="131"/>
      <c r="K1007" s="131"/>
      <c r="L1007" s="131"/>
      <c r="M1007" s="131"/>
      <c r="N1007" s="131"/>
      <c r="O1007" s="131"/>
      <c r="P1007" s="131"/>
      <c r="Q1007" s="131"/>
      <c r="R1007" s="137"/>
    </row>
    <row r="1008" spans="1:78" s="133" customFormat="1" ht="12.75" customHeight="1" x14ac:dyDescent="0.2">
      <c r="A1008" s="140" t="s">
        <v>87</v>
      </c>
      <c r="B1008" s="125">
        <v>0.12</v>
      </c>
      <c r="C1008" s="126">
        <v>0.14000000000000001</v>
      </c>
      <c r="D1008" s="127">
        <v>0.02</v>
      </c>
      <c r="E1008" s="125">
        <v>0.16</v>
      </c>
      <c r="F1008" s="125">
        <v>0.02</v>
      </c>
      <c r="G1008" s="125"/>
      <c r="H1008" s="125"/>
      <c r="I1008" s="125"/>
      <c r="J1008" s="125"/>
      <c r="K1008" s="125"/>
      <c r="L1008" s="125"/>
      <c r="M1008" s="125"/>
      <c r="N1008" s="125"/>
      <c r="O1008" s="125"/>
      <c r="P1008" s="125"/>
      <c r="Q1008" s="125"/>
      <c r="R1008" s="149"/>
      <c r="U1008" s="148"/>
      <c r="V1008" s="148"/>
      <c r="W1008" s="148"/>
      <c r="X1008" s="148"/>
      <c r="Y1008" s="148"/>
      <c r="Z1008" s="148"/>
      <c r="AA1008" s="148"/>
      <c r="AB1008" s="148"/>
      <c r="AC1008" s="148"/>
      <c r="AD1008" s="148"/>
      <c r="AE1008" s="148"/>
      <c r="AF1008" s="148"/>
      <c r="AG1008" s="148"/>
      <c r="AH1008" s="148"/>
      <c r="AI1008" s="148"/>
      <c r="AJ1008" s="148"/>
      <c r="AK1008" s="148"/>
      <c r="AL1008" s="148"/>
      <c r="AM1008" s="148"/>
      <c r="AN1008" s="148"/>
      <c r="AO1008" s="148"/>
      <c r="AP1008" s="148"/>
      <c r="AQ1008" s="148"/>
      <c r="AR1008" s="148"/>
      <c r="AS1008" s="148"/>
      <c r="AT1008" s="148"/>
      <c r="AU1008" s="148"/>
      <c r="AV1008" s="148"/>
      <c r="AW1008" s="148"/>
      <c r="AX1008" s="148"/>
      <c r="AY1008" s="148"/>
      <c r="AZ1008" s="148"/>
      <c r="BA1008" s="148"/>
      <c r="BB1008" s="148"/>
      <c r="BC1008" s="148"/>
      <c r="BD1008" s="148"/>
      <c r="BE1008" s="148"/>
      <c r="BF1008" s="148"/>
      <c r="BG1008" s="148"/>
      <c r="BH1008" s="148"/>
      <c r="BI1008" s="148"/>
      <c r="BJ1008" s="148"/>
      <c r="BK1008" s="148"/>
      <c r="BL1008" s="148"/>
      <c r="BM1008" s="148"/>
      <c r="BN1008" s="148"/>
      <c r="BO1008" s="148"/>
      <c r="BP1008" s="148"/>
      <c r="BQ1008" s="148"/>
      <c r="BR1008" s="148"/>
      <c r="BS1008" s="148"/>
      <c r="BT1008" s="148"/>
      <c r="BU1008" s="148"/>
      <c r="BV1008" s="148"/>
      <c r="BW1008" s="148"/>
      <c r="BX1008" s="148"/>
      <c r="BY1008" s="148"/>
      <c r="BZ1008" s="148"/>
    </row>
    <row r="1009" spans="1:78" s="133" customFormat="1" ht="25.5" x14ac:dyDescent="0.2">
      <c r="A1009" s="193" t="s">
        <v>26990</v>
      </c>
      <c r="B1009" s="146" t="s">
        <v>26</v>
      </c>
      <c r="C1009" s="145" t="s">
        <v>26947</v>
      </c>
      <c r="D1009" s="146" t="s">
        <v>26860</v>
      </c>
      <c r="E1009" s="144"/>
      <c r="F1009" s="144"/>
      <c r="G1009" s="144"/>
      <c r="H1009" s="144"/>
      <c r="I1009" s="144"/>
      <c r="J1009" s="144"/>
      <c r="K1009" s="144"/>
      <c r="L1009" s="144"/>
      <c r="M1009" s="144"/>
      <c r="N1009" s="144"/>
      <c r="O1009" s="144"/>
      <c r="P1009" s="144"/>
      <c r="Q1009" s="144"/>
      <c r="R1009" s="151"/>
      <c r="U1009" s="148"/>
      <c r="V1009" s="148"/>
      <c r="W1009" s="148"/>
      <c r="X1009" s="148"/>
      <c r="Y1009" s="148"/>
      <c r="Z1009" s="148"/>
      <c r="AA1009" s="148"/>
      <c r="AB1009" s="148"/>
      <c r="AC1009" s="148"/>
      <c r="AD1009" s="148"/>
      <c r="AE1009" s="148"/>
      <c r="AF1009" s="148"/>
      <c r="AG1009" s="148"/>
      <c r="AH1009" s="148"/>
      <c r="AI1009" s="148"/>
      <c r="AJ1009" s="148"/>
      <c r="AK1009" s="148"/>
      <c r="AL1009" s="148"/>
      <c r="AM1009" s="148"/>
      <c r="AN1009" s="148"/>
      <c r="AO1009" s="148"/>
      <c r="AP1009" s="148"/>
      <c r="AQ1009" s="148"/>
      <c r="AR1009" s="148"/>
      <c r="AS1009" s="148"/>
      <c r="AT1009" s="148"/>
      <c r="AU1009" s="148"/>
      <c r="AV1009" s="148"/>
      <c r="AW1009" s="148"/>
      <c r="AX1009" s="148"/>
      <c r="AY1009" s="148"/>
      <c r="AZ1009" s="148"/>
      <c r="BA1009" s="148"/>
      <c r="BB1009" s="148"/>
      <c r="BC1009" s="148"/>
      <c r="BD1009" s="148"/>
      <c r="BE1009" s="148"/>
      <c r="BF1009" s="148"/>
      <c r="BG1009" s="148"/>
      <c r="BH1009" s="148"/>
      <c r="BI1009" s="148"/>
      <c r="BJ1009" s="148"/>
      <c r="BK1009" s="148"/>
      <c r="BL1009" s="148"/>
      <c r="BM1009" s="148"/>
      <c r="BN1009" s="148"/>
      <c r="BO1009" s="148"/>
      <c r="BP1009" s="148"/>
      <c r="BQ1009" s="148"/>
      <c r="BR1009" s="148"/>
      <c r="BS1009" s="148"/>
      <c r="BT1009" s="148"/>
      <c r="BU1009" s="148"/>
      <c r="BV1009" s="148"/>
      <c r="BW1009" s="148"/>
      <c r="BX1009" s="148"/>
      <c r="BY1009" s="148"/>
      <c r="BZ1009" s="148"/>
    </row>
    <row r="1010" spans="1:78" s="133" customFormat="1" ht="12.75" customHeight="1" x14ac:dyDescent="0.2">
      <c r="A1010" s="140" t="s">
        <v>26990</v>
      </c>
      <c r="B1010" s="125">
        <v>0.01</v>
      </c>
      <c r="C1010" s="126">
        <v>0.01</v>
      </c>
      <c r="D1010" s="127">
        <v>0.01</v>
      </c>
      <c r="E1010" s="125"/>
      <c r="F1010" s="125"/>
      <c r="G1010" s="125"/>
      <c r="H1010" s="125"/>
      <c r="I1010" s="125"/>
      <c r="J1010" s="125"/>
      <c r="K1010" s="125"/>
      <c r="L1010" s="125"/>
      <c r="M1010" s="125"/>
      <c r="N1010" s="125"/>
      <c r="O1010" s="125"/>
      <c r="P1010" s="125"/>
      <c r="Q1010" s="125"/>
      <c r="R1010" s="149"/>
      <c r="U1010" s="148"/>
      <c r="V1010" s="148"/>
      <c r="W1010" s="148"/>
      <c r="X1010" s="148"/>
      <c r="Y1010" s="148"/>
      <c r="Z1010" s="148"/>
      <c r="AA1010" s="148"/>
      <c r="AB1010" s="148"/>
      <c r="AC1010" s="148"/>
      <c r="AD1010" s="148"/>
      <c r="AE1010" s="148"/>
      <c r="AF1010" s="148"/>
      <c r="AG1010" s="148"/>
      <c r="AH1010" s="148"/>
      <c r="AI1010" s="148"/>
      <c r="AJ1010" s="148"/>
      <c r="AK1010" s="148"/>
      <c r="AL1010" s="148"/>
      <c r="AM1010" s="148"/>
      <c r="AN1010" s="148"/>
      <c r="AO1010" s="148"/>
      <c r="AP1010" s="148"/>
      <c r="AQ1010" s="148"/>
      <c r="AR1010" s="148"/>
      <c r="AS1010" s="148"/>
      <c r="AT1010" s="148"/>
      <c r="AU1010" s="148"/>
      <c r="AV1010" s="148"/>
      <c r="AW1010" s="148"/>
      <c r="AX1010" s="148"/>
      <c r="AY1010" s="148"/>
      <c r="AZ1010" s="148"/>
      <c r="BA1010" s="148"/>
      <c r="BB1010" s="148"/>
      <c r="BC1010" s="148"/>
      <c r="BD1010" s="148"/>
      <c r="BE1010" s="148"/>
      <c r="BF1010" s="148"/>
      <c r="BG1010" s="148"/>
      <c r="BH1010" s="148"/>
      <c r="BI1010" s="148"/>
      <c r="BJ1010" s="148"/>
      <c r="BK1010" s="148"/>
      <c r="BL1010" s="148"/>
      <c r="BM1010" s="148"/>
      <c r="BN1010" s="148"/>
      <c r="BO1010" s="148"/>
      <c r="BP1010" s="148"/>
      <c r="BQ1010" s="148"/>
      <c r="BR1010" s="148"/>
      <c r="BS1010" s="148"/>
      <c r="BT1010" s="148"/>
      <c r="BU1010" s="148"/>
      <c r="BV1010" s="148"/>
      <c r="BW1010" s="148"/>
      <c r="BX1010" s="148"/>
      <c r="BY1010" s="148"/>
      <c r="BZ1010" s="148"/>
    </row>
    <row r="1011" spans="1:78" s="133" customFormat="1" ht="12.75" customHeight="1" x14ac:dyDescent="0.2">
      <c r="A1011" s="193" t="s">
        <v>27293</v>
      </c>
      <c r="B1011" s="144" t="s">
        <v>26893</v>
      </c>
      <c r="C1011" s="145" t="s">
        <v>21</v>
      </c>
      <c r="D1011" s="146"/>
      <c r="E1011" s="144"/>
      <c r="F1011" s="144"/>
      <c r="G1011" s="144"/>
      <c r="H1011" s="144"/>
      <c r="I1011" s="144"/>
      <c r="J1011" s="144"/>
      <c r="K1011" s="144"/>
      <c r="L1011" s="144"/>
      <c r="M1011" s="144"/>
      <c r="N1011" s="144"/>
      <c r="O1011" s="144"/>
      <c r="P1011" s="144"/>
      <c r="Q1011" s="144"/>
      <c r="R1011" s="151"/>
      <c r="U1011" s="148"/>
      <c r="V1011" s="148"/>
      <c r="W1011" s="148"/>
      <c r="X1011" s="148"/>
      <c r="Y1011" s="148"/>
      <c r="Z1011" s="148"/>
      <c r="AA1011" s="148"/>
      <c r="AB1011" s="148"/>
      <c r="AC1011" s="148"/>
      <c r="AD1011" s="148"/>
      <c r="AE1011" s="148"/>
      <c r="AF1011" s="148"/>
      <c r="AG1011" s="148"/>
      <c r="AH1011" s="148"/>
      <c r="AI1011" s="148"/>
      <c r="AJ1011" s="148"/>
      <c r="AK1011" s="148"/>
      <c r="AL1011" s="148"/>
      <c r="AM1011" s="148"/>
      <c r="AN1011" s="148"/>
      <c r="AO1011" s="148"/>
      <c r="AP1011" s="148"/>
      <c r="AQ1011" s="148"/>
      <c r="AR1011" s="148"/>
      <c r="AS1011" s="148"/>
      <c r="AT1011" s="148"/>
      <c r="AU1011" s="148"/>
      <c r="AV1011" s="148"/>
      <c r="AW1011" s="148"/>
      <c r="AX1011" s="148"/>
      <c r="AY1011" s="148"/>
      <c r="AZ1011" s="148"/>
      <c r="BA1011" s="148"/>
      <c r="BB1011" s="148"/>
      <c r="BC1011" s="148"/>
      <c r="BD1011" s="148"/>
      <c r="BE1011" s="148"/>
      <c r="BF1011" s="148"/>
      <c r="BG1011" s="148"/>
      <c r="BH1011" s="148"/>
      <c r="BI1011" s="148"/>
      <c r="BJ1011" s="148"/>
      <c r="BK1011" s="148"/>
      <c r="BL1011" s="148"/>
      <c r="BM1011" s="148"/>
      <c r="BN1011" s="148"/>
      <c r="BO1011" s="148"/>
      <c r="BP1011" s="148"/>
      <c r="BQ1011" s="148"/>
      <c r="BR1011" s="148"/>
      <c r="BS1011" s="148"/>
      <c r="BT1011" s="148"/>
      <c r="BU1011" s="148"/>
      <c r="BV1011" s="148"/>
      <c r="BW1011" s="148"/>
      <c r="BX1011" s="148"/>
      <c r="BY1011" s="148"/>
      <c r="BZ1011" s="148"/>
    </row>
    <row r="1012" spans="1:78" s="133" customFormat="1" ht="12.75" customHeight="1" x14ac:dyDescent="0.2">
      <c r="A1012" s="193" t="s">
        <v>27293</v>
      </c>
      <c r="B1012" s="144">
        <v>0.01</v>
      </c>
      <c r="C1012" s="145">
        <v>0.01</v>
      </c>
      <c r="D1012" s="146"/>
      <c r="E1012" s="144"/>
      <c r="F1012" s="144"/>
      <c r="G1012" s="144"/>
      <c r="H1012" s="144"/>
      <c r="I1012" s="144"/>
      <c r="J1012" s="144"/>
      <c r="K1012" s="144"/>
      <c r="L1012" s="144"/>
      <c r="M1012" s="144"/>
      <c r="N1012" s="144"/>
      <c r="O1012" s="144"/>
      <c r="P1012" s="144"/>
      <c r="Q1012" s="144"/>
      <c r="R1012" s="151"/>
      <c r="U1012" s="148"/>
      <c r="V1012" s="148"/>
      <c r="W1012" s="148"/>
      <c r="X1012" s="148"/>
      <c r="Y1012" s="148"/>
      <c r="Z1012" s="148"/>
      <c r="AA1012" s="148"/>
      <c r="AB1012" s="148"/>
      <c r="AC1012" s="148"/>
      <c r="AD1012" s="148"/>
      <c r="AE1012" s="148"/>
      <c r="AF1012" s="148"/>
      <c r="AG1012" s="148"/>
      <c r="AH1012" s="148"/>
      <c r="AI1012" s="148"/>
      <c r="AJ1012" s="148"/>
      <c r="AK1012" s="148"/>
      <c r="AL1012" s="148"/>
      <c r="AM1012" s="148"/>
      <c r="AN1012" s="148"/>
      <c r="AO1012" s="148"/>
      <c r="AP1012" s="148"/>
      <c r="AQ1012" s="148"/>
      <c r="AR1012" s="148"/>
      <c r="AS1012" s="148"/>
      <c r="AT1012" s="148"/>
      <c r="AU1012" s="148"/>
      <c r="AV1012" s="148"/>
      <c r="AW1012" s="148"/>
      <c r="AX1012" s="148"/>
      <c r="AY1012" s="148"/>
      <c r="AZ1012" s="148"/>
      <c r="BA1012" s="148"/>
      <c r="BB1012" s="148"/>
      <c r="BC1012" s="148"/>
      <c r="BD1012" s="148"/>
      <c r="BE1012" s="148"/>
      <c r="BF1012" s="148"/>
      <c r="BG1012" s="148"/>
      <c r="BH1012" s="148"/>
      <c r="BI1012" s="148"/>
      <c r="BJ1012" s="148"/>
      <c r="BK1012" s="148"/>
      <c r="BL1012" s="148"/>
      <c r="BM1012" s="148"/>
      <c r="BN1012" s="148"/>
      <c r="BO1012" s="148"/>
      <c r="BP1012" s="148"/>
      <c r="BQ1012" s="148"/>
      <c r="BR1012" s="148"/>
      <c r="BS1012" s="148"/>
      <c r="BT1012" s="148"/>
      <c r="BU1012" s="148"/>
      <c r="BV1012" s="148"/>
      <c r="BW1012" s="148"/>
      <c r="BX1012" s="148"/>
      <c r="BY1012" s="148"/>
      <c r="BZ1012" s="148"/>
    </row>
    <row r="1013" spans="1:78" s="133" customFormat="1" ht="12.75" customHeight="1" x14ac:dyDescent="0.2">
      <c r="A1013" s="139" t="s">
        <v>27419</v>
      </c>
      <c r="B1013" s="152" t="s">
        <v>21</v>
      </c>
      <c r="C1013" s="194"/>
      <c r="D1013" s="131"/>
      <c r="E1013" s="152"/>
      <c r="F1013" s="152"/>
      <c r="G1013" s="152"/>
      <c r="H1013" s="152"/>
      <c r="I1013" s="152"/>
      <c r="J1013" s="152"/>
      <c r="K1013" s="152"/>
      <c r="L1013" s="152"/>
      <c r="M1013" s="152"/>
      <c r="N1013" s="152"/>
      <c r="O1013" s="152"/>
      <c r="P1013" s="152"/>
      <c r="Q1013" s="152"/>
      <c r="R1013" s="212"/>
      <c r="U1013" s="148"/>
      <c r="V1013" s="148"/>
      <c r="W1013" s="148"/>
      <c r="X1013" s="148"/>
      <c r="Y1013" s="148"/>
      <c r="Z1013" s="148"/>
      <c r="AA1013" s="148"/>
      <c r="AB1013" s="148"/>
      <c r="AC1013" s="148"/>
      <c r="AD1013" s="148"/>
      <c r="AE1013" s="148"/>
      <c r="AF1013" s="148"/>
      <c r="AG1013" s="148"/>
      <c r="AH1013" s="148"/>
      <c r="AI1013" s="148"/>
      <c r="AJ1013" s="148"/>
      <c r="AK1013" s="148"/>
      <c r="AL1013" s="148"/>
      <c r="AM1013" s="148"/>
      <c r="AN1013" s="148"/>
      <c r="AO1013" s="148"/>
      <c r="AP1013" s="148"/>
      <c r="AQ1013" s="148"/>
      <c r="AR1013" s="148"/>
      <c r="AS1013" s="148"/>
      <c r="AT1013" s="148"/>
      <c r="AU1013" s="148"/>
      <c r="AV1013" s="148"/>
      <c r="AW1013" s="148"/>
      <c r="AX1013" s="148"/>
      <c r="AY1013" s="148"/>
      <c r="AZ1013" s="148"/>
      <c r="BA1013" s="148"/>
      <c r="BB1013" s="148"/>
      <c r="BC1013" s="148"/>
      <c r="BD1013" s="148"/>
      <c r="BE1013" s="148"/>
      <c r="BF1013" s="148"/>
      <c r="BG1013" s="148"/>
      <c r="BH1013" s="148"/>
      <c r="BI1013" s="148"/>
      <c r="BJ1013" s="148"/>
      <c r="BK1013" s="148"/>
      <c r="BL1013" s="148"/>
      <c r="BM1013" s="148"/>
      <c r="BN1013" s="148"/>
      <c r="BO1013" s="148"/>
      <c r="BP1013" s="148"/>
      <c r="BQ1013" s="148"/>
      <c r="BR1013" s="148"/>
      <c r="BS1013" s="148"/>
      <c r="BT1013" s="148"/>
      <c r="BU1013" s="148"/>
      <c r="BV1013" s="148"/>
      <c r="BW1013" s="148"/>
      <c r="BX1013" s="148"/>
      <c r="BY1013" s="148"/>
      <c r="BZ1013" s="148"/>
    </row>
    <row r="1014" spans="1:78" s="133" customFormat="1" ht="12.75" customHeight="1" x14ac:dyDescent="0.2">
      <c r="A1014" s="140" t="s">
        <v>27419</v>
      </c>
      <c r="B1014" s="125">
        <v>0.01</v>
      </c>
      <c r="C1014" s="126"/>
      <c r="D1014" s="127"/>
      <c r="E1014" s="125"/>
      <c r="F1014" s="125"/>
      <c r="G1014" s="125"/>
      <c r="H1014" s="125"/>
      <c r="I1014" s="125"/>
      <c r="J1014" s="125"/>
      <c r="K1014" s="125"/>
      <c r="L1014" s="125"/>
      <c r="M1014" s="125"/>
      <c r="N1014" s="125"/>
      <c r="O1014" s="125"/>
      <c r="P1014" s="125"/>
      <c r="Q1014" s="125"/>
      <c r="R1014" s="149"/>
      <c r="U1014" s="148"/>
      <c r="V1014" s="148"/>
      <c r="W1014" s="148"/>
      <c r="X1014" s="148"/>
      <c r="Y1014" s="148"/>
      <c r="Z1014" s="148"/>
      <c r="AA1014" s="148"/>
      <c r="AB1014" s="148"/>
      <c r="AC1014" s="148"/>
      <c r="AD1014" s="148"/>
      <c r="AE1014" s="148"/>
      <c r="AF1014" s="148"/>
      <c r="AG1014" s="148"/>
      <c r="AH1014" s="148"/>
      <c r="AI1014" s="148"/>
      <c r="AJ1014" s="148"/>
      <c r="AK1014" s="148"/>
      <c r="AL1014" s="148"/>
      <c r="AM1014" s="148"/>
      <c r="AN1014" s="148"/>
      <c r="AO1014" s="148"/>
      <c r="AP1014" s="148"/>
      <c r="AQ1014" s="148"/>
      <c r="AR1014" s="148"/>
      <c r="AS1014" s="148"/>
      <c r="AT1014" s="148"/>
      <c r="AU1014" s="148"/>
      <c r="AV1014" s="148"/>
      <c r="AW1014" s="148"/>
      <c r="AX1014" s="148"/>
      <c r="AY1014" s="148"/>
      <c r="AZ1014" s="148"/>
      <c r="BA1014" s="148"/>
      <c r="BB1014" s="148"/>
      <c r="BC1014" s="148"/>
      <c r="BD1014" s="148"/>
      <c r="BE1014" s="148"/>
      <c r="BF1014" s="148"/>
      <c r="BG1014" s="148"/>
      <c r="BH1014" s="148"/>
      <c r="BI1014" s="148"/>
      <c r="BJ1014" s="148"/>
      <c r="BK1014" s="148"/>
      <c r="BL1014" s="148"/>
      <c r="BM1014" s="148"/>
      <c r="BN1014" s="148"/>
      <c r="BO1014" s="148"/>
      <c r="BP1014" s="148"/>
      <c r="BQ1014" s="148"/>
      <c r="BR1014" s="148"/>
      <c r="BS1014" s="148"/>
      <c r="BT1014" s="148"/>
      <c r="BU1014" s="148"/>
      <c r="BV1014" s="148"/>
      <c r="BW1014" s="148"/>
      <c r="BX1014" s="148"/>
      <c r="BY1014" s="148"/>
      <c r="BZ1014" s="148"/>
    </row>
    <row r="1015" spans="1:78" s="133" customFormat="1" ht="12.75" customHeight="1" x14ac:dyDescent="0.2">
      <c r="A1015" s="139" t="s">
        <v>27253</v>
      </c>
      <c r="B1015" s="152" t="s">
        <v>26860</v>
      </c>
      <c r="C1015" s="194"/>
      <c r="D1015" s="131"/>
      <c r="E1015" s="152"/>
      <c r="F1015" s="152"/>
      <c r="G1015" s="152"/>
      <c r="H1015" s="152"/>
      <c r="I1015" s="152"/>
      <c r="J1015" s="152"/>
      <c r="K1015" s="152"/>
      <c r="L1015" s="152"/>
      <c r="M1015" s="152"/>
      <c r="N1015" s="152"/>
      <c r="O1015" s="152"/>
      <c r="P1015" s="152"/>
      <c r="Q1015" s="152"/>
      <c r="R1015" s="212"/>
      <c r="U1015" s="148"/>
      <c r="V1015" s="148"/>
      <c r="W1015" s="148"/>
      <c r="X1015" s="148"/>
      <c r="Y1015" s="148"/>
      <c r="Z1015" s="148"/>
      <c r="AA1015" s="148"/>
      <c r="AB1015" s="148"/>
      <c r="AC1015" s="148"/>
      <c r="AD1015" s="148"/>
      <c r="AE1015" s="148"/>
      <c r="AF1015" s="148"/>
      <c r="AG1015" s="148"/>
      <c r="AH1015" s="148"/>
      <c r="AI1015" s="148"/>
      <c r="AJ1015" s="148"/>
      <c r="AK1015" s="148"/>
      <c r="AL1015" s="148"/>
      <c r="AM1015" s="148"/>
      <c r="AN1015" s="148"/>
      <c r="AO1015" s="148"/>
      <c r="AP1015" s="148"/>
      <c r="AQ1015" s="148"/>
      <c r="AR1015" s="148"/>
      <c r="AS1015" s="148"/>
      <c r="AT1015" s="148"/>
      <c r="AU1015" s="148"/>
      <c r="AV1015" s="148"/>
      <c r="AW1015" s="148"/>
      <c r="AX1015" s="148"/>
      <c r="AY1015" s="148"/>
      <c r="AZ1015" s="148"/>
      <c r="BA1015" s="148"/>
      <c r="BB1015" s="148"/>
      <c r="BC1015" s="148"/>
      <c r="BD1015" s="148"/>
      <c r="BE1015" s="148"/>
      <c r="BF1015" s="148"/>
      <c r="BG1015" s="148"/>
      <c r="BH1015" s="148"/>
      <c r="BI1015" s="148"/>
      <c r="BJ1015" s="148"/>
      <c r="BK1015" s="148"/>
      <c r="BL1015" s="148"/>
      <c r="BM1015" s="148"/>
      <c r="BN1015" s="148"/>
      <c r="BO1015" s="148"/>
      <c r="BP1015" s="148"/>
      <c r="BQ1015" s="148"/>
      <c r="BR1015" s="148"/>
      <c r="BS1015" s="148"/>
      <c r="BT1015" s="148"/>
      <c r="BU1015" s="148"/>
      <c r="BV1015" s="148"/>
      <c r="BW1015" s="148"/>
      <c r="BX1015" s="148"/>
      <c r="BY1015" s="148"/>
      <c r="BZ1015" s="148"/>
    </row>
    <row r="1016" spans="1:78" s="133" customFormat="1" ht="12.75" customHeight="1" x14ac:dyDescent="0.2">
      <c r="A1016" s="140" t="s">
        <v>27253</v>
      </c>
      <c r="B1016" s="125">
        <v>0.01</v>
      </c>
      <c r="C1016" s="126"/>
      <c r="D1016" s="127"/>
      <c r="E1016" s="125"/>
      <c r="F1016" s="125"/>
      <c r="G1016" s="125"/>
      <c r="H1016" s="125"/>
      <c r="I1016" s="125"/>
      <c r="J1016" s="125"/>
      <c r="K1016" s="125"/>
      <c r="L1016" s="125"/>
      <c r="M1016" s="125"/>
      <c r="N1016" s="125"/>
      <c r="O1016" s="125"/>
      <c r="P1016" s="125"/>
      <c r="Q1016" s="125"/>
      <c r="R1016" s="149"/>
      <c r="U1016" s="148"/>
      <c r="V1016" s="148"/>
      <c r="W1016" s="148"/>
      <c r="X1016" s="148"/>
      <c r="Y1016" s="148"/>
      <c r="Z1016" s="148"/>
      <c r="AA1016" s="148"/>
      <c r="AB1016" s="148"/>
      <c r="AC1016" s="148"/>
      <c r="AD1016" s="148"/>
      <c r="AE1016" s="148"/>
      <c r="AF1016" s="148"/>
      <c r="AG1016" s="148"/>
      <c r="AH1016" s="148"/>
      <c r="AI1016" s="148"/>
      <c r="AJ1016" s="148"/>
      <c r="AK1016" s="148"/>
      <c r="AL1016" s="148"/>
      <c r="AM1016" s="148"/>
      <c r="AN1016" s="148"/>
      <c r="AO1016" s="148"/>
      <c r="AP1016" s="148"/>
      <c r="AQ1016" s="148"/>
      <c r="AR1016" s="148"/>
      <c r="AS1016" s="148"/>
      <c r="AT1016" s="148"/>
      <c r="AU1016" s="148"/>
      <c r="AV1016" s="148"/>
      <c r="AW1016" s="148"/>
      <c r="AX1016" s="148"/>
      <c r="AY1016" s="148"/>
      <c r="AZ1016" s="148"/>
      <c r="BA1016" s="148"/>
      <c r="BB1016" s="148"/>
      <c r="BC1016" s="148"/>
      <c r="BD1016" s="148"/>
      <c r="BE1016" s="148"/>
      <c r="BF1016" s="148"/>
      <c r="BG1016" s="148"/>
      <c r="BH1016" s="148"/>
      <c r="BI1016" s="148"/>
      <c r="BJ1016" s="148"/>
      <c r="BK1016" s="148"/>
      <c r="BL1016" s="148"/>
      <c r="BM1016" s="148"/>
      <c r="BN1016" s="148"/>
      <c r="BO1016" s="148"/>
      <c r="BP1016" s="148"/>
      <c r="BQ1016" s="148"/>
      <c r="BR1016" s="148"/>
      <c r="BS1016" s="148"/>
      <c r="BT1016" s="148"/>
      <c r="BU1016" s="148"/>
      <c r="BV1016" s="148"/>
      <c r="BW1016" s="148"/>
      <c r="BX1016" s="148"/>
      <c r="BY1016" s="148"/>
      <c r="BZ1016" s="148"/>
    </row>
    <row r="1017" spans="1:78" s="133" customFormat="1" ht="25.5" x14ac:dyDescent="0.2">
      <c r="A1017" s="139" t="s">
        <v>27284</v>
      </c>
      <c r="B1017" s="152" t="s">
        <v>26904</v>
      </c>
      <c r="C1017" s="194" t="s">
        <v>26860</v>
      </c>
      <c r="D1017" s="131" t="s">
        <v>16</v>
      </c>
      <c r="E1017" s="152" t="s">
        <v>23</v>
      </c>
      <c r="F1017" s="131" t="s">
        <v>27285</v>
      </c>
      <c r="G1017" s="152"/>
      <c r="H1017" s="152"/>
      <c r="I1017" s="152"/>
      <c r="J1017" s="152"/>
      <c r="K1017" s="152"/>
      <c r="L1017" s="152"/>
      <c r="M1017" s="152"/>
      <c r="N1017" s="152"/>
      <c r="O1017" s="152"/>
      <c r="P1017" s="152"/>
      <c r="Q1017" s="152"/>
      <c r="R1017" s="212"/>
      <c r="U1017" s="148"/>
      <c r="V1017" s="148"/>
      <c r="W1017" s="148"/>
      <c r="X1017" s="148"/>
      <c r="Y1017" s="148"/>
      <c r="Z1017" s="148"/>
      <c r="AA1017" s="148"/>
      <c r="AB1017" s="148"/>
      <c r="AC1017" s="148"/>
      <c r="AD1017" s="148"/>
      <c r="AE1017" s="148"/>
      <c r="AF1017" s="148"/>
      <c r="AG1017" s="148"/>
      <c r="AH1017" s="148"/>
      <c r="AI1017" s="148"/>
      <c r="AJ1017" s="148"/>
      <c r="AK1017" s="148"/>
      <c r="AL1017" s="148"/>
      <c r="AM1017" s="148"/>
      <c r="AN1017" s="148"/>
      <c r="AO1017" s="148"/>
      <c r="AP1017" s="148"/>
      <c r="AQ1017" s="148"/>
      <c r="AR1017" s="148"/>
      <c r="AS1017" s="148"/>
      <c r="AT1017" s="148"/>
      <c r="AU1017" s="148"/>
      <c r="AV1017" s="148"/>
      <c r="AW1017" s="148"/>
      <c r="AX1017" s="148"/>
      <c r="AY1017" s="148"/>
      <c r="AZ1017" s="148"/>
      <c r="BA1017" s="148"/>
      <c r="BB1017" s="148"/>
      <c r="BC1017" s="148"/>
      <c r="BD1017" s="148"/>
      <c r="BE1017" s="148"/>
      <c r="BF1017" s="148"/>
      <c r="BG1017" s="148"/>
      <c r="BH1017" s="148"/>
      <c r="BI1017" s="148"/>
      <c r="BJ1017" s="148"/>
      <c r="BK1017" s="148"/>
      <c r="BL1017" s="148"/>
      <c r="BM1017" s="148"/>
      <c r="BN1017" s="148"/>
      <c r="BO1017" s="148"/>
      <c r="BP1017" s="148"/>
      <c r="BQ1017" s="148"/>
      <c r="BR1017" s="148"/>
      <c r="BS1017" s="148"/>
      <c r="BT1017" s="148"/>
      <c r="BU1017" s="148"/>
      <c r="BV1017" s="148"/>
      <c r="BW1017" s="148"/>
      <c r="BX1017" s="148"/>
      <c r="BY1017" s="148"/>
      <c r="BZ1017" s="148"/>
    </row>
    <row r="1018" spans="1:78" s="133" customFormat="1" ht="12.75" customHeight="1" x14ac:dyDescent="0.2">
      <c r="A1018" s="140" t="s">
        <v>27284</v>
      </c>
      <c r="B1018" s="125">
        <v>0.01</v>
      </c>
      <c r="C1018" s="126">
        <v>0.01</v>
      </c>
      <c r="D1018" s="127">
        <v>0.01</v>
      </c>
      <c r="E1018" s="125">
        <v>0.01</v>
      </c>
      <c r="F1018" s="125">
        <v>0.01</v>
      </c>
      <c r="G1018" s="125"/>
      <c r="H1018" s="125"/>
      <c r="I1018" s="125"/>
      <c r="J1018" s="125"/>
      <c r="K1018" s="125"/>
      <c r="L1018" s="125"/>
      <c r="M1018" s="125"/>
      <c r="N1018" s="125"/>
      <c r="O1018" s="125"/>
      <c r="P1018" s="125"/>
      <c r="Q1018" s="125"/>
      <c r="R1018" s="149"/>
      <c r="U1018" s="148"/>
      <c r="V1018" s="148"/>
      <c r="W1018" s="148"/>
      <c r="X1018" s="148"/>
      <c r="Y1018" s="148"/>
      <c r="Z1018" s="148"/>
      <c r="AA1018" s="148"/>
      <c r="AB1018" s="148"/>
      <c r="AC1018" s="148"/>
      <c r="AD1018" s="148"/>
      <c r="AE1018" s="148"/>
      <c r="AF1018" s="148"/>
      <c r="AG1018" s="148"/>
      <c r="AH1018" s="148"/>
      <c r="AI1018" s="148"/>
      <c r="AJ1018" s="148"/>
      <c r="AK1018" s="148"/>
      <c r="AL1018" s="148"/>
      <c r="AM1018" s="148"/>
      <c r="AN1018" s="148"/>
      <c r="AO1018" s="148"/>
      <c r="AP1018" s="148"/>
      <c r="AQ1018" s="148"/>
      <c r="AR1018" s="148"/>
      <c r="AS1018" s="148"/>
      <c r="AT1018" s="148"/>
      <c r="AU1018" s="148"/>
      <c r="AV1018" s="148"/>
      <c r="AW1018" s="148"/>
      <c r="AX1018" s="148"/>
      <c r="AY1018" s="148"/>
      <c r="AZ1018" s="148"/>
      <c r="BA1018" s="148"/>
      <c r="BB1018" s="148"/>
      <c r="BC1018" s="148"/>
      <c r="BD1018" s="148"/>
      <c r="BE1018" s="148"/>
      <c r="BF1018" s="148"/>
      <c r="BG1018" s="148"/>
      <c r="BH1018" s="148"/>
      <c r="BI1018" s="148"/>
      <c r="BJ1018" s="148"/>
      <c r="BK1018" s="148"/>
      <c r="BL1018" s="148"/>
      <c r="BM1018" s="148"/>
      <c r="BN1018" s="148"/>
      <c r="BO1018" s="148"/>
      <c r="BP1018" s="148"/>
      <c r="BQ1018" s="148"/>
      <c r="BR1018" s="148"/>
      <c r="BS1018" s="148"/>
      <c r="BT1018" s="148"/>
      <c r="BU1018" s="148"/>
      <c r="BV1018" s="148"/>
      <c r="BW1018" s="148"/>
      <c r="BX1018" s="148"/>
      <c r="BY1018" s="148"/>
      <c r="BZ1018" s="148"/>
    </row>
    <row r="1019" spans="1:78" s="133" customFormat="1" ht="12.75" customHeight="1" x14ac:dyDescent="0.2">
      <c r="A1019" s="139" t="s">
        <v>27403</v>
      </c>
      <c r="B1019" s="152" t="s">
        <v>26947</v>
      </c>
      <c r="C1019" s="194"/>
      <c r="D1019" s="131"/>
      <c r="E1019" s="152"/>
      <c r="F1019" s="152"/>
      <c r="G1019" s="152"/>
      <c r="H1019" s="152"/>
      <c r="I1019" s="152"/>
      <c r="J1019" s="152"/>
      <c r="K1019" s="152"/>
      <c r="L1019" s="152"/>
      <c r="M1019" s="152"/>
      <c r="N1019" s="152"/>
      <c r="O1019" s="152"/>
      <c r="P1019" s="152"/>
      <c r="Q1019" s="152"/>
      <c r="R1019" s="212"/>
      <c r="U1019" s="148"/>
      <c r="V1019" s="148"/>
      <c r="W1019" s="148"/>
      <c r="X1019" s="148"/>
      <c r="Y1019" s="148"/>
      <c r="Z1019" s="148"/>
      <c r="AA1019" s="148"/>
      <c r="AB1019" s="148"/>
      <c r="AC1019" s="148"/>
      <c r="AD1019" s="148"/>
      <c r="AE1019" s="148"/>
      <c r="AF1019" s="148"/>
      <c r="AG1019" s="148"/>
      <c r="AH1019" s="148"/>
      <c r="AI1019" s="148"/>
      <c r="AJ1019" s="148"/>
      <c r="AK1019" s="148"/>
      <c r="AL1019" s="148"/>
      <c r="AM1019" s="148"/>
      <c r="AN1019" s="148"/>
      <c r="AO1019" s="148"/>
      <c r="AP1019" s="148"/>
      <c r="AQ1019" s="148"/>
      <c r="AR1019" s="148"/>
      <c r="AS1019" s="148"/>
      <c r="AT1019" s="148"/>
      <c r="AU1019" s="148"/>
      <c r="AV1019" s="148"/>
      <c r="AW1019" s="148"/>
      <c r="AX1019" s="148"/>
      <c r="AY1019" s="148"/>
      <c r="AZ1019" s="148"/>
      <c r="BA1019" s="148"/>
      <c r="BB1019" s="148"/>
      <c r="BC1019" s="148"/>
      <c r="BD1019" s="148"/>
      <c r="BE1019" s="148"/>
      <c r="BF1019" s="148"/>
      <c r="BG1019" s="148"/>
      <c r="BH1019" s="148"/>
      <c r="BI1019" s="148"/>
      <c r="BJ1019" s="148"/>
      <c r="BK1019" s="148"/>
      <c r="BL1019" s="148"/>
      <c r="BM1019" s="148"/>
      <c r="BN1019" s="148"/>
      <c r="BO1019" s="148"/>
      <c r="BP1019" s="148"/>
      <c r="BQ1019" s="148"/>
      <c r="BR1019" s="148"/>
      <c r="BS1019" s="148"/>
      <c r="BT1019" s="148"/>
      <c r="BU1019" s="148"/>
      <c r="BV1019" s="148"/>
      <c r="BW1019" s="148"/>
      <c r="BX1019" s="148"/>
      <c r="BY1019" s="148"/>
      <c r="BZ1019" s="148"/>
    </row>
    <row r="1020" spans="1:78" s="133" customFormat="1" ht="12.75" customHeight="1" x14ac:dyDescent="0.2">
      <c r="A1020" s="140" t="s">
        <v>27403</v>
      </c>
      <c r="B1020" s="125">
        <v>0.01</v>
      </c>
      <c r="C1020" s="126"/>
      <c r="D1020" s="127"/>
      <c r="E1020" s="125"/>
      <c r="F1020" s="125"/>
      <c r="G1020" s="125"/>
      <c r="H1020" s="125"/>
      <c r="I1020" s="125"/>
      <c r="J1020" s="125"/>
      <c r="K1020" s="125"/>
      <c r="L1020" s="125"/>
      <c r="M1020" s="125"/>
      <c r="N1020" s="125"/>
      <c r="O1020" s="125"/>
      <c r="P1020" s="125"/>
      <c r="Q1020" s="125"/>
      <c r="R1020" s="149"/>
      <c r="U1020" s="148"/>
      <c r="V1020" s="148"/>
      <c r="W1020" s="148"/>
      <c r="X1020" s="148"/>
      <c r="Y1020" s="148"/>
      <c r="Z1020" s="148"/>
      <c r="AA1020" s="148"/>
      <c r="AB1020" s="148"/>
      <c r="AC1020" s="148"/>
      <c r="AD1020" s="148"/>
      <c r="AE1020" s="148"/>
      <c r="AF1020" s="148"/>
      <c r="AG1020" s="148"/>
      <c r="AH1020" s="148"/>
      <c r="AI1020" s="148"/>
      <c r="AJ1020" s="148"/>
      <c r="AK1020" s="148"/>
      <c r="AL1020" s="148"/>
      <c r="AM1020" s="148"/>
      <c r="AN1020" s="148"/>
      <c r="AO1020" s="148"/>
      <c r="AP1020" s="148"/>
      <c r="AQ1020" s="148"/>
      <c r="AR1020" s="148"/>
      <c r="AS1020" s="148"/>
      <c r="AT1020" s="148"/>
      <c r="AU1020" s="148"/>
      <c r="AV1020" s="148"/>
      <c r="AW1020" s="148"/>
      <c r="AX1020" s="148"/>
      <c r="AY1020" s="148"/>
      <c r="AZ1020" s="148"/>
      <c r="BA1020" s="148"/>
      <c r="BB1020" s="148"/>
      <c r="BC1020" s="148"/>
      <c r="BD1020" s="148"/>
      <c r="BE1020" s="148"/>
      <c r="BF1020" s="148"/>
      <c r="BG1020" s="148"/>
      <c r="BH1020" s="148"/>
      <c r="BI1020" s="148"/>
      <c r="BJ1020" s="148"/>
      <c r="BK1020" s="148"/>
      <c r="BL1020" s="148"/>
      <c r="BM1020" s="148"/>
      <c r="BN1020" s="148"/>
      <c r="BO1020" s="148"/>
      <c r="BP1020" s="148"/>
      <c r="BQ1020" s="148"/>
      <c r="BR1020" s="148"/>
      <c r="BS1020" s="148"/>
      <c r="BT1020" s="148"/>
      <c r="BU1020" s="148"/>
      <c r="BV1020" s="148"/>
      <c r="BW1020" s="148"/>
      <c r="BX1020" s="148"/>
      <c r="BY1020" s="148"/>
      <c r="BZ1020" s="148"/>
    </row>
    <row r="1021" spans="1:78" s="133" customFormat="1" ht="25.5" x14ac:dyDescent="0.2">
      <c r="A1021" s="193" t="s">
        <v>27478</v>
      </c>
      <c r="B1021" s="146" t="s">
        <v>26860</v>
      </c>
      <c r="C1021" s="145" t="s">
        <v>26</v>
      </c>
      <c r="D1021" s="146"/>
      <c r="E1021" s="144"/>
      <c r="F1021" s="144"/>
      <c r="G1021" s="144"/>
      <c r="H1021" s="144"/>
      <c r="I1021" s="144"/>
      <c r="J1021" s="144"/>
      <c r="K1021" s="144"/>
      <c r="L1021" s="144"/>
      <c r="M1021" s="144"/>
      <c r="N1021" s="144"/>
      <c r="O1021" s="144"/>
      <c r="P1021" s="144"/>
      <c r="Q1021" s="144"/>
      <c r="R1021" s="151"/>
      <c r="U1021" s="148"/>
      <c r="V1021" s="148"/>
      <c r="W1021" s="148"/>
      <c r="X1021" s="148"/>
      <c r="Y1021" s="148"/>
      <c r="Z1021" s="148"/>
      <c r="AA1021" s="148"/>
      <c r="AB1021" s="148"/>
      <c r="AC1021" s="148"/>
      <c r="AD1021" s="148"/>
      <c r="AE1021" s="148"/>
      <c r="AF1021" s="148"/>
      <c r="AG1021" s="148"/>
      <c r="AH1021" s="148"/>
      <c r="AI1021" s="148"/>
      <c r="AJ1021" s="148"/>
      <c r="AK1021" s="148"/>
      <c r="AL1021" s="148"/>
      <c r="AM1021" s="148"/>
      <c r="AN1021" s="148"/>
      <c r="AO1021" s="148"/>
      <c r="AP1021" s="148"/>
      <c r="AQ1021" s="148"/>
      <c r="AR1021" s="148"/>
      <c r="AS1021" s="148"/>
      <c r="AT1021" s="148"/>
      <c r="AU1021" s="148"/>
      <c r="AV1021" s="148"/>
      <c r="AW1021" s="148"/>
      <c r="AX1021" s="148"/>
      <c r="AY1021" s="148"/>
      <c r="AZ1021" s="148"/>
      <c r="BA1021" s="148"/>
      <c r="BB1021" s="148"/>
      <c r="BC1021" s="148"/>
      <c r="BD1021" s="148"/>
      <c r="BE1021" s="148"/>
      <c r="BF1021" s="148"/>
      <c r="BG1021" s="148"/>
      <c r="BH1021" s="148"/>
      <c r="BI1021" s="148"/>
      <c r="BJ1021" s="148"/>
      <c r="BK1021" s="148"/>
      <c r="BL1021" s="148"/>
      <c r="BM1021" s="148"/>
      <c r="BN1021" s="148"/>
      <c r="BO1021" s="148"/>
      <c r="BP1021" s="148"/>
      <c r="BQ1021" s="148"/>
      <c r="BR1021" s="148"/>
      <c r="BS1021" s="148"/>
      <c r="BT1021" s="148"/>
      <c r="BU1021" s="148"/>
      <c r="BV1021" s="148"/>
      <c r="BW1021" s="148"/>
      <c r="BX1021" s="148"/>
      <c r="BY1021" s="148"/>
      <c r="BZ1021" s="148"/>
    </row>
    <row r="1022" spans="1:78" s="133" customFormat="1" ht="12.75" customHeight="1" x14ac:dyDescent="0.2">
      <c r="A1022" s="193" t="s">
        <v>27478</v>
      </c>
      <c r="B1022" s="144">
        <v>0.01</v>
      </c>
      <c r="C1022" s="145">
        <v>0.01</v>
      </c>
      <c r="D1022" s="146"/>
      <c r="E1022" s="144"/>
      <c r="F1022" s="144"/>
      <c r="G1022" s="144"/>
      <c r="H1022" s="144"/>
      <c r="I1022" s="144"/>
      <c r="J1022" s="144"/>
      <c r="K1022" s="144"/>
      <c r="L1022" s="144"/>
      <c r="M1022" s="144"/>
      <c r="N1022" s="144"/>
      <c r="O1022" s="144"/>
      <c r="P1022" s="144"/>
      <c r="Q1022" s="144"/>
      <c r="R1022" s="151"/>
      <c r="U1022" s="148"/>
      <c r="V1022" s="148"/>
      <c r="W1022" s="148"/>
      <c r="X1022" s="148"/>
      <c r="Y1022" s="148"/>
      <c r="Z1022" s="148"/>
      <c r="AA1022" s="148"/>
      <c r="AB1022" s="148"/>
      <c r="AC1022" s="148"/>
      <c r="AD1022" s="148"/>
      <c r="AE1022" s="148"/>
      <c r="AF1022" s="148"/>
      <c r="AG1022" s="148"/>
      <c r="AH1022" s="148"/>
      <c r="AI1022" s="148"/>
      <c r="AJ1022" s="148"/>
      <c r="AK1022" s="148"/>
      <c r="AL1022" s="148"/>
      <c r="AM1022" s="148"/>
      <c r="AN1022" s="148"/>
      <c r="AO1022" s="148"/>
      <c r="AP1022" s="148"/>
      <c r="AQ1022" s="148"/>
      <c r="AR1022" s="148"/>
      <c r="AS1022" s="148"/>
      <c r="AT1022" s="148"/>
      <c r="AU1022" s="148"/>
      <c r="AV1022" s="148"/>
      <c r="AW1022" s="148"/>
      <c r="AX1022" s="148"/>
      <c r="AY1022" s="148"/>
      <c r="AZ1022" s="148"/>
      <c r="BA1022" s="148"/>
      <c r="BB1022" s="148"/>
      <c r="BC1022" s="148"/>
      <c r="BD1022" s="148"/>
      <c r="BE1022" s="148"/>
      <c r="BF1022" s="148"/>
      <c r="BG1022" s="148"/>
      <c r="BH1022" s="148"/>
      <c r="BI1022" s="148"/>
      <c r="BJ1022" s="148"/>
      <c r="BK1022" s="148"/>
      <c r="BL1022" s="148"/>
      <c r="BM1022" s="148"/>
      <c r="BN1022" s="148"/>
      <c r="BO1022" s="148"/>
      <c r="BP1022" s="148"/>
      <c r="BQ1022" s="148"/>
      <c r="BR1022" s="148"/>
      <c r="BS1022" s="148"/>
      <c r="BT1022" s="148"/>
      <c r="BU1022" s="148"/>
      <c r="BV1022" s="148"/>
      <c r="BW1022" s="148"/>
      <c r="BX1022" s="148"/>
      <c r="BY1022" s="148"/>
      <c r="BZ1022" s="148"/>
    </row>
    <row r="1023" spans="1:78" s="133" customFormat="1" ht="25.5" x14ac:dyDescent="0.2">
      <c r="A1023" s="141" t="s">
        <v>88</v>
      </c>
      <c r="B1023" s="130" t="s">
        <v>21</v>
      </c>
      <c r="C1023" s="130" t="s">
        <v>26</v>
      </c>
      <c r="D1023" s="131"/>
      <c r="E1023" s="131"/>
      <c r="F1023" s="131"/>
      <c r="G1023" s="131"/>
      <c r="H1023" s="131"/>
      <c r="I1023" s="131"/>
      <c r="J1023" s="131"/>
      <c r="K1023" s="131"/>
      <c r="L1023" s="131"/>
      <c r="M1023" s="131"/>
      <c r="N1023" s="131"/>
      <c r="O1023" s="131"/>
      <c r="P1023" s="131"/>
      <c r="Q1023" s="131"/>
      <c r="R1023" s="137"/>
    </row>
    <row r="1024" spans="1:78" s="133" customFormat="1" ht="12.75" customHeight="1" x14ac:dyDescent="0.2">
      <c r="A1024" s="142" t="s">
        <v>88</v>
      </c>
      <c r="B1024" s="125">
        <v>0.01</v>
      </c>
      <c r="C1024" s="127">
        <v>0.01</v>
      </c>
      <c r="D1024" s="127"/>
      <c r="E1024" s="125"/>
      <c r="F1024" s="125"/>
      <c r="G1024" s="125"/>
      <c r="H1024" s="125"/>
      <c r="I1024" s="125"/>
      <c r="J1024" s="125"/>
      <c r="K1024" s="125"/>
      <c r="L1024" s="125"/>
      <c r="M1024" s="125"/>
      <c r="N1024" s="125"/>
      <c r="O1024" s="125"/>
      <c r="P1024" s="125"/>
      <c r="Q1024" s="125"/>
      <c r="R1024" s="135"/>
    </row>
    <row r="1025" spans="1:18" s="133" customFormat="1" ht="12.75" customHeight="1" x14ac:dyDescent="0.2">
      <c r="A1025" s="158" t="s">
        <v>27406</v>
      </c>
      <c r="B1025" s="144" t="s">
        <v>26893</v>
      </c>
      <c r="C1025" s="146"/>
      <c r="D1025" s="146"/>
      <c r="E1025" s="144"/>
      <c r="F1025" s="144"/>
      <c r="G1025" s="144"/>
      <c r="H1025" s="144"/>
      <c r="I1025" s="144"/>
      <c r="J1025" s="144"/>
      <c r="K1025" s="144"/>
      <c r="L1025" s="144"/>
      <c r="M1025" s="144"/>
      <c r="N1025" s="144"/>
      <c r="O1025" s="144"/>
      <c r="P1025" s="144"/>
      <c r="Q1025" s="144"/>
      <c r="R1025" s="147"/>
    </row>
    <row r="1026" spans="1:18" s="133" customFormat="1" ht="12.75" customHeight="1" x14ac:dyDescent="0.2">
      <c r="A1026" s="158" t="s">
        <v>27406</v>
      </c>
      <c r="B1026" s="144">
        <v>0.01</v>
      </c>
      <c r="C1026" s="146"/>
      <c r="D1026" s="146"/>
      <c r="E1026" s="144"/>
      <c r="F1026" s="144"/>
      <c r="G1026" s="144"/>
      <c r="H1026" s="144"/>
      <c r="I1026" s="144"/>
      <c r="J1026" s="144"/>
      <c r="K1026" s="144"/>
      <c r="L1026" s="144"/>
      <c r="M1026" s="144"/>
      <c r="N1026" s="144"/>
      <c r="O1026" s="144"/>
      <c r="P1026" s="144"/>
      <c r="Q1026" s="144"/>
      <c r="R1026" s="147"/>
    </row>
    <row r="1027" spans="1:18" s="133" customFormat="1" ht="25.5" x14ac:dyDescent="0.2">
      <c r="A1027" s="141" t="s">
        <v>89</v>
      </c>
      <c r="B1027" s="130" t="s">
        <v>21</v>
      </c>
      <c r="C1027" s="130" t="s">
        <v>26</v>
      </c>
      <c r="D1027" s="131"/>
      <c r="E1027" s="131"/>
      <c r="F1027" s="131"/>
      <c r="G1027" s="131"/>
      <c r="H1027" s="131"/>
      <c r="I1027" s="131"/>
      <c r="J1027" s="131"/>
      <c r="K1027" s="131"/>
      <c r="L1027" s="131"/>
      <c r="M1027" s="131"/>
      <c r="N1027" s="131"/>
      <c r="O1027" s="131"/>
      <c r="P1027" s="131"/>
      <c r="Q1027" s="131"/>
      <c r="R1027" s="137"/>
    </row>
    <row r="1028" spans="1:18" s="133" customFormat="1" ht="12.75" customHeight="1" x14ac:dyDescent="0.2">
      <c r="A1028" s="142" t="s">
        <v>89</v>
      </c>
      <c r="B1028" s="125">
        <v>0.01</v>
      </c>
      <c r="C1028" s="127">
        <v>0.01</v>
      </c>
      <c r="D1028" s="127"/>
      <c r="E1028" s="125"/>
      <c r="F1028" s="125"/>
      <c r="G1028" s="125"/>
      <c r="H1028" s="125"/>
      <c r="I1028" s="125"/>
      <c r="J1028" s="125"/>
      <c r="K1028" s="125"/>
      <c r="L1028" s="125"/>
      <c r="M1028" s="125"/>
      <c r="N1028" s="125"/>
      <c r="O1028" s="125"/>
      <c r="P1028" s="125"/>
      <c r="Q1028" s="125"/>
      <c r="R1028" s="135"/>
    </row>
    <row r="1029" spans="1:18" s="133" customFormat="1" ht="25.5" x14ac:dyDescent="0.2">
      <c r="A1029" s="158" t="s">
        <v>27073</v>
      </c>
      <c r="B1029" s="146" t="s">
        <v>8</v>
      </c>
      <c r="C1029" s="146"/>
      <c r="D1029" s="146"/>
      <c r="E1029" s="144"/>
      <c r="F1029" s="144"/>
      <c r="G1029" s="144"/>
      <c r="H1029" s="144"/>
      <c r="I1029" s="144"/>
      <c r="J1029" s="144"/>
      <c r="K1029" s="144"/>
      <c r="L1029" s="144"/>
      <c r="M1029" s="144"/>
      <c r="N1029" s="144"/>
      <c r="O1029" s="144"/>
      <c r="P1029" s="144"/>
      <c r="Q1029" s="144"/>
      <c r="R1029" s="147"/>
    </row>
    <row r="1030" spans="1:18" s="133" customFormat="1" ht="12.75" customHeight="1" x14ac:dyDescent="0.2">
      <c r="A1030" s="142" t="s">
        <v>27073</v>
      </c>
      <c r="B1030" s="125">
        <v>0.01</v>
      </c>
      <c r="C1030" s="127"/>
      <c r="D1030" s="127"/>
      <c r="E1030" s="125"/>
      <c r="F1030" s="125"/>
      <c r="G1030" s="125"/>
      <c r="H1030" s="125"/>
      <c r="I1030" s="125"/>
      <c r="J1030" s="125"/>
      <c r="K1030" s="125"/>
      <c r="L1030" s="125"/>
      <c r="M1030" s="125"/>
      <c r="N1030" s="125"/>
      <c r="O1030" s="125"/>
      <c r="P1030" s="125"/>
      <c r="Q1030" s="125"/>
      <c r="R1030" s="135"/>
    </row>
    <row r="1031" spans="1:18" s="133" customFormat="1" ht="12.75" customHeight="1" x14ac:dyDescent="0.2">
      <c r="A1031" s="158" t="s">
        <v>27089</v>
      </c>
      <c r="B1031" s="144" t="s">
        <v>26893</v>
      </c>
      <c r="C1031" s="146"/>
      <c r="D1031" s="146"/>
      <c r="E1031" s="144"/>
      <c r="F1031" s="144"/>
      <c r="G1031" s="144"/>
      <c r="H1031" s="144"/>
      <c r="I1031" s="144"/>
      <c r="J1031" s="144"/>
      <c r="K1031" s="144"/>
      <c r="L1031" s="144"/>
      <c r="M1031" s="144"/>
      <c r="N1031" s="144"/>
      <c r="O1031" s="144"/>
      <c r="P1031" s="144"/>
      <c r="Q1031" s="144"/>
      <c r="R1031" s="147"/>
    </row>
    <row r="1032" spans="1:18" s="133" customFormat="1" ht="12.75" customHeight="1" x14ac:dyDescent="0.2">
      <c r="A1032" s="142" t="s">
        <v>27089</v>
      </c>
      <c r="B1032" s="125">
        <v>0.01</v>
      </c>
      <c r="C1032" s="127"/>
      <c r="D1032" s="127"/>
      <c r="E1032" s="125"/>
      <c r="F1032" s="125"/>
      <c r="G1032" s="125"/>
      <c r="H1032" s="125"/>
      <c r="I1032" s="125"/>
      <c r="J1032" s="125"/>
      <c r="K1032" s="125"/>
      <c r="L1032" s="125"/>
      <c r="M1032" s="125"/>
      <c r="N1032" s="125"/>
      <c r="O1032" s="125"/>
      <c r="P1032" s="125"/>
      <c r="Q1032" s="125"/>
      <c r="R1032" s="135"/>
    </row>
    <row r="1033" spans="1:18" s="133" customFormat="1" ht="12.75" customHeight="1" x14ac:dyDescent="0.2">
      <c r="A1033" s="158" t="s">
        <v>27050</v>
      </c>
      <c r="B1033" s="144" t="s">
        <v>26893</v>
      </c>
      <c r="C1033" s="146"/>
      <c r="D1033" s="146"/>
      <c r="E1033" s="144"/>
      <c r="F1033" s="144"/>
      <c r="G1033" s="144"/>
      <c r="H1033" s="144"/>
      <c r="I1033" s="144"/>
      <c r="J1033" s="144"/>
      <c r="K1033" s="144"/>
      <c r="L1033" s="144"/>
      <c r="M1033" s="144"/>
      <c r="N1033" s="144"/>
      <c r="O1033" s="144"/>
      <c r="P1033" s="144"/>
      <c r="Q1033" s="144"/>
      <c r="R1033" s="147"/>
    </row>
    <row r="1034" spans="1:18" s="133" customFormat="1" ht="12.75" customHeight="1" x14ac:dyDescent="0.2">
      <c r="A1034" s="142" t="s">
        <v>27050</v>
      </c>
      <c r="B1034" s="125">
        <v>0.01</v>
      </c>
      <c r="C1034" s="127"/>
      <c r="D1034" s="127"/>
      <c r="E1034" s="125"/>
      <c r="F1034" s="125"/>
      <c r="G1034" s="125"/>
      <c r="H1034" s="125"/>
      <c r="I1034" s="125"/>
      <c r="J1034" s="125"/>
      <c r="K1034" s="125"/>
      <c r="L1034" s="125"/>
      <c r="M1034" s="125"/>
      <c r="N1034" s="125"/>
      <c r="O1034" s="125"/>
      <c r="P1034" s="125"/>
      <c r="Q1034" s="125"/>
      <c r="R1034" s="135"/>
    </row>
    <row r="1035" spans="1:18" s="133" customFormat="1" x14ac:dyDescent="0.2">
      <c r="A1035" s="158" t="s">
        <v>27011</v>
      </c>
      <c r="B1035" s="144" t="s">
        <v>26893</v>
      </c>
      <c r="C1035" s="146"/>
      <c r="D1035" s="146"/>
      <c r="E1035" s="144"/>
      <c r="F1035" s="144"/>
      <c r="G1035" s="144"/>
      <c r="H1035" s="144"/>
      <c r="I1035" s="144"/>
      <c r="J1035" s="144"/>
      <c r="K1035" s="144"/>
      <c r="L1035" s="144"/>
      <c r="M1035" s="144"/>
      <c r="N1035" s="144"/>
      <c r="O1035" s="144"/>
      <c r="P1035" s="144"/>
      <c r="Q1035" s="144"/>
      <c r="R1035" s="147"/>
    </row>
    <row r="1036" spans="1:18" s="133" customFormat="1" ht="12.75" customHeight="1" x14ac:dyDescent="0.2">
      <c r="A1036" s="158" t="s">
        <v>27011</v>
      </c>
      <c r="B1036" s="144">
        <v>0.01</v>
      </c>
      <c r="C1036" s="146"/>
      <c r="D1036" s="146"/>
      <c r="E1036" s="144"/>
      <c r="F1036" s="144"/>
      <c r="G1036" s="144"/>
      <c r="H1036" s="144"/>
      <c r="I1036" s="144"/>
      <c r="J1036" s="144"/>
      <c r="K1036" s="144"/>
      <c r="L1036" s="144"/>
      <c r="M1036" s="144"/>
      <c r="N1036" s="144"/>
      <c r="O1036" s="144"/>
      <c r="P1036" s="144"/>
      <c r="Q1036" s="144"/>
      <c r="R1036" s="147"/>
    </row>
    <row r="1037" spans="1:18" s="133" customFormat="1" ht="25.5" x14ac:dyDescent="0.2">
      <c r="A1037" s="141" t="s">
        <v>27348</v>
      </c>
      <c r="B1037" s="152" t="s">
        <v>21</v>
      </c>
      <c r="C1037" s="131" t="s">
        <v>23</v>
      </c>
      <c r="D1037" s="131" t="s">
        <v>24</v>
      </c>
      <c r="E1037" s="152"/>
      <c r="F1037" s="152"/>
      <c r="G1037" s="152"/>
      <c r="H1037" s="152"/>
      <c r="I1037" s="152"/>
      <c r="J1037" s="152"/>
      <c r="K1037" s="152"/>
      <c r="L1037" s="152"/>
      <c r="M1037" s="152"/>
      <c r="N1037" s="152"/>
      <c r="O1037" s="152"/>
      <c r="P1037" s="152"/>
      <c r="Q1037" s="152"/>
      <c r="R1037" s="153"/>
    </row>
    <row r="1038" spans="1:18" s="133" customFormat="1" ht="12.75" customHeight="1" x14ac:dyDescent="0.2">
      <c r="A1038" s="142" t="s">
        <v>27348</v>
      </c>
      <c r="B1038" s="125">
        <v>0.01</v>
      </c>
      <c r="C1038" s="127">
        <v>0.01</v>
      </c>
      <c r="D1038" s="127">
        <v>0.01</v>
      </c>
      <c r="E1038" s="125"/>
      <c r="F1038" s="125"/>
      <c r="G1038" s="125"/>
      <c r="H1038" s="125"/>
      <c r="I1038" s="125"/>
      <c r="J1038" s="125"/>
      <c r="K1038" s="125"/>
      <c r="L1038" s="125"/>
      <c r="M1038" s="125"/>
      <c r="N1038" s="125"/>
      <c r="O1038" s="125"/>
      <c r="P1038" s="125"/>
      <c r="Q1038" s="125"/>
      <c r="R1038" s="135"/>
    </row>
    <row r="1039" spans="1:18" s="133" customFormat="1" ht="25.5" x14ac:dyDescent="0.2">
      <c r="A1039" s="141" t="s">
        <v>27271</v>
      </c>
      <c r="B1039" s="228" t="s">
        <v>26876</v>
      </c>
      <c r="C1039" s="131"/>
      <c r="D1039" s="131"/>
      <c r="E1039" s="152"/>
      <c r="F1039" s="152"/>
      <c r="G1039" s="152"/>
      <c r="H1039" s="152"/>
      <c r="I1039" s="152"/>
      <c r="J1039" s="152"/>
      <c r="K1039" s="152"/>
      <c r="L1039" s="152"/>
      <c r="M1039" s="152"/>
      <c r="N1039" s="152"/>
      <c r="O1039" s="152"/>
      <c r="P1039" s="152"/>
      <c r="Q1039" s="152"/>
      <c r="R1039" s="153"/>
    </row>
    <row r="1040" spans="1:18" s="133" customFormat="1" ht="12.75" customHeight="1" x14ac:dyDescent="0.2">
      <c r="A1040" s="142" t="s">
        <v>27271</v>
      </c>
      <c r="B1040" s="221">
        <v>0.01</v>
      </c>
      <c r="C1040" s="127"/>
      <c r="D1040" s="127"/>
      <c r="E1040" s="125"/>
      <c r="F1040" s="125"/>
      <c r="G1040" s="125"/>
      <c r="H1040" s="125"/>
      <c r="I1040" s="125"/>
      <c r="J1040" s="125"/>
      <c r="K1040" s="125"/>
      <c r="L1040" s="125"/>
      <c r="M1040" s="125"/>
      <c r="N1040" s="125"/>
      <c r="O1040" s="125"/>
      <c r="P1040" s="125"/>
      <c r="Q1040" s="125"/>
      <c r="R1040" s="135"/>
    </row>
    <row r="1041" spans="1:18" s="133" customFormat="1" ht="25.5" x14ac:dyDescent="0.2">
      <c r="A1041" s="141" t="s">
        <v>27210</v>
      </c>
      <c r="B1041" s="152" t="s">
        <v>26904</v>
      </c>
      <c r="C1041" s="131" t="s">
        <v>26893</v>
      </c>
      <c r="D1041" s="131" t="s">
        <v>26882</v>
      </c>
      <c r="E1041" s="152"/>
      <c r="F1041" s="152"/>
      <c r="G1041" s="152"/>
      <c r="H1041" s="152"/>
      <c r="I1041" s="152"/>
      <c r="J1041" s="152"/>
      <c r="K1041" s="152"/>
      <c r="L1041" s="152"/>
      <c r="M1041" s="152"/>
      <c r="N1041" s="152"/>
      <c r="O1041" s="152"/>
      <c r="P1041" s="152"/>
      <c r="Q1041" s="152"/>
      <c r="R1041" s="153"/>
    </row>
    <row r="1042" spans="1:18" s="133" customFormat="1" ht="12.75" customHeight="1" x14ac:dyDescent="0.2">
      <c r="A1042" s="142" t="s">
        <v>27210</v>
      </c>
      <c r="B1042" s="125">
        <v>0.01</v>
      </c>
      <c r="C1042" s="127">
        <v>0.01</v>
      </c>
      <c r="D1042" s="127">
        <v>0.01</v>
      </c>
      <c r="E1042" s="125"/>
      <c r="F1042" s="125"/>
      <c r="G1042" s="125"/>
      <c r="H1042" s="125"/>
      <c r="I1042" s="125"/>
      <c r="J1042" s="125"/>
      <c r="K1042" s="125"/>
      <c r="L1042" s="125"/>
      <c r="M1042" s="125"/>
      <c r="N1042" s="125"/>
      <c r="O1042" s="125"/>
      <c r="P1042" s="125"/>
      <c r="Q1042" s="125"/>
      <c r="R1042" s="135"/>
    </row>
    <row r="1043" spans="1:18" s="133" customFormat="1" ht="25.5" x14ac:dyDescent="0.2">
      <c r="A1043" s="141" t="s">
        <v>26975</v>
      </c>
      <c r="B1043" s="131" t="s">
        <v>27104</v>
      </c>
      <c r="C1043" s="131"/>
      <c r="D1043" s="131"/>
      <c r="E1043" s="152"/>
      <c r="F1043" s="152"/>
      <c r="G1043" s="152"/>
      <c r="H1043" s="152"/>
      <c r="I1043" s="152"/>
      <c r="J1043" s="152"/>
      <c r="K1043" s="152"/>
      <c r="L1043" s="152"/>
      <c r="M1043" s="152"/>
      <c r="N1043" s="152"/>
      <c r="O1043" s="152"/>
      <c r="P1043" s="152"/>
      <c r="Q1043" s="152"/>
      <c r="R1043" s="153"/>
    </row>
    <row r="1044" spans="1:18" s="133" customFormat="1" ht="12.75" customHeight="1" x14ac:dyDescent="0.2">
      <c r="A1044" s="142" t="s">
        <v>26975</v>
      </c>
      <c r="B1044" s="125">
        <v>0.01</v>
      </c>
      <c r="C1044" s="127"/>
      <c r="D1044" s="127"/>
      <c r="E1044" s="125"/>
      <c r="F1044" s="125"/>
      <c r="G1044" s="125"/>
      <c r="H1044" s="125"/>
      <c r="I1044" s="125"/>
      <c r="J1044" s="125"/>
      <c r="K1044" s="125"/>
      <c r="L1044" s="125"/>
      <c r="M1044" s="125"/>
      <c r="N1044" s="125"/>
      <c r="O1044" s="125"/>
      <c r="P1044" s="125"/>
      <c r="Q1044" s="125"/>
      <c r="R1044" s="135"/>
    </row>
    <row r="1045" spans="1:18" s="133" customFormat="1" ht="25.5" x14ac:dyDescent="0.2">
      <c r="A1045" s="129" t="s">
        <v>90</v>
      </c>
      <c r="B1045" s="130" t="s">
        <v>21</v>
      </c>
      <c r="C1045" s="130" t="s">
        <v>20</v>
      </c>
      <c r="D1045" s="131" t="s">
        <v>26</v>
      </c>
      <c r="E1045" s="131" t="s">
        <v>23</v>
      </c>
      <c r="F1045" s="131" t="s">
        <v>24</v>
      </c>
      <c r="G1045" s="131"/>
      <c r="H1045" s="131"/>
      <c r="I1045" s="131"/>
      <c r="J1045" s="131"/>
      <c r="K1045" s="131"/>
      <c r="L1045" s="131"/>
      <c r="M1045" s="131"/>
      <c r="N1045" s="131"/>
      <c r="O1045" s="131"/>
      <c r="P1045" s="131"/>
      <c r="Q1045" s="131"/>
      <c r="R1045" s="137"/>
    </row>
    <row r="1046" spans="1:18" s="133" customFormat="1" ht="12.75" customHeight="1" x14ac:dyDescent="0.2">
      <c r="A1046" s="134" t="s">
        <v>90</v>
      </c>
      <c r="B1046" s="125">
        <v>0.02</v>
      </c>
      <c r="C1046" s="126">
        <v>0.01</v>
      </c>
      <c r="D1046" s="127">
        <v>0.02</v>
      </c>
      <c r="E1046" s="125">
        <v>0.02</v>
      </c>
      <c r="F1046" s="125">
        <v>0.02</v>
      </c>
      <c r="G1046" s="125"/>
      <c r="H1046" s="125"/>
      <c r="I1046" s="125"/>
      <c r="J1046" s="125"/>
      <c r="K1046" s="125"/>
      <c r="L1046" s="125"/>
      <c r="M1046" s="125"/>
      <c r="N1046" s="125"/>
      <c r="O1046" s="125"/>
      <c r="P1046" s="125"/>
      <c r="Q1046" s="125"/>
      <c r="R1046" s="135"/>
    </row>
    <row r="1047" spans="1:18" s="133" customFormat="1" ht="25.5" x14ac:dyDescent="0.2">
      <c r="A1047" s="150" t="s">
        <v>27176</v>
      </c>
      <c r="B1047" s="146" t="s">
        <v>27021</v>
      </c>
      <c r="C1047" s="145" t="s">
        <v>27022</v>
      </c>
      <c r="D1047" s="146" t="s">
        <v>27055</v>
      </c>
      <c r="E1047" s="146" t="s">
        <v>20</v>
      </c>
      <c r="F1047" s="146" t="s">
        <v>23</v>
      </c>
      <c r="G1047" s="146" t="s">
        <v>27175</v>
      </c>
      <c r="H1047" s="146" t="s">
        <v>24</v>
      </c>
      <c r="I1047" s="144"/>
      <c r="J1047" s="144"/>
      <c r="K1047" s="144"/>
      <c r="L1047" s="144"/>
      <c r="M1047" s="144"/>
      <c r="N1047" s="144"/>
      <c r="O1047" s="144"/>
      <c r="P1047" s="144"/>
      <c r="Q1047" s="144"/>
      <c r="R1047" s="147"/>
    </row>
    <row r="1048" spans="1:18" s="133" customFormat="1" ht="12.75" customHeight="1" x14ac:dyDescent="0.2">
      <c r="A1048" s="134" t="s">
        <v>27176</v>
      </c>
      <c r="B1048" s="125">
        <v>0.01</v>
      </c>
      <c r="C1048" s="126">
        <v>0.01</v>
      </c>
      <c r="D1048" s="127">
        <v>0.01</v>
      </c>
      <c r="E1048" s="125">
        <v>0.01</v>
      </c>
      <c r="F1048" s="125">
        <v>0.01</v>
      </c>
      <c r="G1048" s="125">
        <v>0.01</v>
      </c>
      <c r="H1048" s="125">
        <v>0.01</v>
      </c>
      <c r="I1048" s="125"/>
      <c r="J1048" s="125"/>
      <c r="K1048" s="125"/>
      <c r="L1048" s="125"/>
      <c r="M1048" s="125"/>
      <c r="N1048" s="125"/>
      <c r="O1048" s="125"/>
      <c r="P1048" s="125"/>
      <c r="Q1048" s="125"/>
      <c r="R1048" s="135"/>
    </row>
    <row r="1049" spans="1:18" s="133" customFormat="1" ht="25.5" x14ac:dyDescent="0.2">
      <c r="A1049" s="150" t="s">
        <v>27014</v>
      </c>
      <c r="B1049" s="144" t="s">
        <v>23</v>
      </c>
      <c r="C1049" s="145" t="s">
        <v>24</v>
      </c>
      <c r="D1049" s="146" t="s">
        <v>3</v>
      </c>
      <c r="E1049" s="144"/>
      <c r="F1049" s="144"/>
      <c r="G1049" s="144"/>
      <c r="H1049" s="144"/>
      <c r="I1049" s="144"/>
      <c r="J1049" s="144"/>
      <c r="K1049" s="144"/>
      <c r="L1049" s="144"/>
      <c r="M1049" s="144"/>
      <c r="N1049" s="144"/>
      <c r="O1049" s="144"/>
      <c r="P1049" s="144"/>
      <c r="Q1049" s="144"/>
      <c r="R1049" s="147"/>
    </row>
    <row r="1050" spans="1:18" s="133" customFormat="1" ht="12.75" customHeight="1" x14ac:dyDescent="0.2">
      <c r="A1050" s="134" t="s">
        <v>27014</v>
      </c>
      <c r="B1050" s="125">
        <v>0.01</v>
      </c>
      <c r="C1050" s="126">
        <v>0.01</v>
      </c>
      <c r="D1050" s="127">
        <v>0.01</v>
      </c>
      <c r="E1050" s="125"/>
      <c r="F1050" s="125"/>
      <c r="G1050" s="125"/>
      <c r="H1050" s="125"/>
      <c r="I1050" s="125"/>
      <c r="J1050" s="125"/>
      <c r="K1050" s="125"/>
      <c r="L1050" s="125"/>
      <c r="M1050" s="125"/>
      <c r="N1050" s="125"/>
      <c r="O1050" s="125"/>
      <c r="P1050" s="125"/>
      <c r="Q1050" s="125"/>
      <c r="R1050" s="135"/>
    </row>
    <row r="1051" spans="1:18" s="133" customFormat="1" ht="12.75" customHeight="1" x14ac:dyDescent="0.2">
      <c r="A1051" s="150" t="s">
        <v>27062</v>
      </c>
      <c r="B1051" s="144" t="s">
        <v>26893</v>
      </c>
      <c r="C1051" s="145"/>
      <c r="D1051" s="146"/>
      <c r="E1051" s="144"/>
      <c r="F1051" s="144"/>
      <c r="G1051" s="144"/>
      <c r="H1051" s="144"/>
      <c r="I1051" s="144"/>
      <c r="J1051" s="144"/>
      <c r="K1051" s="144"/>
      <c r="L1051" s="144"/>
      <c r="M1051" s="144"/>
      <c r="N1051" s="144"/>
      <c r="O1051" s="144"/>
      <c r="P1051" s="144"/>
      <c r="Q1051" s="144"/>
      <c r="R1051" s="147"/>
    </row>
    <row r="1052" spans="1:18" s="133" customFormat="1" ht="12.75" customHeight="1" x14ac:dyDescent="0.2">
      <c r="A1052" s="150" t="s">
        <v>27062</v>
      </c>
      <c r="B1052" s="144">
        <v>0.01</v>
      </c>
      <c r="C1052" s="145"/>
      <c r="D1052" s="146"/>
      <c r="E1052" s="144"/>
      <c r="F1052" s="144"/>
      <c r="G1052" s="144"/>
      <c r="H1052" s="144"/>
      <c r="I1052" s="144"/>
      <c r="J1052" s="144"/>
      <c r="K1052" s="144"/>
      <c r="L1052" s="144"/>
      <c r="M1052" s="144"/>
      <c r="N1052" s="144"/>
      <c r="O1052" s="144"/>
      <c r="P1052" s="144"/>
      <c r="Q1052" s="144"/>
      <c r="R1052" s="147"/>
    </row>
    <row r="1053" spans="1:18" s="133" customFormat="1" ht="25.5" x14ac:dyDescent="0.2">
      <c r="A1053" s="139" t="s">
        <v>91</v>
      </c>
      <c r="B1053" s="130" t="s">
        <v>8</v>
      </c>
      <c r="C1053" s="130" t="s">
        <v>21</v>
      </c>
      <c r="D1053" s="131" t="s">
        <v>26</v>
      </c>
      <c r="E1053" s="131"/>
      <c r="F1053" s="131"/>
      <c r="G1053" s="131"/>
      <c r="H1053" s="131"/>
      <c r="I1053" s="131"/>
      <c r="J1053" s="131"/>
      <c r="K1053" s="131"/>
      <c r="L1053" s="131"/>
      <c r="M1053" s="131"/>
      <c r="N1053" s="131"/>
      <c r="O1053" s="131"/>
      <c r="P1053" s="131"/>
      <c r="Q1053" s="131"/>
      <c r="R1053" s="137"/>
    </row>
    <row r="1054" spans="1:18" s="133" customFormat="1" ht="12.75" customHeight="1" x14ac:dyDescent="0.2">
      <c r="A1054" s="140" t="s">
        <v>91</v>
      </c>
      <c r="B1054" s="125">
        <v>0.01</v>
      </c>
      <c r="C1054" s="126">
        <v>0.01</v>
      </c>
      <c r="D1054" s="127">
        <v>0.01</v>
      </c>
      <c r="E1054" s="125"/>
      <c r="F1054" s="125"/>
      <c r="G1054" s="125"/>
      <c r="H1054" s="125"/>
      <c r="I1054" s="125"/>
      <c r="J1054" s="125"/>
      <c r="K1054" s="125"/>
      <c r="L1054" s="125"/>
      <c r="M1054" s="125"/>
      <c r="N1054" s="125"/>
      <c r="O1054" s="125"/>
      <c r="P1054" s="125"/>
      <c r="Q1054" s="125"/>
      <c r="R1054" s="135"/>
    </row>
    <row r="1055" spans="1:18" s="133" customFormat="1" ht="12.75" customHeight="1" x14ac:dyDescent="0.2">
      <c r="A1055" s="139" t="s">
        <v>27085</v>
      </c>
      <c r="B1055" s="152" t="s">
        <v>26893</v>
      </c>
      <c r="C1055" s="194"/>
      <c r="D1055" s="131"/>
      <c r="E1055" s="152"/>
      <c r="F1055" s="152"/>
      <c r="G1055" s="152"/>
      <c r="H1055" s="152"/>
      <c r="I1055" s="152"/>
      <c r="J1055" s="152"/>
      <c r="K1055" s="152"/>
      <c r="L1055" s="152"/>
      <c r="M1055" s="152"/>
      <c r="N1055" s="152"/>
      <c r="O1055" s="152"/>
      <c r="P1055" s="152"/>
      <c r="Q1055" s="152"/>
      <c r="R1055" s="153"/>
    </row>
    <row r="1056" spans="1:18" s="133" customFormat="1" ht="12.75" customHeight="1" x14ac:dyDescent="0.2">
      <c r="A1056" s="140" t="s">
        <v>27085</v>
      </c>
      <c r="B1056" s="125">
        <v>0.01</v>
      </c>
      <c r="C1056" s="126"/>
      <c r="D1056" s="127"/>
      <c r="E1056" s="125"/>
      <c r="F1056" s="125"/>
      <c r="G1056" s="125"/>
      <c r="H1056" s="125"/>
      <c r="I1056" s="125"/>
      <c r="J1056" s="125"/>
      <c r="K1056" s="125"/>
      <c r="L1056" s="125"/>
      <c r="M1056" s="125"/>
      <c r="N1056" s="125"/>
      <c r="O1056" s="125"/>
      <c r="P1056" s="125"/>
      <c r="Q1056" s="125"/>
      <c r="R1056" s="135"/>
    </row>
    <row r="1057" spans="1:18" s="133" customFormat="1" ht="25.5" x14ac:dyDescent="0.2">
      <c r="A1057" s="193" t="s">
        <v>26971</v>
      </c>
      <c r="B1057" s="146" t="s">
        <v>26884</v>
      </c>
      <c r="C1057" s="145"/>
      <c r="D1057" s="146"/>
      <c r="E1057" s="144"/>
      <c r="F1057" s="144"/>
      <c r="G1057" s="144"/>
      <c r="H1057" s="144"/>
      <c r="I1057" s="144"/>
      <c r="J1057" s="144"/>
      <c r="K1057" s="144"/>
      <c r="L1057" s="144"/>
      <c r="M1057" s="144"/>
      <c r="N1057" s="144"/>
      <c r="O1057" s="144"/>
      <c r="P1057" s="144"/>
      <c r="Q1057" s="144"/>
      <c r="R1057" s="147"/>
    </row>
    <row r="1058" spans="1:18" s="133" customFormat="1" ht="12.75" customHeight="1" x14ac:dyDescent="0.2">
      <c r="A1058" s="193" t="s">
        <v>26971</v>
      </c>
      <c r="B1058" s="144">
        <v>0.01</v>
      </c>
      <c r="C1058" s="145"/>
      <c r="D1058" s="146"/>
      <c r="E1058" s="144"/>
      <c r="F1058" s="144"/>
      <c r="G1058" s="144"/>
      <c r="H1058" s="144"/>
      <c r="I1058" s="144"/>
      <c r="J1058" s="144"/>
      <c r="K1058" s="144"/>
      <c r="L1058" s="144"/>
      <c r="M1058" s="144"/>
      <c r="N1058" s="144"/>
      <c r="O1058" s="144"/>
      <c r="P1058" s="144"/>
      <c r="Q1058" s="144"/>
      <c r="R1058" s="147"/>
    </row>
    <row r="1059" spans="1:18" s="133" customFormat="1" ht="25.5" x14ac:dyDescent="0.2">
      <c r="A1059" s="129" t="s">
        <v>92</v>
      </c>
      <c r="B1059" s="130" t="s">
        <v>8</v>
      </c>
      <c r="C1059" s="130"/>
      <c r="D1059" s="131"/>
      <c r="E1059" s="131"/>
      <c r="F1059" s="131"/>
      <c r="G1059" s="131"/>
      <c r="H1059" s="131"/>
      <c r="I1059" s="131"/>
      <c r="J1059" s="131"/>
      <c r="K1059" s="131"/>
      <c r="L1059" s="131"/>
      <c r="M1059" s="131"/>
      <c r="N1059" s="131"/>
      <c r="O1059" s="131"/>
      <c r="P1059" s="131"/>
      <c r="Q1059" s="131"/>
      <c r="R1059" s="137"/>
    </row>
    <row r="1060" spans="1:18" s="133" customFormat="1" ht="12.75" customHeight="1" x14ac:dyDescent="0.2">
      <c r="A1060" s="134" t="s">
        <v>92</v>
      </c>
      <c r="B1060" s="125">
        <v>0.01</v>
      </c>
      <c r="C1060" s="126"/>
      <c r="D1060" s="127"/>
      <c r="E1060" s="125"/>
      <c r="F1060" s="125"/>
      <c r="G1060" s="125"/>
      <c r="H1060" s="125"/>
      <c r="I1060" s="125"/>
      <c r="J1060" s="125"/>
      <c r="K1060" s="125"/>
      <c r="L1060" s="125"/>
      <c r="M1060" s="125"/>
      <c r="N1060" s="125"/>
      <c r="O1060" s="125"/>
      <c r="P1060" s="125"/>
      <c r="Q1060" s="125"/>
      <c r="R1060" s="135"/>
    </row>
    <row r="1061" spans="1:18" s="133" customFormat="1" ht="25.5" x14ac:dyDescent="0.2">
      <c r="A1061" s="150" t="s">
        <v>27385</v>
      </c>
      <c r="B1061" s="146" t="s">
        <v>26</v>
      </c>
      <c r="C1061" s="145"/>
      <c r="D1061" s="146"/>
      <c r="E1061" s="144"/>
      <c r="F1061" s="144"/>
      <c r="G1061" s="144"/>
      <c r="H1061" s="144"/>
      <c r="I1061" s="144"/>
      <c r="J1061" s="144"/>
      <c r="K1061" s="144"/>
      <c r="L1061" s="144"/>
      <c r="M1061" s="144"/>
      <c r="N1061" s="144"/>
      <c r="O1061" s="144"/>
      <c r="P1061" s="144"/>
      <c r="Q1061" s="144"/>
      <c r="R1061" s="147"/>
    </row>
    <row r="1062" spans="1:18" s="133" customFormat="1" ht="12.75" customHeight="1" x14ac:dyDescent="0.2">
      <c r="A1062" s="150" t="s">
        <v>27385</v>
      </c>
      <c r="B1062" s="144">
        <v>0.01</v>
      </c>
      <c r="C1062" s="145"/>
      <c r="D1062" s="146"/>
      <c r="E1062" s="144"/>
      <c r="F1062" s="144"/>
      <c r="G1062" s="144"/>
      <c r="H1062" s="144"/>
      <c r="I1062" s="144"/>
      <c r="J1062" s="144"/>
      <c r="K1062" s="144"/>
      <c r="L1062" s="144"/>
      <c r="M1062" s="144"/>
      <c r="N1062" s="144"/>
      <c r="O1062" s="144"/>
      <c r="P1062" s="144"/>
      <c r="Q1062" s="144"/>
      <c r="R1062" s="147"/>
    </row>
    <row r="1063" spans="1:18" s="133" customFormat="1" ht="12.75" customHeight="1" x14ac:dyDescent="0.2">
      <c r="A1063" s="129" t="s">
        <v>27376</v>
      </c>
      <c r="B1063" s="131" t="s">
        <v>26937</v>
      </c>
      <c r="C1063" s="194"/>
      <c r="D1063" s="131"/>
      <c r="E1063" s="152"/>
      <c r="F1063" s="152"/>
      <c r="G1063" s="152"/>
      <c r="H1063" s="152"/>
      <c r="I1063" s="152"/>
      <c r="J1063" s="152"/>
      <c r="K1063" s="152"/>
      <c r="L1063" s="152"/>
      <c r="M1063" s="152"/>
      <c r="N1063" s="152"/>
      <c r="O1063" s="152"/>
      <c r="P1063" s="152"/>
      <c r="Q1063" s="152"/>
      <c r="R1063" s="153"/>
    </row>
    <row r="1064" spans="1:18" s="133" customFormat="1" ht="12.75" customHeight="1" x14ac:dyDescent="0.2">
      <c r="A1064" s="134" t="s">
        <v>27376</v>
      </c>
      <c r="B1064" s="125">
        <v>0.01</v>
      </c>
      <c r="C1064" s="126"/>
      <c r="D1064" s="127"/>
      <c r="E1064" s="125"/>
      <c r="F1064" s="125"/>
      <c r="G1064" s="125"/>
      <c r="H1064" s="125"/>
      <c r="I1064" s="125"/>
      <c r="J1064" s="125"/>
      <c r="K1064" s="125"/>
      <c r="L1064" s="125"/>
      <c r="M1064" s="125"/>
      <c r="N1064" s="125"/>
      <c r="O1064" s="125"/>
      <c r="P1064" s="125"/>
      <c r="Q1064" s="125"/>
      <c r="R1064" s="135"/>
    </row>
    <row r="1065" spans="1:18" s="133" customFormat="1" ht="12.75" customHeight="1" x14ac:dyDescent="0.2">
      <c r="A1065" s="150" t="s">
        <v>27299</v>
      </c>
      <c r="B1065" s="144" t="s">
        <v>26893</v>
      </c>
      <c r="C1065" s="145"/>
      <c r="D1065" s="146"/>
      <c r="E1065" s="144"/>
      <c r="F1065" s="144"/>
      <c r="G1065" s="144"/>
      <c r="H1065" s="144"/>
      <c r="I1065" s="144"/>
      <c r="J1065" s="144"/>
      <c r="K1065" s="144"/>
      <c r="L1065" s="144"/>
      <c r="M1065" s="144"/>
      <c r="N1065" s="144"/>
      <c r="O1065" s="144"/>
      <c r="P1065" s="144"/>
      <c r="Q1065" s="144"/>
      <c r="R1065" s="147"/>
    </row>
    <row r="1066" spans="1:18" s="133" customFormat="1" ht="12.75" customHeight="1" x14ac:dyDescent="0.2">
      <c r="A1066" s="150" t="s">
        <v>27299</v>
      </c>
      <c r="B1066" s="144">
        <v>0.01</v>
      </c>
      <c r="C1066" s="145"/>
      <c r="D1066" s="146"/>
      <c r="E1066" s="144"/>
      <c r="F1066" s="144"/>
      <c r="G1066" s="144"/>
      <c r="H1066" s="144"/>
      <c r="I1066" s="144"/>
      <c r="J1066" s="144"/>
      <c r="K1066" s="144"/>
      <c r="L1066" s="144"/>
      <c r="M1066" s="144"/>
      <c r="N1066" s="144"/>
      <c r="O1066" s="144"/>
      <c r="P1066" s="144"/>
      <c r="Q1066" s="144"/>
      <c r="R1066" s="147"/>
    </row>
    <row r="1067" spans="1:18" s="133" customFormat="1" ht="12.75" customHeight="1" x14ac:dyDescent="0.2">
      <c r="A1067" s="129" t="s">
        <v>27225</v>
      </c>
      <c r="B1067" s="152" t="s">
        <v>27226</v>
      </c>
      <c r="C1067" s="194"/>
      <c r="D1067" s="131"/>
      <c r="E1067" s="152"/>
      <c r="F1067" s="152"/>
      <c r="G1067" s="152"/>
      <c r="H1067" s="152"/>
      <c r="I1067" s="152"/>
      <c r="J1067" s="152"/>
      <c r="K1067" s="152"/>
      <c r="L1067" s="152"/>
      <c r="M1067" s="152"/>
      <c r="N1067" s="152"/>
      <c r="O1067" s="152"/>
      <c r="P1067" s="152"/>
      <c r="Q1067" s="152"/>
      <c r="R1067" s="153"/>
    </row>
    <row r="1068" spans="1:18" s="133" customFormat="1" ht="12.75" customHeight="1" x14ac:dyDescent="0.2">
      <c r="A1068" s="134" t="s">
        <v>27225</v>
      </c>
      <c r="B1068" s="125">
        <v>0.01</v>
      </c>
      <c r="C1068" s="126"/>
      <c r="D1068" s="127"/>
      <c r="E1068" s="125"/>
      <c r="F1068" s="125"/>
      <c r="G1068" s="125"/>
      <c r="H1068" s="125"/>
      <c r="I1068" s="125"/>
      <c r="J1068" s="125"/>
      <c r="K1068" s="125"/>
      <c r="L1068" s="125"/>
      <c r="M1068" s="125"/>
      <c r="N1068" s="125"/>
      <c r="O1068" s="125"/>
      <c r="P1068" s="125"/>
      <c r="Q1068" s="125"/>
      <c r="R1068" s="135"/>
    </row>
    <row r="1069" spans="1:18" s="133" customFormat="1" ht="25.5" x14ac:dyDescent="0.2">
      <c r="A1069" s="150" t="s">
        <v>27157</v>
      </c>
      <c r="B1069" s="221" t="s">
        <v>26</v>
      </c>
      <c r="C1069" s="145"/>
      <c r="D1069" s="146"/>
      <c r="E1069" s="144"/>
      <c r="F1069" s="144"/>
      <c r="G1069" s="144"/>
      <c r="H1069" s="144"/>
      <c r="I1069" s="144"/>
      <c r="J1069" s="144"/>
      <c r="K1069" s="144"/>
      <c r="L1069" s="144"/>
      <c r="M1069" s="144"/>
      <c r="N1069" s="144"/>
      <c r="O1069" s="144"/>
      <c r="P1069" s="144"/>
      <c r="Q1069" s="144"/>
      <c r="R1069" s="147"/>
    </row>
    <row r="1070" spans="1:18" s="133" customFormat="1" ht="12.75" customHeight="1" x14ac:dyDescent="0.2">
      <c r="A1070" s="134" t="s">
        <v>27157</v>
      </c>
      <c r="B1070" s="226">
        <v>0.01</v>
      </c>
      <c r="C1070" s="126"/>
      <c r="D1070" s="127"/>
      <c r="E1070" s="125"/>
      <c r="F1070" s="125"/>
      <c r="G1070" s="125"/>
      <c r="H1070" s="125"/>
      <c r="I1070" s="125"/>
      <c r="J1070" s="125"/>
      <c r="K1070" s="125"/>
      <c r="L1070" s="125"/>
      <c r="M1070" s="125"/>
      <c r="N1070" s="125"/>
      <c r="O1070" s="125"/>
      <c r="P1070" s="125"/>
      <c r="Q1070" s="125"/>
      <c r="R1070" s="135"/>
    </row>
    <row r="1071" spans="1:18" s="133" customFormat="1" ht="12.75" customHeight="1" x14ac:dyDescent="0.2">
      <c r="A1071" s="150" t="s">
        <v>27597</v>
      </c>
      <c r="B1071" s="221" t="s">
        <v>20</v>
      </c>
      <c r="C1071" s="145"/>
      <c r="D1071" s="146"/>
      <c r="E1071" s="144"/>
      <c r="F1071" s="144"/>
      <c r="G1071" s="144"/>
      <c r="H1071" s="144"/>
      <c r="I1071" s="144"/>
      <c r="J1071" s="144"/>
      <c r="K1071" s="144"/>
      <c r="L1071" s="144"/>
      <c r="M1071" s="144"/>
      <c r="N1071" s="144"/>
      <c r="O1071" s="144"/>
      <c r="P1071" s="144"/>
      <c r="Q1071" s="144"/>
      <c r="R1071" s="147"/>
    </row>
    <row r="1072" spans="1:18" s="133" customFormat="1" ht="12.75" customHeight="1" x14ac:dyDescent="0.2">
      <c r="A1072" s="150" t="s">
        <v>27597</v>
      </c>
      <c r="B1072" s="221">
        <v>0.01</v>
      </c>
      <c r="C1072" s="145"/>
      <c r="D1072" s="146"/>
      <c r="E1072" s="144"/>
      <c r="F1072" s="144"/>
      <c r="G1072" s="144"/>
      <c r="H1072" s="144"/>
      <c r="I1072" s="144"/>
      <c r="J1072" s="144"/>
      <c r="K1072" s="144"/>
      <c r="L1072" s="144"/>
      <c r="M1072" s="144"/>
      <c r="N1072" s="144"/>
      <c r="O1072" s="144"/>
      <c r="P1072" s="144"/>
      <c r="Q1072" s="144"/>
      <c r="R1072" s="147"/>
    </row>
    <row r="1073" spans="1:18" s="133" customFormat="1" ht="12.75" customHeight="1" x14ac:dyDescent="0.2">
      <c r="A1073" s="129" t="s">
        <v>27494</v>
      </c>
      <c r="B1073" s="222" t="s">
        <v>26893</v>
      </c>
      <c r="C1073" s="194"/>
      <c r="D1073" s="131"/>
      <c r="E1073" s="152"/>
      <c r="F1073" s="152"/>
      <c r="G1073" s="152"/>
      <c r="H1073" s="152"/>
      <c r="I1073" s="152"/>
      <c r="J1073" s="152"/>
      <c r="K1073" s="152"/>
      <c r="L1073" s="152"/>
      <c r="M1073" s="152"/>
      <c r="N1073" s="152"/>
      <c r="O1073" s="152"/>
      <c r="P1073" s="152"/>
      <c r="Q1073" s="152"/>
      <c r="R1073" s="153"/>
    </row>
    <row r="1074" spans="1:18" s="133" customFormat="1" ht="12.75" customHeight="1" x14ac:dyDescent="0.2">
      <c r="A1074" s="134" t="s">
        <v>27494</v>
      </c>
      <c r="B1074" s="157">
        <v>0.01</v>
      </c>
      <c r="C1074" s="126"/>
      <c r="D1074" s="127"/>
      <c r="E1074" s="125"/>
      <c r="F1074" s="125"/>
      <c r="G1074" s="125"/>
      <c r="H1074" s="125"/>
      <c r="I1074" s="125"/>
      <c r="J1074" s="125"/>
      <c r="K1074" s="125"/>
      <c r="L1074" s="125"/>
      <c r="M1074" s="125"/>
      <c r="N1074" s="125"/>
      <c r="O1074" s="125"/>
      <c r="P1074" s="125"/>
      <c r="Q1074" s="125"/>
      <c r="R1074" s="135"/>
    </row>
    <row r="1075" spans="1:18" s="133" customFormat="1" x14ac:dyDescent="0.2">
      <c r="A1075" s="150" t="s">
        <v>26900</v>
      </c>
      <c r="B1075" s="146" t="s">
        <v>26893</v>
      </c>
      <c r="C1075" s="145"/>
      <c r="D1075" s="146"/>
      <c r="E1075" s="144"/>
      <c r="F1075" s="144"/>
      <c r="G1075" s="144"/>
      <c r="H1075" s="144"/>
      <c r="I1075" s="144"/>
      <c r="J1075" s="144"/>
      <c r="K1075" s="144"/>
      <c r="L1075" s="144"/>
      <c r="M1075" s="144"/>
      <c r="N1075" s="144"/>
      <c r="O1075" s="144"/>
      <c r="P1075" s="144"/>
      <c r="Q1075" s="144"/>
      <c r="R1075" s="147"/>
    </row>
    <row r="1076" spans="1:18" s="133" customFormat="1" ht="12.75" customHeight="1" x14ac:dyDescent="0.2">
      <c r="A1076" s="134" t="s">
        <v>26900</v>
      </c>
      <c r="B1076" s="125">
        <v>0.01</v>
      </c>
      <c r="C1076" s="126"/>
      <c r="D1076" s="127"/>
      <c r="E1076" s="125"/>
      <c r="F1076" s="125"/>
      <c r="G1076" s="125"/>
      <c r="H1076" s="125"/>
      <c r="I1076" s="125"/>
      <c r="J1076" s="125"/>
      <c r="K1076" s="125"/>
      <c r="L1076" s="125"/>
      <c r="M1076" s="125"/>
      <c r="N1076" s="125"/>
      <c r="O1076" s="125"/>
      <c r="P1076" s="125"/>
      <c r="Q1076" s="125"/>
      <c r="R1076" s="135"/>
    </row>
    <row r="1077" spans="1:18" s="133" customFormat="1" ht="25.5" x14ac:dyDescent="0.2">
      <c r="A1077" s="129" t="s">
        <v>27394</v>
      </c>
      <c r="B1077" s="146" t="s">
        <v>26884</v>
      </c>
      <c r="C1077" s="194"/>
      <c r="D1077" s="131"/>
      <c r="E1077" s="152"/>
      <c r="F1077" s="152"/>
      <c r="G1077" s="152"/>
      <c r="H1077" s="152"/>
      <c r="I1077" s="152"/>
      <c r="J1077" s="152"/>
      <c r="K1077" s="152"/>
      <c r="L1077" s="152"/>
      <c r="M1077" s="152"/>
      <c r="N1077" s="152"/>
      <c r="O1077" s="152"/>
      <c r="P1077" s="152"/>
      <c r="Q1077" s="152"/>
      <c r="R1077" s="153"/>
    </row>
    <row r="1078" spans="1:18" s="133" customFormat="1" ht="12.75" customHeight="1" x14ac:dyDescent="0.2">
      <c r="A1078" s="134" t="s">
        <v>27394</v>
      </c>
      <c r="B1078" s="215">
        <v>0.01</v>
      </c>
      <c r="C1078" s="126"/>
      <c r="D1078" s="127"/>
      <c r="E1078" s="125"/>
      <c r="F1078" s="125"/>
      <c r="G1078" s="125"/>
      <c r="H1078" s="125"/>
      <c r="I1078" s="125"/>
      <c r="J1078" s="125"/>
      <c r="K1078" s="125"/>
      <c r="L1078" s="125"/>
      <c r="M1078" s="125"/>
      <c r="N1078" s="125"/>
      <c r="O1078" s="125"/>
      <c r="P1078" s="125"/>
      <c r="Q1078" s="125"/>
      <c r="R1078" s="135"/>
    </row>
    <row r="1079" spans="1:18" s="133" customFormat="1" ht="12.75" customHeight="1" x14ac:dyDescent="0.2">
      <c r="A1079" s="129" t="s">
        <v>27325</v>
      </c>
      <c r="B1079" s="152" t="s">
        <v>26893</v>
      </c>
      <c r="C1079" s="194"/>
      <c r="D1079" s="131"/>
      <c r="E1079" s="152"/>
      <c r="F1079" s="152"/>
      <c r="G1079" s="152"/>
      <c r="H1079" s="152"/>
      <c r="I1079" s="152"/>
      <c r="J1079" s="152"/>
      <c r="K1079" s="152"/>
      <c r="L1079" s="152"/>
      <c r="M1079" s="152"/>
      <c r="N1079" s="152"/>
      <c r="O1079" s="152"/>
      <c r="P1079" s="152"/>
      <c r="Q1079" s="152"/>
      <c r="R1079" s="153"/>
    </row>
    <row r="1080" spans="1:18" s="133" customFormat="1" ht="12.75" customHeight="1" x14ac:dyDescent="0.2">
      <c r="A1080" s="134" t="s">
        <v>27325</v>
      </c>
      <c r="B1080" s="125">
        <v>0.01</v>
      </c>
      <c r="C1080" s="126"/>
      <c r="D1080" s="127"/>
      <c r="E1080" s="125"/>
      <c r="F1080" s="125"/>
      <c r="G1080" s="125"/>
      <c r="H1080" s="125"/>
      <c r="I1080" s="125"/>
      <c r="J1080" s="125"/>
      <c r="K1080" s="125"/>
      <c r="L1080" s="125"/>
      <c r="M1080" s="125"/>
      <c r="N1080" s="125"/>
      <c r="O1080" s="125"/>
      <c r="P1080" s="125"/>
      <c r="Q1080" s="125"/>
      <c r="R1080" s="135"/>
    </row>
    <row r="1081" spans="1:18" s="133" customFormat="1" ht="25.5" x14ac:dyDescent="0.2">
      <c r="A1081" s="150" t="s">
        <v>27119</v>
      </c>
      <c r="B1081" s="144" t="s">
        <v>23</v>
      </c>
      <c r="C1081" s="145" t="s">
        <v>24</v>
      </c>
      <c r="D1081" s="146"/>
      <c r="E1081" s="144"/>
      <c r="F1081" s="144"/>
      <c r="G1081" s="144"/>
      <c r="H1081" s="144"/>
      <c r="I1081" s="144"/>
      <c r="J1081" s="144"/>
      <c r="K1081" s="144"/>
      <c r="L1081" s="144"/>
      <c r="M1081" s="144"/>
      <c r="N1081" s="144"/>
      <c r="O1081" s="144"/>
      <c r="P1081" s="144"/>
      <c r="Q1081" s="144"/>
      <c r="R1081" s="147"/>
    </row>
    <row r="1082" spans="1:18" s="133" customFormat="1" ht="12.75" customHeight="1" x14ac:dyDescent="0.2">
      <c r="A1082" s="134" t="s">
        <v>27119</v>
      </c>
      <c r="B1082" s="125">
        <v>0.01</v>
      </c>
      <c r="C1082" s="126">
        <v>0.01</v>
      </c>
      <c r="D1082" s="127"/>
      <c r="E1082" s="125"/>
      <c r="F1082" s="125"/>
      <c r="G1082" s="125"/>
      <c r="H1082" s="125"/>
      <c r="I1082" s="125"/>
      <c r="J1082" s="125"/>
      <c r="K1082" s="125"/>
      <c r="L1082" s="125"/>
      <c r="M1082" s="125"/>
      <c r="N1082" s="125"/>
      <c r="O1082" s="125"/>
      <c r="P1082" s="125"/>
      <c r="Q1082" s="125"/>
      <c r="R1082" s="135"/>
    </row>
    <row r="1083" spans="1:18" s="133" customFormat="1" ht="12.75" customHeight="1" x14ac:dyDescent="0.2">
      <c r="A1083" s="150" t="s">
        <v>27161</v>
      </c>
      <c r="B1083" s="144" t="s">
        <v>26893</v>
      </c>
      <c r="C1083" s="145"/>
      <c r="D1083" s="146"/>
      <c r="E1083" s="144"/>
      <c r="F1083" s="144"/>
      <c r="G1083" s="144"/>
      <c r="H1083" s="144"/>
      <c r="I1083" s="144"/>
      <c r="J1083" s="144"/>
      <c r="K1083" s="144"/>
      <c r="L1083" s="144"/>
      <c r="M1083" s="144"/>
      <c r="N1083" s="144"/>
      <c r="O1083" s="144"/>
      <c r="P1083" s="144"/>
      <c r="Q1083" s="144"/>
      <c r="R1083" s="147"/>
    </row>
    <row r="1084" spans="1:18" s="133" customFormat="1" ht="12.75" customHeight="1" x14ac:dyDescent="0.2">
      <c r="A1084" s="134" t="s">
        <v>27161</v>
      </c>
      <c r="B1084" s="125">
        <v>0.01</v>
      </c>
      <c r="C1084" s="126"/>
      <c r="D1084" s="127"/>
      <c r="E1084" s="125"/>
      <c r="F1084" s="125"/>
      <c r="G1084" s="125"/>
      <c r="H1084" s="125"/>
      <c r="I1084" s="125"/>
      <c r="J1084" s="125"/>
      <c r="K1084" s="125"/>
      <c r="L1084" s="125"/>
      <c r="M1084" s="125"/>
      <c r="N1084" s="125"/>
      <c r="O1084" s="125"/>
      <c r="P1084" s="125"/>
      <c r="Q1084" s="125"/>
      <c r="R1084" s="135"/>
    </row>
    <row r="1085" spans="1:18" s="133" customFormat="1" ht="25.5" x14ac:dyDescent="0.2">
      <c r="A1085" s="150" t="s">
        <v>26857</v>
      </c>
      <c r="B1085" s="146" t="s">
        <v>26865</v>
      </c>
      <c r="C1085" s="145"/>
      <c r="D1085" s="146"/>
      <c r="E1085" s="144"/>
      <c r="F1085" s="144"/>
      <c r="G1085" s="144"/>
      <c r="H1085" s="144"/>
      <c r="I1085" s="144"/>
      <c r="J1085" s="144"/>
      <c r="K1085" s="144"/>
      <c r="L1085" s="144"/>
      <c r="M1085" s="144"/>
      <c r="N1085" s="144"/>
      <c r="O1085" s="144"/>
      <c r="P1085" s="144"/>
      <c r="Q1085" s="144"/>
      <c r="R1085" s="147"/>
    </row>
    <row r="1086" spans="1:18" s="133" customFormat="1" ht="12.75" customHeight="1" x14ac:dyDescent="0.2">
      <c r="A1086" s="150" t="s">
        <v>26857</v>
      </c>
      <c r="B1086" s="144">
        <v>0.01</v>
      </c>
      <c r="C1086" s="145"/>
      <c r="D1086" s="146"/>
      <c r="E1086" s="144"/>
      <c r="F1086" s="144"/>
      <c r="G1086" s="144"/>
      <c r="H1086" s="144"/>
      <c r="I1086" s="144"/>
      <c r="J1086" s="144"/>
      <c r="K1086" s="144"/>
      <c r="L1086" s="144"/>
      <c r="M1086" s="144"/>
      <c r="N1086" s="144"/>
      <c r="O1086" s="144"/>
      <c r="P1086" s="144"/>
      <c r="Q1086" s="144"/>
      <c r="R1086" s="147"/>
    </row>
    <row r="1087" spans="1:18" s="133" customFormat="1" ht="12.75" customHeight="1" x14ac:dyDescent="0.2">
      <c r="A1087" s="129" t="s">
        <v>27297</v>
      </c>
      <c r="B1087" s="152" t="s">
        <v>21</v>
      </c>
      <c r="C1087" s="194"/>
      <c r="D1087" s="131"/>
      <c r="E1087" s="152"/>
      <c r="F1087" s="152"/>
      <c r="G1087" s="152"/>
      <c r="H1087" s="152"/>
      <c r="I1087" s="152"/>
      <c r="J1087" s="152"/>
      <c r="K1087" s="152"/>
      <c r="L1087" s="152"/>
      <c r="M1087" s="152"/>
      <c r="N1087" s="152"/>
      <c r="O1087" s="152"/>
      <c r="P1087" s="152"/>
      <c r="Q1087" s="152"/>
      <c r="R1087" s="153"/>
    </row>
    <row r="1088" spans="1:18" s="133" customFormat="1" ht="12.75" customHeight="1" x14ac:dyDescent="0.2">
      <c r="A1088" s="134" t="s">
        <v>27297</v>
      </c>
      <c r="B1088" s="125">
        <v>0.01</v>
      </c>
      <c r="C1088" s="126"/>
      <c r="D1088" s="127"/>
      <c r="E1088" s="125"/>
      <c r="F1088" s="125"/>
      <c r="G1088" s="125"/>
      <c r="H1088" s="125"/>
      <c r="I1088" s="125"/>
      <c r="J1088" s="125"/>
      <c r="K1088" s="125"/>
      <c r="L1088" s="125"/>
      <c r="M1088" s="125"/>
      <c r="N1088" s="125"/>
      <c r="O1088" s="125"/>
      <c r="P1088" s="125"/>
      <c r="Q1088" s="125"/>
      <c r="R1088" s="135"/>
    </row>
    <row r="1089" spans="1:18" s="133" customFormat="1" ht="25.5" x14ac:dyDescent="0.2">
      <c r="A1089" s="141" t="s">
        <v>93</v>
      </c>
      <c r="B1089" s="130" t="s">
        <v>16</v>
      </c>
      <c r="C1089" s="130" t="s">
        <v>28</v>
      </c>
      <c r="D1089" s="131" t="s">
        <v>23</v>
      </c>
      <c r="E1089" s="131" t="s">
        <v>3</v>
      </c>
      <c r="F1089" s="131"/>
      <c r="G1089" s="131"/>
      <c r="H1089" s="131"/>
      <c r="I1089" s="131"/>
      <c r="J1089" s="131"/>
      <c r="K1089" s="131"/>
      <c r="L1089" s="131"/>
      <c r="M1089" s="131"/>
      <c r="N1089" s="131"/>
      <c r="O1089" s="131"/>
      <c r="P1089" s="131"/>
      <c r="Q1089" s="131"/>
      <c r="R1089" s="137"/>
    </row>
    <row r="1090" spans="1:18" s="133" customFormat="1" ht="12.75" customHeight="1" x14ac:dyDescent="0.2">
      <c r="A1090" s="142" t="s">
        <v>93</v>
      </c>
      <c r="B1090" s="157">
        <v>0.01</v>
      </c>
      <c r="C1090" s="157">
        <v>0.01</v>
      </c>
      <c r="D1090" s="125">
        <v>0.01</v>
      </c>
      <c r="E1090" s="125">
        <v>0.01</v>
      </c>
      <c r="F1090" s="125"/>
      <c r="G1090" s="125"/>
      <c r="H1090" s="125"/>
      <c r="I1090" s="125"/>
      <c r="J1090" s="125"/>
      <c r="K1090" s="125"/>
      <c r="L1090" s="125"/>
      <c r="M1090" s="125"/>
      <c r="N1090" s="125"/>
      <c r="O1090" s="125"/>
      <c r="P1090" s="125"/>
      <c r="Q1090" s="125"/>
      <c r="R1090" s="135"/>
    </row>
    <row r="1091" spans="1:18" s="133" customFormat="1" ht="25.5" x14ac:dyDescent="0.2">
      <c r="A1091" s="158" t="s">
        <v>26948</v>
      </c>
      <c r="B1091" s="221" t="s">
        <v>23</v>
      </c>
      <c r="C1091" s="221" t="s">
        <v>24</v>
      </c>
      <c r="D1091" s="146" t="s">
        <v>26</v>
      </c>
      <c r="E1091" s="144"/>
      <c r="F1091" s="144"/>
      <c r="G1091" s="144"/>
      <c r="H1091" s="144"/>
      <c r="I1091" s="144"/>
      <c r="J1091" s="144"/>
      <c r="K1091" s="144"/>
      <c r="L1091" s="144"/>
      <c r="M1091" s="144"/>
      <c r="N1091" s="144"/>
      <c r="O1091" s="144"/>
      <c r="P1091" s="144"/>
      <c r="Q1091" s="144"/>
      <c r="R1091" s="147"/>
    </row>
    <row r="1092" spans="1:18" s="133" customFormat="1" ht="12.75" customHeight="1" x14ac:dyDescent="0.2">
      <c r="A1092" s="142" t="s">
        <v>26948</v>
      </c>
      <c r="B1092" s="157">
        <v>0.01</v>
      </c>
      <c r="C1092" s="157">
        <v>0.01</v>
      </c>
      <c r="D1092" s="125">
        <v>0.01</v>
      </c>
      <c r="E1092" s="125"/>
      <c r="F1092" s="125"/>
      <c r="G1092" s="125"/>
      <c r="H1092" s="125"/>
      <c r="I1092" s="125"/>
      <c r="J1092" s="125"/>
      <c r="K1092" s="125"/>
      <c r="L1092" s="125"/>
      <c r="M1092" s="125"/>
      <c r="N1092" s="125"/>
      <c r="O1092" s="125"/>
      <c r="P1092" s="125"/>
      <c r="Q1092" s="125"/>
      <c r="R1092" s="135"/>
    </row>
    <row r="1093" spans="1:18" s="133" customFormat="1" ht="12.75" customHeight="1" x14ac:dyDescent="0.2">
      <c r="A1093" s="158" t="s">
        <v>27162</v>
      </c>
      <c r="B1093" s="221" t="s">
        <v>26893</v>
      </c>
      <c r="C1093" s="221"/>
      <c r="D1093" s="144"/>
      <c r="E1093" s="144"/>
      <c r="F1093" s="144"/>
      <c r="G1093" s="144"/>
      <c r="H1093" s="144"/>
      <c r="I1093" s="144"/>
      <c r="J1093" s="144"/>
      <c r="K1093" s="144"/>
      <c r="L1093" s="144"/>
      <c r="M1093" s="144"/>
      <c r="N1093" s="144"/>
      <c r="O1093" s="144"/>
      <c r="P1093" s="144"/>
      <c r="Q1093" s="144"/>
      <c r="R1093" s="147"/>
    </row>
    <row r="1094" spans="1:18" s="133" customFormat="1" ht="12.75" customHeight="1" x14ac:dyDescent="0.2">
      <c r="A1094" s="142" t="s">
        <v>27162</v>
      </c>
      <c r="B1094" s="157">
        <v>0.01</v>
      </c>
      <c r="C1094" s="157"/>
      <c r="D1094" s="125"/>
      <c r="E1094" s="125"/>
      <c r="F1094" s="125"/>
      <c r="G1094" s="125"/>
      <c r="H1094" s="125"/>
      <c r="I1094" s="125"/>
      <c r="J1094" s="125"/>
      <c r="K1094" s="125"/>
      <c r="L1094" s="125"/>
      <c r="M1094" s="125"/>
      <c r="N1094" s="125"/>
      <c r="O1094" s="125"/>
      <c r="P1094" s="125"/>
      <c r="Q1094" s="125"/>
      <c r="R1094" s="135"/>
    </row>
    <row r="1095" spans="1:18" s="133" customFormat="1" ht="12.75" customHeight="1" x14ac:dyDescent="0.2">
      <c r="A1095" s="141" t="s">
        <v>27245</v>
      </c>
      <c r="B1095" s="144" t="s">
        <v>20</v>
      </c>
      <c r="C1095" s="222"/>
      <c r="D1095" s="152"/>
      <c r="E1095" s="152"/>
      <c r="F1095" s="152"/>
      <c r="G1095" s="152"/>
      <c r="H1095" s="152"/>
      <c r="I1095" s="152"/>
      <c r="J1095" s="152"/>
      <c r="K1095" s="152"/>
      <c r="L1095" s="152"/>
      <c r="M1095" s="152"/>
      <c r="N1095" s="152"/>
      <c r="O1095" s="152"/>
      <c r="P1095" s="152"/>
      <c r="Q1095" s="152"/>
      <c r="R1095" s="153"/>
    </row>
    <row r="1096" spans="1:18" s="133" customFormat="1" ht="12.75" customHeight="1" x14ac:dyDescent="0.2">
      <c r="A1096" s="142" t="s">
        <v>27245</v>
      </c>
      <c r="B1096" s="125">
        <v>0.01</v>
      </c>
      <c r="C1096" s="157"/>
      <c r="D1096" s="125"/>
      <c r="E1096" s="125"/>
      <c r="F1096" s="125"/>
      <c r="G1096" s="125"/>
      <c r="H1096" s="125"/>
      <c r="I1096" s="125"/>
      <c r="J1096" s="125"/>
      <c r="K1096" s="125"/>
      <c r="L1096" s="125"/>
      <c r="M1096" s="125"/>
      <c r="N1096" s="125"/>
      <c r="O1096" s="125"/>
      <c r="P1096" s="125"/>
      <c r="Q1096" s="125"/>
      <c r="R1096" s="135"/>
    </row>
    <row r="1097" spans="1:18" s="133" customFormat="1" ht="12.75" customHeight="1" x14ac:dyDescent="0.2">
      <c r="A1097" s="141" t="s">
        <v>27536</v>
      </c>
      <c r="B1097" s="152" t="s">
        <v>26937</v>
      </c>
      <c r="C1097" s="222" t="s">
        <v>20</v>
      </c>
      <c r="D1097" s="152"/>
      <c r="E1097" s="152"/>
      <c r="F1097" s="152"/>
      <c r="G1097" s="152"/>
      <c r="H1097" s="152"/>
      <c r="I1097" s="152"/>
      <c r="J1097" s="152"/>
      <c r="K1097" s="152"/>
      <c r="L1097" s="152"/>
      <c r="M1097" s="152"/>
      <c r="N1097" s="152"/>
      <c r="O1097" s="152"/>
      <c r="P1097" s="152"/>
      <c r="Q1097" s="152"/>
      <c r="R1097" s="153"/>
    </row>
    <row r="1098" spans="1:18" s="133" customFormat="1" ht="12.75" customHeight="1" x14ac:dyDescent="0.2">
      <c r="A1098" s="142" t="s">
        <v>27536</v>
      </c>
      <c r="B1098" s="125">
        <v>0.01</v>
      </c>
      <c r="C1098" s="157">
        <v>0.01</v>
      </c>
      <c r="D1098" s="125"/>
      <c r="E1098" s="125"/>
      <c r="F1098" s="125"/>
      <c r="G1098" s="125"/>
      <c r="H1098" s="125"/>
      <c r="I1098" s="125"/>
      <c r="J1098" s="125"/>
      <c r="K1098" s="125"/>
      <c r="L1098" s="125"/>
      <c r="M1098" s="125"/>
      <c r="N1098" s="125"/>
      <c r="O1098" s="125"/>
      <c r="P1098" s="125"/>
      <c r="Q1098" s="125"/>
      <c r="R1098" s="135"/>
    </row>
    <row r="1099" spans="1:18" s="133" customFormat="1" ht="25.5" x14ac:dyDescent="0.2">
      <c r="A1099" s="158" t="s">
        <v>26989</v>
      </c>
      <c r="B1099" s="221" t="s">
        <v>26</v>
      </c>
      <c r="C1099" s="221" t="s">
        <v>26876</v>
      </c>
      <c r="D1099" s="144"/>
      <c r="E1099" s="144"/>
      <c r="F1099" s="144"/>
      <c r="G1099" s="144"/>
      <c r="H1099" s="144"/>
      <c r="I1099" s="144"/>
      <c r="J1099" s="144"/>
      <c r="K1099" s="144"/>
      <c r="L1099" s="144"/>
      <c r="M1099" s="144"/>
      <c r="N1099" s="144"/>
      <c r="O1099" s="144"/>
      <c r="P1099" s="144"/>
      <c r="Q1099" s="144"/>
      <c r="R1099" s="147"/>
    </row>
    <row r="1100" spans="1:18" s="133" customFormat="1" ht="12.75" customHeight="1" x14ac:dyDescent="0.2">
      <c r="A1100" s="158" t="s">
        <v>26989</v>
      </c>
      <c r="B1100" s="221">
        <v>0.01</v>
      </c>
      <c r="C1100" s="221">
        <v>0.01</v>
      </c>
      <c r="D1100" s="144"/>
      <c r="E1100" s="144"/>
      <c r="F1100" s="144"/>
      <c r="G1100" s="144"/>
      <c r="H1100" s="144"/>
      <c r="I1100" s="144"/>
      <c r="J1100" s="144"/>
      <c r="K1100" s="144"/>
      <c r="L1100" s="144"/>
      <c r="M1100" s="144"/>
      <c r="N1100" s="144"/>
      <c r="O1100" s="144"/>
      <c r="P1100" s="144"/>
      <c r="Q1100" s="144"/>
      <c r="R1100" s="147"/>
    </row>
    <row r="1101" spans="1:18" s="133" customFormat="1" ht="12.75" customHeight="1" x14ac:dyDescent="0.2">
      <c r="A1101" s="141" t="s">
        <v>26979</v>
      </c>
      <c r="B1101" s="222" t="s">
        <v>27078</v>
      </c>
      <c r="C1101" s="222"/>
      <c r="D1101" s="152"/>
      <c r="E1101" s="152"/>
      <c r="F1101" s="152"/>
      <c r="G1101" s="152"/>
      <c r="H1101" s="152"/>
      <c r="I1101" s="152"/>
      <c r="J1101" s="152"/>
      <c r="K1101" s="152"/>
      <c r="L1101" s="152"/>
      <c r="M1101" s="152"/>
      <c r="N1101" s="152"/>
      <c r="O1101" s="152"/>
      <c r="P1101" s="152"/>
      <c r="Q1101" s="152"/>
      <c r="R1101" s="153"/>
    </row>
    <row r="1102" spans="1:18" s="133" customFormat="1" ht="12.75" customHeight="1" x14ac:dyDescent="0.2">
      <c r="A1102" s="142" t="s">
        <v>26979</v>
      </c>
      <c r="B1102" s="157">
        <v>0.01</v>
      </c>
      <c r="C1102" s="157"/>
      <c r="D1102" s="125"/>
      <c r="E1102" s="125"/>
      <c r="F1102" s="125"/>
      <c r="G1102" s="125"/>
      <c r="H1102" s="125"/>
      <c r="I1102" s="125"/>
      <c r="J1102" s="125"/>
      <c r="K1102" s="125"/>
      <c r="L1102" s="125"/>
      <c r="M1102" s="125"/>
      <c r="N1102" s="125"/>
      <c r="O1102" s="125"/>
      <c r="P1102" s="125"/>
      <c r="Q1102" s="125"/>
      <c r="R1102" s="135"/>
    </row>
    <row r="1103" spans="1:18" s="133" customFormat="1" ht="25.5" x14ac:dyDescent="0.2">
      <c r="A1103" s="158" t="s">
        <v>27257</v>
      </c>
      <c r="B1103" s="221" t="s">
        <v>20</v>
      </c>
      <c r="C1103" s="221" t="s">
        <v>26</v>
      </c>
      <c r="D1103" s="144"/>
      <c r="E1103" s="144"/>
      <c r="F1103" s="144"/>
      <c r="G1103" s="144"/>
      <c r="H1103" s="144"/>
      <c r="I1103" s="144"/>
      <c r="J1103" s="144"/>
      <c r="K1103" s="144"/>
      <c r="L1103" s="144"/>
      <c r="M1103" s="144"/>
      <c r="N1103" s="144"/>
      <c r="O1103" s="144"/>
      <c r="P1103" s="144"/>
      <c r="Q1103" s="144"/>
      <c r="R1103" s="147"/>
    </row>
    <row r="1104" spans="1:18" s="133" customFormat="1" ht="12.75" customHeight="1" x14ac:dyDescent="0.2">
      <c r="A1104" s="158" t="s">
        <v>27257</v>
      </c>
      <c r="B1104" s="221">
        <v>0.01</v>
      </c>
      <c r="C1104" s="221">
        <v>0.01</v>
      </c>
      <c r="D1104" s="144"/>
      <c r="E1104" s="144"/>
      <c r="F1104" s="144"/>
      <c r="G1104" s="144"/>
      <c r="H1104" s="144"/>
      <c r="I1104" s="144"/>
      <c r="J1104" s="144"/>
      <c r="K1104" s="144"/>
      <c r="L1104" s="144"/>
      <c r="M1104" s="144"/>
      <c r="N1104" s="144"/>
      <c r="O1104" s="144"/>
      <c r="P1104" s="144"/>
      <c r="Q1104" s="144"/>
      <c r="R1104" s="147"/>
    </row>
    <row r="1105" spans="1:18" s="133" customFormat="1" ht="12.75" customHeight="1" x14ac:dyDescent="0.2">
      <c r="A1105" s="141" t="s">
        <v>27077</v>
      </c>
      <c r="B1105" s="222" t="s">
        <v>27078</v>
      </c>
      <c r="C1105" s="222"/>
      <c r="D1105" s="152"/>
      <c r="E1105" s="152"/>
      <c r="F1105" s="152"/>
      <c r="G1105" s="152"/>
      <c r="H1105" s="152"/>
      <c r="I1105" s="152"/>
      <c r="J1105" s="152"/>
      <c r="K1105" s="152"/>
      <c r="L1105" s="152"/>
      <c r="M1105" s="152"/>
      <c r="N1105" s="152"/>
      <c r="O1105" s="152"/>
      <c r="P1105" s="152"/>
      <c r="Q1105" s="152"/>
      <c r="R1105" s="153"/>
    </row>
    <row r="1106" spans="1:18" s="133" customFormat="1" ht="12.75" customHeight="1" x14ac:dyDescent="0.2">
      <c r="A1106" s="142" t="s">
        <v>27077</v>
      </c>
      <c r="B1106" s="157">
        <v>0.01</v>
      </c>
      <c r="C1106" s="157"/>
      <c r="D1106" s="125"/>
      <c r="E1106" s="125"/>
      <c r="F1106" s="125"/>
      <c r="G1106" s="125"/>
      <c r="H1106" s="125"/>
      <c r="I1106" s="125"/>
      <c r="J1106" s="125"/>
      <c r="K1106" s="125"/>
      <c r="L1106" s="125"/>
      <c r="M1106" s="125"/>
      <c r="N1106" s="125"/>
      <c r="O1106" s="125"/>
      <c r="P1106" s="125"/>
      <c r="Q1106" s="125"/>
      <c r="R1106" s="135"/>
    </row>
    <row r="1107" spans="1:18" s="133" customFormat="1" ht="25.5" x14ac:dyDescent="0.2">
      <c r="A1107" s="141" t="s">
        <v>27415</v>
      </c>
      <c r="B1107" s="222" t="s">
        <v>27080</v>
      </c>
      <c r="C1107" s="222" t="s">
        <v>20</v>
      </c>
      <c r="D1107" s="152"/>
      <c r="E1107" s="152"/>
      <c r="F1107" s="152"/>
      <c r="G1107" s="152"/>
      <c r="H1107" s="152"/>
      <c r="I1107" s="152"/>
      <c r="J1107" s="152"/>
      <c r="K1107" s="152"/>
      <c r="L1107" s="152"/>
      <c r="M1107" s="152"/>
      <c r="N1107" s="152"/>
      <c r="O1107" s="152"/>
      <c r="P1107" s="152"/>
      <c r="Q1107" s="152"/>
      <c r="R1107" s="153"/>
    </row>
    <row r="1108" spans="1:18" s="133" customFormat="1" ht="12.75" customHeight="1" x14ac:dyDescent="0.2">
      <c r="A1108" s="142" t="s">
        <v>27415</v>
      </c>
      <c r="B1108" s="157">
        <v>0.01</v>
      </c>
      <c r="C1108" s="157">
        <v>0.01</v>
      </c>
      <c r="D1108" s="125"/>
      <c r="E1108" s="125"/>
      <c r="F1108" s="125"/>
      <c r="G1108" s="125"/>
      <c r="H1108" s="125"/>
      <c r="I1108" s="125"/>
      <c r="J1108" s="125"/>
      <c r="K1108" s="125"/>
      <c r="L1108" s="125"/>
      <c r="M1108" s="125"/>
      <c r="N1108" s="125"/>
      <c r="O1108" s="125"/>
      <c r="P1108" s="125"/>
      <c r="Q1108" s="125"/>
      <c r="R1108" s="135"/>
    </row>
    <row r="1109" spans="1:18" s="133" customFormat="1" ht="12.75" customHeight="1" x14ac:dyDescent="0.2">
      <c r="A1109" s="158" t="s">
        <v>27095</v>
      </c>
      <c r="B1109" s="221" t="s">
        <v>26893</v>
      </c>
      <c r="C1109" s="221"/>
      <c r="D1109" s="144"/>
      <c r="E1109" s="144"/>
      <c r="F1109" s="144"/>
      <c r="G1109" s="144"/>
      <c r="H1109" s="144"/>
      <c r="I1109" s="144"/>
      <c r="J1109" s="144"/>
      <c r="K1109" s="144"/>
      <c r="L1109" s="144"/>
      <c r="M1109" s="144"/>
      <c r="N1109" s="144"/>
      <c r="O1109" s="144"/>
      <c r="P1109" s="144"/>
      <c r="Q1109" s="144"/>
      <c r="R1109" s="147"/>
    </row>
    <row r="1110" spans="1:18" s="133" customFormat="1" ht="12.75" customHeight="1" x14ac:dyDescent="0.2">
      <c r="A1110" s="142" t="s">
        <v>27095</v>
      </c>
      <c r="B1110" s="157">
        <v>0.01</v>
      </c>
      <c r="C1110" s="157"/>
      <c r="D1110" s="125"/>
      <c r="E1110" s="125"/>
      <c r="F1110" s="125"/>
      <c r="G1110" s="125"/>
      <c r="H1110" s="125"/>
      <c r="I1110" s="125"/>
      <c r="J1110" s="125"/>
      <c r="K1110" s="125"/>
      <c r="L1110" s="125"/>
      <c r="M1110" s="125"/>
      <c r="N1110" s="125"/>
      <c r="O1110" s="125"/>
      <c r="P1110" s="125"/>
      <c r="Q1110" s="125"/>
      <c r="R1110" s="135"/>
    </row>
    <row r="1111" spans="1:18" s="133" customFormat="1" ht="12.75" customHeight="1" x14ac:dyDescent="0.2">
      <c r="A1111" s="158" t="s">
        <v>27094</v>
      </c>
      <c r="B1111" s="221" t="s">
        <v>26893</v>
      </c>
      <c r="C1111" s="221"/>
      <c r="D1111" s="144"/>
      <c r="E1111" s="144"/>
      <c r="F1111" s="144"/>
      <c r="G1111" s="144"/>
      <c r="H1111" s="144"/>
      <c r="I1111" s="144"/>
      <c r="J1111" s="144"/>
      <c r="K1111" s="144"/>
      <c r="L1111" s="144"/>
      <c r="M1111" s="144"/>
      <c r="N1111" s="144"/>
      <c r="O1111" s="144"/>
      <c r="P1111" s="144"/>
      <c r="Q1111" s="144"/>
      <c r="R1111" s="147"/>
    </row>
    <row r="1112" spans="1:18" s="133" customFormat="1" ht="12.75" customHeight="1" x14ac:dyDescent="0.2">
      <c r="A1112" s="158" t="s">
        <v>27094</v>
      </c>
      <c r="B1112" s="221">
        <v>0.01</v>
      </c>
      <c r="C1112" s="221"/>
      <c r="D1112" s="144"/>
      <c r="E1112" s="144"/>
      <c r="F1112" s="144"/>
      <c r="G1112" s="144"/>
      <c r="H1112" s="144"/>
      <c r="I1112" s="144"/>
      <c r="J1112" s="144"/>
      <c r="K1112" s="144"/>
      <c r="L1112" s="144"/>
      <c r="M1112" s="144"/>
      <c r="N1112" s="144"/>
      <c r="O1112" s="144"/>
      <c r="P1112" s="144"/>
      <c r="Q1112" s="144"/>
      <c r="R1112" s="147"/>
    </row>
    <row r="1113" spans="1:18" s="133" customFormat="1" ht="25.5" x14ac:dyDescent="0.2">
      <c r="A1113" s="141" t="s">
        <v>27358</v>
      </c>
      <c r="B1113" s="222" t="s">
        <v>26</v>
      </c>
      <c r="C1113" s="222"/>
      <c r="D1113" s="152"/>
      <c r="E1113" s="152"/>
      <c r="F1113" s="152"/>
      <c r="G1113" s="152"/>
      <c r="H1113" s="152"/>
      <c r="I1113" s="152"/>
      <c r="J1113" s="152"/>
      <c r="K1113" s="152"/>
      <c r="L1113" s="152"/>
      <c r="M1113" s="152"/>
      <c r="N1113" s="152"/>
      <c r="O1113" s="152"/>
      <c r="P1113" s="152"/>
      <c r="Q1113" s="152"/>
      <c r="R1113" s="153"/>
    </row>
    <row r="1114" spans="1:18" s="133" customFormat="1" ht="12.75" customHeight="1" x14ac:dyDescent="0.2">
      <c r="A1114" s="142" t="s">
        <v>27358</v>
      </c>
      <c r="B1114" s="157">
        <v>0.01</v>
      </c>
      <c r="C1114" s="157"/>
      <c r="D1114" s="125"/>
      <c r="E1114" s="125"/>
      <c r="F1114" s="125"/>
      <c r="G1114" s="125"/>
      <c r="H1114" s="125"/>
      <c r="I1114" s="125"/>
      <c r="J1114" s="125"/>
      <c r="K1114" s="125"/>
      <c r="L1114" s="125"/>
      <c r="M1114" s="125"/>
      <c r="N1114" s="125"/>
      <c r="O1114" s="125"/>
      <c r="P1114" s="125"/>
      <c r="Q1114" s="125"/>
      <c r="R1114" s="135"/>
    </row>
    <row r="1115" spans="1:18" s="133" customFormat="1" ht="25.5" x14ac:dyDescent="0.2">
      <c r="A1115" s="141" t="s">
        <v>27537</v>
      </c>
      <c r="B1115" s="222" t="s">
        <v>8</v>
      </c>
      <c r="C1115" s="222"/>
      <c r="D1115" s="152"/>
      <c r="E1115" s="152"/>
      <c r="F1115" s="152"/>
      <c r="G1115" s="152"/>
      <c r="H1115" s="152"/>
      <c r="I1115" s="152"/>
      <c r="J1115" s="152"/>
      <c r="K1115" s="152"/>
      <c r="L1115" s="152"/>
      <c r="M1115" s="152"/>
      <c r="N1115" s="152"/>
      <c r="O1115" s="152"/>
      <c r="P1115" s="152"/>
      <c r="Q1115" s="152"/>
      <c r="R1115" s="153"/>
    </row>
    <row r="1116" spans="1:18" s="133" customFormat="1" ht="12.75" customHeight="1" x14ac:dyDescent="0.2">
      <c r="A1116" s="142" t="s">
        <v>27537</v>
      </c>
      <c r="B1116" s="157">
        <v>0.01</v>
      </c>
      <c r="C1116" s="157"/>
      <c r="D1116" s="125"/>
      <c r="E1116" s="125"/>
      <c r="F1116" s="125"/>
      <c r="G1116" s="125"/>
      <c r="H1116" s="125"/>
      <c r="I1116" s="125"/>
      <c r="J1116" s="125"/>
      <c r="K1116" s="125"/>
      <c r="L1116" s="125"/>
      <c r="M1116" s="125"/>
      <c r="N1116" s="125"/>
      <c r="O1116" s="125"/>
      <c r="P1116" s="125"/>
      <c r="Q1116" s="125"/>
      <c r="R1116" s="135"/>
    </row>
    <row r="1117" spans="1:18" s="133" customFormat="1" ht="12.75" customHeight="1" x14ac:dyDescent="0.2">
      <c r="A1117" s="158" t="s">
        <v>27432</v>
      </c>
      <c r="B1117" s="221" t="s">
        <v>26937</v>
      </c>
      <c r="C1117" s="221"/>
      <c r="D1117" s="144"/>
      <c r="E1117" s="144"/>
      <c r="F1117" s="144"/>
      <c r="G1117" s="144"/>
      <c r="H1117" s="144"/>
      <c r="I1117" s="144"/>
      <c r="J1117" s="144"/>
      <c r="K1117" s="144"/>
      <c r="L1117" s="144"/>
      <c r="M1117" s="144"/>
      <c r="N1117" s="144"/>
      <c r="O1117" s="144"/>
      <c r="P1117" s="144"/>
      <c r="Q1117" s="144"/>
      <c r="R1117" s="147"/>
    </row>
    <row r="1118" spans="1:18" s="133" customFormat="1" ht="12.75" customHeight="1" x14ac:dyDescent="0.2">
      <c r="A1118" s="158" t="s">
        <v>27432</v>
      </c>
      <c r="B1118" s="221">
        <v>0.01</v>
      </c>
      <c r="C1118" s="221"/>
      <c r="D1118" s="144"/>
      <c r="E1118" s="144"/>
      <c r="F1118" s="144"/>
      <c r="G1118" s="144"/>
      <c r="H1118" s="144"/>
      <c r="I1118" s="144"/>
      <c r="J1118" s="144"/>
      <c r="K1118" s="144"/>
      <c r="L1118" s="144"/>
      <c r="M1118" s="144"/>
      <c r="N1118" s="144"/>
      <c r="O1118" s="144"/>
      <c r="P1118" s="144"/>
      <c r="Q1118" s="144"/>
      <c r="R1118" s="147"/>
    </row>
    <row r="1119" spans="1:18" s="133" customFormat="1" ht="25.5" x14ac:dyDescent="0.2">
      <c r="A1119" s="141" t="s">
        <v>27260</v>
      </c>
      <c r="B1119" s="130" t="s">
        <v>21</v>
      </c>
      <c r="C1119" s="130" t="s">
        <v>26</v>
      </c>
      <c r="D1119" s="152"/>
      <c r="E1119" s="152"/>
      <c r="F1119" s="152"/>
      <c r="G1119" s="152"/>
      <c r="H1119" s="152"/>
      <c r="I1119" s="152"/>
      <c r="J1119" s="152"/>
      <c r="K1119" s="152"/>
      <c r="L1119" s="152"/>
      <c r="M1119" s="152"/>
      <c r="N1119" s="152"/>
      <c r="O1119" s="152"/>
      <c r="P1119" s="152"/>
      <c r="Q1119" s="152"/>
      <c r="R1119" s="153"/>
    </row>
    <row r="1120" spans="1:18" s="133" customFormat="1" ht="12.75" customHeight="1" x14ac:dyDescent="0.2">
      <c r="A1120" s="142" t="s">
        <v>27260</v>
      </c>
      <c r="B1120" s="125">
        <v>0.01</v>
      </c>
      <c r="C1120" s="125">
        <v>0.01</v>
      </c>
      <c r="D1120" s="125"/>
      <c r="E1120" s="125"/>
      <c r="F1120" s="125"/>
      <c r="G1120" s="125"/>
      <c r="H1120" s="125"/>
      <c r="I1120" s="125"/>
      <c r="J1120" s="125"/>
      <c r="K1120" s="125"/>
      <c r="L1120" s="125"/>
      <c r="M1120" s="125"/>
      <c r="N1120" s="125"/>
      <c r="O1120" s="125"/>
      <c r="P1120" s="125"/>
      <c r="Q1120" s="125"/>
      <c r="R1120" s="135"/>
    </row>
    <row r="1121" spans="1:18" s="133" customFormat="1" ht="25.5" x14ac:dyDescent="0.2">
      <c r="A1121" s="141" t="s">
        <v>27584</v>
      </c>
      <c r="B1121" s="131" t="s">
        <v>26937</v>
      </c>
      <c r="C1121" s="131" t="s">
        <v>8</v>
      </c>
      <c r="D1121" s="152"/>
      <c r="E1121" s="152"/>
      <c r="F1121" s="152"/>
      <c r="G1121" s="152"/>
      <c r="H1121" s="152"/>
      <c r="I1121" s="152"/>
      <c r="J1121" s="152"/>
      <c r="K1121" s="152"/>
      <c r="L1121" s="152"/>
      <c r="M1121" s="152"/>
      <c r="N1121" s="152"/>
      <c r="O1121" s="152"/>
      <c r="P1121" s="152"/>
      <c r="Q1121" s="152"/>
      <c r="R1121" s="153"/>
    </row>
    <row r="1122" spans="1:18" s="133" customFormat="1" ht="12.75" customHeight="1" x14ac:dyDescent="0.2">
      <c r="A1122" s="142" t="s">
        <v>27584</v>
      </c>
      <c r="B1122" s="125">
        <v>0.01</v>
      </c>
      <c r="C1122" s="125">
        <v>0.01</v>
      </c>
      <c r="D1122" s="125"/>
      <c r="E1122" s="125"/>
      <c r="F1122" s="125"/>
      <c r="G1122" s="125"/>
      <c r="H1122" s="125"/>
      <c r="I1122" s="125"/>
      <c r="J1122" s="125"/>
      <c r="K1122" s="125"/>
      <c r="L1122" s="125"/>
      <c r="M1122" s="125"/>
      <c r="N1122" s="125"/>
      <c r="O1122" s="125"/>
      <c r="P1122" s="125"/>
      <c r="Q1122" s="125"/>
      <c r="R1122" s="135"/>
    </row>
    <row r="1123" spans="1:18" s="133" customFormat="1" ht="12.75" customHeight="1" x14ac:dyDescent="0.2">
      <c r="A1123" s="158" t="s">
        <v>27329</v>
      </c>
      <c r="B1123" s="144" t="s">
        <v>26860</v>
      </c>
      <c r="C1123" s="144"/>
      <c r="D1123" s="144"/>
      <c r="E1123" s="144"/>
      <c r="F1123" s="144"/>
      <c r="G1123" s="144"/>
      <c r="H1123" s="144"/>
      <c r="I1123" s="144"/>
      <c r="J1123" s="144"/>
      <c r="K1123" s="144"/>
      <c r="L1123" s="144"/>
      <c r="M1123" s="144"/>
      <c r="N1123" s="144"/>
      <c r="O1123" s="144"/>
      <c r="P1123" s="144"/>
      <c r="Q1123" s="144"/>
      <c r="R1123" s="147"/>
    </row>
    <row r="1124" spans="1:18" s="133" customFormat="1" ht="12.75" customHeight="1" x14ac:dyDescent="0.2">
      <c r="A1124" s="158" t="s">
        <v>27329</v>
      </c>
      <c r="B1124" s="144">
        <v>0.01</v>
      </c>
      <c r="C1124" s="144"/>
      <c r="D1124" s="144"/>
      <c r="E1124" s="144"/>
      <c r="F1124" s="144"/>
      <c r="G1124" s="144"/>
      <c r="H1124" s="144"/>
      <c r="I1124" s="144"/>
      <c r="J1124" s="144"/>
      <c r="K1124" s="144"/>
      <c r="L1124" s="144"/>
      <c r="M1124" s="144"/>
      <c r="N1124" s="144"/>
      <c r="O1124" s="144"/>
      <c r="P1124" s="144"/>
      <c r="Q1124" s="144"/>
      <c r="R1124" s="147"/>
    </row>
    <row r="1125" spans="1:18" s="133" customFormat="1" x14ac:dyDescent="0.2">
      <c r="A1125" s="129" t="s">
        <v>94</v>
      </c>
      <c r="B1125" s="130" t="s">
        <v>16</v>
      </c>
      <c r="C1125" s="130"/>
      <c r="D1125" s="131"/>
      <c r="E1125" s="131"/>
      <c r="F1125" s="131"/>
      <c r="G1125" s="131"/>
      <c r="H1125" s="131"/>
      <c r="I1125" s="131"/>
      <c r="J1125" s="131"/>
      <c r="K1125" s="131"/>
      <c r="L1125" s="131"/>
      <c r="M1125" s="131"/>
      <c r="N1125" s="131"/>
      <c r="O1125" s="131"/>
      <c r="P1125" s="131"/>
      <c r="Q1125" s="131"/>
      <c r="R1125" s="137"/>
    </row>
    <row r="1126" spans="1:18" s="133" customFormat="1" ht="12.75" customHeight="1" x14ac:dyDescent="0.2">
      <c r="A1126" s="134" t="s">
        <v>94</v>
      </c>
      <c r="B1126" s="125">
        <v>0.01</v>
      </c>
      <c r="C1126" s="126"/>
      <c r="D1126" s="127"/>
      <c r="E1126" s="125"/>
      <c r="F1126" s="125"/>
      <c r="G1126" s="125"/>
      <c r="H1126" s="125"/>
      <c r="I1126" s="125"/>
      <c r="J1126" s="125"/>
      <c r="K1126" s="125"/>
      <c r="L1126" s="125"/>
      <c r="M1126" s="125"/>
      <c r="N1126" s="125"/>
      <c r="O1126" s="125"/>
      <c r="P1126" s="125"/>
      <c r="Q1126" s="125"/>
      <c r="R1126" s="135"/>
    </row>
    <row r="1127" spans="1:18" s="133" customFormat="1" ht="12.75" customHeight="1" x14ac:dyDescent="0.2">
      <c r="A1127" s="150" t="s">
        <v>27246</v>
      </c>
      <c r="B1127" s="144" t="s">
        <v>26860</v>
      </c>
      <c r="C1127" s="145"/>
      <c r="D1127" s="146"/>
      <c r="E1127" s="144"/>
      <c r="F1127" s="144"/>
      <c r="G1127" s="144"/>
      <c r="H1127" s="144"/>
      <c r="I1127" s="144"/>
      <c r="J1127" s="144"/>
      <c r="K1127" s="144"/>
      <c r="L1127" s="144"/>
      <c r="M1127" s="144"/>
      <c r="N1127" s="144"/>
      <c r="O1127" s="144"/>
      <c r="P1127" s="144"/>
      <c r="Q1127" s="144"/>
      <c r="R1127" s="147"/>
    </row>
    <row r="1128" spans="1:18" s="133" customFormat="1" ht="12.75" customHeight="1" x14ac:dyDescent="0.2">
      <c r="A1128" s="150" t="s">
        <v>27246</v>
      </c>
      <c r="B1128" s="144">
        <v>0.01</v>
      </c>
      <c r="C1128" s="145"/>
      <c r="D1128" s="146"/>
      <c r="E1128" s="144"/>
      <c r="F1128" s="144"/>
      <c r="G1128" s="144"/>
      <c r="H1128" s="144"/>
      <c r="I1128" s="144"/>
      <c r="J1128" s="144"/>
      <c r="K1128" s="144"/>
      <c r="L1128" s="144"/>
      <c r="M1128" s="144"/>
      <c r="N1128" s="144"/>
      <c r="O1128" s="144"/>
      <c r="P1128" s="144"/>
      <c r="Q1128" s="144"/>
      <c r="R1128" s="147"/>
    </row>
    <row r="1129" spans="1:18" s="133" customFormat="1" ht="25.5" x14ac:dyDescent="0.2">
      <c r="A1129" s="129" t="s">
        <v>27331</v>
      </c>
      <c r="B1129" s="131" t="s">
        <v>27104</v>
      </c>
      <c r="C1129" s="194"/>
      <c r="D1129" s="131"/>
      <c r="E1129" s="152"/>
      <c r="F1129" s="152"/>
      <c r="G1129" s="152"/>
      <c r="H1129" s="152"/>
      <c r="I1129" s="152"/>
      <c r="J1129" s="152"/>
      <c r="K1129" s="152"/>
      <c r="L1129" s="152"/>
      <c r="M1129" s="152"/>
      <c r="N1129" s="152"/>
      <c r="O1129" s="152"/>
      <c r="P1129" s="152"/>
      <c r="Q1129" s="152"/>
      <c r="R1129" s="153"/>
    </row>
    <row r="1130" spans="1:18" s="133" customFormat="1" ht="12.75" customHeight="1" x14ac:dyDescent="0.2">
      <c r="A1130" s="134" t="s">
        <v>27331</v>
      </c>
      <c r="B1130" s="125">
        <v>0.01</v>
      </c>
      <c r="C1130" s="126"/>
      <c r="D1130" s="127"/>
      <c r="E1130" s="125"/>
      <c r="F1130" s="125"/>
      <c r="G1130" s="125"/>
      <c r="H1130" s="125"/>
      <c r="I1130" s="125"/>
      <c r="J1130" s="125"/>
      <c r="K1130" s="125"/>
      <c r="L1130" s="125"/>
      <c r="M1130" s="125"/>
      <c r="N1130" s="125"/>
      <c r="O1130" s="125"/>
      <c r="P1130" s="125"/>
      <c r="Q1130" s="125"/>
      <c r="R1130" s="135"/>
    </row>
    <row r="1131" spans="1:18" s="133" customFormat="1" ht="12.75" customHeight="1" x14ac:dyDescent="0.2">
      <c r="A1131" s="129" t="s">
        <v>27236</v>
      </c>
      <c r="B1131" s="152" t="s">
        <v>26893</v>
      </c>
      <c r="C1131" s="194"/>
      <c r="D1131" s="131"/>
      <c r="E1131" s="152"/>
      <c r="F1131" s="152"/>
      <c r="G1131" s="152"/>
      <c r="H1131" s="152"/>
      <c r="I1131" s="152"/>
      <c r="J1131" s="152"/>
      <c r="K1131" s="152"/>
      <c r="L1131" s="152"/>
      <c r="M1131" s="152"/>
      <c r="N1131" s="152"/>
      <c r="O1131" s="152"/>
      <c r="P1131" s="152"/>
      <c r="Q1131" s="152"/>
      <c r="R1131" s="153"/>
    </row>
    <row r="1132" spans="1:18" s="133" customFormat="1" ht="12.75" customHeight="1" x14ac:dyDescent="0.2">
      <c r="A1132" s="134" t="s">
        <v>27236</v>
      </c>
      <c r="B1132" s="125">
        <v>0.01</v>
      </c>
      <c r="C1132" s="126"/>
      <c r="D1132" s="127"/>
      <c r="E1132" s="125"/>
      <c r="F1132" s="125"/>
      <c r="G1132" s="125"/>
      <c r="H1132" s="125"/>
      <c r="I1132" s="125"/>
      <c r="J1132" s="125"/>
      <c r="K1132" s="125"/>
      <c r="L1132" s="125"/>
      <c r="M1132" s="125"/>
      <c r="N1132" s="125"/>
      <c r="O1132" s="125"/>
      <c r="P1132" s="125"/>
      <c r="Q1132" s="125"/>
      <c r="R1132" s="135"/>
    </row>
    <row r="1133" spans="1:18" s="133" customFormat="1" ht="12.75" customHeight="1" x14ac:dyDescent="0.2">
      <c r="A1133" s="129" t="s">
        <v>27525</v>
      </c>
      <c r="B1133" s="144" t="s">
        <v>26893</v>
      </c>
      <c r="C1133" s="194"/>
      <c r="D1133" s="131"/>
      <c r="E1133" s="152"/>
      <c r="F1133" s="152"/>
      <c r="G1133" s="152"/>
      <c r="H1133" s="152"/>
      <c r="I1133" s="152"/>
      <c r="J1133" s="152"/>
      <c r="K1133" s="152"/>
      <c r="L1133" s="152"/>
      <c r="M1133" s="152"/>
      <c r="N1133" s="152"/>
      <c r="O1133" s="152"/>
      <c r="P1133" s="152"/>
      <c r="Q1133" s="152"/>
      <c r="R1133" s="153"/>
    </row>
    <row r="1134" spans="1:18" s="133" customFormat="1" ht="12.75" customHeight="1" x14ac:dyDescent="0.2">
      <c r="A1134" s="134" t="s">
        <v>27525</v>
      </c>
      <c r="B1134" s="125">
        <v>0.01</v>
      </c>
      <c r="C1134" s="126"/>
      <c r="D1134" s="127"/>
      <c r="E1134" s="125"/>
      <c r="F1134" s="125"/>
      <c r="G1134" s="125"/>
      <c r="H1134" s="125"/>
      <c r="I1134" s="125"/>
      <c r="J1134" s="125"/>
      <c r="K1134" s="125"/>
      <c r="L1134" s="125"/>
      <c r="M1134" s="125"/>
      <c r="N1134" s="125"/>
      <c r="O1134" s="125"/>
      <c r="P1134" s="125"/>
      <c r="Q1134" s="125"/>
      <c r="R1134" s="135"/>
    </row>
    <row r="1135" spans="1:18" s="133" customFormat="1" ht="25.5" x14ac:dyDescent="0.2">
      <c r="A1135" s="150" t="s">
        <v>27276</v>
      </c>
      <c r="B1135" s="144" t="s">
        <v>23</v>
      </c>
      <c r="C1135" s="145" t="s">
        <v>24</v>
      </c>
      <c r="D1135" s="146"/>
      <c r="E1135" s="144"/>
      <c r="F1135" s="144"/>
      <c r="G1135" s="144"/>
      <c r="H1135" s="144"/>
      <c r="I1135" s="144"/>
      <c r="J1135" s="144"/>
      <c r="K1135" s="144"/>
      <c r="L1135" s="144"/>
      <c r="M1135" s="144"/>
      <c r="N1135" s="144"/>
      <c r="O1135" s="144"/>
      <c r="P1135" s="144"/>
      <c r="Q1135" s="144"/>
      <c r="R1135" s="147"/>
    </row>
    <row r="1136" spans="1:18" s="133" customFormat="1" ht="12.75" customHeight="1" x14ac:dyDescent="0.2">
      <c r="A1136" s="134" t="s">
        <v>27276</v>
      </c>
      <c r="B1136" s="215">
        <v>0.01</v>
      </c>
      <c r="C1136" s="126">
        <v>0.01</v>
      </c>
      <c r="D1136" s="127"/>
      <c r="E1136" s="125"/>
      <c r="F1136" s="125"/>
      <c r="G1136" s="125"/>
      <c r="H1136" s="125"/>
      <c r="I1136" s="125"/>
      <c r="J1136" s="125"/>
      <c r="K1136" s="125"/>
      <c r="L1136" s="125"/>
      <c r="M1136" s="125"/>
      <c r="N1136" s="125"/>
      <c r="O1136" s="125"/>
      <c r="P1136" s="125"/>
      <c r="Q1136" s="125"/>
      <c r="R1136" s="135"/>
    </row>
    <row r="1137" spans="1:78" s="133" customFormat="1" ht="12.75" customHeight="1" x14ac:dyDescent="0.2">
      <c r="A1137" s="129" t="s">
        <v>27412</v>
      </c>
      <c r="B1137" s="152" t="s">
        <v>26882</v>
      </c>
      <c r="C1137" s="194"/>
      <c r="D1137" s="131"/>
      <c r="E1137" s="152"/>
      <c r="F1137" s="152"/>
      <c r="G1137" s="152"/>
      <c r="H1137" s="152"/>
      <c r="I1137" s="152"/>
      <c r="J1137" s="152"/>
      <c r="K1137" s="152"/>
      <c r="L1137" s="152"/>
      <c r="M1137" s="152"/>
      <c r="N1137" s="152"/>
      <c r="O1137" s="152"/>
      <c r="P1137" s="152"/>
      <c r="Q1137" s="152"/>
      <c r="R1137" s="153"/>
    </row>
    <row r="1138" spans="1:78" s="133" customFormat="1" ht="12.75" customHeight="1" x14ac:dyDescent="0.2">
      <c r="A1138" s="134" t="s">
        <v>27412</v>
      </c>
      <c r="B1138" s="125">
        <v>0.01</v>
      </c>
      <c r="C1138" s="126"/>
      <c r="D1138" s="127"/>
      <c r="E1138" s="125"/>
      <c r="F1138" s="125"/>
      <c r="G1138" s="125"/>
      <c r="H1138" s="125"/>
      <c r="I1138" s="125"/>
      <c r="J1138" s="125"/>
      <c r="K1138" s="125"/>
      <c r="L1138" s="125"/>
      <c r="M1138" s="125"/>
      <c r="N1138" s="125"/>
      <c r="O1138" s="125"/>
      <c r="P1138" s="125"/>
      <c r="Q1138" s="125"/>
      <c r="R1138" s="135"/>
    </row>
    <row r="1139" spans="1:78" s="133" customFormat="1" ht="25.5" x14ac:dyDescent="0.2">
      <c r="A1139" s="150" t="s">
        <v>27004</v>
      </c>
      <c r="B1139" s="144" t="s">
        <v>23</v>
      </c>
      <c r="C1139" s="145" t="s">
        <v>24</v>
      </c>
      <c r="D1139" s="146" t="s">
        <v>3</v>
      </c>
      <c r="E1139" s="144"/>
      <c r="F1139" s="144"/>
      <c r="G1139" s="144"/>
      <c r="H1139" s="144"/>
      <c r="I1139" s="144"/>
      <c r="J1139" s="144"/>
      <c r="K1139" s="144"/>
      <c r="L1139" s="144"/>
      <c r="M1139" s="144"/>
      <c r="N1139" s="144"/>
      <c r="O1139" s="144"/>
      <c r="P1139" s="144"/>
      <c r="Q1139" s="144"/>
      <c r="R1139" s="147"/>
    </row>
    <row r="1140" spans="1:78" s="133" customFormat="1" ht="12.75" customHeight="1" x14ac:dyDescent="0.2">
      <c r="A1140" s="150" t="s">
        <v>27004</v>
      </c>
      <c r="B1140" s="144">
        <v>0.01</v>
      </c>
      <c r="C1140" s="145">
        <v>0.01</v>
      </c>
      <c r="D1140" s="146">
        <v>0.01</v>
      </c>
      <c r="E1140" s="144"/>
      <c r="F1140" s="144"/>
      <c r="G1140" s="144"/>
      <c r="H1140" s="144"/>
      <c r="I1140" s="144"/>
      <c r="J1140" s="144"/>
      <c r="K1140" s="144"/>
      <c r="L1140" s="144"/>
      <c r="M1140" s="144"/>
      <c r="N1140" s="144"/>
      <c r="O1140" s="144"/>
      <c r="P1140" s="144"/>
      <c r="Q1140" s="144"/>
      <c r="R1140" s="147"/>
    </row>
    <row r="1141" spans="1:78" s="133" customFormat="1" ht="25.5" x14ac:dyDescent="0.2">
      <c r="A1141" s="129" t="s">
        <v>27552</v>
      </c>
      <c r="B1141" s="152" t="s">
        <v>26893</v>
      </c>
      <c r="C1141" s="194" t="s">
        <v>26</v>
      </c>
      <c r="D1141" s="131"/>
      <c r="E1141" s="152"/>
      <c r="F1141" s="152"/>
      <c r="G1141" s="152"/>
      <c r="H1141" s="152"/>
      <c r="I1141" s="152"/>
      <c r="J1141" s="152"/>
      <c r="K1141" s="152"/>
      <c r="L1141" s="152"/>
      <c r="M1141" s="152"/>
      <c r="N1141" s="152"/>
      <c r="O1141" s="152"/>
      <c r="P1141" s="152"/>
      <c r="Q1141" s="152"/>
      <c r="R1141" s="153"/>
    </row>
    <row r="1142" spans="1:78" s="133" customFormat="1" ht="12.75" customHeight="1" x14ac:dyDescent="0.2">
      <c r="A1142" s="134" t="s">
        <v>27552</v>
      </c>
      <c r="B1142" s="125">
        <v>0.01</v>
      </c>
      <c r="C1142" s="126">
        <v>0.01</v>
      </c>
      <c r="D1142" s="127"/>
      <c r="E1142" s="125"/>
      <c r="F1142" s="125"/>
      <c r="G1142" s="125"/>
      <c r="H1142" s="125"/>
      <c r="I1142" s="125"/>
      <c r="J1142" s="125"/>
      <c r="K1142" s="125"/>
      <c r="L1142" s="125"/>
      <c r="M1142" s="125"/>
      <c r="N1142" s="125"/>
      <c r="O1142" s="125"/>
      <c r="P1142" s="125"/>
      <c r="Q1142" s="125"/>
      <c r="R1142" s="135"/>
    </row>
    <row r="1143" spans="1:78" s="133" customFormat="1" ht="12.75" customHeight="1" x14ac:dyDescent="0.2">
      <c r="A1143" s="129" t="s">
        <v>27413</v>
      </c>
      <c r="B1143" s="152" t="s">
        <v>26937</v>
      </c>
      <c r="C1143" s="194"/>
      <c r="D1143" s="131"/>
      <c r="E1143" s="152"/>
      <c r="F1143" s="152"/>
      <c r="G1143" s="152"/>
      <c r="H1143" s="152"/>
      <c r="I1143" s="152"/>
      <c r="J1143" s="152"/>
      <c r="K1143" s="152"/>
      <c r="L1143" s="152"/>
      <c r="M1143" s="152"/>
      <c r="N1143" s="152"/>
      <c r="O1143" s="152"/>
      <c r="P1143" s="152"/>
      <c r="Q1143" s="152"/>
      <c r="R1143" s="153"/>
    </row>
    <row r="1144" spans="1:78" s="133" customFormat="1" ht="12.75" customHeight="1" x14ac:dyDescent="0.2">
      <c r="A1144" s="134" t="s">
        <v>27413</v>
      </c>
      <c r="B1144" s="125">
        <v>0.01</v>
      </c>
      <c r="C1144" s="126"/>
      <c r="D1144" s="127"/>
      <c r="E1144" s="125"/>
      <c r="F1144" s="125"/>
      <c r="G1144" s="125"/>
      <c r="H1144" s="125"/>
      <c r="I1144" s="125"/>
      <c r="J1144" s="125"/>
      <c r="K1144" s="125"/>
      <c r="L1144" s="125"/>
      <c r="M1144" s="125"/>
      <c r="N1144" s="125"/>
      <c r="O1144" s="125"/>
      <c r="P1144" s="125"/>
      <c r="Q1144" s="125"/>
      <c r="R1144" s="135"/>
    </row>
    <row r="1145" spans="1:78" s="133" customFormat="1" ht="25.5" x14ac:dyDescent="0.2">
      <c r="A1145" s="139" t="s">
        <v>95</v>
      </c>
      <c r="B1145" s="130" t="s">
        <v>21</v>
      </c>
      <c r="C1145" s="130" t="s">
        <v>26</v>
      </c>
      <c r="D1145" s="131" t="s">
        <v>10</v>
      </c>
      <c r="E1145" s="131"/>
      <c r="F1145" s="131"/>
      <c r="G1145" s="131"/>
      <c r="H1145" s="131"/>
      <c r="I1145" s="131"/>
      <c r="J1145" s="131"/>
      <c r="K1145" s="131"/>
      <c r="L1145" s="131"/>
      <c r="M1145" s="131"/>
      <c r="N1145" s="131"/>
      <c r="O1145" s="131"/>
      <c r="P1145" s="131"/>
      <c r="Q1145" s="131"/>
      <c r="R1145" s="137"/>
    </row>
    <row r="1146" spans="1:78" s="133" customFormat="1" ht="12.75" customHeight="1" x14ac:dyDescent="0.2">
      <c r="A1146" s="140" t="s">
        <v>95</v>
      </c>
      <c r="B1146" s="125">
        <v>0.01</v>
      </c>
      <c r="C1146" s="125">
        <v>0.01</v>
      </c>
      <c r="D1146" s="125">
        <v>0.01</v>
      </c>
      <c r="E1146" s="125"/>
      <c r="F1146" s="125"/>
      <c r="G1146" s="125"/>
      <c r="H1146" s="125"/>
      <c r="I1146" s="125"/>
      <c r="J1146" s="125"/>
      <c r="K1146" s="125"/>
      <c r="L1146" s="125"/>
      <c r="M1146" s="125"/>
      <c r="N1146" s="125"/>
      <c r="O1146" s="125"/>
      <c r="P1146" s="125"/>
      <c r="Q1146" s="125"/>
      <c r="R1146" s="135"/>
    </row>
    <row r="1147" spans="1:78" s="133" customFormat="1" ht="12.75" customHeight="1" x14ac:dyDescent="0.2">
      <c r="A1147" s="139" t="s">
        <v>27457</v>
      </c>
      <c r="B1147" s="152" t="s">
        <v>26893</v>
      </c>
      <c r="C1147" s="152"/>
      <c r="D1147" s="152"/>
      <c r="E1147" s="152"/>
      <c r="F1147" s="152"/>
      <c r="G1147" s="152"/>
      <c r="H1147" s="152"/>
      <c r="I1147" s="152"/>
      <c r="J1147" s="152"/>
      <c r="K1147" s="152"/>
      <c r="L1147" s="152"/>
      <c r="M1147" s="152"/>
      <c r="N1147" s="152"/>
      <c r="O1147" s="152"/>
      <c r="P1147" s="152"/>
      <c r="Q1147" s="152"/>
      <c r="R1147" s="153"/>
    </row>
    <row r="1148" spans="1:78" s="133" customFormat="1" ht="12.75" customHeight="1" x14ac:dyDescent="0.2">
      <c r="A1148" s="140" t="s">
        <v>27457</v>
      </c>
      <c r="B1148" s="125">
        <v>0.01</v>
      </c>
      <c r="C1148" s="125"/>
      <c r="D1148" s="125"/>
      <c r="E1148" s="125"/>
      <c r="F1148" s="125"/>
      <c r="G1148" s="125"/>
      <c r="H1148" s="125"/>
      <c r="I1148" s="125"/>
      <c r="J1148" s="125"/>
      <c r="K1148" s="125"/>
      <c r="L1148" s="125"/>
      <c r="M1148" s="125"/>
      <c r="N1148" s="125"/>
      <c r="O1148" s="125"/>
      <c r="P1148" s="125"/>
      <c r="Q1148" s="125"/>
      <c r="R1148" s="135"/>
    </row>
    <row r="1149" spans="1:78" s="133" customFormat="1" ht="12.75" customHeight="1" x14ac:dyDescent="0.2">
      <c r="A1149" s="193" t="s">
        <v>27321</v>
      </c>
      <c r="B1149" s="144" t="s">
        <v>26893</v>
      </c>
      <c r="C1149" s="144" t="s">
        <v>20</v>
      </c>
      <c r="D1149" s="144"/>
      <c r="E1149" s="144"/>
      <c r="F1149" s="144"/>
      <c r="G1149" s="144"/>
      <c r="H1149" s="144"/>
      <c r="I1149" s="144"/>
      <c r="J1149" s="144"/>
      <c r="K1149" s="144"/>
      <c r="L1149" s="144"/>
      <c r="M1149" s="144"/>
      <c r="N1149" s="144"/>
      <c r="O1149" s="144"/>
      <c r="P1149" s="144"/>
      <c r="Q1149" s="144"/>
      <c r="R1149" s="147"/>
    </row>
    <row r="1150" spans="1:78" s="133" customFormat="1" ht="12.75" customHeight="1" x14ac:dyDescent="0.2">
      <c r="A1150" s="193" t="s">
        <v>27321</v>
      </c>
      <c r="B1150" s="125">
        <v>0.01</v>
      </c>
      <c r="C1150" s="144">
        <v>0.01</v>
      </c>
      <c r="D1150" s="144"/>
      <c r="E1150" s="144"/>
      <c r="F1150" s="144"/>
      <c r="G1150" s="144"/>
      <c r="H1150" s="144"/>
      <c r="I1150" s="144"/>
      <c r="J1150" s="144"/>
      <c r="K1150" s="144"/>
      <c r="L1150" s="144"/>
      <c r="M1150" s="144"/>
      <c r="N1150" s="144"/>
      <c r="O1150" s="144"/>
      <c r="P1150" s="144"/>
      <c r="Q1150" s="144"/>
      <c r="R1150" s="147"/>
    </row>
    <row r="1151" spans="1:78" s="133" customFormat="1" ht="25.5" x14ac:dyDescent="0.2">
      <c r="A1151" s="136" t="s">
        <v>96</v>
      </c>
      <c r="B1151" s="130" t="s">
        <v>26888</v>
      </c>
      <c r="C1151" s="130" t="s">
        <v>26893</v>
      </c>
      <c r="D1151" s="131"/>
      <c r="E1151" s="131"/>
      <c r="F1151" s="131"/>
      <c r="G1151" s="131"/>
      <c r="H1151" s="131"/>
      <c r="I1151" s="131"/>
      <c r="J1151" s="131"/>
      <c r="K1151" s="131"/>
      <c r="L1151" s="131"/>
      <c r="M1151" s="131"/>
      <c r="N1151" s="131"/>
      <c r="O1151" s="131"/>
      <c r="P1151" s="131"/>
      <c r="Q1151" s="131"/>
      <c r="R1151" s="137"/>
    </row>
    <row r="1152" spans="1:78" s="148" customFormat="1" ht="12.75" customHeight="1" x14ac:dyDescent="0.2">
      <c r="A1152" s="138" t="s">
        <v>96</v>
      </c>
      <c r="B1152" s="125">
        <v>0.01</v>
      </c>
      <c r="C1152" s="126">
        <v>0.01</v>
      </c>
      <c r="D1152" s="127"/>
      <c r="E1152" s="125"/>
      <c r="F1152" s="125"/>
      <c r="G1152" s="125"/>
      <c r="H1152" s="125"/>
      <c r="I1152" s="125"/>
      <c r="J1152" s="125"/>
      <c r="K1152" s="125"/>
      <c r="L1152" s="125"/>
      <c r="M1152" s="125"/>
      <c r="N1152" s="125"/>
      <c r="O1152" s="125"/>
      <c r="P1152" s="125"/>
      <c r="Q1152" s="125"/>
      <c r="R1152" s="135"/>
      <c r="S1152" s="133"/>
      <c r="U1152" s="133"/>
      <c r="V1152" s="133"/>
      <c r="W1152" s="133"/>
      <c r="X1152" s="133"/>
      <c r="Y1152" s="133"/>
      <c r="Z1152" s="133"/>
      <c r="AA1152" s="133"/>
      <c r="AB1152" s="133"/>
      <c r="AC1152" s="133"/>
      <c r="AD1152" s="133"/>
      <c r="AE1152" s="133"/>
      <c r="AF1152" s="133"/>
      <c r="AG1152" s="133"/>
      <c r="AH1152" s="133"/>
      <c r="AI1152" s="133"/>
      <c r="AJ1152" s="133"/>
      <c r="AK1152" s="133"/>
      <c r="AL1152" s="133"/>
      <c r="AM1152" s="133"/>
      <c r="AN1152" s="133"/>
      <c r="AO1152" s="133"/>
      <c r="AP1152" s="133"/>
      <c r="AQ1152" s="133"/>
      <c r="AR1152" s="133"/>
      <c r="AS1152" s="133"/>
      <c r="AT1152" s="133"/>
      <c r="AU1152" s="133"/>
      <c r="AV1152" s="133"/>
      <c r="AW1152" s="133"/>
      <c r="AX1152" s="133"/>
      <c r="AY1152" s="133"/>
      <c r="AZ1152" s="133"/>
      <c r="BA1152" s="133"/>
      <c r="BB1152" s="133"/>
      <c r="BC1152" s="133"/>
      <c r="BD1152" s="133"/>
      <c r="BE1152" s="133"/>
      <c r="BF1152" s="133"/>
      <c r="BG1152" s="133"/>
      <c r="BH1152" s="133"/>
      <c r="BI1152" s="133"/>
      <c r="BJ1152" s="133"/>
      <c r="BK1152" s="133"/>
      <c r="BL1152" s="133"/>
      <c r="BM1152" s="133"/>
      <c r="BN1152" s="133"/>
      <c r="BO1152" s="133"/>
      <c r="BP1152" s="133"/>
      <c r="BQ1152" s="133"/>
      <c r="BR1152" s="133"/>
      <c r="BS1152" s="133"/>
      <c r="BT1152" s="133"/>
      <c r="BU1152" s="133"/>
      <c r="BV1152" s="133"/>
      <c r="BW1152" s="133"/>
      <c r="BX1152" s="133"/>
      <c r="BY1152" s="133"/>
      <c r="BZ1152" s="133"/>
    </row>
    <row r="1153" spans="1:78" s="148" customFormat="1" ht="12.75" customHeight="1" x14ac:dyDescent="0.2">
      <c r="A1153" s="143" t="s">
        <v>27048</v>
      </c>
      <c r="B1153" s="144" t="s">
        <v>26893</v>
      </c>
      <c r="C1153" s="145"/>
      <c r="D1153" s="146"/>
      <c r="E1153" s="144"/>
      <c r="F1153" s="144"/>
      <c r="G1153" s="144"/>
      <c r="H1153" s="144"/>
      <c r="I1153" s="144"/>
      <c r="J1153" s="144"/>
      <c r="K1153" s="144"/>
      <c r="L1153" s="144"/>
      <c r="M1153" s="144"/>
      <c r="N1153" s="144"/>
      <c r="O1153" s="144"/>
      <c r="P1153" s="144"/>
      <c r="Q1153" s="144"/>
      <c r="R1153" s="147"/>
      <c r="S1153" s="133"/>
      <c r="U1153" s="133"/>
      <c r="V1153" s="133"/>
      <c r="W1153" s="133"/>
      <c r="X1153" s="133"/>
      <c r="Y1153" s="133"/>
      <c r="Z1153" s="133"/>
      <c r="AA1153" s="133"/>
      <c r="AB1153" s="133"/>
      <c r="AC1153" s="133"/>
      <c r="AD1153" s="133"/>
      <c r="AE1153" s="133"/>
      <c r="AF1153" s="133"/>
      <c r="AG1153" s="133"/>
      <c r="AH1153" s="133"/>
      <c r="AI1153" s="133"/>
      <c r="AJ1153" s="133"/>
      <c r="AK1153" s="133"/>
      <c r="AL1153" s="133"/>
      <c r="AM1153" s="133"/>
      <c r="AN1153" s="133"/>
      <c r="AO1153" s="133"/>
      <c r="AP1153" s="133"/>
      <c r="AQ1153" s="133"/>
      <c r="AR1153" s="133"/>
      <c r="AS1153" s="133"/>
      <c r="AT1153" s="133"/>
      <c r="AU1153" s="133"/>
      <c r="AV1153" s="133"/>
      <c r="AW1153" s="133"/>
      <c r="AX1153" s="133"/>
      <c r="AY1153" s="133"/>
      <c r="AZ1153" s="133"/>
      <c r="BA1153" s="133"/>
      <c r="BB1153" s="133"/>
      <c r="BC1153" s="133"/>
      <c r="BD1153" s="133"/>
      <c r="BE1153" s="133"/>
      <c r="BF1153" s="133"/>
      <c r="BG1153" s="133"/>
      <c r="BH1153" s="133"/>
      <c r="BI1153" s="133"/>
      <c r="BJ1153" s="133"/>
      <c r="BK1153" s="133"/>
      <c r="BL1153" s="133"/>
      <c r="BM1153" s="133"/>
      <c r="BN1153" s="133"/>
      <c r="BO1153" s="133"/>
      <c r="BP1153" s="133"/>
      <c r="BQ1153" s="133"/>
      <c r="BR1153" s="133"/>
      <c r="BS1153" s="133"/>
      <c r="BT1153" s="133"/>
      <c r="BU1153" s="133"/>
      <c r="BV1153" s="133"/>
      <c r="BW1153" s="133"/>
      <c r="BX1153" s="133"/>
      <c r="BY1153" s="133"/>
      <c r="BZ1153" s="133"/>
    </row>
    <row r="1154" spans="1:78" s="148" customFormat="1" ht="12.75" customHeight="1" x14ac:dyDescent="0.2">
      <c r="A1154" s="138" t="s">
        <v>27048</v>
      </c>
      <c r="B1154" s="125">
        <v>0.01</v>
      </c>
      <c r="C1154" s="126"/>
      <c r="D1154" s="127"/>
      <c r="E1154" s="125"/>
      <c r="F1154" s="125"/>
      <c r="G1154" s="125"/>
      <c r="H1154" s="125"/>
      <c r="I1154" s="125"/>
      <c r="J1154" s="125"/>
      <c r="K1154" s="125"/>
      <c r="L1154" s="125"/>
      <c r="M1154" s="125"/>
      <c r="N1154" s="125"/>
      <c r="O1154" s="125"/>
      <c r="P1154" s="125"/>
      <c r="Q1154" s="125"/>
      <c r="R1154" s="135"/>
      <c r="S1154" s="133"/>
      <c r="U1154" s="133"/>
      <c r="V1154" s="133"/>
      <c r="W1154" s="133"/>
      <c r="X1154" s="133"/>
      <c r="Y1154" s="133"/>
      <c r="Z1154" s="133"/>
      <c r="AA1154" s="133"/>
      <c r="AB1154" s="133"/>
      <c r="AC1154" s="133"/>
      <c r="AD1154" s="133"/>
      <c r="AE1154" s="133"/>
      <c r="AF1154" s="133"/>
      <c r="AG1154" s="133"/>
      <c r="AH1154" s="133"/>
      <c r="AI1154" s="133"/>
      <c r="AJ1154" s="133"/>
      <c r="AK1154" s="133"/>
      <c r="AL1154" s="133"/>
      <c r="AM1154" s="133"/>
      <c r="AN1154" s="133"/>
      <c r="AO1154" s="133"/>
      <c r="AP1154" s="133"/>
      <c r="AQ1154" s="133"/>
      <c r="AR1154" s="133"/>
      <c r="AS1154" s="133"/>
      <c r="AT1154" s="133"/>
      <c r="AU1154" s="133"/>
      <c r="AV1154" s="133"/>
      <c r="AW1154" s="133"/>
      <c r="AX1154" s="133"/>
      <c r="AY1154" s="133"/>
      <c r="AZ1154" s="133"/>
      <c r="BA1154" s="133"/>
      <c r="BB1154" s="133"/>
      <c r="BC1154" s="133"/>
      <c r="BD1154" s="133"/>
      <c r="BE1154" s="133"/>
      <c r="BF1154" s="133"/>
      <c r="BG1154" s="133"/>
      <c r="BH1154" s="133"/>
      <c r="BI1154" s="133"/>
      <c r="BJ1154" s="133"/>
      <c r="BK1154" s="133"/>
      <c r="BL1154" s="133"/>
      <c r="BM1154" s="133"/>
      <c r="BN1154" s="133"/>
      <c r="BO1154" s="133"/>
      <c r="BP1154" s="133"/>
      <c r="BQ1154" s="133"/>
      <c r="BR1154" s="133"/>
      <c r="BS1154" s="133"/>
      <c r="BT1154" s="133"/>
      <c r="BU1154" s="133"/>
      <c r="BV1154" s="133"/>
      <c r="BW1154" s="133"/>
      <c r="BX1154" s="133"/>
      <c r="BY1154" s="133"/>
      <c r="BZ1154" s="133"/>
    </row>
    <row r="1155" spans="1:78" s="148" customFormat="1" ht="12.75" customHeight="1" x14ac:dyDescent="0.2">
      <c r="A1155" s="136" t="s">
        <v>27229</v>
      </c>
      <c r="B1155" s="152" t="s">
        <v>26893</v>
      </c>
      <c r="C1155" s="194"/>
      <c r="D1155" s="131"/>
      <c r="E1155" s="152"/>
      <c r="F1155" s="152"/>
      <c r="G1155" s="152"/>
      <c r="H1155" s="152"/>
      <c r="I1155" s="152"/>
      <c r="J1155" s="152"/>
      <c r="K1155" s="152"/>
      <c r="L1155" s="152"/>
      <c r="M1155" s="152"/>
      <c r="N1155" s="152"/>
      <c r="O1155" s="152"/>
      <c r="P1155" s="152"/>
      <c r="Q1155" s="152"/>
      <c r="R1155" s="153"/>
      <c r="S1155" s="133"/>
      <c r="U1155" s="133"/>
      <c r="V1155" s="133"/>
      <c r="W1155" s="133"/>
      <c r="X1155" s="133"/>
      <c r="Y1155" s="133"/>
      <c r="Z1155" s="133"/>
      <c r="AA1155" s="133"/>
      <c r="AB1155" s="133"/>
      <c r="AC1155" s="133"/>
      <c r="AD1155" s="133"/>
      <c r="AE1155" s="133"/>
      <c r="AF1155" s="133"/>
      <c r="AG1155" s="133"/>
      <c r="AH1155" s="133"/>
      <c r="AI1155" s="133"/>
      <c r="AJ1155" s="133"/>
      <c r="AK1155" s="133"/>
      <c r="AL1155" s="133"/>
      <c r="AM1155" s="133"/>
      <c r="AN1155" s="133"/>
      <c r="AO1155" s="133"/>
      <c r="AP1155" s="133"/>
      <c r="AQ1155" s="133"/>
      <c r="AR1155" s="133"/>
      <c r="AS1155" s="133"/>
      <c r="AT1155" s="133"/>
      <c r="AU1155" s="133"/>
      <c r="AV1155" s="133"/>
      <c r="AW1155" s="133"/>
      <c r="AX1155" s="133"/>
      <c r="AY1155" s="133"/>
      <c r="AZ1155" s="133"/>
      <c r="BA1155" s="133"/>
      <c r="BB1155" s="133"/>
      <c r="BC1155" s="133"/>
      <c r="BD1155" s="133"/>
      <c r="BE1155" s="133"/>
      <c r="BF1155" s="133"/>
      <c r="BG1155" s="133"/>
      <c r="BH1155" s="133"/>
      <c r="BI1155" s="133"/>
      <c r="BJ1155" s="133"/>
      <c r="BK1155" s="133"/>
      <c r="BL1155" s="133"/>
      <c r="BM1155" s="133"/>
      <c r="BN1155" s="133"/>
      <c r="BO1155" s="133"/>
      <c r="BP1155" s="133"/>
      <c r="BQ1155" s="133"/>
      <c r="BR1155" s="133"/>
      <c r="BS1155" s="133"/>
      <c r="BT1155" s="133"/>
      <c r="BU1155" s="133"/>
      <c r="BV1155" s="133"/>
      <c r="BW1155" s="133"/>
      <c r="BX1155" s="133"/>
      <c r="BY1155" s="133"/>
      <c r="BZ1155" s="133"/>
    </row>
    <row r="1156" spans="1:78" s="148" customFormat="1" ht="12.75" customHeight="1" x14ac:dyDescent="0.2">
      <c r="A1156" s="138" t="s">
        <v>27229</v>
      </c>
      <c r="B1156" s="125">
        <v>0.01</v>
      </c>
      <c r="C1156" s="126"/>
      <c r="D1156" s="127"/>
      <c r="E1156" s="125"/>
      <c r="F1156" s="125"/>
      <c r="G1156" s="125"/>
      <c r="H1156" s="125"/>
      <c r="I1156" s="125"/>
      <c r="J1156" s="125"/>
      <c r="K1156" s="125"/>
      <c r="L1156" s="125"/>
      <c r="M1156" s="125"/>
      <c r="N1156" s="125"/>
      <c r="O1156" s="125"/>
      <c r="P1156" s="125"/>
      <c r="Q1156" s="125"/>
      <c r="R1156" s="135"/>
      <c r="S1156" s="133"/>
      <c r="U1156" s="133"/>
      <c r="V1156" s="133"/>
      <c r="W1156" s="133"/>
      <c r="X1156" s="133"/>
      <c r="Y1156" s="133"/>
      <c r="Z1156" s="133"/>
      <c r="AA1156" s="133"/>
      <c r="AB1156" s="133"/>
      <c r="AC1156" s="133"/>
      <c r="AD1156" s="133"/>
      <c r="AE1156" s="133"/>
      <c r="AF1156" s="133"/>
      <c r="AG1156" s="133"/>
      <c r="AH1156" s="133"/>
      <c r="AI1156" s="133"/>
      <c r="AJ1156" s="133"/>
      <c r="AK1156" s="133"/>
      <c r="AL1156" s="133"/>
      <c r="AM1156" s="133"/>
      <c r="AN1156" s="133"/>
      <c r="AO1156" s="133"/>
      <c r="AP1156" s="133"/>
      <c r="AQ1156" s="133"/>
      <c r="AR1156" s="133"/>
      <c r="AS1156" s="133"/>
      <c r="AT1156" s="133"/>
      <c r="AU1156" s="133"/>
      <c r="AV1156" s="133"/>
      <c r="AW1156" s="133"/>
      <c r="AX1156" s="133"/>
      <c r="AY1156" s="133"/>
      <c r="AZ1156" s="133"/>
      <c r="BA1156" s="133"/>
      <c r="BB1156" s="133"/>
      <c r="BC1156" s="133"/>
      <c r="BD1156" s="133"/>
      <c r="BE1156" s="133"/>
      <c r="BF1156" s="133"/>
      <c r="BG1156" s="133"/>
      <c r="BH1156" s="133"/>
      <c r="BI1156" s="133"/>
      <c r="BJ1156" s="133"/>
      <c r="BK1156" s="133"/>
      <c r="BL1156" s="133"/>
      <c r="BM1156" s="133"/>
      <c r="BN1156" s="133"/>
      <c r="BO1156" s="133"/>
      <c r="BP1156" s="133"/>
      <c r="BQ1156" s="133"/>
      <c r="BR1156" s="133"/>
      <c r="BS1156" s="133"/>
      <c r="BT1156" s="133"/>
      <c r="BU1156" s="133"/>
      <c r="BV1156" s="133"/>
      <c r="BW1156" s="133"/>
      <c r="BX1156" s="133"/>
      <c r="BY1156" s="133"/>
      <c r="BZ1156" s="133"/>
    </row>
    <row r="1157" spans="1:78" s="148" customFormat="1" ht="25.5" x14ac:dyDescent="0.2">
      <c r="A1157" s="136" t="s">
        <v>27456</v>
      </c>
      <c r="B1157" s="131" t="s">
        <v>26</v>
      </c>
      <c r="C1157" s="194"/>
      <c r="D1157" s="131"/>
      <c r="E1157" s="152"/>
      <c r="F1157" s="152"/>
      <c r="G1157" s="152"/>
      <c r="H1157" s="152"/>
      <c r="I1157" s="152"/>
      <c r="J1157" s="152"/>
      <c r="K1157" s="152"/>
      <c r="L1157" s="152"/>
      <c r="M1157" s="152"/>
      <c r="N1157" s="152"/>
      <c r="O1157" s="152"/>
      <c r="P1157" s="152"/>
      <c r="Q1157" s="152"/>
      <c r="R1157" s="153"/>
      <c r="S1157" s="133"/>
      <c r="U1157" s="133"/>
      <c r="V1157" s="133"/>
      <c r="W1157" s="133"/>
      <c r="X1157" s="133"/>
      <c r="Y1157" s="133"/>
      <c r="Z1157" s="133"/>
      <c r="AA1157" s="133"/>
      <c r="AB1157" s="133"/>
      <c r="AC1157" s="133"/>
      <c r="AD1157" s="133"/>
      <c r="AE1157" s="133"/>
      <c r="AF1157" s="133"/>
      <c r="AG1157" s="133"/>
      <c r="AH1157" s="133"/>
      <c r="AI1157" s="133"/>
      <c r="AJ1157" s="133"/>
      <c r="AK1157" s="133"/>
      <c r="AL1157" s="133"/>
      <c r="AM1157" s="133"/>
      <c r="AN1157" s="133"/>
      <c r="AO1157" s="133"/>
      <c r="AP1157" s="133"/>
      <c r="AQ1157" s="133"/>
      <c r="AR1157" s="133"/>
      <c r="AS1157" s="133"/>
      <c r="AT1157" s="133"/>
      <c r="AU1157" s="133"/>
      <c r="AV1157" s="133"/>
      <c r="AW1157" s="133"/>
      <c r="AX1157" s="133"/>
      <c r="AY1157" s="133"/>
      <c r="AZ1157" s="133"/>
      <c r="BA1157" s="133"/>
      <c r="BB1157" s="133"/>
      <c r="BC1157" s="133"/>
      <c r="BD1157" s="133"/>
      <c r="BE1157" s="133"/>
      <c r="BF1157" s="133"/>
      <c r="BG1157" s="133"/>
      <c r="BH1157" s="133"/>
      <c r="BI1157" s="133"/>
      <c r="BJ1157" s="133"/>
      <c r="BK1157" s="133"/>
      <c r="BL1157" s="133"/>
      <c r="BM1157" s="133"/>
      <c r="BN1157" s="133"/>
      <c r="BO1157" s="133"/>
      <c r="BP1157" s="133"/>
      <c r="BQ1157" s="133"/>
      <c r="BR1157" s="133"/>
      <c r="BS1157" s="133"/>
      <c r="BT1157" s="133"/>
      <c r="BU1157" s="133"/>
      <c r="BV1157" s="133"/>
      <c r="BW1157" s="133"/>
      <c r="BX1157" s="133"/>
      <c r="BY1157" s="133"/>
      <c r="BZ1157" s="133"/>
    </row>
    <row r="1158" spans="1:78" s="148" customFormat="1" ht="12.75" customHeight="1" x14ac:dyDescent="0.2">
      <c r="A1158" s="138" t="s">
        <v>27456</v>
      </c>
      <c r="B1158" s="125">
        <v>0.01</v>
      </c>
      <c r="C1158" s="126"/>
      <c r="D1158" s="127"/>
      <c r="E1158" s="125"/>
      <c r="F1158" s="125"/>
      <c r="G1158" s="125"/>
      <c r="H1158" s="125"/>
      <c r="I1158" s="125"/>
      <c r="J1158" s="125"/>
      <c r="K1158" s="125"/>
      <c r="L1158" s="125"/>
      <c r="M1158" s="125"/>
      <c r="N1158" s="125"/>
      <c r="O1158" s="125"/>
      <c r="P1158" s="125"/>
      <c r="Q1158" s="125"/>
      <c r="R1158" s="135"/>
      <c r="S1158" s="133"/>
      <c r="U1158" s="133"/>
      <c r="V1158" s="133"/>
      <c r="W1158" s="133"/>
      <c r="X1158" s="133"/>
      <c r="Y1158" s="133"/>
      <c r="Z1158" s="133"/>
      <c r="AA1158" s="133"/>
      <c r="AB1158" s="133"/>
      <c r="AC1158" s="133"/>
      <c r="AD1158" s="133"/>
      <c r="AE1158" s="133"/>
      <c r="AF1158" s="133"/>
      <c r="AG1158" s="133"/>
      <c r="AH1158" s="133"/>
      <c r="AI1158" s="133"/>
      <c r="AJ1158" s="133"/>
      <c r="AK1158" s="133"/>
      <c r="AL1158" s="133"/>
      <c r="AM1158" s="133"/>
      <c r="AN1158" s="133"/>
      <c r="AO1158" s="133"/>
      <c r="AP1158" s="133"/>
      <c r="AQ1158" s="133"/>
      <c r="AR1158" s="133"/>
      <c r="AS1158" s="133"/>
      <c r="AT1158" s="133"/>
      <c r="AU1158" s="133"/>
      <c r="AV1158" s="133"/>
      <c r="AW1158" s="133"/>
      <c r="AX1158" s="133"/>
      <c r="AY1158" s="133"/>
      <c r="AZ1158" s="133"/>
      <c r="BA1158" s="133"/>
      <c r="BB1158" s="133"/>
      <c r="BC1158" s="133"/>
      <c r="BD1158" s="133"/>
      <c r="BE1158" s="133"/>
      <c r="BF1158" s="133"/>
      <c r="BG1158" s="133"/>
      <c r="BH1158" s="133"/>
      <c r="BI1158" s="133"/>
      <c r="BJ1158" s="133"/>
      <c r="BK1158" s="133"/>
      <c r="BL1158" s="133"/>
      <c r="BM1158" s="133"/>
      <c r="BN1158" s="133"/>
      <c r="BO1158" s="133"/>
      <c r="BP1158" s="133"/>
      <c r="BQ1158" s="133"/>
      <c r="BR1158" s="133"/>
      <c r="BS1158" s="133"/>
      <c r="BT1158" s="133"/>
      <c r="BU1158" s="133"/>
      <c r="BV1158" s="133"/>
      <c r="BW1158" s="133"/>
      <c r="BX1158" s="133"/>
      <c r="BY1158" s="133"/>
      <c r="BZ1158" s="133"/>
    </row>
    <row r="1159" spans="1:78" s="148" customFormat="1" x14ac:dyDescent="0.2">
      <c r="A1159" s="143" t="s">
        <v>26965</v>
      </c>
      <c r="B1159" s="146" t="s">
        <v>26904</v>
      </c>
      <c r="C1159" s="145" t="s">
        <v>26893</v>
      </c>
      <c r="D1159" s="146"/>
      <c r="E1159" s="144"/>
      <c r="F1159" s="144"/>
      <c r="G1159" s="144"/>
      <c r="H1159" s="144"/>
      <c r="I1159" s="144"/>
      <c r="J1159" s="144"/>
      <c r="K1159" s="144"/>
      <c r="L1159" s="144"/>
      <c r="M1159" s="144"/>
      <c r="N1159" s="144"/>
      <c r="O1159" s="144"/>
      <c r="P1159" s="144"/>
      <c r="Q1159" s="144"/>
      <c r="R1159" s="147"/>
      <c r="S1159" s="133"/>
      <c r="U1159" s="133"/>
      <c r="V1159" s="133"/>
      <c r="W1159" s="133"/>
      <c r="X1159" s="133"/>
      <c r="Y1159" s="133"/>
      <c r="Z1159" s="133"/>
      <c r="AA1159" s="133"/>
      <c r="AB1159" s="133"/>
      <c r="AC1159" s="133"/>
      <c r="AD1159" s="133"/>
      <c r="AE1159" s="133"/>
      <c r="AF1159" s="133"/>
      <c r="AG1159" s="133"/>
      <c r="AH1159" s="133"/>
      <c r="AI1159" s="133"/>
      <c r="AJ1159" s="133"/>
      <c r="AK1159" s="133"/>
      <c r="AL1159" s="133"/>
      <c r="AM1159" s="133"/>
      <c r="AN1159" s="133"/>
      <c r="AO1159" s="133"/>
      <c r="AP1159" s="133"/>
      <c r="AQ1159" s="133"/>
      <c r="AR1159" s="133"/>
      <c r="AS1159" s="133"/>
      <c r="AT1159" s="133"/>
      <c r="AU1159" s="133"/>
      <c r="AV1159" s="133"/>
      <c r="AW1159" s="133"/>
      <c r="AX1159" s="133"/>
      <c r="AY1159" s="133"/>
      <c r="AZ1159" s="133"/>
      <c r="BA1159" s="133"/>
      <c r="BB1159" s="133"/>
      <c r="BC1159" s="133"/>
      <c r="BD1159" s="133"/>
      <c r="BE1159" s="133"/>
      <c r="BF1159" s="133"/>
      <c r="BG1159" s="133"/>
      <c r="BH1159" s="133"/>
      <c r="BI1159" s="133"/>
      <c r="BJ1159" s="133"/>
      <c r="BK1159" s="133"/>
      <c r="BL1159" s="133"/>
      <c r="BM1159" s="133"/>
      <c r="BN1159" s="133"/>
      <c r="BO1159" s="133"/>
      <c r="BP1159" s="133"/>
      <c r="BQ1159" s="133"/>
      <c r="BR1159" s="133"/>
      <c r="BS1159" s="133"/>
      <c r="BT1159" s="133"/>
      <c r="BU1159" s="133"/>
      <c r="BV1159" s="133"/>
      <c r="BW1159" s="133"/>
      <c r="BX1159" s="133"/>
      <c r="BY1159" s="133"/>
      <c r="BZ1159" s="133"/>
    </row>
    <row r="1160" spans="1:78" s="148" customFormat="1" ht="12.75" customHeight="1" x14ac:dyDescent="0.2">
      <c r="A1160" s="138" t="s">
        <v>26965</v>
      </c>
      <c r="B1160" s="125">
        <v>0.01</v>
      </c>
      <c r="C1160" s="126">
        <v>0.01</v>
      </c>
      <c r="D1160" s="127"/>
      <c r="E1160" s="125"/>
      <c r="F1160" s="125"/>
      <c r="G1160" s="125"/>
      <c r="H1160" s="125"/>
      <c r="I1160" s="125"/>
      <c r="J1160" s="125"/>
      <c r="K1160" s="125"/>
      <c r="L1160" s="125"/>
      <c r="M1160" s="125"/>
      <c r="N1160" s="125"/>
      <c r="O1160" s="125"/>
      <c r="P1160" s="125"/>
      <c r="Q1160" s="125"/>
      <c r="R1160" s="135"/>
      <c r="S1160" s="133"/>
      <c r="U1160" s="133"/>
      <c r="V1160" s="133"/>
      <c r="W1160" s="133"/>
      <c r="X1160" s="133"/>
      <c r="Y1160" s="133"/>
      <c r="Z1160" s="133"/>
      <c r="AA1160" s="133"/>
      <c r="AB1160" s="133"/>
      <c r="AC1160" s="133"/>
      <c r="AD1160" s="133"/>
      <c r="AE1160" s="133"/>
      <c r="AF1160" s="133"/>
      <c r="AG1160" s="133"/>
      <c r="AH1160" s="133"/>
      <c r="AI1160" s="133"/>
      <c r="AJ1160" s="133"/>
      <c r="AK1160" s="133"/>
      <c r="AL1160" s="133"/>
      <c r="AM1160" s="133"/>
      <c r="AN1160" s="133"/>
      <c r="AO1160" s="133"/>
      <c r="AP1160" s="133"/>
      <c r="AQ1160" s="133"/>
      <c r="AR1160" s="133"/>
      <c r="AS1160" s="133"/>
      <c r="AT1160" s="133"/>
      <c r="AU1160" s="133"/>
      <c r="AV1160" s="133"/>
      <c r="AW1160" s="133"/>
      <c r="AX1160" s="133"/>
      <c r="AY1160" s="133"/>
      <c r="AZ1160" s="133"/>
      <c r="BA1160" s="133"/>
      <c r="BB1160" s="133"/>
      <c r="BC1160" s="133"/>
      <c r="BD1160" s="133"/>
      <c r="BE1160" s="133"/>
      <c r="BF1160" s="133"/>
      <c r="BG1160" s="133"/>
      <c r="BH1160" s="133"/>
      <c r="BI1160" s="133"/>
      <c r="BJ1160" s="133"/>
      <c r="BK1160" s="133"/>
      <c r="BL1160" s="133"/>
      <c r="BM1160" s="133"/>
      <c r="BN1160" s="133"/>
      <c r="BO1160" s="133"/>
      <c r="BP1160" s="133"/>
      <c r="BQ1160" s="133"/>
      <c r="BR1160" s="133"/>
      <c r="BS1160" s="133"/>
      <c r="BT1160" s="133"/>
      <c r="BU1160" s="133"/>
      <c r="BV1160" s="133"/>
      <c r="BW1160" s="133"/>
      <c r="BX1160" s="133"/>
      <c r="BY1160" s="133"/>
      <c r="BZ1160" s="133"/>
    </row>
    <row r="1161" spans="1:78" s="148" customFormat="1" ht="12.75" customHeight="1" x14ac:dyDescent="0.2">
      <c r="A1161" s="143" t="s">
        <v>27152</v>
      </c>
      <c r="B1161" s="144" t="s">
        <v>20</v>
      </c>
      <c r="C1161" s="145"/>
      <c r="D1161" s="146"/>
      <c r="E1161" s="144"/>
      <c r="F1161" s="144"/>
      <c r="G1161" s="144"/>
      <c r="H1161" s="144"/>
      <c r="I1161" s="144"/>
      <c r="J1161" s="144"/>
      <c r="K1161" s="144"/>
      <c r="L1161" s="144"/>
      <c r="M1161" s="144"/>
      <c r="N1161" s="144"/>
      <c r="O1161" s="144"/>
      <c r="P1161" s="144"/>
      <c r="Q1161" s="144"/>
      <c r="R1161" s="147"/>
      <c r="S1161" s="133"/>
      <c r="U1161" s="133"/>
      <c r="V1161" s="133"/>
      <c r="W1161" s="133"/>
      <c r="X1161" s="133"/>
      <c r="Y1161" s="133"/>
      <c r="Z1161" s="133"/>
      <c r="AA1161" s="133"/>
      <c r="AB1161" s="133"/>
      <c r="AC1161" s="133"/>
      <c r="AD1161" s="133"/>
      <c r="AE1161" s="133"/>
      <c r="AF1161" s="133"/>
      <c r="AG1161" s="133"/>
      <c r="AH1161" s="133"/>
      <c r="AI1161" s="133"/>
      <c r="AJ1161" s="133"/>
      <c r="AK1161" s="133"/>
      <c r="AL1161" s="133"/>
      <c r="AM1161" s="133"/>
      <c r="AN1161" s="133"/>
      <c r="AO1161" s="133"/>
      <c r="AP1161" s="133"/>
      <c r="AQ1161" s="133"/>
      <c r="AR1161" s="133"/>
      <c r="AS1161" s="133"/>
      <c r="AT1161" s="133"/>
      <c r="AU1161" s="133"/>
      <c r="AV1161" s="133"/>
      <c r="AW1161" s="133"/>
      <c r="AX1161" s="133"/>
      <c r="AY1161" s="133"/>
      <c r="AZ1161" s="133"/>
      <c r="BA1161" s="133"/>
      <c r="BB1161" s="133"/>
      <c r="BC1161" s="133"/>
      <c r="BD1161" s="133"/>
      <c r="BE1161" s="133"/>
      <c r="BF1161" s="133"/>
      <c r="BG1161" s="133"/>
      <c r="BH1161" s="133"/>
      <c r="BI1161" s="133"/>
      <c r="BJ1161" s="133"/>
      <c r="BK1161" s="133"/>
      <c r="BL1161" s="133"/>
      <c r="BM1161" s="133"/>
      <c r="BN1161" s="133"/>
      <c r="BO1161" s="133"/>
      <c r="BP1161" s="133"/>
      <c r="BQ1161" s="133"/>
      <c r="BR1161" s="133"/>
      <c r="BS1161" s="133"/>
      <c r="BT1161" s="133"/>
      <c r="BU1161" s="133"/>
      <c r="BV1161" s="133"/>
      <c r="BW1161" s="133"/>
      <c r="BX1161" s="133"/>
      <c r="BY1161" s="133"/>
      <c r="BZ1161" s="133"/>
    </row>
    <row r="1162" spans="1:78" s="148" customFormat="1" ht="12.75" customHeight="1" x14ac:dyDescent="0.2">
      <c r="A1162" s="138" t="s">
        <v>27152</v>
      </c>
      <c r="B1162" s="125">
        <v>0.01</v>
      </c>
      <c r="C1162" s="126"/>
      <c r="D1162" s="127"/>
      <c r="E1162" s="125"/>
      <c r="F1162" s="125"/>
      <c r="G1162" s="125"/>
      <c r="H1162" s="125"/>
      <c r="I1162" s="125"/>
      <c r="J1162" s="125"/>
      <c r="K1162" s="125"/>
      <c r="L1162" s="125"/>
      <c r="M1162" s="125"/>
      <c r="N1162" s="125"/>
      <c r="O1162" s="125"/>
      <c r="P1162" s="125"/>
      <c r="Q1162" s="125"/>
      <c r="R1162" s="135"/>
      <c r="S1162" s="133"/>
      <c r="U1162" s="133"/>
      <c r="V1162" s="133"/>
      <c r="W1162" s="133"/>
      <c r="X1162" s="133"/>
      <c r="Y1162" s="133"/>
      <c r="Z1162" s="133"/>
      <c r="AA1162" s="133"/>
      <c r="AB1162" s="133"/>
      <c r="AC1162" s="133"/>
      <c r="AD1162" s="133"/>
      <c r="AE1162" s="133"/>
      <c r="AF1162" s="133"/>
      <c r="AG1162" s="133"/>
      <c r="AH1162" s="133"/>
      <c r="AI1162" s="133"/>
      <c r="AJ1162" s="133"/>
      <c r="AK1162" s="133"/>
      <c r="AL1162" s="133"/>
      <c r="AM1162" s="133"/>
      <c r="AN1162" s="133"/>
      <c r="AO1162" s="133"/>
      <c r="AP1162" s="133"/>
      <c r="AQ1162" s="133"/>
      <c r="AR1162" s="133"/>
      <c r="AS1162" s="133"/>
      <c r="AT1162" s="133"/>
      <c r="AU1162" s="133"/>
      <c r="AV1162" s="133"/>
      <c r="AW1162" s="133"/>
      <c r="AX1162" s="133"/>
      <c r="AY1162" s="133"/>
      <c r="AZ1162" s="133"/>
      <c r="BA1162" s="133"/>
      <c r="BB1162" s="133"/>
      <c r="BC1162" s="133"/>
      <c r="BD1162" s="133"/>
      <c r="BE1162" s="133"/>
      <c r="BF1162" s="133"/>
      <c r="BG1162" s="133"/>
      <c r="BH1162" s="133"/>
      <c r="BI1162" s="133"/>
      <c r="BJ1162" s="133"/>
      <c r="BK1162" s="133"/>
      <c r="BL1162" s="133"/>
      <c r="BM1162" s="133"/>
      <c r="BN1162" s="133"/>
      <c r="BO1162" s="133"/>
      <c r="BP1162" s="133"/>
      <c r="BQ1162" s="133"/>
      <c r="BR1162" s="133"/>
      <c r="BS1162" s="133"/>
      <c r="BT1162" s="133"/>
      <c r="BU1162" s="133"/>
      <c r="BV1162" s="133"/>
      <c r="BW1162" s="133"/>
      <c r="BX1162" s="133"/>
      <c r="BY1162" s="133"/>
      <c r="BZ1162" s="133"/>
    </row>
    <row r="1163" spans="1:78" s="148" customFormat="1" ht="12.75" customHeight="1" x14ac:dyDescent="0.2">
      <c r="A1163" s="143" t="s">
        <v>27156</v>
      </c>
      <c r="B1163" s="144" t="s">
        <v>26893</v>
      </c>
      <c r="C1163" s="145" t="s">
        <v>26882</v>
      </c>
      <c r="D1163" s="146"/>
      <c r="E1163" s="144"/>
      <c r="F1163" s="144"/>
      <c r="G1163" s="144"/>
      <c r="H1163" s="144"/>
      <c r="I1163" s="144"/>
      <c r="J1163" s="144"/>
      <c r="K1163" s="144"/>
      <c r="L1163" s="144"/>
      <c r="M1163" s="144"/>
      <c r="N1163" s="144"/>
      <c r="O1163" s="144"/>
      <c r="P1163" s="144"/>
      <c r="Q1163" s="144"/>
      <c r="R1163" s="147"/>
      <c r="S1163" s="133"/>
      <c r="U1163" s="133"/>
      <c r="V1163" s="133"/>
      <c r="W1163" s="133"/>
      <c r="X1163" s="133"/>
      <c r="Y1163" s="133"/>
      <c r="Z1163" s="133"/>
      <c r="AA1163" s="133"/>
      <c r="AB1163" s="133"/>
      <c r="AC1163" s="133"/>
      <c r="AD1163" s="133"/>
      <c r="AE1163" s="133"/>
      <c r="AF1163" s="133"/>
      <c r="AG1163" s="133"/>
      <c r="AH1163" s="133"/>
      <c r="AI1163" s="133"/>
      <c r="AJ1163" s="133"/>
      <c r="AK1163" s="133"/>
      <c r="AL1163" s="133"/>
      <c r="AM1163" s="133"/>
      <c r="AN1163" s="133"/>
      <c r="AO1163" s="133"/>
      <c r="AP1163" s="133"/>
      <c r="AQ1163" s="133"/>
      <c r="AR1163" s="133"/>
      <c r="AS1163" s="133"/>
      <c r="AT1163" s="133"/>
      <c r="AU1163" s="133"/>
      <c r="AV1163" s="133"/>
      <c r="AW1163" s="133"/>
      <c r="AX1163" s="133"/>
      <c r="AY1163" s="133"/>
      <c r="AZ1163" s="133"/>
      <c r="BA1163" s="133"/>
      <c r="BB1163" s="133"/>
      <c r="BC1163" s="133"/>
      <c r="BD1163" s="133"/>
      <c r="BE1163" s="133"/>
      <c r="BF1163" s="133"/>
      <c r="BG1163" s="133"/>
      <c r="BH1163" s="133"/>
      <c r="BI1163" s="133"/>
      <c r="BJ1163" s="133"/>
      <c r="BK1163" s="133"/>
      <c r="BL1163" s="133"/>
      <c r="BM1163" s="133"/>
      <c r="BN1163" s="133"/>
      <c r="BO1163" s="133"/>
      <c r="BP1163" s="133"/>
      <c r="BQ1163" s="133"/>
      <c r="BR1163" s="133"/>
      <c r="BS1163" s="133"/>
      <c r="BT1163" s="133"/>
      <c r="BU1163" s="133"/>
      <c r="BV1163" s="133"/>
      <c r="BW1163" s="133"/>
      <c r="BX1163" s="133"/>
      <c r="BY1163" s="133"/>
      <c r="BZ1163" s="133"/>
    </row>
    <row r="1164" spans="1:78" s="148" customFormat="1" ht="12.75" customHeight="1" x14ac:dyDescent="0.2">
      <c r="A1164" s="143" t="s">
        <v>27156</v>
      </c>
      <c r="B1164" s="144">
        <v>0.01</v>
      </c>
      <c r="C1164" s="145">
        <v>0.01</v>
      </c>
      <c r="D1164" s="146"/>
      <c r="E1164" s="144"/>
      <c r="F1164" s="144"/>
      <c r="G1164" s="144"/>
      <c r="H1164" s="144"/>
      <c r="I1164" s="144"/>
      <c r="J1164" s="144"/>
      <c r="K1164" s="144"/>
      <c r="L1164" s="144"/>
      <c r="M1164" s="144"/>
      <c r="N1164" s="144"/>
      <c r="O1164" s="144"/>
      <c r="P1164" s="144"/>
      <c r="Q1164" s="144"/>
      <c r="R1164" s="147"/>
      <c r="S1164" s="133"/>
      <c r="U1164" s="133"/>
      <c r="V1164" s="133"/>
      <c r="W1164" s="133"/>
      <c r="X1164" s="133"/>
      <c r="Y1164" s="133"/>
      <c r="Z1164" s="133"/>
      <c r="AA1164" s="133"/>
      <c r="AB1164" s="133"/>
      <c r="AC1164" s="133"/>
      <c r="AD1164" s="133"/>
      <c r="AE1164" s="133"/>
      <c r="AF1164" s="133"/>
      <c r="AG1164" s="133"/>
      <c r="AH1164" s="133"/>
      <c r="AI1164" s="133"/>
      <c r="AJ1164" s="133"/>
      <c r="AK1164" s="133"/>
      <c r="AL1164" s="133"/>
      <c r="AM1164" s="133"/>
      <c r="AN1164" s="133"/>
      <c r="AO1164" s="133"/>
      <c r="AP1164" s="133"/>
      <c r="AQ1164" s="133"/>
      <c r="AR1164" s="133"/>
      <c r="AS1164" s="133"/>
      <c r="AT1164" s="133"/>
      <c r="AU1164" s="133"/>
      <c r="AV1164" s="133"/>
      <c r="AW1164" s="133"/>
      <c r="AX1164" s="133"/>
      <c r="AY1164" s="133"/>
      <c r="AZ1164" s="133"/>
      <c r="BA1164" s="133"/>
      <c r="BB1164" s="133"/>
      <c r="BC1164" s="133"/>
      <c r="BD1164" s="133"/>
      <c r="BE1164" s="133"/>
      <c r="BF1164" s="133"/>
      <c r="BG1164" s="133"/>
      <c r="BH1164" s="133"/>
      <c r="BI1164" s="133"/>
      <c r="BJ1164" s="133"/>
      <c r="BK1164" s="133"/>
      <c r="BL1164" s="133"/>
      <c r="BM1164" s="133"/>
      <c r="BN1164" s="133"/>
      <c r="BO1164" s="133"/>
      <c r="BP1164" s="133"/>
      <c r="BQ1164" s="133"/>
      <c r="BR1164" s="133"/>
      <c r="BS1164" s="133"/>
      <c r="BT1164" s="133"/>
      <c r="BU1164" s="133"/>
      <c r="BV1164" s="133"/>
      <c r="BW1164" s="133"/>
      <c r="BX1164" s="133"/>
      <c r="BY1164" s="133"/>
      <c r="BZ1164" s="133"/>
    </row>
    <row r="1165" spans="1:78" s="148" customFormat="1" ht="12.75" customHeight="1" x14ac:dyDescent="0.2">
      <c r="A1165" s="136" t="s">
        <v>27178</v>
      </c>
      <c r="B1165" s="152" t="s">
        <v>27078</v>
      </c>
      <c r="C1165" s="131" t="s">
        <v>3</v>
      </c>
      <c r="D1165" s="131"/>
      <c r="E1165" s="152"/>
      <c r="F1165" s="152"/>
      <c r="G1165" s="152"/>
      <c r="H1165" s="152"/>
      <c r="I1165" s="152"/>
      <c r="J1165" s="152"/>
      <c r="K1165" s="152"/>
      <c r="L1165" s="152"/>
      <c r="M1165" s="152"/>
      <c r="N1165" s="152"/>
      <c r="O1165" s="152"/>
      <c r="P1165" s="152"/>
      <c r="Q1165" s="152"/>
      <c r="R1165" s="153"/>
      <c r="S1165" s="133"/>
      <c r="U1165" s="133"/>
      <c r="V1165" s="133"/>
      <c r="W1165" s="133"/>
      <c r="X1165" s="133"/>
      <c r="Y1165" s="133"/>
      <c r="Z1165" s="133"/>
      <c r="AA1165" s="133"/>
      <c r="AB1165" s="133"/>
      <c r="AC1165" s="133"/>
      <c r="AD1165" s="133"/>
      <c r="AE1165" s="133"/>
      <c r="AF1165" s="133"/>
      <c r="AG1165" s="133"/>
      <c r="AH1165" s="133"/>
      <c r="AI1165" s="133"/>
      <c r="AJ1165" s="133"/>
      <c r="AK1165" s="133"/>
      <c r="AL1165" s="133"/>
      <c r="AM1165" s="133"/>
      <c r="AN1165" s="133"/>
      <c r="AO1165" s="133"/>
      <c r="AP1165" s="133"/>
      <c r="AQ1165" s="133"/>
      <c r="AR1165" s="133"/>
      <c r="AS1165" s="133"/>
      <c r="AT1165" s="133"/>
      <c r="AU1165" s="133"/>
      <c r="AV1165" s="133"/>
      <c r="AW1165" s="133"/>
      <c r="AX1165" s="133"/>
      <c r="AY1165" s="133"/>
      <c r="AZ1165" s="133"/>
      <c r="BA1165" s="133"/>
      <c r="BB1165" s="133"/>
      <c r="BC1165" s="133"/>
      <c r="BD1165" s="133"/>
      <c r="BE1165" s="133"/>
      <c r="BF1165" s="133"/>
      <c r="BG1165" s="133"/>
      <c r="BH1165" s="133"/>
      <c r="BI1165" s="133"/>
      <c r="BJ1165" s="133"/>
      <c r="BK1165" s="133"/>
      <c r="BL1165" s="133"/>
      <c r="BM1165" s="133"/>
      <c r="BN1165" s="133"/>
      <c r="BO1165" s="133"/>
      <c r="BP1165" s="133"/>
      <c r="BQ1165" s="133"/>
      <c r="BR1165" s="133"/>
      <c r="BS1165" s="133"/>
      <c r="BT1165" s="133"/>
      <c r="BU1165" s="133"/>
      <c r="BV1165" s="133"/>
      <c r="BW1165" s="133"/>
      <c r="BX1165" s="133"/>
      <c r="BY1165" s="133"/>
      <c r="BZ1165" s="133"/>
    </row>
    <row r="1166" spans="1:78" s="148" customFormat="1" ht="12.75" customHeight="1" x14ac:dyDescent="0.2">
      <c r="A1166" s="143" t="s">
        <v>27178</v>
      </c>
      <c r="B1166" s="144">
        <v>0.01</v>
      </c>
      <c r="C1166" s="146">
        <v>0.01</v>
      </c>
      <c r="D1166" s="146"/>
      <c r="E1166" s="144"/>
      <c r="F1166" s="144"/>
      <c r="G1166" s="144"/>
      <c r="H1166" s="144"/>
      <c r="I1166" s="144"/>
      <c r="J1166" s="144"/>
      <c r="K1166" s="144"/>
      <c r="L1166" s="144"/>
      <c r="M1166" s="144"/>
      <c r="N1166" s="144"/>
      <c r="O1166" s="144"/>
      <c r="P1166" s="144"/>
      <c r="Q1166" s="144"/>
      <c r="R1166" s="147"/>
      <c r="S1166" s="133"/>
      <c r="U1166" s="133"/>
      <c r="V1166" s="133"/>
      <c r="W1166" s="133"/>
      <c r="X1166" s="133"/>
      <c r="Y1166" s="133"/>
      <c r="Z1166" s="133"/>
      <c r="AA1166" s="133"/>
      <c r="AB1166" s="133"/>
      <c r="AC1166" s="133"/>
      <c r="AD1166" s="133"/>
      <c r="AE1166" s="133"/>
      <c r="AF1166" s="133"/>
      <c r="AG1166" s="133"/>
      <c r="AH1166" s="133"/>
      <c r="AI1166" s="133"/>
      <c r="AJ1166" s="133"/>
      <c r="AK1166" s="133"/>
      <c r="AL1166" s="133"/>
      <c r="AM1166" s="133"/>
      <c r="AN1166" s="133"/>
      <c r="AO1166" s="133"/>
      <c r="AP1166" s="133"/>
      <c r="AQ1166" s="133"/>
      <c r="AR1166" s="133"/>
      <c r="AS1166" s="133"/>
      <c r="AT1166" s="133"/>
      <c r="AU1166" s="133"/>
      <c r="AV1166" s="133"/>
      <c r="AW1166" s="133"/>
      <c r="AX1166" s="133"/>
      <c r="AY1166" s="133"/>
      <c r="AZ1166" s="133"/>
      <c r="BA1166" s="133"/>
      <c r="BB1166" s="133"/>
      <c r="BC1166" s="133"/>
      <c r="BD1166" s="133"/>
      <c r="BE1166" s="133"/>
      <c r="BF1166" s="133"/>
      <c r="BG1166" s="133"/>
      <c r="BH1166" s="133"/>
      <c r="BI1166" s="133"/>
      <c r="BJ1166" s="133"/>
      <c r="BK1166" s="133"/>
      <c r="BL1166" s="133"/>
      <c r="BM1166" s="133"/>
      <c r="BN1166" s="133"/>
      <c r="BO1166" s="133"/>
      <c r="BP1166" s="133"/>
      <c r="BQ1166" s="133"/>
      <c r="BR1166" s="133"/>
      <c r="BS1166" s="133"/>
      <c r="BT1166" s="133"/>
      <c r="BU1166" s="133"/>
      <c r="BV1166" s="133"/>
      <c r="BW1166" s="133"/>
      <c r="BX1166" s="133"/>
      <c r="BY1166" s="133"/>
      <c r="BZ1166" s="133"/>
    </row>
    <row r="1167" spans="1:78" s="148" customFormat="1" ht="25.5" x14ac:dyDescent="0.2">
      <c r="A1167" s="136" t="s">
        <v>27538</v>
      </c>
      <c r="B1167" s="131" t="s">
        <v>8</v>
      </c>
      <c r="C1167" s="131"/>
      <c r="D1167" s="131"/>
      <c r="E1167" s="152"/>
      <c r="F1167" s="152"/>
      <c r="G1167" s="152"/>
      <c r="H1167" s="152"/>
      <c r="I1167" s="152"/>
      <c r="J1167" s="152"/>
      <c r="K1167" s="152"/>
      <c r="L1167" s="152"/>
      <c r="M1167" s="152"/>
      <c r="N1167" s="152"/>
      <c r="O1167" s="152"/>
      <c r="P1167" s="152"/>
      <c r="Q1167" s="152"/>
      <c r="R1167" s="153"/>
      <c r="S1167" s="133"/>
      <c r="U1167" s="133"/>
      <c r="V1167" s="133"/>
      <c r="W1167" s="133"/>
      <c r="X1167" s="133"/>
      <c r="Y1167" s="133"/>
      <c r="Z1167" s="133"/>
      <c r="AA1167" s="133"/>
      <c r="AB1167" s="133"/>
      <c r="AC1167" s="133"/>
      <c r="AD1167" s="133"/>
      <c r="AE1167" s="133"/>
      <c r="AF1167" s="133"/>
      <c r="AG1167" s="133"/>
      <c r="AH1167" s="133"/>
      <c r="AI1167" s="133"/>
      <c r="AJ1167" s="133"/>
      <c r="AK1167" s="133"/>
      <c r="AL1167" s="133"/>
      <c r="AM1167" s="133"/>
      <c r="AN1167" s="133"/>
      <c r="AO1167" s="133"/>
      <c r="AP1167" s="133"/>
      <c r="AQ1167" s="133"/>
      <c r="AR1167" s="133"/>
      <c r="AS1167" s="133"/>
      <c r="AT1167" s="133"/>
      <c r="AU1167" s="133"/>
      <c r="AV1167" s="133"/>
      <c r="AW1167" s="133"/>
      <c r="AX1167" s="133"/>
      <c r="AY1167" s="133"/>
      <c r="AZ1167" s="133"/>
      <c r="BA1167" s="133"/>
      <c r="BB1167" s="133"/>
      <c r="BC1167" s="133"/>
      <c r="BD1167" s="133"/>
      <c r="BE1167" s="133"/>
      <c r="BF1167" s="133"/>
      <c r="BG1167" s="133"/>
      <c r="BH1167" s="133"/>
      <c r="BI1167" s="133"/>
      <c r="BJ1167" s="133"/>
      <c r="BK1167" s="133"/>
      <c r="BL1167" s="133"/>
      <c r="BM1167" s="133"/>
      <c r="BN1167" s="133"/>
      <c r="BO1167" s="133"/>
      <c r="BP1167" s="133"/>
      <c r="BQ1167" s="133"/>
      <c r="BR1167" s="133"/>
      <c r="BS1167" s="133"/>
      <c r="BT1167" s="133"/>
      <c r="BU1167" s="133"/>
      <c r="BV1167" s="133"/>
      <c r="BW1167" s="133"/>
      <c r="BX1167" s="133"/>
      <c r="BY1167" s="133"/>
      <c r="BZ1167" s="133"/>
    </row>
    <row r="1168" spans="1:78" s="148" customFormat="1" ht="12.75" customHeight="1" x14ac:dyDescent="0.2">
      <c r="A1168" s="138" t="s">
        <v>27538</v>
      </c>
      <c r="B1168" s="125">
        <v>0.01</v>
      </c>
      <c r="C1168" s="127"/>
      <c r="D1168" s="127"/>
      <c r="E1168" s="125"/>
      <c r="F1168" s="125"/>
      <c r="G1168" s="125"/>
      <c r="H1168" s="125"/>
      <c r="I1168" s="125"/>
      <c r="J1168" s="125"/>
      <c r="K1168" s="125"/>
      <c r="L1168" s="125"/>
      <c r="M1168" s="125"/>
      <c r="N1168" s="125"/>
      <c r="O1168" s="125"/>
      <c r="P1168" s="125"/>
      <c r="Q1168" s="125"/>
      <c r="R1168" s="135"/>
      <c r="S1168" s="133"/>
      <c r="U1168" s="133"/>
      <c r="V1168" s="133"/>
      <c r="W1168" s="133"/>
      <c r="X1168" s="133"/>
      <c r="Y1168" s="133"/>
      <c r="Z1168" s="133"/>
      <c r="AA1168" s="133"/>
      <c r="AB1168" s="133"/>
      <c r="AC1168" s="133"/>
      <c r="AD1168" s="133"/>
      <c r="AE1168" s="133"/>
      <c r="AF1168" s="133"/>
      <c r="AG1168" s="133"/>
      <c r="AH1168" s="133"/>
      <c r="AI1168" s="133"/>
      <c r="AJ1168" s="133"/>
      <c r="AK1168" s="133"/>
      <c r="AL1168" s="133"/>
      <c r="AM1168" s="133"/>
      <c r="AN1168" s="133"/>
      <c r="AO1168" s="133"/>
      <c r="AP1168" s="133"/>
      <c r="AQ1168" s="133"/>
      <c r="AR1168" s="133"/>
      <c r="AS1168" s="133"/>
      <c r="AT1168" s="133"/>
      <c r="AU1168" s="133"/>
      <c r="AV1168" s="133"/>
      <c r="AW1168" s="133"/>
      <c r="AX1168" s="133"/>
      <c r="AY1168" s="133"/>
      <c r="AZ1168" s="133"/>
      <c r="BA1168" s="133"/>
      <c r="BB1168" s="133"/>
      <c r="BC1168" s="133"/>
      <c r="BD1168" s="133"/>
      <c r="BE1168" s="133"/>
      <c r="BF1168" s="133"/>
      <c r="BG1168" s="133"/>
      <c r="BH1168" s="133"/>
      <c r="BI1168" s="133"/>
      <c r="BJ1168" s="133"/>
      <c r="BK1168" s="133"/>
      <c r="BL1168" s="133"/>
      <c r="BM1168" s="133"/>
      <c r="BN1168" s="133"/>
      <c r="BO1168" s="133"/>
      <c r="BP1168" s="133"/>
      <c r="BQ1168" s="133"/>
      <c r="BR1168" s="133"/>
      <c r="BS1168" s="133"/>
      <c r="BT1168" s="133"/>
      <c r="BU1168" s="133"/>
      <c r="BV1168" s="133"/>
      <c r="BW1168" s="133"/>
      <c r="BX1168" s="133"/>
      <c r="BY1168" s="133"/>
      <c r="BZ1168" s="133"/>
    </row>
    <row r="1169" spans="1:18" s="133" customFormat="1" ht="25.5" x14ac:dyDescent="0.2">
      <c r="A1169" s="141" t="s">
        <v>97</v>
      </c>
      <c r="B1169" s="130" t="s">
        <v>21</v>
      </c>
      <c r="C1169" s="130" t="s">
        <v>26</v>
      </c>
      <c r="D1169" s="131"/>
      <c r="E1169" s="131"/>
      <c r="F1169" s="131"/>
      <c r="G1169" s="131"/>
      <c r="H1169" s="131"/>
      <c r="I1169" s="131"/>
      <c r="J1169" s="131"/>
      <c r="K1169" s="131"/>
      <c r="L1169" s="131"/>
      <c r="M1169" s="131"/>
      <c r="N1169" s="131"/>
      <c r="O1169" s="131"/>
      <c r="P1169" s="131"/>
      <c r="Q1169" s="131"/>
      <c r="R1169" s="137"/>
    </row>
    <row r="1170" spans="1:18" s="133" customFormat="1" ht="12.75" customHeight="1" x14ac:dyDescent="0.2">
      <c r="A1170" s="142" t="s">
        <v>97</v>
      </c>
      <c r="B1170" s="125">
        <v>0.01</v>
      </c>
      <c r="C1170" s="127">
        <v>0.01</v>
      </c>
      <c r="D1170" s="127"/>
      <c r="E1170" s="125"/>
      <c r="F1170" s="125"/>
      <c r="G1170" s="125"/>
      <c r="H1170" s="125"/>
      <c r="I1170" s="125"/>
      <c r="J1170" s="125"/>
      <c r="K1170" s="125"/>
      <c r="L1170" s="125"/>
      <c r="M1170" s="125"/>
      <c r="N1170" s="125"/>
      <c r="O1170" s="125"/>
      <c r="P1170" s="125"/>
      <c r="Q1170" s="125"/>
      <c r="R1170" s="135"/>
    </row>
    <row r="1171" spans="1:18" s="133" customFormat="1" ht="25.5" x14ac:dyDescent="0.2">
      <c r="A1171" s="141" t="s">
        <v>27243</v>
      </c>
      <c r="B1171" s="152" t="s">
        <v>21</v>
      </c>
      <c r="C1171" s="131" t="s">
        <v>26860</v>
      </c>
      <c r="D1171" s="131" t="s">
        <v>23</v>
      </c>
      <c r="E1171" s="131" t="s">
        <v>24</v>
      </c>
      <c r="F1171" s="131" t="s">
        <v>26</v>
      </c>
      <c r="G1171" s="152"/>
      <c r="H1171" s="152"/>
      <c r="I1171" s="152"/>
      <c r="J1171" s="152"/>
      <c r="K1171" s="152"/>
      <c r="L1171" s="152"/>
      <c r="M1171" s="152"/>
      <c r="N1171" s="152"/>
      <c r="O1171" s="152"/>
      <c r="P1171" s="152"/>
      <c r="Q1171" s="152"/>
      <c r="R1171" s="153"/>
    </row>
    <row r="1172" spans="1:18" s="133" customFormat="1" ht="12.75" customHeight="1" x14ac:dyDescent="0.2">
      <c r="A1172" s="142" t="s">
        <v>27243</v>
      </c>
      <c r="B1172" s="125">
        <v>0.01</v>
      </c>
      <c r="C1172" s="127">
        <v>0.01</v>
      </c>
      <c r="D1172" s="127">
        <v>0.01</v>
      </c>
      <c r="E1172" s="127">
        <v>0.01</v>
      </c>
      <c r="F1172" s="125">
        <v>0.01</v>
      </c>
      <c r="G1172" s="125"/>
      <c r="H1172" s="125"/>
      <c r="I1172" s="125"/>
      <c r="J1172" s="125"/>
      <c r="K1172" s="125"/>
      <c r="L1172" s="125"/>
      <c r="M1172" s="125"/>
      <c r="N1172" s="125"/>
      <c r="O1172" s="125"/>
      <c r="P1172" s="125"/>
      <c r="Q1172" s="125"/>
      <c r="R1172" s="135"/>
    </row>
    <row r="1173" spans="1:18" s="133" customFormat="1" ht="25.5" x14ac:dyDescent="0.2">
      <c r="A1173" s="158" t="s">
        <v>27032</v>
      </c>
      <c r="B1173" s="146" t="s">
        <v>27021</v>
      </c>
      <c r="C1173" s="146" t="s">
        <v>27022</v>
      </c>
      <c r="D1173" s="146" t="s">
        <v>27023</v>
      </c>
      <c r="E1173" s="144"/>
      <c r="F1173" s="144"/>
      <c r="G1173" s="144"/>
      <c r="H1173" s="144"/>
      <c r="I1173" s="144"/>
      <c r="J1173" s="144"/>
      <c r="K1173" s="144"/>
      <c r="L1173" s="144"/>
      <c r="M1173" s="144"/>
      <c r="N1173" s="144"/>
      <c r="O1173" s="144"/>
      <c r="P1173" s="144"/>
      <c r="Q1173" s="144"/>
      <c r="R1173" s="147"/>
    </row>
    <row r="1174" spans="1:18" s="133" customFormat="1" ht="12.75" customHeight="1" x14ac:dyDescent="0.2">
      <c r="A1174" s="142" t="s">
        <v>27032</v>
      </c>
      <c r="B1174" s="125">
        <v>0.01</v>
      </c>
      <c r="C1174" s="127">
        <v>0.03</v>
      </c>
      <c r="D1174" s="127">
        <v>0.03</v>
      </c>
      <c r="E1174" s="125"/>
      <c r="F1174" s="125"/>
      <c r="G1174" s="125"/>
      <c r="H1174" s="125"/>
      <c r="I1174" s="125"/>
      <c r="J1174" s="125"/>
      <c r="K1174" s="125"/>
      <c r="L1174" s="125"/>
      <c r="M1174" s="125"/>
      <c r="N1174" s="125"/>
      <c r="O1174" s="125"/>
      <c r="P1174" s="125"/>
      <c r="Q1174" s="125"/>
      <c r="R1174" s="135"/>
    </row>
    <row r="1175" spans="1:18" s="133" customFormat="1" ht="12.75" customHeight="1" x14ac:dyDescent="0.2">
      <c r="A1175" s="158"/>
      <c r="B1175" s="144"/>
      <c r="C1175" s="146"/>
      <c r="D1175" s="146"/>
      <c r="E1175" s="144"/>
      <c r="F1175" s="144"/>
      <c r="G1175" s="144"/>
      <c r="H1175" s="144"/>
      <c r="I1175" s="144"/>
      <c r="J1175" s="144"/>
      <c r="K1175" s="144"/>
      <c r="L1175" s="144"/>
      <c r="M1175" s="144"/>
      <c r="N1175" s="144"/>
      <c r="O1175" s="144"/>
      <c r="P1175" s="144"/>
      <c r="Q1175" s="144"/>
      <c r="R1175" s="147"/>
    </row>
    <row r="1176" spans="1:18" s="133" customFormat="1" ht="12.75" customHeight="1" x14ac:dyDescent="0.2">
      <c r="A1176" s="142"/>
      <c r="B1176" s="125"/>
      <c r="C1176" s="127"/>
      <c r="D1176" s="127"/>
      <c r="E1176" s="125"/>
      <c r="F1176" s="125"/>
      <c r="G1176" s="125"/>
      <c r="H1176" s="125"/>
      <c r="I1176" s="125"/>
      <c r="J1176" s="125"/>
      <c r="K1176" s="125"/>
      <c r="L1176" s="125"/>
      <c r="M1176" s="125"/>
      <c r="N1176" s="125"/>
      <c r="O1176" s="125"/>
      <c r="P1176" s="125"/>
      <c r="Q1176" s="125"/>
      <c r="R1176" s="135"/>
    </row>
    <row r="1177" spans="1:18" s="133" customFormat="1" ht="12.75" customHeight="1" x14ac:dyDescent="0.2">
      <c r="A1177" s="141" t="s">
        <v>27459</v>
      </c>
      <c r="B1177" s="152" t="s">
        <v>26893</v>
      </c>
      <c r="C1177" s="131"/>
      <c r="D1177" s="131"/>
      <c r="E1177" s="152"/>
      <c r="F1177" s="152"/>
      <c r="G1177" s="152"/>
      <c r="H1177" s="152"/>
      <c r="I1177" s="152"/>
      <c r="J1177" s="152"/>
      <c r="K1177" s="152"/>
      <c r="L1177" s="152"/>
      <c r="M1177" s="152"/>
      <c r="N1177" s="152"/>
      <c r="O1177" s="152"/>
      <c r="P1177" s="152"/>
      <c r="Q1177" s="152"/>
      <c r="R1177" s="153"/>
    </row>
    <row r="1178" spans="1:18" s="133" customFormat="1" ht="12.75" customHeight="1" x14ac:dyDescent="0.2">
      <c r="A1178" s="142" t="s">
        <v>27459</v>
      </c>
      <c r="B1178" s="125">
        <v>0.01</v>
      </c>
      <c r="C1178" s="127"/>
      <c r="D1178" s="127"/>
      <c r="E1178" s="125"/>
      <c r="F1178" s="125"/>
      <c r="G1178" s="125"/>
      <c r="H1178" s="125"/>
      <c r="I1178" s="125"/>
      <c r="J1178" s="125"/>
      <c r="K1178" s="125"/>
      <c r="L1178" s="125"/>
      <c r="M1178" s="125"/>
      <c r="N1178" s="125"/>
      <c r="O1178" s="125"/>
      <c r="P1178" s="125"/>
      <c r="Q1178" s="125"/>
      <c r="R1178" s="135"/>
    </row>
    <row r="1179" spans="1:18" s="133" customFormat="1" ht="25.5" x14ac:dyDescent="0.2">
      <c r="A1179" s="158" t="s">
        <v>27318</v>
      </c>
      <c r="B1179" s="146" t="s">
        <v>23</v>
      </c>
      <c r="C1179" s="146" t="s">
        <v>24</v>
      </c>
      <c r="D1179" s="146" t="s">
        <v>25</v>
      </c>
      <c r="E1179" s="144"/>
      <c r="F1179" s="144"/>
      <c r="G1179" s="144"/>
      <c r="H1179" s="144"/>
      <c r="I1179" s="144"/>
      <c r="J1179" s="144"/>
      <c r="K1179" s="144"/>
      <c r="L1179" s="144"/>
      <c r="M1179" s="144"/>
      <c r="N1179" s="144"/>
      <c r="O1179" s="144"/>
      <c r="P1179" s="144"/>
      <c r="Q1179" s="144"/>
      <c r="R1179" s="147"/>
    </row>
    <row r="1180" spans="1:18" s="133" customFormat="1" ht="12.75" customHeight="1" x14ac:dyDescent="0.2">
      <c r="A1180" s="158" t="s">
        <v>27318</v>
      </c>
      <c r="B1180" s="146">
        <v>0.01</v>
      </c>
      <c r="C1180" s="144">
        <v>0.01</v>
      </c>
      <c r="D1180" s="146">
        <v>0.01</v>
      </c>
      <c r="E1180" s="144"/>
      <c r="F1180" s="144"/>
      <c r="G1180" s="144"/>
      <c r="H1180" s="144"/>
      <c r="I1180" s="144"/>
      <c r="J1180" s="144"/>
      <c r="K1180" s="144"/>
      <c r="L1180" s="144"/>
      <c r="M1180" s="144"/>
      <c r="N1180" s="144"/>
      <c r="O1180" s="144"/>
      <c r="P1180" s="144"/>
      <c r="Q1180" s="144"/>
      <c r="R1180" s="147"/>
    </row>
    <row r="1181" spans="1:18" s="133" customFormat="1" ht="12.75" customHeight="1" x14ac:dyDescent="0.2">
      <c r="A1181" s="141" t="s">
        <v>27194</v>
      </c>
      <c r="B1181" s="152" t="s">
        <v>26860</v>
      </c>
      <c r="C1181" s="131"/>
      <c r="D1181" s="131"/>
      <c r="E1181" s="152"/>
      <c r="F1181" s="152"/>
      <c r="G1181" s="152"/>
      <c r="H1181" s="152"/>
      <c r="I1181" s="152"/>
      <c r="J1181" s="152"/>
      <c r="K1181" s="152"/>
      <c r="L1181" s="152"/>
      <c r="M1181" s="152"/>
      <c r="N1181" s="152"/>
      <c r="O1181" s="152"/>
      <c r="P1181" s="152"/>
      <c r="Q1181" s="152"/>
      <c r="R1181" s="153"/>
    </row>
    <row r="1182" spans="1:18" s="133" customFormat="1" ht="12.75" customHeight="1" x14ac:dyDescent="0.2">
      <c r="A1182" s="142" t="s">
        <v>27194</v>
      </c>
      <c r="B1182" s="125">
        <v>0.01</v>
      </c>
      <c r="C1182" s="127"/>
      <c r="D1182" s="127"/>
      <c r="E1182" s="125"/>
      <c r="F1182" s="125"/>
      <c r="G1182" s="125"/>
      <c r="H1182" s="125"/>
      <c r="I1182" s="125"/>
      <c r="J1182" s="125"/>
      <c r="K1182" s="125"/>
      <c r="L1182" s="125"/>
      <c r="M1182" s="125"/>
      <c r="N1182" s="125"/>
      <c r="O1182" s="125"/>
      <c r="P1182" s="125"/>
      <c r="Q1182" s="125"/>
      <c r="R1182" s="135"/>
    </row>
    <row r="1183" spans="1:18" s="133" customFormat="1" x14ac:dyDescent="0.2">
      <c r="A1183" s="141" t="s">
        <v>27374</v>
      </c>
      <c r="B1183" s="152" t="s">
        <v>27078</v>
      </c>
      <c r="C1183" s="152" t="s">
        <v>21</v>
      </c>
      <c r="D1183" s="131"/>
      <c r="E1183" s="152"/>
      <c r="F1183" s="152"/>
      <c r="G1183" s="152"/>
      <c r="H1183" s="152"/>
      <c r="I1183" s="152"/>
      <c r="J1183" s="152"/>
      <c r="K1183" s="152"/>
      <c r="L1183" s="152"/>
      <c r="M1183" s="152"/>
      <c r="N1183" s="152"/>
      <c r="O1183" s="152"/>
      <c r="P1183" s="152"/>
      <c r="Q1183" s="152"/>
      <c r="R1183" s="153"/>
    </row>
    <row r="1184" spans="1:18" s="133" customFormat="1" ht="12.75" customHeight="1" x14ac:dyDescent="0.2">
      <c r="A1184" s="142" t="s">
        <v>27374</v>
      </c>
      <c r="B1184" s="125">
        <v>0.01</v>
      </c>
      <c r="C1184" s="125">
        <v>0.01</v>
      </c>
      <c r="D1184" s="127"/>
      <c r="E1184" s="125"/>
      <c r="F1184" s="125"/>
      <c r="G1184" s="125"/>
      <c r="H1184" s="125"/>
      <c r="I1184" s="125"/>
      <c r="J1184" s="125"/>
      <c r="K1184" s="125"/>
      <c r="L1184" s="125"/>
      <c r="M1184" s="125"/>
      <c r="N1184" s="125"/>
      <c r="O1184" s="125"/>
      <c r="P1184" s="125"/>
      <c r="Q1184" s="125"/>
      <c r="R1184" s="135"/>
    </row>
    <row r="1185" spans="1:78" s="133" customFormat="1" ht="25.5" x14ac:dyDescent="0.2">
      <c r="A1185" s="158" t="s">
        <v>26941</v>
      </c>
      <c r="B1185" s="169" t="s">
        <v>26942</v>
      </c>
      <c r="C1185" s="146" t="s">
        <v>10</v>
      </c>
      <c r="D1185" s="146" t="s">
        <v>23</v>
      </c>
      <c r="E1185" s="146" t="s">
        <v>24</v>
      </c>
      <c r="F1185" s="144" t="s">
        <v>3</v>
      </c>
      <c r="G1185" s="144"/>
      <c r="H1185" s="144"/>
      <c r="I1185" s="144"/>
      <c r="J1185" s="144"/>
      <c r="K1185" s="144"/>
      <c r="L1185" s="144"/>
      <c r="M1185" s="144"/>
      <c r="N1185" s="144"/>
      <c r="O1185" s="144"/>
      <c r="P1185" s="144"/>
      <c r="Q1185" s="144"/>
      <c r="R1185" s="147"/>
    </row>
    <row r="1186" spans="1:78" s="133" customFormat="1" ht="12.75" customHeight="1" x14ac:dyDescent="0.2">
      <c r="A1186" s="158" t="s">
        <v>26941</v>
      </c>
      <c r="B1186" s="144">
        <v>0.01</v>
      </c>
      <c r="C1186" s="146">
        <v>0.01</v>
      </c>
      <c r="D1186" s="146">
        <v>0.01</v>
      </c>
      <c r="E1186" s="144">
        <v>0.01</v>
      </c>
      <c r="F1186" s="144">
        <v>0.01</v>
      </c>
      <c r="G1186" s="144"/>
      <c r="H1186" s="144"/>
      <c r="I1186" s="144"/>
      <c r="J1186" s="144"/>
      <c r="K1186" s="144"/>
      <c r="L1186" s="144"/>
      <c r="M1186" s="144"/>
      <c r="N1186" s="144"/>
      <c r="O1186" s="144"/>
      <c r="P1186" s="144"/>
      <c r="Q1186" s="144"/>
      <c r="R1186" s="147"/>
    </row>
    <row r="1187" spans="1:78" s="133" customFormat="1" ht="12.75" customHeight="1" x14ac:dyDescent="0.2">
      <c r="A1187" s="141" t="s">
        <v>27362</v>
      </c>
      <c r="B1187" s="152" t="s">
        <v>26860</v>
      </c>
      <c r="C1187" s="131"/>
      <c r="D1187" s="131"/>
      <c r="E1187" s="152"/>
      <c r="F1187" s="152"/>
      <c r="G1187" s="152"/>
      <c r="H1187" s="152"/>
      <c r="I1187" s="152"/>
      <c r="J1187" s="152"/>
      <c r="K1187" s="152"/>
      <c r="L1187" s="152"/>
      <c r="M1187" s="152"/>
      <c r="N1187" s="152"/>
      <c r="O1187" s="152"/>
      <c r="P1187" s="152"/>
      <c r="Q1187" s="152"/>
      <c r="R1187" s="153"/>
    </row>
    <row r="1188" spans="1:78" s="133" customFormat="1" ht="12.75" customHeight="1" x14ac:dyDescent="0.2">
      <c r="A1188" s="142" t="s">
        <v>27362</v>
      </c>
      <c r="B1188" s="125">
        <v>0.01</v>
      </c>
      <c r="C1188" s="127"/>
      <c r="D1188" s="127"/>
      <c r="E1188" s="125"/>
      <c r="F1188" s="125"/>
      <c r="G1188" s="125"/>
      <c r="H1188" s="125"/>
      <c r="I1188" s="125"/>
      <c r="J1188" s="125"/>
      <c r="K1188" s="125"/>
      <c r="L1188" s="125"/>
      <c r="M1188" s="125"/>
      <c r="N1188" s="125"/>
      <c r="O1188" s="125"/>
      <c r="P1188" s="125"/>
      <c r="Q1188" s="125"/>
      <c r="R1188" s="135"/>
    </row>
    <row r="1189" spans="1:78" s="133" customFormat="1" ht="25.5" x14ac:dyDescent="0.2">
      <c r="A1189" s="129" t="s">
        <v>98</v>
      </c>
      <c r="B1189" s="130" t="s">
        <v>26904</v>
      </c>
      <c r="C1189" s="130" t="s">
        <v>26860</v>
      </c>
      <c r="D1189" s="131" t="s">
        <v>26</v>
      </c>
      <c r="E1189" s="131"/>
      <c r="F1189" s="131"/>
      <c r="G1189" s="131"/>
      <c r="H1189" s="131"/>
      <c r="I1189" s="131"/>
      <c r="J1189" s="131"/>
      <c r="K1189" s="131"/>
      <c r="L1189" s="131"/>
      <c r="M1189" s="131"/>
      <c r="N1189" s="131"/>
      <c r="O1189" s="131"/>
      <c r="P1189" s="131"/>
      <c r="Q1189" s="131"/>
      <c r="R1189" s="137"/>
    </row>
    <row r="1190" spans="1:78" s="133" customFormat="1" ht="12.75" customHeight="1" x14ac:dyDescent="0.2">
      <c r="A1190" s="134" t="s">
        <v>98</v>
      </c>
      <c r="B1190" s="125">
        <v>0.01</v>
      </c>
      <c r="C1190" s="126">
        <v>0.01</v>
      </c>
      <c r="D1190" s="126">
        <v>0.01</v>
      </c>
      <c r="E1190" s="125"/>
      <c r="F1190" s="125"/>
      <c r="G1190" s="125"/>
      <c r="H1190" s="125"/>
      <c r="I1190" s="125"/>
      <c r="J1190" s="125"/>
      <c r="K1190" s="125"/>
      <c r="L1190" s="125"/>
      <c r="M1190" s="125"/>
      <c r="N1190" s="125"/>
      <c r="O1190" s="125"/>
      <c r="P1190" s="125"/>
      <c r="Q1190" s="125"/>
      <c r="R1190" s="149"/>
      <c r="U1190" s="148"/>
      <c r="V1190" s="148"/>
      <c r="W1190" s="148"/>
      <c r="X1190" s="148"/>
      <c r="Y1190" s="148"/>
      <c r="Z1190" s="148"/>
      <c r="AA1190" s="148"/>
      <c r="AB1190" s="148"/>
      <c r="AC1190" s="148"/>
      <c r="AD1190" s="148"/>
      <c r="AE1190" s="148"/>
      <c r="AF1190" s="148"/>
      <c r="AG1190" s="148"/>
      <c r="AH1190" s="148"/>
      <c r="AI1190" s="148"/>
      <c r="AJ1190" s="148"/>
      <c r="AK1190" s="148"/>
      <c r="AL1190" s="148"/>
      <c r="AM1190" s="148"/>
      <c r="AN1190" s="148"/>
      <c r="AO1190" s="148"/>
      <c r="AP1190" s="148"/>
      <c r="AQ1190" s="148"/>
      <c r="AR1190" s="148"/>
      <c r="AS1190" s="148"/>
      <c r="AT1190" s="148"/>
      <c r="AU1190" s="148"/>
      <c r="AV1190" s="148"/>
      <c r="AW1190" s="148"/>
      <c r="AX1190" s="148"/>
      <c r="AY1190" s="148"/>
      <c r="AZ1190" s="148"/>
      <c r="BA1190" s="148"/>
      <c r="BB1190" s="148"/>
      <c r="BC1190" s="148"/>
      <c r="BD1190" s="148"/>
      <c r="BE1190" s="148"/>
      <c r="BF1190" s="148"/>
      <c r="BG1190" s="148"/>
      <c r="BH1190" s="148"/>
      <c r="BI1190" s="148"/>
      <c r="BJ1190" s="148"/>
      <c r="BK1190" s="148"/>
      <c r="BL1190" s="148"/>
      <c r="BM1190" s="148"/>
      <c r="BN1190" s="148"/>
      <c r="BO1190" s="148"/>
      <c r="BP1190" s="148"/>
      <c r="BQ1190" s="148"/>
      <c r="BR1190" s="148"/>
      <c r="BS1190" s="148"/>
      <c r="BT1190" s="148"/>
      <c r="BU1190" s="148"/>
      <c r="BV1190" s="148"/>
      <c r="BW1190" s="148"/>
      <c r="BX1190" s="148"/>
      <c r="BY1190" s="148"/>
      <c r="BZ1190" s="148"/>
    </row>
    <row r="1191" spans="1:78" s="133" customFormat="1" ht="12.75" customHeight="1" x14ac:dyDescent="0.2">
      <c r="A1191" s="150" t="s">
        <v>27334</v>
      </c>
      <c r="B1191" s="144" t="s">
        <v>26893</v>
      </c>
      <c r="C1191" s="145"/>
      <c r="D1191" s="145"/>
      <c r="E1191" s="144"/>
      <c r="F1191" s="144"/>
      <c r="G1191" s="144"/>
      <c r="H1191" s="144"/>
      <c r="I1191" s="144"/>
      <c r="J1191" s="144"/>
      <c r="K1191" s="144"/>
      <c r="L1191" s="144"/>
      <c r="M1191" s="144"/>
      <c r="N1191" s="144"/>
      <c r="O1191" s="144"/>
      <c r="P1191" s="144"/>
      <c r="Q1191" s="144"/>
      <c r="R1191" s="151"/>
      <c r="U1191" s="148"/>
      <c r="V1191" s="148"/>
      <c r="W1191" s="148"/>
      <c r="X1191" s="148"/>
      <c r="Y1191" s="148"/>
      <c r="Z1191" s="148"/>
      <c r="AA1191" s="148"/>
      <c r="AB1191" s="148"/>
      <c r="AC1191" s="148"/>
      <c r="AD1191" s="148"/>
      <c r="AE1191" s="148"/>
      <c r="AF1191" s="148"/>
      <c r="AG1191" s="148"/>
      <c r="AH1191" s="148"/>
      <c r="AI1191" s="148"/>
      <c r="AJ1191" s="148"/>
      <c r="AK1191" s="148"/>
      <c r="AL1191" s="148"/>
      <c r="AM1191" s="148"/>
      <c r="AN1191" s="148"/>
      <c r="AO1191" s="148"/>
      <c r="AP1191" s="148"/>
      <c r="AQ1191" s="148"/>
      <c r="AR1191" s="148"/>
      <c r="AS1191" s="148"/>
      <c r="AT1191" s="148"/>
      <c r="AU1191" s="148"/>
      <c r="AV1191" s="148"/>
      <c r="AW1191" s="148"/>
      <c r="AX1191" s="148"/>
      <c r="AY1191" s="148"/>
      <c r="AZ1191" s="148"/>
      <c r="BA1191" s="148"/>
      <c r="BB1191" s="148"/>
      <c r="BC1191" s="148"/>
      <c r="BD1191" s="148"/>
      <c r="BE1191" s="148"/>
      <c r="BF1191" s="148"/>
      <c r="BG1191" s="148"/>
      <c r="BH1191" s="148"/>
      <c r="BI1191" s="148"/>
      <c r="BJ1191" s="148"/>
      <c r="BK1191" s="148"/>
      <c r="BL1191" s="148"/>
      <c r="BM1191" s="148"/>
      <c r="BN1191" s="148"/>
      <c r="BO1191" s="148"/>
      <c r="BP1191" s="148"/>
      <c r="BQ1191" s="148"/>
      <c r="BR1191" s="148"/>
      <c r="BS1191" s="148"/>
      <c r="BT1191" s="148"/>
      <c r="BU1191" s="148"/>
      <c r="BV1191" s="148"/>
      <c r="BW1191" s="148"/>
      <c r="BX1191" s="148"/>
      <c r="BY1191" s="148"/>
      <c r="BZ1191" s="148"/>
    </row>
    <row r="1192" spans="1:78" s="133" customFormat="1" ht="12.75" customHeight="1" x14ac:dyDescent="0.2">
      <c r="A1192" s="150" t="s">
        <v>27334</v>
      </c>
      <c r="B1192" s="144">
        <v>0.01</v>
      </c>
      <c r="C1192" s="145"/>
      <c r="D1192" s="145"/>
      <c r="E1192" s="144"/>
      <c r="F1192" s="144"/>
      <c r="G1192" s="144"/>
      <c r="H1192" s="144"/>
      <c r="I1192" s="144"/>
      <c r="J1192" s="144"/>
      <c r="K1192" s="144"/>
      <c r="L1192" s="144"/>
      <c r="M1192" s="144"/>
      <c r="N1192" s="144"/>
      <c r="O1192" s="144"/>
      <c r="P1192" s="144"/>
      <c r="Q1192" s="144"/>
      <c r="R1192" s="151"/>
      <c r="U1192" s="148"/>
      <c r="V1192" s="148"/>
      <c r="W1192" s="148"/>
      <c r="X1192" s="148"/>
      <c r="Y1192" s="148"/>
      <c r="Z1192" s="148"/>
      <c r="AA1192" s="148"/>
      <c r="AB1192" s="148"/>
      <c r="AC1192" s="148"/>
      <c r="AD1192" s="148"/>
      <c r="AE1192" s="148"/>
      <c r="AF1192" s="148"/>
      <c r="AG1192" s="148"/>
      <c r="AH1192" s="148"/>
      <c r="AI1192" s="148"/>
      <c r="AJ1192" s="148"/>
      <c r="AK1192" s="148"/>
      <c r="AL1192" s="148"/>
      <c r="AM1192" s="148"/>
      <c r="AN1192" s="148"/>
      <c r="AO1192" s="148"/>
      <c r="AP1192" s="148"/>
      <c r="AQ1192" s="148"/>
      <c r="AR1192" s="148"/>
      <c r="AS1192" s="148"/>
      <c r="AT1192" s="148"/>
      <c r="AU1192" s="148"/>
      <c r="AV1192" s="148"/>
      <c r="AW1192" s="148"/>
      <c r="AX1192" s="148"/>
      <c r="AY1192" s="148"/>
      <c r="AZ1192" s="148"/>
      <c r="BA1192" s="148"/>
      <c r="BB1192" s="148"/>
      <c r="BC1192" s="148"/>
      <c r="BD1192" s="148"/>
      <c r="BE1192" s="148"/>
      <c r="BF1192" s="148"/>
      <c r="BG1192" s="148"/>
      <c r="BH1192" s="148"/>
      <c r="BI1192" s="148"/>
      <c r="BJ1192" s="148"/>
      <c r="BK1192" s="148"/>
      <c r="BL1192" s="148"/>
      <c r="BM1192" s="148"/>
      <c r="BN1192" s="148"/>
      <c r="BO1192" s="148"/>
      <c r="BP1192" s="148"/>
      <c r="BQ1192" s="148"/>
      <c r="BR1192" s="148"/>
      <c r="BS1192" s="148"/>
      <c r="BT1192" s="148"/>
      <c r="BU1192" s="148"/>
      <c r="BV1192" s="148"/>
      <c r="BW1192" s="148"/>
      <c r="BX1192" s="148"/>
      <c r="BY1192" s="148"/>
      <c r="BZ1192" s="148"/>
    </row>
    <row r="1193" spans="1:78" s="133" customFormat="1" ht="12.75" customHeight="1" x14ac:dyDescent="0.2">
      <c r="A1193" s="129" t="s">
        <v>27278</v>
      </c>
      <c r="B1193" s="152" t="s">
        <v>27036</v>
      </c>
      <c r="C1193" s="194" t="s">
        <v>26893</v>
      </c>
      <c r="D1193" s="194"/>
      <c r="E1193" s="152"/>
      <c r="F1193" s="152"/>
      <c r="G1193" s="152"/>
      <c r="H1193" s="152"/>
      <c r="I1193" s="152"/>
      <c r="J1193" s="152"/>
      <c r="K1193" s="152"/>
      <c r="L1193" s="152"/>
      <c r="M1193" s="152"/>
      <c r="N1193" s="152"/>
      <c r="O1193" s="152"/>
      <c r="P1193" s="152"/>
      <c r="Q1193" s="152"/>
      <c r="R1193" s="212"/>
      <c r="U1193" s="148"/>
      <c r="V1193" s="148"/>
      <c r="W1193" s="148"/>
      <c r="X1193" s="148"/>
      <c r="Y1193" s="148"/>
      <c r="Z1193" s="148"/>
      <c r="AA1193" s="148"/>
      <c r="AB1193" s="148"/>
      <c r="AC1193" s="148"/>
      <c r="AD1193" s="148"/>
      <c r="AE1193" s="148"/>
      <c r="AF1193" s="148"/>
      <c r="AG1193" s="148"/>
      <c r="AH1193" s="148"/>
      <c r="AI1193" s="148"/>
      <c r="AJ1193" s="148"/>
      <c r="AK1193" s="148"/>
      <c r="AL1193" s="148"/>
      <c r="AM1193" s="148"/>
      <c r="AN1193" s="148"/>
      <c r="AO1193" s="148"/>
      <c r="AP1193" s="148"/>
      <c r="AQ1193" s="148"/>
      <c r="AR1193" s="148"/>
      <c r="AS1193" s="148"/>
      <c r="AT1193" s="148"/>
      <c r="AU1193" s="148"/>
      <c r="AV1193" s="148"/>
      <c r="AW1193" s="148"/>
      <c r="AX1193" s="148"/>
      <c r="AY1193" s="148"/>
      <c r="AZ1193" s="148"/>
      <c r="BA1193" s="148"/>
      <c r="BB1193" s="148"/>
      <c r="BC1193" s="148"/>
      <c r="BD1193" s="148"/>
      <c r="BE1193" s="148"/>
      <c r="BF1193" s="148"/>
      <c r="BG1193" s="148"/>
      <c r="BH1193" s="148"/>
      <c r="BI1193" s="148"/>
      <c r="BJ1193" s="148"/>
      <c r="BK1193" s="148"/>
      <c r="BL1193" s="148"/>
      <c r="BM1193" s="148"/>
      <c r="BN1193" s="148"/>
      <c r="BO1193" s="148"/>
      <c r="BP1193" s="148"/>
      <c r="BQ1193" s="148"/>
      <c r="BR1193" s="148"/>
      <c r="BS1193" s="148"/>
      <c r="BT1193" s="148"/>
      <c r="BU1193" s="148"/>
      <c r="BV1193" s="148"/>
      <c r="BW1193" s="148"/>
      <c r="BX1193" s="148"/>
      <c r="BY1193" s="148"/>
      <c r="BZ1193" s="148"/>
    </row>
    <row r="1194" spans="1:78" s="133" customFormat="1" ht="12.75" customHeight="1" x14ac:dyDescent="0.2">
      <c r="A1194" s="134" t="s">
        <v>27278</v>
      </c>
      <c r="B1194" s="125">
        <v>0.01</v>
      </c>
      <c r="C1194" s="126">
        <v>0.01</v>
      </c>
      <c r="D1194" s="126"/>
      <c r="E1194" s="125"/>
      <c r="F1194" s="125"/>
      <c r="G1194" s="125"/>
      <c r="H1194" s="125"/>
      <c r="I1194" s="125"/>
      <c r="J1194" s="125"/>
      <c r="K1194" s="125"/>
      <c r="L1194" s="125"/>
      <c r="M1194" s="125"/>
      <c r="N1194" s="125"/>
      <c r="O1194" s="125"/>
      <c r="P1194" s="125"/>
      <c r="Q1194" s="125"/>
      <c r="R1194" s="149"/>
      <c r="U1194" s="148"/>
      <c r="V1194" s="148"/>
      <c r="W1194" s="148"/>
      <c r="X1194" s="148"/>
      <c r="Y1194" s="148"/>
      <c r="Z1194" s="148"/>
      <c r="AA1194" s="148"/>
      <c r="AB1194" s="148"/>
      <c r="AC1194" s="148"/>
      <c r="AD1194" s="148"/>
      <c r="AE1194" s="148"/>
      <c r="AF1194" s="148"/>
      <c r="AG1194" s="148"/>
      <c r="AH1194" s="148"/>
      <c r="AI1194" s="148"/>
      <c r="AJ1194" s="148"/>
      <c r="AK1194" s="148"/>
      <c r="AL1194" s="148"/>
      <c r="AM1194" s="148"/>
      <c r="AN1194" s="148"/>
      <c r="AO1194" s="148"/>
      <c r="AP1194" s="148"/>
      <c r="AQ1194" s="148"/>
      <c r="AR1194" s="148"/>
      <c r="AS1194" s="148"/>
      <c r="AT1194" s="148"/>
      <c r="AU1194" s="148"/>
      <c r="AV1194" s="148"/>
      <c r="AW1194" s="148"/>
      <c r="AX1194" s="148"/>
      <c r="AY1194" s="148"/>
      <c r="AZ1194" s="148"/>
      <c r="BA1194" s="148"/>
      <c r="BB1194" s="148"/>
      <c r="BC1194" s="148"/>
      <c r="BD1194" s="148"/>
      <c r="BE1194" s="148"/>
      <c r="BF1194" s="148"/>
      <c r="BG1194" s="148"/>
      <c r="BH1194" s="148"/>
      <c r="BI1194" s="148"/>
      <c r="BJ1194" s="148"/>
      <c r="BK1194" s="148"/>
      <c r="BL1194" s="148"/>
      <c r="BM1194" s="148"/>
      <c r="BN1194" s="148"/>
      <c r="BO1194" s="148"/>
      <c r="BP1194" s="148"/>
      <c r="BQ1194" s="148"/>
      <c r="BR1194" s="148"/>
      <c r="BS1194" s="148"/>
      <c r="BT1194" s="148"/>
      <c r="BU1194" s="148"/>
      <c r="BV1194" s="148"/>
      <c r="BW1194" s="148"/>
      <c r="BX1194" s="148"/>
      <c r="BY1194" s="148"/>
      <c r="BZ1194" s="148"/>
    </row>
    <row r="1195" spans="1:78" s="133" customFormat="1" ht="12.75" customHeight="1" x14ac:dyDescent="0.2">
      <c r="A1195" s="150" t="s">
        <v>27115</v>
      </c>
      <c r="B1195" s="144" t="s">
        <v>20</v>
      </c>
      <c r="C1195" s="145"/>
      <c r="D1195" s="145"/>
      <c r="E1195" s="144"/>
      <c r="F1195" s="144"/>
      <c r="G1195" s="144"/>
      <c r="H1195" s="144"/>
      <c r="I1195" s="144"/>
      <c r="J1195" s="144"/>
      <c r="K1195" s="144"/>
      <c r="L1195" s="144"/>
      <c r="M1195" s="144"/>
      <c r="N1195" s="144"/>
      <c r="O1195" s="144"/>
      <c r="P1195" s="144"/>
      <c r="Q1195" s="144"/>
      <c r="R1195" s="151"/>
      <c r="U1195" s="148"/>
      <c r="V1195" s="148"/>
      <c r="W1195" s="148"/>
      <c r="X1195" s="148"/>
      <c r="Y1195" s="148"/>
      <c r="Z1195" s="148"/>
      <c r="AA1195" s="148"/>
      <c r="AB1195" s="148"/>
      <c r="AC1195" s="148"/>
      <c r="AD1195" s="148"/>
      <c r="AE1195" s="148"/>
      <c r="AF1195" s="148"/>
      <c r="AG1195" s="148"/>
      <c r="AH1195" s="148"/>
      <c r="AI1195" s="148"/>
      <c r="AJ1195" s="148"/>
      <c r="AK1195" s="148"/>
      <c r="AL1195" s="148"/>
      <c r="AM1195" s="148"/>
      <c r="AN1195" s="148"/>
      <c r="AO1195" s="148"/>
      <c r="AP1195" s="148"/>
      <c r="AQ1195" s="148"/>
      <c r="AR1195" s="148"/>
      <c r="AS1195" s="148"/>
      <c r="AT1195" s="148"/>
      <c r="AU1195" s="148"/>
      <c r="AV1195" s="148"/>
      <c r="AW1195" s="148"/>
      <c r="AX1195" s="148"/>
      <c r="AY1195" s="148"/>
      <c r="AZ1195" s="148"/>
      <c r="BA1195" s="148"/>
      <c r="BB1195" s="148"/>
      <c r="BC1195" s="148"/>
      <c r="BD1195" s="148"/>
      <c r="BE1195" s="148"/>
      <c r="BF1195" s="148"/>
      <c r="BG1195" s="148"/>
      <c r="BH1195" s="148"/>
      <c r="BI1195" s="148"/>
      <c r="BJ1195" s="148"/>
      <c r="BK1195" s="148"/>
      <c r="BL1195" s="148"/>
      <c r="BM1195" s="148"/>
      <c r="BN1195" s="148"/>
      <c r="BO1195" s="148"/>
      <c r="BP1195" s="148"/>
      <c r="BQ1195" s="148"/>
      <c r="BR1195" s="148"/>
      <c r="BS1195" s="148"/>
      <c r="BT1195" s="148"/>
      <c r="BU1195" s="148"/>
      <c r="BV1195" s="148"/>
      <c r="BW1195" s="148"/>
      <c r="BX1195" s="148"/>
      <c r="BY1195" s="148"/>
      <c r="BZ1195" s="148"/>
    </row>
    <row r="1196" spans="1:78" s="133" customFormat="1" ht="12.75" customHeight="1" x14ac:dyDescent="0.2">
      <c r="A1196" s="134" t="s">
        <v>27115</v>
      </c>
      <c r="B1196" s="125">
        <v>0.01</v>
      </c>
      <c r="C1196" s="126"/>
      <c r="D1196" s="126"/>
      <c r="E1196" s="125"/>
      <c r="F1196" s="125"/>
      <c r="G1196" s="125"/>
      <c r="H1196" s="125"/>
      <c r="I1196" s="125"/>
      <c r="J1196" s="125"/>
      <c r="K1196" s="125"/>
      <c r="L1196" s="125"/>
      <c r="M1196" s="125"/>
      <c r="N1196" s="125"/>
      <c r="O1196" s="125"/>
      <c r="P1196" s="125"/>
      <c r="Q1196" s="125"/>
      <c r="R1196" s="149"/>
      <c r="U1196" s="148"/>
      <c r="V1196" s="148"/>
      <c r="W1196" s="148"/>
      <c r="X1196" s="148"/>
      <c r="Y1196" s="148"/>
      <c r="Z1196" s="148"/>
      <c r="AA1196" s="148"/>
      <c r="AB1196" s="148"/>
      <c r="AC1196" s="148"/>
      <c r="AD1196" s="148"/>
      <c r="AE1196" s="148"/>
      <c r="AF1196" s="148"/>
      <c r="AG1196" s="148"/>
      <c r="AH1196" s="148"/>
      <c r="AI1196" s="148"/>
      <c r="AJ1196" s="148"/>
      <c r="AK1196" s="148"/>
      <c r="AL1196" s="148"/>
      <c r="AM1196" s="148"/>
      <c r="AN1196" s="148"/>
      <c r="AO1196" s="148"/>
      <c r="AP1196" s="148"/>
      <c r="AQ1196" s="148"/>
      <c r="AR1196" s="148"/>
      <c r="AS1196" s="148"/>
      <c r="AT1196" s="148"/>
      <c r="AU1196" s="148"/>
      <c r="AV1196" s="148"/>
      <c r="AW1196" s="148"/>
      <c r="AX1196" s="148"/>
      <c r="AY1196" s="148"/>
      <c r="AZ1196" s="148"/>
      <c r="BA1196" s="148"/>
      <c r="BB1196" s="148"/>
      <c r="BC1196" s="148"/>
      <c r="BD1196" s="148"/>
      <c r="BE1196" s="148"/>
      <c r="BF1196" s="148"/>
      <c r="BG1196" s="148"/>
      <c r="BH1196" s="148"/>
      <c r="BI1196" s="148"/>
      <c r="BJ1196" s="148"/>
      <c r="BK1196" s="148"/>
      <c r="BL1196" s="148"/>
      <c r="BM1196" s="148"/>
      <c r="BN1196" s="148"/>
      <c r="BO1196" s="148"/>
      <c r="BP1196" s="148"/>
      <c r="BQ1196" s="148"/>
      <c r="BR1196" s="148"/>
      <c r="BS1196" s="148"/>
      <c r="BT1196" s="148"/>
      <c r="BU1196" s="148"/>
      <c r="BV1196" s="148"/>
      <c r="BW1196" s="148"/>
      <c r="BX1196" s="148"/>
      <c r="BY1196" s="148"/>
      <c r="BZ1196" s="148"/>
    </row>
    <row r="1197" spans="1:78" s="133" customFormat="1" x14ac:dyDescent="0.2">
      <c r="A1197" s="150" t="s">
        <v>27129</v>
      </c>
      <c r="B1197" s="146" t="s">
        <v>26893</v>
      </c>
      <c r="C1197" s="145"/>
      <c r="D1197" s="145"/>
      <c r="E1197" s="144"/>
      <c r="F1197" s="144"/>
      <c r="G1197" s="144"/>
      <c r="H1197" s="144"/>
      <c r="I1197" s="144"/>
      <c r="J1197" s="144"/>
      <c r="K1197" s="144"/>
      <c r="L1197" s="144"/>
      <c r="M1197" s="144"/>
      <c r="N1197" s="144"/>
      <c r="O1197" s="144"/>
      <c r="P1197" s="144"/>
      <c r="Q1197" s="144"/>
      <c r="R1197" s="151"/>
      <c r="U1197" s="148"/>
      <c r="V1197" s="148"/>
      <c r="W1197" s="148"/>
      <c r="X1197" s="148"/>
      <c r="Y1197" s="148"/>
      <c r="Z1197" s="148"/>
      <c r="AA1197" s="148"/>
      <c r="AB1197" s="148"/>
      <c r="AC1197" s="148"/>
      <c r="AD1197" s="148"/>
      <c r="AE1197" s="148"/>
      <c r="AF1197" s="148"/>
      <c r="AG1197" s="148"/>
      <c r="AH1197" s="148"/>
      <c r="AI1197" s="148"/>
      <c r="AJ1197" s="148"/>
      <c r="AK1197" s="148"/>
      <c r="AL1197" s="148"/>
      <c r="AM1197" s="148"/>
      <c r="AN1197" s="148"/>
      <c r="AO1197" s="148"/>
      <c r="AP1197" s="148"/>
      <c r="AQ1197" s="148"/>
      <c r="AR1197" s="148"/>
      <c r="AS1197" s="148"/>
      <c r="AT1197" s="148"/>
      <c r="AU1197" s="148"/>
      <c r="AV1197" s="148"/>
      <c r="AW1197" s="148"/>
      <c r="AX1197" s="148"/>
      <c r="AY1197" s="148"/>
      <c r="AZ1197" s="148"/>
      <c r="BA1197" s="148"/>
      <c r="BB1197" s="148"/>
      <c r="BC1197" s="148"/>
      <c r="BD1197" s="148"/>
      <c r="BE1197" s="148"/>
      <c r="BF1197" s="148"/>
      <c r="BG1197" s="148"/>
      <c r="BH1197" s="148"/>
      <c r="BI1197" s="148"/>
      <c r="BJ1197" s="148"/>
      <c r="BK1197" s="148"/>
      <c r="BL1197" s="148"/>
      <c r="BM1197" s="148"/>
      <c r="BN1197" s="148"/>
      <c r="BO1197" s="148"/>
      <c r="BP1197" s="148"/>
      <c r="BQ1197" s="148"/>
      <c r="BR1197" s="148"/>
      <c r="BS1197" s="148"/>
      <c r="BT1197" s="148"/>
      <c r="BU1197" s="148"/>
      <c r="BV1197" s="148"/>
      <c r="BW1197" s="148"/>
      <c r="BX1197" s="148"/>
      <c r="BY1197" s="148"/>
      <c r="BZ1197" s="148"/>
    </row>
    <row r="1198" spans="1:78" s="133" customFormat="1" ht="12.75" customHeight="1" x14ac:dyDescent="0.2">
      <c r="A1198" s="134" t="s">
        <v>27129</v>
      </c>
      <c r="B1198" s="125">
        <v>0.01</v>
      </c>
      <c r="C1198" s="126"/>
      <c r="D1198" s="126"/>
      <c r="E1198" s="125"/>
      <c r="F1198" s="125"/>
      <c r="G1198" s="125"/>
      <c r="H1198" s="125"/>
      <c r="I1198" s="125"/>
      <c r="J1198" s="125"/>
      <c r="K1198" s="125"/>
      <c r="L1198" s="125"/>
      <c r="M1198" s="125"/>
      <c r="N1198" s="125"/>
      <c r="O1198" s="125"/>
      <c r="P1198" s="125"/>
      <c r="Q1198" s="125"/>
      <c r="R1198" s="149"/>
      <c r="U1198" s="148"/>
      <c r="V1198" s="148"/>
      <c r="W1198" s="148"/>
      <c r="X1198" s="148"/>
      <c r="Y1198" s="148"/>
      <c r="Z1198" s="148"/>
      <c r="AA1198" s="148"/>
      <c r="AB1198" s="148"/>
      <c r="AC1198" s="148"/>
      <c r="AD1198" s="148"/>
      <c r="AE1198" s="148"/>
      <c r="AF1198" s="148"/>
      <c r="AG1198" s="148"/>
      <c r="AH1198" s="148"/>
      <c r="AI1198" s="148"/>
      <c r="AJ1198" s="148"/>
      <c r="AK1198" s="148"/>
      <c r="AL1198" s="148"/>
      <c r="AM1198" s="148"/>
      <c r="AN1198" s="148"/>
      <c r="AO1198" s="148"/>
      <c r="AP1198" s="148"/>
      <c r="AQ1198" s="148"/>
      <c r="AR1198" s="148"/>
      <c r="AS1198" s="148"/>
      <c r="AT1198" s="148"/>
      <c r="AU1198" s="148"/>
      <c r="AV1198" s="148"/>
      <c r="AW1198" s="148"/>
      <c r="AX1198" s="148"/>
      <c r="AY1198" s="148"/>
      <c r="AZ1198" s="148"/>
      <c r="BA1198" s="148"/>
      <c r="BB1198" s="148"/>
      <c r="BC1198" s="148"/>
      <c r="BD1198" s="148"/>
      <c r="BE1198" s="148"/>
      <c r="BF1198" s="148"/>
      <c r="BG1198" s="148"/>
      <c r="BH1198" s="148"/>
      <c r="BI1198" s="148"/>
      <c r="BJ1198" s="148"/>
      <c r="BK1198" s="148"/>
      <c r="BL1198" s="148"/>
      <c r="BM1198" s="148"/>
      <c r="BN1198" s="148"/>
      <c r="BO1198" s="148"/>
      <c r="BP1198" s="148"/>
      <c r="BQ1198" s="148"/>
      <c r="BR1198" s="148"/>
      <c r="BS1198" s="148"/>
      <c r="BT1198" s="148"/>
      <c r="BU1198" s="148"/>
      <c r="BV1198" s="148"/>
      <c r="BW1198" s="148"/>
      <c r="BX1198" s="148"/>
      <c r="BY1198" s="148"/>
      <c r="BZ1198" s="148"/>
    </row>
    <row r="1199" spans="1:78" s="133" customFormat="1" ht="25.5" x14ac:dyDescent="0.2">
      <c r="A1199" s="150" t="s">
        <v>27061</v>
      </c>
      <c r="B1199" s="146" t="s">
        <v>8</v>
      </c>
      <c r="C1199" s="145" t="s">
        <v>27080</v>
      </c>
      <c r="D1199" s="145" t="s">
        <v>20</v>
      </c>
      <c r="E1199" s="144"/>
      <c r="F1199" s="144"/>
      <c r="G1199" s="144"/>
      <c r="H1199" s="144"/>
      <c r="I1199" s="144"/>
      <c r="J1199" s="144"/>
      <c r="K1199" s="144"/>
      <c r="L1199" s="144"/>
      <c r="M1199" s="144"/>
      <c r="N1199" s="144"/>
      <c r="O1199" s="144"/>
      <c r="P1199" s="144"/>
      <c r="Q1199" s="144"/>
      <c r="R1199" s="151"/>
      <c r="U1199" s="148"/>
      <c r="V1199" s="148"/>
      <c r="W1199" s="148"/>
      <c r="X1199" s="148"/>
      <c r="Y1199" s="148"/>
      <c r="Z1199" s="148"/>
      <c r="AA1199" s="148"/>
      <c r="AB1199" s="148"/>
      <c r="AC1199" s="148"/>
      <c r="AD1199" s="148"/>
      <c r="AE1199" s="148"/>
      <c r="AF1199" s="148"/>
      <c r="AG1199" s="148"/>
      <c r="AH1199" s="148"/>
      <c r="AI1199" s="148"/>
      <c r="AJ1199" s="148"/>
      <c r="AK1199" s="148"/>
      <c r="AL1199" s="148"/>
      <c r="AM1199" s="148"/>
      <c r="AN1199" s="148"/>
      <c r="AO1199" s="148"/>
      <c r="AP1199" s="148"/>
      <c r="AQ1199" s="148"/>
      <c r="AR1199" s="148"/>
      <c r="AS1199" s="148"/>
      <c r="AT1199" s="148"/>
      <c r="AU1199" s="148"/>
      <c r="AV1199" s="148"/>
      <c r="AW1199" s="148"/>
      <c r="AX1199" s="148"/>
      <c r="AY1199" s="148"/>
      <c r="AZ1199" s="148"/>
      <c r="BA1199" s="148"/>
      <c r="BB1199" s="148"/>
      <c r="BC1199" s="148"/>
      <c r="BD1199" s="148"/>
      <c r="BE1199" s="148"/>
      <c r="BF1199" s="148"/>
      <c r="BG1199" s="148"/>
      <c r="BH1199" s="148"/>
      <c r="BI1199" s="148"/>
      <c r="BJ1199" s="148"/>
      <c r="BK1199" s="148"/>
      <c r="BL1199" s="148"/>
      <c r="BM1199" s="148"/>
      <c r="BN1199" s="148"/>
      <c r="BO1199" s="148"/>
      <c r="BP1199" s="148"/>
      <c r="BQ1199" s="148"/>
      <c r="BR1199" s="148"/>
      <c r="BS1199" s="148"/>
      <c r="BT1199" s="148"/>
      <c r="BU1199" s="148"/>
      <c r="BV1199" s="148"/>
      <c r="BW1199" s="148"/>
      <c r="BX1199" s="148"/>
      <c r="BY1199" s="148"/>
      <c r="BZ1199" s="148"/>
    </row>
    <row r="1200" spans="1:78" s="133" customFormat="1" ht="12.75" customHeight="1" x14ac:dyDescent="0.2">
      <c r="A1200" s="134" t="s">
        <v>27061</v>
      </c>
      <c r="B1200" s="125">
        <v>0.01</v>
      </c>
      <c r="C1200" s="126">
        <v>0.01</v>
      </c>
      <c r="D1200" s="126">
        <v>0.01</v>
      </c>
      <c r="E1200" s="125"/>
      <c r="F1200" s="125"/>
      <c r="G1200" s="125"/>
      <c r="H1200" s="125"/>
      <c r="I1200" s="125"/>
      <c r="J1200" s="125"/>
      <c r="K1200" s="125"/>
      <c r="L1200" s="125"/>
      <c r="M1200" s="125"/>
      <c r="N1200" s="125"/>
      <c r="O1200" s="125"/>
      <c r="P1200" s="125"/>
      <c r="Q1200" s="125"/>
      <c r="R1200" s="149"/>
      <c r="U1200" s="148"/>
      <c r="V1200" s="148"/>
      <c r="W1200" s="148"/>
      <c r="X1200" s="148"/>
      <c r="Y1200" s="148"/>
      <c r="Z1200" s="148"/>
      <c r="AA1200" s="148"/>
      <c r="AB1200" s="148"/>
      <c r="AC1200" s="148"/>
      <c r="AD1200" s="148"/>
      <c r="AE1200" s="148"/>
      <c r="AF1200" s="148"/>
      <c r="AG1200" s="148"/>
      <c r="AH1200" s="148"/>
      <c r="AI1200" s="148"/>
      <c r="AJ1200" s="148"/>
      <c r="AK1200" s="148"/>
      <c r="AL1200" s="148"/>
      <c r="AM1200" s="148"/>
      <c r="AN1200" s="148"/>
      <c r="AO1200" s="148"/>
      <c r="AP1200" s="148"/>
      <c r="AQ1200" s="148"/>
      <c r="AR1200" s="148"/>
      <c r="AS1200" s="148"/>
      <c r="AT1200" s="148"/>
      <c r="AU1200" s="148"/>
      <c r="AV1200" s="148"/>
      <c r="AW1200" s="148"/>
      <c r="AX1200" s="148"/>
      <c r="AY1200" s="148"/>
      <c r="AZ1200" s="148"/>
      <c r="BA1200" s="148"/>
      <c r="BB1200" s="148"/>
      <c r="BC1200" s="148"/>
      <c r="BD1200" s="148"/>
      <c r="BE1200" s="148"/>
      <c r="BF1200" s="148"/>
      <c r="BG1200" s="148"/>
      <c r="BH1200" s="148"/>
      <c r="BI1200" s="148"/>
      <c r="BJ1200" s="148"/>
      <c r="BK1200" s="148"/>
      <c r="BL1200" s="148"/>
      <c r="BM1200" s="148"/>
      <c r="BN1200" s="148"/>
      <c r="BO1200" s="148"/>
      <c r="BP1200" s="148"/>
      <c r="BQ1200" s="148"/>
      <c r="BR1200" s="148"/>
      <c r="BS1200" s="148"/>
      <c r="BT1200" s="148"/>
      <c r="BU1200" s="148"/>
      <c r="BV1200" s="148"/>
      <c r="BW1200" s="148"/>
      <c r="BX1200" s="148"/>
      <c r="BY1200" s="148"/>
      <c r="BZ1200" s="148"/>
    </row>
    <row r="1201" spans="1:78" s="133" customFormat="1" ht="25.5" x14ac:dyDescent="0.2">
      <c r="A1201" s="129" t="s">
        <v>27274</v>
      </c>
      <c r="B1201" s="130" t="s">
        <v>21</v>
      </c>
      <c r="C1201" s="131" t="s">
        <v>26</v>
      </c>
      <c r="D1201" s="194"/>
      <c r="E1201" s="152"/>
      <c r="F1201" s="152"/>
      <c r="G1201" s="152"/>
      <c r="H1201" s="152"/>
      <c r="I1201" s="152"/>
      <c r="J1201" s="152"/>
      <c r="K1201" s="152"/>
      <c r="L1201" s="152"/>
      <c r="M1201" s="152"/>
      <c r="N1201" s="152"/>
      <c r="O1201" s="152"/>
      <c r="P1201" s="152"/>
      <c r="Q1201" s="152"/>
      <c r="R1201" s="212"/>
      <c r="U1201" s="148"/>
      <c r="V1201" s="148"/>
      <c r="W1201" s="148"/>
      <c r="X1201" s="148"/>
      <c r="Y1201" s="148"/>
      <c r="Z1201" s="148"/>
      <c r="AA1201" s="148"/>
      <c r="AB1201" s="148"/>
      <c r="AC1201" s="148"/>
      <c r="AD1201" s="148"/>
      <c r="AE1201" s="148"/>
      <c r="AF1201" s="148"/>
      <c r="AG1201" s="148"/>
      <c r="AH1201" s="148"/>
      <c r="AI1201" s="148"/>
      <c r="AJ1201" s="148"/>
      <c r="AK1201" s="148"/>
      <c r="AL1201" s="148"/>
      <c r="AM1201" s="148"/>
      <c r="AN1201" s="148"/>
      <c r="AO1201" s="148"/>
      <c r="AP1201" s="148"/>
      <c r="AQ1201" s="148"/>
      <c r="AR1201" s="148"/>
      <c r="AS1201" s="148"/>
      <c r="AT1201" s="148"/>
      <c r="AU1201" s="148"/>
      <c r="AV1201" s="148"/>
      <c r="AW1201" s="148"/>
      <c r="AX1201" s="148"/>
      <c r="AY1201" s="148"/>
      <c r="AZ1201" s="148"/>
      <c r="BA1201" s="148"/>
      <c r="BB1201" s="148"/>
      <c r="BC1201" s="148"/>
      <c r="BD1201" s="148"/>
      <c r="BE1201" s="148"/>
      <c r="BF1201" s="148"/>
      <c r="BG1201" s="148"/>
      <c r="BH1201" s="148"/>
      <c r="BI1201" s="148"/>
      <c r="BJ1201" s="148"/>
      <c r="BK1201" s="148"/>
      <c r="BL1201" s="148"/>
      <c r="BM1201" s="148"/>
      <c r="BN1201" s="148"/>
      <c r="BO1201" s="148"/>
      <c r="BP1201" s="148"/>
      <c r="BQ1201" s="148"/>
      <c r="BR1201" s="148"/>
      <c r="BS1201" s="148"/>
      <c r="BT1201" s="148"/>
      <c r="BU1201" s="148"/>
      <c r="BV1201" s="148"/>
      <c r="BW1201" s="148"/>
      <c r="BX1201" s="148"/>
      <c r="BY1201" s="148"/>
      <c r="BZ1201" s="148"/>
    </row>
    <row r="1202" spans="1:78" s="133" customFormat="1" ht="12.75" customHeight="1" x14ac:dyDescent="0.2">
      <c r="A1202" s="134" t="s">
        <v>27274</v>
      </c>
      <c r="B1202" s="157">
        <v>0.01</v>
      </c>
      <c r="C1202" s="126">
        <v>0.01</v>
      </c>
      <c r="D1202" s="126"/>
      <c r="E1202" s="125"/>
      <c r="F1202" s="125"/>
      <c r="G1202" s="125"/>
      <c r="H1202" s="125"/>
      <c r="I1202" s="125"/>
      <c r="J1202" s="125"/>
      <c r="K1202" s="125"/>
      <c r="L1202" s="125"/>
      <c r="M1202" s="125"/>
      <c r="N1202" s="125"/>
      <c r="O1202" s="125"/>
      <c r="P1202" s="125"/>
      <c r="Q1202" s="125"/>
      <c r="R1202" s="149"/>
      <c r="U1202" s="148"/>
      <c r="V1202" s="148"/>
      <c r="W1202" s="148"/>
      <c r="X1202" s="148"/>
      <c r="Y1202" s="148"/>
      <c r="Z1202" s="148"/>
      <c r="AA1202" s="148"/>
      <c r="AB1202" s="148"/>
      <c r="AC1202" s="148"/>
      <c r="AD1202" s="148"/>
      <c r="AE1202" s="148"/>
      <c r="AF1202" s="148"/>
      <c r="AG1202" s="148"/>
      <c r="AH1202" s="148"/>
      <c r="AI1202" s="148"/>
      <c r="AJ1202" s="148"/>
      <c r="AK1202" s="148"/>
      <c r="AL1202" s="148"/>
      <c r="AM1202" s="148"/>
      <c r="AN1202" s="148"/>
      <c r="AO1202" s="148"/>
      <c r="AP1202" s="148"/>
      <c r="AQ1202" s="148"/>
      <c r="AR1202" s="148"/>
      <c r="AS1202" s="148"/>
      <c r="AT1202" s="148"/>
      <c r="AU1202" s="148"/>
      <c r="AV1202" s="148"/>
      <c r="AW1202" s="148"/>
      <c r="AX1202" s="148"/>
      <c r="AY1202" s="148"/>
      <c r="AZ1202" s="148"/>
      <c r="BA1202" s="148"/>
      <c r="BB1202" s="148"/>
      <c r="BC1202" s="148"/>
      <c r="BD1202" s="148"/>
      <c r="BE1202" s="148"/>
      <c r="BF1202" s="148"/>
      <c r="BG1202" s="148"/>
      <c r="BH1202" s="148"/>
      <c r="BI1202" s="148"/>
      <c r="BJ1202" s="148"/>
      <c r="BK1202" s="148"/>
      <c r="BL1202" s="148"/>
      <c r="BM1202" s="148"/>
      <c r="BN1202" s="148"/>
      <c r="BO1202" s="148"/>
      <c r="BP1202" s="148"/>
      <c r="BQ1202" s="148"/>
      <c r="BR1202" s="148"/>
      <c r="BS1202" s="148"/>
      <c r="BT1202" s="148"/>
      <c r="BU1202" s="148"/>
      <c r="BV1202" s="148"/>
      <c r="BW1202" s="148"/>
      <c r="BX1202" s="148"/>
      <c r="BY1202" s="148"/>
      <c r="BZ1202" s="148"/>
    </row>
    <row r="1203" spans="1:78" s="133" customFormat="1" ht="12.75" customHeight="1" x14ac:dyDescent="0.2">
      <c r="A1203" s="150" t="s">
        <v>26952</v>
      </c>
      <c r="B1203" s="223" t="s">
        <v>26860</v>
      </c>
      <c r="C1203" s="145"/>
      <c r="D1203" s="145"/>
      <c r="E1203" s="144"/>
      <c r="F1203" s="144"/>
      <c r="G1203" s="144"/>
      <c r="H1203" s="144"/>
      <c r="I1203" s="144"/>
      <c r="J1203" s="144"/>
      <c r="K1203" s="144"/>
      <c r="L1203" s="144"/>
      <c r="M1203" s="144"/>
      <c r="N1203" s="144"/>
      <c r="O1203" s="144"/>
      <c r="P1203" s="144"/>
      <c r="Q1203" s="144"/>
      <c r="R1203" s="151"/>
      <c r="U1203" s="148"/>
      <c r="V1203" s="148"/>
      <c r="W1203" s="148"/>
      <c r="X1203" s="148"/>
      <c r="Y1203" s="148"/>
      <c r="Z1203" s="148"/>
      <c r="AA1203" s="148"/>
      <c r="AB1203" s="148"/>
      <c r="AC1203" s="148"/>
      <c r="AD1203" s="148"/>
      <c r="AE1203" s="148"/>
      <c r="AF1203" s="148"/>
      <c r="AG1203" s="148"/>
      <c r="AH1203" s="148"/>
      <c r="AI1203" s="148"/>
      <c r="AJ1203" s="148"/>
      <c r="AK1203" s="148"/>
      <c r="AL1203" s="148"/>
      <c r="AM1203" s="148"/>
      <c r="AN1203" s="148"/>
      <c r="AO1203" s="148"/>
      <c r="AP1203" s="148"/>
      <c r="AQ1203" s="148"/>
      <c r="AR1203" s="148"/>
      <c r="AS1203" s="148"/>
      <c r="AT1203" s="148"/>
      <c r="AU1203" s="148"/>
      <c r="AV1203" s="148"/>
      <c r="AW1203" s="148"/>
      <c r="AX1203" s="148"/>
      <c r="AY1203" s="148"/>
      <c r="AZ1203" s="148"/>
      <c r="BA1203" s="148"/>
      <c r="BB1203" s="148"/>
      <c r="BC1203" s="148"/>
      <c r="BD1203" s="148"/>
      <c r="BE1203" s="148"/>
      <c r="BF1203" s="148"/>
      <c r="BG1203" s="148"/>
      <c r="BH1203" s="148"/>
      <c r="BI1203" s="148"/>
      <c r="BJ1203" s="148"/>
      <c r="BK1203" s="148"/>
      <c r="BL1203" s="148"/>
      <c r="BM1203" s="148"/>
      <c r="BN1203" s="148"/>
      <c r="BO1203" s="148"/>
      <c r="BP1203" s="148"/>
      <c r="BQ1203" s="148"/>
      <c r="BR1203" s="148"/>
      <c r="BS1203" s="148"/>
      <c r="BT1203" s="148"/>
      <c r="BU1203" s="148"/>
      <c r="BV1203" s="148"/>
      <c r="BW1203" s="148"/>
      <c r="BX1203" s="148"/>
      <c r="BY1203" s="148"/>
      <c r="BZ1203" s="148"/>
    </row>
    <row r="1204" spans="1:78" s="133" customFormat="1" ht="12.75" customHeight="1" x14ac:dyDescent="0.2">
      <c r="A1204" s="134" t="s">
        <v>26952</v>
      </c>
      <c r="B1204" s="126">
        <v>0.01</v>
      </c>
      <c r="C1204" s="126"/>
      <c r="D1204" s="126"/>
      <c r="E1204" s="125"/>
      <c r="F1204" s="125"/>
      <c r="G1204" s="125"/>
      <c r="H1204" s="125"/>
      <c r="I1204" s="125"/>
      <c r="J1204" s="125"/>
      <c r="K1204" s="125"/>
      <c r="L1204" s="125"/>
      <c r="M1204" s="125"/>
      <c r="N1204" s="125"/>
      <c r="O1204" s="125"/>
      <c r="P1204" s="125"/>
      <c r="Q1204" s="125"/>
      <c r="R1204" s="149"/>
      <c r="U1204" s="148"/>
      <c r="V1204" s="148"/>
      <c r="W1204" s="148"/>
      <c r="X1204" s="148"/>
      <c r="Y1204" s="148"/>
      <c r="Z1204" s="148"/>
      <c r="AA1204" s="148"/>
      <c r="AB1204" s="148"/>
      <c r="AC1204" s="148"/>
      <c r="AD1204" s="148"/>
      <c r="AE1204" s="148"/>
      <c r="AF1204" s="148"/>
      <c r="AG1204" s="148"/>
      <c r="AH1204" s="148"/>
      <c r="AI1204" s="148"/>
      <c r="AJ1204" s="148"/>
      <c r="AK1204" s="148"/>
      <c r="AL1204" s="148"/>
      <c r="AM1204" s="148"/>
      <c r="AN1204" s="148"/>
      <c r="AO1204" s="148"/>
      <c r="AP1204" s="148"/>
      <c r="AQ1204" s="148"/>
      <c r="AR1204" s="148"/>
      <c r="AS1204" s="148"/>
      <c r="AT1204" s="148"/>
      <c r="AU1204" s="148"/>
      <c r="AV1204" s="148"/>
      <c r="AW1204" s="148"/>
      <c r="AX1204" s="148"/>
      <c r="AY1204" s="148"/>
      <c r="AZ1204" s="148"/>
      <c r="BA1204" s="148"/>
      <c r="BB1204" s="148"/>
      <c r="BC1204" s="148"/>
      <c r="BD1204" s="148"/>
      <c r="BE1204" s="148"/>
      <c r="BF1204" s="148"/>
      <c r="BG1204" s="148"/>
      <c r="BH1204" s="148"/>
      <c r="BI1204" s="148"/>
      <c r="BJ1204" s="148"/>
      <c r="BK1204" s="148"/>
      <c r="BL1204" s="148"/>
      <c r="BM1204" s="148"/>
      <c r="BN1204" s="148"/>
      <c r="BO1204" s="148"/>
      <c r="BP1204" s="148"/>
      <c r="BQ1204" s="148"/>
      <c r="BR1204" s="148"/>
      <c r="BS1204" s="148"/>
      <c r="BT1204" s="148"/>
      <c r="BU1204" s="148"/>
      <c r="BV1204" s="148"/>
      <c r="BW1204" s="148"/>
      <c r="BX1204" s="148"/>
      <c r="BY1204" s="148"/>
      <c r="BZ1204" s="148"/>
    </row>
    <row r="1205" spans="1:78" s="133" customFormat="1" ht="12.75" customHeight="1" x14ac:dyDescent="0.2">
      <c r="A1205" s="150" t="s">
        <v>26907</v>
      </c>
      <c r="B1205" s="144" t="s">
        <v>26882</v>
      </c>
      <c r="C1205" s="145"/>
      <c r="D1205" s="145"/>
      <c r="E1205" s="144"/>
      <c r="F1205" s="144"/>
      <c r="G1205" s="144"/>
      <c r="H1205" s="144"/>
      <c r="I1205" s="144"/>
      <c r="J1205" s="144"/>
      <c r="K1205" s="144"/>
      <c r="L1205" s="144"/>
      <c r="M1205" s="144"/>
      <c r="N1205" s="144"/>
      <c r="O1205" s="144"/>
      <c r="P1205" s="144"/>
      <c r="Q1205" s="144"/>
      <c r="R1205" s="151"/>
      <c r="U1205" s="148"/>
      <c r="V1205" s="148"/>
      <c r="W1205" s="148"/>
      <c r="X1205" s="148"/>
      <c r="Y1205" s="148"/>
      <c r="Z1205" s="148"/>
      <c r="AA1205" s="148"/>
      <c r="AB1205" s="148"/>
      <c r="AC1205" s="148"/>
      <c r="AD1205" s="148"/>
      <c r="AE1205" s="148"/>
      <c r="AF1205" s="148"/>
      <c r="AG1205" s="148"/>
      <c r="AH1205" s="148"/>
      <c r="AI1205" s="148"/>
      <c r="AJ1205" s="148"/>
      <c r="AK1205" s="148"/>
      <c r="AL1205" s="148"/>
      <c r="AM1205" s="148"/>
      <c r="AN1205" s="148"/>
      <c r="AO1205" s="148"/>
      <c r="AP1205" s="148"/>
      <c r="AQ1205" s="148"/>
      <c r="AR1205" s="148"/>
      <c r="AS1205" s="148"/>
      <c r="AT1205" s="148"/>
      <c r="AU1205" s="148"/>
      <c r="AV1205" s="148"/>
      <c r="AW1205" s="148"/>
      <c r="AX1205" s="148"/>
      <c r="AY1205" s="148"/>
      <c r="AZ1205" s="148"/>
      <c r="BA1205" s="148"/>
      <c r="BB1205" s="148"/>
      <c r="BC1205" s="148"/>
      <c r="BD1205" s="148"/>
      <c r="BE1205" s="148"/>
      <c r="BF1205" s="148"/>
      <c r="BG1205" s="148"/>
      <c r="BH1205" s="148"/>
      <c r="BI1205" s="148"/>
      <c r="BJ1205" s="148"/>
      <c r="BK1205" s="148"/>
      <c r="BL1205" s="148"/>
      <c r="BM1205" s="148"/>
      <c r="BN1205" s="148"/>
      <c r="BO1205" s="148"/>
      <c r="BP1205" s="148"/>
      <c r="BQ1205" s="148"/>
      <c r="BR1205" s="148"/>
      <c r="BS1205" s="148"/>
      <c r="BT1205" s="148"/>
      <c r="BU1205" s="148"/>
      <c r="BV1205" s="148"/>
      <c r="BW1205" s="148"/>
      <c r="BX1205" s="148"/>
      <c r="BY1205" s="148"/>
      <c r="BZ1205" s="148"/>
    </row>
    <row r="1206" spans="1:78" s="133" customFormat="1" ht="12.75" customHeight="1" x14ac:dyDescent="0.2">
      <c r="A1206" s="134" t="s">
        <v>26907</v>
      </c>
      <c r="B1206" s="125">
        <v>0.01</v>
      </c>
      <c r="C1206" s="126"/>
      <c r="D1206" s="126"/>
      <c r="E1206" s="125"/>
      <c r="F1206" s="125"/>
      <c r="G1206" s="125"/>
      <c r="H1206" s="125"/>
      <c r="I1206" s="125"/>
      <c r="J1206" s="125"/>
      <c r="K1206" s="125"/>
      <c r="L1206" s="125"/>
      <c r="M1206" s="125"/>
      <c r="N1206" s="125"/>
      <c r="O1206" s="125"/>
      <c r="P1206" s="125"/>
      <c r="Q1206" s="125"/>
      <c r="R1206" s="149"/>
      <c r="U1206" s="148"/>
      <c r="V1206" s="148"/>
      <c r="W1206" s="148"/>
      <c r="X1206" s="148"/>
      <c r="Y1206" s="148"/>
      <c r="Z1206" s="148"/>
      <c r="AA1206" s="148"/>
      <c r="AB1206" s="148"/>
      <c r="AC1206" s="148"/>
      <c r="AD1206" s="148"/>
      <c r="AE1206" s="148"/>
      <c r="AF1206" s="148"/>
      <c r="AG1206" s="148"/>
      <c r="AH1206" s="148"/>
      <c r="AI1206" s="148"/>
      <c r="AJ1206" s="148"/>
      <c r="AK1206" s="148"/>
      <c r="AL1206" s="148"/>
      <c r="AM1206" s="148"/>
      <c r="AN1206" s="148"/>
      <c r="AO1206" s="148"/>
      <c r="AP1206" s="148"/>
      <c r="AQ1206" s="148"/>
      <c r="AR1206" s="148"/>
      <c r="AS1206" s="148"/>
      <c r="AT1206" s="148"/>
      <c r="AU1206" s="148"/>
      <c r="AV1206" s="148"/>
      <c r="AW1206" s="148"/>
      <c r="AX1206" s="148"/>
      <c r="AY1206" s="148"/>
      <c r="AZ1206" s="148"/>
      <c r="BA1206" s="148"/>
      <c r="BB1206" s="148"/>
      <c r="BC1206" s="148"/>
      <c r="BD1206" s="148"/>
      <c r="BE1206" s="148"/>
      <c r="BF1206" s="148"/>
      <c r="BG1206" s="148"/>
      <c r="BH1206" s="148"/>
      <c r="BI1206" s="148"/>
      <c r="BJ1206" s="148"/>
      <c r="BK1206" s="148"/>
      <c r="BL1206" s="148"/>
      <c r="BM1206" s="148"/>
      <c r="BN1206" s="148"/>
      <c r="BO1206" s="148"/>
      <c r="BP1206" s="148"/>
      <c r="BQ1206" s="148"/>
      <c r="BR1206" s="148"/>
      <c r="BS1206" s="148"/>
      <c r="BT1206" s="148"/>
      <c r="BU1206" s="148"/>
      <c r="BV1206" s="148"/>
      <c r="BW1206" s="148"/>
      <c r="BX1206" s="148"/>
      <c r="BY1206" s="148"/>
      <c r="BZ1206" s="148"/>
    </row>
    <row r="1207" spans="1:78" s="133" customFormat="1" ht="12.75" customHeight="1" x14ac:dyDescent="0.2">
      <c r="A1207" s="150" t="s">
        <v>27160</v>
      </c>
      <c r="B1207" s="144" t="s">
        <v>26893</v>
      </c>
      <c r="C1207" s="145"/>
      <c r="D1207" s="145"/>
      <c r="E1207" s="144"/>
      <c r="F1207" s="144"/>
      <c r="G1207" s="144"/>
      <c r="H1207" s="144"/>
      <c r="I1207" s="144"/>
      <c r="J1207" s="144"/>
      <c r="K1207" s="144"/>
      <c r="L1207" s="144"/>
      <c r="M1207" s="144"/>
      <c r="N1207" s="144"/>
      <c r="O1207" s="144"/>
      <c r="P1207" s="144"/>
      <c r="Q1207" s="144"/>
      <c r="R1207" s="151"/>
      <c r="U1207" s="148"/>
      <c r="V1207" s="148"/>
      <c r="W1207" s="148"/>
      <c r="X1207" s="148"/>
      <c r="Y1207" s="148"/>
      <c r="Z1207" s="148"/>
      <c r="AA1207" s="148"/>
      <c r="AB1207" s="148"/>
      <c r="AC1207" s="148"/>
      <c r="AD1207" s="148"/>
      <c r="AE1207" s="148"/>
      <c r="AF1207" s="148"/>
      <c r="AG1207" s="148"/>
      <c r="AH1207" s="148"/>
      <c r="AI1207" s="148"/>
      <c r="AJ1207" s="148"/>
      <c r="AK1207" s="148"/>
      <c r="AL1207" s="148"/>
      <c r="AM1207" s="148"/>
      <c r="AN1207" s="148"/>
      <c r="AO1207" s="148"/>
      <c r="AP1207" s="148"/>
      <c r="AQ1207" s="148"/>
      <c r="AR1207" s="148"/>
      <c r="AS1207" s="148"/>
      <c r="AT1207" s="148"/>
      <c r="AU1207" s="148"/>
      <c r="AV1207" s="148"/>
      <c r="AW1207" s="148"/>
      <c r="AX1207" s="148"/>
      <c r="AY1207" s="148"/>
      <c r="AZ1207" s="148"/>
      <c r="BA1207" s="148"/>
      <c r="BB1207" s="148"/>
      <c r="BC1207" s="148"/>
      <c r="BD1207" s="148"/>
      <c r="BE1207" s="148"/>
      <c r="BF1207" s="148"/>
      <c r="BG1207" s="148"/>
      <c r="BH1207" s="148"/>
      <c r="BI1207" s="148"/>
      <c r="BJ1207" s="148"/>
      <c r="BK1207" s="148"/>
      <c r="BL1207" s="148"/>
      <c r="BM1207" s="148"/>
      <c r="BN1207" s="148"/>
      <c r="BO1207" s="148"/>
      <c r="BP1207" s="148"/>
      <c r="BQ1207" s="148"/>
      <c r="BR1207" s="148"/>
      <c r="BS1207" s="148"/>
      <c r="BT1207" s="148"/>
      <c r="BU1207" s="148"/>
      <c r="BV1207" s="148"/>
      <c r="BW1207" s="148"/>
      <c r="BX1207" s="148"/>
      <c r="BY1207" s="148"/>
      <c r="BZ1207" s="148"/>
    </row>
    <row r="1208" spans="1:78" s="133" customFormat="1" ht="12.75" customHeight="1" x14ac:dyDescent="0.2">
      <c r="A1208" s="134" t="s">
        <v>27160</v>
      </c>
      <c r="B1208" s="125">
        <v>0.01</v>
      </c>
      <c r="C1208" s="126"/>
      <c r="D1208" s="126"/>
      <c r="E1208" s="125"/>
      <c r="F1208" s="125"/>
      <c r="G1208" s="125"/>
      <c r="H1208" s="125"/>
      <c r="I1208" s="125"/>
      <c r="J1208" s="125"/>
      <c r="K1208" s="125"/>
      <c r="L1208" s="125"/>
      <c r="M1208" s="125"/>
      <c r="N1208" s="125"/>
      <c r="O1208" s="125"/>
      <c r="P1208" s="125"/>
      <c r="Q1208" s="125"/>
      <c r="R1208" s="149"/>
      <c r="U1208" s="148"/>
      <c r="V1208" s="148"/>
      <c r="W1208" s="148"/>
      <c r="X1208" s="148"/>
      <c r="Y1208" s="148"/>
      <c r="Z1208" s="148"/>
      <c r="AA1208" s="148"/>
      <c r="AB1208" s="148"/>
      <c r="AC1208" s="148"/>
      <c r="AD1208" s="148"/>
      <c r="AE1208" s="148"/>
      <c r="AF1208" s="148"/>
      <c r="AG1208" s="148"/>
      <c r="AH1208" s="148"/>
      <c r="AI1208" s="148"/>
      <c r="AJ1208" s="148"/>
      <c r="AK1208" s="148"/>
      <c r="AL1208" s="148"/>
      <c r="AM1208" s="148"/>
      <c r="AN1208" s="148"/>
      <c r="AO1208" s="148"/>
      <c r="AP1208" s="148"/>
      <c r="AQ1208" s="148"/>
      <c r="AR1208" s="148"/>
      <c r="AS1208" s="148"/>
      <c r="AT1208" s="148"/>
      <c r="AU1208" s="148"/>
      <c r="AV1208" s="148"/>
      <c r="AW1208" s="148"/>
      <c r="AX1208" s="148"/>
      <c r="AY1208" s="148"/>
      <c r="AZ1208" s="148"/>
      <c r="BA1208" s="148"/>
      <c r="BB1208" s="148"/>
      <c r="BC1208" s="148"/>
      <c r="BD1208" s="148"/>
      <c r="BE1208" s="148"/>
      <c r="BF1208" s="148"/>
      <c r="BG1208" s="148"/>
      <c r="BH1208" s="148"/>
      <c r="BI1208" s="148"/>
      <c r="BJ1208" s="148"/>
      <c r="BK1208" s="148"/>
      <c r="BL1208" s="148"/>
      <c r="BM1208" s="148"/>
      <c r="BN1208" s="148"/>
      <c r="BO1208" s="148"/>
      <c r="BP1208" s="148"/>
      <c r="BQ1208" s="148"/>
      <c r="BR1208" s="148"/>
      <c r="BS1208" s="148"/>
      <c r="BT1208" s="148"/>
      <c r="BU1208" s="148"/>
      <c r="BV1208" s="148"/>
      <c r="BW1208" s="148"/>
      <c r="BX1208" s="148"/>
      <c r="BY1208" s="148"/>
      <c r="BZ1208" s="148"/>
    </row>
    <row r="1209" spans="1:78" s="133" customFormat="1" ht="12.75" customHeight="1" x14ac:dyDescent="0.2">
      <c r="A1209" s="129" t="s">
        <v>27261</v>
      </c>
      <c r="B1209" s="152" t="s">
        <v>23</v>
      </c>
      <c r="C1209" s="194"/>
      <c r="D1209" s="194"/>
      <c r="E1209" s="152"/>
      <c r="F1209" s="152"/>
      <c r="G1209" s="152"/>
      <c r="H1209" s="152"/>
      <c r="I1209" s="152"/>
      <c r="J1209" s="152"/>
      <c r="K1209" s="152"/>
      <c r="L1209" s="152"/>
      <c r="M1209" s="152"/>
      <c r="N1209" s="152"/>
      <c r="O1209" s="152"/>
      <c r="P1209" s="152"/>
      <c r="Q1209" s="152"/>
      <c r="R1209" s="212"/>
      <c r="U1209" s="148"/>
      <c r="V1209" s="148"/>
      <c r="W1209" s="148"/>
      <c r="X1209" s="148"/>
      <c r="Y1209" s="148"/>
      <c r="Z1209" s="148"/>
      <c r="AA1209" s="148"/>
      <c r="AB1209" s="148"/>
      <c r="AC1209" s="148"/>
      <c r="AD1209" s="148"/>
      <c r="AE1209" s="148"/>
      <c r="AF1209" s="148"/>
      <c r="AG1209" s="148"/>
      <c r="AH1209" s="148"/>
      <c r="AI1209" s="148"/>
      <c r="AJ1209" s="148"/>
      <c r="AK1209" s="148"/>
      <c r="AL1209" s="148"/>
      <c r="AM1209" s="148"/>
      <c r="AN1209" s="148"/>
      <c r="AO1209" s="148"/>
      <c r="AP1209" s="148"/>
      <c r="AQ1209" s="148"/>
      <c r="AR1209" s="148"/>
      <c r="AS1209" s="148"/>
      <c r="AT1209" s="148"/>
      <c r="AU1209" s="148"/>
      <c r="AV1209" s="148"/>
      <c r="AW1209" s="148"/>
      <c r="AX1209" s="148"/>
      <c r="AY1209" s="148"/>
      <c r="AZ1209" s="148"/>
      <c r="BA1209" s="148"/>
      <c r="BB1209" s="148"/>
      <c r="BC1209" s="148"/>
      <c r="BD1209" s="148"/>
      <c r="BE1209" s="148"/>
      <c r="BF1209" s="148"/>
      <c r="BG1209" s="148"/>
      <c r="BH1209" s="148"/>
      <c r="BI1209" s="148"/>
      <c r="BJ1209" s="148"/>
      <c r="BK1209" s="148"/>
      <c r="BL1209" s="148"/>
      <c r="BM1209" s="148"/>
      <c r="BN1209" s="148"/>
      <c r="BO1209" s="148"/>
      <c r="BP1209" s="148"/>
      <c r="BQ1209" s="148"/>
      <c r="BR1209" s="148"/>
      <c r="BS1209" s="148"/>
      <c r="BT1209" s="148"/>
      <c r="BU1209" s="148"/>
      <c r="BV1209" s="148"/>
      <c r="BW1209" s="148"/>
      <c r="BX1209" s="148"/>
      <c r="BY1209" s="148"/>
      <c r="BZ1209" s="148"/>
    </row>
    <row r="1210" spans="1:78" s="133" customFormat="1" ht="12.75" customHeight="1" x14ac:dyDescent="0.2">
      <c r="A1210" s="134" t="s">
        <v>27261</v>
      </c>
      <c r="B1210" s="125">
        <v>0.01</v>
      </c>
      <c r="C1210" s="126"/>
      <c r="D1210" s="126"/>
      <c r="E1210" s="125"/>
      <c r="F1210" s="125"/>
      <c r="G1210" s="125"/>
      <c r="H1210" s="125"/>
      <c r="I1210" s="125"/>
      <c r="J1210" s="125"/>
      <c r="K1210" s="125"/>
      <c r="L1210" s="125"/>
      <c r="M1210" s="125"/>
      <c r="N1210" s="125"/>
      <c r="O1210" s="125"/>
      <c r="P1210" s="125"/>
      <c r="Q1210" s="125"/>
      <c r="R1210" s="149"/>
      <c r="U1210" s="148"/>
      <c r="V1210" s="148"/>
      <c r="W1210" s="148"/>
      <c r="X1210" s="148"/>
      <c r="Y1210" s="148"/>
      <c r="Z1210" s="148"/>
      <c r="AA1210" s="148"/>
      <c r="AB1210" s="148"/>
      <c r="AC1210" s="148"/>
      <c r="AD1210" s="148"/>
      <c r="AE1210" s="148"/>
      <c r="AF1210" s="148"/>
      <c r="AG1210" s="148"/>
      <c r="AH1210" s="148"/>
      <c r="AI1210" s="148"/>
      <c r="AJ1210" s="148"/>
      <c r="AK1210" s="148"/>
      <c r="AL1210" s="148"/>
      <c r="AM1210" s="148"/>
      <c r="AN1210" s="148"/>
      <c r="AO1210" s="148"/>
      <c r="AP1210" s="148"/>
      <c r="AQ1210" s="148"/>
      <c r="AR1210" s="148"/>
      <c r="AS1210" s="148"/>
      <c r="AT1210" s="148"/>
      <c r="AU1210" s="148"/>
      <c r="AV1210" s="148"/>
      <c r="AW1210" s="148"/>
      <c r="AX1210" s="148"/>
      <c r="AY1210" s="148"/>
      <c r="AZ1210" s="148"/>
      <c r="BA1210" s="148"/>
      <c r="BB1210" s="148"/>
      <c r="BC1210" s="148"/>
      <c r="BD1210" s="148"/>
      <c r="BE1210" s="148"/>
      <c r="BF1210" s="148"/>
      <c r="BG1210" s="148"/>
      <c r="BH1210" s="148"/>
      <c r="BI1210" s="148"/>
      <c r="BJ1210" s="148"/>
      <c r="BK1210" s="148"/>
      <c r="BL1210" s="148"/>
      <c r="BM1210" s="148"/>
      <c r="BN1210" s="148"/>
      <c r="BO1210" s="148"/>
      <c r="BP1210" s="148"/>
      <c r="BQ1210" s="148"/>
      <c r="BR1210" s="148"/>
      <c r="BS1210" s="148"/>
      <c r="BT1210" s="148"/>
      <c r="BU1210" s="148"/>
      <c r="BV1210" s="148"/>
      <c r="BW1210" s="148"/>
      <c r="BX1210" s="148"/>
      <c r="BY1210" s="148"/>
      <c r="BZ1210" s="148"/>
    </row>
    <row r="1211" spans="1:78" s="133" customFormat="1" ht="12.75" customHeight="1" x14ac:dyDescent="0.2">
      <c r="A1211" s="150" t="s">
        <v>27116</v>
      </c>
      <c r="B1211" s="144" t="s">
        <v>20</v>
      </c>
      <c r="C1211" s="145"/>
      <c r="D1211" s="145"/>
      <c r="E1211" s="144"/>
      <c r="F1211" s="144"/>
      <c r="G1211" s="144"/>
      <c r="H1211" s="144"/>
      <c r="I1211" s="144"/>
      <c r="J1211" s="144"/>
      <c r="K1211" s="144"/>
      <c r="L1211" s="144"/>
      <c r="M1211" s="144"/>
      <c r="N1211" s="144"/>
      <c r="O1211" s="144"/>
      <c r="P1211" s="144"/>
      <c r="Q1211" s="144"/>
      <c r="R1211" s="151"/>
      <c r="U1211" s="148"/>
      <c r="V1211" s="148"/>
      <c r="W1211" s="148"/>
      <c r="X1211" s="148"/>
      <c r="Y1211" s="148"/>
      <c r="Z1211" s="148"/>
      <c r="AA1211" s="148"/>
      <c r="AB1211" s="148"/>
      <c r="AC1211" s="148"/>
      <c r="AD1211" s="148"/>
      <c r="AE1211" s="148"/>
      <c r="AF1211" s="148"/>
      <c r="AG1211" s="148"/>
      <c r="AH1211" s="148"/>
      <c r="AI1211" s="148"/>
      <c r="AJ1211" s="148"/>
      <c r="AK1211" s="148"/>
      <c r="AL1211" s="148"/>
      <c r="AM1211" s="148"/>
      <c r="AN1211" s="148"/>
      <c r="AO1211" s="148"/>
      <c r="AP1211" s="148"/>
      <c r="AQ1211" s="148"/>
      <c r="AR1211" s="148"/>
      <c r="AS1211" s="148"/>
      <c r="AT1211" s="148"/>
      <c r="AU1211" s="148"/>
      <c r="AV1211" s="148"/>
      <c r="AW1211" s="148"/>
      <c r="AX1211" s="148"/>
      <c r="AY1211" s="148"/>
      <c r="AZ1211" s="148"/>
      <c r="BA1211" s="148"/>
      <c r="BB1211" s="148"/>
      <c r="BC1211" s="148"/>
      <c r="BD1211" s="148"/>
      <c r="BE1211" s="148"/>
      <c r="BF1211" s="148"/>
      <c r="BG1211" s="148"/>
      <c r="BH1211" s="148"/>
      <c r="BI1211" s="148"/>
      <c r="BJ1211" s="148"/>
      <c r="BK1211" s="148"/>
      <c r="BL1211" s="148"/>
      <c r="BM1211" s="148"/>
      <c r="BN1211" s="148"/>
      <c r="BO1211" s="148"/>
      <c r="BP1211" s="148"/>
      <c r="BQ1211" s="148"/>
      <c r="BR1211" s="148"/>
      <c r="BS1211" s="148"/>
      <c r="BT1211" s="148"/>
      <c r="BU1211" s="148"/>
      <c r="BV1211" s="148"/>
      <c r="BW1211" s="148"/>
      <c r="BX1211" s="148"/>
      <c r="BY1211" s="148"/>
      <c r="BZ1211" s="148"/>
    </row>
    <row r="1212" spans="1:78" s="133" customFormat="1" ht="12.75" customHeight="1" x14ac:dyDescent="0.2">
      <c r="A1212" s="134" t="s">
        <v>27116</v>
      </c>
      <c r="B1212" s="125">
        <v>0.01</v>
      </c>
      <c r="C1212" s="126"/>
      <c r="D1212" s="126"/>
      <c r="E1212" s="125"/>
      <c r="F1212" s="125"/>
      <c r="G1212" s="125"/>
      <c r="H1212" s="125"/>
      <c r="I1212" s="125"/>
      <c r="J1212" s="125"/>
      <c r="K1212" s="125"/>
      <c r="L1212" s="125"/>
      <c r="M1212" s="125"/>
      <c r="N1212" s="125"/>
      <c r="O1212" s="125"/>
      <c r="P1212" s="125"/>
      <c r="Q1212" s="125"/>
      <c r="R1212" s="149"/>
      <c r="U1212" s="148"/>
      <c r="V1212" s="148"/>
      <c r="W1212" s="148"/>
      <c r="X1212" s="148"/>
      <c r="Y1212" s="148"/>
      <c r="Z1212" s="148"/>
      <c r="AA1212" s="148"/>
      <c r="AB1212" s="148"/>
      <c r="AC1212" s="148"/>
      <c r="AD1212" s="148"/>
      <c r="AE1212" s="148"/>
      <c r="AF1212" s="148"/>
      <c r="AG1212" s="148"/>
      <c r="AH1212" s="148"/>
      <c r="AI1212" s="148"/>
      <c r="AJ1212" s="148"/>
      <c r="AK1212" s="148"/>
      <c r="AL1212" s="148"/>
      <c r="AM1212" s="148"/>
      <c r="AN1212" s="148"/>
      <c r="AO1212" s="148"/>
      <c r="AP1212" s="148"/>
      <c r="AQ1212" s="148"/>
      <c r="AR1212" s="148"/>
      <c r="AS1212" s="148"/>
      <c r="AT1212" s="148"/>
      <c r="AU1212" s="148"/>
      <c r="AV1212" s="148"/>
      <c r="AW1212" s="148"/>
      <c r="AX1212" s="148"/>
      <c r="AY1212" s="148"/>
      <c r="AZ1212" s="148"/>
      <c r="BA1212" s="148"/>
      <c r="BB1212" s="148"/>
      <c r="BC1212" s="148"/>
      <c r="BD1212" s="148"/>
      <c r="BE1212" s="148"/>
      <c r="BF1212" s="148"/>
      <c r="BG1212" s="148"/>
      <c r="BH1212" s="148"/>
      <c r="BI1212" s="148"/>
      <c r="BJ1212" s="148"/>
      <c r="BK1212" s="148"/>
      <c r="BL1212" s="148"/>
      <c r="BM1212" s="148"/>
      <c r="BN1212" s="148"/>
      <c r="BO1212" s="148"/>
      <c r="BP1212" s="148"/>
      <c r="BQ1212" s="148"/>
      <c r="BR1212" s="148"/>
      <c r="BS1212" s="148"/>
      <c r="BT1212" s="148"/>
      <c r="BU1212" s="148"/>
      <c r="BV1212" s="148"/>
      <c r="BW1212" s="148"/>
      <c r="BX1212" s="148"/>
      <c r="BY1212" s="148"/>
      <c r="BZ1212" s="148"/>
    </row>
    <row r="1213" spans="1:78" s="133" customFormat="1" ht="12.75" customHeight="1" x14ac:dyDescent="0.2">
      <c r="A1213" s="129" t="s">
        <v>27279</v>
      </c>
      <c r="B1213" s="152" t="s">
        <v>0</v>
      </c>
      <c r="C1213" s="194"/>
      <c r="D1213" s="194"/>
      <c r="E1213" s="152"/>
      <c r="F1213" s="152"/>
      <c r="G1213" s="152"/>
      <c r="H1213" s="152"/>
      <c r="I1213" s="152"/>
      <c r="J1213" s="152"/>
      <c r="K1213" s="152"/>
      <c r="L1213" s="152"/>
      <c r="M1213" s="152"/>
      <c r="N1213" s="152"/>
      <c r="O1213" s="152"/>
      <c r="P1213" s="152"/>
      <c r="Q1213" s="152"/>
      <c r="R1213" s="212"/>
      <c r="U1213" s="148"/>
      <c r="V1213" s="148"/>
      <c r="W1213" s="148"/>
      <c r="X1213" s="148"/>
      <c r="Y1213" s="148"/>
      <c r="Z1213" s="148"/>
      <c r="AA1213" s="148"/>
      <c r="AB1213" s="148"/>
      <c r="AC1213" s="148"/>
      <c r="AD1213" s="148"/>
      <c r="AE1213" s="148"/>
      <c r="AF1213" s="148"/>
      <c r="AG1213" s="148"/>
      <c r="AH1213" s="148"/>
      <c r="AI1213" s="148"/>
      <c r="AJ1213" s="148"/>
      <c r="AK1213" s="148"/>
      <c r="AL1213" s="148"/>
      <c r="AM1213" s="148"/>
      <c r="AN1213" s="148"/>
      <c r="AO1213" s="148"/>
      <c r="AP1213" s="148"/>
      <c r="AQ1213" s="148"/>
      <c r="AR1213" s="148"/>
      <c r="AS1213" s="148"/>
      <c r="AT1213" s="148"/>
      <c r="AU1213" s="148"/>
      <c r="AV1213" s="148"/>
      <c r="AW1213" s="148"/>
      <c r="AX1213" s="148"/>
      <c r="AY1213" s="148"/>
      <c r="AZ1213" s="148"/>
      <c r="BA1213" s="148"/>
      <c r="BB1213" s="148"/>
      <c r="BC1213" s="148"/>
      <c r="BD1213" s="148"/>
      <c r="BE1213" s="148"/>
      <c r="BF1213" s="148"/>
      <c r="BG1213" s="148"/>
      <c r="BH1213" s="148"/>
      <c r="BI1213" s="148"/>
      <c r="BJ1213" s="148"/>
      <c r="BK1213" s="148"/>
      <c r="BL1213" s="148"/>
      <c r="BM1213" s="148"/>
      <c r="BN1213" s="148"/>
      <c r="BO1213" s="148"/>
      <c r="BP1213" s="148"/>
      <c r="BQ1213" s="148"/>
      <c r="BR1213" s="148"/>
      <c r="BS1213" s="148"/>
      <c r="BT1213" s="148"/>
      <c r="BU1213" s="148"/>
      <c r="BV1213" s="148"/>
      <c r="BW1213" s="148"/>
      <c r="BX1213" s="148"/>
      <c r="BY1213" s="148"/>
      <c r="BZ1213" s="148"/>
    </row>
    <row r="1214" spans="1:78" s="133" customFormat="1" ht="12.75" customHeight="1" x14ac:dyDescent="0.2">
      <c r="A1214" s="134" t="s">
        <v>27279</v>
      </c>
      <c r="B1214" s="125">
        <v>0.01</v>
      </c>
      <c r="C1214" s="126"/>
      <c r="D1214" s="126"/>
      <c r="E1214" s="125"/>
      <c r="F1214" s="125"/>
      <c r="G1214" s="125"/>
      <c r="H1214" s="125"/>
      <c r="I1214" s="125"/>
      <c r="J1214" s="125"/>
      <c r="K1214" s="125"/>
      <c r="L1214" s="125"/>
      <c r="M1214" s="125"/>
      <c r="N1214" s="125"/>
      <c r="O1214" s="125"/>
      <c r="P1214" s="125"/>
      <c r="Q1214" s="125"/>
      <c r="R1214" s="149"/>
      <c r="U1214" s="148"/>
      <c r="V1214" s="148"/>
      <c r="W1214" s="148"/>
      <c r="X1214" s="148"/>
      <c r="Y1214" s="148"/>
      <c r="Z1214" s="148"/>
      <c r="AA1214" s="148"/>
      <c r="AB1214" s="148"/>
      <c r="AC1214" s="148"/>
      <c r="AD1214" s="148"/>
      <c r="AE1214" s="148"/>
      <c r="AF1214" s="148"/>
      <c r="AG1214" s="148"/>
      <c r="AH1214" s="148"/>
      <c r="AI1214" s="148"/>
      <c r="AJ1214" s="148"/>
      <c r="AK1214" s="148"/>
      <c r="AL1214" s="148"/>
      <c r="AM1214" s="148"/>
      <c r="AN1214" s="148"/>
      <c r="AO1214" s="148"/>
      <c r="AP1214" s="148"/>
      <c r="AQ1214" s="148"/>
      <c r="AR1214" s="148"/>
      <c r="AS1214" s="148"/>
      <c r="AT1214" s="148"/>
      <c r="AU1214" s="148"/>
      <c r="AV1214" s="148"/>
      <c r="AW1214" s="148"/>
      <c r="AX1214" s="148"/>
      <c r="AY1214" s="148"/>
      <c r="AZ1214" s="148"/>
      <c r="BA1214" s="148"/>
      <c r="BB1214" s="148"/>
      <c r="BC1214" s="148"/>
      <c r="BD1214" s="148"/>
      <c r="BE1214" s="148"/>
      <c r="BF1214" s="148"/>
      <c r="BG1214" s="148"/>
      <c r="BH1214" s="148"/>
      <c r="BI1214" s="148"/>
      <c r="BJ1214" s="148"/>
      <c r="BK1214" s="148"/>
      <c r="BL1214" s="148"/>
      <c r="BM1214" s="148"/>
      <c r="BN1214" s="148"/>
      <c r="BO1214" s="148"/>
      <c r="BP1214" s="148"/>
      <c r="BQ1214" s="148"/>
      <c r="BR1214" s="148"/>
      <c r="BS1214" s="148"/>
      <c r="BT1214" s="148"/>
      <c r="BU1214" s="148"/>
      <c r="BV1214" s="148"/>
      <c r="BW1214" s="148"/>
      <c r="BX1214" s="148"/>
      <c r="BY1214" s="148"/>
      <c r="BZ1214" s="148"/>
    </row>
    <row r="1215" spans="1:78" s="133" customFormat="1" ht="12.75" customHeight="1" x14ac:dyDescent="0.2">
      <c r="A1215" s="141" t="s">
        <v>27470</v>
      </c>
      <c r="B1215" s="222" t="s">
        <v>26860</v>
      </c>
      <c r="C1215" s="194"/>
      <c r="D1215" s="194"/>
      <c r="E1215" s="152"/>
      <c r="F1215" s="152"/>
      <c r="G1215" s="152"/>
      <c r="H1215" s="152"/>
      <c r="I1215" s="152"/>
      <c r="J1215" s="152"/>
      <c r="K1215" s="152"/>
      <c r="L1215" s="152"/>
      <c r="M1215" s="152"/>
      <c r="N1215" s="152"/>
      <c r="O1215" s="152"/>
      <c r="P1215" s="152"/>
      <c r="Q1215" s="152"/>
      <c r="R1215" s="212"/>
      <c r="U1215" s="148"/>
      <c r="V1215" s="148"/>
      <c r="W1215" s="148"/>
      <c r="X1215" s="148"/>
      <c r="Y1215" s="148"/>
      <c r="Z1215" s="148"/>
      <c r="AA1215" s="148"/>
      <c r="AB1215" s="148"/>
      <c r="AC1215" s="148"/>
      <c r="AD1215" s="148"/>
      <c r="AE1215" s="148"/>
      <c r="AF1215" s="148"/>
      <c r="AG1215" s="148"/>
      <c r="AH1215" s="148"/>
      <c r="AI1215" s="148"/>
      <c r="AJ1215" s="148"/>
      <c r="AK1215" s="148"/>
      <c r="AL1215" s="148"/>
      <c r="AM1215" s="148"/>
      <c r="AN1215" s="148"/>
      <c r="AO1215" s="148"/>
      <c r="AP1215" s="148"/>
      <c r="AQ1215" s="148"/>
      <c r="AR1215" s="148"/>
      <c r="AS1215" s="148"/>
      <c r="AT1215" s="148"/>
      <c r="AU1215" s="148"/>
      <c r="AV1215" s="148"/>
      <c r="AW1215" s="148"/>
      <c r="AX1215" s="148"/>
      <c r="AY1215" s="148"/>
      <c r="AZ1215" s="148"/>
      <c r="BA1215" s="148"/>
      <c r="BB1215" s="148"/>
      <c r="BC1215" s="148"/>
      <c r="BD1215" s="148"/>
      <c r="BE1215" s="148"/>
      <c r="BF1215" s="148"/>
      <c r="BG1215" s="148"/>
      <c r="BH1215" s="148"/>
      <c r="BI1215" s="148"/>
      <c r="BJ1215" s="148"/>
      <c r="BK1215" s="148"/>
      <c r="BL1215" s="148"/>
      <c r="BM1215" s="148"/>
      <c r="BN1215" s="148"/>
      <c r="BO1215" s="148"/>
      <c r="BP1215" s="148"/>
      <c r="BQ1215" s="148"/>
      <c r="BR1215" s="148"/>
      <c r="BS1215" s="148"/>
      <c r="BT1215" s="148"/>
      <c r="BU1215" s="148"/>
      <c r="BV1215" s="148"/>
      <c r="BW1215" s="148"/>
      <c r="BX1215" s="148"/>
      <c r="BY1215" s="148"/>
      <c r="BZ1215" s="148"/>
    </row>
    <row r="1216" spans="1:78" s="133" customFormat="1" ht="12.75" customHeight="1" x14ac:dyDescent="0.2">
      <c r="A1216" s="142" t="s">
        <v>27470</v>
      </c>
      <c r="B1216" s="157">
        <v>0.01</v>
      </c>
      <c r="C1216" s="126"/>
      <c r="D1216" s="126"/>
      <c r="E1216" s="125"/>
      <c r="F1216" s="125"/>
      <c r="G1216" s="125"/>
      <c r="H1216" s="125"/>
      <c r="I1216" s="125"/>
      <c r="J1216" s="125"/>
      <c r="K1216" s="125"/>
      <c r="L1216" s="125"/>
      <c r="M1216" s="125"/>
      <c r="N1216" s="125"/>
      <c r="O1216" s="125"/>
      <c r="P1216" s="125"/>
      <c r="Q1216" s="125"/>
      <c r="R1216" s="149"/>
      <c r="U1216" s="148"/>
      <c r="V1216" s="148"/>
      <c r="W1216" s="148"/>
      <c r="X1216" s="148"/>
      <c r="Y1216" s="148"/>
      <c r="Z1216" s="148"/>
      <c r="AA1216" s="148"/>
      <c r="AB1216" s="148"/>
      <c r="AC1216" s="148"/>
      <c r="AD1216" s="148"/>
      <c r="AE1216" s="148"/>
      <c r="AF1216" s="148"/>
      <c r="AG1216" s="148"/>
      <c r="AH1216" s="148"/>
      <c r="AI1216" s="148"/>
      <c r="AJ1216" s="148"/>
      <c r="AK1216" s="148"/>
      <c r="AL1216" s="148"/>
      <c r="AM1216" s="148"/>
      <c r="AN1216" s="148"/>
      <c r="AO1216" s="148"/>
      <c r="AP1216" s="148"/>
      <c r="AQ1216" s="148"/>
      <c r="AR1216" s="148"/>
      <c r="AS1216" s="148"/>
      <c r="AT1216" s="148"/>
      <c r="AU1216" s="148"/>
      <c r="AV1216" s="148"/>
      <c r="AW1216" s="148"/>
      <c r="AX1216" s="148"/>
      <c r="AY1216" s="148"/>
      <c r="AZ1216" s="148"/>
      <c r="BA1216" s="148"/>
      <c r="BB1216" s="148"/>
      <c r="BC1216" s="148"/>
      <c r="BD1216" s="148"/>
      <c r="BE1216" s="148"/>
      <c r="BF1216" s="148"/>
      <c r="BG1216" s="148"/>
      <c r="BH1216" s="148"/>
      <c r="BI1216" s="148"/>
      <c r="BJ1216" s="148"/>
      <c r="BK1216" s="148"/>
      <c r="BL1216" s="148"/>
      <c r="BM1216" s="148"/>
      <c r="BN1216" s="148"/>
      <c r="BO1216" s="148"/>
      <c r="BP1216" s="148"/>
      <c r="BQ1216" s="148"/>
      <c r="BR1216" s="148"/>
      <c r="BS1216" s="148"/>
      <c r="BT1216" s="148"/>
      <c r="BU1216" s="148"/>
      <c r="BV1216" s="148"/>
      <c r="BW1216" s="148"/>
      <c r="BX1216" s="148"/>
      <c r="BY1216" s="148"/>
      <c r="BZ1216" s="148"/>
    </row>
    <row r="1217" spans="1:78" s="133" customFormat="1" ht="25.5" x14ac:dyDescent="0.2">
      <c r="A1217" s="150" t="s">
        <v>27277</v>
      </c>
      <c r="B1217" s="223" t="s">
        <v>20</v>
      </c>
      <c r="C1217" s="146" t="s">
        <v>26860</v>
      </c>
      <c r="D1217" s="145" t="s">
        <v>26</v>
      </c>
      <c r="E1217" s="144"/>
      <c r="F1217" s="144"/>
      <c r="G1217" s="144"/>
      <c r="H1217" s="144"/>
      <c r="I1217" s="144"/>
      <c r="J1217" s="144"/>
      <c r="K1217" s="144"/>
      <c r="L1217" s="144"/>
      <c r="M1217" s="144"/>
      <c r="N1217" s="144"/>
      <c r="O1217" s="144"/>
      <c r="P1217" s="144"/>
      <c r="Q1217" s="144"/>
      <c r="R1217" s="151"/>
      <c r="U1217" s="148"/>
      <c r="V1217" s="148"/>
      <c r="W1217" s="148"/>
      <c r="X1217" s="148"/>
      <c r="Y1217" s="148"/>
      <c r="Z1217" s="148"/>
      <c r="AA1217" s="148"/>
      <c r="AB1217" s="148"/>
      <c r="AC1217" s="148"/>
      <c r="AD1217" s="148"/>
      <c r="AE1217" s="148"/>
      <c r="AF1217" s="148"/>
      <c r="AG1217" s="148"/>
      <c r="AH1217" s="148"/>
      <c r="AI1217" s="148"/>
      <c r="AJ1217" s="148"/>
      <c r="AK1217" s="148"/>
      <c r="AL1217" s="148"/>
      <c r="AM1217" s="148"/>
      <c r="AN1217" s="148"/>
      <c r="AO1217" s="148"/>
      <c r="AP1217" s="148"/>
      <c r="AQ1217" s="148"/>
      <c r="AR1217" s="148"/>
      <c r="AS1217" s="148"/>
      <c r="AT1217" s="148"/>
      <c r="AU1217" s="148"/>
      <c r="AV1217" s="148"/>
      <c r="AW1217" s="148"/>
      <c r="AX1217" s="148"/>
      <c r="AY1217" s="148"/>
      <c r="AZ1217" s="148"/>
      <c r="BA1217" s="148"/>
      <c r="BB1217" s="148"/>
      <c r="BC1217" s="148"/>
      <c r="BD1217" s="148"/>
      <c r="BE1217" s="148"/>
      <c r="BF1217" s="148"/>
      <c r="BG1217" s="148"/>
      <c r="BH1217" s="148"/>
      <c r="BI1217" s="148"/>
      <c r="BJ1217" s="148"/>
      <c r="BK1217" s="148"/>
      <c r="BL1217" s="148"/>
      <c r="BM1217" s="148"/>
      <c r="BN1217" s="148"/>
      <c r="BO1217" s="148"/>
      <c r="BP1217" s="148"/>
      <c r="BQ1217" s="148"/>
      <c r="BR1217" s="148"/>
      <c r="BS1217" s="148"/>
      <c r="BT1217" s="148"/>
      <c r="BU1217" s="148"/>
      <c r="BV1217" s="148"/>
      <c r="BW1217" s="148"/>
      <c r="BX1217" s="148"/>
      <c r="BY1217" s="148"/>
      <c r="BZ1217" s="148"/>
    </row>
    <row r="1218" spans="1:78" s="133" customFormat="1" ht="12.75" customHeight="1" x14ac:dyDescent="0.2">
      <c r="A1218" s="134" t="s">
        <v>27277</v>
      </c>
      <c r="B1218" s="127">
        <v>0.01</v>
      </c>
      <c r="C1218" s="126">
        <v>0.01</v>
      </c>
      <c r="D1218" s="126">
        <v>0.01</v>
      </c>
      <c r="E1218" s="125"/>
      <c r="F1218" s="125"/>
      <c r="G1218" s="125"/>
      <c r="H1218" s="125"/>
      <c r="I1218" s="125"/>
      <c r="J1218" s="125"/>
      <c r="K1218" s="125"/>
      <c r="L1218" s="125"/>
      <c r="M1218" s="125"/>
      <c r="N1218" s="125"/>
      <c r="O1218" s="125"/>
      <c r="P1218" s="125"/>
      <c r="Q1218" s="125"/>
      <c r="R1218" s="149"/>
      <c r="U1218" s="148"/>
      <c r="V1218" s="148"/>
      <c r="W1218" s="148"/>
      <c r="X1218" s="148"/>
      <c r="Y1218" s="148"/>
      <c r="Z1218" s="148"/>
      <c r="AA1218" s="148"/>
      <c r="AB1218" s="148"/>
      <c r="AC1218" s="148"/>
      <c r="AD1218" s="148"/>
      <c r="AE1218" s="148"/>
      <c r="AF1218" s="148"/>
      <c r="AG1218" s="148"/>
      <c r="AH1218" s="148"/>
      <c r="AI1218" s="148"/>
      <c r="AJ1218" s="148"/>
      <c r="AK1218" s="148"/>
      <c r="AL1218" s="148"/>
      <c r="AM1218" s="148"/>
      <c r="AN1218" s="148"/>
      <c r="AO1218" s="148"/>
      <c r="AP1218" s="148"/>
      <c r="AQ1218" s="148"/>
      <c r="AR1218" s="148"/>
      <c r="AS1218" s="148"/>
      <c r="AT1218" s="148"/>
      <c r="AU1218" s="148"/>
      <c r="AV1218" s="148"/>
      <c r="AW1218" s="148"/>
      <c r="AX1218" s="148"/>
      <c r="AY1218" s="148"/>
      <c r="AZ1218" s="148"/>
      <c r="BA1218" s="148"/>
      <c r="BB1218" s="148"/>
      <c r="BC1218" s="148"/>
      <c r="BD1218" s="148"/>
      <c r="BE1218" s="148"/>
      <c r="BF1218" s="148"/>
      <c r="BG1218" s="148"/>
      <c r="BH1218" s="148"/>
      <c r="BI1218" s="148"/>
      <c r="BJ1218" s="148"/>
      <c r="BK1218" s="148"/>
      <c r="BL1218" s="148"/>
      <c r="BM1218" s="148"/>
      <c r="BN1218" s="148"/>
      <c r="BO1218" s="148"/>
      <c r="BP1218" s="148"/>
      <c r="BQ1218" s="148"/>
      <c r="BR1218" s="148"/>
      <c r="BS1218" s="148"/>
      <c r="BT1218" s="148"/>
      <c r="BU1218" s="148"/>
      <c r="BV1218" s="148"/>
      <c r="BW1218" s="148"/>
      <c r="BX1218" s="148"/>
      <c r="BY1218" s="148"/>
      <c r="BZ1218" s="148"/>
    </row>
    <row r="1219" spans="1:78" s="133" customFormat="1" ht="12.75" customHeight="1" x14ac:dyDescent="0.2">
      <c r="A1219" s="150" t="s">
        <v>27000</v>
      </c>
      <c r="B1219" s="144" t="s">
        <v>26947</v>
      </c>
      <c r="C1219" s="145"/>
      <c r="D1219" s="145"/>
      <c r="E1219" s="144"/>
      <c r="F1219" s="144"/>
      <c r="G1219" s="144"/>
      <c r="H1219" s="144"/>
      <c r="I1219" s="144"/>
      <c r="J1219" s="144"/>
      <c r="K1219" s="144"/>
      <c r="L1219" s="144"/>
      <c r="M1219" s="144"/>
      <c r="N1219" s="144"/>
      <c r="O1219" s="144"/>
      <c r="P1219" s="144"/>
      <c r="Q1219" s="144"/>
      <c r="R1219" s="151"/>
      <c r="U1219" s="148"/>
      <c r="V1219" s="148"/>
      <c r="W1219" s="148"/>
      <c r="X1219" s="148"/>
      <c r="Y1219" s="148"/>
      <c r="Z1219" s="148"/>
      <c r="AA1219" s="148"/>
      <c r="AB1219" s="148"/>
      <c r="AC1219" s="148"/>
      <c r="AD1219" s="148"/>
      <c r="AE1219" s="148"/>
      <c r="AF1219" s="148"/>
      <c r="AG1219" s="148"/>
      <c r="AH1219" s="148"/>
      <c r="AI1219" s="148"/>
      <c r="AJ1219" s="148"/>
      <c r="AK1219" s="148"/>
      <c r="AL1219" s="148"/>
      <c r="AM1219" s="148"/>
      <c r="AN1219" s="148"/>
      <c r="AO1219" s="148"/>
      <c r="AP1219" s="148"/>
      <c r="AQ1219" s="148"/>
      <c r="AR1219" s="148"/>
      <c r="AS1219" s="148"/>
      <c r="AT1219" s="148"/>
      <c r="AU1219" s="148"/>
      <c r="AV1219" s="148"/>
      <c r="AW1219" s="148"/>
      <c r="AX1219" s="148"/>
      <c r="AY1219" s="148"/>
      <c r="AZ1219" s="148"/>
      <c r="BA1219" s="148"/>
      <c r="BB1219" s="148"/>
      <c r="BC1219" s="148"/>
      <c r="BD1219" s="148"/>
      <c r="BE1219" s="148"/>
      <c r="BF1219" s="148"/>
      <c r="BG1219" s="148"/>
      <c r="BH1219" s="148"/>
      <c r="BI1219" s="148"/>
      <c r="BJ1219" s="148"/>
      <c r="BK1219" s="148"/>
      <c r="BL1219" s="148"/>
      <c r="BM1219" s="148"/>
      <c r="BN1219" s="148"/>
      <c r="BO1219" s="148"/>
      <c r="BP1219" s="148"/>
      <c r="BQ1219" s="148"/>
      <c r="BR1219" s="148"/>
      <c r="BS1219" s="148"/>
      <c r="BT1219" s="148"/>
      <c r="BU1219" s="148"/>
      <c r="BV1219" s="148"/>
      <c r="BW1219" s="148"/>
      <c r="BX1219" s="148"/>
      <c r="BY1219" s="148"/>
      <c r="BZ1219" s="148"/>
    </row>
    <row r="1220" spans="1:78" s="133" customFormat="1" ht="12.75" customHeight="1" x14ac:dyDescent="0.2">
      <c r="A1220" s="134" t="s">
        <v>27000</v>
      </c>
      <c r="B1220" s="125">
        <v>0.01</v>
      </c>
      <c r="C1220" s="126"/>
      <c r="D1220" s="126"/>
      <c r="E1220" s="125"/>
      <c r="F1220" s="125"/>
      <c r="G1220" s="125"/>
      <c r="H1220" s="125"/>
      <c r="I1220" s="125"/>
      <c r="J1220" s="125"/>
      <c r="K1220" s="125"/>
      <c r="L1220" s="125"/>
      <c r="M1220" s="125"/>
      <c r="N1220" s="125"/>
      <c r="O1220" s="125"/>
      <c r="P1220" s="125"/>
      <c r="Q1220" s="125"/>
      <c r="R1220" s="149"/>
      <c r="U1220" s="148"/>
      <c r="V1220" s="148"/>
      <c r="W1220" s="148"/>
      <c r="X1220" s="148"/>
      <c r="Y1220" s="148"/>
      <c r="Z1220" s="148"/>
      <c r="AA1220" s="148"/>
      <c r="AB1220" s="148"/>
      <c r="AC1220" s="148"/>
      <c r="AD1220" s="148"/>
      <c r="AE1220" s="148"/>
      <c r="AF1220" s="148"/>
      <c r="AG1220" s="148"/>
      <c r="AH1220" s="148"/>
      <c r="AI1220" s="148"/>
      <c r="AJ1220" s="148"/>
      <c r="AK1220" s="148"/>
      <c r="AL1220" s="148"/>
      <c r="AM1220" s="148"/>
      <c r="AN1220" s="148"/>
      <c r="AO1220" s="148"/>
      <c r="AP1220" s="148"/>
      <c r="AQ1220" s="148"/>
      <c r="AR1220" s="148"/>
      <c r="AS1220" s="148"/>
      <c r="AT1220" s="148"/>
      <c r="AU1220" s="148"/>
      <c r="AV1220" s="148"/>
      <c r="AW1220" s="148"/>
      <c r="AX1220" s="148"/>
      <c r="AY1220" s="148"/>
      <c r="AZ1220" s="148"/>
      <c r="BA1220" s="148"/>
      <c r="BB1220" s="148"/>
      <c r="BC1220" s="148"/>
      <c r="BD1220" s="148"/>
      <c r="BE1220" s="148"/>
      <c r="BF1220" s="148"/>
      <c r="BG1220" s="148"/>
      <c r="BH1220" s="148"/>
      <c r="BI1220" s="148"/>
      <c r="BJ1220" s="148"/>
      <c r="BK1220" s="148"/>
      <c r="BL1220" s="148"/>
      <c r="BM1220" s="148"/>
      <c r="BN1220" s="148"/>
      <c r="BO1220" s="148"/>
      <c r="BP1220" s="148"/>
      <c r="BQ1220" s="148"/>
      <c r="BR1220" s="148"/>
      <c r="BS1220" s="148"/>
      <c r="BT1220" s="148"/>
      <c r="BU1220" s="148"/>
      <c r="BV1220" s="148"/>
      <c r="BW1220" s="148"/>
      <c r="BX1220" s="148"/>
      <c r="BY1220" s="148"/>
      <c r="BZ1220" s="148"/>
    </row>
    <row r="1221" spans="1:78" s="133" customFormat="1" ht="12.75" customHeight="1" x14ac:dyDescent="0.2">
      <c r="A1221" s="150" t="s">
        <v>26951</v>
      </c>
      <c r="B1221" s="144" t="s">
        <v>26860</v>
      </c>
      <c r="C1221" s="145"/>
      <c r="D1221" s="145"/>
      <c r="E1221" s="144"/>
      <c r="F1221" s="144"/>
      <c r="G1221" s="144"/>
      <c r="H1221" s="144"/>
      <c r="I1221" s="144"/>
      <c r="J1221" s="144"/>
      <c r="K1221" s="144"/>
      <c r="L1221" s="144"/>
      <c r="M1221" s="144"/>
      <c r="N1221" s="144"/>
      <c r="O1221" s="144"/>
      <c r="P1221" s="144"/>
      <c r="Q1221" s="144"/>
      <c r="R1221" s="151"/>
      <c r="U1221" s="148"/>
      <c r="V1221" s="148"/>
      <c r="W1221" s="148"/>
      <c r="X1221" s="148"/>
      <c r="Y1221" s="148"/>
      <c r="Z1221" s="148"/>
      <c r="AA1221" s="148"/>
      <c r="AB1221" s="148"/>
      <c r="AC1221" s="148"/>
      <c r="AD1221" s="148"/>
      <c r="AE1221" s="148"/>
      <c r="AF1221" s="148"/>
      <c r="AG1221" s="148"/>
      <c r="AH1221" s="148"/>
      <c r="AI1221" s="148"/>
      <c r="AJ1221" s="148"/>
      <c r="AK1221" s="148"/>
      <c r="AL1221" s="148"/>
      <c r="AM1221" s="148"/>
      <c r="AN1221" s="148"/>
      <c r="AO1221" s="148"/>
      <c r="AP1221" s="148"/>
      <c r="AQ1221" s="148"/>
      <c r="AR1221" s="148"/>
      <c r="AS1221" s="148"/>
      <c r="AT1221" s="148"/>
      <c r="AU1221" s="148"/>
      <c r="AV1221" s="148"/>
      <c r="AW1221" s="148"/>
      <c r="AX1221" s="148"/>
      <c r="AY1221" s="148"/>
      <c r="AZ1221" s="148"/>
      <c r="BA1221" s="148"/>
      <c r="BB1221" s="148"/>
      <c r="BC1221" s="148"/>
      <c r="BD1221" s="148"/>
      <c r="BE1221" s="148"/>
      <c r="BF1221" s="148"/>
      <c r="BG1221" s="148"/>
      <c r="BH1221" s="148"/>
      <c r="BI1221" s="148"/>
      <c r="BJ1221" s="148"/>
      <c r="BK1221" s="148"/>
      <c r="BL1221" s="148"/>
      <c r="BM1221" s="148"/>
      <c r="BN1221" s="148"/>
      <c r="BO1221" s="148"/>
      <c r="BP1221" s="148"/>
      <c r="BQ1221" s="148"/>
      <c r="BR1221" s="148"/>
      <c r="BS1221" s="148"/>
      <c r="BT1221" s="148"/>
      <c r="BU1221" s="148"/>
      <c r="BV1221" s="148"/>
      <c r="BW1221" s="148"/>
      <c r="BX1221" s="148"/>
      <c r="BY1221" s="148"/>
      <c r="BZ1221" s="148"/>
    </row>
    <row r="1222" spans="1:78" s="133" customFormat="1" ht="12.75" customHeight="1" x14ac:dyDescent="0.2">
      <c r="A1222" s="150" t="s">
        <v>26951</v>
      </c>
      <c r="B1222" s="144">
        <v>0.01</v>
      </c>
      <c r="C1222" s="145"/>
      <c r="D1222" s="145"/>
      <c r="E1222" s="144"/>
      <c r="F1222" s="144"/>
      <c r="G1222" s="144"/>
      <c r="H1222" s="144"/>
      <c r="I1222" s="144"/>
      <c r="J1222" s="144"/>
      <c r="K1222" s="144"/>
      <c r="L1222" s="144"/>
      <c r="M1222" s="144"/>
      <c r="N1222" s="144"/>
      <c r="O1222" s="144"/>
      <c r="P1222" s="144"/>
      <c r="Q1222" s="144"/>
      <c r="R1222" s="151"/>
      <c r="U1222" s="148"/>
      <c r="V1222" s="148"/>
      <c r="W1222" s="148"/>
      <c r="X1222" s="148"/>
      <c r="Y1222" s="148"/>
      <c r="Z1222" s="148"/>
      <c r="AA1222" s="148"/>
      <c r="AB1222" s="148"/>
      <c r="AC1222" s="148"/>
      <c r="AD1222" s="148"/>
      <c r="AE1222" s="148"/>
      <c r="AF1222" s="148"/>
      <c r="AG1222" s="148"/>
      <c r="AH1222" s="148"/>
      <c r="AI1222" s="148"/>
      <c r="AJ1222" s="148"/>
      <c r="AK1222" s="148"/>
      <c r="AL1222" s="148"/>
      <c r="AM1222" s="148"/>
      <c r="AN1222" s="148"/>
      <c r="AO1222" s="148"/>
      <c r="AP1222" s="148"/>
      <c r="AQ1222" s="148"/>
      <c r="AR1222" s="148"/>
      <c r="AS1222" s="148"/>
      <c r="AT1222" s="148"/>
      <c r="AU1222" s="148"/>
      <c r="AV1222" s="148"/>
      <c r="AW1222" s="148"/>
      <c r="AX1222" s="148"/>
      <c r="AY1222" s="148"/>
      <c r="AZ1222" s="148"/>
      <c r="BA1222" s="148"/>
      <c r="BB1222" s="148"/>
      <c r="BC1222" s="148"/>
      <c r="BD1222" s="148"/>
      <c r="BE1222" s="148"/>
      <c r="BF1222" s="148"/>
      <c r="BG1222" s="148"/>
      <c r="BH1222" s="148"/>
      <c r="BI1222" s="148"/>
      <c r="BJ1222" s="148"/>
      <c r="BK1222" s="148"/>
      <c r="BL1222" s="148"/>
      <c r="BM1222" s="148"/>
      <c r="BN1222" s="148"/>
      <c r="BO1222" s="148"/>
      <c r="BP1222" s="148"/>
      <c r="BQ1222" s="148"/>
      <c r="BR1222" s="148"/>
      <c r="BS1222" s="148"/>
      <c r="BT1222" s="148"/>
      <c r="BU1222" s="148"/>
      <c r="BV1222" s="148"/>
      <c r="BW1222" s="148"/>
      <c r="BX1222" s="148"/>
      <c r="BY1222" s="148"/>
      <c r="BZ1222" s="148"/>
    </row>
    <row r="1223" spans="1:78" s="133" customFormat="1" x14ac:dyDescent="0.2">
      <c r="A1223" s="141" t="s">
        <v>99</v>
      </c>
      <c r="B1223" s="130" t="s">
        <v>21</v>
      </c>
      <c r="C1223" s="130" t="s">
        <v>20</v>
      </c>
      <c r="D1223" s="130" t="s">
        <v>3</v>
      </c>
      <c r="E1223" s="131"/>
      <c r="F1223" s="131"/>
      <c r="G1223" s="131"/>
      <c r="H1223" s="131"/>
      <c r="I1223" s="131"/>
      <c r="J1223" s="131"/>
      <c r="K1223" s="131"/>
      <c r="L1223" s="131"/>
      <c r="M1223" s="131"/>
      <c r="N1223" s="131"/>
      <c r="O1223" s="131"/>
      <c r="P1223" s="131"/>
      <c r="Q1223" s="131"/>
      <c r="R1223" s="137"/>
    </row>
    <row r="1224" spans="1:78" s="133" customFormat="1" ht="12.75" customHeight="1" x14ac:dyDescent="0.2">
      <c r="A1224" s="142" t="s">
        <v>99</v>
      </c>
      <c r="B1224" s="157">
        <v>0.01</v>
      </c>
      <c r="C1224" s="127">
        <v>0.01</v>
      </c>
      <c r="D1224" s="157">
        <v>0.01</v>
      </c>
      <c r="E1224" s="125"/>
      <c r="F1224" s="125"/>
      <c r="G1224" s="125"/>
      <c r="H1224" s="125"/>
      <c r="I1224" s="125"/>
      <c r="J1224" s="125"/>
      <c r="K1224" s="125"/>
      <c r="L1224" s="125"/>
      <c r="M1224" s="125"/>
      <c r="N1224" s="125"/>
      <c r="O1224" s="125"/>
      <c r="P1224" s="125"/>
      <c r="Q1224" s="125"/>
      <c r="R1224" s="135"/>
    </row>
    <row r="1225" spans="1:78" s="133" customFormat="1" ht="12.75" customHeight="1" x14ac:dyDescent="0.2">
      <c r="A1225" s="158" t="s">
        <v>27168</v>
      </c>
      <c r="B1225" s="221" t="s">
        <v>26860</v>
      </c>
      <c r="C1225" s="146"/>
      <c r="D1225" s="144"/>
      <c r="E1225" s="144"/>
      <c r="F1225" s="144"/>
      <c r="G1225" s="144"/>
      <c r="H1225" s="144"/>
      <c r="I1225" s="144"/>
      <c r="J1225" s="144"/>
      <c r="K1225" s="144"/>
      <c r="L1225" s="144"/>
      <c r="M1225" s="144"/>
      <c r="N1225" s="144"/>
      <c r="O1225" s="144"/>
      <c r="P1225" s="144"/>
      <c r="Q1225" s="144"/>
      <c r="R1225" s="147"/>
    </row>
    <row r="1226" spans="1:78" s="133" customFormat="1" ht="12.75" customHeight="1" x14ac:dyDescent="0.2">
      <c r="A1226" s="142" t="s">
        <v>27168</v>
      </c>
      <c r="B1226" s="157">
        <v>0.01</v>
      </c>
      <c r="C1226" s="127"/>
      <c r="D1226" s="125"/>
      <c r="E1226" s="125"/>
      <c r="F1226" s="125"/>
      <c r="G1226" s="125"/>
      <c r="H1226" s="125"/>
      <c r="I1226" s="125"/>
      <c r="J1226" s="125"/>
      <c r="K1226" s="125"/>
      <c r="L1226" s="125"/>
      <c r="M1226" s="125"/>
      <c r="N1226" s="125"/>
      <c r="O1226" s="125"/>
      <c r="P1226" s="125"/>
      <c r="Q1226" s="125"/>
      <c r="R1226" s="135"/>
    </row>
    <row r="1227" spans="1:78" s="133" customFormat="1" ht="12.75" customHeight="1" x14ac:dyDescent="0.2">
      <c r="A1227" s="158" t="s">
        <v>27076</v>
      </c>
      <c r="B1227" s="221" t="s">
        <v>27198</v>
      </c>
      <c r="C1227" s="221" t="s">
        <v>26893</v>
      </c>
      <c r="D1227" s="144"/>
      <c r="E1227" s="144"/>
      <c r="F1227" s="144"/>
      <c r="G1227" s="144"/>
      <c r="H1227" s="144"/>
      <c r="I1227" s="144"/>
      <c r="J1227" s="144"/>
      <c r="K1227" s="144"/>
      <c r="L1227" s="144"/>
      <c r="M1227" s="144"/>
      <c r="N1227" s="144"/>
      <c r="O1227" s="144"/>
      <c r="P1227" s="144"/>
      <c r="Q1227" s="144"/>
      <c r="R1227" s="147"/>
    </row>
    <row r="1228" spans="1:78" s="133" customFormat="1" ht="12.75" customHeight="1" x14ac:dyDescent="0.2">
      <c r="A1228" s="142" t="s">
        <v>27076</v>
      </c>
      <c r="B1228" s="157">
        <v>0.01</v>
      </c>
      <c r="C1228" s="157">
        <v>0.01</v>
      </c>
      <c r="D1228" s="125"/>
      <c r="E1228" s="125"/>
      <c r="F1228" s="125"/>
      <c r="G1228" s="125"/>
      <c r="H1228" s="125"/>
      <c r="I1228" s="125"/>
      <c r="J1228" s="125"/>
      <c r="K1228" s="125"/>
      <c r="L1228" s="125"/>
      <c r="M1228" s="125"/>
      <c r="N1228" s="125"/>
      <c r="O1228" s="125"/>
      <c r="P1228" s="125"/>
      <c r="Q1228" s="125"/>
      <c r="R1228" s="135"/>
    </row>
    <row r="1229" spans="1:78" s="133" customFormat="1" ht="12.75" customHeight="1" x14ac:dyDescent="0.2">
      <c r="A1229" s="141" t="s">
        <v>27286</v>
      </c>
      <c r="B1229" s="222" t="s">
        <v>26860</v>
      </c>
      <c r="C1229" s="222"/>
      <c r="D1229" s="152"/>
      <c r="E1229" s="152"/>
      <c r="F1229" s="152"/>
      <c r="G1229" s="152"/>
      <c r="H1229" s="152"/>
      <c r="I1229" s="152"/>
      <c r="J1229" s="152"/>
      <c r="K1229" s="152"/>
      <c r="L1229" s="152"/>
      <c r="M1229" s="152"/>
      <c r="N1229" s="152"/>
      <c r="O1229" s="152"/>
      <c r="P1229" s="152"/>
      <c r="Q1229" s="152"/>
      <c r="R1229" s="153"/>
    </row>
    <row r="1230" spans="1:78" s="133" customFormat="1" ht="12.75" customHeight="1" x14ac:dyDescent="0.2">
      <c r="A1230" s="142" t="s">
        <v>27286</v>
      </c>
      <c r="B1230" s="157">
        <v>0.01</v>
      </c>
      <c r="C1230" s="157"/>
      <c r="D1230" s="125"/>
      <c r="E1230" s="125"/>
      <c r="F1230" s="125"/>
      <c r="G1230" s="125"/>
      <c r="H1230" s="125"/>
      <c r="I1230" s="125"/>
      <c r="J1230" s="125"/>
      <c r="K1230" s="125"/>
      <c r="L1230" s="125"/>
      <c r="M1230" s="125"/>
      <c r="N1230" s="125"/>
      <c r="O1230" s="125"/>
      <c r="P1230" s="125"/>
      <c r="Q1230" s="125"/>
      <c r="R1230" s="135"/>
    </row>
    <row r="1231" spans="1:78" s="133" customFormat="1" ht="12.75" customHeight="1" x14ac:dyDescent="0.2">
      <c r="A1231" s="158" t="s">
        <v>27045</v>
      </c>
      <c r="B1231" s="221" t="s">
        <v>26893</v>
      </c>
      <c r="C1231" s="146"/>
      <c r="D1231" s="144"/>
      <c r="E1231" s="144"/>
      <c r="F1231" s="144"/>
      <c r="G1231" s="144"/>
      <c r="H1231" s="144"/>
      <c r="I1231" s="144"/>
      <c r="J1231" s="144"/>
      <c r="K1231" s="144"/>
      <c r="L1231" s="144"/>
      <c r="M1231" s="144"/>
      <c r="N1231" s="144"/>
      <c r="O1231" s="144"/>
      <c r="P1231" s="144"/>
      <c r="Q1231" s="144"/>
      <c r="R1231" s="147"/>
    </row>
    <row r="1232" spans="1:78" s="133" customFormat="1" ht="12.75" customHeight="1" x14ac:dyDescent="0.2">
      <c r="A1232" s="142" t="s">
        <v>27045</v>
      </c>
      <c r="B1232" s="157">
        <v>0.01</v>
      </c>
      <c r="C1232" s="127"/>
      <c r="D1232" s="125"/>
      <c r="E1232" s="125"/>
      <c r="F1232" s="125"/>
      <c r="G1232" s="125"/>
      <c r="H1232" s="125"/>
      <c r="I1232" s="125"/>
      <c r="J1232" s="125"/>
      <c r="K1232" s="125"/>
      <c r="L1232" s="125"/>
      <c r="M1232" s="125"/>
      <c r="N1232" s="125"/>
      <c r="O1232" s="125"/>
      <c r="P1232" s="125"/>
      <c r="Q1232" s="125"/>
      <c r="R1232" s="135"/>
    </row>
    <row r="1233" spans="1:18" s="133" customFormat="1" ht="12.75" customHeight="1" x14ac:dyDescent="0.2">
      <c r="A1233" s="158" t="s">
        <v>27051</v>
      </c>
      <c r="B1233" s="221" t="s">
        <v>20</v>
      </c>
      <c r="C1233" s="146"/>
      <c r="D1233" s="144"/>
      <c r="E1233" s="144"/>
      <c r="F1233" s="144"/>
      <c r="G1233" s="144"/>
      <c r="H1233" s="144"/>
      <c r="I1233" s="144"/>
      <c r="J1233" s="144"/>
      <c r="K1233" s="144"/>
      <c r="L1233" s="144"/>
      <c r="M1233" s="144"/>
      <c r="N1233" s="144"/>
      <c r="O1233" s="144"/>
      <c r="P1233" s="144"/>
      <c r="Q1233" s="144"/>
      <c r="R1233" s="147"/>
    </row>
    <row r="1234" spans="1:18" s="133" customFormat="1" ht="12.75" customHeight="1" x14ac:dyDescent="0.2">
      <c r="A1234" s="142" t="s">
        <v>27051</v>
      </c>
      <c r="B1234" s="157">
        <v>0.01</v>
      </c>
      <c r="C1234" s="127"/>
      <c r="D1234" s="125"/>
      <c r="E1234" s="125"/>
      <c r="F1234" s="125"/>
      <c r="G1234" s="125"/>
      <c r="H1234" s="125"/>
      <c r="I1234" s="125"/>
      <c r="J1234" s="125"/>
      <c r="K1234" s="125"/>
      <c r="L1234" s="125"/>
      <c r="M1234" s="125"/>
      <c r="N1234" s="125"/>
      <c r="O1234" s="125"/>
      <c r="P1234" s="125"/>
      <c r="Q1234" s="125"/>
      <c r="R1234" s="135"/>
    </row>
    <row r="1235" spans="1:18" s="133" customFormat="1" ht="12.75" customHeight="1" x14ac:dyDescent="0.2">
      <c r="A1235" s="158" t="s">
        <v>26891</v>
      </c>
      <c r="B1235" s="221" t="s">
        <v>27080</v>
      </c>
      <c r="C1235" s="146" t="s">
        <v>26947</v>
      </c>
      <c r="D1235" s="144"/>
      <c r="E1235" s="144"/>
      <c r="F1235" s="144"/>
      <c r="G1235" s="144"/>
      <c r="H1235" s="144"/>
      <c r="I1235" s="144"/>
      <c r="J1235" s="144"/>
      <c r="K1235" s="144"/>
      <c r="L1235" s="144"/>
      <c r="M1235" s="144"/>
      <c r="N1235" s="144"/>
      <c r="O1235" s="144"/>
      <c r="P1235" s="144"/>
      <c r="Q1235" s="144"/>
      <c r="R1235" s="147"/>
    </row>
    <row r="1236" spans="1:18" s="133" customFormat="1" ht="12.75" customHeight="1" x14ac:dyDescent="0.2">
      <c r="A1236" s="142" t="s">
        <v>26891</v>
      </c>
      <c r="B1236" s="157">
        <v>0.01</v>
      </c>
      <c r="C1236" s="127">
        <v>0.01</v>
      </c>
      <c r="D1236" s="125"/>
      <c r="E1236" s="125"/>
      <c r="F1236" s="125"/>
      <c r="G1236" s="125"/>
      <c r="H1236" s="125"/>
      <c r="I1236" s="125"/>
      <c r="J1236" s="125"/>
      <c r="K1236" s="125"/>
      <c r="L1236" s="125"/>
      <c r="M1236" s="125"/>
      <c r="N1236" s="125"/>
      <c r="O1236" s="125"/>
      <c r="P1236" s="125"/>
      <c r="Q1236" s="125"/>
      <c r="R1236" s="135"/>
    </row>
    <row r="1237" spans="1:18" s="133" customFormat="1" ht="25.5" x14ac:dyDescent="0.2">
      <c r="A1237" s="158" t="s">
        <v>27344</v>
      </c>
      <c r="B1237" s="221" t="s">
        <v>26893</v>
      </c>
      <c r="C1237" s="146" t="s">
        <v>26</v>
      </c>
      <c r="D1237" s="144"/>
      <c r="E1237" s="144"/>
      <c r="F1237" s="144"/>
      <c r="G1237" s="144"/>
      <c r="H1237" s="144"/>
      <c r="I1237" s="144"/>
      <c r="J1237" s="144"/>
      <c r="K1237" s="144"/>
      <c r="L1237" s="144"/>
      <c r="M1237" s="144"/>
      <c r="N1237" s="144"/>
      <c r="O1237" s="144"/>
      <c r="P1237" s="144"/>
      <c r="Q1237" s="144"/>
      <c r="R1237" s="147"/>
    </row>
    <row r="1238" spans="1:18" s="133" customFormat="1" ht="12.75" customHeight="1" x14ac:dyDescent="0.2">
      <c r="A1238" s="142" t="s">
        <v>27344</v>
      </c>
      <c r="B1238" s="157">
        <v>0.01</v>
      </c>
      <c r="C1238" s="127">
        <v>0.01</v>
      </c>
      <c r="D1238" s="125"/>
      <c r="E1238" s="125"/>
      <c r="F1238" s="125"/>
      <c r="G1238" s="125"/>
      <c r="H1238" s="125"/>
      <c r="I1238" s="125"/>
      <c r="J1238" s="125"/>
      <c r="K1238" s="125"/>
      <c r="L1238" s="125"/>
      <c r="M1238" s="125"/>
      <c r="N1238" s="125"/>
      <c r="O1238" s="125"/>
      <c r="P1238" s="125"/>
      <c r="Q1238" s="125"/>
      <c r="R1238" s="135"/>
    </row>
    <row r="1239" spans="1:18" s="133" customFormat="1" ht="12.75" customHeight="1" x14ac:dyDescent="0.2">
      <c r="A1239" s="158" t="s">
        <v>27454</v>
      </c>
      <c r="B1239" s="221" t="s">
        <v>26893</v>
      </c>
      <c r="C1239" s="146"/>
      <c r="D1239" s="144"/>
      <c r="E1239" s="144"/>
      <c r="F1239" s="144"/>
      <c r="G1239" s="144"/>
      <c r="H1239" s="144"/>
      <c r="I1239" s="144"/>
      <c r="J1239" s="144"/>
      <c r="K1239" s="144"/>
      <c r="L1239" s="144"/>
      <c r="M1239" s="144"/>
      <c r="N1239" s="144"/>
      <c r="O1239" s="144"/>
      <c r="P1239" s="144"/>
      <c r="Q1239" s="144"/>
      <c r="R1239" s="147"/>
    </row>
    <row r="1240" spans="1:18" s="133" customFormat="1" ht="12.75" customHeight="1" x14ac:dyDescent="0.2">
      <c r="A1240" s="158" t="s">
        <v>27454</v>
      </c>
      <c r="B1240" s="221">
        <v>0.01</v>
      </c>
      <c r="C1240" s="146"/>
      <c r="D1240" s="144"/>
      <c r="E1240" s="144"/>
      <c r="F1240" s="144"/>
      <c r="G1240" s="144"/>
      <c r="H1240" s="144"/>
      <c r="I1240" s="144"/>
      <c r="J1240" s="144"/>
      <c r="K1240" s="144"/>
      <c r="L1240" s="144"/>
      <c r="M1240" s="144"/>
      <c r="N1240" s="144"/>
      <c r="O1240" s="144"/>
      <c r="P1240" s="144"/>
      <c r="Q1240" s="144"/>
      <c r="R1240" s="147"/>
    </row>
    <row r="1241" spans="1:18" s="133" customFormat="1" ht="12.75" customHeight="1" x14ac:dyDescent="0.2">
      <c r="A1241" s="141" t="s">
        <v>27223</v>
      </c>
      <c r="B1241" s="222" t="s">
        <v>26860</v>
      </c>
      <c r="C1241" s="131"/>
      <c r="D1241" s="152"/>
      <c r="E1241" s="152"/>
      <c r="F1241" s="152"/>
      <c r="G1241" s="152"/>
      <c r="H1241" s="152"/>
      <c r="I1241" s="152"/>
      <c r="J1241" s="152"/>
      <c r="K1241" s="152"/>
      <c r="L1241" s="152"/>
      <c r="M1241" s="152"/>
      <c r="N1241" s="152"/>
      <c r="O1241" s="152"/>
      <c r="P1241" s="152"/>
      <c r="Q1241" s="152"/>
      <c r="R1241" s="153"/>
    </row>
    <row r="1242" spans="1:18" s="133" customFormat="1" ht="12.75" customHeight="1" x14ac:dyDescent="0.2">
      <c r="A1242" s="142" t="s">
        <v>27223</v>
      </c>
      <c r="B1242" s="157">
        <v>0.01</v>
      </c>
      <c r="C1242" s="127"/>
      <c r="D1242" s="125"/>
      <c r="E1242" s="125"/>
      <c r="F1242" s="125"/>
      <c r="G1242" s="125"/>
      <c r="H1242" s="125"/>
      <c r="I1242" s="125"/>
      <c r="J1242" s="125"/>
      <c r="K1242" s="125"/>
      <c r="L1242" s="125"/>
      <c r="M1242" s="125"/>
      <c r="N1242" s="125"/>
      <c r="O1242" s="125"/>
      <c r="P1242" s="125"/>
      <c r="Q1242" s="125"/>
      <c r="R1242" s="135"/>
    </row>
    <row r="1243" spans="1:18" s="133" customFormat="1" ht="12.75" customHeight="1" x14ac:dyDescent="0.2">
      <c r="A1243" s="158" t="s">
        <v>27097</v>
      </c>
      <c r="B1243" s="221" t="s">
        <v>26893</v>
      </c>
      <c r="C1243" s="146"/>
      <c r="D1243" s="144"/>
      <c r="E1243" s="144"/>
      <c r="F1243" s="144"/>
      <c r="G1243" s="144"/>
      <c r="H1243" s="144"/>
      <c r="I1243" s="144"/>
      <c r="J1243" s="144"/>
      <c r="K1243" s="144"/>
      <c r="L1243" s="144"/>
      <c r="M1243" s="144"/>
      <c r="N1243" s="144"/>
      <c r="O1243" s="144"/>
      <c r="P1243" s="144"/>
      <c r="Q1243" s="144"/>
      <c r="R1243" s="147"/>
    </row>
    <row r="1244" spans="1:18" s="133" customFormat="1" ht="12.75" customHeight="1" x14ac:dyDescent="0.2">
      <c r="A1244" s="142" t="s">
        <v>27097</v>
      </c>
      <c r="B1244" s="157">
        <v>0.01</v>
      </c>
      <c r="C1244" s="127"/>
      <c r="D1244" s="125"/>
      <c r="E1244" s="125"/>
      <c r="F1244" s="125"/>
      <c r="G1244" s="125"/>
      <c r="H1244" s="125"/>
      <c r="I1244" s="125"/>
      <c r="J1244" s="125"/>
      <c r="K1244" s="125"/>
      <c r="L1244" s="125"/>
      <c r="M1244" s="125"/>
      <c r="N1244" s="125"/>
      <c r="O1244" s="125"/>
      <c r="P1244" s="125"/>
      <c r="Q1244" s="125"/>
      <c r="R1244" s="135"/>
    </row>
    <row r="1245" spans="1:18" s="133" customFormat="1" ht="25.5" x14ac:dyDescent="0.2">
      <c r="A1245" s="158" t="s">
        <v>27134</v>
      </c>
      <c r="B1245" s="221" t="s">
        <v>26</v>
      </c>
      <c r="C1245" s="146"/>
      <c r="D1245" s="144"/>
      <c r="E1245" s="144"/>
      <c r="F1245" s="144"/>
      <c r="G1245" s="144"/>
      <c r="H1245" s="144"/>
      <c r="I1245" s="144"/>
      <c r="J1245" s="144"/>
      <c r="K1245" s="144"/>
      <c r="L1245" s="144"/>
      <c r="M1245" s="144"/>
      <c r="N1245" s="144"/>
      <c r="O1245" s="144"/>
      <c r="P1245" s="144"/>
      <c r="Q1245" s="144"/>
      <c r="R1245" s="147"/>
    </row>
    <row r="1246" spans="1:18" s="133" customFormat="1" ht="12.75" customHeight="1" x14ac:dyDescent="0.2">
      <c r="A1246" s="158" t="s">
        <v>27134</v>
      </c>
      <c r="B1246" s="221">
        <v>0.01</v>
      </c>
      <c r="C1246" s="146"/>
      <c r="D1246" s="144"/>
      <c r="E1246" s="144"/>
      <c r="F1246" s="144"/>
      <c r="G1246" s="144"/>
      <c r="H1246" s="144"/>
      <c r="I1246" s="144"/>
      <c r="J1246" s="144"/>
      <c r="K1246" s="144"/>
      <c r="L1246" s="144"/>
      <c r="M1246" s="144"/>
      <c r="N1246" s="144"/>
      <c r="O1246" s="144"/>
      <c r="P1246" s="144"/>
      <c r="Q1246" s="144"/>
      <c r="R1246" s="147"/>
    </row>
    <row r="1247" spans="1:18" s="133" customFormat="1" x14ac:dyDescent="0.2">
      <c r="A1247" s="129" t="s">
        <v>100</v>
      </c>
      <c r="B1247" s="130" t="s">
        <v>26904</v>
      </c>
      <c r="C1247" s="130"/>
      <c r="D1247" s="131"/>
      <c r="E1247" s="131"/>
      <c r="F1247" s="131"/>
      <c r="G1247" s="131"/>
      <c r="H1247" s="131"/>
      <c r="I1247" s="131"/>
      <c r="J1247" s="131"/>
      <c r="K1247" s="131"/>
      <c r="L1247" s="131"/>
      <c r="M1247" s="131"/>
      <c r="N1247" s="131"/>
      <c r="O1247" s="131"/>
      <c r="P1247" s="131"/>
      <c r="Q1247" s="131"/>
      <c r="R1247" s="137"/>
    </row>
    <row r="1248" spans="1:18" s="133" customFormat="1" ht="12.75" customHeight="1" x14ac:dyDescent="0.2">
      <c r="A1248" s="134" t="s">
        <v>100</v>
      </c>
      <c r="B1248" s="125">
        <v>0.01</v>
      </c>
      <c r="C1248" s="126"/>
      <c r="D1248" s="126"/>
      <c r="E1248" s="125"/>
      <c r="F1248" s="125"/>
      <c r="G1248" s="125"/>
      <c r="H1248" s="125"/>
      <c r="I1248" s="125"/>
      <c r="J1248" s="125"/>
      <c r="K1248" s="125"/>
      <c r="L1248" s="125"/>
      <c r="M1248" s="125"/>
      <c r="N1248" s="125"/>
      <c r="O1248" s="125"/>
      <c r="P1248" s="125"/>
      <c r="Q1248" s="125"/>
      <c r="R1248" s="135"/>
    </row>
    <row r="1249" spans="1:18" s="133" customFormat="1" ht="25.5" x14ac:dyDescent="0.2">
      <c r="A1249" s="136" t="s">
        <v>101</v>
      </c>
      <c r="B1249" s="130" t="s">
        <v>21</v>
      </c>
      <c r="C1249" s="130" t="s">
        <v>26</v>
      </c>
      <c r="D1249" s="131"/>
      <c r="E1249" s="131"/>
      <c r="F1249" s="131"/>
      <c r="G1249" s="131"/>
      <c r="H1249" s="131"/>
      <c r="I1249" s="131"/>
      <c r="J1249" s="131"/>
      <c r="K1249" s="131"/>
      <c r="L1249" s="131"/>
      <c r="M1249" s="131"/>
      <c r="N1249" s="131"/>
      <c r="O1249" s="131"/>
      <c r="P1249" s="131"/>
      <c r="Q1249" s="131"/>
      <c r="R1249" s="137"/>
    </row>
    <row r="1250" spans="1:18" s="133" customFormat="1" ht="12.75" customHeight="1" x14ac:dyDescent="0.2">
      <c r="A1250" s="138" t="s">
        <v>101</v>
      </c>
      <c r="B1250" s="125">
        <v>0.01</v>
      </c>
      <c r="C1250" s="127">
        <v>0.01</v>
      </c>
      <c r="D1250" s="127"/>
      <c r="E1250" s="125"/>
      <c r="F1250" s="125"/>
      <c r="G1250" s="125"/>
      <c r="H1250" s="125"/>
      <c r="I1250" s="125"/>
      <c r="J1250" s="125"/>
      <c r="K1250" s="125"/>
      <c r="L1250" s="125"/>
      <c r="M1250" s="125"/>
      <c r="N1250" s="125"/>
      <c r="O1250" s="125"/>
      <c r="P1250" s="125"/>
      <c r="Q1250" s="125"/>
      <c r="R1250" s="135"/>
    </row>
    <row r="1251" spans="1:18" s="133" customFormat="1" x14ac:dyDescent="0.2">
      <c r="A1251" s="143" t="s">
        <v>26905</v>
      </c>
      <c r="B1251" s="146" t="s">
        <v>26906</v>
      </c>
      <c r="C1251" s="146"/>
      <c r="D1251" s="146"/>
      <c r="E1251" s="144"/>
      <c r="F1251" s="144"/>
      <c r="G1251" s="144"/>
      <c r="H1251" s="144"/>
      <c r="I1251" s="144"/>
      <c r="J1251" s="144"/>
      <c r="K1251" s="144"/>
      <c r="L1251" s="144"/>
      <c r="M1251" s="144"/>
      <c r="N1251" s="144"/>
      <c r="O1251" s="144"/>
      <c r="P1251" s="144"/>
      <c r="Q1251" s="144"/>
      <c r="R1251" s="147"/>
    </row>
    <row r="1252" spans="1:18" s="133" customFormat="1" ht="12.75" customHeight="1" x14ac:dyDescent="0.2">
      <c r="A1252" s="138" t="s">
        <v>26905</v>
      </c>
      <c r="B1252" s="125">
        <v>0.01</v>
      </c>
      <c r="C1252" s="127"/>
      <c r="D1252" s="127"/>
      <c r="E1252" s="125"/>
      <c r="F1252" s="125"/>
      <c r="G1252" s="125"/>
      <c r="H1252" s="125"/>
      <c r="I1252" s="125"/>
      <c r="J1252" s="125"/>
      <c r="K1252" s="125"/>
      <c r="L1252" s="125"/>
      <c r="M1252" s="125"/>
      <c r="N1252" s="125"/>
      <c r="O1252" s="125"/>
      <c r="P1252" s="125"/>
      <c r="Q1252" s="125"/>
      <c r="R1252" s="135"/>
    </row>
    <row r="1253" spans="1:18" s="133" customFormat="1" ht="25.5" x14ac:dyDescent="0.2">
      <c r="A1253" s="136" t="s">
        <v>27184</v>
      </c>
      <c r="B1253" s="131" t="s">
        <v>8</v>
      </c>
      <c r="C1253" s="131"/>
      <c r="D1253" s="131"/>
      <c r="E1253" s="152"/>
      <c r="F1253" s="152"/>
      <c r="G1253" s="152"/>
      <c r="H1253" s="152"/>
      <c r="I1253" s="152"/>
      <c r="J1253" s="152"/>
      <c r="K1253" s="152"/>
      <c r="L1253" s="152"/>
      <c r="M1253" s="152"/>
      <c r="N1253" s="152"/>
      <c r="O1253" s="152"/>
      <c r="P1253" s="152"/>
      <c r="Q1253" s="152"/>
      <c r="R1253" s="153"/>
    </row>
    <row r="1254" spans="1:18" s="133" customFormat="1" ht="12.75" customHeight="1" x14ac:dyDescent="0.2">
      <c r="A1254" s="138" t="s">
        <v>27184</v>
      </c>
      <c r="B1254" s="125">
        <v>0.01</v>
      </c>
      <c r="C1254" s="127"/>
      <c r="D1254" s="127"/>
      <c r="E1254" s="125"/>
      <c r="F1254" s="125"/>
      <c r="G1254" s="125"/>
      <c r="H1254" s="125"/>
      <c r="I1254" s="125"/>
      <c r="J1254" s="125"/>
      <c r="K1254" s="125"/>
      <c r="L1254" s="125"/>
      <c r="M1254" s="125"/>
      <c r="N1254" s="125"/>
      <c r="O1254" s="125"/>
      <c r="P1254" s="125"/>
      <c r="Q1254" s="125"/>
      <c r="R1254" s="135"/>
    </row>
    <row r="1255" spans="1:18" s="133" customFormat="1" ht="25.5" x14ac:dyDescent="0.2">
      <c r="A1255" s="143" t="s">
        <v>26921</v>
      </c>
      <c r="B1255" s="146" t="s">
        <v>8</v>
      </c>
      <c r="C1255" s="146" t="s">
        <v>26945</v>
      </c>
      <c r="D1255" s="146"/>
      <c r="E1255" s="144"/>
      <c r="F1255" s="144"/>
      <c r="G1255" s="144"/>
      <c r="H1255" s="144"/>
      <c r="I1255" s="144"/>
      <c r="J1255" s="144"/>
      <c r="K1255" s="144"/>
      <c r="L1255" s="144"/>
      <c r="M1255" s="144"/>
      <c r="N1255" s="144"/>
      <c r="O1255" s="144"/>
      <c r="P1255" s="144"/>
      <c r="Q1255" s="144"/>
      <c r="R1255" s="147"/>
    </row>
    <row r="1256" spans="1:18" s="133" customFormat="1" ht="12.75" customHeight="1" x14ac:dyDescent="0.2">
      <c r="A1256" s="138" t="s">
        <v>26921</v>
      </c>
      <c r="B1256" s="125">
        <v>0.01</v>
      </c>
      <c r="C1256" s="127">
        <v>0.01</v>
      </c>
      <c r="D1256" s="127"/>
      <c r="E1256" s="125"/>
      <c r="F1256" s="125"/>
      <c r="G1256" s="125"/>
      <c r="H1256" s="125"/>
      <c r="I1256" s="125"/>
      <c r="J1256" s="125"/>
      <c r="K1256" s="125"/>
      <c r="L1256" s="125"/>
      <c r="M1256" s="125"/>
      <c r="N1256" s="125"/>
      <c r="O1256" s="125"/>
      <c r="P1256" s="125"/>
      <c r="Q1256" s="125"/>
      <c r="R1256" s="135"/>
    </row>
    <row r="1257" spans="1:18" s="133" customFormat="1" ht="12.75" customHeight="1" x14ac:dyDescent="0.2">
      <c r="A1257" s="143" t="s">
        <v>27571</v>
      </c>
      <c r="B1257" s="144" t="s">
        <v>27078</v>
      </c>
      <c r="C1257" s="146"/>
      <c r="D1257" s="146"/>
      <c r="E1257" s="144"/>
      <c r="F1257" s="144"/>
      <c r="G1257" s="144"/>
      <c r="H1257" s="144"/>
      <c r="I1257" s="144"/>
      <c r="J1257" s="144"/>
      <c r="K1257" s="144"/>
      <c r="L1257" s="144"/>
      <c r="M1257" s="144"/>
      <c r="N1257" s="144"/>
      <c r="O1257" s="144"/>
      <c r="P1257" s="144"/>
      <c r="Q1257" s="144"/>
      <c r="R1257" s="147"/>
    </row>
    <row r="1258" spans="1:18" s="133" customFormat="1" ht="12.75" customHeight="1" x14ac:dyDescent="0.2">
      <c r="A1258" s="143" t="s">
        <v>27571</v>
      </c>
      <c r="B1258" s="144">
        <v>0.01</v>
      </c>
      <c r="C1258" s="146"/>
      <c r="D1258" s="146"/>
      <c r="E1258" s="144"/>
      <c r="F1258" s="144"/>
      <c r="G1258" s="144"/>
      <c r="H1258" s="144"/>
      <c r="I1258" s="144"/>
      <c r="J1258" s="144"/>
      <c r="K1258" s="144"/>
      <c r="L1258" s="144"/>
      <c r="M1258" s="144"/>
      <c r="N1258" s="144"/>
      <c r="O1258" s="144"/>
      <c r="P1258" s="144"/>
      <c r="Q1258" s="144"/>
      <c r="R1258" s="147"/>
    </row>
    <row r="1259" spans="1:18" s="133" customFormat="1" ht="12.75" customHeight="1" x14ac:dyDescent="0.2">
      <c r="A1259" s="136" t="s">
        <v>27473</v>
      </c>
      <c r="B1259" s="152" t="s">
        <v>27036</v>
      </c>
      <c r="C1259" s="131"/>
      <c r="D1259" s="131"/>
      <c r="E1259" s="152"/>
      <c r="F1259" s="152"/>
      <c r="G1259" s="152"/>
      <c r="H1259" s="152"/>
      <c r="I1259" s="152"/>
      <c r="J1259" s="152"/>
      <c r="K1259" s="152"/>
      <c r="L1259" s="152"/>
      <c r="M1259" s="152"/>
      <c r="N1259" s="152"/>
      <c r="O1259" s="152"/>
      <c r="P1259" s="152"/>
      <c r="Q1259" s="152"/>
      <c r="R1259" s="153"/>
    </row>
    <row r="1260" spans="1:18" s="133" customFormat="1" ht="12.75" customHeight="1" x14ac:dyDescent="0.2">
      <c r="A1260" s="138" t="s">
        <v>27473</v>
      </c>
      <c r="B1260" s="125">
        <v>0.01</v>
      </c>
      <c r="C1260" s="127"/>
      <c r="D1260" s="127"/>
      <c r="E1260" s="125"/>
      <c r="F1260" s="125"/>
      <c r="G1260" s="125"/>
      <c r="H1260" s="125"/>
      <c r="I1260" s="125"/>
      <c r="J1260" s="125"/>
      <c r="K1260" s="125"/>
      <c r="L1260" s="125"/>
      <c r="M1260" s="125"/>
      <c r="N1260" s="125"/>
      <c r="O1260" s="125"/>
      <c r="P1260" s="125"/>
      <c r="Q1260" s="125"/>
      <c r="R1260" s="135"/>
    </row>
    <row r="1261" spans="1:18" s="133" customFormat="1" ht="25.5" x14ac:dyDescent="0.2">
      <c r="A1261" s="143" t="s">
        <v>26885</v>
      </c>
      <c r="B1261" s="146" t="s">
        <v>23</v>
      </c>
      <c r="C1261" s="146" t="s">
        <v>24</v>
      </c>
      <c r="D1261" s="146"/>
      <c r="E1261" s="144"/>
      <c r="F1261" s="144"/>
      <c r="G1261" s="144"/>
      <c r="H1261" s="144"/>
      <c r="I1261" s="144"/>
      <c r="J1261" s="144"/>
      <c r="K1261" s="144"/>
      <c r="L1261" s="144"/>
      <c r="M1261" s="144"/>
      <c r="N1261" s="144"/>
      <c r="O1261" s="144"/>
      <c r="P1261" s="144"/>
      <c r="Q1261" s="144"/>
      <c r="R1261" s="147"/>
    </row>
    <row r="1262" spans="1:18" s="133" customFormat="1" ht="12.75" customHeight="1" x14ac:dyDescent="0.2">
      <c r="A1262" s="138" t="s">
        <v>26885</v>
      </c>
      <c r="B1262" s="125">
        <v>0.01</v>
      </c>
      <c r="C1262" s="127">
        <v>0.01</v>
      </c>
      <c r="D1262" s="127"/>
      <c r="E1262" s="125"/>
      <c r="F1262" s="125"/>
      <c r="G1262" s="125"/>
      <c r="H1262" s="125"/>
      <c r="I1262" s="125"/>
      <c r="J1262" s="125"/>
      <c r="K1262" s="125"/>
      <c r="L1262" s="125"/>
      <c r="M1262" s="125"/>
      <c r="N1262" s="125"/>
      <c r="O1262" s="125"/>
      <c r="P1262" s="125"/>
      <c r="Q1262" s="125"/>
      <c r="R1262" s="135"/>
    </row>
    <row r="1263" spans="1:18" s="133" customFormat="1" ht="12.75" customHeight="1" x14ac:dyDescent="0.2">
      <c r="A1263" s="143" t="s">
        <v>27035</v>
      </c>
      <c r="B1263" s="144" t="s">
        <v>26893</v>
      </c>
      <c r="C1263" s="146" t="s">
        <v>26860</v>
      </c>
      <c r="D1263" s="146"/>
      <c r="E1263" s="144"/>
      <c r="F1263" s="144"/>
      <c r="G1263" s="144"/>
      <c r="H1263" s="144"/>
      <c r="I1263" s="144"/>
      <c r="J1263" s="144"/>
      <c r="K1263" s="144"/>
      <c r="L1263" s="144"/>
      <c r="M1263" s="144"/>
      <c r="N1263" s="144"/>
      <c r="O1263" s="144"/>
      <c r="P1263" s="144"/>
      <c r="Q1263" s="144"/>
      <c r="R1263" s="147"/>
    </row>
    <row r="1264" spans="1:18" s="133" customFormat="1" ht="12.75" customHeight="1" x14ac:dyDescent="0.2">
      <c r="A1264" s="138" t="s">
        <v>27035</v>
      </c>
      <c r="B1264" s="125">
        <v>0.01</v>
      </c>
      <c r="C1264" s="127">
        <v>0.01</v>
      </c>
      <c r="D1264" s="127"/>
      <c r="E1264" s="125"/>
      <c r="F1264" s="125"/>
      <c r="G1264" s="125"/>
      <c r="H1264" s="125"/>
      <c r="I1264" s="125"/>
      <c r="J1264" s="125"/>
      <c r="K1264" s="125"/>
      <c r="L1264" s="125"/>
      <c r="M1264" s="125"/>
      <c r="N1264" s="125"/>
      <c r="O1264" s="125"/>
      <c r="P1264" s="125"/>
      <c r="Q1264" s="125"/>
      <c r="R1264" s="135"/>
    </row>
    <row r="1265" spans="1:18" s="133" customFormat="1" ht="25.5" x14ac:dyDescent="0.2">
      <c r="A1265" s="143" t="s">
        <v>27117</v>
      </c>
      <c r="B1265" s="144" t="s">
        <v>21</v>
      </c>
      <c r="C1265" s="146" t="s">
        <v>20</v>
      </c>
      <c r="D1265" s="146" t="s">
        <v>23</v>
      </c>
      <c r="E1265" s="146" t="s">
        <v>24</v>
      </c>
      <c r="F1265" s="144" t="s">
        <v>3</v>
      </c>
      <c r="G1265" s="144"/>
      <c r="H1265" s="144"/>
      <c r="I1265" s="144"/>
      <c r="J1265" s="144"/>
      <c r="K1265" s="144"/>
      <c r="L1265" s="144"/>
      <c r="M1265" s="144"/>
      <c r="N1265" s="144"/>
      <c r="O1265" s="144"/>
      <c r="P1265" s="144"/>
      <c r="Q1265" s="144"/>
      <c r="R1265" s="147"/>
    </row>
    <row r="1266" spans="1:18" s="133" customFormat="1" ht="12.75" customHeight="1" x14ac:dyDescent="0.2">
      <c r="A1266" s="138" t="s">
        <v>27117</v>
      </c>
      <c r="B1266" s="125">
        <v>0.01</v>
      </c>
      <c r="C1266" s="127">
        <v>0.01</v>
      </c>
      <c r="D1266" s="127">
        <v>0.01</v>
      </c>
      <c r="E1266" s="125">
        <v>0.01</v>
      </c>
      <c r="F1266" s="125">
        <v>0.01</v>
      </c>
      <c r="G1266" s="125"/>
      <c r="H1266" s="125"/>
      <c r="I1266" s="125"/>
      <c r="J1266" s="125"/>
      <c r="K1266" s="125"/>
      <c r="L1266" s="125"/>
      <c r="M1266" s="125"/>
      <c r="N1266" s="125"/>
      <c r="O1266" s="125"/>
      <c r="P1266" s="125"/>
      <c r="Q1266" s="125"/>
      <c r="R1266" s="135"/>
    </row>
    <row r="1267" spans="1:18" s="133" customFormat="1" ht="25.5" x14ac:dyDescent="0.2">
      <c r="A1267" s="136" t="s">
        <v>27259</v>
      </c>
      <c r="B1267" s="152" t="s">
        <v>20</v>
      </c>
      <c r="C1267" s="130" t="s">
        <v>26</v>
      </c>
      <c r="D1267" s="131"/>
      <c r="E1267" s="152"/>
      <c r="F1267" s="152"/>
      <c r="G1267" s="152"/>
      <c r="H1267" s="152"/>
      <c r="I1267" s="152"/>
      <c r="J1267" s="152"/>
      <c r="K1267" s="152"/>
      <c r="L1267" s="152"/>
      <c r="M1267" s="152"/>
      <c r="N1267" s="152"/>
      <c r="O1267" s="152"/>
      <c r="P1267" s="152"/>
      <c r="Q1267" s="152"/>
      <c r="R1267" s="153"/>
    </row>
    <row r="1268" spans="1:18" s="133" customFormat="1" ht="12.75" customHeight="1" x14ac:dyDescent="0.2">
      <c r="A1268" s="138" t="s">
        <v>27259</v>
      </c>
      <c r="B1268" s="125">
        <v>0.01</v>
      </c>
      <c r="C1268" s="126">
        <v>0.01</v>
      </c>
      <c r="D1268" s="127"/>
      <c r="E1268" s="125"/>
      <c r="F1268" s="125"/>
      <c r="G1268" s="125"/>
      <c r="H1268" s="125"/>
      <c r="I1268" s="125"/>
      <c r="J1268" s="125"/>
      <c r="K1268" s="125"/>
      <c r="L1268" s="125"/>
      <c r="M1268" s="125"/>
      <c r="N1268" s="125"/>
      <c r="O1268" s="125"/>
      <c r="P1268" s="125"/>
      <c r="Q1268" s="125"/>
      <c r="R1268" s="135"/>
    </row>
    <row r="1269" spans="1:18" s="133" customFormat="1" ht="25.5" x14ac:dyDescent="0.2">
      <c r="A1269" s="143" t="s">
        <v>27049</v>
      </c>
      <c r="B1269" s="144" t="s">
        <v>23</v>
      </c>
      <c r="C1269" s="146" t="s">
        <v>24</v>
      </c>
      <c r="D1269" s="146"/>
      <c r="E1269" s="144"/>
      <c r="F1269" s="144"/>
      <c r="G1269" s="144"/>
      <c r="H1269" s="144"/>
      <c r="I1269" s="144"/>
      <c r="J1269" s="144"/>
      <c r="K1269" s="144"/>
      <c r="L1269" s="144"/>
      <c r="M1269" s="144"/>
      <c r="N1269" s="144"/>
      <c r="O1269" s="144"/>
      <c r="P1269" s="144"/>
      <c r="Q1269" s="144"/>
      <c r="R1269" s="147"/>
    </row>
    <row r="1270" spans="1:18" s="133" customFormat="1" ht="12.75" customHeight="1" x14ac:dyDescent="0.2">
      <c r="A1270" s="143" t="s">
        <v>27049</v>
      </c>
      <c r="B1270" s="144">
        <v>0.01</v>
      </c>
      <c r="C1270" s="146">
        <v>0.01</v>
      </c>
      <c r="D1270" s="146"/>
      <c r="E1270" s="144"/>
      <c r="F1270" s="144"/>
      <c r="G1270" s="144"/>
      <c r="H1270" s="144"/>
      <c r="I1270" s="144"/>
      <c r="J1270" s="144"/>
      <c r="K1270" s="144"/>
      <c r="L1270" s="144"/>
      <c r="M1270" s="144"/>
      <c r="N1270" s="144"/>
      <c r="O1270" s="144"/>
      <c r="P1270" s="144"/>
      <c r="Q1270" s="144"/>
      <c r="R1270" s="147"/>
    </row>
    <row r="1271" spans="1:18" s="133" customFormat="1" ht="12.75" customHeight="1" x14ac:dyDescent="0.2">
      <c r="A1271" s="136" t="s">
        <v>27484</v>
      </c>
      <c r="B1271" s="152" t="s">
        <v>21</v>
      </c>
      <c r="C1271" s="131" t="s">
        <v>26893</v>
      </c>
      <c r="D1271" s="131"/>
      <c r="E1271" s="152"/>
      <c r="F1271" s="152"/>
      <c r="G1271" s="152"/>
      <c r="H1271" s="152"/>
      <c r="I1271" s="152"/>
      <c r="J1271" s="152"/>
      <c r="K1271" s="152"/>
      <c r="L1271" s="152"/>
      <c r="M1271" s="152"/>
      <c r="N1271" s="152"/>
      <c r="O1271" s="152"/>
      <c r="P1271" s="152"/>
      <c r="Q1271" s="152"/>
      <c r="R1271" s="153"/>
    </row>
    <row r="1272" spans="1:18" s="133" customFormat="1" ht="12.75" customHeight="1" x14ac:dyDescent="0.2">
      <c r="A1272" s="138" t="s">
        <v>27484</v>
      </c>
      <c r="B1272" s="125">
        <v>0.01</v>
      </c>
      <c r="C1272" s="127">
        <v>0.01</v>
      </c>
      <c r="D1272" s="127"/>
      <c r="E1272" s="125"/>
      <c r="F1272" s="125"/>
      <c r="G1272" s="125"/>
      <c r="H1272" s="125"/>
      <c r="I1272" s="125"/>
      <c r="J1272" s="125"/>
      <c r="K1272" s="125"/>
      <c r="L1272" s="125"/>
      <c r="M1272" s="125"/>
      <c r="N1272" s="125"/>
      <c r="O1272" s="125"/>
      <c r="P1272" s="125"/>
      <c r="Q1272" s="125"/>
      <c r="R1272" s="135"/>
    </row>
    <row r="1273" spans="1:18" s="133" customFormat="1" ht="25.5" x14ac:dyDescent="0.2">
      <c r="A1273" s="136" t="s">
        <v>27590</v>
      </c>
      <c r="B1273" s="152" t="s">
        <v>23</v>
      </c>
      <c r="C1273" s="131" t="s">
        <v>24</v>
      </c>
      <c r="D1273" s="131"/>
      <c r="E1273" s="152"/>
      <c r="F1273" s="152"/>
      <c r="G1273" s="152"/>
      <c r="H1273" s="152"/>
      <c r="I1273" s="152"/>
      <c r="J1273" s="152"/>
      <c r="K1273" s="152"/>
      <c r="L1273" s="152"/>
      <c r="M1273" s="152"/>
      <c r="N1273" s="152"/>
      <c r="O1273" s="152"/>
      <c r="P1273" s="152"/>
      <c r="Q1273" s="152"/>
      <c r="R1273" s="153"/>
    </row>
    <row r="1274" spans="1:18" s="133" customFormat="1" ht="12.75" customHeight="1" x14ac:dyDescent="0.2">
      <c r="A1274" s="138" t="s">
        <v>27590</v>
      </c>
      <c r="B1274" s="125">
        <v>0.01</v>
      </c>
      <c r="C1274" s="127">
        <v>0.01</v>
      </c>
      <c r="D1274" s="127"/>
      <c r="E1274" s="125"/>
      <c r="F1274" s="125"/>
      <c r="G1274" s="125"/>
      <c r="H1274" s="125"/>
      <c r="I1274" s="125"/>
      <c r="J1274" s="125"/>
      <c r="K1274" s="125"/>
      <c r="L1274" s="125"/>
      <c r="M1274" s="125"/>
      <c r="N1274" s="125"/>
      <c r="O1274" s="125"/>
      <c r="P1274" s="125"/>
      <c r="Q1274" s="125"/>
      <c r="R1274" s="135"/>
    </row>
    <row r="1275" spans="1:18" s="133" customFormat="1" ht="12.75" customHeight="1" x14ac:dyDescent="0.2">
      <c r="A1275" s="143" t="s">
        <v>27518</v>
      </c>
      <c r="B1275" s="144" t="s">
        <v>26860</v>
      </c>
      <c r="C1275" s="146"/>
      <c r="D1275" s="146"/>
      <c r="E1275" s="144"/>
      <c r="F1275" s="144"/>
      <c r="G1275" s="144"/>
      <c r="H1275" s="144"/>
      <c r="I1275" s="144"/>
      <c r="J1275" s="144"/>
      <c r="K1275" s="144"/>
      <c r="L1275" s="144"/>
      <c r="M1275" s="144"/>
      <c r="N1275" s="144"/>
      <c r="O1275" s="144"/>
      <c r="P1275" s="144"/>
      <c r="Q1275" s="144"/>
      <c r="R1275" s="147"/>
    </row>
    <row r="1276" spans="1:18" s="133" customFormat="1" ht="12.75" customHeight="1" x14ac:dyDescent="0.2">
      <c r="A1276" s="143" t="s">
        <v>27518</v>
      </c>
      <c r="B1276" s="144">
        <v>0.01</v>
      </c>
      <c r="C1276" s="146"/>
      <c r="D1276" s="146"/>
      <c r="E1276" s="144"/>
      <c r="F1276" s="144"/>
      <c r="G1276" s="144"/>
      <c r="H1276" s="144"/>
      <c r="I1276" s="144"/>
      <c r="J1276" s="144"/>
      <c r="K1276" s="144"/>
      <c r="L1276" s="144"/>
      <c r="M1276" s="144"/>
      <c r="N1276" s="144"/>
      <c r="O1276" s="144"/>
      <c r="P1276" s="144"/>
      <c r="Q1276" s="144"/>
      <c r="R1276" s="147"/>
    </row>
    <row r="1277" spans="1:18" s="133" customFormat="1" ht="12.75" customHeight="1" x14ac:dyDescent="0.2">
      <c r="A1277" s="136" t="s">
        <v>27390</v>
      </c>
      <c r="B1277" s="152" t="s">
        <v>21</v>
      </c>
      <c r="C1277" s="131"/>
      <c r="D1277" s="131"/>
      <c r="E1277" s="152"/>
      <c r="F1277" s="152"/>
      <c r="G1277" s="152"/>
      <c r="H1277" s="152"/>
      <c r="I1277" s="152"/>
      <c r="J1277" s="152"/>
      <c r="K1277" s="152"/>
      <c r="L1277" s="152"/>
      <c r="M1277" s="152"/>
      <c r="N1277" s="152"/>
      <c r="O1277" s="152"/>
      <c r="P1277" s="152"/>
      <c r="Q1277" s="152"/>
      <c r="R1277" s="153"/>
    </row>
    <row r="1278" spans="1:18" s="133" customFormat="1" ht="12.75" customHeight="1" x14ac:dyDescent="0.2">
      <c r="A1278" s="138" t="s">
        <v>27390</v>
      </c>
      <c r="B1278" s="125">
        <v>0.01</v>
      </c>
      <c r="C1278" s="127"/>
      <c r="D1278" s="127"/>
      <c r="E1278" s="125"/>
      <c r="F1278" s="125"/>
      <c r="G1278" s="125"/>
      <c r="H1278" s="125"/>
      <c r="I1278" s="125"/>
      <c r="J1278" s="125"/>
      <c r="K1278" s="125"/>
      <c r="L1278" s="125"/>
      <c r="M1278" s="125"/>
      <c r="N1278" s="125"/>
      <c r="O1278" s="125"/>
      <c r="P1278" s="125"/>
      <c r="Q1278" s="125"/>
      <c r="R1278" s="135"/>
    </row>
    <row r="1279" spans="1:18" s="133" customFormat="1" ht="12.75" customHeight="1" x14ac:dyDescent="0.2">
      <c r="A1279" s="136" t="s">
        <v>27241</v>
      </c>
      <c r="B1279" s="152" t="s">
        <v>27242</v>
      </c>
      <c r="C1279" s="131"/>
      <c r="D1279" s="131"/>
      <c r="E1279" s="152"/>
      <c r="F1279" s="152"/>
      <c r="G1279" s="152"/>
      <c r="H1279" s="152"/>
      <c r="I1279" s="152"/>
      <c r="J1279" s="152"/>
      <c r="K1279" s="152"/>
      <c r="L1279" s="152"/>
      <c r="M1279" s="152"/>
      <c r="N1279" s="152"/>
      <c r="O1279" s="152"/>
      <c r="P1279" s="152"/>
      <c r="Q1279" s="152"/>
      <c r="R1279" s="153"/>
    </row>
    <row r="1280" spans="1:18" s="133" customFormat="1" ht="12.75" customHeight="1" x14ac:dyDescent="0.2">
      <c r="A1280" s="138" t="s">
        <v>27241</v>
      </c>
      <c r="B1280" s="125">
        <v>0.01</v>
      </c>
      <c r="C1280" s="127"/>
      <c r="D1280" s="127"/>
      <c r="E1280" s="125"/>
      <c r="F1280" s="125"/>
      <c r="G1280" s="125"/>
      <c r="H1280" s="125"/>
      <c r="I1280" s="125"/>
      <c r="J1280" s="125"/>
      <c r="K1280" s="125"/>
      <c r="L1280" s="125"/>
      <c r="M1280" s="125"/>
      <c r="N1280" s="125"/>
      <c r="O1280" s="125"/>
      <c r="P1280" s="125"/>
      <c r="Q1280" s="125"/>
      <c r="R1280" s="135"/>
    </row>
    <row r="1281" spans="1:18" s="133" customFormat="1" ht="25.5" x14ac:dyDescent="0.2">
      <c r="A1281" s="129" t="s">
        <v>102</v>
      </c>
      <c r="B1281" s="130" t="s">
        <v>21</v>
      </c>
      <c r="C1281" s="130" t="s">
        <v>26</v>
      </c>
      <c r="D1281" s="131" t="s">
        <v>3</v>
      </c>
      <c r="E1281" s="131"/>
      <c r="F1281" s="131"/>
      <c r="G1281" s="131"/>
      <c r="H1281" s="131"/>
      <c r="I1281" s="131"/>
      <c r="J1281" s="131"/>
      <c r="K1281" s="131"/>
      <c r="L1281" s="131"/>
      <c r="M1281" s="131"/>
      <c r="N1281" s="131"/>
      <c r="O1281" s="131"/>
      <c r="P1281" s="131"/>
      <c r="Q1281" s="131"/>
      <c r="R1281" s="137"/>
    </row>
    <row r="1282" spans="1:18" s="133" customFormat="1" ht="12.75" customHeight="1" x14ac:dyDescent="0.2">
      <c r="A1282" s="134" t="s">
        <v>102</v>
      </c>
      <c r="B1282" s="125">
        <v>0.01</v>
      </c>
      <c r="C1282" s="126">
        <v>0.01</v>
      </c>
      <c r="D1282" s="126">
        <v>0.01</v>
      </c>
      <c r="E1282" s="125"/>
      <c r="F1282" s="125"/>
      <c r="G1282" s="125"/>
      <c r="H1282" s="125"/>
      <c r="I1282" s="125"/>
      <c r="J1282" s="125"/>
      <c r="K1282" s="125"/>
      <c r="L1282" s="125"/>
      <c r="M1282" s="125"/>
      <c r="N1282" s="125"/>
      <c r="O1282" s="125"/>
      <c r="P1282" s="125"/>
      <c r="Q1282" s="125"/>
      <c r="R1282" s="135"/>
    </row>
    <row r="1283" spans="1:18" s="133" customFormat="1" ht="25.5" x14ac:dyDescent="0.2">
      <c r="A1283" s="150" t="s">
        <v>27029</v>
      </c>
      <c r="B1283" s="144" t="s">
        <v>23</v>
      </c>
      <c r="C1283" s="145" t="s">
        <v>24</v>
      </c>
      <c r="D1283" s="145"/>
      <c r="E1283" s="144"/>
      <c r="F1283" s="144"/>
      <c r="G1283" s="144"/>
      <c r="H1283" s="144"/>
      <c r="I1283" s="144"/>
      <c r="J1283" s="144"/>
      <c r="K1283" s="144"/>
      <c r="L1283" s="144"/>
      <c r="M1283" s="144"/>
      <c r="N1283" s="144"/>
      <c r="O1283" s="144"/>
      <c r="P1283" s="144"/>
      <c r="Q1283" s="144"/>
      <c r="R1283" s="147"/>
    </row>
    <row r="1284" spans="1:18" s="133" customFormat="1" ht="12.75" customHeight="1" x14ac:dyDescent="0.2">
      <c r="A1284" s="134" t="s">
        <v>27029</v>
      </c>
      <c r="B1284" s="125">
        <v>0.01</v>
      </c>
      <c r="C1284" s="126">
        <v>0.01</v>
      </c>
      <c r="D1284" s="126"/>
      <c r="E1284" s="125"/>
      <c r="F1284" s="125"/>
      <c r="G1284" s="125"/>
      <c r="H1284" s="125"/>
      <c r="I1284" s="125"/>
      <c r="J1284" s="125"/>
      <c r="K1284" s="125"/>
      <c r="L1284" s="125"/>
      <c r="M1284" s="125"/>
      <c r="N1284" s="125"/>
      <c r="O1284" s="125"/>
      <c r="P1284" s="125"/>
      <c r="Q1284" s="125"/>
      <c r="R1284" s="135"/>
    </row>
    <row r="1285" spans="1:18" s="133" customFormat="1" ht="25.5" x14ac:dyDescent="0.2">
      <c r="A1285" s="129" t="s">
        <v>27467</v>
      </c>
      <c r="B1285" s="152" t="s">
        <v>23</v>
      </c>
      <c r="C1285" s="194" t="s">
        <v>24</v>
      </c>
      <c r="D1285" s="194"/>
      <c r="E1285" s="152"/>
      <c r="F1285" s="152"/>
      <c r="G1285" s="152"/>
      <c r="H1285" s="152"/>
      <c r="I1285" s="152"/>
      <c r="J1285" s="152"/>
      <c r="K1285" s="152"/>
      <c r="L1285" s="152"/>
      <c r="M1285" s="152"/>
      <c r="N1285" s="152"/>
      <c r="O1285" s="152"/>
      <c r="P1285" s="152"/>
      <c r="Q1285" s="152"/>
      <c r="R1285" s="153"/>
    </row>
    <row r="1286" spans="1:18" s="133" customFormat="1" ht="12.75" customHeight="1" x14ac:dyDescent="0.2">
      <c r="A1286" s="134" t="s">
        <v>27467</v>
      </c>
      <c r="B1286" s="125">
        <v>0.01</v>
      </c>
      <c r="C1286" s="126">
        <v>0.01</v>
      </c>
      <c r="D1286" s="126"/>
      <c r="E1286" s="125"/>
      <c r="F1286" s="125"/>
      <c r="G1286" s="125"/>
      <c r="H1286" s="125"/>
      <c r="I1286" s="125"/>
      <c r="J1286" s="125"/>
      <c r="K1286" s="125"/>
      <c r="L1286" s="125"/>
      <c r="M1286" s="125"/>
      <c r="N1286" s="125"/>
      <c r="O1286" s="125"/>
      <c r="P1286" s="125"/>
      <c r="Q1286" s="125"/>
      <c r="R1286" s="135"/>
    </row>
    <row r="1287" spans="1:18" s="133" customFormat="1" ht="12.75" customHeight="1" x14ac:dyDescent="0.2">
      <c r="A1287" s="158" t="s">
        <v>26929</v>
      </c>
      <c r="B1287" s="110" t="s">
        <v>26860</v>
      </c>
      <c r="C1287" s="169"/>
      <c r="D1287" s="169"/>
      <c r="E1287" s="110"/>
      <c r="F1287" s="110"/>
      <c r="G1287" s="110"/>
      <c r="H1287" s="110"/>
      <c r="I1287" s="110"/>
      <c r="J1287" s="110"/>
      <c r="K1287" s="110"/>
      <c r="L1287" s="110"/>
      <c r="M1287" s="110"/>
      <c r="N1287" s="110"/>
      <c r="O1287" s="110"/>
      <c r="P1287" s="110"/>
      <c r="Q1287" s="110"/>
      <c r="R1287" s="205"/>
    </row>
    <row r="1288" spans="1:18" s="133" customFormat="1" ht="12.75" customHeight="1" x14ac:dyDescent="0.2">
      <c r="A1288" s="142" t="s">
        <v>26929</v>
      </c>
      <c r="B1288" s="110">
        <v>0.01</v>
      </c>
      <c r="C1288" s="169"/>
      <c r="D1288" s="169"/>
      <c r="E1288" s="110"/>
      <c r="F1288" s="110"/>
      <c r="G1288" s="110"/>
      <c r="H1288" s="110"/>
      <c r="I1288" s="110"/>
      <c r="J1288" s="110"/>
      <c r="K1288" s="110"/>
      <c r="L1288" s="110"/>
      <c r="M1288" s="110"/>
      <c r="N1288" s="110"/>
      <c r="O1288" s="110"/>
      <c r="P1288" s="110"/>
      <c r="Q1288" s="110"/>
      <c r="R1288" s="204"/>
    </row>
    <row r="1289" spans="1:18" s="133" customFormat="1" ht="25.5" x14ac:dyDescent="0.2">
      <c r="A1289" s="129" t="s">
        <v>103</v>
      </c>
      <c r="B1289" s="130" t="s">
        <v>23</v>
      </c>
      <c r="C1289" s="130" t="s">
        <v>24</v>
      </c>
      <c r="D1289" s="131"/>
      <c r="E1289" s="131"/>
      <c r="F1289" s="131"/>
      <c r="G1289" s="131"/>
      <c r="H1289" s="131"/>
      <c r="I1289" s="131"/>
      <c r="J1289" s="131"/>
      <c r="K1289" s="131"/>
      <c r="L1289" s="131"/>
      <c r="M1289" s="131"/>
      <c r="N1289" s="131"/>
      <c r="O1289" s="131"/>
      <c r="P1289" s="131"/>
      <c r="Q1289" s="131"/>
      <c r="R1289" s="137"/>
    </row>
    <row r="1290" spans="1:18" s="133" customFormat="1" ht="12.75" customHeight="1" x14ac:dyDescent="0.2">
      <c r="A1290" s="134" t="s">
        <v>103</v>
      </c>
      <c r="B1290" s="125">
        <v>0.01</v>
      </c>
      <c r="C1290" s="126">
        <v>0.01</v>
      </c>
      <c r="D1290" s="127"/>
      <c r="E1290" s="125"/>
      <c r="F1290" s="125"/>
      <c r="G1290" s="125"/>
      <c r="H1290" s="125"/>
      <c r="I1290" s="125"/>
      <c r="J1290" s="125"/>
      <c r="K1290" s="125"/>
      <c r="L1290" s="125"/>
      <c r="M1290" s="125"/>
      <c r="N1290" s="125"/>
      <c r="O1290" s="125"/>
      <c r="P1290" s="125"/>
      <c r="Q1290" s="125"/>
      <c r="R1290" s="135"/>
    </row>
    <row r="1291" spans="1:18" s="133" customFormat="1" ht="25.5" x14ac:dyDescent="0.2">
      <c r="A1291" s="150" t="s">
        <v>27557</v>
      </c>
      <c r="B1291" s="144" t="s">
        <v>26860</v>
      </c>
      <c r="C1291" s="145" t="s">
        <v>21</v>
      </c>
      <c r="D1291" s="146" t="s">
        <v>20</v>
      </c>
      <c r="E1291" s="146" t="s">
        <v>26</v>
      </c>
      <c r="F1291" s="144"/>
      <c r="G1291" s="144"/>
      <c r="H1291" s="144"/>
      <c r="I1291" s="144"/>
      <c r="J1291" s="144"/>
      <c r="K1291" s="144"/>
      <c r="L1291" s="144"/>
      <c r="M1291" s="144"/>
      <c r="N1291" s="144"/>
      <c r="O1291" s="144"/>
      <c r="P1291" s="144"/>
      <c r="Q1291" s="144"/>
      <c r="R1291" s="147"/>
    </row>
    <row r="1292" spans="1:18" s="133" customFormat="1" ht="12.75" customHeight="1" x14ac:dyDescent="0.2">
      <c r="A1292" s="150" t="s">
        <v>27557</v>
      </c>
      <c r="B1292" s="144">
        <v>0.01</v>
      </c>
      <c r="C1292" s="145">
        <v>0.01</v>
      </c>
      <c r="D1292" s="146">
        <v>0.01</v>
      </c>
      <c r="E1292" s="144">
        <v>0.01</v>
      </c>
      <c r="F1292" s="144"/>
      <c r="G1292" s="144"/>
      <c r="H1292" s="144"/>
      <c r="I1292" s="144"/>
      <c r="J1292" s="144"/>
      <c r="K1292" s="144"/>
      <c r="L1292" s="144"/>
      <c r="M1292" s="144"/>
      <c r="N1292" s="144"/>
      <c r="O1292" s="144"/>
      <c r="P1292" s="144"/>
      <c r="Q1292" s="144"/>
      <c r="R1292" s="147"/>
    </row>
    <row r="1293" spans="1:18" s="133" customFormat="1" ht="25.5" x14ac:dyDescent="0.2">
      <c r="A1293" s="139" t="s">
        <v>104</v>
      </c>
      <c r="B1293" s="130" t="s">
        <v>21</v>
      </c>
      <c r="C1293" s="130" t="s">
        <v>26</v>
      </c>
      <c r="D1293" s="131"/>
      <c r="E1293" s="131"/>
      <c r="F1293" s="131"/>
      <c r="G1293" s="131"/>
      <c r="H1293" s="131"/>
      <c r="I1293" s="131"/>
      <c r="J1293" s="131"/>
      <c r="K1293" s="131"/>
      <c r="L1293" s="131"/>
      <c r="M1293" s="131"/>
      <c r="N1293" s="131"/>
      <c r="O1293" s="131"/>
      <c r="P1293" s="131"/>
      <c r="Q1293" s="131"/>
      <c r="R1293" s="137"/>
    </row>
    <row r="1294" spans="1:18" s="133" customFormat="1" ht="12.75" customHeight="1" x14ac:dyDescent="0.2">
      <c r="A1294" s="140" t="s">
        <v>104</v>
      </c>
      <c r="B1294" s="125">
        <v>0.01</v>
      </c>
      <c r="C1294" s="126">
        <v>0.01</v>
      </c>
      <c r="D1294" s="127"/>
      <c r="E1294" s="125"/>
      <c r="F1294" s="125"/>
      <c r="G1294" s="125"/>
      <c r="H1294" s="125"/>
      <c r="I1294" s="125"/>
      <c r="J1294" s="125"/>
      <c r="K1294" s="125"/>
      <c r="L1294" s="125"/>
      <c r="M1294" s="125"/>
      <c r="N1294" s="125"/>
      <c r="O1294" s="125"/>
      <c r="P1294" s="125"/>
      <c r="Q1294" s="125"/>
      <c r="R1294" s="135"/>
    </row>
    <row r="1295" spans="1:18" s="133" customFormat="1" ht="25.5" x14ac:dyDescent="0.2">
      <c r="A1295" s="139" t="s">
        <v>27593</v>
      </c>
      <c r="B1295" s="152" t="s">
        <v>23</v>
      </c>
      <c r="C1295" s="194" t="s">
        <v>24</v>
      </c>
      <c r="D1295" s="131"/>
      <c r="E1295" s="152"/>
      <c r="F1295" s="152"/>
      <c r="G1295" s="152"/>
      <c r="H1295" s="152"/>
      <c r="I1295" s="152"/>
      <c r="J1295" s="152"/>
      <c r="K1295" s="152"/>
      <c r="L1295" s="152"/>
      <c r="M1295" s="152"/>
      <c r="N1295" s="152"/>
      <c r="O1295" s="152"/>
      <c r="P1295" s="152"/>
      <c r="Q1295" s="152"/>
      <c r="R1295" s="153"/>
    </row>
    <row r="1296" spans="1:18" s="133" customFormat="1" ht="12.75" customHeight="1" x14ac:dyDescent="0.2">
      <c r="A1296" s="140" t="s">
        <v>27593</v>
      </c>
      <c r="B1296" s="125">
        <v>0.01</v>
      </c>
      <c r="C1296" s="126">
        <v>0.01</v>
      </c>
      <c r="D1296" s="127"/>
      <c r="E1296" s="125"/>
      <c r="F1296" s="125"/>
      <c r="G1296" s="125"/>
      <c r="H1296" s="125"/>
      <c r="I1296" s="125"/>
      <c r="J1296" s="125"/>
      <c r="K1296" s="125"/>
      <c r="L1296" s="125"/>
      <c r="M1296" s="125"/>
      <c r="N1296" s="125"/>
      <c r="O1296" s="125"/>
      <c r="P1296" s="125"/>
      <c r="Q1296" s="125"/>
      <c r="R1296" s="135"/>
    </row>
    <row r="1297" spans="1:18" s="133" customFormat="1" ht="12.75" customHeight="1" x14ac:dyDescent="0.2">
      <c r="A1297" s="193" t="s">
        <v>27244</v>
      </c>
      <c r="B1297" s="144" t="s">
        <v>26893</v>
      </c>
      <c r="C1297" s="145"/>
      <c r="D1297" s="146"/>
      <c r="E1297" s="144"/>
      <c r="F1297" s="144"/>
      <c r="G1297" s="144"/>
      <c r="H1297" s="144"/>
      <c r="I1297" s="144"/>
      <c r="J1297" s="144"/>
      <c r="K1297" s="144"/>
      <c r="L1297" s="144"/>
      <c r="M1297" s="144"/>
      <c r="N1297" s="144"/>
      <c r="O1297" s="144"/>
      <c r="P1297" s="144"/>
      <c r="Q1297" s="144"/>
      <c r="R1297" s="147"/>
    </row>
    <row r="1298" spans="1:18" s="133" customFormat="1" ht="12.75" customHeight="1" x14ac:dyDescent="0.2">
      <c r="A1298" s="193" t="s">
        <v>27244</v>
      </c>
      <c r="B1298" s="144">
        <v>0.01</v>
      </c>
      <c r="C1298" s="145"/>
      <c r="D1298" s="146"/>
      <c r="E1298" s="144"/>
      <c r="F1298" s="144"/>
      <c r="G1298" s="144"/>
      <c r="H1298" s="144"/>
      <c r="I1298" s="144"/>
      <c r="J1298" s="144"/>
      <c r="K1298" s="144"/>
      <c r="L1298" s="144"/>
      <c r="M1298" s="144"/>
      <c r="N1298" s="144"/>
      <c r="O1298" s="144"/>
      <c r="P1298" s="144"/>
      <c r="Q1298" s="144"/>
      <c r="R1298" s="147"/>
    </row>
    <row r="1299" spans="1:18" s="133" customFormat="1" ht="25.5" x14ac:dyDescent="0.2">
      <c r="A1299" s="139" t="s">
        <v>27408</v>
      </c>
      <c r="B1299" s="131" t="s">
        <v>26</v>
      </c>
      <c r="C1299" s="194"/>
      <c r="D1299" s="131"/>
      <c r="E1299" s="152"/>
      <c r="F1299" s="152"/>
      <c r="G1299" s="152"/>
      <c r="H1299" s="152"/>
      <c r="I1299" s="152"/>
      <c r="J1299" s="152"/>
      <c r="K1299" s="152"/>
      <c r="L1299" s="152"/>
      <c r="M1299" s="152"/>
      <c r="N1299" s="152"/>
      <c r="O1299" s="152"/>
      <c r="P1299" s="152"/>
      <c r="Q1299" s="152"/>
      <c r="R1299" s="153"/>
    </row>
    <row r="1300" spans="1:18" s="133" customFormat="1" ht="12.75" customHeight="1" x14ac:dyDescent="0.2">
      <c r="A1300" s="140" t="s">
        <v>27408</v>
      </c>
      <c r="B1300" s="125">
        <v>0.01</v>
      </c>
      <c r="C1300" s="126"/>
      <c r="D1300" s="127"/>
      <c r="E1300" s="125"/>
      <c r="F1300" s="125"/>
      <c r="G1300" s="125"/>
      <c r="H1300" s="125"/>
      <c r="I1300" s="125"/>
      <c r="J1300" s="125"/>
      <c r="K1300" s="125"/>
      <c r="L1300" s="125"/>
      <c r="M1300" s="125"/>
      <c r="N1300" s="125"/>
      <c r="O1300" s="125"/>
      <c r="P1300" s="125"/>
      <c r="Q1300" s="125"/>
      <c r="R1300" s="135"/>
    </row>
    <row r="1301" spans="1:18" s="133" customFormat="1" ht="12.75" customHeight="1" x14ac:dyDescent="0.2">
      <c r="A1301" s="139" t="s">
        <v>27199</v>
      </c>
      <c r="B1301" s="152" t="s">
        <v>26893</v>
      </c>
      <c r="C1301" s="194"/>
      <c r="D1301" s="131"/>
      <c r="E1301" s="152"/>
      <c r="F1301" s="152"/>
      <c r="G1301" s="152"/>
      <c r="H1301" s="152"/>
      <c r="I1301" s="152"/>
      <c r="J1301" s="152"/>
      <c r="K1301" s="152"/>
      <c r="L1301" s="152"/>
      <c r="M1301" s="152"/>
      <c r="N1301" s="152"/>
      <c r="O1301" s="152"/>
      <c r="P1301" s="152"/>
      <c r="Q1301" s="152"/>
      <c r="R1301" s="153"/>
    </row>
    <row r="1302" spans="1:18" s="133" customFormat="1" ht="12.75" customHeight="1" x14ac:dyDescent="0.2">
      <c r="A1302" s="140" t="s">
        <v>27199</v>
      </c>
      <c r="B1302" s="125">
        <v>0.01</v>
      </c>
      <c r="C1302" s="126"/>
      <c r="D1302" s="127"/>
      <c r="E1302" s="125"/>
      <c r="F1302" s="125"/>
      <c r="G1302" s="125"/>
      <c r="H1302" s="125"/>
      <c r="I1302" s="125"/>
      <c r="J1302" s="125"/>
      <c r="K1302" s="125"/>
      <c r="L1302" s="125"/>
      <c r="M1302" s="125"/>
      <c r="N1302" s="125"/>
      <c r="O1302" s="125"/>
      <c r="P1302" s="125"/>
      <c r="Q1302" s="125"/>
      <c r="R1302" s="135"/>
    </row>
    <row r="1303" spans="1:18" s="133" customFormat="1" ht="12.75" customHeight="1" x14ac:dyDescent="0.2">
      <c r="A1303" s="139" t="s">
        <v>27227</v>
      </c>
      <c r="B1303" s="152" t="s">
        <v>0</v>
      </c>
      <c r="C1303" s="194"/>
      <c r="D1303" s="131"/>
      <c r="E1303" s="152"/>
      <c r="F1303" s="152"/>
      <c r="G1303" s="152"/>
      <c r="H1303" s="152"/>
      <c r="I1303" s="152"/>
      <c r="J1303" s="152"/>
      <c r="K1303" s="152"/>
      <c r="L1303" s="152"/>
      <c r="M1303" s="152"/>
      <c r="N1303" s="152"/>
      <c r="O1303" s="152"/>
      <c r="P1303" s="152"/>
      <c r="Q1303" s="152"/>
      <c r="R1303" s="153"/>
    </row>
    <row r="1304" spans="1:18" s="133" customFormat="1" ht="12.75" customHeight="1" x14ac:dyDescent="0.2">
      <c r="A1304" s="140" t="s">
        <v>27227</v>
      </c>
      <c r="B1304" s="125">
        <v>0.01</v>
      </c>
      <c r="C1304" s="126"/>
      <c r="D1304" s="127"/>
      <c r="E1304" s="125"/>
      <c r="F1304" s="125"/>
      <c r="G1304" s="125"/>
      <c r="H1304" s="125"/>
      <c r="I1304" s="125"/>
      <c r="J1304" s="125"/>
      <c r="K1304" s="125"/>
      <c r="L1304" s="125"/>
      <c r="M1304" s="125"/>
      <c r="N1304" s="125"/>
      <c r="O1304" s="125"/>
      <c r="P1304" s="125"/>
      <c r="Q1304" s="125"/>
      <c r="R1304" s="135"/>
    </row>
    <row r="1305" spans="1:18" s="133" customFormat="1" ht="25.5" x14ac:dyDescent="0.2">
      <c r="A1305" s="193" t="s">
        <v>26988</v>
      </c>
      <c r="B1305" s="146" t="s">
        <v>26937</v>
      </c>
      <c r="C1305" s="146" t="s">
        <v>8</v>
      </c>
      <c r="D1305" s="145" t="s">
        <v>20</v>
      </c>
      <c r="E1305" s="144"/>
      <c r="F1305" s="144"/>
      <c r="G1305" s="144"/>
      <c r="H1305" s="144"/>
      <c r="I1305" s="144"/>
      <c r="J1305" s="144"/>
      <c r="K1305" s="144"/>
      <c r="L1305" s="144"/>
      <c r="M1305" s="144"/>
      <c r="N1305" s="144"/>
      <c r="O1305" s="144"/>
      <c r="P1305" s="144"/>
      <c r="Q1305" s="144"/>
      <c r="R1305" s="147"/>
    </row>
    <row r="1306" spans="1:18" s="133" customFormat="1" ht="12.75" customHeight="1" x14ac:dyDescent="0.2">
      <c r="A1306" s="140" t="s">
        <v>26988</v>
      </c>
      <c r="B1306" s="125">
        <v>0.01</v>
      </c>
      <c r="C1306" s="125">
        <v>0.01</v>
      </c>
      <c r="D1306" s="126">
        <v>0.01</v>
      </c>
      <c r="E1306" s="125"/>
      <c r="F1306" s="125"/>
      <c r="G1306" s="125"/>
      <c r="H1306" s="125"/>
      <c r="I1306" s="125"/>
      <c r="J1306" s="125"/>
      <c r="K1306" s="125"/>
      <c r="L1306" s="125"/>
      <c r="M1306" s="125"/>
      <c r="N1306" s="125"/>
      <c r="O1306" s="125"/>
      <c r="P1306" s="125"/>
      <c r="Q1306" s="125"/>
      <c r="R1306" s="135"/>
    </row>
    <row r="1307" spans="1:18" s="133" customFormat="1" ht="12.75" customHeight="1" x14ac:dyDescent="0.2">
      <c r="A1307" s="193" t="s">
        <v>27159</v>
      </c>
      <c r="B1307" s="144" t="s">
        <v>20</v>
      </c>
      <c r="C1307" s="145"/>
      <c r="D1307" s="146"/>
      <c r="E1307" s="144"/>
      <c r="F1307" s="144"/>
      <c r="G1307" s="144"/>
      <c r="H1307" s="144"/>
      <c r="I1307" s="144"/>
      <c r="J1307" s="144"/>
      <c r="K1307" s="144"/>
      <c r="L1307" s="144"/>
      <c r="M1307" s="144"/>
      <c r="N1307" s="144"/>
      <c r="O1307" s="144"/>
      <c r="P1307" s="144"/>
      <c r="Q1307" s="144"/>
      <c r="R1307" s="147"/>
    </row>
    <row r="1308" spans="1:18" s="133" customFormat="1" ht="12.75" customHeight="1" x14ac:dyDescent="0.2">
      <c r="A1308" s="140" t="s">
        <v>27159</v>
      </c>
      <c r="B1308" s="125">
        <v>0.01</v>
      </c>
      <c r="C1308" s="126"/>
      <c r="D1308" s="127"/>
      <c r="E1308" s="125"/>
      <c r="F1308" s="125"/>
      <c r="G1308" s="125"/>
      <c r="H1308" s="125"/>
      <c r="I1308" s="125"/>
      <c r="J1308" s="125"/>
      <c r="K1308" s="125"/>
      <c r="L1308" s="125"/>
      <c r="M1308" s="125"/>
      <c r="N1308" s="125"/>
      <c r="O1308" s="125"/>
      <c r="P1308" s="125"/>
      <c r="Q1308" s="125"/>
      <c r="R1308" s="135"/>
    </row>
    <row r="1309" spans="1:18" s="133" customFormat="1" ht="12.75" customHeight="1" x14ac:dyDescent="0.2">
      <c r="A1309" s="193" t="s">
        <v>27140</v>
      </c>
      <c r="B1309" s="146" t="s">
        <v>26937</v>
      </c>
      <c r="C1309" s="145"/>
      <c r="D1309" s="146"/>
      <c r="E1309" s="144"/>
      <c r="F1309" s="144"/>
      <c r="G1309" s="144"/>
      <c r="H1309" s="144"/>
      <c r="I1309" s="144"/>
      <c r="J1309" s="144"/>
      <c r="K1309" s="144"/>
      <c r="L1309" s="144"/>
      <c r="M1309" s="144"/>
      <c r="N1309" s="144"/>
      <c r="O1309" s="144"/>
      <c r="P1309" s="144"/>
      <c r="Q1309" s="144"/>
      <c r="R1309" s="147"/>
    </row>
    <row r="1310" spans="1:18" s="133" customFormat="1" ht="12.75" customHeight="1" x14ac:dyDescent="0.2">
      <c r="A1310" s="140" t="s">
        <v>27140</v>
      </c>
      <c r="B1310" s="125">
        <v>0.01</v>
      </c>
      <c r="C1310" s="126"/>
      <c r="D1310" s="127"/>
      <c r="E1310" s="125"/>
      <c r="F1310" s="125"/>
      <c r="G1310" s="125"/>
      <c r="H1310" s="125"/>
      <c r="I1310" s="125"/>
      <c r="J1310" s="125"/>
      <c r="K1310" s="125"/>
      <c r="L1310" s="125"/>
      <c r="M1310" s="125"/>
      <c r="N1310" s="125"/>
      <c r="O1310" s="125"/>
      <c r="P1310" s="125"/>
      <c r="Q1310" s="125"/>
      <c r="R1310" s="135"/>
    </row>
    <row r="1311" spans="1:18" s="133" customFormat="1" ht="25.5" x14ac:dyDescent="0.2">
      <c r="A1311" s="193" t="s">
        <v>27110</v>
      </c>
      <c r="B1311" s="144" t="s">
        <v>27108</v>
      </c>
      <c r="C1311" s="145" t="s">
        <v>27109</v>
      </c>
      <c r="D1311" s="146" t="s">
        <v>20</v>
      </c>
      <c r="E1311" s="146" t="s">
        <v>24</v>
      </c>
      <c r="F1311" s="144" t="s">
        <v>25</v>
      </c>
      <c r="G1311" s="144"/>
      <c r="H1311" s="144"/>
      <c r="I1311" s="144"/>
      <c r="J1311" s="144"/>
      <c r="K1311" s="144"/>
      <c r="L1311" s="144"/>
      <c r="M1311" s="144"/>
      <c r="N1311" s="144"/>
      <c r="O1311" s="144"/>
      <c r="P1311" s="144"/>
      <c r="Q1311" s="144"/>
      <c r="R1311" s="147"/>
    </row>
    <row r="1312" spans="1:18" s="133" customFormat="1" ht="12.75" customHeight="1" x14ac:dyDescent="0.2">
      <c r="A1312" s="140" t="s">
        <v>27110</v>
      </c>
      <c r="B1312" s="125">
        <v>0.01</v>
      </c>
      <c r="C1312" s="126">
        <v>0.01</v>
      </c>
      <c r="D1312" s="127">
        <v>0.01</v>
      </c>
      <c r="E1312" s="125">
        <v>0.01</v>
      </c>
      <c r="F1312" s="125">
        <v>0.01</v>
      </c>
      <c r="G1312" s="125"/>
      <c r="H1312" s="125"/>
      <c r="I1312" s="125"/>
      <c r="J1312" s="125"/>
      <c r="K1312" s="125"/>
      <c r="L1312" s="125"/>
      <c r="M1312" s="125"/>
      <c r="N1312" s="125"/>
      <c r="O1312" s="125"/>
      <c r="P1312" s="125"/>
      <c r="Q1312" s="125"/>
      <c r="R1312" s="135"/>
    </row>
    <row r="1313" spans="1:18" s="133" customFormat="1" ht="12.75" customHeight="1" x14ac:dyDescent="0.2">
      <c r="A1313" s="139" t="s">
        <v>27429</v>
      </c>
      <c r="B1313" s="152" t="s">
        <v>26860</v>
      </c>
      <c r="C1313" s="194"/>
      <c r="D1313" s="131"/>
      <c r="E1313" s="152"/>
      <c r="F1313" s="152"/>
      <c r="G1313" s="152"/>
      <c r="H1313" s="152"/>
      <c r="I1313" s="152"/>
      <c r="J1313" s="152"/>
      <c r="K1313" s="152"/>
      <c r="L1313" s="152"/>
      <c r="M1313" s="152"/>
      <c r="N1313" s="152"/>
      <c r="O1313" s="152"/>
      <c r="P1313" s="152"/>
      <c r="Q1313" s="152"/>
      <c r="R1313" s="153"/>
    </row>
    <row r="1314" spans="1:18" s="133" customFormat="1" ht="12.75" customHeight="1" x14ac:dyDescent="0.2">
      <c r="A1314" s="140" t="s">
        <v>27429</v>
      </c>
      <c r="B1314" s="125">
        <v>0.01</v>
      </c>
      <c r="C1314" s="126"/>
      <c r="D1314" s="127"/>
      <c r="E1314" s="125"/>
      <c r="F1314" s="125"/>
      <c r="G1314" s="125"/>
      <c r="H1314" s="125"/>
      <c r="I1314" s="125"/>
      <c r="J1314" s="125"/>
      <c r="K1314" s="125"/>
      <c r="L1314" s="125"/>
      <c r="M1314" s="125"/>
      <c r="N1314" s="125"/>
      <c r="O1314" s="125"/>
      <c r="P1314" s="125"/>
      <c r="Q1314" s="125"/>
      <c r="R1314" s="135"/>
    </row>
    <row r="1315" spans="1:18" s="133" customFormat="1" ht="25.5" x14ac:dyDescent="0.2">
      <c r="A1315" s="193" t="s">
        <v>27064</v>
      </c>
      <c r="B1315" s="144" t="s">
        <v>26937</v>
      </c>
      <c r="C1315" s="145" t="s">
        <v>8</v>
      </c>
      <c r="D1315" s="146"/>
      <c r="E1315" s="144"/>
      <c r="F1315" s="144"/>
      <c r="G1315" s="144"/>
      <c r="H1315" s="144"/>
      <c r="I1315" s="144"/>
      <c r="J1315" s="144"/>
      <c r="K1315" s="144"/>
      <c r="L1315" s="144"/>
      <c r="M1315" s="144"/>
      <c r="N1315" s="144"/>
      <c r="O1315" s="144"/>
      <c r="P1315" s="144"/>
      <c r="Q1315" s="144"/>
      <c r="R1315" s="147"/>
    </row>
    <row r="1316" spans="1:18" s="133" customFormat="1" ht="12.75" customHeight="1" x14ac:dyDescent="0.2">
      <c r="A1316" s="140" t="s">
        <v>27064</v>
      </c>
      <c r="B1316" s="125">
        <v>0.01</v>
      </c>
      <c r="C1316" s="126">
        <v>0.01</v>
      </c>
      <c r="D1316" s="127"/>
      <c r="E1316" s="125"/>
      <c r="F1316" s="125"/>
      <c r="G1316" s="125"/>
      <c r="H1316" s="125"/>
      <c r="I1316" s="125"/>
      <c r="J1316" s="125"/>
      <c r="K1316" s="125"/>
      <c r="L1316" s="125"/>
      <c r="M1316" s="125"/>
      <c r="N1316" s="125"/>
      <c r="O1316" s="125"/>
      <c r="P1316" s="125"/>
      <c r="Q1316" s="125"/>
      <c r="R1316" s="135"/>
    </row>
    <row r="1317" spans="1:18" s="133" customFormat="1" ht="25.5" x14ac:dyDescent="0.2">
      <c r="A1317" s="193" t="s">
        <v>27135</v>
      </c>
      <c r="B1317" s="146" t="s">
        <v>26</v>
      </c>
      <c r="C1317" s="145"/>
      <c r="D1317" s="146"/>
      <c r="E1317" s="144"/>
      <c r="F1317" s="144"/>
      <c r="G1317" s="144"/>
      <c r="H1317" s="144"/>
      <c r="I1317" s="144"/>
      <c r="J1317" s="144"/>
      <c r="K1317" s="144"/>
      <c r="L1317" s="144"/>
      <c r="M1317" s="144"/>
      <c r="N1317" s="144"/>
      <c r="O1317" s="144"/>
      <c r="P1317" s="144"/>
      <c r="Q1317" s="144"/>
      <c r="R1317" s="147"/>
    </row>
    <row r="1318" spans="1:18" s="133" customFormat="1" ht="12.75" customHeight="1" x14ac:dyDescent="0.2">
      <c r="A1318" s="140" t="s">
        <v>27135</v>
      </c>
      <c r="B1318" s="125">
        <v>0.01</v>
      </c>
      <c r="C1318" s="126"/>
      <c r="D1318" s="127"/>
      <c r="E1318" s="125"/>
      <c r="F1318" s="125"/>
      <c r="G1318" s="125"/>
      <c r="H1318" s="125"/>
      <c r="I1318" s="125"/>
      <c r="J1318" s="125"/>
      <c r="K1318" s="125"/>
      <c r="L1318" s="125"/>
      <c r="M1318" s="125"/>
      <c r="N1318" s="125"/>
      <c r="O1318" s="125"/>
      <c r="P1318" s="125"/>
      <c r="Q1318" s="125"/>
      <c r="R1318" s="135"/>
    </row>
    <row r="1319" spans="1:18" s="133" customFormat="1" ht="25.5" x14ac:dyDescent="0.2">
      <c r="A1319" s="193" t="s">
        <v>27141</v>
      </c>
      <c r="B1319" s="146" t="s">
        <v>26</v>
      </c>
      <c r="C1319" s="145" t="s">
        <v>27104</v>
      </c>
      <c r="D1319" s="146"/>
      <c r="E1319" s="144"/>
      <c r="F1319" s="144"/>
      <c r="G1319" s="144"/>
      <c r="H1319" s="144"/>
      <c r="I1319" s="144"/>
      <c r="J1319" s="144"/>
      <c r="K1319" s="144"/>
      <c r="L1319" s="144"/>
      <c r="M1319" s="144"/>
      <c r="N1319" s="144"/>
      <c r="O1319" s="144"/>
      <c r="P1319" s="144"/>
      <c r="Q1319" s="144"/>
      <c r="R1319" s="147"/>
    </row>
    <row r="1320" spans="1:18" s="133" customFormat="1" ht="12.75" customHeight="1" x14ac:dyDescent="0.2">
      <c r="A1320" s="140" t="s">
        <v>27141</v>
      </c>
      <c r="B1320" s="125">
        <v>0.01</v>
      </c>
      <c r="C1320" s="126">
        <v>0.01</v>
      </c>
      <c r="D1320" s="127"/>
      <c r="E1320" s="125"/>
      <c r="F1320" s="125"/>
      <c r="G1320" s="125"/>
      <c r="H1320" s="125"/>
      <c r="I1320" s="125"/>
      <c r="J1320" s="125"/>
      <c r="K1320" s="125"/>
      <c r="L1320" s="125"/>
      <c r="M1320" s="125"/>
      <c r="N1320" s="125"/>
      <c r="O1320" s="125"/>
      <c r="P1320" s="125"/>
      <c r="Q1320" s="125"/>
      <c r="R1320" s="135"/>
    </row>
    <row r="1321" spans="1:18" s="133" customFormat="1" ht="25.5" x14ac:dyDescent="0.2">
      <c r="A1321" s="193" t="s">
        <v>27136</v>
      </c>
      <c r="B1321" s="146" t="s">
        <v>26</v>
      </c>
      <c r="C1321" s="145"/>
      <c r="D1321" s="146"/>
      <c r="E1321" s="144"/>
      <c r="F1321" s="144"/>
      <c r="G1321" s="144"/>
      <c r="H1321" s="144"/>
      <c r="I1321" s="144"/>
      <c r="J1321" s="144"/>
      <c r="K1321" s="144"/>
      <c r="L1321" s="144"/>
      <c r="M1321" s="144"/>
      <c r="N1321" s="144"/>
      <c r="O1321" s="144"/>
      <c r="P1321" s="144"/>
      <c r="Q1321" s="144"/>
      <c r="R1321" s="147"/>
    </row>
    <row r="1322" spans="1:18" s="133" customFormat="1" ht="12.75" customHeight="1" x14ac:dyDescent="0.2">
      <c r="A1322" s="140" t="s">
        <v>27136</v>
      </c>
      <c r="B1322" s="125">
        <v>0.01</v>
      </c>
      <c r="C1322" s="126"/>
      <c r="D1322" s="127"/>
      <c r="E1322" s="125"/>
      <c r="F1322" s="125"/>
      <c r="G1322" s="125"/>
      <c r="H1322" s="125"/>
      <c r="I1322" s="125"/>
      <c r="J1322" s="125"/>
      <c r="K1322" s="125"/>
      <c r="L1322" s="125"/>
      <c r="M1322" s="125"/>
      <c r="N1322" s="125"/>
      <c r="O1322" s="125"/>
      <c r="P1322" s="125"/>
      <c r="Q1322" s="125"/>
      <c r="R1322" s="135"/>
    </row>
    <row r="1323" spans="1:18" s="133" customFormat="1" ht="12.75" customHeight="1" x14ac:dyDescent="0.2">
      <c r="A1323" s="139" t="s">
        <v>27378</v>
      </c>
      <c r="B1323" s="152" t="s">
        <v>26860</v>
      </c>
      <c r="C1323" s="194"/>
      <c r="D1323" s="131"/>
      <c r="E1323" s="152"/>
      <c r="F1323" s="152"/>
      <c r="G1323" s="152"/>
      <c r="H1323" s="152"/>
      <c r="I1323" s="152"/>
      <c r="J1323" s="152"/>
      <c r="K1323" s="152"/>
      <c r="L1323" s="152"/>
      <c r="M1323" s="152"/>
      <c r="N1323" s="152"/>
      <c r="O1323" s="152"/>
      <c r="P1323" s="152"/>
      <c r="Q1323" s="152"/>
      <c r="R1323" s="153"/>
    </row>
    <row r="1324" spans="1:18" s="133" customFormat="1" ht="12.75" customHeight="1" x14ac:dyDescent="0.2">
      <c r="A1324" s="140" t="s">
        <v>27378</v>
      </c>
      <c r="B1324" s="125">
        <v>0.01</v>
      </c>
      <c r="C1324" s="126"/>
      <c r="D1324" s="127"/>
      <c r="E1324" s="125"/>
      <c r="F1324" s="125"/>
      <c r="G1324" s="125"/>
      <c r="H1324" s="125"/>
      <c r="I1324" s="125"/>
      <c r="J1324" s="125"/>
      <c r="K1324" s="125"/>
      <c r="L1324" s="125"/>
      <c r="M1324" s="125"/>
      <c r="N1324" s="125"/>
      <c r="O1324" s="125"/>
      <c r="P1324" s="125"/>
      <c r="Q1324" s="125"/>
      <c r="R1324" s="135"/>
    </row>
    <row r="1325" spans="1:18" s="133" customFormat="1" ht="12.75" customHeight="1" x14ac:dyDescent="0.2">
      <c r="A1325" s="193" t="s">
        <v>27379</v>
      </c>
      <c r="B1325" s="144" t="s">
        <v>26906</v>
      </c>
      <c r="C1325" s="145"/>
      <c r="D1325" s="146"/>
      <c r="E1325" s="144"/>
      <c r="F1325" s="144"/>
      <c r="G1325" s="144"/>
      <c r="H1325" s="144"/>
      <c r="I1325" s="144"/>
      <c r="J1325" s="144"/>
      <c r="K1325" s="144"/>
      <c r="L1325" s="144"/>
      <c r="M1325" s="144"/>
      <c r="N1325" s="144"/>
      <c r="O1325" s="144"/>
      <c r="P1325" s="144"/>
      <c r="Q1325" s="144"/>
      <c r="R1325" s="147"/>
    </row>
    <row r="1326" spans="1:18" s="133" customFormat="1" ht="12.75" customHeight="1" x14ac:dyDescent="0.2">
      <c r="A1326" s="140" t="s">
        <v>27379</v>
      </c>
      <c r="B1326" s="125">
        <v>0.01</v>
      </c>
      <c r="C1326" s="126"/>
      <c r="D1326" s="127"/>
      <c r="E1326" s="125"/>
      <c r="F1326" s="125"/>
      <c r="G1326" s="125"/>
      <c r="H1326" s="125"/>
      <c r="I1326" s="125"/>
      <c r="J1326" s="125"/>
      <c r="K1326" s="125"/>
      <c r="L1326" s="125"/>
      <c r="M1326" s="125"/>
      <c r="N1326" s="125"/>
      <c r="O1326" s="125"/>
      <c r="P1326" s="125"/>
      <c r="Q1326" s="125"/>
      <c r="R1326" s="135"/>
    </row>
    <row r="1327" spans="1:18" s="133" customFormat="1" ht="12.75" customHeight="1" x14ac:dyDescent="0.2">
      <c r="A1327" s="193" t="s">
        <v>27111</v>
      </c>
      <c r="B1327" s="221" t="s">
        <v>26893</v>
      </c>
      <c r="C1327" s="145"/>
      <c r="D1327" s="146"/>
      <c r="E1327" s="144"/>
      <c r="F1327" s="144"/>
      <c r="G1327" s="144"/>
      <c r="H1327" s="144"/>
      <c r="I1327" s="144"/>
      <c r="J1327" s="144"/>
      <c r="K1327" s="144"/>
      <c r="L1327" s="144"/>
      <c r="M1327" s="144"/>
      <c r="N1327" s="144"/>
      <c r="O1327" s="144"/>
      <c r="P1327" s="144"/>
      <c r="Q1327" s="144"/>
      <c r="R1327" s="147"/>
    </row>
    <row r="1328" spans="1:18" s="133" customFormat="1" ht="12.75" customHeight="1" x14ac:dyDescent="0.2">
      <c r="A1328" s="193" t="s">
        <v>27111</v>
      </c>
      <c r="B1328" s="221">
        <v>0.01</v>
      </c>
      <c r="C1328" s="145"/>
      <c r="D1328" s="146"/>
      <c r="E1328" s="144"/>
      <c r="F1328" s="144"/>
      <c r="G1328" s="144"/>
      <c r="H1328" s="144"/>
      <c r="I1328" s="144"/>
      <c r="J1328" s="144"/>
      <c r="K1328" s="144"/>
      <c r="L1328" s="144"/>
      <c r="M1328" s="144"/>
      <c r="N1328" s="144"/>
      <c r="O1328" s="144"/>
      <c r="P1328" s="144"/>
      <c r="Q1328" s="144"/>
      <c r="R1328" s="147"/>
    </row>
    <row r="1329" spans="1:18" s="133" customFormat="1" ht="12.75" customHeight="1" x14ac:dyDescent="0.2">
      <c r="A1329" s="139" t="s">
        <v>27539</v>
      </c>
      <c r="B1329" s="222" t="s">
        <v>26860</v>
      </c>
      <c r="C1329" s="194"/>
      <c r="D1329" s="131"/>
      <c r="E1329" s="152"/>
      <c r="F1329" s="152"/>
      <c r="G1329" s="152"/>
      <c r="H1329" s="152"/>
      <c r="I1329" s="152"/>
      <c r="J1329" s="152"/>
      <c r="K1329" s="152"/>
      <c r="L1329" s="152"/>
      <c r="M1329" s="152"/>
      <c r="N1329" s="152"/>
      <c r="O1329" s="152"/>
      <c r="P1329" s="152"/>
      <c r="Q1329" s="152"/>
      <c r="R1329" s="153"/>
    </row>
    <row r="1330" spans="1:18" s="133" customFormat="1" ht="12.75" customHeight="1" x14ac:dyDescent="0.2">
      <c r="A1330" s="140" t="s">
        <v>27539</v>
      </c>
      <c r="B1330" s="157">
        <v>0.01</v>
      </c>
      <c r="C1330" s="126"/>
      <c r="D1330" s="127"/>
      <c r="E1330" s="125"/>
      <c r="F1330" s="125"/>
      <c r="G1330" s="125"/>
      <c r="H1330" s="125"/>
      <c r="I1330" s="125"/>
      <c r="J1330" s="125"/>
      <c r="K1330" s="125"/>
      <c r="L1330" s="125"/>
      <c r="M1330" s="125"/>
      <c r="N1330" s="125"/>
      <c r="O1330" s="125"/>
      <c r="P1330" s="125"/>
      <c r="Q1330" s="125"/>
      <c r="R1330" s="135"/>
    </row>
    <row r="1331" spans="1:18" s="133" customFormat="1" ht="12.75" customHeight="1" x14ac:dyDescent="0.2">
      <c r="A1331" s="139" t="s">
        <v>27431</v>
      </c>
      <c r="B1331" s="222" t="s">
        <v>27572</v>
      </c>
      <c r="C1331" s="194"/>
      <c r="D1331" s="131"/>
      <c r="E1331" s="152"/>
      <c r="F1331" s="152"/>
      <c r="G1331" s="152"/>
      <c r="H1331" s="152"/>
      <c r="I1331" s="152"/>
      <c r="J1331" s="152"/>
      <c r="K1331" s="152"/>
      <c r="L1331" s="152"/>
      <c r="M1331" s="152"/>
      <c r="N1331" s="152"/>
      <c r="O1331" s="152"/>
      <c r="P1331" s="152"/>
      <c r="Q1331" s="152"/>
      <c r="R1331" s="153"/>
    </row>
    <row r="1332" spans="1:18" s="133" customFormat="1" ht="12.75" customHeight="1" x14ac:dyDescent="0.2">
      <c r="A1332" s="140" t="s">
        <v>27431</v>
      </c>
      <c r="B1332" s="157">
        <v>0.01</v>
      </c>
      <c r="C1332" s="126"/>
      <c r="D1332" s="127"/>
      <c r="E1332" s="125"/>
      <c r="F1332" s="125"/>
      <c r="G1332" s="125"/>
      <c r="H1332" s="125"/>
      <c r="I1332" s="125"/>
      <c r="J1332" s="125"/>
      <c r="K1332" s="125"/>
      <c r="L1332" s="125"/>
      <c r="M1332" s="125"/>
      <c r="N1332" s="125"/>
      <c r="O1332" s="125"/>
      <c r="P1332" s="125"/>
      <c r="Q1332" s="125"/>
      <c r="R1332" s="135"/>
    </row>
    <row r="1333" spans="1:18" s="133" customFormat="1" ht="25.5" x14ac:dyDescent="0.2">
      <c r="A1333" s="129" t="s">
        <v>105</v>
      </c>
      <c r="B1333" s="130" t="s">
        <v>8</v>
      </c>
      <c r="C1333" s="130" t="s">
        <v>21</v>
      </c>
      <c r="D1333" s="131"/>
      <c r="E1333" s="131"/>
      <c r="F1333" s="131"/>
      <c r="G1333" s="131"/>
      <c r="H1333" s="131"/>
      <c r="I1333" s="131"/>
      <c r="J1333" s="131"/>
      <c r="K1333" s="131"/>
      <c r="L1333" s="131"/>
      <c r="M1333" s="131"/>
      <c r="N1333" s="131"/>
      <c r="O1333" s="131"/>
      <c r="P1333" s="131"/>
      <c r="Q1333" s="131"/>
      <c r="R1333" s="137"/>
    </row>
    <row r="1334" spans="1:18" s="133" customFormat="1" ht="12.75" customHeight="1" x14ac:dyDescent="0.2">
      <c r="A1334" s="134" t="s">
        <v>105</v>
      </c>
      <c r="B1334" s="125">
        <v>0.01</v>
      </c>
      <c r="C1334" s="126">
        <v>0.01</v>
      </c>
      <c r="D1334" s="127"/>
      <c r="E1334" s="125"/>
      <c r="F1334" s="125"/>
      <c r="G1334" s="125"/>
      <c r="H1334" s="125"/>
      <c r="I1334" s="125"/>
      <c r="J1334" s="125"/>
      <c r="K1334" s="125"/>
      <c r="L1334" s="125"/>
      <c r="M1334" s="125"/>
      <c r="N1334" s="125"/>
      <c r="O1334" s="125"/>
      <c r="P1334" s="125"/>
      <c r="Q1334" s="125"/>
      <c r="R1334" s="135"/>
    </row>
    <row r="1335" spans="1:18" s="133" customFormat="1" ht="12.75" customHeight="1" x14ac:dyDescent="0.2">
      <c r="A1335" s="150" t="s">
        <v>27164</v>
      </c>
      <c r="B1335" s="144" t="s">
        <v>20</v>
      </c>
      <c r="C1335" s="145"/>
      <c r="D1335" s="146"/>
      <c r="E1335" s="144"/>
      <c r="F1335" s="144"/>
      <c r="G1335" s="144"/>
      <c r="H1335" s="144"/>
      <c r="I1335" s="144"/>
      <c r="J1335" s="144"/>
      <c r="K1335" s="144"/>
      <c r="L1335" s="144"/>
      <c r="M1335" s="144"/>
      <c r="N1335" s="144"/>
      <c r="O1335" s="144"/>
      <c r="P1335" s="144"/>
      <c r="Q1335" s="144"/>
      <c r="R1335" s="147"/>
    </row>
    <row r="1336" spans="1:18" s="133" customFormat="1" ht="12.75" customHeight="1" x14ac:dyDescent="0.2">
      <c r="A1336" s="134" t="s">
        <v>27164</v>
      </c>
      <c r="B1336" s="125">
        <v>0.01</v>
      </c>
      <c r="C1336" s="126"/>
      <c r="D1336" s="127"/>
      <c r="E1336" s="125"/>
      <c r="F1336" s="125"/>
      <c r="G1336" s="125"/>
      <c r="H1336" s="125"/>
      <c r="I1336" s="125"/>
      <c r="J1336" s="125"/>
      <c r="K1336" s="125"/>
      <c r="L1336" s="125"/>
      <c r="M1336" s="125"/>
      <c r="N1336" s="125"/>
      <c r="O1336" s="125"/>
      <c r="P1336" s="125"/>
      <c r="Q1336" s="125"/>
      <c r="R1336" s="135"/>
    </row>
    <row r="1337" spans="1:18" s="133" customFormat="1" ht="25.5" x14ac:dyDescent="0.2">
      <c r="A1337" s="150" t="s">
        <v>27020</v>
      </c>
      <c r="B1337" s="146" t="s">
        <v>27021</v>
      </c>
      <c r="C1337" s="145" t="s">
        <v>27022</v>
      </c>
      <c r="D1337" s="146" t="s">
        <v>27023</v>
      </c>
      <c r="E1337" s="144"/>
      <c r="F1337" s="144"/>
      <c r="G1337" s="144"/>
      <c r="H1337" s="144"/>
      <c r="I1337" s="144"/>
      <c r="J1337" s="144"/>
      <c r="K1337" s="144"/>
      <c r="L1337" s="144"/>
      <c r="M1337" s="144"/>
      <c r="N1337" s="144"/>
      <c r="O1337" s="144"/>
      <c r="P1337" s="144"/>
      <c r="Q1337" s="144"/>
      <c r="R1337" s="147"/>
    </row>
    <row r="1338" spans="1:18" s="133" customFormat="1" ht="12.75" customHeight="1" x14ac:dyDescent="0.2">
      <c r="A1338" s="134" t="s">
        <v>27020</v>
      </c>
      <c r="B1338" s="125">
        <v>0.01</v>
      </c>
      <c r="C1338" s="126">
        <v>0.03</v>
      </c>
      <c r="D1338" s="127">
        <v>0.03</v>
      </c>
      <c r="E1338" s="125"/>
      <c r="F1338" s="125"/>
      <c r="G1338" s="125"/>
      <c r="H1338" s="125"/>
      <c r="I1338" s="125"/>
      <c r="J1338" s="125"/>
      <c r="K1338" s="125"/>
      <c r="L1338" s="125"/>
      <c r="M1338" s="125"/>
      <c r="N1338" s="125"/>
      <c r="O1338" s="125"/>
      <c r="P1338" s="125"/>
      <c r="Q1338" s="125"/>
      <c r="R1338" s="135"/>
    </row>
    <row r="1339" spans="1:18" s="133" customFormat="1" ht="25.5" x14ac:dyDescent="0.2">
      <c r="A1339" s="150" t="s">
        <v>27063</v>
      </c>
      <c r="B1339" s="144" t="s">
        <v>20</v>
      </c>
      <c r="C1339" s="145" t="s">
        <v>23</v>
      </c>
      <c r="D1339" s="146" t="s">
        <v>24</v>
      </c>
      <c r="E1339" s="144"/>
      <c r="F1339" s="144"/>
      <c r="G1339" s="144"/>
      <c r="H1339" s="144"/>
      <c r="I1339" s="144"/>
      <c r="J1339" s="144"/>
      <c r="K1339" s="144"/>
      <c r="L1339" s="144"/>
      <c r="M1339" s="144"/>
      <c r="N1339" s="144"/>
      <c r="O1339" s="144"/>
      <c r="P1339" s="144"/>
      <c r="Q1339" s="144"/>
      <c r="R1339" s="147"/>
    </row>
    <row r="1340" spans="1:18" s="133" customFormat="1" ht="12.75" customHeight="1" x14ac:dyDescent="0.2">
      <c r="A1340" s="150" t="s">
        <v>27063</v>
      </c>
      <c r="B1340" s="144">
        <v>0.01</v>
      </c>
      <c r="C1340" s="145">
        <v>0.01</v>
      </c>
      <c r="D1340" s="146">
        <v>0.01</v>
      </c>
      <c r="E1340" s="144"/>
      <c r="F1340" s="144"/>
      <c r="G1340" s="144"/>
      <c r="H1340" s="144"/>
      <c r="I1340" s="144"/>
      <c r="J1340" s="144"/>
      <c r="K1340" s="144"/>
      <c r="L1340" s="144"/>
      <c r="M1340" s="144"/>
      <c r="N1340" s="144"/>
      <c r="O1340" s="144"/>
      <c r="P1340" s="144"/>
      <c r="Q1340" s="144"/>
      <c r="R1340" s="147"/>
    </row>
    <row r="1341" spans="1:18" s="133" customFormat="1" ht="12.75" customHeight="1" x14ac:dyDescent="0.2">
      <c r="A1341" s="129" t="s">
        <v>27437</v>
      </c>
      <c r="B1341" s="152" t="s">
        <v>21</v>
      </c>
      <c r="C1341" s="194"/>
      <c r="D1341" s="131"/>
      <c r="E1341" s="152"/>
      <c r="F1341" s="152"/>
      <c r="G1341" s="152"/>
      <c r="H1341" s="152"/>
      <c r="I1341" s="152"/>
      <c r="J1341" s="152"/>
      <c r="K1341" s="152"/>
      <c r="L1341" s="152"/>
      <c r="M1341" s="152"/>
      <c r="N1341" s="152"/>
      <c r="O1341" s="152"/>
      <c r="P1341" s="152"/>
      <c r="Q1341" s="152"/>
      <c r="R1341" s="153"/>
    </row>
    <row r="1342" spans="1:18" s="133" customFormat="1" ht="12.75" customHeight="1" x14ac:dyDescent="0.2">
      <c r="A1342" s="134" t="s">
        <v>27437</v>
      </c>
      <c r="B1342" s="125">
        <v>0.01</v>
      </c>
      <c r="C1342" s="126"/>
      <c r="D1342" s="127"/>
      <c r="E1342" s="125"/>
      <c r="F1342" s="125"/>
      <c r="G1342" s="125"/>
      <c r="H1342" s="125"/>
      <c r="I1342" s="125"/>
      <c r="J1342" s="125"/>
      <c r="K1342" s="125"/>
      <c r="L1342" s="125"/>
      <c r="M1342" s="125"/>
      <c r="N1342" s="125"/>
      <c r="O1342" s="125"/>
      <c r="P1342" s="125"/>
      <c r="Q1342" s="125"/>
      <c r="R1342" s="135"/>
    </row>
    <row r="1343" spans="1:18" s="133" customFormat="1" ht="25.5" x14ac:dyDescent="0.2">
      <c r="A1343" s="129" t="s">
        <v>106</v>
      </c>
      <c r="B1343" s="130" t="s">
        <v>27078</v>
      </c>
      <c r="C1343" s="130" t="s">
        <v>21</v>
      </c>
      <c r="D1343" s="131" t="s">
        <v>4</v>
      </c>
      <c r="E1343" s="131"/>
      <c r="F1343" s="131"/>
      <c r="G1343" s="131"/>
      <c r="H1343" s="131"/>
      <c r="I1343" s="131"/>
      <c r="J1343" s="131"/>
      <c r="K1343" s="131"/>
      <c r="L1343" s="131"/>
      <c r="M1343" s="131"/>
      <c r="N1343" s="131"/>
      <c r="O1343" s="131"/>
      <c r="P1343" s="131"/>
      <c r="Q1343" s="131"/>
      <c r="R1343" s="137"/>
    </row>
    <row r="1344" spans="1:18" s="133" customFormat="1" ht="12.75" customHeight="1" x14ac:dyDescent="0.2">
      <c r="A1344" s="134" t="s">
        <v>106</v>
      </c>
      <c r="B1344" s="125">
        <v>0.01</v>
      </c>
      <c r="C1344" s="126">
        <v>0.01</v>
      </c>
      <c r="D1344" s="127">
        <v>0.01</v>
      </c>
      <c r="E1344" s="125"/>
      <c r="F1344" s="125"/>
      <c r="G1344" s="125"/>
      <c r="H1344" s="125"/>
      <c r="I1344" s="125"/>
      <c r="J1344" s="125"/>
      <c r="K1344" s="125"/>
      <c r="L1344" s="125"/>
      <c r="M1344" s="125"/>
      <c r="N1344" s="125"/>
      <c r="O1344" s="125"/>
      <c r="P1344" s="125"/>
      <c r="Q1344" s="125"/>
      <c r="R1344" s="135"/>
    </row>
    <row r="1345" spans="1:18" s="133" customFormat="1" ht="12.75" customHeight="1" x14ac:dyDescent="0.2">
      <c r="A1345" s="129" t="s">
        <v>27581</v>
      </c>
      <c r="B1345" s="110" t="s">
        <v>26893</v>
      </c>
      <c r="C1345" s="194"/>
      <c r="D1345" s="131"/>
      <c r="E1345" s="152"/>
      <c r="F1345" s="152"/>
      <c r="G1345" s="152"/>
      <c r="H1345" s="152"/>
      <c r="I1345" s="152"/>
      <c r="J1345" s="152"/>
      <c r="K1345" s="152"/>
      <c r="L1345" s="152"/>
      <c r="M1345" s="152"/>
      <c r="N1345" s="152"/>
      <c r="O1345" s="152"/>
      <c r="P1345" s="152"/>
      <c r="Q1345" s="152"/>
      <c r="R1345" s="153"/>
    </row>
    <row r="1346" spans="1:18" s="133" customFormat="1" ht="12.75" customHeight="1" x14ac:dyDescent="0.2">
      <c r="A1346" s="134" t="s">
        <v>27581</v>
      </c>
      <c r="B1346" s="215">
        <v>0.01</v>
      </c>
      <c r="C1346" s="126"/>
      <c r="D1346" s="127"/>
      <c r="E1346" s="125"/>
      <c r="F1346" s="125"/>
      <c r="G1346" s="125"/>
      <c r="H1346" s="125"/>
      <c r="I1346" s="125"/>
      <c r="J1346" s="125"/>
      <c r="K1346" s="125"/>
      <c r="L1346" s="125"/>
      <c r="M1346" s="125"/>
      <c r="N1346" s="125"/>
      <c r="O1346" s="125"/>
      <c r="P1346" s="125"/>
      <c r="Q1346" s="125"/>
      <c r="R1346" s="135"/>
    </row>
    <row r="1347" spans="1:18" s="133" customFormat="1" ht="25.5" x14ac:dyDescent="0.2">
      <c r="A1347" s="249" t="s">
        <v>26914</v>
      </c>
      <c r="B1347" s="110" t="s">
        <v>23</v>
      </c>
      <c r="C1347" s="169" t="s">
        <v>24</v>
      </c>
      <c r="D1347" s="169"/>
      <c r="E1347" s="110"/>
      <c r="F1347" s="110"/>
      <c r="G1347" s="110"/>
      <c r="H1347" s="110"/>
      <c r="I1347" s="110"/>
      <c r="J1347" s="110"/>
      <c r="K1347" s="110"/>
      <c r="L1347" s="110"/>
      <c r="M1347" s="110"/>
      <c r="N1347" s="110"/>
      <c r="O1347" s="110"/>
      <c r="P1347" s="110"/>
      <c r="Q1347" s="110"/>
      <c r="R1347" s="205"/>
    </row>
    <row r="1348" spans="1:18" s="133" customFormat="1" ht="12.75" customHeight="1" x14ac:dyDescent="0.2">
      <c r="A1348" s="134" t="s">
        <v>26914</v>
      </c>
      <c r="B1348" s="215">
        <v>0.01</v>
      </c>
      <c r="C1348" s="126">
        <v>0.01</v>
      </c>
      <c r="D1348" s="126"/>
      <c r="E1348" s="125"/>
      <c r="F1348" s="125"/>
      <c r="G1348" s="125"/>
      <c r="H1348" s="125"/>
      <c r="I1348" s="125"/>
      <c r="J1348" s="125"/>
      <c r="K1348" s="125"/>
      <c r="L1348" s="125"/>
      <c r="M1348" s="125"/>
      <c r="N1348" s="125"/>
      <c r="O1348" s="125"/>
      <c r="P1348" s="125"/>
      <c r="Q1348" s="125"/>
      <c r="R1348" s="204"/>
    </row>
    <row r="1349" spans="1:18" s="133" customFormat="1" ht="12.75" customHeight="1" x14ac:dyDescent="0.2">
      <c r="A1349" s="129" t="s">
        <v>27192</v>
      </c>
      <c r="B1349" s="152" t="s">
        <v>26860</v>
      </c>
      <c r="C1349" s="194"/>
      <c r="D1349" s="194"/>
      <c r="E1349" s="152"/>
      <c r="F1349" s="152"/>
      <c r="G1349" s="152"/>
      <c r="H1349" s="152"/>
      <c r="I1349" s="152"/>
      <c r="J1349" s="152"/>
      <c r="K1349" s="152"/>
      <c r="L1349" s="152"/>
      <c r="M1349" s="152"/>
      <c r="N1349" s="152"/>
      <c r="O1349" s="152"/>
      <c r="P1349" s="152"/>
      <c r="Q1349" s="152"/>
      <c r="R1349" s="203"/>
    </row>
    <row r="1350" spans="1:18" s="133" customFormat="1" ht="12.75" customHeight="1" x14ac:dyDescent="0.2">
      <c r="A1350" s="134" t="s">
        <v>27192</v>
      </c>
      <c r="B1350" s="125">
        <v>0.01</v>
      </c>
      <c r="C1350" s="126"/>
      <c r="D1350" s="126"/>
      <c r="E1350" s="125"/>
      <c r="F1350" s="125"/>
      <c r="G1350" s="125"/>
      <c r="H1350" s="125"/>
      <c r="I1350" s="125"/>
      <c r="J1350" s="125"/>
      <c r="K1350" s="125"/>
      <c r="L1350" s="125"/>
      <c r="M1350" s="125"/>
      <c r="N1350" s="125"/>
      <c r="O1350" s="125"/>
      <c r="P1350" s="125"/>
      <c r="Q1350" s="125"/>
      <c r="R1350" s="204"/>
    </row>
    <row r="1351" spans="1:18" s="133" customFormat="1" ht="12.75" customHeight="1" x14ac:dyDescent="0.2">
      <c r="A1351" s="129" t="s">
        <v>27191</v>
      </c>
      <c r="B1351" s="152" t="s">
        <v>27139</v>
      </c>
      <c r="C1351" s="194"/>
      <c r="D1351" s="194"/>
      <c r="E1351" s="152"/>
      <c r="F1351" s="152"/>
      <c r="G1351" s="152"/>
      <c r="H1351" s="152"/>
      <c r="I1351" s="152"/>
      <c r="J1351" s="152"/>
      <c r="K1351" s="152"/>
      <c r="L1351" s="152"/>
      <c r="M1351" s="152"/>
      <c r="N1351" s="152"/>
      <c r="O1351" s="152"/>
      <c r="P1351" s="152"/>
      <c r="Q1351" s="152"/>
      <c r="R1351" s="203"/>
    </row>
    <row r="1352" spans="1:18" s="133" customFormat="1" ht="12.75" customHeight="1" x14ac:dyDescent="0.2">
      <c r="A1352" s="134" t="s">
        <v>27191</v>
      </c>
      <c r="B1352" s="125">
        <v>0.01</v>
      </c>
      <c r="C1352" s="126"/>
      <c r="D1352" s="126"/>
      <c r="E1352" s="125"/>
      <c r="F1352" s="125"/>
      <c r="G1352" s="125"/>
      <c r="H1352" s="125"/>
      <c r="I1352" s="125"/>
      <c r="J1352" s="125"/>
      <c r="K1352" s="125"/>
      <c r="L1352" s="125"/>
      <c r="M1352" s="125"/>
      <c r="N1352" s="125"/>
      <c r="O1352" s="125"/>
      <c r="P1352" s="125"/>
      <c r="Q1352" s="125"/>
      <c r="R1352" s="204"/>
    </row>
    <row r="1353" spans="1:18" s="133" customFormat="1" ht="12.75" customHeight="1" x14ac:dyDescent="0.2">
      <c r="A1353" s="129" t="s">
        <v>27200</v>
      </c>
      <c r="B1353" s="152" t="s">
        <v>21</v>
      </c>
      <c r="C1353" s="194"/>
      <c r="D1353" s="194"/>
      <c r="E1353" s="152"/>
      <c r="F1353" s="152"/>
      <c r="G1353" s="152"/>
      <c r="H1353" s="152"/>
      <c r="I1353" s="152"/>
      <c r="J1353" s="152"/>
      <c r="K1353" s="152"/>
      <c r="L1353" s="152"/>
      <c r="M1353" s="152"/>
      <c r="N1353" s="152"/>
      <c r="O1353" s="152"/>
      <c r="P1353" s="152"/>
      <c r="Q1353" s="152"/>
      <c r="R1353" s="203"/>
    </row>
    <row r="1354" spans="1:18" s="133" customFormat="1" ht="12.75" customHeight="1" x14ac:dyDescent="0.2">
      <c r="A1354" s="134" t="s">
        <v>27200</v>
      </c>
      <c r="B1354" s="125">
        <v>0.01</v>
      </c>
      <c r="C1354" s="126"/>
      <c r="D1354" s="126"/>
      <c r="E1354" s="125"/>
      <c r="F1354" s="125"/>
      <c r="G1354" s="125"/>
      <c r="H1354" s="125"/>
      <c r="I1354" s="125"/>
      <c r="J1354" s="125"/>
      <c r="K1354" s="125"/>
      <c r="L1354" s="125"/>
      <c r="M1354" s="125"/>
      <c r="N1354" s="125"/>
      <c r="O1354" s="125"/>
      <c r="P1354" s="125"/>
      <c r="Q1354" s="125"/>
      <c r="R1354" s="204"/>
    </row>
    <row r="1355" spans="1:18" s="133" customFormat="1" ht="12.75" customHeight="1" x14ac:dyDescent="0.2">
      <c r="A1355" s="150" t="s">
        <v>27092</v>
      </c>
      <c r="B1355" s="110" t="s">
        <v>26893</v>
      </c>
      <c r="C1355" s="171"/>
      <c r="D1355" s="171"/>
      <c r="E1355" s="110"/>
      <c r="F1355" s="110"/>
      <c r="G1355" s="110"/>
      <c r="H1355" s="110"/>
      <c r="I1355" s="110"/>
      <c r="J1355" s="110"/>
      <c r="K1355" s="110"/>
      <c r="L1355" s="110"/>
      <c r="M1355" s="110"/>
      <c r="N1355" s="110"/>
      <c r="O1355" s="110"/>
      <c r="P1355" s="110"/>
      <c r="Q1355" s="110"/>
      <c r="R1355" s="205"/>
    </row>
    <row r="1356" spans="1:18" s="133" customFormat="1" ht="12.75" customHeight="1" x14ac:dyDescent="0.2">
      <c r="A1356" s="150" t="s">
        <v>27092</v>
      </c>
      <c r="B1356" s="110">
        <v>0.01</v>
      </c>
      <c r="C1356" s="171"/>
      <c r="D1356" s="171"/>
      <c r="E1356" s="110"/>
      <c r="F1356" s="110"/>
      <c r="G1356" s="110"/>
      <c r="H1356" s="110"/>
      <c r="I1356" s="110"/>
      <c r="J1356" s="110"/>
      <c r="K1356" s="110"/>
      <c r="L1356" s="110"/>
      <c r="M1356" s="110"/>
      <c r="N1356" s="110"/>
      <c r="O1356" s="110"/>
      <c r="P1356" s="110"/>
      <c r="Q1356" s="110"/>
      <c r="R1356" s="205"/>
    </row>
    <row r="1357" spans="1:18" s="133" customFormat="1" ht="12.75" customHeight="1" x14ac:dyDescent="0.2">
      <c r="A1357" s="129" t="s">
        <v>27224</v>
      </c>
      <c r="B1357" s="152" t="s">
        <v>26904</v>
      </c>
      <c r="C1357" s="194"/>
      <c r="D1357" s="194"/>
      <c r="E1357" s="152"/>
      <c r="F1357" s="152"/>
      <c r="G1357" s="152"/>
      <c r="H1357" s="152"/>
      <c r="I1357" s="152"/>
      <c r="J1357" s="152"/>
      <c r="K1357" s="152"/>
      <c r="L1357" s="152"/>
      <c r="M1357" s="152"/>
      <c r="N1357" s="152"/>
      <c r="O1357" s="152"/>
      <c r="P1357" s="152"/>
      <c r="Q1357" s="152"/>
      <c r="R1357" s="203"/>
    </row>
    <row r="1358" spans="1:18" s="133" customFormat="1" ht="12.75" customHeight="1" x14ac:dyDescent="0.2">
      <c r="A1358" s="134" t="s">
        <v>27224</v>
      </c>
      <c r="B1358" s="125">
        <v>0.01</v>
      </c>
      <c r="C1358" s="126"/>
      <c r="D1358" s="126"/>
      <c r="E1358" s="125"/>
      <c r="F1358" s="125"/>
      <c r="G1358" s="125"/>
      <c r="H1358" s="125"/>
      <c r="I1358" s="125"/>
      <c r="J1358" s="125"/>
      <c r="K1358" s="125"/>
      <c r="L1358" s="125"/>
      <c r="M1358" s="125"/>
      <c r="N1358" s="125"/>
      <c r="O1358" s="125"/>
      <c r="P1358" s="125"/>
      <c r="Q1358" s="125"/>
      <c r="R1358" s="204"/>
    </row>
    <row r="1359" spans="1:18" s="133" customFormat="1" ht="25.5" x14ac:dyDescent="0.2">
      <c r="A1359" s="150" t="s">
        <v>27386</v>
      </c>
      <c r="B1359" s="146" t="s">
        <v>26937</v>
      </c>
      <c r="C1359" s="145" t="s">
        <v>4</v>
      </c>
      <c r="D1359" s="145"/>
      <c r="E1359" s="144"/>
      <c r="F1359" s="144"/>
      <c r="G1359" s="144"/>
      <c r="H1359" s="144"/>
      <c r="I1359" s="144"/>
      <c r="J1359" s="144"/>
      <c r="K1359" s="144"/>
      <c r="L1359" s="144"/>
      <c r="M1359" s="144"/>
      <c r="N1359" s="144"/>
      <c r="O1359" s="144"/>
      <c r="P1359" s="144"/>
      <c r="Q1359" s="144"/>
      <c r="R1359" s="205"/>
    </row>
    <row r="1360" spans="1:18" s="133" customFormat="1" ht="12.75" customHeight="1" x14ac:dyDescent="0.2">
      <c r="A1360" s="150" t="s">
        <v>27386</v>
      </c>
      <c r="B1360" s="144">
        <v>0.01</v>
      </c>
      <c r="C1360" s="145">
        <v>0.01</v>
      </c>
      <c r="D1360" s="145"/>
      <c r="E1360" s="144"/>
      <c r="F1360" s="144"/>
      <c r="G1360" s="144"/>
      <c r="H1360" s="144"/>
      <c r="I1360" s="144"/>
      <c r="J1360" s="144"/>
      <c r="K1360" s="144"/>
      <c r="L1360" s="144"/>
      <c r="M1360" s="144"/>
      <c r="N1360" s="144"/>
      <c r="O1360" s="144"/>
      <c r="P1360" s="144"/>
      <c r="Q1360" s="144"/>
      <c r="R1360" s="205"/>
    </row>
    <row r="1361" spans="1:18" s="133" customFormat="1" x14ac:dyDescent="0.2">
      <c r="A1361" s="139" t="s">
        <v>107</v>
      </c>
      <c r="B1361" s="130" t="s">
        <v>3</v>
      </c>
      <c r="C1361" s="130"/>
      <c r="D1361" s="131"/>
      <c r="E1361" s="131"/>
      <c r="F1361" s="131"/>
      <c r="G1361" s="131"/>
      <c r="H1361" s="131"/>
      <c r="I1361" s="131"/>
      <c r="J1361" s="131"/>
      <c r="K1361" s="131"/>
      <c r="L1361" s="131"/>
      <c r="M1361" s="131"/>
      <c r="N1361" s="131"/>
      <c r="O1361" s="131"/>
      <c r="P1361" s="131"/>
      <c r="Q1361" s="131"/>
      <c r="R1361" s="137"/>
    </row>
    <row r="1362" spans="1:18" s="133" customFormat="1" ht="12.75" customHeight="1" x14ac:dyDescent="0.2">
      <c r="A1362" s="140" t="s">
        <v>107</v>
      </c>
      <c r="B1362" s="125">
        <v>0.01</v>
      </c>
      <c r="C1362" s="126"/>
      <c r="D1362" s="127"/>
      <c r="E1362" s="125"/>
      <c r="F1362" s="125"/>
      <c r="G1362" s="125"/>
      <c r="H1362" s="125"/>
      <c r="I1362" s="125"/>
      <c r="J1362" s="125"/>
      <c r="K1362" s="125"/>
      <c r="L1362" s="125"/>
      <c r="M1362" s="125"/>
      <c r="N1362" s="125"/>
      <c r="O1362" s="125"/>
      <c r="P1362" s="125"/>
      <c r="Q1362" s="125"/>
      <c r="R1362" s="135"/>
    </row>
    <row r="1363" spans="1:18" s="133" customFormat="1" ht="12.75" customHeight="1" x14ac:dyDescent="0.2">
      <c r="A1363" s="193" t="s">
        <v>27596</v>
      </c>
      <c r="B1363" s="144" t="s">
        <v>26893</v>
      </c>
      <c r="C1363" s="145"/>
      <c r="D1363" s="146"/>
      <c r="E1363" s="144"/>
      <c r="F1363" s="144"/>
      <c r="G1363" s="144"/>
      <c r="H1363" s="144"/>
      <c r="I1363" s="144"/>
      <c r="J1363" s="144"/>
      <c r="K1363" s="144"/>
      <c r="L1363" s="144"/>
      <c r="M1363" s="144"/>
      <c r="N1363" s="144"/>
      <c r="O1363" s="144"/>
      <c r="P1363" s="144"/>
      <c r="Q1363" s="144"/>
      <c r="R1363" s="147"/>
    </row>
    <row r="1364" spans="1:18" s="133" customFormat="1" ht="12.75" customHeight="1" x14ac:dyDescent="0.2">
      <c r="A1364" s="193" t="s">
        <v>27596</v>
      </c>
      <c r="B1364" s="144">
        <v>0.01</v>
      </c>
      <c r="C1364" s="145"/>
      <c r="D1364" s="146"/>
      <c r="E1364" s="144"/>
      <c r="F1364" s="144"/>
      <c r="G1364" s="144"/>
      <c r="H1364" s="144"/>
      <c r="I1364" s="144"/>
      <c r="J1364" s="144"/>
      <c r="K1364" s="144"/>
      <c r="L1364" s="144"/>
      <c r="M1364" s="144"/>
      <c r="N1364" s="144"/>
      <c r="O1364" s="144"/>
      <c r="P1364" s="144"/>
      <c r="Q1364" s="144"/>
      <c r="R1364" s="147"/>
    </row>
    <row r="1365" spans="1:18" s="133" customFormat="1" ht="12.75" customHeight="1" x14ac:dyDescent="0.2">
      <c r="A1365" s="139" t="s">
        <v>27195</v>
      </c>
      <c r="B1365" s="152" t="s">
        <v>20</v>
      </c>
      <c r="C1365" s="194"/>
      <c r="D1365" s="131"/>
      <c r="E1365" s="152"/>
      <c r="F1365" s="152"/>
      <c r="G1365" s="152"/>
      <c r="H1365" s="152"/>
      <c r="I1365" s="152"/>
      <c r="J1365" s="152"/>
      <c r="K1365" s="152"/>
      <c r="L1365" s="152"/>
      <c r="M1365" s="152"/>
      <c r="N1365" s="152"/>
      <c r="O1365" s="152"/>
      <c r="P1365" s="152"/>
      <c r="Q1365" s="152"/>
      <c r="R1365" s="153"/>
    </row>
    <row r="1366" spans="1:18" s="133" customFormat="1" ht="12.75" customHeight="1" x14ac:dyDescent="0.2">
      <c r="A1366" s="140" t="s">
        <v>27195</v>
      </c>
      <c r="B1366" s="125">
        <v>0.01</v>
      </c>
      <c r="C1366" s="126"/>
      <c r="D1366" s="127"/>
      <c r="E1366" s="125"/>
      <c r="F1366" s="125"/>
      <c r="G1366" s="125"/>
      <c r="H1366" s="125"/>
      <c r="I1366" s="125"/>
      <c r="J1366" s="125"/>
      <c r="K1366" s="125"/>
      <c r="L1366" s="125"/>
      <c r="M1366" s="125"/>
      <c r="N1366" s="125"/>
      <c r="O1366" s="125"/>
      <c r="P1366" s="125"/>
      <c r="Q1366" s="125"/>
      <c r="R1366" s="135"/>
    </row>
    <row r="1367" spans="1:18" s="133" customFormat="1" ht="12.75" customHeight="1" x14ac:dyDescent="0.2">
      <c r="A1367" s="139" t="s">
        <v>27323</v>
      </c>
      <c r="B1367" s="144" t="s">
        <v>26893</v>
      </c>
      <c r="C1367" s="194"/>
      <c r="D1367" s="131"/>
      <c r="E1367" s="152"/>
      <c r="F1367" s="152"/>
      <c r="G1367" s="152"/>
      <c r="H1367" s="152"/>
      <c r="I1367" s="152"/>
      <c r="J1367" s="152"/>
      <c r="K1367" s="152"/>
      <c r="L1367" s="152"/>
      <c r="M1367" s="152"/>
      <c r="N1367" s="152"/>
      <c r="O1367" s="152"/>
      <c r="P1367" s="152"/>
      <c r="Q1367" s="152"/>
      <c r="R1367" s="153"/>
    </row>
    <row r="1368" spans="1:18" s="133" customFormat="1" ht="12.75" customHeight="1" x14ac:dyDescent="0.2">
      <c r="A1368" s="140" t="s">
        <v>27323</v>
      </c>
      <c r="B1368" s="215">
        <v>0.01</v>
      </c>
      <c r="C1368" s="126"/>
      <c r="D1368" s="127"/>
      <c r="E1368" s="125"/>
      <c r="F1368" s="125"/>
      <c r="G1368" s="125"/>
      <c r="H1368" s="125"/>
      <c r="I1368" s="125"/>
      <c r="J1368" s="125"/>
      <c r="K1368" s="125"/>
      <c r="L1368" s="125"/>
      <c r="M1368" s="125"/>
      <c r="N1368" s="125"/>
      <c r="O1368" s="125"/>
      <c r="P1368" s="125"/>
      <c r="Q1368" s="125"/>
      <c r="R1368" s="135"/>
    </row>
    <row r="1369" spans="1:18" s="133" customFormat="1" ht="12.75" customHeight="1" x14ac:dyDescent="0.2">
      <c r="A1369" s="193" t="s">
        <v>27151</v>
      </c>
      <c r="B1369" s="144" t="s">
        <v>20</v>
      </c>
      <c r="C1369" s="145"/>
      <c r="D1369" s="146"/>
      <c r="E1369" s="144"/>
      <c r="F1369" s="144"/>
      <c r="G1369" s="144"/>
      <c r="H1369" s="144"/>
      <c r="I1369" s="144"/>
      <c r="J1369" s="144"/>
      <c r="K1369" s="144"/>
      <c r="L1369" s="144"/>
      <c r="M1369" s="144"/>
      <c r="N1369" s="144"/>
      <c r="O1369" s="144"/>
      <c r="P1369" s="144"/>
      <c r="Q1369" s="144"/>
      <c r="R1369" s="147"/>
    </row>
    <row r="1370" spans="1:18" s="133" customFormat="1" ht="12.75" customHeight="1" x14ac:dyDescent="0.2">
      <c r="A1370" s="140" t="s">
        <v>27151</v>
      </c>
      <c r="B1370" s="125">
        <v>0.01</v>
      </c>
      <c r="C1370" s="126"/>
      <c r="D1370" s="127"/>
      <c r="E1370" s="125"/>
      <c r="F1370" s="125"/>
      <c r="G1370" s="125"/>
      <c r="H1370" s="125"/>
      <c r="I1370" s="125"/>
      <c r="J1370" s="125"/>
      <c r="K1370" s="125"/>
      <c r="L1370" s="125"/>
      <c r="M1370" s="125"/>
      <c r="N1370" s="125"/>
      <c r="O1370" s="125"/>
      <c r="P1370" s="125"/>
      <c r="Q1370" s="125"/>
      <c r="R1370" s="135"/>
    </row>
    <row r="1371" spans="1:18" s="133" customFormat="1" ht="12.75" customHeight="1" x14ac:dyDescent="0.2">
      <c r="A1371" s="193" t="s">
        <v>27153</v>
      </c>
      <c r="B1371" s="144" t="s">
        <v>20</v>
      </c>
      <c r="C1371" s="145"/>
      <c r="D1371" s="146"/>
      <c r="E1371" s="144"/>
      <c r="F1371" s="144"/>
      <c r="G1371" s="144"/>
      <c r="H1371" s="144"/>
      <c r="I1371" s="144"/>
      <c r="J1371" s="144"/>
      <c r="K1371" s="144"/>
      <c r="L1371" s="144"/>
      <c r="M1371" s="144"/>
      <c r="N1371" s="144"/>
      <c r="O1371" s="144"/>
      <c r="P1371" s="144"/>
      <c r="Q1371" s="144"/>
      <c r="R1371" s="147"/>
    </row>
    <row r="1372" spans="1:18" s="133" customFormat="1" ht="12.75" customHeight="1" x14ac:dyDescent="0.2">
      <c r="A1372" s="140" t="s">
        <v>27153</v>
      </c>
      <c r="B1372" s="125">
        <v>0.01</v>
      </c>
      <c r="C1372" s="126"/>
      <c r="D1372" s="127"/>
      <c r="E1372" s="125"/>
      <c r="F1372" s="125"/>
      <c r="G1372" s="125"/>
      <c r="H1372" s="125"/>
      <c r="I1372" s="125"/>
      <c r="J1372" s="125"/>
      <c r="K1372" s="125"/>
      <c r="L1372" s="125"/>
      <c r="M1372" s="125"/>
      <c r="N1372" s="125"/>
      <c r="O1372" s="125"/>
      <c r="P1372" s="125"/>
      <c r="Q1372" s="125"/>
      <c r="R1372" s="135"/>
    </row>
    <row r="1373" spans="1:18" s="133" customFormat="1" ht="12.75" customHeight="1" x14ac:dyDescent="0.2">
      <c r="A1373" s="139" t="s">
        <v>27433</v>
      </c>
      <c r="B1373" s="152" t="s">
        <v>26893</v>
      </c>
      <c r="C1373" s="194"/>
      <c r="D1373" s="131"/>
      <c r="E1373" s="152"/>
      <c r="F1373" s="152"/>
      <c r="G1373" s="152"/>
      <c r="H1373" s="152"/>
      <c r="I1373" s="152"/>
      <c r="J1373" s="152"/>
      <c r="K1373" s="152"/>
      <c r="L1373" s="152"/>
      <c r="M1373" s="152"/>
      <c r="N1373" s="152"/>
      <c r="O1373" s="152"/>
      <c r="P1373" s="152"/>
      <c r="Q1373" s="152"/>
      <c r="R1373" s="153"/>
    </row>
    <row r="1374" spans="1:18" s="133" customFormat="1" ht="12.75" customHeight="1" x14ac:dyDescent="0.2">
      <c r="A1374" s="140" t="s">
        <v>27433</v>
      </c>
      <c r="B1374" s="125">
        <v>0.01</v>
      </c>
      <c r="C1374" s="126"/>
      <c r="D1374" s="127"/>
      <c r="E1374" s="125"/>
      <c r="F1374" s="125"/>
      <c r="G1374" s="125"/>
      <c r="H1374" s="125"/>
      <c r="I1374" s="125"/>
      <c r="J1374" s="125"/>
      <c r="K1374" s="125"/>
      <c r="L1374" s="125"/>
      <c r="M1374" s="125"/>
      <c r="N1374" s="125"/>
      <c r="O1374" s="125"/>
      <c r="P1374" s="125"/>
      <c r="Q1374" s="125"/>
      <c r="R1374" s="135"/>
    </row>
    <row r="1375" spans="1:18" s="133" customFormat="1" ht="12.75" customHeight="1" x14ac:dyDescent="0.2">
      <c r="A1375" s="139" t="s">
        <v>27587</v>
      </c>
      <c r="B1375" s="152" t="s">
        <v>23</v>
      </c>
      <c r="C1375" s="194" t="s">
        <v>24</v>
      </c>
      <c r="D1375" s="131"/>
      <c r="E1375" s="152"/>
      <c r="F1375" s="152"/>
      <c r="G1375" s="152"/>
      <c r="H1375" s="152"/>
      <c r="I1375" s="152"/>
      <c r="J1375" s="152"/>
      <c r="K1375" s="152"/>
      <c r="L1375" s="152"/>
      <c r="M1375" s="152"/>
      <c r="N1375" s="152"/>
      <c r="O1375" s="152"/>
      <c r="P1375" s="152"/>
      <c r="Q1375" s="152"/>
      <c r="R1375" s="153"/>
    </row>
    <row r="1376" spans="1:18" s="133" customFormat="1" ht="12.75" customHeight="1" x14ac:dyDescent="0.2">
      <c r="A1376" s="140" t="s">
        <v>27587</v>
      </c>
      <c r="B1376" s="125">
        <v>0.01</v>
      </c>
      <c r="C1376" s="126">
        <v>0.01</v>
      </c>
      <c r="D1376" s="127"/>
      <c r="E1376" s="125"/>
      <c r="F1376" s="125"/>
      <c r="G1376" s="125"/>
      <c r="H1376" s="125"/>
      <c r="I1376" s="125"/>
      <c r="J1376" s="125"/>
      <c r="K1376" s="125"/>
      <c r="L1376" s="125"/>
      <c r="M1376" s="125"/>
      <c r="N1376" s="125"/>
      <c r="O1376" s="125"/>
      <c r="P1376" s="125"/>
      <c r="Q1376" s="125"/>
      <c r="R1376" s="135"/>
    </row>
    <row r="1377" spans="1:18" s="133" customFormat="1" ht="12.75" customHeight="1" x14ac:dyDescent="0.2">
      <c r="A1377" s="193" t="s">
        <v>27091</v>
      </c>
      <c r="B1377" s="144" t="s">
        <v>26893</v>
      </c>
      <c r="C1377" s="145"/>
      <c r="D1377" s="146"/>
      <c r="E1377" s="144"/>
      <c r="F1377" s="144"/>
      <c r="G1377" s="144"/>
      <c r="H1377" s="144"/>
      <c r="I1377" s="144"/>
      <c r="J1377" s="144"/>
      <c r="K1377" s="144"/>
      <c r="L1377" s="144"/>
      <c r="M1377" s="144"/>
      <c r="N1377" s="144"/>
      <c r="O1377" s="144"/>
      <c r="P1377" s="144"/>
      <c r="Q1377" s="144"/>
      <c r="R1377" s="147"/>
    </row>
    <row r="1378" spans="1:18" s="133" customFormat="1" ht="12.75" customHeight="1" x14ac:dyDescent="0.2">
      <c r="A1378" s="140" t="s">
        <v>27091</v>
      </c>
      <c r="B1378" s="125">
        <v>0.01</v>
      </c>
      <c r="C1378" s="126"/>
      <c r="D1378" s="127"/>
      <c r="E1378" s="125"/>
      <c r="F1378" s="125"/>
      <c r="G1378" s="125"/>
      <c r="H1378" s="125"/>
      <c r="I1378" s="125"/>
      <c r="J1378" s="125"/>
      <c r="K1378" s="125"/>
      <c r="L1378" s="125"/>
      <c r="M1378" s="125"/>
      <c r="N1378" s="125"/>
      <c r="O1378" s="125"/>
      <c r="P1378" s="125"/>
      <c r="Q1378" s="125"/>
      <c r="R1378" s="135"/>
    </row>
    <row r="1379" spans="1:18" s="133" customFormat="1" ht="12.75" customHeight="1" x14ac:dyDescent="0.2">
      <c r="A1379" s="193" t="s">
        <v>27027</v>
      </c>
      <c r="B1379" s="144" t="s">
        <v>26882</v>
      </c>
      <c r="C1379" s="145"/>
      <c r="D1379" s="146"/>
      <c r="E1379" s="144"/>
      <c r="F1379" s="144"/>
      <c r="G1379" s="144"/>
      <c r="H1379" s="144"/>
      <c r="I1379" s="144"/>
      <c r="J1379" s="144"/>
      <c r="K1379" s="144"/>
      <c r="L1379" s="144"/>
      <c r="M1379" s="144"/>
      <c r="N1379" s="144"/>
      <c r="O1379" s="144"/>
      <c r="P1379" s="144"/>
      <c r="Q1379" s="144"/>
      <c r="R1379" s="147"/>
    </row>
    <row r="1380" spans="1:18" s="133" customFormat="1" ht="12.75" customHeight="1" x14ac:dyDescent="0.2">
      <c r="A1380" s="193" t="s">
        <v>27027</v>
      </c>
      <c r="B1380" s="144">
        <v>0.01</v>
      </c>
      <c r="C1380" s="145"/>
      <c r="D1380" s="146"/>
      <c r="E1380" s="144"/>
      <c r="F1380" s="144"/>
      <c r="G1380" s="144"/>
      <c r="H1380" s="144"/>
      <c r="I1380" s="144"/>
      <c r="J1380" s="144"/>
      <c r="K1380" s="144"/>
      <c r="L1380" s="144"/>
      <c r="M1380" s="144"/>
      <c r="N1380" s="144"/>
      <c r="O1380" s="144"/>
      <c r="P1380" s="144"/>
      <c r="Q1380" s="144"/>
      <c r="R1380" s="147"/>
    </row>
    <row r="1381" spans="1:18" s="133" customFormat="1" ht="25.5" x14ac:dyDescent="0.2">
      <c r="A1381" s="139" t="s">
        <v>27250</v>
      </c>
      <c r="B1381" s="152" t="s">
        <v>27036</v>
      </c>
      <c r="C1381" s="194" t="s">
        <v>26</v>
      </c>
      <c r="D1381" s="131"/>
      <c r="E1381" s="152"/>
      <c r="F1381" s="152"/>
      <c r="G1381" s="152"/>
      <c r="H1381" s="152"/>
      <c r="I1381" s="152"/>
      <c r="J1381" s="152"/>
      <c r="K1381" s="152"/>
      <c r="L1381" s="152"/>
      <c r="M1381" s="152"/>
      <c r="N1381" s="152"/>
      <c r="O1381" s="152"/>
      <c r="P1381" s="152"/>
      <c r="Q1381" s="152"/>
      <c r="R1381" s="153"/>
    </row>
    <row r="1382" spans="1:18" s="133" customFormat="1" ht="12.75" customHeight="1" x14ac:dyDescent="0.2">
      <c r="A1382" s="140" t="s">
        <v>27250</v>
      </c>
      <c r="B1382" s="125">
        <v>0.01</v>
      </c>
      <c r="C1382" s="126">
        <v>0.01</v>
      </c>
      <c r="D1382" s="127"/>
      <c r="E1382" s="125"/>
      <c r="F1382" s="125"/>
      <c r="G1382" s="125"/>
      <c r="H1382" s="125"/>
      <c r="I1382" s="125"/>
      <c r="J1382" s="125"/>
      <c r="K1382" s="125"/>
      <c r="L1382" s="125"/>
      <c r="M1382" s="125"/>
      <c r="N1382" s="125"/>
      <c r="O1382" s="125"/>
      <c r="P1382" s="125"/>
      <c r="Q1382" s="125"/>
      <c r="R1382" s="135"/>
    </row>
    <row r="1383" spans="1:18" s="133" customFormat="1" ht="25.5" x14ac:dyDescent="0.2">
      <c r="A1383" s="139" t="s">
        <v>27187</v>
      </c>
      <c r="B1383" s="152" t="s">
        <v>26882</v>
      </c>
      <c r="C1383" s="130" t="s">
        <v>26</v>
      </c>
      <c r="D1383" s="131"/>
      <c r="E1383" s="152"/>
      <c r="F1383" s="152"/>
      <c r="G1383" s="152"/>
      <c r="H1383" s="152"/>
      <c r="I1383" s="152"/>
      <c r="J1383" s="152"/>
      <c r="K1383" s="152"/>
      <c r="L1383" s="152"/>
      <c r="M1383" s="152"/>
      <c r="N1383" s="152"/>
      <c r="O1383" s="152"/>
      <c r="P1383" s="152"/>
      <c r="Q1383" s="152"/>
      <c r="R1383" s="153"/>
    </row>
    <row r="1384" spans="1:18" s="133" customFormat="1" ht="12.75" customHeight="1" x14ac:dyDescent="0.2">
      <c r="A1384" s="140" t="s">
        <v>27187</v>
      </c>
      <c r="B1384" s="125">
        <v>0.01</v>
      </c>
      <c r="C1384" s="125">
        <v>0.01</v>
      </c>
      <c r="D1384" s="127"/>
      <c r="E1384" s="125"/>
      <c r="F1384" s="125"/>
      <c r="G1384" s="125"/>
      <c r="H1384" s="125"/>
      <c r="I1384" s="125"/>
      <c r="J1384" s="125"/>
      <c r="K1384" s="125"/>
      <c r="L1384" s="125"/>
      <c r="M1384" s="125"/>
      <c r="N1384" s="125"/>
      <c r="O1384" s="125"/>
      <c r="P1384" s="125"/>
      <c r="Q1384" s="125"/>
      <c r="R1384" s="135"/>
    </row>
    <row r="1385" spans="1:18" s="133" customFormat="1" ht="25.5" x14ac:dyDescent="0.2">
      <c r="A1385" s="193" t="s">
        <v>27532</v>
      </c>
      <c r="B1385" s="144" t="s">
        <v>26893</v>
      </c>
      <c r="C1385" s="130" t="s">
        <v>26</v>
      </c>
      <c r="D1385" s="146"/>
      <c r="E1385" s="144"/>
      <c r="F1385" s="144"/>
      <c r="G1385" s="144"/>
      <c r="H1385" s="144"/>
      <c r="I1385" s="144"/>
      <c r="J1385" s="144"/>
      <c r="K1385" s="144"/>
      <c r="L1385" s="144"/>
      <c r="M1385" s="144"/>
      <c r="N1385" s="144"/>
      <c r="O1385" s="144"/>
      <c r="P1385" s="144"/>
      <c r="Q1385" s="144"/>
      <c r="R1385" s="147"/>
    </row>
    <row r="1386" spans="1:18" s="133" customFormat="1" ht="12.75" customHeight="1" x14ac:dyDescent="0.2">
      <c r="A1386" s="193" t="s">
        <v>27532</v>
      </c>
      <c r="B1386" s="144">
        <v>0.01</v>
      </c>
      <c r="C1386" s="144">
        <v>0.01</v>
      </c>
      <c r="D1386" s="146"/>
      <c r="E1386" s="144"/>
      <c r="F1386" s="144"/>
      <c r="G1386" s="144"/>
      <c r="H1386" s="144"/>
      <c r="I1386" s="144"/>
      <c r="J1386" s="144"/>
      <c r="K1386" s="144"/>
      <c r="L1386" s="144"/>
      <c r="M1386" s="144"/>
      <c r="N1386" s="144"/>
      <c r="O1386" s="144"/>
      <c r="P1386" s="144"/>
      <c r="Q1386" s="144"/>
      <c r="R1386" s="147"/>
    </row>
    <row r="1387" spans="1:18" s="133" customFormat="1" ht="12.75" customHeight="1" x14ac:dyDescent="0.2">
      <c r="A1387" s="139" t="s">
        <v>27541</v>
      </c>
      <c r="B1387" s="152" t="s">
        <v>20</v>
      </c>
      <c r="C1387" s="152"/>
      <c r="D1387" s="131"/>
      <c r="E1387" s="152"/>
      <c r="F1387" s="152"/>
      <c r="G1387" s="152"/>
      <c r="H1387" s="152"/>
      <c r="I1387" s="152"/>
      <c r="J1387" s="152"/>
      <c r="K1387" s="152"/>
      <c r="L1387" s="152"/>
      <c r="M1387" s="152"/>
      <c r="N1387" s="152"/>
      <c r="O1387" s="152"/>
      <c r="P1387" s="152"/>
      <c r="Q1387" s="152"/>
      <c r="R1387" s="153"/>
    </row>
    <row r="1388" spans="1:18" s="133" customFormat="1" ht="12.75" customHeight="1" x14ac:dyDescent="0.2">
      <c r="A1388" s="140" t="s">
        <v>27541</v>
      </c>
      <c r="B1388" s="125">
        <v>0.01</v>
      </c>
      <c r="C1388" s="125"/>
      <c r="D1388" s="127"/>
      <c r="E1388" s="125"/>
      <c r="F1388" s="125"/>
      <c r="G1388" s="125"/>
      <c r="H1388" s="125"/>
      <c r="I1388" s="125"/>
      <c r="J1388" s="125"/>
      <c r="K1388" s="125"/>
      <c r="L1388" s="125"/>
      <c r="M1388" s="125"/>
      <c r="N1388" s="125"/>
      <c r="O1388" s="125"/>
      <c r="P1388" s="125"/>
      <c r="Q1388" s="125"/>
      <c r="R1388" s="135"/>
    </row>
    <row r="1389" spans="1:18" s="133" customFormat="1" ht="12.75" customHeight="1" x14ac:dyDescent="0.2">
      <c r="A1389" s="139" t="s">
        <v>27489</v>
      </c>
      <c r="B1389" s="152" t="s">
        <v>26893</v>
      </c>
      <c r="C1389" s="152"/>
      <c r="D1389" s="131"/>
      <c r="E1389" s="152"/>
      <c r="F1389" s="152"/>
      <c r="G1389" s="152"/>
      <c r="H1389" s="152"/>
      <c r="I1389" s="152"/>
      <c r="J1389" s="152"/>
      <c r="K1389" s="152"/>
      <c r="L1389" s="152"/>
      <c r="M1389" s="152"/>
      <c r="N1389" s="152"/>
      <c r="O1389" s="152"/>
      <c r="P1389" s="152"/>
      <c r="Q1389" s="152"/>
      <c r="R1389" s="153"/>
    </row>
    <row r="1390" spans="1:18" s="133" customFormat="1" ht="12.75" customHeight="1" x14ac:dyDescent="0.2">
      <c r="A1390" s="140" t="s">
        <v>27489</v>
      </c>
      <c r="B1390" s="125">
        <v>0.01</v>
      </c>
      <c r="C1390" s="125"/>
      <c r="D1390" s="127"/>
      <c r="E1390" s="125"/>
      <c r="F1390" s="125"/>
      <c r="G1390" s="125"/>
      <c r="H1390" s="125"/>
      <c r="I1390" s="125"/>
      <c r="J1390" s="125"/>
      <c r="K1390" s="125"/>
      <c r="L1390" s="125"/>
      <c r="M1390" s="125"/>
      <c r="N1390" s="125"/>
      <c r="O1390" s="125"/>
      <c r="P1390" s="125"/>
      <c r="Q1390" s="125"/>
      <c r="R1390" s="135"/>
    </row>
    <row r="1391" spans="1:18" s="133" customFormat="1" ht="12.75" customHeight="1" x14ac:dyDescent="0.2">
      <c r="A1391" s="139" t="s">
        <v>27544</v>
      </c>
      <c r="B1391" s="152" t="s">
        <v>20</v>
      </c>
      <c r="C1391" s="152"/>
      <c r="D1391" s="131"/>
      <c r="E1391" s="152"/>
      <c r="F1391" s="152"/>
      <c r="G1391" s="152"/>
      <c r="H1391" s="152"/>
      <c r="I1391" s="152"/>
      <c r="J1391" s="152"/>
      <c r="K1391" s="152"/>
      <c r="L1391" s="152"/>
      <c r="M1391" s="152"/>
      <c r="N1391" s="152"/>
      <c r="O1391" s="152"/>
      <c r="P1391" s="152"/>
      <c r="Q1391" s="152"/>
      <c r="R1391" s="153"/>
    </row>
    <row r="1392" spans="1:18" s="133" customFormat="1" ht="12.75" customHeight="1" x14ac:dyDescent="0.2">
      <c r="A1392" s="140" t="s">
        <v>27544</v>
      </c>
      <c r="B1392" s="125">
        <v>0.01</v>
      </c>
      <c r="C1392" s="125"/>
      <c r="D1392" s="127"/>
      <c r="E1392" s="125"/>
      <c r="F1392" s="125"/>
      <c r="G1392" s="125"/>
      <c r="H1392" s="125"/>
      <c r="I1392" s="125"/>
      <c r="J1392" s="125"/>
      <c r="K1392" s="125"/>
      <c r="L1392" s="125"/>
      <c r="M1392" s="125"/>
      <c r="N1392" s="125"/>
      <c r="O1392" s="125"/>
      <c r="P1392" s="125"/>
      <c r="Q1392" s="125"/>
      <c r="R1392" s="135"/>
    </row>
    <row r="1393" spans="1:18" s="133" customFormat="1" ht="12.75" customHeight="1" x14ac:dyDescent="0.2">
      <c r="A1393" s="193" t="s">
        <v>27270</v>
      </c>
      <c r="B1393" s="144" t="s">
        <v>26893</v>
      </c>
      <c r="C1393" s="144"/>
      <c r="D1393" s="146"/>
      <c r="E1393" s="144"/>
      <c r="F1393" s="144"/>
      <c r="G1393" s="144"/>
      <c r="H1393" s="144"/>
      <c r="I1393" s="144"/>
      <c r="J1393" s="144"/>
      <c r="K1393" s="144"/>
      <c r="L1393" s="144"/>
      <c r="M1393" s="144"/>
      <c r="N1393" s="144"/>
      <c r="O1393" s="144"/>
      <c r="P1393" s="144"/>
      <c r="Q1393" s="144"/>
      <c r="R1393" s="147"/>
    </row>
    <row r="1394" spans="1:18" s="133" customFormat="1" ht="12.75" customHeight="1" x14ac:dyDescent="0.2">
      <c r="A1394" s="193" t="s">
        <v>27270</v>
      </c>
      <c r="B1394" s="144">
        <v>0.01</v>
      </c>
      <c r="C1394" s="144"/>
      <c r="D1394" s="146"/>
      <c r="E1394" s="144"/>
      <c r="F1394" s="144"/>
      <c r="G1394" s="144"/>
      <c r="H1394" s="144"/>
      <c r="I1394" s="144"/>
      <c r="J1394" s="144"/>
      <c r="K1394" s="144"/>
      <c r="L1394" s="144"/>
      <c r="M1394" s="144"/>
      <c r="N1394" s="144"/>
      <c r="O1394" s="144"/>
      <c r="P1394" s="144"/>
      <c r="Q1394" s="144"/>
      <c r="R1394" s="147"/>
    </row>
    <row r="1395" spans="1:18" s="133" customFormat="1" x14ac:dyDescent="0.2">
      <c r="A1395" s="155" t="s">
        <v>108</v>
      </c>
      <c r="B1395" s="162" t="s">
        <v>26937</v>
      </c>
      <c r="C1395" s="130"/>
      <c r="D1395" s="131"/>
      <c r="E1395" s="131"/>
      <c r="F1395" s="131"/>
      <c r="G1395" s="131"/>
      <c r="H1395" s="131"/>
      <c r="I1395" s="131"/>
      <c r="J1395" s="131"/>
      <c r="K1395" s="131"/>
      <c r="L1395" s="131"/>
      <c r="M1395" s="131"/>
      <c r="N1395" s="131"/>
      <c r="O1395" s="131"/>
      <c r="P1395" s="131"/>
      <c r="Q1395" s="131"/>
      <c r="R1395" s="137"/>
    </row>
    <row r="1396" spans="1:18" s="133" customFormat="1" ht="12.75" customHeight="1" x14ac:dyDescent="0.2">
      <c r="A1396" s="156" t="s">
        <v>108</v>
      </c>
      <c r="B1396" s="165">
        <v>0.01</v>
      </c>
      <c r="C1396" s="126"/>
      <c r="D1396" s="127"/>
      <c r="E1396" s="125"/>
      <c r="F1396" s="125"/>
      <c r="G1396" s="125"/>
      <c r="H1396" s="125"/>
      <c r="I1396" s="125"/>
      <c r="J1396" s="125"/>
      <c r="K1396" s="125"/>
      <c r="L1396" s="125"/>
      <c r="M1396" s="125"/>
      <c r="N1396" s="125"/>
      <c r="O1396" s="125"/>
      <c r="P1396" s="125"/>
      <c r="Q1396" s="125"/>
      <c r="R1396" s="135"/>
    </row>
    <row r="1397" spans="1:18" s="133" customFormat="1" ht="12.75" customHeight="1" x14ac:dyDescent="0.2">
      <c r="A1397" s="143" t="s">
        <v>27163</v>
      </c>
      <c r="B1397" s="144" t="s">
        <v>26893</v>
      </c>
      <c r="C1397" s="145"/>
      <c r="D1397" s="146"/>
      <c r="E1397" s="144"/>
      <c r="F1397" s="144"/>
      <c r="G1397" s="144"/>
      <c r="H1397" s="144"/>
      <c r="I1397" s="144"/>
      <c r="J1397" s="144"/>
      <c r="K1397" s="144"/>
      <c r="L1397" s="144"/>
      <c r="M1397" s="144"/>
      <c r="N1397" s="144"/>
      <c r="O1397" s="144"/>
      <c r="P1397" s="144"/>
      <c r="Q1397" s="144"/>
      <c r="R1397" s="147"/>
    </row>
    <row r="1398" spans="1:18" s="133" customFormat="1" ht="12.75" customHeight="1" x14ac:dyDescent="0.2">
      <c r="A1398" s="143" t="s">
        <v>27163</v>
      </c>
      <c r="B1398" s="144">
        <v>0.01</v>
      </c>
      <c r="C1398" s="145"/>
      <c r="D1398" s="146"/>
      <c r="E1398" s="144"/>
      <c r="F1398" s="144"/>
      <c r="G1398" s="144"/>
      <c r="H1398" s="144"/>
      <c r="I1398" s="144"/>
      <c r="J1398" s="144"/>
      <c r="K1398" s="144"/>
      <c r="L1398" s="144"/>
      <c r="M1398" s="144"/>
      <c r="N1398" s="144"/>
      <c r="O1398" s="144"/>
      <c r="P1398" s="144"/>
      <c r="Q1398" s="144"/>
      <c r="R1398" s="147"/>
    </row>
    <row r="1399" spans="1:18" s="133" customFormat="1" ht="12.75" customHeight="1" x14ac:dyDescent="0.2">
      <c r="A1399" s="136" t="s">
        <v>27464</v>
      </c>
      <c r="B1399" s="152" t="s">
        <v>26893</v>
      </c>
      <c r="C1399" s="194"/>
      <c r="D1399" s="131"/>
      <c r="E1399" s="152"/>
      <c r="F1399" s="152"/>
      <c r="G1399" s="152"/>
      <c r="H1399" s="152"/>
      <c r="I1399" s="152"/>
      <c r="J1399" s="152"/>
      <c r="K1399" s="152"/>
      <c r="L1399" s="152"/>
      <c r="M1399" s="152"/>
      <c r="N1399" s="152"/>
      <c r="O1399" s="152"/>
      <c r="P1399" s="152"/>
      <c r="Q1399" s="152"/>
      <c r="R1399" s="153"/>
    </row>
    <row r="1400" spans="1:18" s="133" customFormat="1" ht="12.75" customHeight="1" x14ac:dyDescent="0.2">
      <c r="A1400" s="138" t="s">
        <v>27464</v>
      </c>
      <c r="B1400" s="125">
        <v>0.01</v>
      </c>
      <c r="C1400" s="126"/>
      <c r="D1400" s="127"/>
      <c r="E1400" s="125"/>
      <c r="F1400" s="125"/>
      <c r="G1400" s="125"/>
      <c r="H1400" s="125"/>
      <c r="I1400" s="125"/>
      <c r="J1400" s="125"/>
      <c r="K1400" s="125"/>
      <c r="L1400" s="125"/>
      <c r="M1400" s="125"/>
      <c r="N1400" s="125"/>
      <c r="O1400" s="125"/>
      <c r="P1400" s="125"/>
      <c r="Q1400" s="125"/>
      <c r="R1400" s="135"/>
    </row>
    <row r="1401" spans="1:18" s="133" customFormat="1" ht="25.5" x14ac:dyDescent="0.2">
      <c r="A1401" s="136" t="s">
        <v>27258</v>
      </c>
      <c r="B1401" s="131" t="s">
        <v>26</v>
      </c>
      <c r="C1401" s="194"/>
      <c r="D1401" s="131"/>
      <c r="E1401" s="152"/>
      <c r="F1401" s="152"/>
      <c r="G1401" s="152"/>
      <c r="H1401" s="152"/>
      <c r="I1401" s="152"/>
      <c r="J1401" s="152"/>
      <c r="K1401" s="152"/>
      <c r="L1401" s="152"/>
      <c r="M1401" s="152"/>
      <c r="N1401" s="152"/>
      <c r="O1401" s="152"/>
      <c r="P1401" s="152"/>
      <c r="Q1401" s="152"/>
      <c r="R1401" s="153"/>
    </row>
    <row r="1402" spans="1:18" s="133" customFormat="1" ht="12.75" customHeight="1" x14ac:dyDescent="0.2">
      <c r="A1402" s="138" t="s">
        <v>27258</v>
      </c>
      <c r="B1402" s="125">
        <v>0.01</v>
      </c>
      <c r="C1402" s="126"/>
      <c r="D1402" s="127"/>
      <c r="E1402" s="125"/>
      <c r="F1402" s="125"/>
      <c r="G1402" s="125"/>
      <c r="H1402" s="125"/>
      <c r="I1402" s="125"/>
      <c r="J1402" s="125"/>
      <c r="K1402" s="125"/>
      <c r="L1402" s="125"/>
      <c r="M1402" s="125"/>
      <c r="N1402" s="125"/>
      <c r="O1402" s="125"/>
      <c r="P1402" s="125"/>
      <c r="Q1402" s="125"/>
      <c r="R1402" s="135"/>
    </row>
    <row r="1403" spans="1:18" s="133" customFormat="1" ht="12.75" customHeight="1" x14ac:dyDescent="0.2">
      <c r="A1403" s="143" t="s">
        <v>27322</v>
      </c>
      <c r="B1403" s="144" t="s">
        <v>26893</v>
      </c>
      <c r="C1403" s="145" t="s">
        <v>20</v>
      </c>
      <c r="D1403" s="146"/>
      <c r="E1403" s="144"/>
      <c r="F1403" s="144"/>
      <c r="G1403" s="144"/>
      <c r="H1403" s="144"/>
      <c r="I1403" s="144"/>
      <c r="J1403" s="144"/>
      <c r="K1403" s="144"/>
      <c r="L1403" s="144"/>
      <c r="M1403" s="144"/>
      <c r="N1403" s="144"/>
      <c r="O1403" s="144"/>
      <c r="P1403" s="144"/>
      <c r="Q1403" s="144"/>
      <c r="R1403" s="147"/>
    </row>
    <row r="1404" spans="1:18" s="133" customFormat="1" ht="12.75" customHeight="1" x14ac:dyDescent="0.2">
      <c r="A1404" s="143" t="s">
        <v>27322</v>
      </c>
      <c r="B1404" s="144">
        <v>0.01</v>
      </c>
      <c r="C1404" s="145">
        <v>0.01</v>
      </c>
      <c r="D1404" s="146"/>
      <c r="E1404" s="144"/>
      <c r="F1404" s="144"/>
      <c r="G1404" s="144"/>
      <c r="H1404" s="144"/>
      <c r="I1404" s="144"/>
      <c r="J1404" s="144"/>
      <c r="K1404" s="144"/>
      <c r="L1404" s="144"/>
      <c r="M1404" s="144"/>
      <c r="N1404" s="144"/>
      <c r="O1404" s="144"/>
      <c r="P1404" s="144"/>
      <c r="Q1404" s="144"/>
      <c r="R1404" s="147"/>
    </row>
    <row r="1405" spans="1:18" s="133" customFormat="1" ht="25.5" x14ac:dyDescent="0.2">
      <c r="A1405" s="136" t="s">
        <v>27304</v>
      </c>
      <c r="B1405" s="131" t="s">
        <v>23</v>
      </c>
      <c r="C1405" s="131" t="s">
        <v>24</v>
      </c>
      <c r="D1405" s="131"/>
      <c r="E1405" s="152"/>
      <c r="F1405" s="152"/>
      <c r="G1405" s="152"/>
      <c r="H1405" s="152"/>
      <c r="I1405" s="152"/>
      <c r="J1405" s="152"/>
      <c r="K1405" s="152"/>
      <c r="L1405" s="152"/>
      <c r="M1405" s="152"/>
      <c r="N1405" s="152"/>
      <c r="O1405" s="152"/>
      <c r="P1405" s="152"/>
      <c r="Q1405" s="152"/>
      <c r="R1405" s="153"/>
    </row>
    <row r="1406" spans="1:18" s="133" customFormat="1" ht="12.75" customHeight="1" x14ac:dyDescent="0.2">
      <c r="A1406" s="138" t="s">
        <v>27304</v>
      </c>
      <c r="B1406" s="127">
        <v>0.01</v>
      </c>
      <c r="C1406" s="125">
        <v>0.01</v>
      </c>
      <c r="D1406" s="127"/>
      <c r="E1406" s="125"/>
      <c r="F1406" s="125"/>
      <c r="G1406" s="125"/>
      <c r="H1406" s="125"/>
      <c r="I1406" s="125"/>
      <c r="J1406" s="125"/>
      <c r="K1406" s="125"/>
      <c r="L1406" s="125"/>
      <c r="M1406" s="125"/>
      <c r="N1406" s="125"/>
      <c r="O1406" s="125"/>
      <c r="P1406" s="125"/>
      <c r="Q1406" s="125"/>
      <c r="R1406" s="135"/>
    </row>
    <row r="1407" spans="1:18" s="133" customFormat="1" ht="12.75" customHeight="1" x14ac:dyDescent="0.2">
      <c r="A1407" s="136" t="s">
        <v>27345</v>
      </c>
      <c r="B1407" s="131" t="s">
        <v>26904</v>
      </c>
      <c r="C1407" s="152"/>
      <c r="D1407" s="131"/>
      <c r="E1407" s="152"/>
      <c r="F1407" s="152"/>
      <c r="G1407" s="152"/>
      <c r="H1407" s="152"/>
      <c r="I1407" s="152"/>
      <c r="J1407" s="152"/>
      <c r="K1407" s="152"/>
      <c r="L1407" s="152"/>
      <c r="M1407" s="152"/>
      <c r="N1407" s="152"/>
      <c r="O1407" s="152"/>
      <c r="P1407" s="152"/>
      <c r="Q1407" s="152"/>
      <c r="R1407" s="153"/>
    </row>
    <row r="1408" spans="1:18" s="133" customFormat="1" ht="12.75" customHeight="1" x14ac:dyDescent="0.2">
      <c r="A1408" s="138" t="s">
        <v>27345</v>
      </c>
      <c r="B1408" s="127">
        <v>0.01</v>
      </c>
      <c r="C1408" s="125"/>
      <c r="D1408" s="127"/>
      <c r="E1408" s="125"/>
      <c r="F1408" s="125"/>
      <c r="G1408" s="125"/>
      <c r="H1408" s="125"/>
      <c r="I1408" s="125"/>
      <c r="J1408" s="125"/>
      <c r="K1408" s="125"/>
      <c r="L1408" s="125"/>
      <c r="M1408" s="125"/>
      <c r="N1408" s="125"/>
      <c r="O1408" s="125"/>
      <c r="P1408" s="125"/>
      <c r="Q1408" s="125"/>
      <c r="R1408" s="135"/>
    </row>
    <row r="1409" spans="1:18" s="133" customFormat="1" ht="25.5" x14ac:dyDescent="0.2">
      <c r="A1409" s="143" t="s">
        <v>27262</v>
      </c>
      <c r="B1409" s="146" t="s">
        <v>8</v>
      </c>
      <c r="C1409" s="145"/>
      <c r="D1409" s="146"/>
      <c r="E1409" s="144"/>
      <c r="F1409" s="144"/>
      <c r="G1409" s="144"/>
      <c r="H1409" s="144"/>
      <c r="I1409" s="144"/>
      <c r="J1409" s="144"/>
      <c r="K1409" s="144"/>
      <c r="L1409" s="144"/>
      <c r="M1409" s="144"/>
      <c r="N1409" s="144"/>
      <c r="O1409" s="144"/>
      <c r="P1409" s="144"/>
      <c r="Q1409" s="144"/>
      <c r="R1409" s="147"/>
    </row>
    <row r="1410" spans="1:18" s="133" customFormat="1" ht="12.75" customHeight="1" x14ac:dyDescent="0.2">
      <c r="A1410" s="143" t="s">
        <v>27262</v>
      </c>
      <c r="B1410" s="144">
        <v>0.01</v>
      </c>
      <c r="C1410" s="145"/>
      <c r="D1410" s="146"/>
      <c r="E1410" s="144"/>
      <c r="F1410" s="144"/>
      <c r="G1410" s="144"/>
      <c r="H1410" s="144"/>
      <c r="I1410" s="144"/>
      <c r="J1410" s="144"/>
      <c r="K1410" s="144"/>
      <c r="L1410" s="144"/>
      <c r="M1410" s="144"/>
      <c r="N1410" s="144"/>
      <c r="O1410" s="144"/>
      <c r="P1410" s="144"/>
      <c r="Q1410" s="144"/>
      <c r="R1410" s="147"/>
    </row>
    <row r="1411" spans="1:18" s="133" customFormat="1" ht="25.5" x14ac:dyDescent="0.2">
      <c r="A1411" s="136" t="s">
        <v>109</v>
      </c>
      <c r="B1411" s="130" t="s">
        <v>26</v>
      </c>
      <c r="C1411" s="130"/>
      <c r="D1411" s="131"/>
      <c r="E1411" s="131"/>
      <c r="F1411" s="131"/>
      <c r="G1411" s="131"/>
      <c r="H1411" s="131"/>
      <c r="I1411" s="131"/>
      <c r="J1411" s="131"/>
      <c r="K1411" s="131"/>
      <c r="L1411" s="131"/>
      <c r="M1411" s="131"/>
      <c r="N1411" s="131"/>
      <c r="O1411" s="131"/>
      <c r="P1411" s="131"/>
      <c r="Q1411" s="131"/>
      <c r="R1411" s="137"/>
    </row>
    <row r="1412" spans="1:18" s="133" customFormat="1" ht="12.75" customHeight="1" x14ac:dyDescent="0.2">
      <c r="A1412" s="138" t="s">
        <v>109</v>
      </c>
      <c r="B1412" s="125">
        <v>0.01</v>
      </c>
      <c r="C1412" s="126"/>
      <c r="D1412" s="127"/>
      <c r="E1412" s="125"/>
      <c r="F1412" s="125"/>
      <c r="G1412" s="125"/>
      <c r="H1412" s="125"/>
      <c r="I1412" s="125"/>
      <c r="J1412" s="125"/>
      <c r="K1412" s="125"/>
      <c r="L1412" s="125"/>
      <c r="M1412" s="125"/>
      <c r="N1412" s="125"/>
      <c r="O1412" s="125"/>
      <c r="P1412" s="125"/>
      <c r="Q1412" s="125"/>
      <c r="R1412" s="135"/>
    </row>
    <row r="1413" spans="1:18" s="133" customFormat="1" ht="25.5" x14ac:dyDescent="0.2">
      <c r="A1413" s="143" t="s">
        <v>27143</v>
      </c>
      <c r="B1413" s="146" t="s">
        <v>8</v>
      </c>
      <c r="C1413" s="145"/>
      <c r="D1413" s="146"/>
      <c r="E1413" s="144"/>
      <c r="F1413" s="144"/>
      <c r="G1413" s="144"/>
      <c r="H1413" s="144"/>
      <c r="I1413" s="144"/>
      <c r="J1413" s="144"/>
      <c r="K1413" s="144"/>
      <c r="L1413" s="144"/>
      <c r="M1413" s="144"/>
      <c r="N1413" s="144"/>
      <c r="O1413" s="144"/>
      <c r="P1413" s="144"/>
      <c r="Q1413" s="144"/>
      <c r="R1413" s="147"/>
    </row>
    <row r="1414" spans="1:18" s="133" customFormat="1" ht="12.75" customHeight="1" x14ac:dyDescent="0.2">
      <c r="A1414" s="138" t="s">
        <v>27143</v>
      </c>
      <c r="B1414" s="125">
        <v>0.01</v>
      </c>
      <c r="C1414" s="126"/>
      <c r="D1414" s="127"/>
      <c r="E1414" s="125"/>
      <c r="F1414" s="125"/>
      <c r="G1414" s="125"/>
      <c r="H1414" s="125"/>
      <c r="I1414" s="125"/>
      <c r="J1414" s="125"/>
      <c r="K1414" s="125"/>
      <c r="L1414" s="125"/>
      <c r="M1414" s="125"/>
      <c r="N1414" s="125"/>
      <c r="O1414" s="125"/>
      <c r="P1414" s="125"/>
      <c r="Q1414" s="125"/>
      <c r="R1414" s="135"/>
    </row>
    <row r="1415" spans="1:18" s="133" customFormat="1" ht="12.75" customHeight="1" x14ac:dyDescent="0.2">
      <c r="A1415" s="143" t="s">
        <v>27054</v>
      </c>
      <c r="B1415" s="146" t="s">
        <v>27055</v>
      </c>
      <c r="C1415" s="145"/>
      <c r="D1415" s="146"/>
      <c r="E1415" s="144"/>
      <c r="F1415" s="144"/>
      <c r="G1415" s="144"/>
      <c r="H1415" s="144"/>
      <c r="I1415" s="144"/>
      <c r="J1415" s="144"/>
      <c r="K1415" s="144"/>
      <c r="L1415" s="144"/>
      <c r="M1415" s="144"/>
      <c r="N1415" s="144"/>
      <c r="O1415" s="144"/>
      <c r="P1415" s="144"/>
      <c r="Q1415" s="144"/>
      <c r="R1415" s="147"/>
    </row>
    <row r="1416" spans="1:18" s="133" customFormat="1" ht="12.75" customHeight="1" x14ac:dyDescent="0.2">
      <c r="A1416" s="138" t="s">
        <v>27054</v>
      </c>
      <c r="B1416" s="125">
        <v>0.01</v>
      </c>
      <c r="C1416" s="126"/>
      <c r="D1416" s="127"/>
      <c r="E1416" s="125"/>
      <c r="F1416" s="125"/>
      <c r="G1416" s="125"/>
      <c r="H1416" s="125"/>
      <c r="I1416" s="125"/>
      <c r="J1416" s="125"/>
      <c r="K1416" s="125"/>
      <c r="L1416" s="125"/>
      <c r="M1416" s="125"/>
      <c r="N1416" s="125"/>
      <c r="O1416" s="125"/>
      <c r="P1416" s="125"/>
      <c r="Q1416" s="125"/>
      <c r="R1416" s="135"/>
    </row>
    <row r="1417" spans="1:18" s="133" customFormat="1" ht="25.5" x14ac:dyDescent="0.2">
      <c r="A1417" s="143" t="s">
        <v>27144</v>
      </c>
      <c r="B1417" s="130" t="s">
        <v>26</v>
      </c>
      <c r="C1417" s="145"/>
      <c r="D1417" s="146"/>
      <c r="E1417" s="144"/>
      <c r="F1417" s="144"/>
      <c r="G1417" s="144"/>
      <c r="H1417" s="144"/>
      <c r="I1417" s="144"/>
      <c r="J1417" s="144"/>
      <c r="K1417" s="144"/>
      <c r="L1417" s="144"/>
      <c r="M1417" s="144"/>
      <c r="N1417" s="144"/>
      <c r="O1417" s="144"/>
      <c r="P1417" s="144"/>
      <c r="Q1417" s="144"/>
      <c r="R1417" s="147"/>
    </row>
    <row r="1418" spans="1:18" s="133" customFormat="1" ht="12.75" customHeight="1" x14ac:dyDescent="0.2">
      <c r="A1418" s="143" t="s">
        <v>27144</v>
      </c>
      <c r="B1418" s="126">
        <v>0.01</v>
      </c>
      <c r="C1418" s="145"/>
      <c r="D1418" s="146"/>
      <c r="E1418" s="144"/>
      <c r="F1418" s="144"/>
      <c r="G1418" s="144"/>
      <c r="H1418" s="144"/>
      <c r="I1418" s="144"/>
      <c r="J1418" s="144"/>
      <c r="K1418" s="144"/>
      <c r="L1418" s="144"/>
      <c r="M1418" s="144"/>
      <c r="N1418" s="144"/>
      <c r="O1418" s="144"/>
      <c r="P1418" s="144"/>
      <c r="Q1418" s="144"/>
      <c r="R1418" s="147"/>
    </row>
    <row r="1419" spans="1:18" s="133" customFormat="1" ht="25.5" x14ac:dyDescent="0.2">
      <c r="A1419" s="136" t="s">
        <v>110</v>
      </c>
      <c r="B1419" s="130" t="s">
        <v>27036</v>
      </c>
      <c r="C1419" s="130" t="s">
        <v>26</v>
      </c>
      <c r="D1419" s="131"/>
      <c r="E1419" s="131"/>
      <c r="F1419" s="131" t="s">
        <v>3</v>
      </c>
      <c r="G1419" s="131"/>
      <c r="H1419" s="131"/>
      <c r="I1419" s="131"/>
      <c r="J1419" s="131"/>
      <c r="K1419" s="131"/>
      <c r="L1419" s="131"/>
      <c r="M1419" s="131"/>
      <c r="N1419" s="131"/>
      <c r="O1419" s="131"/>
      <c r="P1419" s="131"/>
      <c r="Q1419" s="131"/>
      <c r="R1419" s="137"/>
    </row>
    <row r="1420" spans="1:18" s="133" customFormat="1" ht="12.75" customHeight="1" x14ac:dyDescent="0.2">
      <c r="A1420" s="138" t="s">
        <v>110</v>
      </c>
      <c r="B1420" s="125">
        <v>0.01</v>
      </c>
      <c r="C1420" s="126">
        <v>0.01</v>
      </c>
      <c r="D1420" s="127"/>
      <c r="E1420" s="125"/>
      <c r="F1420" s="125">
        <v>0.01</v>
      </c>
      <c r="G1420" s="125"/>
      <c r="H1420" s="125"/>
      <c r="I1420" s="125"/>
      <c r="J1420" s="125"/>
      <c r="K1420" s="125"/>
      <c r="L1420" s="125"/>
      <c r="M1420" s="125"/>
      <c r="N1420" s="125"/>
      <c r="O1420" s="125"/>
      <c r="P1420" s="125"/>
      <c r="Q1420" s="125"/>
      <c r="R1420" s="135"/>
    </row>
    <row r="1421" spans="1:18" s="133" customFormat="1" ht="25.5" x14ac:dyDescent="0.2">
      <c r="A1421" s="161" t="s">
        <v>111</v>
      </c>
      <c r="B1421" s="162" t="s">
        <v>8</v>
      </c>
      <c r="C1421" s="162" t="s">
        <v>21</v>
      </c>
      <c r="D1421" s="163" t="s">
        <v>26</v>
      </c>
      <c r="E1421" s="163" t="s">
        <v>27038</v>
      </c>
      <c r="F1421" s="131"/>
      <c r="G1421" s="131"/>
      <c r="H1421" s="131"/>
      <c r="I1421" s="131"/>
      <c r="J1421" s="131"/>
      <c r="K1421" s="131"/>
      <c r="L1421" s="131"/>
      <c r="M1421" s="131"/>
      <c r="N1421" s="131"/>
      <c r="O1421" s="131"/>
      <c r="P1421" s="131"/>
      <c r="Q1421" s="131"/>
      <c r="R1421" s="137"/>
    </row>
    <row r="1422" spans="1:18" s="133" customFormat="1" ht="12.75" customHeight="1" x14ac:dyDescent="0.2">
      <c r="A1422" s="164" t="s">
        <v>111</v>
      </c>
      <c r="B1422" s="165">
        <v>0.01</v>
      </c>
      <c r="C1422" s="166">
        <v>0.01</v>
      </c>
      <c r="D1422" s="167">
        <v>0.01</v>
      </c>
      <c r="E1422" s="165">
        <v>0.01</v>
      </c>
      <c r="F1422" s="125"/>
      <c r="G1422" s="125"/>
      <c r="H1422" s="125"/>
      <c r="I1422" s="125"/>
      <c r="J1422" s="125"/>
      <c r="K1422" s="125"/>
      <c r="L1422" s="125"/>
      <c r="M1422" s="125"/>
      <c r="N1422" s="125"/>
      <c r="O1422" s="125"/>
      <c r="P1422" s="125"/>
      <c r="Q1422" s="125"/>
      <c r="R1422" s="135"/>
    </row>
    <row r="1423" spans="1:18" s="133" customFormat="1" ht="12.75" customHeight="1" x14ac:dyDescent="0.2">
      <c r="A1423" s="216" t="s">
        <v>27188</v>
      </c>
      <c r="B1423" s="152" t="s">
        <v>21</v>
      </c>
      <c r="C1423" s="194"/>
      <c r="D1423" s="131"/>
      <c r="E1423" s="152"/>
      <c r="F1423" s="152"/>
      <c r="G1423" s="152"/>
      <c r="H1423" s="152"/>
      <c r="I1423" s="152"/>
      <c r="J1423" s="152"/>
      <c r="K1423" s="152"/>
      <c r="L1423" s="152"/>
      <c r="M1423" s="152"/>
      <c r="N1423" s="152"/>
      <c r="O1423" s="152"/>
      <c r="P1423" s="152"/>
      <c r="Q1423" s="152"/>
      <c r="R1423" s="153"/>
    </row>
    <row r="1424" spans="1:18" s="133" customFormat="1" ht="12.75" customHeight="1" x14ac:dyDescent="0.2">
      <c r="A1424" s="217" t="s">
        <v>27188</v>
      </c>
      <c r="B1424" s="125">
        <v>0.01</v>
      </c>
      <c r="C1424" s="126"/>
      <c r="D1424" s="127"/>
      <c r="E1424" s="125"/>
      <c r="F1424" s="125"/>
      <c r="G1424" s="125"/>
      <c r="H1424" s="125"/>
      <c r="I1424" s="125"/>
      <c r="J1424" s="125"/>
      <c r="K1424" s="125"/>
      <c r="L1424" s="125"/>
      <c r="M1424" s="125"/>
      <c r="N1424" s="125"/>
      <c r="O1424" s="125"/>
      <c r="P1424" s="125"/>
      <c r="Q1424" s="125"/>
      <c r="R1424" s="135"/>
    </row>
    <row r="1425" spans="1:18" s="133" customFormat="1" ht="25.5" x14ac:dyDescent="0.2">
      <c r="A1425" s="139" t="s">
        <v>112</v>
      </c>
      <c r="B1425" s="130" t="s">
        <v>21</v>
      </c>
      <c r="C1425" s="130" t="s">
        <v>26</v>
      </c>
      <c r="D1425" s="131"/>
      <c r="E1425" s="131"/>
      <c r="F1425" s="131"/>
      <c r="G1425" s="131"/>
      <c r="H1425" s="131"/>
      <c r="I1425" s="131"/>
      <c r="J1425" s="131"/>
      <c r="K1425" s="131"/>
      <c r="L1425" s="131"/>
      <c r="M1425" s="131"/>
      <c r="N1425" s="131"/>
      <c r="O1425" s="131"/>
      <c r="P1425" s="131"/>
      <c r="Q1425" s="131"/>
      <c r="R1425" s="137"/>
    </row>
    <row r="1426" spans="1:18" s="133" customFormat="1" ht="12.75" customHeight="1" x14ac:dyDescent="0.2">
      <c r="A1426" s="140" t="s">
        <v>112</v>
      </c>
      <c r="B1426" s="125">
        <v>0.01</v>
      </c>
      <c r="C1426" s="126">
        <v>0.01</v>
      </c>
      <c r="D1426" s="127"/>
      <c r="E1426" s="125"/>
      <c r="F1426" s="125"/>
      <c r="G1426" s="125"/>
      <c r="H1426" s="125"/>
      <c r="I1426" s="125"/>
      <c r="J1426" s="125"/>
      <c r="K1426" s="125"/>
      <c r="L1426" s="125"/>
      <c r="M1426" s="125"/>
      <c r="N1426" s="125"/>
      <c r="O1426" s="125"/>
      <c r="P1426" s="125"/>
      <c r="Q1426" s="125"/>
      <c r="R1426" s="135"/>
    </row>
    <row r="1427" spans="1:18" s="133" customFormat="1" ht="25.5" x14ac:dyDescent="0.2">
      <c r="A1427" s="139" t="s">
        <v>27380</v>
      </c>
      <c r="B1427" s="131" t="s">
        <v>26</v>
      </c>
      <c r="C1427" s="194"/>
      <c r="D1427" s="131"/>
      <c r="E1427" s="152"/>
      <c r="F1427" s="152"/>
      <c r="G1427" s="152"/>
      <c r="H1427" s="152"/>
      <c r="I1427" s="152"/>
      <c r="J1427" s="152"/>
      <c r="K1427" s="152"/>
      <c r="L1427" s="152"/>
      <c r="M1427" s="152"/>
      <c r="N1427" s="152"/>
      <c r="O1427" s="152"/>
      <c r="P1427" s="152"/>
      <c r="Q1427" s="152"/>
      <c r="R1427" s="153"/>
    </row>
    <row r="1428" spans="1:18" s="133" customFormat="1" ht="12.75" customHeight="1" x14ac:dyDescent="0.2">
      <c r="A1428" s="140" t="s">
        <v>27380</v>
      </c>
      <c r="B1428" s="127">
        <v>0.01</v>
      </c>
      <c r="C1428" s="126"/>
      <c r="D1428" s="127"/>
      <c r="E1428" s="125"/>
      <c r="F1428" s="125"/>
      <c r="G1428" s="125"/>
      <c r="H1428" s="125"/>
      <c r="I1428" s="125"/>
      <c r="J1428" s="125"/>
      <c r="K1428" s="125"/>
      <c r="L1428" s="125"/>
      <c r="M1428" s="125"/>
      <c r="N1428" s="125"/>
      <c r="O1428" s="125"/>
      <c r="P1428" s="125"/>
      <c r="Q1428" s="125"/>
      <c r="R1428" s="135"/>
    </row>
    <row r="1429" spans="1:18" s="133" customFormat="1" ht="25.5" x14ac:dyDescent="0.2">
      <c r="A1429" s="139" t="s">
        <v>27492</v>
      </c>
      <c r="B1429" s="131" t="s">
        <v>27493</v>
      </c>
      <c r="C1429" s="194" t="s">
        <v>23</v>
      </c>
      <c r="D1429" s="131" t="s">
        <v>24</v>
      </c>
      <c r="E1429" s="152"/>
      <c r="F1429" s="152"/>
      <c r="G1429" s="152"/>
      <c r="H1429" s="152"/>
      <c r="I1429" s="152"/>
      <c r="J1429" s="152"/>
      <c r="K1429" s="152"/>
      <c r="L1429" s="152"/>
      <c r="M1429" s="152"/>
      <c r="N1429" s="152"/>
      <c r="O1429" s="152"/>
      <c r="P1429" s="152"/>
      <c r="Q1429" s="152"/>
      <c r="R1429" s="153"/>
    </row>
    <row r="1430" spans="1:18" s="133" customFormat="1" ht="12.75" customHeight="1" x14ac:dyDescent="0.2">
      <c r="A1430" s="140" t="s">
        <v>27492</v>
      </c>
      <c r="B1430" s="127">
        <v>0.01</v>
      </c>
      <c r="C1430" s="126">
        <v>0.01</v>
      </c>
      <c r="D1430" s="127">
        <v>0.01</v>
      </c>
      <c r="E1430" s="125"/>
      <c r="F1430" s="125"/>
      <c r="G1430" s="125"/>
      <c r="H1430" s="125"/>
      <c r="I1430" s="125"/>
      <c r="J1430" s="125"/>
      <c r="K1430" s="125"/>
      <c r="L1430" s="125"/>
      <c r="M1430" s="125"/>
      <c r="N1430" s="125"/>
      <c r="O1430" s="125"/>
      <c r="P1430" s="125"/>
      <c r="Q1430" s="125"/>
      <c r="R1430" s="135"/>
    </row>
    <row r="1431" spans="1:18" s="133" customFormat="1" ht="12.75" customHeight="1" x14ac:dyDescent="0.2">
      <c r="A1431" s="193" t="s">
        <v>27289</v>
      </c>
      <c r="B1431" s="144" t="s">
        <v>26904</v>
      </c>
      <c r="C1431" s="145"/>
      <c r="D1431" s="146"/>
      <c r="E1431" s="144"/>
      <c r="F1431" s="144"/>
      <c r="G1431" s="144"/>
      <c r="H1431" s="144"/>
      <c r="I1431" s="144"/>
      <c r="J1431" s="144"/>
      <c r="K1431" s="144"/>
      <c r="L1431" s="144"/>
      <c r="M1431" s="144"/>
      <c r="N1431" s="144"/>
      <c r="O1431" s="144"/>
      <c r="P1431" s="144"/>
      <c r="Q1431" s="144"/>
      <c r="R1431" s="147"/>
    </row>
    <row r="1432" spans="1:18" s="133" customFormat="1" ht="12.75" customHeight="1" x14ac:dyDescent="0.2">
      <c r="A1432" s="193" t="s">
        <v>27289</v>
      </c>
      <c r="B1432" s="144">
        <v>0.01</v>
      </c>
      <c r="C1432" s="145"/>
      <c r="D1432" s="146"/>
      <c r="E1432" s="144"/>
      <c r="F1432" s="144"/>
      <c r="G1432" s="144"/>
      <c r="H1432" s="144"/>
      <c r="I1432" s="144"/>
      <c r="J1432" s="144"/>
      <c r="K1432" s="144"/>
      <c r="L1432" s="144"/>
      <c r="M1432" s="144"/>
      <c r="N1432" s="144"/>
      <c r="O1432" s="144"/>
      <c r="P1432" s="144"/>
      <c r="Q1432" s="144"/>
      <c r="R1432" s="147"/>
    </row>
    <row r="1433" spans="1:18" s="133" customFormat="1" ht="12.75" customHeight="1" x14ac:dyDescent="0.2">
      <c r="A1433" s="139" t="s">
        <v>27298</v>
      </c>
      <c r="B1433" s="152" t="s">
        <v>26893</v>
      </c>
      <c r="C1433" s="194"/>
      <c r="D1433" s="131"/>
      <c r="E1433" s="152"/>
      <c r="F1433" s="152"/>
      <c r="G1433" s="152"/>
      <c r="H1433" s="152"/>
      <c r="I1433" s="152"/>
      <c r="J1433" s="152"/>
      <c r="K1433" s="152"/>
      <c r="L1433" s="152"/>
      <c r="M1433" s="152"/>
      <c r="N1433" s="152"/>
      <c r="O1433" s="152"/>
      <c r="P1433" s="152"/>
      <c r="Q1433" s="152"/>
      <c r="R1433" s="153"/>
    </row>
    <row r="1434" spans="1:18" s="133" customFormat="1" ht="12.75" customHeight="1" x14ac:dyDescent="0.2">
      <c r="A1434" s="140" t="s">
        <v>27298</v>
      </c>
      <c r="B1434" s="125">
        <v>0.01</v>
      </c>
      <c r="C1434" s="126"/>
      <c r="D1434" s="127"/>
      <c r="E1434" s="125"/>
      <c r="F1434" s="125"/>
      <c r="G1434" s="125"/>
      <c r="H1434" s="125"/>
      <c r="I1434" s="125"/>
      <c r="J1434" s="125"/>
      <c r="K1434" s="125"/>
      <c r="L1434" s="125"/>
      <c r="M1434" s="125"/>
      <c r="N1434" s="125"/>
      <c r="O1434" s="125"/>
      <c r="P1434" s="125"/>
      <c r="Q1434" s="125"/>
      <c r="R1434" s="135"/>
    </row>
    <row r="1435" spans="1:18" s="133" customFormat="1" ht="12.75" customHeight="1" x14ac:dyDescent="0.2">
      <c r="A1435" s="193" t="s">
        <v>27418</v>
      </c>
      <c r="B1435" s="144" t="s">
        <v>26893</v>
      </c>
      <c r="C1435" s="145"/>
      <c r="D1435" s="146"/>
      <c r="E1435" s="144"/>
      <c r="F1435" s="144"/>
      <c r="G1435" s="144"/>
      <c r="H1435" s="144"/>
      <c r="I1435" s="144"/>
      <c r="J1435" s="144"/>
      <c r="K1435" s="144"/>
      <c r="L1435" s="144"/>
      <c r="M1435" s="144"/>
      <c r="N1435" s="144"/>
      <c r="O1435" s="144"/>
      <c r="P1435" s="144"/>
      <c r="Q1435" s="144"/>
      <c r="R1435" s="147"/>
    </row>
    <row r="1436" spans="1:18" s="133" customFormat="1" ht="12.75" customHeight="1" x14ac:dyDescent="0.2">
      <c r="A1436" s="193" t="s">
        <v>27418</v>
      </c>
      <c r="B1436" s="144">
        <v>0.01</v>
      </c>
      <c r="C1436" s="145"/>
      <c r="D1436" s="146"/>
      <c r="E1436" s="144"/>
      <c r="F1436" s="144"/>
      <c r="G1436" s="144"/>
      <c r="H1436" s="144"/>
      <c r="I1436" s="144"/>
      <c r="J1436" s="144"/>
      <c r="K1436" s="144"/>
      <c r="L1436" s="144"/>
      <c r="M1436" s="144"/>
      <c r="N1436" s="144"/>
      <c r="O1436" s="144"/>
      <c r="P1436" s="144"/>
      <c r="Q1436" s="144"/>
      <c r="R1436" s="147"/>
    </row>
    <row r="1437" spans="1:18" s="133" customFormat="1" ht="25.5" x14ac:dyDescent="0.2">
      <c r="A1437" s="129" t="s">
        <v>113</v>
      </c>
      <c r="B1437" s="130" t="s">
        <v>8</v>
      </c>
      <c r="C1437" s="130" t="s">
        <v>21</v>
      </c>
      <c r="D1437" s="131" t="s">
        <v>26</v>
      </c>
      <c r="E1437" s="131"/>
      <c r="F1437" s="131"/>
      <c r="G1437" s="131"/>
      <c r="H1437" s="131"/>
      <c r="I1437" s="131"/>
      <c r="J1437" s="131"/>
      <c r="K1437" s="131"/>
      <c r="L1437" s="131"/>
      <c r="M1437" s="131"/>
      <c r="N1437" s="131"/>
      <c r="O1437" s="131"/>
      <c r="P1437" s="131"/>
      <c r="Q1437" s="131"/>
      <c r="R1437" s="137"/>
    </row>
    <row r="1438" spans="1:18" s="133" customFormat="1" ht="12.75" customHeight="1" x14ac:dyDescent="0.2">
      <c r="A1438" s="134" t="s">
        <v>113</v>
      </c>
      <c r="B1438" s="125">
        <v>0.01</v>
      </c>
      <c r="C1438" s="126">
        <v>0.01</v>
      </c>
      <c r="D1438" s="127">
        <v>0.01</v>
      </c>
      <c r="E1438" s="125"/>
      <c r="F1438" s="125"/>
      <c r="G1438" s="125"/>
      <c r="H1438" s="125"/>
      <c r="I1438" s="125"/>
      <c r="J1438" s="125"/>
      <c r="K1438" s="125"/>
      <c r="L1438" s="125"/>
      <c r="M1438" s="125"/>
      <c r="N1438" s="125"/>
      <c r="O1438" s="125"/>
      <c r="P1438" s="125"/>
      <c r="Q1438" s="125"/>
      <c r="R1438" s="135"/>
    </row>
    <row r="1439" spans="1:18" s="133" customFormat="1" ht="25.5" x14ac:dyDescent="0.2">
      <c r="A1439" s="150" t="s">
        <v>26877</v>
      </c>
      <c r="B1439" s="146" t="s">
        <v>8</v>
      </c>
      <c r="C1439" s="145" t="s">
        <v>26876</v>
      </c>
      <c r="D1439" s="146"/>
      <c r="E1439" s="144"/>
      <c r="F1439" s="144"/>
      <c r="G1439" s="144"/>
      <c r="H1439" s="144"/>
      <c r="I1439" s="144"/>
      <c r="J1439" s="144"/>
      <c r="K1439" s="144"/>
      <c r="L1439" s="144"/>
      <c r="M1439" s="144"/>
      <c r="N1439" s="144"/>
      <c r="O1439" s="144"/>
      <c r="P1439" s="144"/>
      <c r="Q1439" s="144"/>
      <c r="R1439" s="147"/>
    </row>
    <row r="1440" spans="1:18" s="133" customFormat="1" ht="12.75" customHeight="1" x14ac:dyDescent="0.2">
      <c r="A1440" s="134" t="s">
        <v>26877</v>
      </c>
      <c r="B1440" s="125">
        <v>0.01</v>
      </c>
      <c r="C1440" s="126">
        <v>0.01</v>
      </c>
      <c r="D1440" s="127"/>
      <c r="E1440" s="125"/>
      <c r="F1440" s="125"/>
      <c r="G1440" s="125"/>
      <c r="H1440" s="125"/>
      <c r="I1440" s="125"/>
      <c r="J1440" s="125"/>
      <c r="K1440" s="125"/>
      <c r="L1440" s="125"/>
      <c r="M1440" s="125"/>
      <c r="N1440" s="125"/>
      <c r="O1440" s="125"/>
      <c r="P1440" s="125"/>
      <c r="Q1440" s="125"/>
      <c r="R1440" s="135"/>
    </row>
    <row r="1441" spans="1:18" s="133" customFormat="1" ht="12.75" customHeight="1" x14ac:dyDescent="0.2">
      <c r="A1441" s="150" t="s">
        <v>27529</v>
      </c>
      <c r="B1441" s="131" t="s">
        <v>26</v>
      </c>
      <c r="C1441" s="145"/>
      <c r="D1441" s="146"/>
      <c r="E1441" s="144"/>
      <c r="F1441" s="144"/>
      <c r="G1441" s="144"/>
      <c r="H1441" s="144"/>
      <c r="I1441" s="144"/>
      <c r="J1441" s="144"/>
      <c r="K1441" s="144"/>
      <c r="L1441" s="144"/>
      <c r="M1441" s="144"/>
      <c r="N1441" s="144"/>
      <c r="O1441" s="144"/>
      <c r="P1441" s="144"/>
      <c r="Q1441" s="144"/>
      <c r="R1441" s="147"/>
    </row>
    <row r="1442" spans="1:18" s="133" customFormat="1" ht="12.75" customHeight="1" x14ac:dyDescent="0.2">
      <c r="A1442" s="150" t="s">
        <v>27529</v>
      </c>
      <c r="B1442" s="125">
        <v>0.01</v>
      </c>
      <c r="C1442" s="145"/>
      <c r="D1442" s="146"/>
      <c r="E1442" s="144"/>
      <c r="F1442" s="144"/>
      <c r="G1442" s="144"/>
      <c r="H1442" s="144"/>
      <c r="I1442" s="144"/>
      <c r="J1442" s="144"/>
      <c r="K1442" s="144"/>
      <c r="L1442" s="144"/>
      <c r="M1442" s="144"/>
      <c r="N1442" s="144"/>
      <c r="O1442" s="144"/>
      <c r="P1442" s="144"/>
      <c r="Q1442" s="144"/>
      <c r="R1442" s="147"/>
    </row>
    <row r="1443" spans="1:18" s="133" customFormat="1" ht="25.5" x14ac:dyDescent="0.2">
      <c r="A1443" s="129" t="s">
        <v>27391</v>
      </c>
      <c r="B1443" s="131" t="s">
        <v>26</v>
      </c>
      <c r="C1443" s="194"/>
      <c r="D1443" s="131"/>
      <c r="E1443" s="152"/>
      <c r="F1443" s="152"/>
      <c r="G1443" s="152"/>
      <c r="H1443" s="152"/>
      <c r="I1443" s="152"/>
      <c r="J1443" s="152"/>
      <c r="K1443" s="152"/>
      <c r="L1443" s="152"/>
      <c r="M1443" s="152"/>
      <c r="N1443" s="152"/>
      <c r="O1443" s="152"/>
      <c r="P1443" s="152"/>
      <c r="Q1443" s="152"/>
      <c r="R1443" s="153"/>
    </row>
    <row r="1444" spans="1:18" s="133" customFormat="1" ht="12.75" customHeight="1" x14ac:dyDescent="0.2">
      <c r="A1444" s="134" t="s">
        <v>27391</v>
      </c>
      <c r="B1444" s="125">
        <v>0.01</v>
      </c>
      <c r="C1444" s="126"/>
      <c r="D1444" s="127"/>
      <c r="E1444" s="125"/>
      <c r="F1444" s="125"/>
      <c r="G1444" s="125"/>
      <c r="H1444" s="125"/>
      <c r="I1444" s="125"/>
      <c r="J1444" s="125"/>
      <c r="K1444" s="125"/>
      <c r="L1444" s="125"/>
      <c r="M1444" s="125"/>
      <c r="N1444" s="125"/>
      <c r="O1444" s="125"/>
      <c r="P1444" s="125"/>
      <c r="Q1444" s="125"/>
      <c r="R1444" s="135"/>
    </row>
    <row r="1445" spans="1:18" s="133" customFormat="1" ht="12.75" customHeight="1" x14ac:dyDescent="0.2">
      <c r="A1445" s="150" t="s">
        <v>26936</v>
      </c>
      <c r="B1445" s="144" t="s">
        <v>26882</v>
      </c>
      <c r="C1445" s="145"/>
      <c r="D1445" s="146"/>
      <c r="E1445" s="144"/>
      <c r="F1445" s="144"/>
      <c r="G1445" s="144"/>
      <c r="H1445" s="144"/>
      <c r="I1445" s="144"/>
      <c r="J1445" s="144"/>
      <c r="K1445" s="144"/>
      <c r="L1445" s="144"/>
      <c r="M1445" s="144"/>
      <c r="N1445" s="144"/>
      <c r="O1445" s="144"/>
      <c r="P1445" s="144"/>
      <c r="Q1445" s="144"/>
      <c r="R1445" s="147"/>
    </row>
    <row r="1446" spans="1:18" s="133" customFormat="1" ht="12.75" customHeight="1" x14ac:dyDescent="0.2">
      <c r="A1446" s="150" t="s">
        <v>26936</v>
      </c>
      <c r="B1446" s="144">
        <v>0.01</v>
      </c>
      <c r="C1446" s="145"/>
      <c r="D1446" s="146"/>
      <c r="E1446" s="144"/>
      <c r="F1446" s="144"/>
      <c r="G1446" s="144"/>
      <c r="H1446" s="144"/>
      <c r="I1446" s="144"/>
      <c r="J1446" s="144"/>
      <c r="K1446" s="144"/>
      <c r="L1446" s="144"/>
      <c r="M1446" s="144"/>
      <c r="N1446" s="144"/>
      <c r="O1446" s="144"/>
      <c r="P1446" s="144"/>
      <c r="Q1446" s="144"/>
      <c r="R1446" s="147"/>
    </row>
    <row r="1447" spans="1:18" s="133" customFormat="1" ht="25.5" x14ac:dyDescent="0.2">
      <c r="A1447" s="129" t="s">
        <v>27383</v>
      </c>
      <c r="B1447" s="131" t="s">
        <v>10</v>
      </c>
      <c r="C1447" s="194" t="s">
        <v>21</v>
      </c>
      <c r="D1447" s="131" t="s">
        <v>20</v>
      </c>
      <c r="E1447" s="131" t="s">
        <v>23</v>
      </c>
      <c r="F1447" s="131" t="s">
        <v>24</v>
      </c>
      <c r="G1447" s="152"/>
      <c r="H1447" s="152"/>
      <c r="I1447" s="152"/>
      <c r="J1447" s="152"/>
      <c r="K1447" s="152"/>
      <c r="L1447" s="152"/>
      <c r="M1447" s="152"/>
      <c r="N1447" s="152"/>
      <c r="O1447" s="152"/>
      <c r="P1447" s="152"/>
      <c r="Q1447" s="152"/>
      <c r="R1447" s="153"/>
    </row>
    <row r="1448" spans="1:18" s="133" customFormat="1" ht="12.75" customHeight="1" x14ac:dyDescent="0.2">
      <c r="A1448" s="134" t="s">
        <v>27383</v>
      </c>
      <c r="B1448" s="125">
        <v>0.01</v>
      </c>
      <c r="C1448" s="126">
        <v>0.01</v>
      </c>
      <c r="D1448" s="127">
        <v>0.01</v>
      </c>
      <c r="E1448" s="125">
        <v>0.01</v>
      </c>
      <c r="F1448" s="125">
        <v>0.01</v>
      </c>
      <c r="G1448" s="125"/>
      <c r="H1448" s="125"/>
      <c r="I1448" s="125"/>
      <c r="J1448" s="125"/>
      <c r="K1448" s="125"/>
      <c r="L1448" s="125"/>
      <c r="M1448" s="125"/>
      <c r="N1448" s="125"/>
      <c r="O1448" s="125"/>
      <c r="P1448" s="125"/>
      <c r="Q1448" s="125"/>
      <c r="R1448" s="135"/>
    </row>
    <row r="1449" spans="1:18" s="133" customFormat="1" ht="25.5" x14ac:dyDescent="0.2">
      <c r="A1449" s="139" t="s">
        <v>114</v>
      </c>
      <c r="B1449" s="130" t="s">
        <v>8</v>
      </c>
      <c r="C1449" s="130" t="s">
        <v>10</v>
      </c>
      <c r="D1449" s="131" t="s">
        <v>21</v>
      </c>
      <c r="E1449" s="131" t="s">
        <v>23</v>
      </c>
      <c r="F1449" s="131" t="s">
        <v>24</v>
      </c>
      <c r="G1449" s="131" t="s">
        <v>26</v>
      </c>
      <c r="H1449" s="131" t="s">
        <v>3</v>
      </c>
      <c r="I1449" s="131"/>
      <c r="J1449" s="131"/>
      <c r="K1449" s="131"/>
      <c r="L1449" s="131"/>
      <c r="M1449" s="131"/>
      <c r="N1449" s="131"/>
      <c r="O1449" s="131"/>
      <c r="P1449" s="131"/>
      <c r="Q1449" s="131"/>
      <c r="R1449" s="137"/>
    </row>
    <row r="1450" spans="1:18" s="133" customFormat="1" ht="12.75" customHeight="1" x14ac:dyDescent="0.2">
      <c r="A1450" s="140" t="s">
        <v>114</v>
      </c>
      <c r="B1450" s="125">
        <v>0.05</v>
      </c>
      <c r="C1450" s="126">
        <v>0.01</v>
      </c>
      <c r="D1450" s="127">
        <v>0.05</v>
      </c>
      <c r="E1450" s="125">
        <v>0.05</v>
      </c>
      <c r="F1450" s="125">
        <v>0.01</v>
      </c>
      <c r="G1450" s="125">
        <v>0.05</v>
      </c>
      <c r="H1450" s="125">
        <v>0.05</v>
      </c>
      <c r="I1450" s="125"/>
      <c r="J1450" s="125"/>
      <c r="K1450" s="125"/>
      <c r="L1450" s="125"/>
      <c r="M1450" s="125"/>
      <c r="N1450" s="125"/>
      <c r="O1450" s="125"/>
      <c r="P1450" s="125"/>
      <c r="Q1450" s="125"/>
      <c r="R1450" s="135"/>
    </row>
    <row r="1451" spans="1:18" s="133" customFormat="1" ht="12.75" customHeight="1" x14ac:dyDescent="0.2">
      <c r="A1451" s="199" t="s">
        <v>26892</v>
      </c>
      <c r="B1451" s="160" t="s">
        <v>26893</v>
      </c>
      <c r="C1451" s="145"/>
      <c r="D1451" s="146"/>
      <c r="E1451" s="144"/>
      <c r="F1451" s="144"/>
      <c r="G1451" s="144"/>
      <c r="H1451" s="144"/>
      <c r="I1451" s="144"/>
      <c r="J1451" s="144"/>
      <c r="K1451" s="144"/>
      <c r="L1451" s="144"/>
      <c r="M1451" s="144"/>
      <c r="N1451" s="144"/>
      <c r="O1451" s="144"/>
      <c r="P1451" s="144"/>
      <c r="Q1451" s="144"/>
      <c r="R1451" s="147"/>
    </row>
    <row r="1452" spans="1:18" s="133" customFormat="1" ht="12.75" customHeight="1" x14ac:dyDescent="0.2">
      <c r="A1452" s="164" t="s">
        <v>26892</v>
      </c>
      <c r="B1452" s="165">
        <v>0.01</v>
      </c>
      <c r="C1452" s="126"/>
      <c r="D1452" s="127"/>
      <c r="E1452" s="125"/>
      <c r="F1452" s="125"/>
      <c r="G1452" s="125"/>
      <c r="H1452" s="125"/>
      <c r="I1452" s="125"/>
      <c r="J1452" s="125"/>
      <c r="K1452" s="125"/>
      <c r="L1452" s="125"/>
      <c r="M1452" s="125"/>
      <c r="N1452" s="125"/>
      <c r="O1452" s="125"/>
      <c r="P1452" s="125"/>
      <c r="Q1452" s="125"/>
      <c r="R1452" s="135"/>
    </row>
    <row r="1453" spans="1:18" s="133" customFormat="1" ht="12.75" customHeight="1" x14ac:dyDescent="0.2">
      <c r="A1453" s="193" t="s">
        <v>26867</v>
      </c>
      <c r="B1453" s="144" t="s">
        <v>26868</v>
      </c>
      <c r="C1453" s="145"/>
      <c r="D1453" s="146"/>
      <c r="E1453" s="144"/>
      <c r="F1453" s="144"/>
      <c r="G1453" s="144"/>
      <c r="H1453" s="144"/>
      <c r="I1453" s="144"/>
      <c r="J1453" s="144"/>
      <c r="K1453" s="144"/>
      <c r="L1453" s="144"/>
      <c r="M1453" s="144"/>
      <c r="N1453" s="144"/>
      <c r="O1453" s="144"/>
      <c r="P1453" s="144"/>
      <c r="Q1453" s="144"/>
      <c r="R1453" s="147"/>
    </row>
    <row r="1454" spans="1:18" s="133" customFormat="1" ht="12.75" customHeight="1" x14ac:dyDescent="0.2">
      <c r="A1454" s="140" t="s">
        <v>26867</v>
      </c>
      <c r="B1454" s="125">
        <v>7.0000000000000007E-2</v>
      </c>
      <c r="C1454" s="126"/>
      <c r="D1454" s="127"/>
      <c r="E1454" s="125"/>
      <c r="F1454" s="125"/>
      <c r="G1454" s="125"/>
      <c r="H1454" s="125"/>
      <c r="I1454" s="125"/>
      <c r="J1454" s="125"/>
      <c r="K1454" s="125"/>
      <c r="L1454" s="125"/>
      <c r="M1454" s="125"/>
      <c r="N1454" s="125"/>
      <c r="O1454" s="125"/>
      <c r="P1454" s="125"/>
      <c r="Q1454" s="125"/>
      <c r="R1454" s="135"/>
    </row>
    <row r="1455" spans="1:18" s="133" customFormat="1" ht="12.75" customHeight="1" x14ac:dyDescent="0.2">
      <c r="A1455" s="193" t="s">
        <v>27008</v>
      </c>
      <c r="B1455" s="144" t="s">
        <v>26860</v>
      </c>
      <c r="C1455" s="145"/>
      <c r="D1455" s="146"/>
      <c r="E1455" s="144"/>
      <c r="F1455" s="144"/>
      <c r="G1455" s="144"/>
      <c r="H1455" s="144"/>
      <c r="I1455" s="144"/>
      <c r="J1455" s="144"/>
      <c r="K1455" s="144"/>
      <c r="L1455" s="144"/>
      <c r="M1455" s="144"/>
      <c r="N1455" s="144"/>
      <c r="O1455" s="144"/>
      <c r="P1455" s="144"/>
      <c r="Q1455" s="144"/>
      <c r="R1455" s="147"/>
    </row>
    <row r="1456" spans="1:18" s="133" customFormat="1" ht="12.75" customHeight="1" x14ac:dyDescent="0.2">
      <c r="A1456" s="140" t="s">
        <v>27008</v>
      </c>
      <c r="B1456" s="125">
        <v>0.01</v>
      </c>
      <c r="C1456" s="126"/>
      <c r="D1456" s="127"/>
      <c r="E1456" s="125"/>
      <c r="F1456" s="125"/>
      <c r="G1456" s="125"/>
      <c r="H1456" s="125"/>
      <c r="I1456" s="125"/>
      <c r="J1456" s="125"/>
      <c r="K1456" s="125"/>
      <c r="L1456" s="125"/>
      <c r="M1456" s="125"/>
      <c r="N1456" s="125"/>
      <c r="O1456" s="125"/>
      <c r="P1456" s="125"/>
      <c r="Q1456" s="125"/>
      <c r="R1456" s="135"/>
    </row>
    <row r="1457" spans="1:18" s="133" customFormat="1" ht="12.75" customHeight="1" x14ac:dyDescent="0.2">
      <c r="A1457" s="193" t="s">
        <v>27012</v>
      </c>
      <c r="B1457" s="144" t="s">
        <v>26893</v>
      </c>
      <c r="C1457" s="145"/>
      <c r="D1457" s="146"/>
      <c r="E1457" s="144"/>
      <c r="F1457" s="144"/>
      <c r="G1457" s="144"/>
      <c r="H1457" s="144"/>
      <c r="I1457" s="144"/>
      <c r="J1457" s="144"/>
      <c r="K1457" s="144"/>
      <c r="L1457" s="144"/>
      <c r="M1457" s="144"/>
      <c r="N1457" s="144"/>
      <c r="O1457" s="144"/>
      <c r="P1457" s="144"/>
      <c r="Q1457" s="144"/>
      <c r="R1457" s="147"/>
    </row>
    <row r="1458" spans="1:18" s="133" customFormat="1" ht="12.75" customHeight="1" x14ac:dyDescent="0.2">
      <c r="A1458" s="193" t="s">
        <v>27012</v>
      </c>
      <c r="B1458" s="144">
        <v>0.01</v>
      </c>
      <c r="C1458" s="145"/>
      <c r="D1458" s="146"/>
      <c r="E1458" s="144"/>
      <c r="F1458" s="144"/>
      <c r="G1458" s="144"/>
      <c r="H1458" s="144"/>
      <c r="I1458" s="144"/>
      <c r="J1458" s="144"/>
      <c r="K1458" s="144"/>
      <c r="L1458" s="144"/>
      <c r="M1458" s="144"/>
      <c r="N1458" s="144"/>
      <c r="O1458" s="144"/>
      <c r="P1458" s="144"/>
      <c r="Q1458" s="144"/>
      <c r="R1458" s="147"/>
    </row>
    <row r="1459" spans="1:18" s="133" customFormat="1" ht="12.75" customHeight="1" x14ac:dyDescent="0.2">
      <c r="A1459" s="139" t="s">
        <v>27221</v>
      </c>
      <c r="B1459" s="152" t="s">
        <v>26937</v>
      </c>
      <c r="C1459" s="194"/>
      <c r="D1459" s="131"/>
      <c r="E1459" s="152"/>
      <c r="F1459" s="152"/>
      <c r="G1459" s="152"/>
      <c r="H1459" s="152"/>
      <c r="I1459" s="152"/>
      <c r="J1459" s="152"/>
      <c r="K1459" s="152"/>
      <c r="L1459" s="152"/>
      <c r="M1459" s="152"/>
      <c r="N1459" s="152"/>
      <c r="O1459" s="152"/>
      <c r="P1459" s="152"/>
      <c r="Q1459" s="152"/>
      <c r="R1459" s="153"/>
    </row>
    <row r="1460" spans="1:18" s="133" customFormat="1" ht="12.75" customHeight="1" x14ac:dyDescent="0.2">
      <c r="A1460" s="140" t="s">
        <v>27221</v>
      </c>
      <c r="B1460" s="125">
        <v>0.01</v>
      </c>
      <c r="C1460" s="126"/>
      <c r="D1460" s="127"/>
      <c r="E1460" s="125"/>
      <c r="F1460" s="125"/>
      <c r="G1460" s="125"/>
      <c r="H1460" s="125"/>
      <c r="I1460" s="125"/>
      <c r="J1460" s="125"/>
      <c r="K1460" s="125"/>
      <c r="L1460" s="125"/>
      <c r="M1460" s="125"/>
      <c r="N1460" s="125"/>
      <c r="O1460" s="125"/>
      <c r="P1460" s="125"/>
      <c r="Q1460" s="125"/>
      <c r="R1460" s="135"/>
    </row>
    <row r="1461" spans="1:18" s="133" customFormat="1" ht="25.5" x14ac:dyDescent="0.2">
      <c r="A1461" s="193" t="s">
        <v>27594</v>
      </c>
      <c r="B1461" s="144" t="s">
        <v>23</v>
      </c>
      <c r="C1461" s="145" t="s">
        <v>24</v>
      </c>
      <c r="D1461" s="146"/>
      <c r="E1461" s="144"/>
      <c r="F1461" s="144"/>
      <c r="G1461" s="144"/>
      <c r="H1461" s="144"/>
      <c r="I1461" s="144"/>
      <c r="J1461" s="144"/>
      <c r="K1461" s="144"/>
      <c r="L1461" s="144"/>
      <c r="M1461" s="144"/>
      <c r="N1461" s="144"/>
      <c r="O1461" s="144"/>
      <c r="P1461" s="144"/>
      <c r="Q1461" s="144"/>
      <c r="R1461" s="147"/>
    </row>
    <row r="1462" spans="1:18" s="133" customFormat="1" ht="12.75" customHeight="1" x14ac:dyDescent="0.2">
      <c r="A1462" s="193" t="s">
        <v>27594</v>
      </c>
      <c r="B1462" s="144">
        <v>0.01</v>
      </c>
      <c r="C1462" s="145">
        <v>0.01</v>
      </c>
      <c r="D1462" s="146"/>
      <c r="E1462" s="144"/>
      <c r="F1462" s="144"/>
      <c r="G1462" s="144"/>
      <c r="H1462" s="144"/>
      <c r="I1462" s="144"/>
      <c r="J1462" s="144"/>
      <c r="K1462" s="144"/>
      <c r="L1462" s="144"/>
      <c r="M1462" s="144"/>
      <c r="N1462" s="144"/>
      <c r="O1462" s="144"/>
      <c r="P1462" s="144"/>
      <c r="Q1462" s="144"/>
      <c r="R1462" s="147"/>
    </row>
    <row r="1463" spans="1:18" s="133" customFormat="1" ht="25.5" x14ac:dyDescent="0.2">
      <c r="A1463" s="139" t="s">
        <v>115</v>
      </c>
      <c r="B1463" s="130" t="s">
        <v>23</v>
      </c>
      <c r="C1463" s="130" t="s">
        <v>24</v>
      </c>
      <c r="D1463" s="131" t="s">
        <v>3</v>
      </c>
      <c r="E1463" s="131"/>
      <c r="F1463" s="131"/>
      <c r="G1463" s="131"/>
      <c r="H1463" s="131"/>
      <c r="I1463" s="131"/>
      <c r="J1463" s="131"/>
      <c r="K1463" s="131"/>
      <c r="L1463" s="131"/>
      <c r="M1463" s="131"/>
      <c r="N1463" s="131"/>
      <c r="O1463" s="131"/>
      <c r="P1463" s="131"/>
      <c r="Q1463" s="131"/>
      <c r="R1463" s="137"/>
    </row>
    <row r="1464" spans="1:18" s="133" customFormat="1" ht="12.75" customHeight="1" x14ac:dyDescent="0.2">
      <c r="A1464" s="140" t="s">
        <v>115</v>
      </c>
      <c r="B1464" s="125">
        <v>0.01</v>
      </c>
      <c r="C1464" s="125">
        <v>0.01</v>
      </c>
      <c r="D1464" s="125">
        <v>0.01</v>
      </c>
      <c r="E1464" s="125"/>
      <c r="F1464" s="125"/>
      <c r="G1464" s="125"/>
      <c r="H1464" s="125"/>
      <c r="I1464" s="125"/>
      <c r="J1464" s="125"/>
      <c r="K1464" s="125"/>
      <c r="L1464" s="125"/>
      <c r="M1464" s="125"/>
      <c r="N1464" s="125"/>
      <c r="O1464" s="125"/>
      <c r="P1464" s="125"/>
      <c r="Q1464" s="125"/>
      <c r="R1464" s="135"/>
    </row>
    <row r="1465" spans="1:18" s="133" customFormat="1" ht="25.5" x14ac:dyDescent="0.2">
      <c r="A1465" s="139" t="s">
        <v>27556</v>
      </c>
      <c r="B1465" s="131" t="s">
        <v>26</v>
      </c>
      <c r="C1465" s="152"/>
      <c r="D1465" s="152"/>
      <c r="E1465" s="152"/>
      <c r="F1465" s="152"/>
      <c r="G1465" s="152"/>
      <c r="H1465" s="152"/>
      <c r="I1465" s="152"/>
      <c r="J1465" s="152"/>
      <c r="K1465" s="152"/>
      <c r="L1465" s="152"/>
      <c r="M1465" s="152"/>
      <c r="N1465" s="152"/>
      <c r="O1465" s="152"/>
      <c r="P1465" s="152"/>
      <c r="Q1465" s="152"/>
      <c r="R1465" s="153"/>
    </row>
    <row r="1466" spans="1:18" s="133" customFormat="1" ht="12.75" customHeight="1" x14ac:dyDescent="0.2">
      <c r="A1466" s="140" t="s">
        <v>27556</v>
      </c>
      <c r="B1466" s="125">
        <v>0.01</v>
      </c>
      <c r="C1466" s="125"/>
      <c r="D1466" s="125"/>
      <c r="E1466" s="125"/>
      <c r="F1466" s="125"/>
      <c r="G1466" s="125"/>
      <c r="H1466" s="125"/>
      <c r="I1466" s="125"/>
      <c r="J1466" s="125"/>
      <c r="K1466" s="125"/>
      <c r="L1466" s="125"/>
      <c r="M1466" s="125"/>
      <c r="N1466" s="125"/>
      <c r="O1466" s="125"/>
      <c r="P1466" s="125"/>
      <c r="Q1466" s="125"/>
      <c r="R1466" s="135"/>
    </row>
    <row r="1467" spans="1:18" s="133" customFormat="1" ht="12.75" customHeight="1" x14ac:dyDescent="0.2">
      <c r="A1467" s="193" t="s">
        <v>27337</v>
      </c>
      <c r="B1467" s="144" t="s">
        <v>26893</v>
      </c>
      <c r="C1467" s="144"/>
      <c r="D1467" s="144"/>
      <c r="E1467" s="144"/>
      <c r="F1467" s="144"/>
      <c r="G1467" s="144"/>
      <c r="H1467" s="144"/>
      <c r="I1467" s="144"/>
      <c r="J1467" s="144"/>
      <c r="K1467" s="144"/>
      <c r="L1467" s="144"/>
      <c r="M1467" s="144"/>
      <c r="N1467" s="144"/>
      <c r="O1467" s="144"/>
      <c r="P1467" s="144"/>
      <c r="Q1467" s="144"/>
      <c r="R1467" s="147"/>
    </row>
    <row r="1468" spans="1:18" s="133" customFormat="1" ht="12.75" customHeight="1" x14ac:dyDescent="0.2">
      <c r="A1468" s="193" t="s">
        <v>27337</v>
      </c>
      <c r="B1468" s="144">
        <v>0.01</v>
      </c>
      <c r="C1468" s="144"/>
      <c r="D1468" s="144"/>
      <c r="E1468" s="144"/>
      <c r="F1468" s="144"/>
      <c r="G1468" s="144"/>
      <c r="H1468" s="144"/>
      <c r="I1468" s="144"/>
      <c r="J1468" s="144"/>
      <c r="K1468" s="144"/>
      <c r="L1468" s="144"/>
      <c r="M1468" s="144"/>
      <c r="N1468" s="144"/>
      <c r="O1468" s="144"/>
      <c r="P1468" s="144"/>
      <c r="Q1468" s="144"/>
      <c r="R1468" s="147"/>
    </row>
    <row r="1469" spans="1:18" s="133" customFormat="1" ht="25.5" x14ac:dyDescent="0.2">
      <c r="A1469" s="141" t="s">
        <v>116</v>
      </c>
      <c r="B1469" s="130" t="s">
        <v>8</v>
      </c>
      <c r="C1469" s="130" t="s">
        <v>21</v>
      </c>
      <c r="D1469" s="131" t="s">
        <v>26</v>
      </c>
      <c r="E1469" s="131" t="s">
        <v>10</v>
      </c>
      <c r="F1469" s="131"/>
      <c r="G1469" s="131"/>
      <c r="H1469" s="131"/>
      <c r="I1469" s="131"/>
      <c r="J1469" s="131"/>
      <c r="K1469" s="131"/>
      <c r="L1469" s="131"/>
      <c r="M1469" s="131"/>
      <c r="N1469" s="131"/>
      <c r="O1469" s="131"/>
      <c r="P1469" s="131"/>
      <c r="Q1469" s="131"/>
      <c r="R1469" s="137"/>
    </row>
    <row r="1470" spans="1:18" s="133" customFormat="1" ht="12.75" customHeight="1" x14ac:dyDescent="0.2">
      <c r="A1470" s="142" t="s">
        <v>116</v>
      </c>
      <c r="B1470" s="125">
        <v>0.01</v>
      </c>
      <c r="C1470" s="127">
        <v>0.01</v>
      </c>
      <c r="D1470" s="127">
        <v>0.01</v>
      </c>
      <c r="E1470" s="125">
        <v>0.01</v>
      </c>
      <c r="F1470" s="125"/>
      <c r="G1470" s="125"/>
      <c r="H1470" s="125"/>
      <c r="I1470" s="125"/>
      <c r="J1470" s="125"/>
      <c r="K1470" s="125"/>
      <c r="L1470" s="125"/>
      <c r="M1470" s="125"/>
      <c r="N1470" s="125"/>
      <c r="O1470" s="125"/>
      <c r="P1470" s="125"/>
      <c r="Q1470" s="125"/>
      <c r="R1470" s="135"/>
    </row>
    <row r="1471" spans="1:18" s="133" customFormat="1" ht="25.5" x14ac:dyDescent="0.2">
      <c r="A1471" s="141" t="s">
        <v>27405</v>
      </c>
      <c r="B1471" s="131" t="s">
        <v>8</v>
      </c>
      <c r="C1471" s="131"/>
      <c r="D1471" s="131"/>
      <c r="E1471" s="152"/>
      <c r="F1471" s="152"/>
      <c r="G1471" s="152"/>
      <c r="H1471" s="152"/>
      <c r="I1471" s="152"/>
      <c r="J1471" s="152"/>
      <c r="K1471" s="152"/>
      <c r="L1471" s="152"/>
      <c r="M1471" s="152"/>
      <c r="N1471" s="152"/>
      <c r="O1471" s="152"/>
      <c r="P1471" s="152"/>
      <c r="Q1471" s="152"/>
      <c r="R1471" s="153"/>
    </row>
    <row r="1472" spans="1:18" s="133" customFormat="1" ht="12.75" customHeight="1" x14ac:dyDescent="0.2">
      <c r="A1472" s="142" t="s">
        <v>27405</v>
      </c>
      <c r="B1472" s="125">
        <v>0.01</v>
      </c>
      <c r="C1472" s="127"/>
      <c r="D1472" s="127"/>
      <c r="E1472" s="125"/>
      <c r="F1472" s="125"/>
      <c r="G1472" s="125"/>
      <c r="H1472" s="125"/>
      <c r="I1472" s="125"/>
      <c r="J1472" s="125"/>
      <c r="K1472" s="125"/>
      <c r="L1472" s="125"/>
      <c r="M1472" s="125"/>
      <c r="N1472" s="125"/>
      <c r="O1472" s="125"/>
      <c r="P1472" s="125"/>
      <c r="Q1472" s="125"/>
      <c r="R1472" s="135"/>
    </row>
    <row r="1473" spans="1:78" s="133" customFormat="1" ht="25.5" x14ac:dyDescent="0.2">
      <c r="A1473" s="158" t="s">
        <v>27275</v>
      </c>
      <c r="B1473" s="223" t="s">
        <v>23</v>
      </c>
      <c r="C1473" s="223" t="s">
        <v>24</v>
      </c>
      <c r="D1473" s="146"/>
      <c r="E1473" s="144"/>
      <c r="F1473" s="144"/>
      <c r="G1473" s="144"/>
      <c r="H1473" s="144"/>
      <c r="I1473" s="144"/>
      <c r="J1473" s="144"/>
      <c r="K1473" s="144"/>
      <c r="L1473" s="144"/>
      <c r="M1473" s="144"/>
      <c r="N1473" s="144"/>
      <c r="O1473" s="144"/>
      <c r="P1473" s="144"/>
      <c r="Q1473" s="144"/>
      <c r="R1473" s="147"/>
    </row>
    <row r="1474" spans="1:78" s="133" customFormat="1" ht="12.75" customHeight="1" x14ac:dyDescent="0.2">
      <c r="A1474" s="158" t="s">
        <v>27275</v>
      </c>
      <c r="B1474" s="125">
        <v>0.01</v>
      </c>
      <c r="C1474" s="125">
        <v>0.01</v>
      </c>
      <c r="D1474" s="146"/>
      <c r="E1474" s="144"/>
      <c r="F1474" s="144"/>
      <c r="G1474" s="144"/>
      <c r="H1474" s="144"/>
      <c r="I1474" s="144"/>
      <c r="J1474" s="144"/>
      <c r="K1474" s="144"/>
      <c r="L1474" s="144"/>
      <c r="M1474" s="144"/>
      <c r="N1474" s="144"/>
      <c r="O1474" s="144"/>
      <c r="P1474" s="144"/>
      <c r="Q1474" s="144"/>
      <c r="R1474" s="147"/>
    </row>
    <row r="1475" spans="1:78" s="133" customFormat="1" ht="12.75" customHeight="1" x14ac:dyDescent="0.2">
      <c r="A1475" s="141" t="s">
        <v>26920</v>
      </c>
      <c r="B1475" s="152" t="s">
        <v>19</v>
      </c>
      <c r="C1475" s="131"/>
      <c r="D1475" s="131"/>
      <c r="E1475" s="152"/>
      <c r="F1475" s="152"/>
      <c r="G1475" s="152"/>
      <c r="H1475" s="152"/>
      <c r="I1475" s="152"/>
      <c r="J1475" s="152"/>
      <c r="K1475" s="152"/>
      <c r="L1475" s="152"/>
      <c r="M1475" s="152"/>
      <c r="N1475" s="152"/>
      <c r="O1475" s="152"/>
      <c r="P1475" s="152"/>
      <c r="Q1475" s="152"/>
      <c r="R1475" s="153"/>
    </row>
    <row r="1476" spans="1:78" s="133" customFormat="1" ht="12.75" customHeight="1" x14ac:dyDescent="0.2">
      <c r="A1476" s="142" t="s">
        <v>26920</v>
      </c>
      <c r="B1476" s="125">
        <v>0.01</v>
      </c>
      <c r="C1476" s="127"/>
      <c r="D1476" s="127"/>
      <c r="E1476" s="125"/>
      <c r="F1476" s="125"/>
      <c r="G1476" s="125"/>
      <c r="H1476" s="125"/>
      <c r="I1476" s="125"/>
      <c r="J1476" s="125"/>
      <c r="K1476" s="125"/>
      <c r="L1476" s="125"/>
      <c r="M1476" s="125"/>
      <c r="N1476" s="125"/>
      <c r="O1476" s="125"/>
      <c r="P1476" s="125"/>
      <c r="Q1476" s="125"/>
      <c r="R1476" s="135"/>
    </row>
    <row r="1477" spans="1:78" s="133" customFormat="1" ht="25.5" x14ac:dyDescent="0.2">
      <c r="A1477" s="158" t="s">
        <v>26973</v>
      </c>
      <c r="B1477" s="146" t="s">
        <v>23</v>
      </c>
      <c r="C1477" s="146" t="s">
        <v>24</v>
      </c>
      <c r="D1477" s="146"/>
      <c r="E1477" s="144"/>
      <c r="F1477" s="144"/>
      <c r="G1477" s="144"/>
      <c r="H1477" s="144"/>
      <c r="I1477" s="144"/>
      <c r="J1477" s="144"/>
      <c r="K1477" s="144"/>
      <c r="L1477" s="144"/>
      <c r="M1477" s="144"/>
      <c r="N1477" s="144"/>
      <c r="O1477" s="144"/>
      <c r="P1477" s="144"/>
      <c r="Q1477" s="144"/>
      <c r="R1477" s="147"/>
    </row>
    <row r="1478" spans="1:78" s="133" customFormat="1" ht="12.75" customHeight="1" x14ac:dyDescent="0.2">
      <c r="A1478" s="158" t="s">
        <v>26973</v>
      </c>
      <c r="B1478" s="144">
        <v>0.01</v>
      </c>
      <c r="C1478" s="146">
        <v>0.01</v>
      </c>
      <c r="D1478" s="146"/>
      <c r="E1478" s="144"/>
      <c r="F1478" s="144"/>
      <c r="G1478" s="144"/>
      <c r="H1478" s="144"/>
      <c r="I1478" s="144"/>
      <c r="J1478" s="144"/>
      <c r="K1478" s="144"/>
      <c r="L1478" s="144"/>
      <c r="M1478" s="144"/>
      <c r="N1478" s="144"/>
      <c r="O1478" s="144"/>
      <c r="P1478" s="144"/>
      <c r="Q1478" s="144"/>
      <c r="R1478" s="147"/>
    </row>
    <row r="1479" spans="1:78" s="133" customFormat="1" ht="12.75" customHeight="1" x14ac:dyDescent="0.2">
      <c r="A1479" s="141" t="s">
        <v>27327</v>
      </c>
      <c r="B1479" s="152" t="s">
        <v>26937</v>
      </c>
      <c r="C1479" s="131"/>
      <c r="D1479" s="131"/>
      <c r="E1479" s="152"/>
      <c r="F1479" s="152"/>
      <c r="G1479" s="152"/>
      <c r="H1479" s="152"/>
      <c r="I1479" s="152"/>
      <c r="J1479" s="152"/>
      <c r="K1479" s="152"/>
      <c r="L1479" s="152"/>
      <c r="M1479" s="152"/>
      <c r="N1479" s="152"/>
      <c r="O1479" s="152"/>
      <c r="P1479" s="152"/>
      <c r="Q1479" s="152"/>
      <c r="R1479" s="153"/>
    </row>
    <row r="1480" spans="1:78" s="133" customFormat="1" ht="12.75" customHeight="1" x14ac:dyDescent="0.2">
      <c r="A1480" s="142" t="s">
        <v>27327</v>
      </c>
      <c r="B1480" s="125">
        <v>0.01</v>
      </c>
      <c r="C1480" s="127"/>
      <c r="D1480" s="127"/>
      <c r="E1480" s="125"/>
      <c r="F1480" s="125"/>
      <c r="G1480" s="125"/>
      <c r="H1480" s="125"/>
      <c r="I1480" s="125"/>
      <c r="J1480" s="125"/>
      <c r="K1480" s="125"/>
      <c r="L1480" s="125"/>
      <c r="M1480" s="125"/>
      <c r="N1480" s="125"/>
      <c r="O1480" s="125"/>
      <c r="P1480" s="125"/>
      <c r="Q1480" s="125"/>
      <c r="R1480" s="135"/>
    </row>
    <row r="1481" spans="1:78" s="133" customFormat="1" ht="25.5" x14ac:dyDescent="0.2">
      <c r="A1481" s="141" t="s">
        <v>27514</v>
      </c>
      <c r="B1481" s="131" t="s">
        <v>26895</v>
      </c>
      <c r="C1481" s="131"/>
      <c r="D1481" s="131"/>
      <c r="E1481" s="152"/>
      <c r="F1481" s="152"/>
      <c r="G1481" s="152"/>
      <c r="H1481" s="152"/>
      <c r="I1481" s="152"/>
      <c r="J1481" s="152"/>
      <c r="K1481" s="152"/>
      <c r="L1481" s="152"/>
      <c r="M1481" s="152"/>
      <c r="N1481" s="152"/>
      <c r="O1481" s="152"/>
      <c r="P1481" s="152"/>
      <c r="Q1481" s="152"/>
      <c r="R1481" s="153"/>
    </row>
    <row r="1482" spans="1:78" s="133" customFormat="1" ht="12.75" customHeight="1" x14ac:dyDescent="0.2">
      <c r="A1482" s="142" t="s">
        <v>27514</v>
      </c>
      <c r="B1482" s="127">
        <v>0.01</v>
      </c>
      <c r="C1482" s="127"/>
      <c r="D1482" s="127"/>
      <c r="E1482" s="125"/>
      <c r="F1482" s="125"/>
      <c r="G1482" s="125"/>
      <c r="H1482" s="125"/>
      <c r="I1482" s="125"/>
      <c r="J1482" s="125"/>
      <c r="K1482" s="125"/>
      <c r="L1482" s="125"/>
      <c r="M1482" s="125"/>
      <c r="N1482" s="125"/>
      <c r="O1482" s="125"/>
      <c r="P1482" s="125"/>
      <c r="Q1482" s="125"/>
      <c r="R1482" s="135"/>
    </row>
    <row r="1483" spans="1:78" s="133" customFormat="1" ht="25.5" x14ac:dyDescent="0.2">
      <c r="A1483" s="158" t="s">
        <v>27502</v>
      </c>
      <c r="B1483" s="146" t="s">
        <v>26895</v>
      </c>
      <c r="C1483" s="146"/>
      <c r="D1483" s="146"/>
      <c r="E1483" s="144"/>
      <c r="F1483" s="144"/>
      <c r="G1483" s="144"/>
      <c r="H1483" s="144"/>
      <c r="I1483" s="144"/>
      <c r="J1483" s="144"/>
      <c r="K1483" s="144"/>
      <c r="L1483" s="144"/>
      <c r="M1483" s="144"/>
      <c r="N1483" s="144"/>
      <c r="O1483" s="144"/>
      <c r="P1483" s="144"/>
      <c r="Q1483" s="144"/>
      <c r="R1483" s="147"/>
    </row>
    <row r="1484" spans="1:78" s="133" customFormat="1" ht="12.75" customHeight="1" x14ac:dyDescent="0.2">
      <c r="A1484" s="158" t="s">
        <v>27502</v>
      </c>
      <c r="B1484" s="144">
        <v>0.01</v>
      </c>
      <c r="C1484" s="146"/>
      <c r="D1484" s="146"/>
      <c r="E1484" s="144"/>
      <c r="F1484" s="144"/>
      <c r="G1484" s="144"/>
      <c r="H1484" s="144"/>
      <c r="I1484" s="144"/>
      <c r="J1484" s="144"/>
      <c r="K1484" s="144"/>
      <c r="L1484" s="144"/>
      <c r="M1484" s="144"/>
      <c r="N1484" s="144"/>
      <c r="O1484" s="144"/>
      <c r="P1484" s="144"/>
      <c r="Q1484" s="144"/>
      <c r="R1484" s="147"/>
    </row>
    <row r="1485" spans="1:78" s="133" customFormat="1" ht="12.75" customHeight="1" x14ac:dyDescent="0.2">
      <c r="A1485" s="141" t="s">
        <v>26982</v>
      </c>
      <c r="B1485" s="152" t="s">
        <v>27078</v>
      </c>
      <c r="C1485" s="131"/>
      <c r="D1485" s="131"/>
      <c r="E1485" s="152"/>
      <c r="F1485" s="152"/>
      <c r="G1485" s="152"/>
      <c r="H1485" s="152"/>
      <c r="I1485" s="152"/>
      <c r="J1485" s="152"/>
      <c r="K1485" s="152"/>
      <c r="L1485" s="152"/>
      <c r="M1485" s="152"/>
      <c r="N1485" s="152"/>
      <c r="O1485" s="152"/>
      <c r="P1485" s="152"/>
      <c r="Q1485" s="152"/>
      <c r="R1485" s="153"/>
    </row>
    <row r="1486" spans="1:78" s="133" customFormat="1" ht="12.75" customHeight="1" x14ac:dyDescent="0.2">
      <c r="A1486" s="142" t="s">
        <v>26982</v>
      </c>
      <c r="B1486" s="125">
        <v>0.01</v>
      </c>
      <c r="C1486" s="127"/>
      <c r="D1486" s="127"/>
      <c r="E1486" s="125"/>
      <c r="F1486" s="125"/>
      <c r="G1486" s="125"/>
      <c r="H1486" s="125"/>
      <c r="I1486" s="125"/>
      <c r="J1486" s="125"/>
      <c r="K1486" s="125"/>
      <c r="L1486" s="125"/>
      <c r="M1486" s="125"/>
      <c r="N1486" s="125"/>
      <c r="O1486" s="125"/>
      <c r="P1486" s="125"/>
      <c r="Q1486" s="125"/>
      <c r="R1486" s="135"/>
    </row>
    <row r="1487" spans="1:78" s="133" customFormat="1" ht="25.5" x14ac:dyDescent="0.2">
      <c r="A1487" s="141" t="s">
        <v>117</v>
      </c>
      <c r="B1487" s="130" t="s">
        <v>21</v>
      </c>
      <c r="C1487" s="130" t="s">
        <v>26904</v>
      </c>
      <c r="D1487" s="131" t="s">
        <v>26</v>
      </c>
      <c r="E1487" s="131"/>
      <c r="F1487" s="131"/>
      <c r="G1487" s="131"/>
      <c r="H1487" s="131"/>
      <c r="I1487" s="131"/>
      <c r="J1487" s="131"/>
      <c r="K1487" s="131"/>
      <c r="L1487" s="131"/>
      <c r="M1487" s="131"/>
      <c r="N1487" s="131"/>
      <c r="O1487" s="131"/>
      <c r="P1487" s="131"/>
      <c r="Q1487" s="131"/>
      <c r="R1487" s="137"/>
    </row>
    <row r="1488" spans="1:78" s="148" customFormat="1" ht="12.75" customHeight="1" x14ac:dyDescent="0.2">
      <c r="A1488" s="142" t="s">
        <v>117</v>
      </c>
      <c r="B1488" s="125">
        <v>0.01</v>
      </c>
      <c r="C1488" s="127">
        <v>0.01</v>
      </c>
      <c r="D1488" s="127">
        <v>0.01</v>
      </c>
      <c r="E1488" s="125"/>
      <c r="F1488" s="125"/>
      <c r="G1488" s="125"/>
      <c r="H1488" s="125"/>
      <c r="I1488" s="125"/>
      <c r="J1488" s="125"/>
      <c r="K1488" s="125"/>
      <c r="L1488" s="125"/>
      <c r="M1488" s="125"/>
      <c r="N1488" s="125"/>
      <c r="O1488" s="125"/>
      <c r="P1488" s="125"/>
      <c r="Q1488" s="125"/>
      <c r="R1488" s="135"/>
      <c r="S1488" s="133"/>
      <c r="T1488" s="133"/>
      <c r="U1488" s="133"/>
      <c r="V1488" s="133"/>
      <c r="W1488" s="133"/>
      <c r="X1488" s="133"/>
      <c r="Y1488" s="133"/>
      <c r="Z1488" s="133"/>
      <c r="AA1488" s="133"/>
      <c r="AB1488" s="133"/>
      <c r="AC1488" s="133"/>
      <c r="AD1488" s="133"/>
      <c r="AE1488" s="133"/>
      <c r="AF1488" s="133"/>
      <c r="AG1488" s="133"/>
      <c r="AH1488" s="133"/>
      <c r="AI1488" s="133"/>
      <c r="AJ1488" s="133"/>
      <c r="AK1488" s="133"/>
      <c r="AL1488" s="133"/>
      <c r="AM1488" s="133"/>
      <c r="AN1488" s="133"/>
      <c r="AO1488" s="133"/>
      <c r="AP1488" s="133"/>
      <c r="AQ1488" s="133"/>
      <c r="AR1488" s="133"/>
      <c r="AS1488" s="133"/>
      <c r="AT1488" s="133"/>
      <c r="AU1488" s="133"/>
      <c r="AV1488" s="133"/>
      <c r="AW1488" s="133"/>
      <c r="AX1488" s="133"/>
      <c r="AY1488" s="133"/>
      <c r="AZ1488" s="133"/>
      <c r="BA1488" s="133"/>
      <c r="BB1488" s="133"/>
      <c r="BC1488" s="133"/>
      <c r="BD1488" s="133"/>
      <c r="BE1488" s="133"/>
      <c r="BF1488" s="133"/>
      <c r="BG1488" s="133"/>
      <c r="BH1488" s="133"/>
      <c r="BI1488" s="133"/>
      <c r="BJ1488" s="133"/>
      <c r="BK1488" s="133"/>
      <c r="BL1488" s="133"/>
      <c r="BM1488" s="133"/>
      <c r="BN1488" s="133"/>
      <c r="BO1488" s="133"/>
      <c r="BP1488" s="133"/>
      <c r="BQ1488" s="133"/>
      <c r="BR1488" s="133"/>
      <c r="BS1488" s="133"/>
      <c r="BT1488" s="133"/>
      <c r="BU1488" s="133"/>
      <c r="BV1488" s="133"/>
      <c r="BW1488" s="133"/>
      <c r="BX1488" s="133"/>
      <c r="BY1488" s="133"/>
      <c r="BZ1488" s="133"/>
    </row>
    <row r="1489" spans="1:78" s="148" customFormat="1" x14ac:dyDescent="0.2">
      <c r="A1489" s="141" t="s">
        <v>26968</v>
      </c>
      <c r="B1489" s="152" t="s">
        <v>26904</v>
      </c>
      <c r="C1489" s="131"/>
      <c r="D1489" s="131"/>
      <c r="E1489" s="152"/>
      <c r="F1489" s="152"/>
      <c r="G1489" s="152"/>
      <c r="H1489" s="152"/>
      <c r="I1489" s="152"/>
      <c r="J1489" s="152"/>
      <c r="K1489" s="152"/>
      <c r="L1489" s="152"/>
      <c r="M1489" s="152"/>
      <c r="N1489" s="152"/>
      <c r="O1489" s="152"/>
      <c r="P1489" s="152"/>
      <c r="Q1489" s="152"/>
      <c r="R1489" s="153"/>
      <c r="S1489" s="133"/>
      <c r="T1489" s="133"/>
      <c r="U1489" s="133"/>
      <c r="V1489" s="133"/>
      <c r="W1489" s="133"/>
      <c r="X1489" s="133"/>
      <c r="Y1489" s="133"/>
      <c r="Z1489" s="133"/>
      <c r="AA1489" s="133"/>
      <c r="AB1489" s="133"/>
      <c r="AC1489" s="133"/>
      <c r="AD1489" s="133"/>
      <c r="AE1489" s="133"/>
      <c r="AF1489" s="133"/>
      <c r="AG1489" s="133"/>
      <c r="AH1489" s="133"/>
      <c r="AI1489" s="133"/>
      <c r="AJ1489" s="133"/>
      <c r="AK1489" s="133"/>
      <c r="AL1489" s="133"/>
      <c r="AM1489" s="133"/>
      <c r="AN1489" s="133"/>
      <c r="AO1489" s="133"/>
      <c r="AP1489" s="133"/>
      <c r="AQ1489" s="133"/>
      <c r="AR1489" s="133"/>
      <c r="AS1489" s="133"/>
      <c r="AT1489" s="133"/>
      <c r="AU1489" s="133"/>
      <c r="AV1489" s="133"/>
      <c r="AW1489" s="133"/>
      <c r="AX1489" s="133"/>
      <c r="AY1489" s="133"/>
      <c r="AZ1489" s="133"/>
      <c r="BA1489" s="133"/>
      <c r="BB1489" s="133"/>
      <c r="BC1489" s="133"/>
      <c r="BD1489" s="133"/>
      <c r="BE1489" s="133"/>
      <c r="BF1489" s="133"/>
      <c r="BG1489" s="133"/>
      <c r="BH1489" s="133"/>
      <c r="BI1489" s="133"/>
      <c r="BJ1489" s="133"/>
      <c r="BK1489" s="133"/>
      <c r="BL1489" s="133"/>
      <c r="BM1489" s="133"/>
      <c r="BN1489" s="133"/>
      <c r="BO1489" s="133"/>
      <c r="BP1489" s="133"/>
      <c r="BQ1489" s="133"/>
      <c r="BR1489" s="133"/>
      <c r="BS1489" s="133"/>
      <c r="BT1489" s="133"/>
      <c r="BU1489" s="133"/>
      <c r="BV1489" s="133"/>
      <c r="BW1489" s="133"/>
      <c r="BX1489" s="133"/>
      <c r="BY1489" s="133"/>
      <c r="BZ1489" s="133"/>
    </row>
    <row r="1490" spans="1:78" s="148" customFormat="1" ht="12.75" customHeight="1" x14ac:dyDescent="0.2">
      <c r="A1490" s="142" t="s">
        <v>26968</v>
      </c>
      <c r="B1490" s="125">
        <v>0.01</v>
      </c>
      <c r="C1490" s="127"/>
      <c r="D1490" s="127"/>
      <c r="E1490" s="125"/>
      <c r="F1490" s="125"/>
      <c r="G1490" s="125"/>
      <c r="H1490" s="125"/>
      <c r="I1490" s="125"/>
      <c r="J1490" s="125"/>
      <c r="K1490" s="125"/>
      <c r="L1490" s="125"/>
      <c r="M1490" s="125"/>
      <c r="N1490" s="125"/>
      <c r="O1490" s="125"/>
      <c r="P1490" s="125"/>
      <c r="Q1490" s="125"/>
      <c r="R1490" s="135"/>
      <c r="S1490" s="133"/>
      <c r="T1490" s="133"/>
      <c r="U1490" s="133"/>
      <c r="V1490" s="133"/>
      <c r="W1490" s="133"/>
      <c r="X1490" s="133"/>
      <c r="Y1490" s="133"/>
      <c r="Z1490" s="133"/>
      <c r="AA1490" s="133"/>
      <c r="AB1490" s="133"/>
      <c r="AC1490" s="133"/>
      <c r="AD1490" s="133"/>
      <c r="AE1490" s="133"/>
      <c r="AF1490" s="133"/>
      <c r="AG1490" s="133"/>
      <c r="AH1490" s="133"/>
      <c r="AI1490" s="133"/>
      <c r="AJ1490" s="133"/>
      <c r="AK1490" s="133"/>
      <c r="AL1490" s="133"/>
      <c r="AM1490" s="133"/>
      <c r="AN1490" s="133"/>
      <c r="AO1490" s="133"/>
      <c r="AP1490" s="133"/>
      <c r="AQ1490" s="133"/>
      <c r="AR1490" s="133"/>
      <c r="AS1490" s="133"/>
      <c r="AT1490" s="133"/>
      <c r="AU1490" s="133"/>
      <c r="AV1490" s="133"/>
      <c r="AW1490" s="133"/>
      <c r="AX1490" s="133"/>
      <c r="AY1490" s="133"/>
      <c r="AZ1490" s="133"/>
      <c r="BA1490" s="133"/>
      <c r="BB1490" s="133"/>
      <c r="BC1490" s="133"/>
      <c r="BD1490" s="133"/>
      <c r="BE1490" s="133"/>
      <c r="BF1490" s="133"/>
      <c r="BG1490" s="133"/>
      <c r="BH1490" s="133"/>
      <c r="BI1490" s="133"/>
      <c r="BJ1490" s="133"/>
      <c r="BK1490" s="133"/>
      <c r="BL1490" s="133"/>
      <c r="BM1490" s="133"/>
      <c r="BN1490" s="133"/>
      <c r="BO1490" s="133"/>
      <c r="BP1490" s="133"/>
      <c r="BQ1490" s="133"/>
      <c r="BR1490" s="133"/>
      <c r="BS1490" s="133"/>
      <c r="BT1490" s="133"/>
      <c r="BU1490" s="133"/>
      <c r="BV1490" s="133"/>
      <c r="BW1490" s="133"/>
      <c r="BX1490" s="133"/>
      <c r="BY1490" s="133"/>
      <c r="BZ1490" s="133"/>
    </row>
    <row r="1491" spans="1:78" s="148" customFormat="1" ht="12.75" customHeight="1" x14ac:dyDescent="0.2">
      <c r="A1491" s="158" t="s">
        <v>26998</v>
      </c>
      <c r="B1491" s="144" t="s">
        <v>26860</v>
      </c>
      <c r="C1491" s="146"/>
      <c r="D1491" s="146"/>
      <c r="E1491" s="144"/>
      <c r="F1491" s="144"/>
      <c r="G1491" s="144"/>
      <c r="H1491" s="144"/>
      <c r="I1491" s="144"/>
      <c r="J1491" s="144"/>
      <c r="K1491" s="144"/>
      <c r="L1491" s="144"/>
      <c r="M1491" s="144"/>
      <c r="N1491" s="144"/>
      <c r="O1491" s="144"/>
      <c r="P1491" s="144"/>
      <c r="Q1491" s="144"/>
      <c r="R1491" s="147"/>
      <c r="S1491" s="133"/>
      <c r="T1491" s="133"/>
      <c r="U1491" s="133"/>
      <c r="V1491" s="133"/>
      <c r="W1491" s="133"/>
      <c r="X1491" s="133"/>
      <c r="Y1491" s="133"/>
      <c r="Z1491" s="133"/>
      <c r="AA1491" s="133"/>
      <c r="AB1491" s="133"/>
      <c r="AC1491" s="133"/>
      <c r="AD1491" s="133"/>
      <c r="AE1491" s="133"/>
      <c r="AF1491" s="133"/>
      <c r="AG1491" s="133"/>
      <c r="AH1491" s="133"/>
      <c r="AI1491" s="133"/>
      <c r="AJ1491" s="133"/>
      <c r="AK1491" s="133"/>
      <c r="AL1491" s="133"/>
      <c r="AM1491" s="133"/>
      <c r="AN1491" s="133"/>
      <c r="AO1491" s="133"/>
      <c r="AP1491" s="133"/>
      <c r="AQ1491" s="133"/>
      <c r="AR1491" s="133"/>
      <c r="AS1491" s="133"/>
      <c r="AT1491" s="133"/>
      <c r="AU1491" s="133"/>
      <c r="AV1491" s="133"/>
      <c r="AW1491" s="133"/>
      <c r="AX1491" s="133"/>
      <c r="AY1491" s="133"/>
      <c r="AZ1491" s="133"/>
      <c r="BA1491" s="133"/>
      <c r="BB1491" s="133"/>
      <c r="BC1491" s="133"/>
      <c r="BD1491" s="133"/>
      <c r="BE1491" s="133"/>
      <c r="BF1491" s="133"/>
      <c r="BG1491" s="133"/>
      <c r="BH1491" s="133"/>
      <c r="BI1491" s="133"/>
      <c r="BJ1491" s="133"/>
      <c r="BK1491" s="133"/>
      <c r="BL1491" s="133"/>
      <c r="BM1491" s="133"/>
      <c r="BN1491" s="133"/>
      <c r="BO1491" s="133"/>
      <c r="BP1491" s="133"/>
      <c r="BQ1491" s="133"/>
      <c r="BR1491" s="133"/>
      <c r="BS1491" s="133"/>
      <c r="BT1491" s="133"/>
      <c r="BU1491" s="133"/>
      <c r="BV1491" s="133"/>
      <c r="BW1491" s="133"/>
      <c r="BX1491" s="133"/>
      <c r="BY1491" s="133"/>
      <c r="BZ1491" s="133"/>
    </row>
    <row r="1492" spans="1:78" s="148" customFormat="1" ht="12.75" customHeight="1" x14ac:dyDescent="0.2">
      <c r="A1492" s="158" t="s">
        <v>26998</v>
      </c>
      <c r="B1492" s="144">
        <v>0.01</v>
      </c>
      <c r="C1492" s="146"/>
      <c r="D1492" s="146"/>
      <c r="E1492" s="144"/>
      <c r="F1492" s="144"/>
      <c r="G1492" s="144"/>
      <c r="H1492" s="144"/>
      <c r="I1492" s="144"/>
      <c r="J1492" s="144"/>
      <c r="K1492" s="144"/>
      <c r="L1492" s="144"/>
      <c r="M1492" s="144"/>
      <c r="N1492" s="144"/>
      <c r="O1492" s="144"/>
      <c r="P1492" s="144"/>
      <c r="Q1492" s="144"/>
      <c r="R1492" s="147"/>
      <c r="S1492" s="133"/>
      <c r="T1492" s="133"/>
      <c r="U1492" s="133"/>
      <c r="V1492" s="133"/>
      <c r="W1492" s="133"/>
      <c r="X1492" s="133"/>
      <c r="Y1492" s="133"/>
      <c r="Z1492" s="133"/>
      <c r="AA1492" s="133"/>
      <c r="AB1492" s="133"/>
      <c r="AC1492" s="133"/>
      <c r="AD1492" s="133"/>
      <c r="AE1492" s="133"/>
      <c r="AF1492" s="133"/>
      <c r="AG1492" s="133"/>
      <c r="AH1492" s="133"/>
      <c r="AI1492" s="133"/>
      <c r="AJ1492" s="133"/>
      <c r="AK1492" s="133"/>
      <c r="AL1492" s="133"/>
      <c r="AM1492" s="133"/>
      <c r="AN1492" s="133"/>
      <c r="AO1492" s="133"/>
      <c r="AP1492" s="133"/>
      <c r="AQ1492" s="133"/>
      <c r="AR1492" s="133"/>
      <c r="AS1492" s="133"/>
      <c r="AT1492" s="133"/>
      <c r="AU1492" s="133"/>
      <c r="AV1492" s="133"/>
      <c r="AW1492" s="133"/>
      <c r="AX1492" s="133"/>
      <c r="AY1492" s="133"/>
      <c r="AZ1492" s="133"/>
      <c r="BA1492" s="133"/>
      <c r="BB1492" s="133"/>
      <c r="BC1492" s="133"/>
      <c r="BD1492" s="133"/>
      <c r="BE1492" s="133"/>
      <c r="BF1492" s="133"/>
      <c r="BG1492" s="133"/>
      <c r="BH1492" s="133"/>
      <c r="BI1492" s="133"/>
      <c r="BJ1492" s="133"/>
      <c r="BK1492" s="133"/>
      <c r="BL1492" s="133"/>
      <c r="BM1492" s="133"/>
      <c r="BN1492" s="133"/>
      <c r="BO1492" s="133"/>
      <c r="BP1492" s="133"/>
      <c r="BQ1492" s="133"/>
      <c r="BR1492" s="133"/>
      <c r="BS1492" s="133"/>
      <c r="BT1492" s="133"/>
      <c r="BU1492" s="133"/>
      <c r="BV1492" s="133"/>
      <c r="BW1492" s="133"/>
      <c r="BX1492" s="133"/>
      <c r="BY1492" s="133"/>
      <c r="BZ1492" s="133"/>
    </row>
    <row r="1493" spans="1:78" s="148" customFormat="1" ht="12.75" customHeight="1" x14ac:dyDescent="0.2">
      <c r="A1493" s="141" t="s">
        <v>26976</v>
      </c>
      <c r="B1493" s="152" t="s">
        <v>26860</v>
      </c>
      <c r="C1493" s="131"/>
      <c r="D1493" s="131"/>
      <c r="E1493" s="152"/>
      <c r="F1493" s="152"/>
      <c r="G1493" s="152"/>
      <c r="H1493" s="152"/>
      <c r="I1493" s="152"/>
      <c r="J1493" s="152"/>
      <c r="K1493" s="152"/>
      <c r="L1493" s="152"/>
      <c r="M1493" s="152"/>
      <c r="N1493" s="152"/>
      <c r="O1493" s="152"/>
      <c r="P1493" s="152"/>
      <c r="Q1493" s="152"/>
      <c r="R1493" s="153"/>
      <c r="S1493" s="133"/>
      <c r="T1493" s="133"/>
      <c r="U1493" s="133"/>
      <c r="V1493" s="133"/>
      <c r="W1493" s="133"/>
      <c r="X1493" s="133"/>
      <c r="Y1493" s="133"/>
      <c r="Z1493" s="133"/>
      <c r="AA1493" s="133"/>
      <c r="AB1493" s="133"/>
      <c r="AC1493" s="133"/>
      <c r="AD1493" s="133"/>
      <c r="AE1493" s="133"/>
      <c r="AF1493" s="133"/>
      <c r="AG1493" s="133"/>
      <c r="AH1493" s="133"/>
      <c r="AI1493" s="133"/>
      <c r="AJ1493" s="133"/>
      <c r="AK1493" s="133"/>
      <c r="AL1493" s="133"/>
      <c r="AM1493" s="133"/>
      <c r="AN1493" s="133"/>
      <c r="AO1493" s="133"/>
      <c r="AP1493" s="133"/>
      <c r="AQ1493" s="133"/>
      <c r="AR1493" s="133"/>
      <c r="AS1493" s="133"/>
      <c r="AT1493" s="133"/>
      <c r="AU1493" s="133"/>
      <c r="AV1493" s="133"/>
      <c r="AW1493" s="133"/>
      <c r="AX1493" s="133"/>
      <c r="AY1493" s="133"/>
      <c r="AZ1493" s="133"/>
      <c r="BA1493" s="133"/>
      <c r="BB1493" s="133"/>
      <c r="BC1493" s="133"/>
      <c r="BD1493" s="133"/>
      <c r="BE1493" s="133"/>
      <c r="BF1493" s="133"/>
      <c r="BG1493" s="133"/>
      <c r="BH1493" s="133"/>
      <c r="BI1493" s="133"/>
      <c r="BJ1493" s="133"/>
      <c r="BK1493" s="133"/>
      <c r="BL1493" s="133"/>
      <c r="BM1493" s="133"/>
      <c r="BN1493" s="133"/>
      <c r="BO1493" s="133"/>
      <c r="BP1493" s="133"/>
      <c r="BQ1493" s="133"/>
      <c r="BR1493" s="133"/>
      <c r="BS1493" s="133"/>
      <c r="BT1493" s="133"/>
      <c r="BU1493" s="133"/>
      <c r="BV1493" s="133"/>
      <c r="BW1493" s="133"/>
      <c r="BX1493" s="133"/>
      <c r="BY1493" s="133"/>
      <c r="BZ1493" s="133"/>
    </row>
    <row r="1494" spans="1:78" s="148" customFormat="1" ht="12.75" customHeight="1" x14ac:dyDescent="0.2">
      <c r="A1494" s="142" t="s">
        <v>26976</v>
      </c>
      <c r="B1494" s="125">
        <v>0.01</v>
      </c>
      <c r="C1494" s="127"/>
      <c r="D1494" s="127"/>
      <c r="E1494" s="125"/>
      <c r="F1494" s="125"/>
      <c r="G1494" s="125"/>
      <c r="H1494" s="125"/>
      <c r="I1494" s="125"/>
      <c r="J1494" s="125"/>
      <c r="K1494" s="125"/>
      <c r="L1494" s="125"/>
      <c r="M1494" s="125"/>
      <c r="N1494" s="125"/>
      <c r="O1494" s="125"/>
      <c r="P1494" s="125"/>
      <c r="Q1494" s="125"/>
      <c r="R1494" s="135"/>
      <c r="S1494" s="133"/>
      <c r="T1494" s="133"/>
      <c r="U1494" s="133"/>
      <c r="V1494" s="133"/>
      <c r="W1494" s="133"/>
      <c r="X1494" s="133"/>
      <c r="Y1494" s="133"/>
      <c r="Z1494" s="133"/>
      <c r="AA1494" s="133"/>
      <c r="AB1494" s="133"/>
      <c r="AC1494" s="133"/>
      <c r="AD1494" s="133"/>
      <c r="AE1494" s="133"/>
      <c r="AF1494" s="133"/>
      <c r="AG1494" s="133"/>
      <c r="AH1494" s="133"/>
      <c r="AI1494" s="133"/>
      <c r="AJ1494" s="133"/>
      <c r="AK1494" s="133"/>
      <c r="AL1494" s="133"/>
      <c r="AM1494" s="133"/>
      <c r="AN1494" s="133"/>
      <c r="AO1494" s="133"/>
      <c r="AP1494" s="133"/>
      <c r="AQ1494" s="133"/>
      <c r="AR1494" s="133"/>
      <c r="AS1494" s="133"/>
      <c r="AT1494" s="133"/>
      <c r="AU1494" s="133"/>
      <c r="AV1494" s="133"/>
      <c r="AW1494" s="133"/>
      <c r="AX1494" s="133"/>
      <c r="AY1494" s="133"/>
      <c r="AZ1494" s="133"/>
      <c r="BA1494" s="133"/>
      <c r="BB1494" s="133"/>
      <c r="BC1494" s="133"/>
      <c r="BD1494" s="133"/>
      <c r="BE1494" s="133"/>
      <c r="BF1494" s="133"/>
      <c r="BG1494" s="133"/>
      <c r="BH1494" s="133"/>
      <c r="BI1494" s="133"/>
      <c r="BJ1494" s="133"/>
      <c r="BK1494" s="133"/>
      <c r="BL1494" s="133"/>
      <c r="BM1494" s="133"/>
      <c r="BN1494" s="133"/>
      <c r="BO1494" s="133"/>
      <c r="BP1494" s="133"/>
      <c r="BQ1494" s="133"/>
      <c r="BR1494" s="133"/>
      <c r="BS1494" s="133"/>
      <c r="BT1494" s="133"/>
      <c r="BU1494" s="133"/>
      <c r="BV1494" s="133"/>
      <c r="BW1494" s="133"/>
      <c r="BX1494" s="133"/>
      <c r="BY1494" s="133"/>
      <c r="BZ1494" s="133"/>
    </row>
    <row r="1495" spans="1:78" s="148" customFormat="1" ht="25.5" x14ac:dyDescent="0.2">
      <c r="A1495" s="158" t="s">
        <v>27365</v>
      </c>
      <c r="B1495" s="144" t="s">
        <v>20</v>
      </c>
      <c r="C1495" s="146" t="s">
        <v>23</v>
      </c>
      <c r="D1495" s="146" t="s">
        <v>24</v>
      </c>
      <c r="E1495" s="144"/>
      <c r="F1495" s="144"/>
      <c r="G1495" s="144"/>
      <c r="H1495" s="144"/>
      <c r="I1495" s="144"/>
      <c r="J1495" s="144"/>
      <c r="K1495" s="144"/>
      <c r="L1495" s="144"/>
      <c r="M1495" s="144"/>
      <c r="N1495" s="144"/>
      <c r="O1495" s="144"/>
      <c r="P1495" s="144"/>
      <c r="Q1495" s="144"/>
      <c r="R1495" s="147"/>
      <c r="S1495" s="133"/>
      <c r="T1495" s="133"/>
      <c r="U1495" s="133"/>
      <c r="V1495" s="133"/>
      <c r="W1495" s="133"/>
      <c r="X1495" s="133"/>
      <c r="Y1495" s="133"/>
      <c r="Z1495" s="133"/>
      <c r="AA1495" s="133"/>
      <c r="AB1495" s="133"/>
      <c r="AC1495" s="133"/>
      <c r="AD1495" s="133"/>
      <c r="AE1495" s="133"/>
      <c r="AF1495" s="133"/>
      <c r="AG1495" s="133"/>
      <c r="AH1495" s="133"/>
      <c r="AI1495" s="133"/>
      <c r="AJ1495" s="133"/>
      <c r="AK1495" s="133"/>
      <c r="AL1495" s="133"/>
      <c r="AM1495" s="133"/>
      <c r="AN1495" s="133"/>
      <c r="AO1495" s="133"/>
      <c r="AP1495" s="133"/>
      <c r="AQ1495" s="133"/>
      <c r="AR1495" s="133"/>
      <c r="AS1495" s="133"/>
      <c r="AT1495" s="133"/>
      <c r="AU1495" s="133"/>
      <c r="AV1495" s="133"/>
      <c r="AW1495" s="133"/>
      <c r="AX1495" s="133"/>
      <c r="AY1495" s="133"/>
      <c r="AZ1495" s="133"/>
      <c r="BA1495" s="133"/>
      <c r="BB1495" s="133"/>
      <c r="BC1495" s="133"/>
      <c r="BD1495" s="133"/>
      <c r="BE1495" s="133"/>
      <c r="BF1495" s="133"/>
      <c r="BG1495" s="133"/>
      <c r="BH1495" s="133"/>
      <c r="BI1495" s="133"/>
      <c r="BJ1495" s="133"/>
      <c r="BK1495" s="133"/>
      <c r="BL1495" s="133"/>
      <c r="BM1495" s="133"/>
      <c r="BN1495" s="133"/>
      <c r="BO1495" s="133"/>
      <c r="BP1495" s="133"/>
      <c r="BQ1495" s="133"/>
      <c r="BR1495" s="133"/>
      <c r="BS1495" s="133"/>
      <c r="BT1495" s="133"/>
      <c r="BU1495" s="133"/>
      <c r="BV1495" s="133"/>
      <c r="BW1495" s="133"/>
      <c r="BX1495" s="133"/>
      <c r="BY1495" s="133"/>
      <c r="BZ1495" s="133"/>
    </row>
    <row r="1496" spans="1:78" s="148" customFormat="1" ht="12.75" customHeight="1" x14ac:dyDescent="0.2">
      <c r="A1496" s="158" t="s">
        <v>27365</v>
      </c>
      <c r="B1496" s="144">
        <v>0.01</v>
      </c>
      <c r="C1496" s="146">
        <v>0.01</v>
      </c>
      <c r="D1496" s="146">
        <v>0.01</v>
      </c>
      <c r="E1496" s="144"/>
      <c r="F1496" s="144"/>
      <c r="G1496" s="144"/>
      <c r="H1496" s="144"/>
      <c r="I1496" s="144"/>
      <c r="J1496" s="144"/>
      <c r="K1496" s="144"/>
      <c r="L1496" s="144"/>
      <c r="M1496" s="144"/>
      <c r="N1496" s="144"/>
      <c r="O1496" s="144"/>
      <c r="P1496" s="144"/>
      <c r="Q1496" s="144"/>
      <c r="R1496" s="147"/>
      <c r="S1496" s="133"/>
      <c r="T1496" s="133"/>
      <c r="U1496" s="133"/>
      <c r="V1496" s="133"/>
      <c r="W1496" s="133"/>
      <c r="X1496" s="133"/>
      <c r="Y1496" s="133"/>
      <c r="Z1496" s="133"/>
      <c r="AA1496" s="133"/>
      <c r="AB1496" s="133"/>
      <c r="AC1496" s="133"/>
      <c r="AD1496" s="133"/>
      <c r="AE1496" s="133"/>
      <c r="AF1496" s="133"/>
      <c r="AG1496" s="133"/>
      <c r="AH1496" s="133"/>
      <c r="AI1496" s="133"/>
      <c r="AJ1496" s="133"/>
      <c r="AK1496" s="133"/>
      <c r="AL1496" s="133"/>
      <c r="AM1496" s="133"/>
      <c r="AN1496" s="133"/>
      <c r="AO1496" s="133"/>
      <c r="AP1496" s="133"/>
      <c r="AQ1496" s="133"/>
      <c r="AR1496" s="133"/>
      <c r="AS1496" s="133"/>
      <c r="AT1496" s="133"/>
      <c r="AU1496" s="133"/>
      <c r="AV1496" s="133"/>
      <c r="AW1496" s="133"/>
      <c r="AX1496" s="133"/>
      <c r="AY1496" s="133"/>
      <c r="AZ1496" s="133"/>
      <c r="BA1496" s="133"/>
      <c r="BB1496" s="133"/>
      <c r="BC1496" s="133"/>
      <c r="BD1496" s="133"/>
      <c r="BE1496" s="133"/>
      <c r="BF1496" s="133"/>
      <c r="BG1496" s="133"/>
      <c r="BH1496" s="133"/>
      <c r="BI1496" s="133"/>
      <c r="BJ1496" s="133"/>
      <c r="BK1496" s="133"/>
      <c r="BL1496" s="133"/>
      <c r="BM1496" s="133"/>
      <c r="BN1496" s="133"/>
      <c r="BO1496" s="133"/>
      <c r="BP1496" s="133"/>
      <c r="BQ1496" s="133"/>
      <c r="BR1496" s="133"/>
      <c r="BS1496" s="133"/>
      <c r="BT1496" s="133"/>
      <c r="BU1496" s="133"/>
      <c r="BV1496" s="133"/>
      <c r="BW1496" s="133"/>
      <c r="BX1496" s="133"/>
      <c r="BY1496" s="133"/>
      <c r="BZ1496" s="133"/>
    </row>
    <row r="1497" spans="1:78" s="133" customFormat="1" ht="25.5" x14ac:dyDescent="0.2">
      <c r="A1497" s="139" t="s">
        <v>118</v>
      </c>
      <c r="B1497" s="130" t="s">
        <v>21</v>
      </c>
      <c r="C1497" s="130" t="s">
        <v>10</v>
      </c>
      <c r="D1497" s="131" t="s">
        <v>3</v>
      </c>
      <c r="E1497" s="131"/>
      <c r="F1497" s="131"/>
      <c r="G1497" s="131"/>
      <c r="H1497" s="131"/>
      <c r="I1497" s="131"/>
      <c r="J1497" s="131"/>
      <c r="K1497" s="131"/>
      <c r="L1497" s="131"/>
      <c r="M1497" s="131"/>
      <c r="N1497" s="131"/>
      <c r="O1497" s="131"/>
      <c r="P1497" s="131"/>
      <c r="Q1497" s="131"/>
      <c r="R1497" s="137"/>
    </row>
    <row r="1498" spans="1:78" s="148" customFormat="1" ht="12.75" customHeight="1" x14ac:dyDescent="0.2">
      <c r="A1498" s="140" t="s">
        <v>118</v>
      </c>
      <c r="B1498" s="125">
        <v>0.01</v>
      </c>
      <c r="C1498" s="127">
        <v>0.01</v>
      </c>
      <c r="D1498" s="127">
        <v>0.01</v>
      </c>
      <c r="E1498" s="125"/>
      <c r="F1498" s="125"/>
      <c r="G1498" s="125"/>
      <c r="H1498" s="125"/>
      <c r="I1498" s="125"/>
      <c r="J1498" s="125"/>
      <c r="K1498" s="125"/>
      <c r="L1498" s="125"/>
      <c r="M1498" s="125"/>
      <c r="N1498" s="125"/>
      <c r="O1498" s="125"/>
      <c r="P1498" s="125"/>
      <c r="Q1498" s="125"/>
      <c r="R1498" s="135"/>
      <c r="S1498" s="133"/>
      <c r="T1498" s="133"/>
      <c r="U1498" s="133"/>
      <c r="V1498" s="133"/>
      <c r="W1498" s="133"/>
      <c r="X1498" s="133"/>
      <c r="Y1498" s="133"/>
      <c r="Z1498" s="133"/>
      <c r="AA1498" s="133"/>
      <c r="AB1498" s="133"/>
      <c r="AC1498" s="133"/>
      <c r="AD1498" s="133"/>
      <c r="AE1498" s="133"/>
      <c r="AF1498" s="133"/>
      <c r="AG1498" s="133"/>
      <c r="AH1498" s="133"/>
      <c r="AI1498" s="133"/>
      <c r="AJ1498" s="133"/>
      <c r="AK1498" s="133"/>
      <c r="AL1498" s="133"/>
      <c r="AM1498" s="133"/>
      <c r="AN1498" s="133"/>
      <c r="AO1498" s="133"/>
      <c r="AP1498" s="133"/>
      <c r="AQ1498" s="133"/>
      <c r="AR1498" s="133"/>
      <c r="AS1498" s="133"/>
      <c r="AT1498" s="133"/>
      <c r="AU1498" s="133"/>
      <c r="AV1498" s="133"/>
      <c r="AW1498" s="133"/>
      <c r="AX1498" s="133"/>
      <c r="AY1498" s="133"/>
      <c r="AZ1498" s="133"/>
      <c r="BA1498" s="133"/>
      <c r="BB1498" s="133"/>
      <c r="BC1498" s="133"/>
      <c r="BD1498" s="133"/>
      <c r="BE1498" s="133"/>
      <c r="BF1498" s="133"/>
      <c r="BG1498" s="133"/>
      <c r="BH1498" s="133"/>
      <c r="BI1498" s="133"/>
      <c r="BJ1498" s="133"/>
      <c r="BK1498" s="133"/>
      <c r="BL1498" s="133"/>
      <c r="BM1498" s="133"/>
      <c r="BN1498" s="133"/>
      <c r="BO1498" s="133"/>
      <c r="BP1498" s="133"/>
      <c r="BQ1498" s="133"/>
      <c r="BR1498" s="133"/>
      <c r="BS1498" s="133"/>
      <c r="BT1498" s="133"/>
      <c r="BU1498" s="133"/>
      <c r="BV1498" s="133"/>
      <c r="BW1498" s="133"/>
      <c r="BX1498" s="133"/>
      <c r="BY1498" s="133"/>
      <c r="BZ1498" s="133"/>
    </row>
    <row r="1499" spans="1:78" s="148" customFormat="1" ht="12.75" customHeight="1" x14ac:dyDescent="0.2">
      <c r="A1499" s="193" t="s">
        <v>27256</v>
      </c>
      <c r="B1499" s="144" t="s">
        <v>21</v>
      </c>
      <c r="C1499" s="146" t="s">
        <v>26860</v>
      </c>
      <c r="D1499" s="146"/>
      <c r="E1499" s="144"/>
      <c r="F1499" s="144"/>
      <c r="G1499" s="144"/>
      <c r="H1499" s="144"/>
      <c r="I1499" s="144"/>
      <c r="J1499" s="144"/>
      <c r="K1499" s="144"/>
      <c r="L1499" s="144"/>
      <c r="M1499" s="144"/>
      <c r="N1499" s="144"/>
      <c r="O1499" s="144"/>
      <c r="P1499" s="144"/>
      <c r="Q1499" s="144"/>
      <c r="R1499" s="147"/>
      <c r="S1499" s="133"/>
      <c r="T1499" s="133"/>
      <c r="U1499" s="133"/>
      <c r="V1499" s="133"/>
      <c r="W1499" s="133"/>
      <c r="X1499" s="133"/>
      <c r="Y1499" s="133"/>
      <c r="Z1499" s="133"/>
      <c r="AA1499" s="133"/>
      <c r="AB1499" s="133"/>
      <c r="AC1499" s="133"/>
      <c r="AD1499" s="133"/>
      <c r="AE1499" s="133"/>
      <c r="AF1499" s="133"/>
      <c r="AG1499" s="133"/>
      <c r="AH1499" s="133"/>
      <c r="AI1499" s="133"/>
      <c r="AJ1499" s="133"/>
      <c r="AK1499" s="133"/>
      <c r="AL1499" s="133"/>
      <c r="AM1499" s="133"/>
      <c r="AN1499" s="133"/>
      <c r="AO1499" s="133"/>
      <c r="AP1499" s="133"/>
      <c r="AQ1499" s="133"/>
      <c r="AR1499" s="133"/>
      <c r="AS1499" s="133"/>
      <c r="AT1499" s="133"/>
      <c r="AU1499" s="133"/>
      <c r="AV1499" s="133"/>
      <c r="AW1499" s="133"/>
      <c r="AX1499" s="133"/>
      <c r="AY1499" s="133"/>
      <c r="AZ1499" s="133"/>
      <c r="BA1499" s="133"/>
      <c r="BB1499" s="133"/>
      <c r="BC1499" s="133"/>
      <c r="BD1499" s="133"/>
      <c r="BE1499" s="133"/>
      <c r="BF1499" s="133"/>
      <c r="BG1499" s="133"/>
      <c r="BH1499" s="133"/>
      <c r="BI1499" s="133"/>
      <c r="BJ1499" s="133"/>
      <c r="BK1499" s="133"/>
      <c r="BL1499" s="133"/>
      <c r="BM1499" s="133"/>
      <c r="BN1499" s="133"/>
      <c r="BO1499" s="133"/>
      <c r="BP1499" s="133"/>
      <c r="BQ1499" s="133"/>
      <c r="BR1499" s="133"/>
      <c r="BS1499" s="133"/>
      <c r="BT1499" s="133"/>
      <c r="BU1499" s="133"/>
      <c r="BV1499" s="133"/>
      <c r="BW1499" s="133"/>
      <c r="BX1499" s="133"/>
      <c r="BY1499" s="133"/>
      <c r="BZ1499" s="133"/>
    </row>
    <row r="1500" spans="1:78" s="148" customFormat="1" ht="12.75" customHeight="1" x14ac:dyDescent="0.2">
      <c r="A1500" s="193" t="s">
        <v>27256</v>
      </c>
      <c r="B1500" s="144">
        <v>0.01</v>
      </c>
      <c r="C1500" s="146">
        <v>0.01</v>
      </c>
      <c r="D1500" s="146"/>
      <c r="E1500" s="144"/>
      <c r="F1500" s="144"/>
      <c r="G1500" s="144"/>
      <c r="H1500" s="144"/>
      <c r="I1500" s="144"/>
      <c r="J1500" s="144"/>
      <c r="K1500" s="144"/>
      <c r="L1500" s="144"/>
      <c r="M1500" s="144"/>
      <c r="N1500" s="144"/>
      <c r="O1500" s="144"/>
      <c r="P1500" s="144"/>
      <c r="Q1500" s="144"/>
      <c r="R1500" s="147"/>
      <c r="S1500" s="133"/>
      <c r="T1500" s="133"/>
      <c r="U1500" s="133"/>
      <c r="V1500" s="133"/>
      <c r="W1500" s="133"/>
      <c r="X1500" s="133"/>
      <c r="Y1500" s="133"/>
      <c r="Z1500" s="133"/>
      <c r="AA1500" s="133"/>
      <c r="AB1500" s="133"/>
      <c r="AC1500" s="133"/>
      <c r="AD1500" s="133"/>
      <c r="AE1500" s="133"/>
      <c r="AF1500" s="133"/>
      <c r="AG1500" s="133"/>
      <c r="AH1500" s="133"/>
      <c r="AI1500" s="133"/>
      <c r="AJ1500" s="133"/>
      <c r="AK1500" s="133"/>
      <c r="AL1500" s="133"/>
      <c r="AM1500" s="133"/>
      <c r="AN1500" s="133"/>
      <c r="AO1500" s="133"/>
      <c r="AP1500" s="133"/>
      <c r="AQ1500" s="133"/>
      <c r="AR1500" s="133"/>
      <c r="AS1500" s="133"/>
      <c r="AT1500" s="133"/>
      <c r="AU1500" s="133"/>
      <c r="AV1500" s="133"/>
      <c r="AW1500" s="133"/>
      <c r="AX1500" s="133"/>
      <c r="AY1500" s="133"/>
      <c r="AZ1500" s="133"/>
      <c r="BA1500" s="133"/>
      <c r="BB1500" s="133"/>
      <c r="BC1500" s="133"/>
      <c r="BD1500" s="133"/>
      <c r="BE1500" s="133"/>
      <c r="BF1500" s="133"/>
      <c r="BG1500" s="133"/>
      <c r="BH1500" s="133"/>
      <c r="BI1500" s="133"/>
      <c r="BJ1500" s="133"/>
      <c r="BK1500" s="133"/>
      <c r="BL1500" s="133"/>
      <c r="BM1500" s="133"/>
      <c r="BN1500" s="133"/>
      <c r="BO1500" s="133"/>
      <c r="BP1500" s="133"/>
      <c r="BQ1500" s="133"/>
      <c r="BR1500" s="133"/>
      <c r="BS1500" s="133"/>
      <c r="BT1500" s="133"/>
      <c r="BU1500" s="133"/>
      <c r="BV1500" s="133"/>
      <c r="BW1500" s="133"/>
      <c r="BX1500" s="133"/>
      <c r="BY1500" s="133"/>
      <c r="BZ1500" s="133"/>
    </row>
    <row r="1501" spans="1:78" s="133" customFormat="1" ht="25.5" x14ac:dyDescent="0.2">
      <c r="A1501" s="139" t="s">
        <v>119</v>
      </c>
      <c r="B1501" s="130" t="s">
        <v>21</v>
      </c>
      <c r="C1501" s="130" t="s">
        <v>26</v>
      </c>
      <c r="D1501" s="131"/>
      <c r="E1501" s="131"/>
      <c r="F1501" s="131"/>
      <c r="G1501" s="131"/>
      <c r="H1501" s="131"/>
      <c r="I1501" s="131"/>
      <c r="J1501" s="131"/>
      <c r="K1501" s="131"/>
      <c r="L1501" s="131"/>
      <c r="M1501" s="131"/>
      <c r="N1501" s="131"/>
      <c r="O1501" s="131"/>
      <c r="P1501" s="131"/>
      <c r="Q1501" s="131"/>
      <c r="R1501" s="137"/>
    </row>
    <row r="1502" spans="1:78" s="148" customFormat="1" ht="12.75" customHeight="1" x14ac:dyDescent="0.2">
      <c r="A1502" s="140" t="s">
        <v>119</v>
      </c>
      <c r="B1502" s="125">
        <v>0.01</v>
      </c>
      <c r="C1502" s="127">
        <v>0.01</v>
      </c>
      <c r="D1502" s="127"/>
      <c r="E1502" s="125"/>
      <c r="F1502" s="125"/>
      <c r="G1502" s="125"/>
      <c r="H1502" s="125"/>
      <c r="I1502" s="125"/>
      <c r="J1502" s="125"/>
      <c r="K1502" s="125"/>
      <c r="L1502" s="125"/>
      <c r="M1502" s="125"/>
      <c r="N1502" s="125"/>
      <c r="O1502" s="125"/>
      <c r="P1502" s="125"/>
      <c r="Q1502" s="125"/>
      <c r="R1502" s="135"/>
      <c r="S1502" s="133"/>
      <c r="U1502" s="133"/>
      <c r="V1502" s="133"/>
      <c r="W1502" s="133"/>
      <c r="X1502" s="133"/>
      <c r="Y1502" s="133"/>
      <c r="Z1502" s="133"/>
      <c r="AA1502" s="133"/>
      <c r="AB1502" s="133"/>
      <c r="AC1502" s="133"/>
      <c r="AD1502" s="133"/>
      <c r="AE1502" s="133"/>
      <c r="AF1502" s="133"/>
      <c r="AG1502" s="133"/>
      <c r="AH1502" s="133"/>
      <c r="AI1502" s="133"/>
      <c r="AJ1502" s="133"/>
      <c r="AK1502" s="133"/>
      <c r="AL1502" s="133"/>
      <c r="AM1502" s="133"/>
      <c r="AN1502" s="133"/>
      <c r="AO1502" s="133"/>
      <c r="AP1502" s="133"/>
      <c r="AQ1502" s="133"/>
      <c r="AR1502" s="133"/>
      <c r="AS1502" s="133"/>
      <c r="AT1502" s="133"/>
      <c r="AU1502" s="133"/>
      <c r="AV1502" s="133"/>
      <c r="AW1502" s="133"/>
      <c r="AX1502" s="133"/>
      <c r="AY1502" s="133"/>
      <c r="AZ1502" s="133"/>
      <c r="BA1502" s="133"/>
      <c r="BB1502" s="133"/>
      <c r="BC1502" s="133"/>
      <c r="BD1502" s="133"/>
      <c r="BE1502" s="133"/>
      <c r="BF1502" s="133"/>
      <c r="BG1502" s="133"/>
      <c r="BH1502" s="133"/>
      <c r="BI1502" s="133"/>
      <c r="BJ1502" s="133"/>
      <c r="BK1502" s="133"/>
      <c r="BL1502" s="133"/>
      <c r="BM1502" s="133"/>
      <c r="BN1502" s="133"/>
      <c r="BO1502" s="133"/>
      <c r="BP1502" s="133"/>
      <c r="BQ1502" s="133"/>
      <c r="BR1502" s="133"/>
      <c r="BS1502" s="133"/>
      <c r="BT1502" s="133"/>
      <c r="BU1502" s="133"/>
      <c r="BV1502" s="133"/>
      <c r="BW1502" s="133"/>
      <c r="BX1502" s="133"/>
      <c r="BY1502" s="133"/>
      <c r="BZ1502" s="133"/>
    </row>
    <row r="1503" spans="1:78" s="133" customFormat="1" x14ac:dyDescent="0.2">
      <c r="A1503" s="141" t="s">
        <v>120</v>
      </c>
      <c r="B1503" s="130" t="s">
        <v>149</v>
      </c>
      <c r="C1503" s="130" t="s">
        <v>150</v>
      </c>
      <c r="D1503" s="131" t="s">
        <v>151</v>
      </c>
      <c r="E1503" s="131"/>
      <c r="F1503" s="131"/>
      <c r="G1503" s="131"/>
      <c r="H1503" s="131"/>
      <c r="I1503" s="131"/>
      <c r="J1503" s="131"/>
      <c r="K1503" s="131"/>
      <c r="L1503" s="131"/>
      <c r="M1503" s="131"/>
      <c r="N1503" s="131"/>
      <c r="O1503" s="131"/>
      <c r="P1503" s="131"/>
      <c r="Q1503" s="131"/>
      <c r="R1503" s="137"/>
    </row>
    <row r="1504" spans="1:78" s="148" customFormat="1" ht="12.75" customHeight="1" x14ac:dyDescent="0.2">
      <c r="A1504" s="142" t="s">
        <v>120</v>
      </c>
      <c r="B1504" s="125">
        <v>0.09</v>
      </c>
      <c r="C1504" s="127">
        <v>0.06</v>
      </c>
      <c r="D1504" s="127">
        <v>0.02</v>
      </c>
      <c r="E1504" s="125"/>
      <c r="F1504" s="125"/>
      <c r="G1504" s="125"/>
      <c r="H1504" s="125"/>
      <c r="I1504" s="125"/>
      <c r="J1504" s="125"/>
      <c r="K1504" s="125"/>
      <c r="L1504" s="125"/>
      <c r="M1504" s="125"/>
      <c r="N1504" s="125"/>
      <c r="O1504" s="125"/>
      <c r="P1504" s="125"/>
      <c r="Q1504" s="125"/>
      <c r="R1504" s="135"/>
      <c r="S1504" s="133"/>
      <c r="U1504" s="133"/>
      <c r="V1504" s="133"/>
      <c r="W1504" s="133"/>
      <c r="X1504" s="133"/>
      <c r="Y1504" s="133"/>
      <c r="Z1504" s="133"/>
      <c r="AA1504" s="133"/>
      <c r="AB1504" s="133"/>
      <c r="AC1504" s="133"/>
      <c r="AD1504" s="133"/>
      <c r="AE1504" s="133"/>
      <c r="AF1504" s="133"/>
      <c r="AG1504" s="133"/>
      <c r="AH1504" s="133"/>
      <c r="AI1504" s="133"/>
      <c r="AJ1504" s="133"/>
      <c r="AK1504" s="133"/>
      <c r="AL1504" s="133"/>
      <c r="AM1504" s="133"/>
      <c r="AN1504" s="133"/>
      <c r="AO1504" s="133"/>
      <c r="AP1504" s="133"/>
      <c r="AQ1504" s="133"/>
      <c r="AR1504" s="133"/>
      <c r="AS1504" s="133"/>
      <c r="AT1504" s="133"/>
      <c r="AU1504" s="133"/>
      <c r="AV1504" s="133"/>
      <c r="AW1504" s="133"/>
      <c r="AX1504" s="133"/>
      <c r="AY1504" s="133"/>
      <c r="AZ1504" s="133"/>
      <c r="BA1504" s="133"/>
      <c r="BB1504" s="133"/>
      <c r="BC1504" s="133"/>
      <c r="BD1504" s="133"/>
      <c r="BE1504" s="133"/>
      <c r="BF1504" s="133"/>
      <c r="BG1504" s="133"/>
      <c r="BH1504" s="133"/>
      <c r="BI1504" s="133"/>
      <c r="BJ1504" s="133"/>
      <c r="BK1504" s="133"/>
      <c r="BL1504" s="133"/>
      <c r="BM1504" s="133"/>
      <c r="BN1504" s="133"/>
      <c r="BO1504" s="133"/>
      <c r="BP1504" s="133"/>
      <c r="BQ1504" s="133"/>
      <c r="BR1504" s="133"/>
      <c r="BS1504" s="133"/>
      <c r="BT1504" s="133"/>
      <c r="BU1504" s="133"/>
      <c r="BV1504" s="133"/>
      <c r="BW1504" s="133"/>
      <c r="BX1504" s="133"/>
      <c r="BY1504" s="133"/>
      <c r="BZ1504" s="133"/>
    </row>
    <row r="1505" spans="1:78" s="148" customFormat="1" ht="25.5" x14ac:dyDescent="0.2">
      <c r="A1505" s="141" t="s">
        <v>27540</v>
      </c>
      <c r="B1505" s="131" t="s">
        <v>8</v>
      </c>
      <c r="C1505" s="131" t="s">
        <v>21</v>
      </c>
      <c r="D1505" s="131" t="s">
        <v>20</v>
      </c>
      <c r="E1505" s="152" t="s">
        <v>23</v>
      </c>
      <c r="F1505" s="131" t="s">
        <v>24</v>
      </c>
      <c r="G1505" s="152"/>
      <c r="H1505" s="152"/>
      <c r="I1505" s="152"/>
      <c r="J1505" s="152"/>
      <c r="K1505" s="152"/>
      <c r="L1505" s="152"/>
      <c r="M1505" s="152"/>
      <c r="N1505" s="152"/>
      <c r="O1505" s="152"/>
      <c r="P1505" s="152"/>
      <c r="Q1505" s="152"/>
      <c r="R1505" s="153"/>
      <c r="S1505" s="133"/>
      <c r="U1505" s="133"/>
      <c r="V1505" s="133"/>
      <c r="W1505" s="133"/>
      <c r="X1505" s="133"/>
      <c r="Y1505" s="133"/>
      <c r="Z1505" s="133"/>
      <c r="AA1505" s="133"/>
      <c r="AB1505" s="133"/>
      <c r="AC1505" s="133"/>
      <c r="AD1505" s="133"/>
      <c r="AE1505" s="133"/>
      <c r="AF1505" s="133"/>
      <c r="AG1505" s="133"/>
      <c r="AH1505" s="133"/>
      <c r="AI1505" s="133"/>
      <c r="AJ1505" s="133"/>
      <c r="AK1505" s="133"/>
      <c r="AL1505" s="133"/>
      <c r="AM1505" s="133"/>
      <c r="AN1505" s="133"/>
      <c r="AO1505" s="133"/>
      <c r="AP1505" s="133"/>
      <c r="AQ1505" s="133"/>
      <c r="AR1505" s="133"/>
      <c r="AS1505" s="133"/>
      <c r="AT1505" s="133"/>
      <c r="AU1505" s="133"/>
      <c r="AV1505" s="133"/>
      <c r="AW1505" s="133"/>
      <c r="AX1505" s="133"/>
      <c r="AY1505" s="133"/>
      <c r="AZ1505" s="133"/>
      <c r="BA1505" s="133"/>
      <c r="BB1505" s="133"/>
      <c r="BC1505" s="133"/>
      <c r="BD1505" s="133"/>
      <c r="BE1505" s="133"/>
      <c r="BF1505" s="133"/>
      <c r="BG1505" s="133"/>
      <c r="BH1505" s="133"/>
      <c r="BI1505" s="133"/>
      <c r="BJ1505" s="133"/>
      <c r="BK1505" s="133"/>
      <c r="BL1505" s="133"/>
      <c r="BM1505" s="133"/>
      <c r="BN1505" s="133"/>
      <c r="BO1505" s="133"/>
      <c r="BP1505" s="133"/>
      <c r="BQ1505" s="133"/>
      <c r="BR1505" s="133"/>
      <c r="BS1505" s="133"/>
      <c r="BT1505" s="133"/>
      <c r="BU1505" s="133"/>
      <c r="BV1505" s="133"/>
      <c r="BW1505" s="133"/>
      <c r="BX1505" s="133"/>
      <c r="BY1505" s="133"/>
      <c r="BZ1505" s="133"/>
    </row>
    <row r="1506" spans="1:78" s="148" customFormat="1" ht="12.75" customHeight="1" x14ac:dyDescent="0.2">
      <c r="A1506" s="142" t="s">
        <v>27540</v>
      </c>
      <c r="B1506" s="125">
        <v>0.01</v>
      </c>
      <c r="C1506" s="127">
        <v>0.01</v>
      </c>
      <c r="D1506" s="127">
        <v>0.01</v>
      </c>
      <c r="E1506" s="125">
        <v>0.01</v>
      </c>
      <c r="F1506" s="125">
        <v>0.01</v>
      </c>
      <c r="G1506" s="125"/>
      <c r="H1506" s="125"/>
      <c r="I1506" s="125"/>
      <c r="J1506" s="125"/>
      <c r="K1506" s="125"/>
      <c r="L1506" s="125"/>
      <c r="M1506" s="125"/>
      <c r="N1506" s="125"/>
      <c r="O1506" s="125"/>
      <c r="P1506" s="125"/>
      <c r="Q1506" s="125"/>
      <c r="R1506" s="135"/>
      <c r="S1506" s="133"/>
      <c r="U1506" s="133"/>
      <c r="V1506" s="133"/>
      <c r="W1506" s="133"/>
      <c r="X1506" s="133"/>
      <c r="Y1506" s="133"/>
      <c r="Z1506" s="133"/>
      <c r="AA1506" s="133"/>
      <c r="AB1506" s="133"/>
      <c r="AC1506" s="133"/>
      <c r="AD1506" s="133"/>
      <c r="AE1506" s="133"/>
      <c r="AF1506" s="133"/>
      <c r="AG1506" s="133"/>
      <c r="AH1506" s="133"/>
      <c r="AI1506" s="133"/>
      <c r="AJ1506" s="133"/>
      <c r="AK1506" s="133"/>
      <c r="AL1506" s="133"/>
      <c r="AM1506" s="133"/>
      <c r="AN1506" s="133"/>
      <c r="AO1506" s="133"/>
      <c r="AP1506" s="133"/>
      <c r="AQ1506" s="133"/>
      <c r="AR1506" s="133"/>
      <c r="AS1506" s="133"/>
      <c r="AT1506" s="133"/>
      <c r="AU1506" s="133"/>
      <c r="AV1506" s="133"/>
      <c r="AW1506" s="133"/>
      <c r="AX1506" s="133"/>
      <c r="AY1506" s="133"/>
      <c r="AZ1506" s="133"/>
      <c r="BA1506" s="133"/>
      <c r="BB1506" s="133"/>
      <c r="BC1506" s="133"/>
      <c r="BD1506" s="133"/>
      <c r="BE1506" s="133"/>
      <c r="BF1506" s="133"/>
      <c r="BG1506" s="133"/>
      <c r="BH1506" s="133"/>
      <c r="BI1506" s="133"/>
      <c r="BJ1506" s="133"/>
      <c r="BK1506" s="133"/>
      <c r="BL1506" s="133"/>
      <c r="BM1506" s="133"/>
      <c r="BN1506" s="133"/>
      <c r="BO1506" s="133"/>
      <c r="BP1506" s="133"/>
      <c r="BQ1506" s="133"/>
      <c r="BR1506" s="133"/>
      <c r="BS1506" s="133"/>
      <c r="BT1506" s="133"/>
      <c r="BU1506" s="133"/>
      <c r="BV1506" s="133"/>
      <c r="BW1506" s="133"/>
      <c r="BX1506" s="133"/>
      <c r="BY1506" s="133"/>
      <c r="BZ1506" s="133"/>
    </row>
    <row r="1507" spans="1:78" s="148" customFormat="1" ht="12.75" customHeight="1" x14ac:dyDescent="0.2">
      <c r="A1507" s="158" t="s">
        <v>27397</v>
      </c>
      <c r="B1507" s="144" t="s">
        <v>26860</v>
      </c>
      <c r="C1507" s="146"/>
      <c r="D1507" s="146"/>
      <c r="E1507" s="144"/>
      <c r="F1507" s="144"/>
      <c r="G1507" s="144"/>
      <c r="H1507" s="144"/>
      <c r="I1507" s="144"/>
      <c r="J1507" s="144"/>
      <c r="K1507" s="144"/>
      <c r="L1507" s="144"/>
      <c r="M1507" s="144"/>
      <c r="N1507" s="144"/>
      <c r="O1507" s="144"/>
      <c r="P1507" s="144"/>
      <c r="Q1507" s="144"/>
      <c r="R1507" s="147"/>
      <c r="S1507" s="133"/>
      <c r="U1507" s="133"/>
      <c r="V1507" s="133"/>
      <c r="W1507" s="133"/>
      <c r="X1507" s="133"/>
      <c r="Y1507" s="133"/>
      <c r="Z1507" s="133"/>
      <c r="AA1507" s="133"/>
      <c r="AB1507" s="133"/>
      <c r="AC1507" s="133"/>
      <c r="AD1507" s="133"/>
      <c r="AE1507" s="133"/>
      <c r="AF1507" s="133"/>
      <c r="AG1507" s="133"/>
      <c r="AH1507" s="133"/>
      <c r="AI1507" s="133"/>
      <c r="AJ1507" s="133"/>
      <c r="AK1507" s="133"/>
      <c r="AL1507" s="133"/>
      <c r="AM1507" s="133"/>
      <c r="AN1507" s="133"/>
      <c r="AO1507" s="133"/>
      <c r="AP1507" s="133"/>
      <c r="AQ1507" s="133"/>
      <c r="AR1507" s="133"/>
      <c r="AS1507" s="133"/>
      <c r="AT1507" s="133"/>
      <c r="AU1507" s="133"/>
      <c r="AV1507" s="133"/>
      <c r="AW1507" s="133"/>
      <c r="AX1507" s="133"/>
      <c r="AY1507" s="133"/>
      <c r="AZ1507" s="133"/>
      <c r="BA1507" s="133"/>
      <c r="BB1507" s="133"/>
      <c r="BC1507" s="133"/>
      <c r="BD1507" s="133"/>
      <c r="BE1507" s="133"/>
      <c r="BF1507" s="133"/>
      <c r="BG1507" s="133"/>
      <c r="BH1507" s="133"/>
      <c r="BI1507" s="133"/>
      <c r="BJ1507" s="133"/>
      <c r="BK1507" s="133"/>
      <c r="BL1507" s="133"/>
      <c r="BM1507" s="133"/>
      <c r="BN1507" s="133"/>
      <c r="BO1507" s="133"/>
      <c r="BP1507" s="133"/>
      <c r="BQ1507" s="133"/>
      <c r="BR1507" s="133"/>
      <c r="BS1507" s="133"/>
      <c r="BT1507" s="133"/>
      <c r="BU1507" s="133"/>
      <c r="BV1507" s="133"/>
      <c r="BW1507" s="133"/>
      <c r="BX1507" s="133"/>
      <c r="BY1507" s="133"/>
      <c r="BZ1507" s="133"/>
    </row>
    <row r="1508" spans="1:78" s="148" customFormat="1" ht="12.75" customHeight="1" x14ac:dyDescent="0.2">
      <c r="A1508" s="158" t="s">
        <v>27397</v>
      </c>
      <c r="B1508" s="144">
        <v>0.01</v>
      </c>
      <c r="C1508" s="146"/>
      <c r="D1508" s="146"/>
      <c r="E1508" s="144"/>
      <c r="F1508" s="144"/>
      <c r="G1508" s="144"/>
      <c r="H1508" s="144"/>
      <c r="I1508" s="144"/>
      <c r="J1508" s="144"/>
      <c r="K1508" s="144"/>
      <c r="L1508" s="144"/>
      <c r="M1508" s="144"/>
      <c r="N1508" s="144"/>
      <c r="O1508" s="144"/>
      <c r="P1508" s="144"/>
      <c r="Q1508" s="144"/>
      <c r="R1508" s="147"/>
      <c r="S1508" s="133"/>
      <c r="U1508" s="133"/>
      <c r="V1508" s="133"/>
      <c r="W1508" s="133"/>
      <c r="X1508" s="133"/>
      <c r="Y1508" s="133"/>
      <c r="Z1508" s="133"/>
      <c r="AA1508" s="133"/>
      <c r="AB1508" s="133"/>
      <c r="AC1508" s="133"/>
      <c r="AD1508" s="133"/>
      <c r="AE1508" s="133"/>
      <c r="AF1508" s="133"/>
      <c r="AG1508" s="133"/>
      <c r="AH1508" s="133"/>
      <c r="AI1508" s="133"/>
      <c r="AJ1508" s="133"/>
      <c r="AK1508" s="133"/>
      <c r="AL1508" s="133"/>
      <c r="AM1508" s="133"/>
      <c r="AN1508" s="133"/>
      <c r="AO1508" s="133"/>
      <c r="AP1508" s="133"/>
      <c r="AQ1508" s="133"/>
      <c r="AR1508" s="133"/>
      <c r="AS1508" s="133"/>
      <c r="AT1508" s="133"/>
      <c r="AU1508" s="133"/>
      <c r="AV1508" s="133"/>
      <c r="AW1508" s="133"/>
      <c r="AX1508" s="133"/>
      <c r="AY1508" s="133"/>
      <c r="AZ1508" s="133"/>
      <c r="BA1508" s="133"/>
      <c r="BB1508" s="133"/>
      <c r="BC1508" s="133"/>
      <c r="BD1508" s="133"/>
      <c r="BE1508" s="133"/>
      <c r="BF1508" s="133"/>
      <c r="BG1508" s="133"/>
      <c r="BH1508" s="133"/>
      <c r="BI1508" s="133"/>
      <c r="BJ1508" s="133"/>
      <c r="BK1508" s="133"/>
      <c r="BL1508" s="133"/>
      <c r="BM1508" s="133"/>
      <c r="BN1508" s="133"/>
      <c r="BO1508" s="133"/>
      <c r="BP1508" s="133"/>
      <c r="BQ1508" s="133"/>
      <c r="BR1508" s="133"/>
      <c r="BS1508" s="133"/>
      <c r="BT1508" s="133"/>
      <c r="BU1508" s="133"/>
      <c r="BV1508" s="133"/>
      <c r="BW1508" s="133"/>
      <c r="BX1508" s="133"/>
      <c r="BY1508" s="133"/>
      <c r="BZ1508" s="133"/>
    </row>
    <row r="1509" spans="1:78" s="148" customFormat="1" ht="12.75" customHeight="1" x14ac:dyDescent="0.2">
      <c r="A1509" s="141" t="s">
        <v>26981</v>
      </c>
      <c r="B1509" s="152" t="s">
        <v>23</v>
      </c>
      <c r="C1509" s="131" t="s">
        <v>24</v>
      </c>
      <c r="D1509" s="131"/>
      <c r="E1509" s="152"/>
      <c r="F1509" s="152"/>
      <c r="G1509" s="152"/>
      <c r="H1509" s="152"/>
      <c r="I1509" s="152"/>
      <c r="J1509" s="152"/>
      <c r="K1509" s="152"/>
      <c r="L1509" s="152"/>
      <c r="M1509" s="152"/>
      <c r="N1509" s="152"/>
      <c r="O1509" s="152"/>
      <c r="P1509" s="152"/>
      <c r="Q1509" s="152"/>
      <c r="R1509" s="153"/>
      <c r="S1509" s="133"/>
      <c r="U1509" s="133"/>
      <c r="V1509" s="133"/>
      <c r="W1509" s="133"/>
      <c r="X1509" s="133"/>
      <c r="Y1509" s="133"/>
      <c r="Z1509" s="133"/>
      <c r="AA1509" s="133"/>
      <c r="AB1509" s="133"/>
      <c r="AC1509" s="133"/>
      <c r="AD1509" s="133"/>
      <c r="AE1509" s="133"/>
      <c r="AF1509" s="133"/>
      <c r="AG1509" s="133"/>
      <c r="AH1509" s="133"/>
      <c r="AI1509" s="133"/>
      <c r="AJ1509" s="133"/>
      <c r="AK1509" s="133"/>
      <c r="AL1509" s="133"/>
      <c r="AM1509" s="133"/>
      <c r="AN1509" s="133"/>
      <c r="AO1509" s="133"/>
      <c r="AP1509" s="133"/>
      <c r="AQ1509" s="133"/>
      <c r="AR1509" s="133"/>
      <c r="AS1509" s="133"/>
      <c r="AT1509" s="133"/>
      <c r="AU1509" s="133"/>
      <c r="AV1509" s="133"/>
      <c r="AW1509" s="133"/>
      <c r="AX1509" s="133"/>
      <c r="AY1509" s="133"/>
      <c r="AZ1509" s="133"/>
      <c r="BA1509" s="133"/>
      <c r="BB1509" s="133"/>
      <c r="BC1509" s="133"/>
      <c r="BD1509" s="133"/>
      <c r="BE1509" s="133"/>
      <c r="BF1509" s="133"/>
      <c r="BG1509" s="133"/>
      <c r="BH1509" s="133"/>
      <c r="BI1509" s="133"/>
      <c r="BJ1509" s="133"/>
      <c r="BK1509" s="133"/>
      <c r="BL1509" s="133"/>
      <c r="BM1509" s="133"/>
      <c r="BN1509" s="133"/>
      <c r="BO1509" s="133"/>
      <c r="BP1509" s="133"/>
      <c r="BQ1509" s="133"/>
      <c r="BR1509" s="133"/>
      <c r="BS1509" s="133"/>
      <c r="BT1509" s="133"/>
      <c r="BU1509" s="133"/>
      <c r="BV1509" s="133"/>
      <c r="BW1509" s="133"/>
      <c r="BX1509" s="133"/>
      <c r="BY1509" s="133"/>
      <c r="BZ1509" s="133"/>
    </row>
    <row r="1510" spans="1:78" s="148" customFormat="1" ht="12.75" customHeight="1" x14ac:dyDescent="0.2">
      <c r="A1510" s="142" t="s">
        <v>26981</v>
      </c>
      <c r="B1510" s="125">
        <v>0.01</v>
      </c>
      <c r="C1510" s="127">
        <v>0.01</v>
      </c>
      <c r="D1510" s="127"/>
      <c r="E1510" s="125"/>
      <c r="F1510" s="125"/>
      <c r="G1510" s="125"/>
      <c r="H1510" s="125"/>
      <c r="I1510" s="125"/>
      <c r="J1510" s="125"/>
      <c r="K1510" s="125"/>
      <c r="L1510" s="125"/>
      <c r="M1510" s="125"/>
      <c r="N1510" s="125"/>
      <c r="O1510" s="125"/>
      <c r="P1510" s="125"/>
      <c r="Q1510" s="125"/>
      <c r="R1510" s="135"/>
      <c r="S1510" s="133"/>
      <c r="U1510" s="133"/>
      <c r="V1510" s="133"/>
      <c r="W1510" s="133"/>
      <c r="X1510" s="133"/>
      <c r="Y1510" s="133"/>
      <c r="Z1510" s="133"/>
      <c r="AA1510" s="133"/>
      <c r="AB1510" s="133"/>
      <c r="AC1510" s="133"/>
      <c r="AD1510" s="133"/>
      <c r="AE1510" s="133"/>
      <c r="AF1510" s="133"/>
      <c r="AG1510" s="133"/>
      <c r="AH1510" s="133"/>
      <c r="AI1510" s="133"/>
      <c r="AJ1510" s="133"/>
      <c r="AK1510" s="133"/>
      <c r="AL1510" s="133"/>
      <c r="AM1510" s="133"/>
      <c r="AN1510" s="133"/>
      <c r="AO1510" s="133"/>
      <c r="AP1510" s="133"/>
      <c r="AQ1510" s="133"/>
      <c r="AR1510" s="133"/>
      <c r="AS1510" s="133"/>
      <c r="AT1510" s="133"/>
      <c r="AU1510" s="133"/>
      <c r="AV1510" s="133"/>
      <c r="AW1510" s="133"/>
      <c r="AX1510" s="133"/>
      <c r="AY1510" s="133"/>
      <c r="AZ1510" s="133"/>
      <c r="BA1510" s="133"/>
      <c r="BB1510" s="133"/>
      <c r="BC1510" s="133"/>
      <c r="BD1510" s="133"/>
      <c r="BE1510" s="133"/>
      <c r="BF1510" s="133"/>
      <c r="BG1510" s="133"/>
      <c r="BH1510" s="133"/>
      <c r="BI1510" s="133"/>
      <c r="BJ1510" s="133"/>
      <c r="BK1510" s="133"/>
      <c r="BL1510" s="133"/>
      <c r="BM1510" s="133"/>
      <c r="BN1510" s="133"/>
      <c r="BO1510" s="133"/>
      <c r="BP1510" s="133"/>
      <c r="BQ1510" s="133"/>
      <c r="BR1510" s="133"/>
      <c r="BS1510" s="133"/>
      <c r="BT1510" s="133"/>
      <c r="BU1510" s="133"/>
      <c r="BV1510" s="133"/>
      <c r="BW1510" s="133"/>
      <c r="BX1510" s="133"/>
      <c r="BY1510" s="133"/>
      <c r="BZ1510" s="133"/>
    </row>
    <row r="1511" spans="1:78" s="148" customFormat="1" ht="25.5" x14ac:dyDescent="0.2">
      <c r="A1511" s="158" t="s">
        <v>27145</v>
      </c>
      <c r="B1511" s="146" t="s">
        <v>26895</v>
      </c>
      <c r="C1511" s="146" t="s">
        <v>26882</v>
      </c>
      <c r="D1511" s="146"/>
      <c r="E1511" s="144"/>
      <c r="F1511" s="144"/>
      <c r="G1511" s="144"/>
      <c r="H1511" s="144"/>
      <c r="I1511" s="144"/>
      <c r="J1511" s="144"/>
      <c r="K1511" s="144"/>
      <c r="L1511" s="144"/>
      <c r="M1511" s="144"/>
      <c r="N1511" s="144"/>
      <c r="O1511" s="144"/>
      <c r="P1511" s="144"/>
      <c r="Q1511" s="144"/>
      <c r="R1511" s="147"/>
      <c r="S1511" s="133"/>
      <c r="U1511" s="133"/>
      <c r="V1511" s="133"/>
      <c r="W1511" s="133"/>
      <c r="X1511" s="133"/>
      <c r="Y1511" s="133"/>
      <c r="Z1511" s="133"/>
      <c r="AA1511" s="133"/>
      <c r="AB1511" s="133"/>
      <c r="AC1511" s="133"/>
      <c r="AD1511" s="133"/>
      <c r="AE1511" s="133"/>
      <c r="AF1511" s="133"/>
      <c r="AG1511" s="133"/>
      <c r="AH1511" s="133"/>
      <c r="AI1511" s="133"/>
      <c r="AJ1511" s="133"/>
      <c r="AK1511" s="133"/>
      <c r="AL1511" s="133"/>
      <c r="AM1511" s="133"/>
      <c r="AN1511" s="133"/>
      <c r="AO1511" s="133"/>
      <c r="AP1511" s="133"/>
      <c r="AQ1511" s="133"/>
      <c r="AR1511" s="133"/>
      <c r="AS1511" s="133"/>
      <c r="AT1511" s="133"/>
      <c r="AU1511" s="133"/>
      <c r="AV1511" s="133"/>
      <c r="AW1511" s="133"/>
      <c r="AX1511" s="133"/>
      <c r="AY1511" s="133"/>
      <c r="AZ1511" s="133"/>
      <c r="BA1511" s="133"/>
      <c r="BB1511" s="133"/>
      <c r="BC1511" s="133"/>
      <c r="BD1511" s="133"/>
      <c r="BE1511" s="133"/>
      <c r="BF1511" s="133"/>
      <c r="BG1511" s="133"/>
      <c r="BH1511" s="133"/>
      <c r="BI1511" s="133"/>
      <c r="BJ1511" s="133"/>
      <c r="BK1511" s="133"/>
      <c r="BL1511" s="133"/>
      <c r="BM1511" s="133"/>
      <c r="BN1511" s="133"/>
      <c r="BO1511" s="133"/>
      <c r="BP1511" s="133"/>
      <c r="BQ1511" s="133"/>
      <c r="BR1511" s="133"/>
      <c r="BS1511" s="133"/>
      <c r="BT1511" s="133"/>
      <c r="BU1511" s="133"/>
      <c r="BV1511" s="133"/>
      <c r="BW1511" s="133"/>
      <c r="BX1511" s="133"/>
      <c r="BY1511" s="133"/>
      <c r="BZ1511" s="133"/>
    </row>
    <row r="1512" spans="1:78" s="148" customFormat="1" ht="12.75" customHeight="1" x14ac:dyDescent="0.2">
      <c r="A1512" s="142" t="s">
        <v>27145</v>
      </c>
      <c r="B1512" s="125">
        <v>0.01</v>
      </c>
      <c r="C1512" s="127">
        <v>0.01</v>
      </c>
      <c r="D1512" s="127"/>
      <c r="E1512" s="125"/>
      <c r="F1512" s="125"/>
      <c r="G1512" s="125"/>
      <c r="H1512" s="125"/>
      <c r="I1512" s="125"/>
      <c r="J1512" s="125"/>
      <c r="K1512" s="125"/>
      <c r="L1512" s="125"/>
      <c r="M1512" s="125"/>
      <c r="N1512" s="125"/>
      <c r="O1512" s="125"/>
      <c r="P1512" s="125"/>
      <c r="Q1512" s="125"/>
      <c r="R1512" s="135"/>
      <c r="S1512" s="133"/>
      <c r="U1512" s="133"/>
      <c r="V1512" s="133"/>
      <c r="W1512" s="133"/>
      <c r="X1512" s="133"/>
      <c r="Y1512" s="133"/>
      <c r="Z1512" s="133"/>
      <c r="AA1512" s="133"/>
      <c r="AB1512" s="133"/>
      <c r="AC1512" s="133"/>
      <c r="AD1512" s="133"/>
      <c r="AE1512" s="133"/>
      <c r="AF1512" s="133"/>
      <c r="AG1512" s="133"/>
      <c r="AH1512" s="133"/>
      <c r="AI1512" s="133"/>
      <c r="AJ1512" s="133"/>
      <c r="AK1512" s="133"/>
      <c r="AL1512" s="133"/>
      <c r="AM1512" s="133"/>
      <c r="AN1512" s="133"/>
      <c r="AO1512" s="133"/>
      <c r="AP1512" s="133"/>
      <c r="AQ1512" s="133"/>
      <c r="AR1512" s="133"/>
      <c r="AS1512" s="133"/>
      <c r="AT1512" s="133"/>
      <c r="AU1512" s="133"/>
      <c r="AV1512" s="133"/>
      <c r="AW1512" s="133"/>
      <c r="AX1512" s="133"/>
      <c r="AY1512" s="133"/>
      <c r="AZ1512" s="133"/>
      <c r="BA1512" s="133"/>
      <c r="BB1512" s="133"/>
      <c r="BC1512" s="133"/>
      <c r="BD1512" s="133"/>
      <c r="BE1512" s="133"/>
      <c r="BF1512" s="133"/>
      <c r="BG1512" s="133"/>
      <c r="BH1512" s="133"/>
      <c r="BI1512" s="133"/>
      <c r="BJ1512" s="133"/>
      <c r="BK1512" s="133"/>
      <c r="BL1512" s="133"/>
      <c r="BM1512" s="133"/>
      <c r="BN1512" s="133"/>
      <c r="BO1512" s="133"/>
      <c r="BP1512" s="133"/>
      <c r="BQ1512" s="133"/>
      <c r="BR1512" s="133"/>
      <c r="BS1512" s="133"/>
      <c r="BT1512" s="133"/>
      <c r="BU1512" s="133"/>
      <c r="BV1512" s="133"/>
      <c r="BW1512" s="133"/>
      <c r="BX1512" s="133"/>
      <c r="BY1512" s="133"/>
      <c r="BZ1512" s="133"/>
    </row>
    <row r="1513" spans="1:78" s="148" customFormat="1" ht="25.5" x14ac:dyDescent="0.2">
      <c r="A1513" s="196" t="s">
        <v>26949</v>
      </c>
      <c r="B1513" s="160" t="s">
        <v>23</v>
      </c>
      <c r="C1513" s="159" t="s">
        <v>24</v>
      </c>
      <c r="D1513" s="146"/>
      <c r="E1513" s="144"/>
      <c r="F1513" s="144"/>
      <c r="G1513" s="144"/>
      <c r="H1513" s="144"/>
      <c r="I1513" s="144"/>
      <c r="J1513" s="144"/>
      <c r="K1513" s="144"/>
      <c r="L1513" s="144"/>
      <c r="M1513" s="144"/>
      <c r="N1513" s="144"/>
      <c r="O1513" s="144"/>
      <c r="P1513" s="144"/>
      <c r="Q1513" s="144"/>
      <c r="R1513" s="147"/>
      <c r="S1513" s="133"/>
      <c r="U1513" s="133"/>
      <c r="V1513" s="133"/>
      <c r="W1513" s="133"/>
      <c r="X1513" s="133"/>
      <c r="Y1513" s="133"/>
      <c r="Z1513" s="133"/>
      <c r="AA1513" s="133"/>
      <c r="AB1513" s="133"/>
      <c r="AC1513" s="133"/>
      <c r="AD1513" s="133"/>
      <c r="AE1513" s="133"/>
      <c r="AF1513" s="133"/>
      <c r="AG1513" s="133"/>
      <c r="AH1513" s="133"/>
      <c r="AI1513" s="133"/>
      <c r="AJ1513" s="133"/>
      <c r="AK1513" s="133"/>
      <c r="AL1513" s="133"/>
      <c r="AM1513" s="133"/>
      <c r="AN1513" s="133"/>
      <c r="AO1513" s="133"/>
      <c r="AP1513" s="133"/>
      <c r="AQ1513" s="133"/>
      <c r="AR1513" s="133"/>
      <c r="AS1513" s="133"/>
      <c r="AT1513" s="133"/>
      <c r="AU1513" s="133"/>
      <c r="AV1513" s="133"/>
      <c r="AW1513" s="133"/>
      <c r="AX1513" s="133"/>
      <c r="AY1513" s="133"/>
      <c r="AZ1513" s="133"/>
      <c r="BA1513" s="133"/>
      <c r="BB1513" s="133"/>
      <c r="BC1513" s="133"/>
      <c r="BD1513" s="133"/>
      <c r="BE1513" s="133"/>
      <c r="BF1513" s="133"/>
      <c r="BG1513" s="133"/>
      <c r="BH1513" s="133"/>
      <c r="BI1513" s="133"/>
      <c r="BJ1513" s="133"/>
      <c r="BK1513" s="133"/>
      <c r="BL1513" s="133"/>
      <c r="BM1513" s="133"/>
      <c r="BN1513" s="133"/>
      <c r="BO1513" s="133"/>
      <c r="BP1513" s="133"/>
      <c r="BQ1513" s="133"/>
      <c r="BR1513" s="133"/>
      <c r="BS1513" s="133"/>
      <c r="BT1513" s="133"/>
      <c r="BU1513" s="133"/>
      <c r="BV1513" s="133"/>
      <c r="BW1513" s="133"/>
      <c r="BX1513" s="133"/>
      <c r="BY1513" s="133"/>
      <c r="BZ1513" s="133"/>
    </row>
    <row r="1514" spans="1:78" s="148" customFormat="1" ht="12.75" customHeight="1" x14ac:dyDescent="0.2">
      <c r="A1514" s="154" t="s">
        <v>26949</v>
      </c>
      <c r="B1514" s="165">
        <v>0.01</v>
      </c>
      <c r="C1514" s="167">
        <v>0.01</v>
      </c>
      <c r="D1514" s="127"/>
      <c r="E1514" s="125"/>
      <c r="F1514" s="125"/>
      <c r="G1514" s="125"/>
      <c r="H1514" s="125"/>
      <c r="I1514" s="125"/>
      <c r="J1514" s="125"/>
      <c r="K1514" s="125"/>
      <c r="L1514" s="125"/>
      <c r="M1514" s="125"/>
      <c r="N1514" s="125"/>
      <c r="O1514" s="125"/>
      <c r="P1514" s="125"/>
      <c r="Q1514" s="125"/>
      <c r="R1514" s="135"/>
      <c r="S1514" s="133"/>
      <c r="U1514" s="133"/>
      <c r="V1514" s="133"/>
      <c r="W1514" s="133"/>
      <c r="X1514" s="133"/>
      <c r="Y1514" s="133"/>
      <c r="Z1514" s="133"/>
      <c r="AA1514" s="133"/>
      <c r="AB1514" s="133"/>
      <c r="AC1514" s="133"/>
      <c r="AD1514" s="133"/>
      <c r="AE1514" s="133"/>
      <c r="AF1514" s="133"/>
      <c r="AG1514" s="133"/>
      <c r="AH1514" s="133"/>
      <c r="AI1514" s="133"/>
      <c r="AJ1514" s="133"/>
      <c r="AK1514" s="133"/>
      <c r="AL1514" s="133"/>
      <c r="AM1514" s="133"/>
      <c r="AN1514" s="133"/>
      <c r="AO1514" s="133"/>
      <c r="AP1514" s="133"/>
      <c r="AQ1514" s="133"/>
      <c r="AR1514" s="133"/>
      <c r="AS1514" s="133"/>
      <c r="AT1514" s="133"/>
      <c r="AU1514" s="133"/>
      <c r="AV1514" s="133"/>
      <c r="AW1514" s="133"/>
      <c r="AX1514" s="133"/>
      <c r="AY1514" s="133"/>
      <c r="AZ1514" s="133"/>
      <c r="BA1514" s="133"/>
      <c r="BB1514" s="133"/>
      <c r="BC1514" s="133"/>
      <c r="BD1514" s="133"/>
      <c r="BE1514" s="133"/>
      <c r="BF1514" s="133"/>
      <c r="BG1514" s="133"/>
      <c r="BH1514" s="133"/>
      <c r="BI1514" s="133"/>
      <c r="BJ1514" s="133"/>
      <c r="BK1514" s="133"/>
      <c r="BL1514" s="133"/>
      <c r="BM1514" s="133"/>
      <c r="BN1514" s="133"/>
      <c r="BO1514" s="133"/>
      <c r="BP1514" s="133"/>
      <c r="BQ1514" s="133"/>
      <c r="BR1514" s="133"/>
      <c r="BS1514" s="133"/>
      <c r="BT1514" s="133"/>
      <c r="BU1514" s="133"/>
      <c r="BV1514" s="133"/>
      <c r="BW1514" s="133"/>
      <c r="BX1514" s="133"/>
      <c r="BY1514" s="133"/>
      <c r="BZ1514" s="133"/>
    </row>
    <row r="1515" spans="1:78" s="148" customFormat="1" ht="12.75" customHeight="1" x14ac:dyDescent="0.2">
      <c r="A1515" s="158" t="s">
        <v>26903</v>
      </c>
      <c r="B1515" s="144" t="s">
        <v>26904</v>
      </c>
      <c r="C1515" s="146"/>
      <c r="D1515" s="146"/>
      <c r="E1515" s="144"/>
      <c r="F1515" s="144"/>
      <c r="G1515" s="144"/>
      <c r="H1515" s="144"/>
      <c r="I1515" s="144"/>
      <c r="J1515" s="144"/>
      <c r="K1515" s="144"/>
      <c r="L1515" s="144"/>
      <c r="M1515" s="144"/>
      <c r="N1515" s="144"/>
      <c r="O1515" s="144"/>
      <c r="P1515" s="144"/>
      <c r="Q1515" s="144"/>
      <c r="R1515" s="147"/>
      <c r="S1515" s="133"/>
      <c r="U1515" s="133"/>
      <c r="V1515" s="133"/>
      <c r="W1515" s="133"/>
      <c r="X1515" s="133"/>
      <c r="Y1515" s="133"/>
      <c r="Z1515" s="133"/>
      <c r="AA1515" s="133"/>
      <c r="AB1515" s="133"/>
      <c r="AC1515" s="133"/>
      <c r="AD1515" s="133"/>
      <c r="AE1515" s="133"/>
      <c r="AF1515" s="133"/>
      <c r="AG1515" s="133"/>
      <c r="AH1515" s="133"/>
      <c r="AI1515" s="133"/>
      <c r="AJ1515" s="133"/>
      <c r="AK1515" s="133"/>
      <c r="AL1515" s="133"/>
      <c r="AM1515" s="133"/>
      <c r="AN1515" s="133"/>
      <c r="AO1515" s="133"/>
      <c r="AP1515" s="133"/>
      <c r="AQ1515" s="133"/>
      <c r="AR1515" s="133"/>
      <c r="AS1515" s="133"/>
      <c r="AT1515" s="133"/>
      <c r="AU1515" s="133"/>
      <c r="AV1515" s="133"/>
      <c r="AW1515" s="133"/>
      <c r="AX1515" s="133"/>
      <c r="AY1515" s="133"/>
      <c r="AZ1515" s="133"/>
      <c r="BA1515" s="133"/>
      <c r="BB1515" s="133"/>
      <c r="BC1515" s="133"/>
      <c r="BD1515" s="133"/>
      <c r="BE1515" s="133"/>
      <c r="BF1515" s="133"/>
      <c r="BG1515" s="133"/>
      <c r="BH1515" s="133"/>
      <c r="BI1515" s="133"/>
      <c r="BJ1515" s="133"/>
      <c r="BK1515" s="133"/>
      <c r="BL1515" s="133"/>
      <c r="BM1515" s="133"/>
      <c r="BN1515" s="133"/>
      <c r="BO1515" s="133"/>
      <c r="BP1515" s="133"/>
      <c r="BQ1515" s="133"/>
      <c r="BR1515" s="133"/>
      <c r="BS1515" s="133"/>
      <c r="BT1515" s="133"/>
      <c r="BU1515" s="133"/>
      <c r="BV1515" s="133"/>
      <c r="BW1515" s="133"/>
      <c r="BX1515" s="133"/>
      <c r="BY1515" s="133"/>
      <c r="BZ1515" s="133"/>
    </row>
    <row r="1516" spans="1:78" s="148" customFormat="1" ht="12.75" customHeight="1" x14ac:dyDescent="0.2">
      <c r="A1516" s="158" t="s">
        <v>26903</v>
      </c>
      <c r="B1516" s="144">
        <v>0.01</v>
      </c>
      <c r="C1516" s="146"/>
      <c r="D1516" s="146"/>
      <c r="E1516" s="144"/>
      <c r="F1516" s="144"/>
      <c r="G1516" s="144"/>
      <c r="H1516" s="144"/>
      <c r="I1516" s="144"/>
      <c r="J1516" s="144"/>
      <c r="K1516" s="144"/>
      <c r="L1516" s="144"/>
      <c r="M1516" s="144"/>
      <c r="N1516" s="144"/>
      <c r="O1516" s="144"/>
      <c r="P1516" s="144"/>
      <c r="Q1516" s="144"/>
      <c r="R1516" s="147"/>
      <c r="S1516" s="133"/>
      <c r="U1516" s="133"/>
      <c r="V1516" s="133"/>
      <c r="W1516" s="133"/>
      <c r="X1516" s="133"/>
      <c r="Y1516" s="133"/>
      <c r="Z1516" s="133"/>
      <c r="AA1516" s="133"/>
      <c r="AB1516" s="133"/>
      <c r="AC1516" s="133"/>
      <c r="AD1516" s="133"/>
      <c r="AE1516" s="133"/>
      <c r="AF1516" s="133"/>
      <c r="AG1516" s="133"/>
      <c r="AH1516" s="133"/>
      <c r="AI1516" s="133"/>
      <c r="AJ1516" s="133"/>
      <c r="AK1516" s="133"/>
      <c r="AL1516" s="133"/>
      <c r="AM1516" s="133"/>
      <c r="AN1516" s="133"/>
      <c r="AO1516" s="133"/>
      <c r="AP1516" s="133"/>
      <c r="AQ1516" s="133"/>
      <c r="AR1516" s="133"/>
      <c r="AS1516" s="133"/>
      <c r="AT1516" s="133"/>
      <c r="AU1516" s="133"/>
      <c r="AV1516" s="133"/>
      <c r="AW1516" s="133"/>
      <c r="AX1516" s="133"/>
      <c r="AY1516" s="133"/>
      <c r="AZ1516" s="133"/>
      <c r="BA1516" s="133"/>
      <c r="BB1516" s="133"/>
      <c r="BC1516" s="133"/>
      <c r="BD1516" s="133"/>
      <c r="BE1516" s="133"/>
      <c r="BF1516" s="133"/>
      <c r="BG1516" s="133"/>
      <c r="BH1516" s="133"/>
      <c r="BI1516" s="133"/>
      <c r="BJ1516" s="133"/>
      <c r="BK1516" s="133"/>
      <c r="BL1516" s="133"/>
      <c r="BM1516" s="133"/>
      <c r="BN1516" s="133"/>
      <c r="BO1516" s="133"/>
      <c r="BP1516" s="133"/>
      <c r="BQ1516" s="133"/>
      <c r="BR1516" s="133"/>
      <c r="BS1516" s="133"/>
      <c r="BT1516" s="133"/>
      <c r="BU1516" s="133"/>
      <c r="BV1516" s="133"/>
      <c r="BW1516" s="133"/>
      <c r="BX1516" s="133"/>
      <c r="BY1516" s="133"/>
      <c r="BZ1516" s="133"/>
    </row>
    <row r="1517" spans="1:78" s="133" customFormat="1" ht="25.5" x14ac:dyDescent="0.2">
      <c r="A1517" s="141" t="s">
        <v>121</v>
      </c>
      <c r="B1517" s="130" t="s">
        <v>8</v>
      </c>
      <c r="C1517" s="130" t="s">
        <v>21</v>
      </c>
      <c r="D1517" s="131" t="s">
        <v>26</v>
      </c>
      <c r="E1517" s="131" t="s">
        <v>10</v>
      </c>
      <c r="F1517" s="131"/>
      <c r="G1517" s="131"/>
      <c r="H1517" s="131"/>
      <c r="I1517" s="131"/>
      <c r="J1517" s="131"/>
      <c r="K1517" s="131"/>
      <c r="L1517" s="131"/>
      <c r="M1517" s="131"/>
      <c r="N1517" s="131"/>
      <c r="O1517" s="131"/>
      <c r="P1517" s="131"/>
      <c r="Q1517" s="131"/>
      <c r="R1517" s="137"/>
    </row>
    <row r="1518" spans="1:78" s="133" customFormat="1" ht="12.75" customHeight="1" x14ac:dyDescent="0.2">
      <c r="A1518" s="142" t="s">
        <v>121</v>
      </c>
      <c r="B1518" s="125">
        <v>0.01</v>
      </c>
      <c r="C1518" s="127">
        <v>0.01</v>
      </c>
      <c r="D1518" s="127">
        <v>0.01</v>
      </c>
      <c r="E1518" s="125">
        <v>0.01</v>
      </c>
      <c r="F1518" s="125"/>
      <c r="G1518" s="125"/>
      <c r="H1518" s="125"/>
      <c r="I1518" s="125"/>
      <c r="J1518" s="125"/>
      <c r="K1518" s="125"/>
      <c r="L1518" s="125"/>
      <c r="M1518" s="125"/>
      <c r="N1518" s="125"/>
      <c r="O1518" s="125"/>
      <c r="P1518" s="125"/>
      <c r="Q1518" s="125"/>
      <c r="R1518" s="149"/>
      <c r="U1518" s="148"/>
      <c r="V1518" s="148"/>
      <c r="W1518" s="148"/>
      <c r="X1518" s="148"/>
      <c r="Y1518" s="148"/>
      <c r="Z1518" s="148"/>
      <c r="AA1518" s="148"/>
      <c r="AB1518" s="148"/>
      <c r="AC1518" s="148"/>
      <c r="AD1518" s="148"/>
      <c r="AE1518" s="148"/>
      <c r="AF1518" s="148"/>
      <c r="AG1518" s="148"/>
      <c r="AH1518" s="148"/>
      <c r="AI1518" s="148"/>
      <c r="AJ1518" s="148"/>
      <c r="AK1518" s="148"/>
      <c r="AL1518" s="148"/>
      <c r="AM1518" s="148"/>
      <c r="AN1518" s="148"/>
      <c r="AO1518" s="148"/>
      <c r="AP1518" s="148"/>
      <c r="AQ1518" s="148"/>
      <c r="AR1518" s="148"/>
      <c r="AS1518" s="148"/>
      <c r="AT1518" s="148"/>
      <c r="AU1518" s="148"/>
      <c r="AV1518" s="148"/>
      <c r="AW1518" s="148"/>
      <c r="AX1518" s="148"/>
      <c r="AY1518" s="148"/>
      <c r="AZ1518" s="148"/>
      <c r="BA1518" s="148"/>
      <c r="BB1518" s="148"/>
      <c r="BC1518" s="148"/>
      <c r="BD1518" s="148"/>
      <c r="BE1518" s="148"/>
      <c r="BF1518" s="148"/>
      <c r="BG1518" s="148"/>
      <c r="BH1518" s="148"/>
      <c r="BI1518" s="148"/>
      <c r="BJ1518" s="148"/>
      <c r="BK1518" s="148"/>
      <c r="BL1518" s="148"/>
      <c r="BM1518" s="148"/>
      <c r="BN1518" s="148"/>
      <c r="BO1518" s="148"/>
      <c r="BP1518" s="148"/>
      <c r="BQ1518" s="148"/>
      <c r="BR1518" s="148"/>
      <c r="BS1518" s="148"/>
      <c r="BT1518" s="148"/>
      <c r="BU1518" s="148"/>
      <c r="BV1518" s="148"/>
      <c r="BW1518" s="148"/>
      <c r="BX1518" s="148"/>
      <c r="BY1518" s="148"/>
      <c r="BZ1518" s="148"/>
    </row>
    <row r="1519" spans="1:78" s="133" customFormat="1" ht="25.5" x14ac:dyDescent="0.2">
      <c r="A1519" s="158" t="s">
        <v>27287</v>
      </c>
      <c r="B1519" s="144" t="s">
        <v>26893</v>
      </c>
      <c r="C1519" s="146" t="s">
        <v>26</v>
      </c>
      <c r="D1519" s="146"/>
      <c r="E1519" s="144"/>
      <c r="F1519" s="144"/>
      <c r="G1519" s="144"/>
      <c r="H1519" s="144"/>
      <c r="I1519" s="144"/>
      <c r="J1519" s="144"/>
      <c r="K1519" s="144"/>
      <c r="L1519" s="144"/>
      <c r="M1519" s="144"/>
      <c r="N1519" s="144"/>
      <c r="O1519" s="144"/>
      <c r="P1519" s="144"/>
      <c r="Q1519" s="144"/>
      <c r="R1519" s="151"/>
      <c r="U1519" s="148"/>
      <c r="V1519" s="148"/>
      <c r="W1519" s="148"/>
      <c r="X1519" s="148"/>
      <c r="Y1519" s="148"/>
      <c r="Z1519" s="148"/>
      <c r="AA1519" s="148"/>
      <c r="AB1519" s="148"/>
      <c r="AC1519" s="148"/>
      <c r="AD1519" s="148"/>
      <c r="AE1519" s="148"/>
      <c r="AF1519" s="148"/>
      <c r="AG1519" s="148"/>
      <c r="AH1519" s="148"/>
      <c r="AI1519" s="148"/>
      <c r="AJ1519" s="148"/>
      <c r="AK1519" s="148"/>
      <c r="AL1519" s="148"/>
      <c r="AM1519" s="148"/>
      <c r="AN1519" s="148"/>
      <c r="AO1519" s="148"/>
      <c r="AP1519" s="148"/>
      <c r="AQ1519" s="148"/>
      <c r="AR1519" s="148"/>
      <c r="AS1519" s="148"/>
      <c r="AT1519" s="148"/>
      <c r="AU1519" s="148"/>
      <c r="AV1519" s="148"/>
      <c r="AW1519" s="148"/>
      <c r="AX1519" s="148"/>
      <c r="AY1519" s="148"/>
      <c r="AZ1519" s="148"/>
      <c r="BA1519" s="148"/>
      <c r="BB1519" s="148"/>
      <c r="BC1519" s="148"/>
      <c r="BD1519" s="148"/>
      <c r="BE1519" s="148"/>
      <c r="BF1519" s="148"/>
      <c r="BG1519" s="148"/>
      <c r="BH1519" s="148"/>
      <c r="BI1519" s="148"/>
      <c r="BJ1519" s="148"/>
      <c r="BK1519" s="148"/>
      <c r="BL1519" s="148"/>
      <c r="BM1519" s="148"/>
      <c r="BN1519" s="148"/>
      <c r="BO1519" s="148"/>
      <c r="BP1519" s="148"/>
      <c r="BQ1519" s="148"/>
      <c r="BR1519" s="148"/>
      <c r="BS1519" s="148"/>
      <c r="BT1519" s="148"/>
      <c r="BU1519" s="148"/>
      <c r="BV1519" s="148"/>
      <c r="BW1519" s="148"/>
      <c r="BX1519" s="148"/>
      <c r="BY1519" s="148"/>
      <c r="BZ1519" s="148"/>
    </row>
    <row r="1520" spans="1:78" s="133" customFormat="1" ht="12.75" customHeight="1" x14ac:dyDescent="0.2">
      <c r="A1520" s="158" t="s">
        <v>27287</v>
      </c>
      <c r="B1520" s="215">
        <v>0.01</v>
      </c>
      <c r="C1520" s="146">
        <v>0.01</v>
      </c>
      <c r="D1520" s="146"/>
      <c r="E1520" s="144"/>
      <c r="F1520" s="144"/>
      <c r="G1520" s="144"/>
      <c r="H1520" s="144"/>
      <c r="I1520" s="144"/>
      <c r="J1520" s="144"/>
      <c r="K1520" s="144"/>
      <c r="L1520" s="144"/>
      <c r="M1520" s="144"/>
      <c r="N1520" s="144"/>
      <c r="O1520" s="144"/>
      <c r="P1520" s="144"/>
      <c r="Q1520" s="144"/>
      <c r="R1520" s="151"/>
      <c r="U1520" s="148"/>
      <c r="V1520" s="148"/>
      <c r="W1520" s="148"/>
      <c r="X1520" s="148"/>
      <c r="Y1520" s="148"/>
      <c r="Z1520" s="148"/>
      <c r="AA1520" s="148"/>
      <c r="AB1520" s="148"/>
      <c r="AC1520" s="148"/>
      <c r="AD1520" s="148"/>
      <c r="AE1520" s="148"/>
      <c r="AF1520" s="148"/>
      <c r="AG1520" s="148"/>
      <c r="AH1520" s="148"/>
      <c r="AI1520" s="148"/>
      <c r="AJ1520" s="148"/>
      <c r="AK1520" s="148"/>
      <c r="AL1520" s="148"/>
      <c r="AM1520" s="148"/>
      <c r="AN1520" s="148"/>
      <c r="AO1520" s="148"/>
      <c r="AP1520" s="148"/>
      <c r="AQ1520" s="148"/>
      <c r="AR1520" s="148"/>
      <c r="AS1520" s="148"/>
      <c r="AT1520" s="148"/>
      <c r="AU1520" s="148"/>
      <c r="AV1520" s="148"/>
      <c r="AW1520" s="148"/>
      <c r="AX1520" s="148"/>
      <c r="AY1520" s="148"/>
      <c r="AZ1520" s="148"/>
      <c r="BA1520" s="148"/>
      <c r="BB1520" s="148"/>
      <c r="BC1520" s="148"/>
      <c r="BD1520" s="148"/>
      <c r="BE1520" s="148"/>
      <c r="BF1520" s="148"/>
      <c r="BG1520" s="148"/>
      <c r="BH1520" s="148"/>
      <c r="BI1520" s="148"/>
      <c r="BJ1520" s="148"/>
      <c r="BK1520" s="148"/>
      <c r="BL1520" s="148"/>
      <c r="BM1520" s="148"/>
      <c r="BN1520" s="148"/>
      <c r="BO1520" s="148"/>
      <c r="BP1520" s="148"/>
      <c r="BQ1520" s="148"/>
      <c r="BR1520" s="148"/>
      <c r="BS1520" s="148"/>
      <c r="BT1520" s="148"/>
      <c r="BU1520" s="148"/>
      <c r="BV1520" s="148"/>
      <c r="BW1520" s="148"/>
      <c r="BX1520" s="148"/>
      <c r="BY1520" s="148"/>
      <c r="BZ1520" s="148"/>
    </row>
    <row r="1521" spans="1:78" s="133" customFormat="1" ht="12.75" customHeight="1" x14ac:dyDescent="0.2">
      <c r="A1521" s="141" t="s">
        <v>27306</v>
      </c>
      <c r="B1521" s="145" t="s">
        <v>26937</v>
      </c>
      <c r="C1521" s="131"/>
      <c r="D1521" s="131"/>
      <c r="E1521" s="152"/>
      <c r="F1521" s="152"/>
      <c r="G1521" s="152"/>
      <c r="H1521" s="152"/>
      <c r="I1521" s="152"/>
      <c r="J1521" s="152"/>
      <c r="K1521" s="152"/>
      <c r="L1521" s="152"/>
      <c r="M1521" s="152"/>
      <c r="N1521" s="152"/>
      <c r="O1521" s="152"/>
      <c r="P1521" s="152"/>
      <c r="Q1521" s="152"/>
      <c r="R1521" s="212"/>
      <c r="U1521" s="148"/>
      <c r="V1521" s="148"/>
      <c r="W1521" s="148"/>
      <c r="X1521" s="148"/>
      <c r="Y1521" s="148"/>
      <c r="Z1521" s="148"/>
      <c r="AA1521" s="148"/>
      <c r="AB1521" s="148"/>
      <c r="AC1521" s="148"/>
      <c r="AD1521" s="148"/>
      <c r="AE1521" s="148"/>
      <c r="AF1521" s="148"/>
      <c r="AG1521" s="148"/>
      <c r="AH1521" s="148"/>
      <c r="AI1521" s="148"/>
      <c r="AJ1521" s="148"/>
      <c r="AK1521" s="148"/>
      <c r="AL1521" s="148"/>
      <c r="AM1521" s="148"/>
      <c r="AN1521" s="148"/>
      <c r="AO1521" s="148"/>
      <c r="AP1521" s="148"/>
      <c r="AQ1521" s="148"/>
      <c r="AR1521" s="148"/>
      <c r="AS1521" s="148"/>
      <c r="AT1521" s="148"/>
      <c r="AU1521" s="148"/>
      <c r="AV1521" s="148"/>
      <c r="AW1521" s="148"/>
      <c r="AX1521" s="148"/>
      <c r="AY1521" s="148"/>
      <c r="AZ1521" s="148"/>
      <c r="BA1521" s="148"/>
      <c r="BB1521" s="148"/>
      <c r="BC1521" s="148"/>
      <c r="BD1521" s="148"/>
      <c r="BE1521" s="148"/>
      <c r="BF1521" s="148"/>
      <c r="BG1521" s="148"/>
      <c r="BH1521" s="148"/>
      <c r="BI1521" s="148"/>
      <c r="BJ1521" s="148"/>
      <c r="BK1521" s="148"/>
      <c r="BL1521" s="148"/>
      <c r="BM1521" s="148"/>
      <c r="BN1521" s="148"/>
      <c r="BO1521" s="148"/>
      <c r="BP1521" s="148"/>
      <c r="BQ1521" s="148"/>
      <c r="BR1521" s="148"/>
      <c r="BS1521" s="148"/>
      <c r="BT1521" s="148"/>
      <c r="BU1521" s="148"/>
      <c r="BV1521" s="148"/>
      <c r="BW1521" s="148"/>
      <c r="BX1521" s="148"/>
      <c r="BY1521" s="148"/>
      <c r="BZ1521" s="148"/>
    </row>
    <row r="1522" spans="1:78" s="133" customFormat="1" ht="12.75" customHeight="1" x14ac:dyDescent="0.2">
      <c r="A1522" s="142" t="s">
        <v>27306</v>
      </c>
      <c r="B1522" s="126">
        <v>0.01</v>
      </c>
      <c r="C1522" s="127"/>
      <c r="D1522" s="127"/>
      <c r="E1522" s="125"/>
      <c r="F1522" s="125"/>
      <c r="G1522" s="125"/>
      <c r="H1522" s="125"/>
      <c r="I1522" s="125"/>
      <c r="J1522" s="125"/>
      <c r="K1522" s="125"/>
      <c r="L1522" s="125"/>
      <c r="M1522" s="125"/>
      <c r="N1522" s="125"/>
      <c r="O1522" s="125"/>
      <c r="P1522" s="125"/>
      <c r="Q1522" s="125"/>
      <c r="R1522" s="149"/>
      <c r="U1522" s="148"/>
      <c r="V1522" s="148"/>
      <c r="W1522" s="148"/>
      <c r="X1522" s="148"/>
      <c r="Y1522" s="148"/>
      <c r="Z1522" s="148"/>
      <c r="AA1522" s="148"/>
      <c r="AB1522" s="148"/>
      <c r="AC1522" s="148"/>
      <c r="AD1522" s="148"/>
      <c r="AE1522" s="148"/>
      <c r="AF1522" s="148"/>
      <c r="AG1522" s="148"/>
      <c r="AH1522" s="148"/>
      <c r="AI1522" s="148"/>
      <c r="AJ1522" s="148"/>
      <c r="AK1522" s="148"/>
      <c r="AL1522" s="148"/>
      <c r="AM1522" s="148"/>
      <c r="AN1522" s="148"/>
      <c r="AO1522" s="148"/>
      <c r="AP1522" s="148"/>
      <c r="AQ1522" s="148"/>
      <c r="AR1522" s="148"/>
      <c r="AS1522" s="148"/>
      <c r="AT1522" s="148"/>
      <c r="AU1522" s="148"/>
      <c r="AV1522" s="148"/>
      <c r="AW1522" s="148"/>
      <c r="AX1522" s="148"/>
      <c r="AY1522" s="148"/>
      <c r="AZ1522" s="148"/>
      <c r="BA1522" s="148"/>
      <c r="BB1522" s="148"/>
      <c r="BC1522" s="148"/>
      <c r="BD1522" s="148"/>
      <c r="BE1522" s="148"/>
      <c r="BF1522" s="148"/>
      <c r="BG1522" s="148"/>
      <c r="BH1522" s="148"/>
      <c r="BI1522" s="148"/>
      <c r="BJ1522" s="148"/>
      <c r="BK1522" s="148"/>
      <c r="BL1522" s="148"/>
      <c r="BM1522" s="148"/>
      <c r="BN1522" s="148"/>
      <c r="BO1522" s="148"/>
      <c r="BP1522" s="148"/>
      <c r="BQ1522" s="148"/>
      <c r="BR1522" s="148"/>
      <c r="BS1522" s="148"/>
      <c r="BT1522" s="148"/>
      <c r="BU1522" s="148"/>
      <c r="BV1522" s="148"/>
      <c r="BW1522" s="148"/>
      <c r="BX1522" s="148"/>
      <c r="BY1522" s="148"/>
      <c r="BZ1522" s="148"/>
    </row>
    <row r="1523" spans="1:78" s="133" customFormat="1" ht="25.5" x14ac:dyDescent="0.2">
      <c r="A1523" s="141" t="s">
        <v>27189</v>
      </c>
      <c r="B1523" s="152" t="s">
        <v>26957</v>
      </c>
      <c r="C1523" s="152" t="s">
        <v>26893</v>
      </c>
      <c r="D1523" s="131" t="s">
        <v>21</v>
      </c>
      <c r="E1523" s="152"/>
      <c r="F1523" s="152"/>
      <c r="G1523" s="152"/>
      <c r="H1523" s="152"/>
      <c r="I1523" s="152"/>
      <c r="J1523" s="152"/>
      <c r="K1523" s="152"/>
      <c r="L1523" s="152"/>
      <c r="M1523" s="152"/>
      <c r="N1523" s="152"/>
      <c r="O1523" s="152"/>
      <c r="P1523" s="152"/>
      <c r="Q1523" s="152"/>
      <c r="R1523" s="212"/>
      <c r="U1523" s="148"/>
      <c r="V1523" s="148"/>
      <c r="W1523" s="148"/>
      <c r="X1523" s="148"/>
      <c r="Y1523" s="148"/>
      <c r="Z1523" s="148"/>
      <c r="AA1523" s="148"/>
      <c r="AB1523" s="148"/>
      <c r="AC1523" s="148"/>
      <c r="AD1523" s="148"/>
      <c r="AE1523" s="148"/>
      <c r="AF1523" s="148"/>
      <c r="AG1523" s="148"/>
      <c r="AH1523" s="148"/>
      <c r="AI1523" s="148"/>
      <c r="AJ1523" s="148"/>
      <c r="AK1523" s="148"/>
      <c r="AL1523" s="148"/>
      <c r="AM1523" s="148"/>
      <c r="AN1523" s="148"/>
      <c r="AO1523" s="148"/>
      <c r="AP1523" s="148"/>
      <c r="AQ1523" s="148"/>
      <c r="AR1523" s="148"/>
      <c r="AS1523" s="148"/>
      <c r="AT1523" s="148"/>
      <c r="AU1523" s="148"/>
      <c r="AV1523" s="148"/>
      <c r="AW1523" s="148"/>
      <c r="AX1523" s="148"/>
      <c r="AY1523" s="148"/>
      <c r="AZ1523" s="148"/>
      <c r="BA1523" s="148"/>
      <c r="BB1523" s="148"/>
      <c r="BC1523" s="148"/>
      <c r="BD1523" s="148"/>
      <c r="BE1523" s="148"/>
      <c r="BF1523" s="148"/>
      <c r="BG1523" s="148"/>
      <c r="BH1523" s="148"/>
      <c r="BI1523" s="148"/>
      <c r="BJ1523" s="148"/>
      <c r="BK1523" s="148"/>
      <c r="BL1523" s="148"/>
      <c r="BM1523" s="148"/>
      <c r="BN1523" s="148"/>
      <c r="BO1523" s="148"/>
      <c r="BP1523" s="148"/>
      <c r="BQ1523" s="148"/>
      <c r="BR1523" s="148"/>
      <c r="BS1523" s="148"/>
      <c r="BT1523" s="148"/>
      <c r="BU1523" s="148"/>
      <c r="BV1523" s="148"/>
      <c r="BW1523" s="148"/>
      <c r="BX1523" s="148"/>
      <c r="BY1523" s="148"/>
      <c r="BZ1523" s="148"/>
    </row>
    <row r="1524" spans="1:78" s="133" customFormat="1" ht="12.75" customHeight="1" x14ac:dyDescent="0.2">
      <c r="A1524" s="142" t="s">
        <v>27189</v>
      </c>
      <c r="B1524" s="125">
        <v>0.01</v>
      </c>
      <c r="C1524" s="125">
        <v>0.01</v>
      </c>
      <c r="D1524" s="127">
        <v>0.01</v>
      </c>
      <c r="E1524" s="125"/>
      <c r="F1524" s="125"/>
      <c r="G1524" s="125"/>
      <c r="H1524" s="125"/>
      <c r="I1524" s="125"/>
      <c r="J1524" s="125"/>
      <c r="K1524" s="125"/>
      <c r="L1524" s="125"/>
      <c r="M1524" s="125"/>
      <c r="N1524" s="125"/>
      <c r="O1524" s="125"/>
      <c r="P1524" s="125"/>
      <c r="Q1524" s="125"/>
      <c r="R1524" s="149"/>
      <c r="U1524" s="148"/>
      <c r="V1524" s="148"/>
      <c r="W1524" s="148"/>
      <c r="X1524" s="148"/>
      <c r="Y1524" s="148"/>
      <c r="Z1524" s="148"/>
      <c r="AA1524" s="148"/>
      <c r="AB1524" s="148"/>
      <c r="AC1524" s="148"/>
      <c r="AD1524" s="148"/>
      <c r="AE1524" s="148"/>
      <c r="AF1524" s="148"/>
      <c r="AG1524" s="148"/>
      <c r="AH1524" s="148"/>
      <c r="AI1524" s="148"/>
      <c r="AJ1524" s="148"/>
      <c r="AK1524" s="148"/>
      <c r="AL1524" s="148"/>
      <c r="AM1524" s="148"/>
      <c r="AN1524" s="148"/>
      <c r="AO1524" s="148"/>
      <c r="AP1524" s="148"/>
      <c r="AQ1524" s="148"/>
      <c r="AR1524" s="148"/>
      <c r="AS1524" s="148"/>
      <c r="AT1524" s="148"/>
      <c r="AU1524" s="148"/>
      <c r="AV1524" s="148"/>
      <c r="AW1524" s="148"/>
      <c r="AX1524" s="148"/>
      <c r="AY1524" s="148"/>
      <c r="AZ1524" s="148"/>
      <c r="BA1524" s="148"/>
      <c r="BB1524" s="148"/>
      <c r="BC1524" s="148"/>
      <c r="BD1524" s="148"/>
      <c r="BE1524" s="148"/>
      <c r="BF1524" s="148"/>
      <c r="BG1524" s="148"/>
      <c r="BH1524" s="148"/>
      <c r="BI1524" s="148"/>
      <c r="BJ1524" s="148"/>
      <c r="BK1524" s="148"/>
      <c r="BL1524" s="148"/>
      <c r="BM1524" s="148"/>
      <c r="BN1524" s="148"/>
      <c r="BO1524" s="148"/>
      <c r="BP1524" s="148"/>
      <c r="BQ1524" s="148"/>
      <c r="BR1524" s="148"/>
      <c r="BS1524" s="148"/>
      <c r="BT1524" s="148"/>
      <c r="BU1524" s="148"/>
      <c r="BV1524" s="148"/>
      <c r="BW1524" s="148"/>
      <c r="BX1524" s="148"/>
      <c r="BY1524" s="148"/>
      <c r="BZ1524" s="148"/>
    </row>
    <row r="1525" spans="1:78" s="133" customFormat="1" ht="25.5" x14ac:dyDescent="0.2">
      <c r="A1525" s="129" t="s">
        <v>122</v>
      </c>
      <c r="B1525" s="130" t="s">
        <v>21</v>
      </c>
      <c r="C1525" s="130" t="s">
        <v>26904</v>
      </c>
      <c r="D1525" s="131" t="s">
        <v>2</v>
      </c>
      <c r="E1525" s="131" t="s">
        <v>26</v>
      </c>
      <c r="F1525" s="131" t="s">
        <v>23</v>
      </c>
      <c r="G1525" s="131"/>
      <c r="H1525" s="131"/>
      <c r="I1525" s="131"/>
      <c r="J1525" s="131"/>
      <c r="K1525" s="131"/>
      <c r="L1525" s="131"/>
      <c r="M1525" s="131"/>
      <c r="N1525" s="131"/>
      <c r="O1525" s="131"/>
      <c r="P1525" s="131"/>
      <c r="Q1525" s="131"/>
      <c r="R1525" s="137"/>
    </row>
    <row r="1526" spans="1:78" s="133" customFormat="1" ht="12.75" customHeight="1" x14ac:dyDescent="0.2">
      <c r="A1526" s="134" t="s">
        <v>122</v>
      </c>
      <c r="B1526" s="125">
        <v>0.01</v>
      </c>
      <c r="C1526" s="126">
        <v>0.01</v>
      </c>
      <c r="D1526" s="127">
        <v>0.01</v>
      </c>
      <c r="E1526" s="125">
        <v>0.01</v>
      </c>
      <c r="F1526" s="125">
        <v>0.09</v>
      </c>
      <c r="G1526" s="125"/>
      <c r="H1526" s="125"/>
      <c r="I1526" s="125"/>
      <c r="J1526" s="125"/>
      <c r="K1526" s="125"/>
      <c r="L1526" s="125"/>
      <c r="M1526" s="125"/>
      <c r="N1526" s="125"/>
      <c r="O1526" s="125"/>
      <c r="P1526" s="125"/>
      <c r="Q1526" s="125"/>
      <c r="R1526" s="149"/>
      <c r="U1526" s="148"/>
      <c r="V1526" s="148"/>
      <c r="W1526" s="148"/>
      <c r="X1526" s="148"/>
      <c r="Y1526" s="148"/>
      <c r="Z1526" s="148"/>
      <c r="AA1526" s="148"/>
      <c r="AB1526" s="148"/>
      <c r="AC1526" s="148"/>
      <c r="AD1526" s="148"/>
      <c r="AE1526" s="148"/>
      <c r="AF1526" s="148"/>
      <c r="AG1526" s="148"/>
      <c r="AH1526" s="148"/>
      <c r="AI1526" s="148"/>
      <c r="AJ1526" s="148"/>
      <c r="AK1526" s="148"/>
      <c r="AL1526" s="148"/>
      <c r="AM1526" s="148"/>
      <c r="AN1526" s="148"/>
      <c r="AO1526" s="148"/>
      <c r="AP1526" s="148"/>
      <c r="AQ1526" s="148"/>
      <c r="AR1526" s="148"/>
      <c r="AS1526" s="148"/>
      <c r="AT1526" s="148"/>
      <c r="AU1526" s="148"/>
      <c r="AV1526" s="148"/>
      <c r="AW1526" s="148"/>
      <c r="AX1526" s="148"/>
      <c r="AY1526" s="148"/>
      <c r="AZ1526" s="148"/>
      <c r="BA1526" s="148"/>
      <c r="BB1526" s="148"/>
      <c r="BC1526" s="148"/>
      <c r="BD1526" s="148"/>
      <c r="BE1526" s="148"/>
      <c r="BF1526" s="148"/>
      <c r="BG1526" s="148"/>
      <c r="BH1526" s="148"/>
      <c r="BI1526" s="148"/>
      <c r="BJ1526" s="148"/>
      <c r="BK1526" s="148"/>
      <c r="BL1526" s="148"/>
      <c r="BM1526" s="148"/>
      <c r="BN1526" s="148"/>
      <c r="BO1526" s="148"/>
      <c r="BP1526" s="148"/>
      <c r="BQ1526" s="148"/>
      <c r="BR1526" s="148"/>
      <c r="BS1526" s="148"/>
      <c r="BT1526" s="148"/>
      <c r="BU1526" s="148"/>
      <c r="BV1526" s="148"/>
      <c r="BW1526" s="148"/>
      <c r="BX1526" s="148"/>
      <c r="BY1526" s="148"/>
      <c r="BZ1526" s="148"/>
    </row>
    <row r="1527" spans="1:78" s="133" customFormat="1" ht="25.5" x14ac:dyDescent="0.2">
      <c r="A1527" s="141" t="s">
        <v>123</v>
      </c>
      <c r="B1527" s="130" t="s">
        <v>27078</v>
      </c>
      <c r="C1527" s="130" t="s">
        <v>21</v>
      </c>
      <c r="D1527" s="131" t="s">
        <v>26</v>
      </c>
      <c r="E1527" s="131"/>
      <c r="F1527" s="131"/>
      <c r="G1527" s="131"/>
      <c r="H1527" s="131"/>
      <c r="I1527" s="131"/>
      <c r="J1527" s="131"/>
      <c r="K1527" s="131"/>
      <c r="L1527" s="131"/>
      <c r="M1527" s="131"/>
      <c r="N1527" s="131"/>
      <c r="O1527" s="131"/>
      <c r="P1527" s="131"/>
      <c r="Q1527" s="131"/>
      <c r="R1527" s="137"/>
    </row>
    <row r="1528" spans="1:78" s="133" customFormat="1" ht="12.75" customHeight="1" x14ac:dyDescent="0.2">
      <c r="A1528" s="142" t="s">
        <v>123</v>
      </c>
      <c r="B1528" s="125">
        <v>0.01</v>
      </c>
      <c r="C1528" s="127">
        <v>0.01</v>
      </c>
      <c r="D1528" s="127">
        <v>0.01</v>
      </c>
      <c r="E1528" s="125"/>
      <c r="F1528" s="125"/>
      <c r="G1528" s="125"/>
      <c r="H1528" s="125"/>
      <c r="I1528" s="125"/>
      <c r="J1528" s="125"/>
      <c r="K1528" s="125"/>
      <c r="L1528" s="125"/>
      <c r="M1528" s="125"/>
      <c r="N1528" s="125"/>
      <c r="O1528" s="125"/>
      <c r="P1528" s="125"/>
      <c r="Q1528" s="125"/>
      <c r="R1528" s="135"/>
    </row>
    <row r="1529" spans="1:78" s="133" customFormat="1" ht="12.75" customHeight="1" x14ac:dyDescent="0.2">
      <c r="A1529" s="141" t="s">
        <v>27417</v>
      </c>
      <c r="B1529" s="152" t="s">
        <v>26893</v>
      </c>
      <c r="C1529" s="131"/>
      <c r="D1529" s="131"/>
      <c r="E1529" s="152"/>
      <c r="F1529" s="152"/>
      <c r="G1529" s="152"/>
      <c r="H1529" s="152"/>
      <c r="I1529" s="152"/>
      <c r="J1529" s="152"/>
      <c r="K1529" s="152"/>
      <c r="L1529" s="152"/>
      <c r="M1529" s="152"/>
      <c r="N1529" s="152"/>
      <c r="O1529" s="152"/>
      <c r="P1529" s="152"/>
      <c r="Q1529" s="152"/>
      <c r="R1529" s="153"/>
    </row>
    <row r="1530" spans="1:78" s="133" customFormat="1" ht="12.75" customHeight="1" x14ac:dyDescent="0.2">
      <c r="A1530" s="142" t="s">
        <v>27417</v>
      </c>
      <c r="B1530" s="125">
        <v>0.01</v>
      </c>
      <c r="C1530" s="127"/>
      <c r="D1530" s="127"/>
      <c r="E1530" s="125"/>
      <c r="F1530" s="125"/>
      <c r="G1530" s="125"/>
      <c r="H1530" s="125"/>
      <c r="I1530" s="125"/>
      <c r="J1530" s="125"/>
      <c r="K1530" s="125"/>
      <c r="L1530" s="125"/>
      <c r="M1530" s="125"/>
      <c r="N1530" s="125"/>
      <c r="O1530" s="125"/>
      <c r="P1530" s="125"/>
      <c r="Q1530" s="125"/>
      <c r="R1530" s="135"/>
    </row>
    <row r="1531" spans="1:78" s="133" customFormat="1" ht="12.75" customHeight="1" x14ac:dyDescent="0.2">
      <c r="A1531" s="158" t="s">
        <v>27148</v>
      </c>
      <c r="B1531" s="144" t="s">
        <v>26893</v>
      </c>
      <c r="C1531" s="146" t="s">
        <v>20</v>
      </c>
      <c r="D1531" s="146"/>
      <c r="E1531" s="144"/>
      <c r="F1531" s="144"/>
      <c r="G1531" s="144"/>
      <c r="H1531" s="144"/>
      <c r="I1531" s="144"/>
      <c r="J1531" s="144"/>
      <c r="K1531" s="144"/>
      <c r="L1531" s="144"/>
      <c r="M1531" s="144"/>
      <c r="N1531" s="144"/>
      <c r="O1531" s="144"/>
      <c r="P1531" s="144"/>
      <c r="Q1531" s="144"/>
      <c r="R1531" s="147"/>
    </row>
    <row r="1532" spans="1:78" s="133" customFormat="1" ht="12.75" customHeight="1" x14ac:dyDescent="0.2">
      <c r="A1532" s="158" t="s">
        <v>27148</v>
      </c>
      <c r="B1532" s="144">
        <v>0.01</v>
      </c>
      <c r="C1532" s="146">
        <v>0.01</v>
      </c>
      <c r="D1532" s="146"/>
      <c r="E1532" s="144"/>
      <c r="F1532" s="144"/>
      <c r="G1532" s="144"/>
      <c r="H1532" s="144"/>
      <c r="I1532" s="144"/>
      <c r="J1532" s="144"/>
      <c r="K1532" s="144"/>
      <c r="L1532" s="144"/>
      <c r="M1532" s="144"/>
      <c r="N1532" s="144"/>
      <c r="O1532" s="144"/>
      <c r="P1532" s="144"/>
      <c r="Q1532" s="144"/>
      <c r="R1532" s="147"/>
    </row>
    <row r="1533" spans="1:78" s="133" customFormat="1" ht="25.5" x14ac:dyDescent="0.2">
      <c r="A1533" s="141" t="s">
        <v>27207</v>
      </c>
      <c r="B1533" s="152" t="s">
        <v>26893</v>
      </c>
      <c r="C1533" s="131" t="s">
        <v>26</v>
      </c>
      <c r="D1533" s="131"/>
      <c r="E1533" s="152"/>
      <c r="F1533" s="152"/>
      <c r="G1533" s="152"/>
      <c r="H1533" s="152"/>
      <c r="I1533" s="152"/>
      <c r="J1533" s="152"/>
      <c r="K1533" s="152"/>
      <c r="L1533" s="152"/>
      <c r="M1533" s="152"/>
      <c r="N1533" s="152"/>
      <c r="O1533" s="152"/>
      <c r="P1533" s="152"/>
      <c r="Q1533" s="152"/>
      <c r="R1533" s="153"/>
    </row>
    <row r="1534" spans="1:78" s="133" customFormat="1" ht="12.75" customHeight="1" x14ac:dyDescent="0.2">
      <c r="A1534" s="142" t="s">
        <v>27207</v>
      </c>
      <c r="B1534" s="125">
        <v>0.01</v>
      </c>
      <c r="C1534" s="127">
        <v>0.01</v>
      </c>
      <c r="D1534" s="127"/>
      <c r="E1534" s="125"/>
      <c r="F1534" s="125"/>
      <c r="G1534" s="125"/>
      <c r="H1534" s="125"/>
      <c r="I1534" s="125"/>
      <c r="J1534" s="125"/>
      <c r="K1534" s="125"/>
      <c r="L1534" s="125"/>
      <c r="M1534" s="125"/>
      <c r="N1534" s="125"/>
      <c r="O1534" s="125"/>
      <c r="P1534" s="125"/>
      <c r="Q1534" s="125"/>
      <c r="R1534" s="135"/>
    </row>
    <row r="1535" spans="1:78" s="133" customFormat="1" ht="12.75" customHeight="1" x14ac:dyDescent="0.2">
      <c r="A1535" s="141" t="s">
        <v>27447</v>
      </c>
      <c r="B1535" s="152" t="s">
        <v>26893</v>
      </c>
      <c r="C1535" s="131"/>
      <c r="D1535" s="131"/>
      <c r="E1535" s="152"/>
      <c r="F1535" s="152"/>
      <c r="G1535" s="152"/>
      <c r="H1535" s="152"/>
      <c r="I1535" s="152"/>
      <c r="J1535" s="152"/>
      <c r="K1535" s="152"/>
      <c r="L1535" s="152"/>
      <c r="M1535" s="152"/>
      <c r="N1535" s="152"/>
      <c r="O1535" s="152"/>
      <c r="P1535" s="152"/>
      <c r="Q1535" s="152"/>
      <c r="R1535" s="153"/>
    </row>
    <row r="1536" spans="1:78" s="133" customFormat="1" ht="12.75" customHeight="1" x14ac:dyDescent="0.2">
      <c r="A1536" s="142" t="s">
        <v>27447</v>
      </c>
      <c r="B1536" s="125">
        <v>0.01</v>
      </c>
      <c r="C1536" s="127"/>
      <c r="D1536" s="127"/>
      <c r="E1536" s="125"/>
      <c r="F1536" s="125"/>
      <c r="G1536" s="125"/>
      <c r="H1536" s="125"/>
      <c r="I1536" s="125"/>
      <c r="J1536" s="125"/>
      <c r="K1536" s="125"/>
      <c r="L1536" s="125"/>
      <c r="M1536" s="125"/>
      <c r="N1536" s="125"/>
      <c r="O1536" s="125"/>
      <c r="P1536" s="125"/>
      <c r="Q1536" s="125"/>
      <c r="R1536" s="135"/>
    </row>
    <row r="1537" spans="1:18" s="133" customFormat="1" ht="12.75" customHeight="1" x14ac:dyDescent="0.2">
      <c r="A1537" s="158" t="s">
        <v>27420</v>
      </c>
      <c r="B1537" s="144" t="s">
        <v>26893</v>
      </c>
      <c r="C1537" s="146"/>
      <c r="D1537" s="146"/>
      <c r="E1537" s="144"/>
      <c r="F1537" s="144"/>
      <c r="G1537" s="144"/>
      <c r="H1537" s="144"/>
      <c r="I1537" s="144"/>
      <c r="J1537" s="144"/>
      <c r="K1537" s="144"/>
      <c r="L1537" s="144"/>
      <c r="M1537" s="144"/>
      <c r="N1537" s="144"/>
      <c r="O1537" s="144"/>
      <c r="P1537" s="144"/>
      <c r="Q1537" s="144"/>
      <c r="R1537" s="147"/>
    </row>
    <row r="1538" spans="1:18" s="133" customFormat="1" ht="12.75" customHeight="1" x14ac:dyDescent="0.2">
      <c r="A1538" s="158" t="s">
        <v>27420</v>
      </c>
      <c r="B1538" s="144">
        <v>0.01</v>
      </c>
      <c r="C1538" s="146"/>
      <c r="D1538" s="146"/>
      <c r="E1538" s="144"/>
      <c r="F1538" s="144"/>
      <c r="G1538" s="144"/>
      <c r="H1538" s="144"/>
      <c r="I1538" s="144"/>
      <c r="J1538" s="144"/>
      <c r="K1538" s="144"/>
      <c r="L1538" s="144"/>
      <c r="M1538" s="144"/>
      <c r="N1538" s="144"/>
      <c r="O1538" s="144"/>
      <c r="P1538" s="144"/>
      <c r="Q1538" s="144"/>
      <c r="R1538" s="147"/>
    </row>
    <row r="1539" spans="1:18" s="133" customFormat="1" ht="25.5" x14ac:dyDescent="0.2">
      <c r="A1539" s="139" t="s">
        <v>26956</v>
      </c>
      <c r="B1539" s="152" t="s">
        <v>26957</v>
      </c>
      <c r="C1539" s="194" t="s">
        <v>26</v>
      </c>
      <c r="D1539" s="194"/>
      <c r="E1539" s="152"/>
      <c r="F1539" s="152"/>
      <c r="G1539" s="152"/>
      <c r="H1539" s="152"/>
      <c r="I1539" s="152"/>
      <c r="J1539" s="152"/>
      <c r="K1539" s="152"/>
      <c r="L1539" s="152"/>
      <c r="M1539" s="152"/>
      <c r="N1539" s="152"/>
      <c r="O1539" s="152"/>
      <c r="P1539" s="152"/>
      <c r="Q1539" s="152"/>
      <c r="R1539" s="203"/>
    </row>
    <row r="1540" spans="1:18" s="133" customFormat="1" ht="12.75" customHeight="1" x14ac:dyDescent="0.2">
      <c r="A1540" s="134" t="s">
        <v>26956</v>
      </c>
      <c r="B1540" s="125">
        <v>0.01</v>
      </c>
      <c r="C1540" s="126">
        <v>0.01</v>
      </c>
      <c r="D1540" s="127"/>
      <c r="E1540" s="125"/>
      <c r="F1540" s="125"/>
      <c r="G1540" s="125"/>
      <c r="H1540" s="125"/>
      <c r="I1540" s="125"/>
      <c r="J1540" s="125"/>
      <c r="K1540" s="125"/>
      <c r="L1540" s="125"/>
      <c r="M1540" s="125"/>
      <c r="N1540" s="125"/>
      <c r="O1540" s="125"/>
      <c r="P1540" s="125"/>
      <c r="Q1540" s="125"/>
      <c r="R1540" s="204"/>
    </row>
    <row r="1541" spans="1:18" s="133" customFormat="1" ht="12.75" customHeight="1" x14ac:dyDescent="0.2">
      <c r="A1541" s="129" t="s">
        <v>27219</v>
      </c>
      <c r="B1541" s="152" t="s">
        <v>21</v>
      </c>
      <c r="C1541" s="194"/>
      <c r="D1541" s="131"/>
      <c r="E1541" s="152"/>
      <c r="F1541" s="152"/>
      <c r="G1541" s="152"/>
      <c r="H1541" s="152"/>
      <c r="I1541" s="152"/>
      <c r="J1541" s="152"/>
      <c r="K1541" s="152"/>
      <c r="L1541" s="152"/>
      <c r="M1541" s="152"/>
      <c r="N1541" s="152"/>
      <c r="O1541" s="152"/>
      <c r="P1541" s="152"/>
      <c r="Q1541" s="152"/>
      <c r="R1541" s="203"/>
    </row>
    <row r="1542" spans="1:18" s="133" customFormat="1" ht="12.75" customHeight="1" x14ac:dyDescent="0.2">
      <c r="A1542" s="134" t="s">
        <v>27219</v>
      </c>
      <c r="B1542" s="125">
        <v>0.01</v>
      </c>
      <c r="C1542" s="126"/>
      <c r="D1542" s="127"/>
      <c r="E1542" s="125"/>
      <c r="F1542" s="125"/>
      <c r="G1542" s="125"/>
      <c r="H1542" s="125"/>
      <c r="I1542" s="125"/>
      <c r="J1542" s="125"/>
      <c r="K1542" s="125"/>
      <c r="L1542" s="125"/>
      <c r="M1542" s="125"/>
      <c r="N1542" s="125"/>
      <c r="O1542" s="125"/>
      <c r="P1542" s="125"/>
      <c r="Q1542" s="125"/>
      <c r="R1542" s="204"/>
    </row>
    <row r="1543" spans="1:18" s="133" customFormat="1" ht="12.75" customHeight="1" x14ac:dyDescent="0.2">
      <c r="A1543" s="150" t="s">
        <v>27037</v>
      </c>
      <c r="B1543" s="144" t="s">
        <v>26904</v>
      </c>
      <c r="C1543" s="145" t="s">
        <v>26893</v>
      </c>
      <c r="D1543" s="146"/>
      <c r="E1543" s="144"/>
      <c r="F1543" s="144"/>
      <c r="G1543" s="144"/>
      <c r="H1543" s="144"/>
      <c r="I1543" s="144"/>
      <c r="J1543" s="144"/>
      <c r="K1543" s="144"/>
      <c r="L1543" s="144"/>
      <c r="M1543" s="144"/>
      <c r="N1543" s="144"/>
      <c r="O1543" s="144"/>
      <c r="P1543" s="144"/>
      <c r="Q1543" s="144"/>
      <c r="R1543" s="205"/>
    </row>
    <row r="1544" spans="1:18" s="133" customFormat="1" ht="12.75" customHeight="1" x14ac:dyDescent="0.2">
      <c r="A1544" s="134" t="s">
        <v>27037</v>
      </c>
      <c r="B1544" s="125">
        <v>0.01</v>
      </c>
      <c r="C1544" s="126">
        <v>0.01</v>
      </c>
      <c r="D1544" s="127"/>
      <c r="E1544" s="125"/>
      <c r="F1544" s="125"/>
      <c r="G1544" s="125"/>
      <c r="H1544" s="125"/>
      <c r="I1544" s="125"/>
      <c r="J1544" s="125"/>
      <c r="K1544" s="125"/>
      <c r="L1544" s="125"/>
      <c r="M1544" s="125"/>
      <c r="N1544" s="125"/>
      <c r="O1544" s="125"/>
      <c r="P1544" s="125"/>
      <c r="Q1544" s="125"/>
      <c r="R1544" s="204"/>
    </row>
    <row r="1545" spans="1:18" s="133" customFormat="1" ht="25.5" x14ac:dyDescent="0.2">
      <c r="A1545" s="150" t="s">
        <v>27468</v>
      </c>
      <c r="B1545" s="152" t="s">
        <v>21</v>
      </c>
      <c r="C1545" s="152" t="s">
        <v>20</v>
      </c>
      <c r="D1545" s="146" t="s">
        <v>26</v>
      </c>
      <c r="E1545" s="144"/>
      <c r="F1545" s="144"/>
      <c r="G1545" s="144"/>
      <c r="H1545" s="144"/>
      <c r="I1545" s="144"/>
      <c r="J1545" s="144"/>
      <c r="K1545" s="144"/>
      <c r="L1545" s="144"/>
      <c r="M1545" s="144"/>
      <c r="N1545" s="144"/>
      <c r="O1545" s="144"/>
      <c r="P1545" s="144"/>
      <c r="Q1545" s="144"/>
      <c r="R1545" s="205"/>
    </row>
    <row r="1546" spans="1:18" s="133" customFormat="1" ht="12.75" customHeight="1" x14ac:dyDescent="0.2">
      <c r="A1546" s="150" t="s">
        <v>27468</v>
      </c>
      <c r="B1546" s="144">
        <v>0.01</v>
      </c>
      <c r="C1546" s="144">
        <v>0.01</v>
      </c>
      <c r="D1546" s="144">
        <v>0.01</v>
      </c>
      <c r="E1546" s="144"/>
      <c r="F1546" s="144"/>
      <c r="G1546" s="144"/>
      <c r="H1546" s="144"/>
      <c r="I1546" s="144"/>
      <c r="J1546" s="144"/>
      <c r="K1546" s="144"/>
      <c r="L1546" s="144"/>
      <c r="M1546" s="144"/>
      <c r="N1546" s="144"/>
      <c r="O1546" s="144"/>
      <c r="P1546" s="144"/>
      <c r="Q1546" s="144"/>
      <c r="R1546" s="205"/>
    </row>
    <row r="1547" spans="1:18" s="133" customFormat="1" ht="25.5" x14ac:dyDescent="0.2">
      <c r="A1547" s="129" t="s">
        <v>27508</v>
      </c>
      <c r="B1547" s="152" t="s">
        <v>26893</v>
      </c>
      <c r="C1547" s="131" t="s">
        <v>26</v>
      </c>
      <c r="D1547" s="152"/>
      <c r="E1547" s="152"/>
      <c r="F1547" s="152"/>
      <c r="G1547" s="152"/>
      <c r="H1547" s="152"/>
      <c r="I1547" s="152"/>
      <c r="J1547" s="152"/>
      <c r="K1547" s="152"/>
      <c r="L1547" s="152"/>
      <c r="M1547" s="152"/>
      <c r="N1547" s="152"/>
      <c r="O1547" s="152"/>
      <c r="P1547" s="152"/>
      <c r="Q1547" s="152"/>
      <c r="R1547" s="203"/>
    </row>
    <row r="1548" spans="1:18" s="133" customFormat="1" ht="12.75" customHeight="1" x14ac:dyDescent="0.2">
      <c r="A1548" s="134" t="s">
        <v>27508</v>
      </c>
      <c r="B1548" s="125">
        <v>0.01</v>
      </c>
      <c r="C1548" s="125">
        <v>0.01</v>
      </c>
      <c r="D1548" s="125"/>
      <c r="E1548" s="125"/>
      <c r="F1548" s="125"/>
      <c r="G1548" s="125"/>
      <c r="H1548" s="125"/>
      <c r="I1548" s="125"/>
      <c r="J1548" s="125"/>
      <c r="K1548" s="125"/>
      <c r="L1548" s="125"/>
      <c r="M1548" s="125"/>
      <c r="N1548" s="125"/>
      <c r="O1548" s="125"/>
      <c r="P1548" s="125"/>
      <c r="Q1548" s="125"/>
      <c r="R1548" s="204"/>
    </row>
    <row r="1549" spans="1:18" s="133" customFormat="1" ht="12.75" customHeight="1" x14ac:dyDescent="0.2">
      <c r="A1549" s="150" t="s">
        <v>27531</v>
      </c>
      <c r="B1549" s="152" t="s">
        <v>21</v>
      </c>
      <c r="C1549" s="144"/>
      <c r="D1549" s="144"/>
      <c r="E1549" s="144"/>
      <c r="F1549" s="144"/>
      <c r="G1549" s="144"/>
      <c r="H1549" s="144"/>
      <c r="I1549" s="144"/>
      <c r="J1549" s="144"/>
      <c r="K1549" s="144"/>
      <c r="L1549" s="144"/>
      <c r="M1549" s="144"/>
      <c r="N1549" s="144"/>
      <c r="O1549" s="144"/>
      <c r="P1549" s="144"/>
      <c r="Q1549" s="144"/>
      <c r="R1549" s="205"/>
    </row>
    <row r="1550" spans="1:18" s="133" customFormat="1" ht="12.75" customHeight="1" x14ac:dyDescent="0.2">
      <c r="A1550" s="150" t="s">
        <v>27531</v>
      </c>
      <c r="B1550" s="144">
        <v>0.01</v>
      </c>
      <c r="C1550" s="144"/>
      <c r="D1550" s="144"/>
      <c r="E1550" s="144"/>
      <c r="F1550" s="144"/>
      <c r="G1550" s="144"/>
      <c r="H1550" s="144"/>
      <c r="I1550" s="144"/>
      <c r="J1550" s="144"/>
      <c r="K1550" s="144"/>
      <c r="L1550" s="144"/>
      <c r="M1550" s="144"/>
      <c r="N1550" s="144"/>
      <c r="O1550" s="144"/>
      <c r="P1550" s="144"/>
      <c r="Q1550" s="144"/>
      <c r="R1550" s="205"/>
    </row>
    <row r="1551" spans="1:18" s="133" customFormat="1" ht="25.5" x14ac:dyDescent="0.2">
      <c r="A1551" s="129" t="s">
        <v>27177</v>
      </c>
      <c r="B1551" s="131" t="s">
        <v>26</v>
      </c>
      <c r="C1551" s="194"/>
      <c r="D1551" s="131"/>
      <c r="E1551" s="152"/>
      <c r="F1551" s="152"/>
      <c r="G1551" s="152"/>
      <c r="H1551" s="152"/>
      <c r="I1551" s="152"/>
      <c r="J1551" s="152"/>
      <c r="K1551" s="152"/>
      <c r="L1551" s="152"/>
      <c r="M1551" s="152"/>
      <c r="N1551" s="152"/>
      <c r="O1551" s="152"/>
      <c r="P1551" s="152"/>
      <c r="Q1551" s="152"/>
      <c r="R1551" s="203"/>
    </row>
    <row r="1552" spans="1:18" s="133" customFormat="1" ht="12.75" customHeight="1" x14ac:dyDescent="0.2">
      <c r="A1552" s="134" t="s">
        <v>27177</v>
      </c>
      <c r="B1552" s="125">
        <v>0.01</v>
      </c>
      <c r="C1552" s="126"/>
      <c r="D1552" s="127"/>
      <c r="E1552" s="125"/>
      <c r="F1552" s="125"/>
      <c r="G1552" s="125"/>
      <c r="H1552" s="125"/>
      <c r="I1552" s="125"/>
      <c r="J1552" s="125"/>
      <c r="K1552" s="125"/>
      <c r="L1552" s="125"/>
      <c r="M1552" s="125"/>
      <c r="N1552" s="125"/>
      <c r="O1552" s="125"/>
      <c r="P1552" s="125"/>
      <c r="Q1552" s="125"/>
      <c r="R1552" s="204"/>
    </row>
    <row r="1553" spans="1:18" s="133" customFormat="1" ht="12.75" customHeight="1" x14ac:dyDescent="0.2">
      <c r="A1553" s="129" t="s">
        <v>27384</v>
      </c>
      <c r="B1553" s="152" t="s">
        <v>26882</v>
      </c>
      <c r="C1553" s="194"/>
      <c r="D1553" s="131"/>
      <c r="E1553" s="152"/>
      <c r="F1553" s="152"/>
      <c r="G1553" s="152"/>
      <c r="H1553" s="152"/>
      <c r="I1553" s="152"/>
      <c r="J1553" s="152"/>
      <c r="K1553" s="152"/>
      <c r="L1553" s="152"/>
      <c r="M1553" s="152"/>
      <c r="N1553" s="152"/>
      <c r="O1553" s="152"/>
      <c r="P1553" s="152"/>
      <c r="Q1553" s="152"/>
      <c r="R1553" s="203"/>
    </row>
    <row r="1554" spans="1:18" s="133" customFormat="1" ht="12.75" customHeight="1" x14ac:dyDescent="0.2">
      <c r="A1554" s="134" t="s">
        <v>27384</v>
      </c>
      <c r="B1554" s="125">
        <v>0.01</v>
      </c>
      <c r="C1554" s="126"/>
      <c r="D1554" s="127"/>
      <c r="E1554" s="125"/>
      <c r="F1554" s="125"/>
      <c r="G1554" s="125"/>
      <c r="H1554" s="125"/>
      <c r="I1554" s="125"/>
      <c r="J1554" s="125"/>
      <c r="K1554" s="125"/>
      <c r="L1554" s="125"/>
      <c r="M1554" s="125"/>
      <c r="N1554" s="125"/>
      <c r="O1554" s="125"/>
      <c r="P1554" s="125"/>
      <c r="Q1554" s="125"/>
      <c r="R1554" s="204"/>
    </row>
    <row r="1555" spans="1:18" s="133" customFormat="1" ht="25.5" x14ac:dyDescent="0.2">
      <c r="A1555" s="150" t="s">
        <v>26993</v>
      </c>
      <c r="B1555" s="144" t="s">
        <v>26893</v>
      </c>
      <c r="C1555" s="145" t="s">
        <v>26937</v>
      </c>
      <c r="D1555" s="146"/>
      <c r="E1555" s="144"/>
      <c r="F1555" s="144"/>
      <c r="G1555" s="144"/>
      <c r="H1555" s="144"/>
      <c r="I1555" s="144"/>
      <c r="J1555" s="144"/>
      <c r="K1555" s="144"/>
      <c r="L1555" s="144"/>
      <c r="M1555" s="144"/>
      <c r="N1555" s="144"/>
      <c r="O1555" s="144"/>
      <c r="P1555" s="144"/>
      <c r="Q1555" s="144"/>
      <c r="R1555" s="205"/>
    </row>
    <row r="1556" spans="1:18" s="133" customFormat="1" ht="12.75" customHeight="1" x14ac:dyDescent="0.2">
      <c r="A1556" s="134" t="s">
        <v>26993</v>
      </c>
      <c r="B1556" s="125">
        <v>0.01</v>
      </c>
      <c r="C1556" s="126">
        <v>0.01</v>
      </c>
      <c r="D1556" s="127"/>
      <c r="E1556" s="125"/>
      <c r="F1556" s="125"/>
      <c r="G1556" s="125"/>
      <c r="H1556" s="125"/>
      <c r="I1556" s="125"/>
      <c r="J1556" s="125"/>
      <c r="K1556" s="125"/>
      <c r="L1556" s="125"/>
      <c r="M1556" s="125"/>
      <c r="N1556" s="125"/>
      <c r="O1556" s="125"/>
      <c r="P1556" s="125"/>
      <c r="Q1556" s="125"/>
      <c r="R1556" s="204"/>
    </row>
    <row r="1557" spans="1:18" s="133" customFormat="1" ht="12.75" customHeight="1" x14ac:dyDescent="0.2">
      <c r="A1557" s="129" t="s">
        <v>27185</v>
      </c>
      <c r="B1557" s="152" t="s">
        <v>26882</v>
      </c>
      <c r="C1557" s="194"/>
      <c r="D1557" s="131"/>
      <c r="E1557" s="152"/>
      <c r="F1557" s="152"/>
      <c r="G1557" s="152"/>
      <c r="H1557" s="152"/>
      <c r="I1557" s="152"/>
      <c r="J1557" s="152"/>
      <c r="K1557" s="152"/>
      <c r="L1557" s="152"/>
      <c r="M1557" s="152"/>
      <c r="N1557" s="152"/>
      <c r="O1557" s="152"/>
      <c r="P1557" s="152"/>
      <c r="Q1557" s="152"/>
      <c r="R1557" s="203"/>
    </row>
    <row r="1558" spans="1:18" s="133" customFormat="1" ht="12.75" customHeight="1" x14ac:dyDescent="0.2">
      <c r="A1558" s="134" t="s">
        <v>27185</v>
      </c>
      <c r="B1558" s="125">
        <v>0.01</v>
      </c>
      <c r="C1558" s="126"/>
      <c r="D1558" s="127"/>
      <c r="E1558" s="125"/>
      <c r="F1558" s="125"/>
      <c r="G1558" s="125"/>
      <c r="H1558" s="125"/>
      <c r="I1558" s="125"/>
      <c r="J1558" s="125"/>
      <c r="K1558" s="125"/>
      <c r="L1558" s="125"/>
      <c r="M1558" s="125"/>
      <c r="N1558" s="125"/>
      <c r="O1558" s="125"/>
      <c r="P1558" s="125"/>
      <c r="Q1558" s="125"/>
      <c r="R1558" s="204"/>
    </row>
    <row r="1559" spans="1:18" s="133" customFormat="1" ht="25.5" x14ac:dyDescent="0.2">
      <c r="A1559" s="150" t="s">
        <v>27282</v>
      </c>
      <c r="B1559" s="144" t="s">
        <v>23</v>
      </c>
      <c r="C1559" s="145" t="s">
        <v>24</v>
      </c>
      <c r="D1559" s="146"/>
      <c r="E1559" s="144"/>
      <c r="F1559" s="144"/>
      <c r="G1559" s="144"/>
      <c r="H1559" s="144"/>
      <c r="I1559" s="144"/>
      <c r="J1559" s="144"/>
      <c r="K1559" s="144"/>
      <c r="L1559" s="144"/>
      <c r="M1559" s="144"/>
      <c r="N1559" s="144"/>
      <c r="O1559" s="144"/>
      <c r="P1559" s="144"/>
      <c r="Q1559" s="144"/>
      <c r="R1559" s="205"/>
    </row>
    <row r="1560" spans="1:18" s="133" customFormat="1" ht="12.75" customHeight="1" x14ac:dyDescent="0.2">
      <c r="A1560" s="150" t="s">
        <v>27282</v>
      </c>
      <c r="B1560" s="235">
        <v>0.01</v>
      </c>
      <c r="C1560" s="145">
        <v>0.01</v>
      </c>
      <c r="D1560" s="146"/>
      <c r="E1560" s="144"/>
      <c r="F1560" s="144"/>
      <c r="G1560" s="144"/>
      <c r="H1560" s="144"/>
      <c r="I1560" s="144"/>
      <c r="J1560" s="144"/>
      <c r="K1560" s="144"/>
      <c r="L1560" s="144"/>
      <c r="M1560" s="144"/>
      <c r="N1560" s="144"/>
      <c r="O1560" s="144"/>
      <c r="P1560" s="144"/>
      <c r="Q1560" s="144"/>
      <c r="R1560" s="205"/>
    </row>
    <row r="1561" spans="1:18" s="133" customFormat="1" ht="12.75" customHeight="1" x14ac:dyDescent="0.2">
      <c r="A1561" s="129" t="s">
        <v>27436</v>
      </c>
      <c r="B1561" s="152" t="s">
        <v>20</v>
      </c>
      <c r="C1561" s="194"/>
      <c r="D1561" s="131"/>
      <c r="E1561" s="152"/>
      <c r="F1561" s="152"/>
      <c r="G1561" s="152"/>
      <c r="H1561" s="152"/>
      <c r="I1561" s="152"/>
      <c r="J1561" s="152"/>
      <c r="K1561" s="152"/>
      <c r="L1561" s="152"/>
      <c r="M1561" s="152"/>
      <c r="N1561" s="152"/>
      <c r="O1561" s="152"/>
      <c r="P1561" s="152"/>
      <c r="Q1561" s="152"/>
      <c r="R1561" s="203"/>
    </row>
    <row r="1562" spans="1:18" s="133" customFormat="1" ht="12.75" customHeight="1" x14ac:dyDescent="0.2">
      <c r="A1562" s="134" t="s">
        <v>27436</v>
      </c>
      <c r="B1562" s="125">
        <v>0.01</v>
      </c>
      <c r="C1562" s="126"/>
      <c r="D1562" s="127"/>
      <c r="E1562" s="125"/>
      <c r="F1562" s="125"/>
      <c r="G1562" s="125"/>
      <c r="H1562" s="125"/>
      <c r="I1562" s="125"/>
      <c r="J1562" s="125"/>
      <c r="K1562" s="125"/>
      <c r="L1562" s="125"/>
      <c r="M1562" s="125"/>
      <c r="N1562" s="125"/>
      <c r="O1562" s="125"/>
      <c r="P1562" s="125"/>
      <c r="Q1562" s="125"/>
      <c r="R1562" s="204"/>
    </row>
    <row r="1563" spans="1:18" s="133" customFormat="1" ht="25.5" x14ac:dyDescent="0.2">
      <c r="A1563" s="150" t="s">
        <v>27300</v>
      </c>
      <c r="B1563" s="144" t="s">
        <v>23</v>
      </c>
      <c r="C1563" s="145" t="s">
        <v>24</v>
      </c>
      <c r="D1563" s="146"/>
      <c r="E1563" s="144"/>
      <c r="F1563" s="144"/>
      <c r="G1563" s="144"/>
      <c r="H1563" s="144"/>
      <c r="I1563" s="144"/>
      <c r="J1563" s="144"/>
      <c r="K1563" s="144"/>
      <c r="L1563" s="144"/>
      <c r="M1563" s="144"/>
      <c r="N1563" s="144"/>
      <c r="O1563" s="144"/>
      <c r="P1563" s="144"/>
      <c r="Q1563" s="144"/>
      <c r="R1563" s="205"/>
    </row>
    <row r="1564" spans="1:18" s="133" customFormat="1" ht="12.75" customHeight="1" x14ac:dyDescent="0.2">
      <c r="A1564" s="150" t="s">
        <v>27300</v>
      </c>
      <c r="B1564" s="144">
        <v>0.01</v>
      </c>
      <c r="C1564" s="145">
        <v>0.01</v>
      </c>
      <c r="D1564" s="146"/>
      <c r="E1564" s="144"/>
      <c r="F1564" s="144"/>
      <c r="G1564" s="144"/>
      <c r="H1564" s="144"/>
      <c r="I1564" s="144"/>
      <c r="J1564" s="144"/>
      <c r="K1564" s="144"/>
      <c r="L1564" s="144"/>
      <c r="M1564" s="144"/>
      <c r="N1564" s="144"/>
      <c r="O1564" s="144"/>
      <c r="P1564" s="144"/>
      <c r="Q1564" s="144"/>
      <c r="R1564" s="205"/>
    </row>
    <row r="1565" spans="1:18" s="133" customFormat="1" ht="12.75" customHeight="1" x14ac:dyDescent="0.2">
      <c r="A1565" s="129" t="s">
        <v>27305</v>
      </c>
      <c r="B1565" s="152" t="s">
        <v>26860</v>
      </c>
      <c r="C1565" s="194"/>
      <c r="D1565" s="131"/>
      <c r="E1565" s="152"/>
      <c r="F1565" s="152"/>
      <c r="G1565" s="152"/>
      <c r="H1565" s="152"/>
      <c r="I1565" s="152"/>
      <c r="J1565" s="152"/>
      <c r="K1565" s="152"/>
      <c r="L1565" s="152"/>
      <c r="M1565" s="152"/>
      <c r="N1565" s="152"/>
      <c r="O1565" s="152"/>
      <c r="P1565" s="152"/>
      <c r="Q1565" s="152"/>
      <c r="R1565" s="203"/>
    </row>
    <row r="1566" spans="1:18" s="133" customFormat="1" ht="12.75" customHeight="1" x14ac:dyDescent="0.2">
      <c r="A1566" s="134" t="s">
        <v>27305</v>
      </c>
      <c r="B1566" s="125">
        <v>0.01</v>
      </c>
      <c r="C1566" s="126"/>
      <c r="D1566" s="127"/>
      <c r="E1566" s="125"/>
      <c r="F1566" s="125"/>
      <c r="G1566" s="125"/>
      <c r="H1566" s="125"/>
      <c r="I1566" s="125"/>
      <c r="J1566" s="125"/>
      <c r="K1566" s="125"/>
      <c r="L1566" s="125"/>
      <c r="M1566" s="125"/>
      <c r="N1566" s="125"/>
      <c r="O1566" s="125"/>
      <c r="P1566" s="125"/>
      <c r="Q1566" s="125"/>
      <c r="R1566" s="204"/>
    </row>
    <row r="1567" spans="1:18" s="133" customFormat="1" ht="12.75" customHeight="1" x14ac:dyDescent="0.2">
      <c r="A1567" s="150" t="s">
        <v>27315</v>
      </c>
      <c r="B1567" s="144" t="s">
        <v>21</v>
      </c>
      <c r="C1567" s="145"/>
      <c r="D1567" s="146"/>
      <c r="E1567" s="144"/>
      <c r="F1567" s="144"/>
      <c r="G1567" s="144"/>
      <c r="H1567" s="144"/>
      <c r="I1567" s="144"/>
      <c r="J1567" s="144"/>
      <c r="K1567" s="144"/>
      <c r="L1567" s="144"/>
      <c r="M1567" s="144"/>
      <c r="N1567" s="144"/>
      <c r="O1567" s="144"/>
      <c r="P1567" s="144"/>
      <c r="Q1567" s="144"/>
      <c r="R1567" s="205"/>
    </row>
    <row r="1568" spans="1:18" s="133" customFormat="1" ht="12.75" customHeight="1" x14ac:dyDescent="0.2">
      <c r="A1568" s="150" t="s">
        <v>27315</v>
      </c>
      <c r="B1568" s="144">
        <v>0.01</v>
      </c>
      <c r="C1568" s="145"/>
      <c r="D1568" s="146"/>
      <c r="E1568" s="144"/>
      <c r="F1568" s="144"/>
      <c r="G1568" s="144"/>
      <c r="H1568" s="144"/>
      <c r="I1568" s="144"/>
      <c r="J1568" s="144"/>
      <c r="K1568" s="144"/>
      <c r="L1568" s="144"/>
      <c r="M1568" s="144"/>
      <c r="N1568" s="144"/>
      <c r="O1568" s="144"/>
      <c r="P1568" s="144"/>
      <c r="Q1568" s="144"/>
      <c r="R1568" s="205"/>
    </row>
    <row r="1569" spans="1:18" s="133" customFormat="1" ht="25.5" x14ac:dyDescent="0.2">
      <c r="A1569" s="129" t="s">
        <v>27407</v>
      </c>
      <c r="B1569" s="152" t="s">
        <v>21</v>
      </c>
      <c r="C1569" s="194" t="s">
        <v>20</v>
      </c>
      <c r="D1569" s="131" t="s">
        <v>23</v>
      </c>
      <c r="E1569" s="131" t="s">
        <v>24</v>
      </c>
      <c r="F1569" s="152"/>
      <c r="G1569" s="152"/>
      <c r="H1569" s="152"/>
      <c r="I1569" s="152"/>
      <c r="J1569" s="152"/>
      <c r="K1569" s="152"/>
      <c r="L1569" s="152"/>
      <c r="M1569" s="152"/>
      <c r="N1569" s="152"/>
      <c r="O1569" s="152"/>
      <c r="P1569" s="152"/>
      <c r="Q1569" s="152"/>
      <c r="R1569" s="203"/>
    </row>
    <row r="1570" spans="1:18" s="133" customFormat="1" ht="12.75" customHeight="1" x14ac:dyDescent="0.2">
      <c r="A1570" s="134" t="s">
        <v>27407</v>
      </c>
      <c r="B1570" s="125">
        <v>0.01</v>
      </c>
      <c r="C1570" s="126">
        <v>0.01</v>
      </c>
      <c r="D1570" s="127">
        <v>0.01</v>
      </c>
      <c r="E1570" s="125">
        <v>0.01</v>
      </c>
      <c r="F1570" s="125"/>
      <c r="G1570" s="125"/>
      <c r="H1570" s="125"/>
      <c r="I1570" s="125"/>
      <c r="J1570" s="125"/>
      <c r="K1570" s="125"/>
      <c r="L1570" s="125"/>
      <c r="M1570" s="125"/>
      <c r="N1570" s="125"/>
      <c r="O1570" s="125"/>
      <c r="P1570" s="125"/>
      <c r="Q1570" s="125"/>
      <c r="R1570" s="204"/>
    </row>
    <row r="1571" spans="1:18" s="133" customFormat="1" ht="12.75" customHeight="1" x14ac:dyDescent="0.2">
      <c r="A1571" s="129" t="s">
        <v>27273</v>
      </c>
      <c r="B1571" s="152" t="s">
        <v>26860</v>
      </c>
      <c r="C1571" s="194"/>
      <c r="D1571" s="131"/>
      <c r="E1571" s="152"/>
      <c r="F1571" s="152"/>
      <c r="G1571" s="152"/>
      <c r="H1571" s="152"/>
      <c r="I1571" s="152"/>
      <c r="J1571" s="152"/>
      <c r="K1571" s="152"/>
      <c r="L1571" s="152"/>
      <c r="M1571" s="152"/>
      <c r="N1571" s="152"/>
      <c r="O1571" s="152"/>
      <c r="P1571" s="152"/>
      <c r="Q1571" s="152"/>
      <c r="R1571" s="203"/>
    </row>
    <row r="1572" spans="1:18" s="133" customFormat="1" ht="12.75" customHeight="1" x14ac:dyDescent="0.2">
      <c r="A1572" s="134" t="s">
        <v>27273</v>
      </c>
      <c r="B1572" s="125">
        <v>0.01</v>
      </c>
      <c r="C1572" s="126"/>
      <c r="D1572" s="127"/>
      <c r="E1572" s="125"/>
      <c r="F1572" s="125"/>
      <c r="G1572" s="125"/>
      <c r="H1572" s="125"/>
      <c r="I1572" s="125"/>
      <c r="J1572" s="125"/>
      <c r="K1572" s="125"/>
      <c r="L1572" s="125"/>
      <c r="M1572" s="125"/>
      <c r="N1572" s="125"/>
      <c r="O1572" s="125"/>
      <c r="P1572" s="125"/>
      <c r="Q1572" s="125"/>
      <c r="R1572" s="204"/>
    </row>
    <row r="1573" spans="1:18" s="133" customFormat="1" ht="12.75" customHeight="1" x14ac:dyDescent="0.2">
      <c r="A1573" s="158" t="s">
        <v>124</v>
      </c>
      <c r="B1573" s="223" t="s">
        <v>23</v>
      </c>
      <c r="C1573" s="145"/>
      <c r="D1573" s="146"/>
      <c r="E1573" s="144"/>
      <c r="F1573" s="144"/>
      <c r="G1573" s="144"/>
      <c r="H1573" s="144"/>
      <c r="I1573" s="144"/>
      <c r="J1573" s="144"/>
      <c r="K1573" s="144"/>
      <c r="L1573" s="144"/>
      <c r="M1573" s="144"/>
      <c r="N1573" s="144"/>
      <c r="O1573" s="144"/>
      <c r="P1573" s="144"/>
      <c r="Q1573" s="144"/>
      <c r="R1573" s="205"/>
    </row>
    <row r="1574" spans="1:18" s="133" customFormat="1" ht="12.75" customHeight="1" x14ac:dyDescent="0.2">
      <c r="A1574" s="142" t="s">
        <v>124</v>
      </c>
      <c r="B1574" s="125">
        <v>0.01</v>
      </c>
      <c r="C1574" s="145"/>
      <c r="D1574" s="146"/>
      <c r="E1574" s="144"/>
      <c r="F1574" s="144"/>
      <c r="G1574" s="144"/>
      <c r="H1574" s="144"/>
      <c r="I1574" s="144"/>
      <c r="J1574" s="144"/>
      <c r="K1574" s="144"/>
      <c r="L1574" s="144"/>
      <c r="M1574" s="144"/>
      <c r="N1574" s="144"/>
      <c r="O1574" s="144"/>
      <c r="P1574" s="144"/>
      <c r="Q1574" s="144"/>
      <c r="R1574" s="205"/>
    </row>
    <row r="1575" spans="1:18" s="133" customFormat="1" x14ac:dyDescent="0.2">
      <c r="A1575" s="141" t="s">
        <v>27088</v>
      </c>
      <c r="B1575" s="130" t="s">
        <v>26893</v>
      </c>
      <c r="C1575" s="130"/>
      <c r="D1575" s="131"/>
      <c r="E1575" s="131"/>
      <c r="F1575" s="131"/>
      <c r="G1575" s="131"/>
      <c r="H1575" s="131"/>
      <c r="I1575" s="131"/>
      <c r="J1575" s="131"/>
      <c r="K1575" s="131"/>
      <c r="L1575" s="131"/>
      <c r="M1575" s="131"/>
      <c r="N1575" s="131"/>
      <c r="O1575" s="131"/>
      <c r="P1575" s="131"/>
      <c r="Q1575" s="131"/>
      <c r="R1575" s="137"/>
    </row>
    <row r="1576" spans="1:18" s="133" customFormat="1" ht="12.75" customHeight="1" x14ac:dyDescent="0.2">
      <c r="A1576" s="142" t="s">
        <v>27088</v>
      </c>
      <c r="B1576" s="125">
        <v>0.01</v>
      </c>
      <c r="C1576" s="127"/>
      <c r="D1576" s="127"/>
      <c r="E1576" s="125"/>
      <c r="F1576" s="125"/>
      <c r="G1576" s="125"/>
      <c r="H1576" s="125"/>
      <c r="I1576" s="125"/>
      <c r="J1576" s="125"/>
      <c r="K1576" s="125"/>
      <c r="L1576" s="125"/>
      <c r="M1576" s="125"/>
      <c r="N1576" s="125"/>
      <c r="O1576" s="125"/>
      <c r="P1576" s="125"/>
      <c r="Q1576" s="125"/>
      <c r="R1576" s="135"/>
    </row>
    <row r="1577" spans="1:18" s="133" customFormat="1" ht="12.75" customHeight="1" x14ac:dyDescent="0.2">
      <c r="A1577" s="158" t="s">
        <v>27546</v>
      </c>
      <c r="B1577" s="144" t="s">
        <v>20</v>
      </c>
      <c r="C1577" s="146"/>
      <c r="D1577" s="146"/>
      <c r="E1577" s="144"/>
      <c r="F1577" s="144"/>
      <c r="G1577" s="144"/>
      <c r="H1577" s="144"/>
      <c r="I1577" s="144"/>
      <c r="J1577" s="144"/>
      <c r="K1577" s="144"/>
      <c r="L1577" s="144"/>
      <c r="M1577" s="144"/>
      <c r="N1577" s="144"/>
      <c r="O1577" s="144"/>
      <c r="P1577" s="144"/>
      <c r="Q1577" s="144"/>
      <c r="R1577" s="147"/>
    </row>
    <row r="1578" spans="1:18" s="133" customFormat="1" ht="12.75" customHeight="1" x14ac:dyDescent="0.2">
      <c r="A1578" s="158" t="s">
        <v>27546</v>
      </c>
      <c r="B1578" s="144">
        <v>0.01</v>
      </c>
      <c r="C1578" s="146"/>
      <c r="D1578" s="146"/>
      <c r="E1578" s="144"/>
      <c r="F1578" s="144"/>
      <c r="G1578" s="144"/>
      <c r="H1578" s="144"/>
      <c r="I1578" s="144"/>
      <c r="J1578" s="144"/>
      <c r="K1578" s="144"/>
      <c r="L1578" s="144"/>
      <c r="M1578" s="144"/>
      <c r="N1578" s="144"/>
      <c r="O1578" s="144"/>
      <c r="P1578" s="144"/>
      <c r="Q1578" s="144"/>
      <c r="R1578" s="147"/>
    </row>
    <row r="1579" spans="1:18" s="133" customFormat="1" ht="12.75" customHeight="1" x14ac:dyDescent="0.2">
      <c r="A1579" s="141"/>
      <c r="B1579" s="152"/>
      <c r="C1579" s="131"/>
      <c r="D1579" s="131"/>
      <c r="E1579" s="152"/>
      <c r="F1579" s="152"/>
      <c r="G1579" s="152"/>
      <c r="H1579" s="152"/>
      <c r="I1579" s="152"/>
      <c r="J1579" s="152"/>
      <c r="K1579" s="152"/>
      <c r="L1579" s="152"/>
      <c r="M1579" s="152"/>
      <c r="N1579" s="152"/>
      <c r="O1579" s="152"/>
      <c r="P1579" s="152"/>
      <c r="Q1579" s="152"/>
      <c r="R1579" s="153"/>
    </row>
    <row r="1580" spans="1:18" s="133" customFormat="1" ht="12.75" customHeight="1" x14ac:dyDescent="0.2">
      <c r="A1580" s="142"/>
      <c r="B1580" s="125"/>
      <c r="C1580" s="127"/>
      <c r="D1580" s="127"/>
      <c r="E1580" s="125"/>
      <c r="F1580" s="125"/>
      <c r="G1580" s="125"/>
      <c r="H1580" s="125"/>
      <c r="I1580" s="125"/>
      <c r="J1580" s="125"/>
      <c r="K1580" s="125"/>
      <c r="L1580" s="125"/>
      <c r="M1580" s="125"/>
      <c r="N1580" s="125"/>
      <c r="O1580" s="125"/>
      <c r="P1580" s="125"/>
      <c r="Q1580" s="125"/>
      <c r="R1580" s="135"/>
    </row>
    <row r="1581" spans="1:18" s="133" customFormat="1" ht="12.75" customHeight="1" x14ac:dyDescent="0.2">
      <c r="A1581" s="168"/>
      <c r="B1581" s="110"/>
      <c r="C1581" s="169"/>
      <c r="D1581" s="169"/>
      <c r="E1581" s="110"/>
      <c r="F1581" s="110"/>
      <c r="G1581" s="110"/>
      <c r="H1581" s="110"/>
      <c r="I1581" s="110"/>
      <c r="J1581" s="110"/>
      <c r="K1581" s="110"/>
      <c r="L1581" s="110"/>
      <c r="M1581" s="110"/>
      <c r="N1581" s="110"/>
      <c r="O1581" s="110"/>
      <c r="P1581" s="110"/>
      <c r="Q1581" s="110"/>
      <c r="R1581" s="237"/>
    </row>
    <row r="1582" spans="1:18" s="133" customFormat="1" ht="12.75" customHeight="1" x14ac:dyDescent="0.2">
      <c r="A1582" s="170"/>
      <c r="B1582" s="110"/>
      <c r="C1582" s="171"/>
      <c r="D1582" s="171"/>
      <c r="E1582" s="110"/>
      <c r="F1582" s="110"/>
      <c r="G1582" s="110"/>
      <c r="H1582" s="110"/>
      <c r="I1582" s="110"/>
      <c r="J1582" s="110"/>
      <c r="K1582" s="110"/>
      <c r="L1582" s="110"/>
      <c r="M1582" s="110"/>
      <c r="N1582" s="110"/>
      <c r="O1582" s="110"/>
      <c r="P1582" s="110"/>
      <c r="Q1582" s="110"/>
      <c r="R1582" s="204"/>
    </row>
    <row r="1583" spans="1:18" s="133" customFormat="1" ht="12.75" customHeight="1" x14ac:dyDescent="0.2">
      <c r="A1583" s="139"/>
      <c r="B1583" s="152"/>
      <c r="C1583" s="194"/>
      <c r="D1583" s="194"/>
      <c r="E1583" s="152"/>
      <c r="F1583" s="152"/>
      <c r="G1583" s="152"/>
      <c r="H1583" s="152"/>
      <c r="I1583" s="152"/>
      <c r="J1583" s="152"/>
      <c r="K1583" s="152"/>
      <c r="L1583" s="152"/>
      <c r="M1583" s="152"/>
      <c r="N1583" s="152"/>
      <c r="O1583" s="152"/>
      <c r="P1583" s="152"/>
      <c r="Q1583" s="152"/>
      <c r="R1583" s="203"/>
    </row>
    <row r="1584" spans="1:18" s="133" customFormat="1" ht="12.75" customHeight="1" x14ac:dyDescent="0.2">
      <c r="A1584" s="134"/>
      <c r="B1584" s="125"/>
      <c r="C1584" s="126"/>
      <c r="D1584" s="127"/>
      <c r="E1584" s="125"/>
      <c r="F1584" s="125"/>
      <c r="G1584" s="125"/>
      <c r="H1584" s="125"/>
      <c r="I1584" s="125"/>
      <c r="J1584" s="125"/>
      <c r="K1584" s="125"/>
      <c r="L1584" s="125"/>
      <c r="M1584" s="125"/>
      <c r="N1584" s="125"/>
      <c r="O1584" s="125"/>
      <c r="P1584" s="125"/>
      <c r="Q1584" s="125"/>
      <c r="R1584" s="204"/>
    </row>
    <row r="1585" spans="1:17" s="133" customFormat="1" ht="12.75" customHeight="1" x14ac:dyDescent="0.2">
      <c r="A1585" s="172"/>
      <c r="B1585" s="110"/>
      <c r="C1585" s="171"/>
      <c r="D1585" s="169"/>
      <c r="E1585" s="110"/>
      <c r="F1585" s="110"/>
      <c r="G1585" s="110"/>
      <c r="H1585" s="110"/>
      <c r="I1585" s="110"/>
      <c r="J1585" s="110"/>
      <c r="K1585" s="110"/>
      <c r="L1585" s="110"/>
      <c r="M1585" s="110"/>
      <c r="N1585" s="110"/>
      <c r="O1585" s="110"/>
      <c r="P1585" s="110"/>
      <c r="Q1585" s="110"/>
    </row>
    <row r="1586" spans="1:17" s="133" customFormat="1" ht="12.75" customHeight="1" x14ac:dyDescent="0.2">
      <c r="A1586" s="170"/>
      <c r="B1586" s="110"/>
      <c r="C1586" s="171"/>
      <c r="D1586" s="169"/>
      <c r="E1586" s="110"/>
      <c r="F1586" s="110"/>
      <c r="G1586" s="110"/>
      <c r="H1586" s="110"/>
      <c r="I1586" s="110"/>
      <c r="J1586" s="110"/>
      <c r="K1586" s="110"/>
      <c r="L1586" s="110"/>
      <c r="M1586" s="110"/>
      <c r="N1586" s="110"/>
      <c r="O1586" s="110"/>
      <c r="P1586" s="110"/>
      <c r="Q1586" s="110"/>
    </row>
    <row r="1587" spans="1:17" s="133" customFormat="1" ht="12.75" customHeight="1" x14ac:dyDescent="0.2">
      <c r="A1587" s="114"/>
      <c r="B1587" s="169"/>
      <c r="C1587" s="169"/>
      <c r="D1587" s="110"/>
      <c r="E1587" s="110"/>
      <c r="F1587" s="110"/>
      <c r="G1587" s="110"/>
      <c r="H1587" s="110"/>
      <c r="I1587" s="110"/>
      <c r="J1587" s="110"/>
      <c r="K1587" s="110"/>
      <c r="L1587" s="110"/>
      <c r="M1587" s="110"/>
      <c r="N1587" s="110"/>
      <c r="O1587" s="110"/>
      <c r="P1587" s="110"/>
      <c r="Q1587" s="110"/>
    </row>
    <row r="1588" spans="1:17" s="133" customFormat="1" ht="12.75" customHeight="1" x14ac:dyDescent="0.2">
      <c r="A1588" s="114"/>
      <c r="B1588" s="110"/>
      <c r="C1588" s="169"/>
      <c r="D1588" s="169"/>
      <c r="E1588" s="110"/>
      <c r="F1588" s="110"/>
      <c r="G1588" s="110"/>
      <c r="H1588" s="110"/>
      <c r="I1588" s="110"/>
      <c r="J1588" s="110"/>
      <c r="K1588" s="110"/>
      <c r="L1588" s="110"/>
      <c r="M1588" s="110"/>
      <c r="N1588" s="110"/>
      <c r="O1588" s="110"/>
      <c r="P1588" s="110"/>
      <c r="Q1588" s="110"/>
    </row>
    <row r="1589" spans="1:17" s="133" customFormat="1" ht="12.75" customHeight="1" x14ac:dyDescent="0.2">
      <c r="A1589" s="114"/>
      <c r="B1589" s="110"/>
      <c r="C1589" s="169"/>
      <c r="D1589" s="169"/>
      <c r="E1589" s="110"/>
      <c r="F1589" s="110"/>
      <c r="G1589" s="110"/>
      <c r="H1589" s="110"/>
      <c r="I1589" s="110"/>
      <c r="J1589" s="110"/>
      <c r="K1589" s="110"/>
      <c r="L1589" s="110"/>
      <c r="M1589" s="110"/>
      <c r="N1589" s="110"/>
      <c r="O1589" s="110"/>
      <c r="P1589" s="110"/>
      <c r="Q1589" s="110"/>
    </row>
    <row r="1590" spans="1:17" s="133" customFormat="1" ht="12.75" customHeight="1" x14ac:dyDescent="0.2">
      <c r="A1590" s="114"/>
      <c r="B1590" s="110"/>
      <c r="C1590" s="169"/>
      <c r="D1590" s="169"/>
      <c r="E1590" s="110"/>
      <c r="F1590" s="110"/>
      <c r="G1590" s="110"/>
      <c r="H1590" s="110"/>
      <c r="I1590" s="110"/>
      <c r="J1590" s="110"/>
      <c r="K1590" s="110"/>
      <c r="L1590" s="110"/>
      <c r="M1590" s="110"/>
      <c r="N1590" s="110"/>
      <c r="O1590" s="110"/>
      <c r="P1590" s="110"/>
      <c r="Q1590" s="110"/>
    </row>
    <row r="1591" spans="1:17" s="133" customFormat="1" ht="12.75" customHeight="1" x14ac:dyDescent="0.2">
      <c r="A1591" s="170"/>
      <c r="B1591" s="110"/>
      <c r="C1591" s="171"/>
      <c r="D1591" s="169"/>
      <c r="E1591" s="110"/>
      <c r="F1591" s="110"/>
      <c r="G1591" s="110"/>
      <c r="H1591" s="110"/>
      <c r="I1591" s="110"/>
      <c r="J1591" s="110"/>
      <c r="K1591" s="110"/>
      <c r="L1591" s="110"/>
      <c r="M1591" s="110"/>
      <c r="N1591" s="110"/>
      <c r="O1591" s="110"/>
      <c r="P1591" s="110"/>
      <c r="Q1591" s="110"/>
    </row>
    <row r="1592" spans="1:17" s="133" customFormat="1" ht="12.75" customHeight="1" x14ac:dyDescent="0.2">
      <c r="A1592" s="170"/>
      <c r="B1592" s="110"/>
      <c r="C1592" s="171"/>
      <c r="D1592" s="169"/>
      <c r="E1592" s="110"/>
      <c r="F1592" s="110"/>
      <c r="G1592" s="110"/>
      <c r="H1592" s="110"/>
      <c r="I1592" s="110"/>
      <c r="J1592" s="110"/>
      <c r="K1592" s="110"/>
      <c r="L1592" s="110"/>
      <c r="M1592" s="110"/>
      <c r="N1592" s="110"/>
      <c r="O1592" s="110"/>
      <c r="P1592" s="110"/>
      <c r="Q1592" s="110"/>
    </row>
    <row r="1593" spans="1:17" s="133" customFormat="1" ht="12.75" customHeight="1" x14ac:dyDescent="0.2">
      <c r="A1593" s="114"/>
      <c r="B1593" s="110"/>
      <c r="C1593" s="169"/>
      <c r="D1593" s="169"/>
      <c r="E1593" s="110"/>
      <c r="F1593" s="110"/>
      <c r="G1593" s="110"/>
      <c r="H1593" s="110"/>
      <c r="I1593" s="110"/>
      <c r="J1593" s="110"/>
      <c r="K1593" s="110"/>
      <c r="L1593" s="110"/>
      <c r="M1593" s="110"/>
      <c r="N1593" s="110"/>
      <c r="O1593" s="110"/>
      <c r="P1593" s="110"/>
      <c r="Q1593" s="110"/>
    </row>
    <row r="1594" spans="1:17" s="133" customFormat="1" ht="12.75" customHeight="1" x14ac:dyDescent="0.2">
      <c r="A1594" s="114"/>
      <c r="B1594" s="110"/>
      <c r="C1594" s="169"/>
      <c r="D1594" s="169"/>
      <c r="E1594" s="110"/>
      <c r="F1594" s="110"/>
      <c r="G1594" s="110"/>
      <c r="H1594" s="110"/>
      <c r="I1594" s="110"/>
      <c r="J1594" s="110"/>
      <c r="K1594" s="110"/>
      <c r="L1594" s="110"/>
      <c r="M1594" s="110"/>
      <c r="N1594" s="110"/>
      <c r="O1594" s="110"/>
      <c r="P1594" s="110"/>
      <c r="Q1594" s="110"/>
    </row>
    <row r="1595" spans="1:17" s="133" customFormat="1" ht="12.75" customHeight="1" x14ac:dyDescent="0.2">
      <c r="A1595" s="170"/>
      <c r="B1595" s="110"/>
      <c r="C1595" s="171"/>
      <c r="D1595" s="171"/>
      <c r="E1595" s="110"/>
      <c r="F1595" s="110"/>
      <c r="G1595" s="110"/>
      <c r="H1595" s="110"/>
      <c r="I1595" s="110"/>
      <c r="J1595" s="110"/>
      <c r="K1595" s="110"/>
      <c r="L1595" s="110"/>
      <c r="M1595" s="110"/>
      <c r="N1595" s="110"/>
      <c r="O1595" s="110"/>
      <c r="P1595" s="110"/>
      <c r="Q1595" s="110"/>
    </row>
    <row r="1596" spans="1:17" s="133" customFormat="1" ht="12.75" customHeight="1" x14ac:dyDescent="0.2">
      <c r="A1596" s="170"/>
      <c r="B1596" s="110"/>
      <c r="C1596" s="171"/>
      <c r="D1596" s="171"/>
      <c r="E1596" s="110"/>
      <c r="F1596" s="110"/>
      <c r="G1596" s="110"/>
      <c r="H1596" s="110"/>
      <c r="I1596" s="110"/>
      <c r="J1596" s="110"/>
      <c r="K1596" s="110"/>
      <c r="L1596" s="110"/>
      <c r="M1596" s="110"/>
      <c r="N1596" s="110"/>
      <c r="O1596" s="110"/>
      <c r="P1596" s="110"/>
      <c r="Q1596" s="110"/>
    </row>
    <row r="1597" spans="1:17" s="133" customFormat="1" ht="12.75" customHeight="1" x14ac:dyDescent="0.2">
      <c r="A1597" s="170"/>
      <c r="B1597" s="110"/>
      <c r="C1597" s="110"/>
      <c r="D1597" s="110"/>
      <c r="E1597" s="110"/>
      <c r="F1597" s="110"/>
      <c r="G1597" s="110"/>
      <c r="H1597" s="110"/>
      <c r="I1597" s="110"/>
      <c r="J1597" s="110"/>
      <c r="K1597" s="110"/>
      <c r="L1597" s="110"/>
      <c r="M1597" s="110"/>
      <c r="N1597" s="110"/>
      <c r="O1597" s="110"/>
      <c r="P1597" s="110"/>
      <c r="Q1597" s="110"/>
    </row>
    <row r="1598" spans="1:17" s="133" customFormat="1" ht="12.75" customHeight="1" x14ac:dyDescent="0.2">
      <c r="A1598" s="168"/>
      <c r="B1598" s="110"/>
      <c r="C1598" s="171"/>
      <c r="D1598" s="171"/>
      <c r="E1598" s="110"/>
      <c r="F1598" s="110"/>
      <c r="G1598" s="110"/>
      <c r="H1598" s="110"/>
      <c r="I1598" s="110"/>
      <c r="J1598" s="110"/>
      <c r="K1598" s="110"/>
      <c r="L1598" s="110"/>
      <c r="M1598" s="110"/>
      <c r="N1598" s="110"/>
      <c r="O1598" s="110"/>
      <c r="P1598" s="110"/>
      <c r="Q1598" s="110"/>
    </row>
    <row r="1599" spans="1:17" s="133" customFormat="1" ht="12.75" customHeight="1" x14ac:dyDescent="0.2">
      <c r="A1599" s="170"/>
      <c r="B1599" s="110"/>
      <c r="C1599" s="171"/>
      <c r="D1599" s="171"/>
      <c r="E1599" s="110"/>
      <c r="F1599" s="110"/>
      <c r="G1599" s="110"/>
      <c r="H1599" s="110"/>
      <c r="I1599" s="110"/>
      <c r="J1599" s="110"/>
      <c r="K1599" s="110"/>
      <c r="L1599" s="110"/>
      <c r="M1599" s="110"/>
      <c r="N1599" s="110"/>
      <c r="O1599" s="110"/>
      <c r="P1599" s="110"/>
      <c r="Q1599" s="110"/>
    </row>
    <row r="1600" spans="1:17" s="133" customFormat="1" ht="12.75" customHeight="1" x14ac:dyDescent="0.2">
      <c r="A1600" s="170"/>
      <c r="B1600" s="110"/>
      <c r="C1600" s="171"/>
      <c r="D1600" s="171"/>
      <c r="E1600" s="110"/>
      <c r="F1600" s="110"/>
      <c r="G1600" s="110"/>
      <c r="H1600" s="110"/>
      <c r="I1600" s="110"/>
      <c r="J1600" s="110"/>
      <c r="K1600" s="110"/>
      <c r="L1600" s="110"/>
      <c r="M1600" s="110"/>
      <c r="N1600" s="110"/>
      <c r="O1600" s="110"/>
      <c r="P1600" s="110"/>
      <c r="Q1600" s="110"/>
    </row>
    <row r="1601" spans="1:78" s="133" customFormat="1" ht="12.75" customHeight="1" x14ac:dyDescent="0.2">
      <c r="A1601" s="114"/>
      <c r="B1601" s="169"/>
      <c r="C1601" s="169"/>
      <c r="D1601" s="110"/>
      <c r="E1601" s="110"/>
      <c r="F1601" s="110"/>
      <c r="G1601" s="110"/>
      <c r="H1601" s="110"/>
      <c r="I1601" s="110"/>
      <c r="J1601" s="110"/>
      <c r="K1601" s="110"/>
      <c r="L1601" s="110"/>
      <c r="M1601" s="110"/>
      <c r="N1601" s="110"/>
      <c r="O1601" s="110"/>
      <c r="P1601" s="110"/>
      <c r="Q1601" s="110"/>
    </row>
    <row r="1602" spans="1:78" s="133" customFormat="1" ht="12.75" customHeight="1" x14ac:dyDescent="0.2">
      <c r="A1602" s="168"/>
      <c r="B1602" s="169"/>
      <c r="C1602" s="169"/>
      <c r="D1602" s="110"/>
      <c r="E1602" s="110"/>
      <c r="F1602" s="110"/>
      <c r="G1602" s="110"/>
      <c r="H1602" s="110"/>
      <c r="I1602" s="110"/>
      <c r="J1602" s="110"/>
      <c r="K1602" s="110"/>
      <c r="L1602" s="110"/>
      <c r="M1602" s="110"/>
      <c r="N1602" s="110"/>
      <c r="O1602" s="110"/>
      <c r="P1602" s="110"/>
      <c r="Q1602" s="110"/>
    </row>
    <row r="1603" spans="1:78" s="133" customFormat="1" ht="12.75" customHeight="1" x14ac:dyDescent="0.2">
      <c r="A1603" s="170"/>
      <c r="B1603" s="110"/>
      <c r="C1603" s="171"/>
      <c r="D1603" s="169"/>
      <c r="E1603" s="110"/>
      <c r="F1603" s="110"/>
      <c r="G1603" s="110"/>
      <c r="H1603" s="110"/>
      <c r="I1603" s="110"/>
      <c r="J1603" s="110"/>
      <c r="K1603" s="110"/>
      <c r="L1603" s="110"/>
      <c r="M1603" s="110"/>
      <c r="N1603" s="110"/>
      <c r="O1603" s="110"/>
      <c r="P1603" s="110"/>
      <c r="Q1603" s="110"/>
    </row>
    <row r="1604" spans="1:78" s="133" customFormat="1" ht="12.75" customHeight="1" x14ac:dyDescent="0.2">
      <c r="A1604" s="170"/>
      <c r="B1604" s="110"/>
      <c r="C1604" s="110"/>
      <c r="D1604" s="110"/>
      <c r="E1604" s="110"/>
      <c r="F1604" s="110"/>
      <c r="G1604" s="110"/>
      <c r="H1604" s="110"/>
      <c r="I1604" s="110"/>
      <c r="J1604" s="110"/>
      <c r="K1604" s="110"/>
      <c r="L1604" s="110"/>
      <c r="M1604" s="110"/>
      <c r="N1604" s="110"/>
      <c r="O1604" s="110"/>
      <c r="P1604" s="110"/>
      <c r="Q1604" s="110"/>
    </row>
    <row r="1605" spans="1:78" s="133" customFormat="1" ht="12.75" customHeight="1" x14ac:dyDescent="0.2">
      <c r="A1605" s="173"/>
      <c r="B1605" s="110"/>
      <c r="C1605" s="171"/>
      <c r="D1605" s="169"/>
      <c r="E1605" s="110"/>
      <c r="F1605" s="110"/>
      <c r="G1605" s="110"/>
      <c r="H1605" s="110"/>
      <c r="I1605" s="110"/>
      <c r="J1605" s="110"/>
      <c r="K1605" s="110"/>
      <c r="L1605" s="110"/>
      <c r="M1605" s="110"/>
      <c r="N1605" s="110"/>
      <c r="O1605" s="110"/>
      <c r="P1605" s="110"/>
      <c r="Q1605" s="110"/>
    </row>
    <row r="1606" spans="1:78" s="133" customFormat="1" ht="12.75" customHeight="1" x14ac:dyDescent="0.2">
      <c r="A1606" s="170"/>
      <c r="B1606" s="110"/>
      <c r="C1606" s="171"/>
      <c r="D1606" s="171"/>
      <c r="E1606" s="110"/>
      <c r="F1606" s="110"/>
      <c r="G1606" s="110"/>
      <c r="H1606" s="110"/>
      <c r="I1606" s="110"/>
      <c r="J1606" s="110"/>
      <c r="K1606" s="110"/>
      <c r="L1606" s="110"/>
      <c r="M1606" s="110"/>
      <c r="N1606" s="110"/>
      <c r="O1606" s="110"/>
      <c r="P1606" s="110"/>
      <c r="Q1606" s="110"/>
    </row>
    <row r="1607" spans="1:78" s="133" customFormat="1" ht="12.75" customHeight="1" x14ac:dyDescent="0.2">
      <c r="A1607" s="114"/>
      <c r="B1607" s="110"/>
      <c r="C1607" s="169"/>
      <c r="D1607" s="169"/>
      <c r="E1607" s="110"/>
      <c r="F1607" s="110"/>
      <c r="G1607" s="110"/>
      <c r="H1607" s="110"/>
      <c r="I1607" s="110"/>
      <c r="J1607" s="110"/>
      <c r="K1607" s="110"/>
      <c r="L1607" s="110"/>
      <c r="M1607" s="110"/>
      <c r="N1607" s="110"/>
      <c r="O1607" s="110"/>
      <c r="P1607" s="110"/>
      <c r="Q1607" s="110"/>
    </row>
    <row r="1608" spans="1:78" s="133" customFormat="1" ht="12.75" customHeight="1" x14ac:dyDescent="0.2">
      <c r="A1608" s="170"/>
      <c r="B1608" s="110"/>
      <c r="C1608" s="171"/>
      <c r="D1608" s="169"/>
      <c r="E1608" s="110"/>
      <c r="F1608" s="110"/>
      <c r="G1608" s="110"/>
      <c r="H1608" s="110"/>
      <c r="I1608" s="110"/>
      <c r="J1608" s="110"/>
      <c r="K1608" s="110"/>
      <c r="L1608" s="110"/>
      <c r="M1608" s="110"/>
      <c r="N1608" s="110"/>
      <c r="O1608" s="110"/>
      <c r="P1608" s="110"/>
      <c r="Q1608" s="110"/>
    </row>
    <row r="1609" spans="1:78" s="133" customFormat="1" ht="12.75" customHeight="1" x14ac:dyDescent="0.2">
      <c r="A1609" s="168"/>
      <c r="B1609" s="110"/>
      <c r="C1609" s="171"/>
      <c r="D1609" s="169"/>
      <c r="E1609" s="110"/>
      <c r="F1609" s="110"/>
      <c r="G1609" s="110"/>
      <c r="H1609" s="110"/>
      <c r="I1609" s="110"/>
      <c r="J1609" s="110"/>
      <c r="K1609" s="110"/>
      <c r="L1609" s="110"/>
      <c r="M1609" s="110"/>
      <c r="N1609" s="110"/>
      <c r="O1609" s="110"/>
      <c r="P1609" s="110"/>
      <c r="Q1609" s="110"/>
    </row>
    <row r="1610" spans="1:78" s="133" customFormat="1" ht="12.75" customHeight="1" x14ac:dyDescent="0.2">
      <c r="A1610" s="170"/>
      <c r="B1610" s="110"/>
      <c r="C1610" s="171"/>
      <c r="D1610" s="169"/>
      <c r="E1610" s="110"/>
      <c r="F1610" s="110"/>
      <c r="G1610" s="110"/>
      <c r="H1610" s="110"/>
      <c r="I1610" s="110"/>
      <c r="J1610" s="110"/>
      <c r="K1610" s="110"/>
      <c r="L1610" s="110"/>
      <c r="M1610" s="110"/>
      <c r="N1610" s="110"/>
      <c r="O1610" s="110"/>
      <c r="P1610" s="110"/>
      <c r="Q1610" s="110"/>
    </row>
    <row r="1611" spans="1:78" s="133" customFormat="1" ht="12.75" customHeight="1" x14ac:dyDescent="0.2">
      <c r="A1611" s="173"/>
      <c r="B1611" s="110"/>
      <c r="C1611" s="171"/>
      <c r="D1611" s="169"/>
      <c r="E1611" s="110"/>
      <c r="F1611" s="110"/>
      <c r="G1611" s="110"/>
      <c r="H1611" s="110"/>
      <c r="I1611" s="110"/>
      <c r="J1611" s="110"/>
      <c r="K1611" s="110"/>
      <c r="L1611" s="110"/>
      <c r="M1611" s="110"/>
      <c r="N1611" s="110"/>
      <c r="O1611" s="110"/>
      <c r="P1611" s="110"/>
      <c r="Q1611" s="110"/>
    </row>
    <row r="1612" spans="1:78" s="133" customFormat="1" ht="12.75" customHeight="1" x14ac:dyDescent="0.2">
      <c r="A1612" s="170"/>
      <c r="B1612" s="110"/>
      <c r="C1612" s="171"/>
      <c r="D1612" s="171"/>
      <c r="E1612" s="110"/>
      <c r="F1612" s="110"/>
      <c r="G1612" s="110"/>
      <c r="H1612" s="110"/>
      <c r="I1612" s="110"/>
      <c r="J1612" s="110"/>
      <c r="K1612" s="110"/>
      <c r="L1612" s="110"/>
      <c r="M1612" s="110"/>
      <c r="N1612" s="110"/>
      <c r="O1612" s="110"/>
      <c r="P1612" s="110"/>
      <c r="Q1612" s="110"/>
    </row>
    <row r="1613" spans="1:78" s="133" customFormat="1" ht="12.75" customHeight="1" x14ac:dyDescent="0.2">
      <c r="A1613" s="114"/>
      <c r="B1613" s="110"/>
      <c r="C1613" s="169"/>
      <c r="D1613" s="169"/>
      <c r="E1613" s="110"/>
      <c r="F1613" s="110"/>
      <c r="G1613" s="110"/>
      <c r="H1613" s="110"/>
      <c r="I1613" s="110"/>
      <c r="J1613" s="110"/>
      <c r="K1613" s="110"/>
      <c r="L1613" s="110"/>
      <c r="M1613" s="110"/>
      <c r="N1613" s="110"/>
      <c r="O1613" s="110"/>
      <c r="P1613" s="110"/>
      <c r="Q1613" s="110"/>
    </row>
    <row r="1614" spans="1:78" s="133" customFormat="1" ht="12.75" customHeight="1" x14ac:dyDescent="0.2">
      <c r="A1614" s="114"/>
      <c r="B1614" s="110"/>
      <c r="C1614" s="169"/>
      <c r="D1614" s="169"/>
      <c r="E1614" s="110"/>
      <c r="F1614" s="110"/>
      <c r="G1614" s="110"/>
      <c r="H1614" s="110"/>
      <c r="I1614" s="110"/>
      <c r="J1614" s="110"/>
      <c r="K1614" s="110"/>
      <c r="L1614" s="110"/>
      <c r="M1614" s="110"/>
      <c r="N1614" s="110"/>
      <c r="O1614" s="110"/>
      <c r="P1614" s="110"/>
      <c r="Q1614" s="110"/>
    </row>
    <row r="1615" spans="1:78" s="148" customFormat="1" ht="12.75" customHeight="1" x14ac:dyDescent="0.2">
      <c r="A1615" s="170"/>
      <c r="B1615" s="110"/>
      <c r="C1615" s="171"/>
      <c r="D1615" s="169"/>
      <c r="E1615" s="110"/>
      <c r="F1615" s="110"/>
      <c r="G1615" s="110"/>
      <c r="H1615" s="110"/>
      <c r="I1615" s="110"/>
      <c r="J1615" s="110"/>
      <c r="K1615" s="110"/>
      <c r="L1615" s="110"/>
      <c r="M1615" s="110"/>
      <c r="N1615" s="110"/>
      <c r="O1615" s="110"/>
      <c r="P1615" s="110"/>
      <c r="Q1615" s="110"/>
      <c r="R1615" s="133"/>
      <c r="S1615" s="133"/>
      <c r="U1615" s="133"/>
      <c r="V1615" s="133"/>
      <c r="W1615" s="133"/>
      <c r="X1615" s="133"/>
      <c r="Y1615" s="133"/>
      <c r="Z1615" s="133"/>
      <c r="AA1615" s="133"/>
      <c r="AB1615" s="133"/>
      <c r="AC1615" s="133"/>
      <c r="AD1615" s="133"/>
      <c r="AE1615" s="133"/>
      <c r="AF1615" s="133"/>
      <c r="AG1615" s="133"/>
      <c r="AH1615" s="133"/>
      <c r="AI1615" s="133"/>
      <c r="AJ1615" s="133"/>
      <c r="AK1615" s="133"/>
      <c r="AL1615" s="133"/>
      <c r="AM1615" s="133"/>
      <c r="AN1615" s="133"/>
      <c r="AO1615" s="133"/>
      <c r="AP1615" s="133"/>
      <c r="AQ1615" s="133"/>
      <c r="AR1615" s="133"/>
      <c r="AS1615" s="133"/>
      <c r="AT1615" s="133"/>
      <c r="AU1615" s="133"/>
      <c r="AV1615" s="133"/>
      <c r="AW1615" s="133"/>
      <c r="AX1615" s="133"/>
      <c r="AY1615" s="133"/>
      <c r="AZ1615" s="133"/>
      <c r="BA1615" s="133"/>
      <c r="BB1615" s="133"/>
      <c r="BC1615" s="133"/>
      <c r="BD1615" s="133"/>
      <c r="BE1615" s="133"/>
      <c r="BF1615" s="133"/>
      <c r="BG1615" s="133"/>
      <c r="BH1615" s="133"/>
      <c r="BI1615" s="133"/>
      <c r="BJ1615" s="133"/>
      <c r="BK1615" s="133"/>
      <c r="BL1615" s="133"/>
      <c r="BM1615" s="133"/>
      <c r="BN1615" s="133"/>
      <c r="BO1615" s="133"/>
      <c r="BP1615" s="133"/>
      <c r="BQ1615" s="133"/>
      <c r="BR1615" s="133"/>
      <c r="BS1615" s="133"/>
      <c r="BT1615" s="133"/>
      <c r="BU1615" s="133"/>
      <c r="BV1615" s="133"/>
      <c r="BW1615" s="133"/>
      <c r="BX1615" s="133"/>
      <c r="BY1615" s="133"/>
      <c r="BZ1615" s="133"/>
    </row>
    <row r="1616" spans="1:78" s="133" customFormat="1" ht="12.75" customHeight="1" x14ac:dyDescent="0.2">
      <c r="A1616" s="170"/>
      <c r="B1616" s="110"/>
      <c r="C1616" s="171"/>
      <c r="D1616" s="171"/>
      <c r="E1616" s="110"/>
      <c r="F1616" s="110"/>
      <c r="G1616" s="110"/>
      <c r="H1616" s="110"/>
      <c r="I1616" s="110"/>
      <c r="J1616" s="110"/>
      <c r="K1616" s="110"/>
      <c r="L1616" s="110"/>
      <c r="M1616" s="110"/>
      <c r="N1616" s="110"/>
      <c r="O1616" s="110"/>
      <c r="P1616" s="110"/>
      <c r="Q1616" s="110"/>
    </row>
    <row r="1617" spans="1:78" s="133" customFormat="1" ht="12.75" customHeight="1" x14ac:dyDescent="0.2">
      <c r="A1617" s="114"/>
      <c r="B1617" s="110"/>
      <c r="C1617" s="169"/>
      <c r="D1617" s="169"/>
      <c r="E1617" s="110"/>
      <c r="F1617" s="110"/>
      <c r="G1617" s="110"/>
      <c r="H1617" s="110"/>
      <c r="I1617" s="110"/>
      <c r="J1617" s="110"/>
      <c r="K1617" s="110"/>
      <c r="L1617" s="110"/>
      <c r="M1617" s="110"/>
      <c r="N1617" s="110"/>
      <c r="O1617" s="110"/>
      <c r="P1617" s="110"/>
      <c r="Q1617" s="110"/>
      <c r="R1617" s="148"/>
      <c r="U1617" s="148"/>
      <c r="V1617" s="148"/>
      <c r="W1617" s="148"/>
      <c r="X1617" s="148"/>
      <c r="Y1617" s="148"/>
      <c r="Z1617" s="148"/>
      <c r="AA1617" s="148"/>
      <c r="AB1617" s="148"/>
      <c r="AC1617" s="148"/>
      <c r="AD1617" s="148"/>
      <c r="AE1617" s="148"/>
      <c r="AF1617" s="148"/>
      <c r="AG1617" s="148"/>
      <c r="AH1617" s="148"/>
      <c r="AI1617" s="148"/>
      <c r="AJ1617" s="148"/>
      <c r="AK1617" s="148"/>
      <c r="AL1617" s="148"/>
      <c r="AM1617" s="148"/>
      <c r="AN1617" s="148"/>
      <c r="AO1617" s="148"/>
      <c r="AP1617" s="148"/>
      <c r="AQ1617" s="148"/>
      <c r="AR1617" s="148"/>
      <c r="AS1617" s="148"/>
      <c r="AT1617" s="148"/>
      <c r="AU1617" s="148"/>
      <c r="AV1617" s="148"/>
      <c r="AW1617" s="148"/>
      <c r="AX1617" s="148"/>
      <c r="AY1617" s="148"/>
      <c r="AZ1617" s="148"/>
      <c r="BA1617" s="148"/>
      <c r="BB1617" s="148"/>
      <c r="BC1617" s="148"/>
      <c r="BD1617" s="148"/>
      <c r="BE1617" s="148"/>
      <c r="BF1617" s="148"/>
      <c r="BG1617" s="148"/>
      <c r="BH1617" s="148"/>
      <c r="BI1617" s="148"/>
      <c r="BJ1617" s="148"/>
      <c r="BK1617" s="148"/>
      <c r="BL1617" s="148"/>
      <c r="BM1617" s="148"/>
      <c r="BN1617" s="148"/>
      <c r="BO1617" s="148"/>
      <c r="BP1617" s="148"/>
      <c r="BQ1617" s="148"/>
      <c r="BR1617" s="148"/>
      <c r="BS1617" s="148"/>
      <c r="BT1617" s="148"/>
      <c r="BU1617" s="148"/>
      <c r="BV1617" s="148"/>
      <c r="BW1617" s="148"/>
      <c r="BX1617" s="148"/>
      <c r="BY1617" s="148"/>
      <c r="BZ1617" s="148"/>
    </row>
    <row r="1618" spans="1:78" s="133" customFormat="1" ht="12.75" customHeight="1" x14ac:dyDescent="0.2">
      <c r="A1618" s="114"/>
      <c r="B1618" s="110"/>
      <c r="C1618" s="169"/>
      <c r="D1618" s="169"/>
      <c r="E1618" s="110"/>
      <c r="F1618" s="110"/>
      <c r="G1618" s="110"/>
      <c r="H1618" s="110"/>
      <c r="I1618" s="110"/>
      <c r="J1618" s="110"/>
      <c r="K1618" s="110"/>
      <c r="L1618" s="110"/>
      <c r="M1618" s="110"/>
      <c r="N1618" s="110"/>
      <c r="O1618" s="110"/>
      <c r="P1618" s="110"/>
      <c r="Q1618" s="110"/>
    </row>
    <row r="1619" spans="1:78" s="133" customFormat="1" ht="12.75" customHeight="1" x14ac:dyDescent="0.2">
      <c r="A1619" s="170"/>
      <c r="B1619" s="110"/>
      <c r="C1619" s="171"/>
      <c r="D1619" s="169"/>
      <c r="E1619" s="110"/>
      <c r="F1619" s="110"/>
      <c r="G1619" s="110"/>
      <c r="H1619" s="110"/>
      <c r="I1619" s="110"/>
      <c r="J1619" s="110"/>
      <c r="K1619" s="110"/>
      <c r="L1619" s="110"/>
      <c r="M1619" s="110"/>
      <c r="N1619" s="110"/>
      <c r="O1619" s="110"/>
      <c r="P1619" s="110"/>
      <c r="Q1619" s="110"/>
    </row>
    <row r="1620" spans="1:78" s="133" customFormat="1" ht="12.75" customHeight="1" x14ac:dyDescent="0.2">
      <c r="A1620" s="173"/>
      <c r="B1620" s="110"/>
      <c r="C1620" s="171"/>
      <c r="D1620" s="169"/>
      <c r="E1620" s="110"/>
      <c r="F1620" s="110"/>
      <c r="G1620" s="110"/>
      <c r="H1620" s="110"/>
      <c r="I1620" s="110"/>
      <c r="J1620" s="110"/>
      <c r="K1620" s="110"/>
      <c r="L1620" s="110"/>
      <c r="M1620" s="110"/>
      <c r="N1620" s="110"/>
      <c r="O1620" s="110"/>
      <c r="P1620" s="110"/>
      <c r="Q1620" s="110"/>
    </row>
    <row r="1621" spans="1:78" s="133" customFormat="1" ht="12.75" customHeight="1" x14ac:dyDescent="0.2">
      <c r="A1621" s="173"/>
      <c r="B1621" s="110"/>
      <c r="C1621" s="171"/>
      <c r="D1621" s="169"/>
      <c r="E1621" s="110"/>
      <c r="F1621" s="110"/>
      <c r="G1621" s="110"/>
      <c r="H1621" s="110"/>
      <c r="I1621" s="110"/>
      <c r="J1621" s="110"/>
      <c r="K1621" s="110"/>
      <c r="L1621" s="110"/>
      <c r="M1621" s="110"/>
      <c r="N1621" s="110"/>
      <c r="O1621" s="110"/>
      <c r="P1621" s="110"/>
      <c r="Q1621" s="110"/>
    </row>
    <row r="1622" spans="1:78" s="133" customFormat="1" ht="12.75" customHeight="1" x14ac:dyDescent="0.2">
      <c r="A1622" s="170"/>
      <c r="B1622" s="110"/>
      <c r="C1622" s="171"/>
      <c r="D1622" s="169"/>
      <c r="E1622" s="110"/>
      <c r="F1622" s="110"/>
      <c r="G1622" s="110"/>
      <c r="H1622" s="110"/>
      <c r="I1622" s="110"/>
      <c r="J1622" s="110"/>
      <c r="K1622" s="110"/>
      <c r="L1622" s="110"/>
      <c r="M1622" s="110"/>
      <c r="N1622" s="110"/>
      <c r="O1622" s="110"/>
      <c r="P1622" s="110"/>
      <c r="Q1622" s="110"/>
    </row>
    <row r="1623" spans="1:78" s="133" customFormat="1" ht="12.75" customHeight="1" x14ac:dyDescent="0.2">
      <c r="A1623" s="170"/>
      <c r="B1623" s="110"/>
      <c r="C1623" s="171"/>
      <c r="D1623" s="169"/>
      <c r="E1623" s="110"/>
      <c r="F1623" s="110"/>
      <c r="G1623" s="110"/>
      <c r="H1623" s="110"/>
      <c r="I1623" s="110"/>
      <c r="J1623" s="110"/>
      <c r="K1623" s="110"/>
      <c r="L1623" s="110"/>
      <c r="M1623" s="110"/>
      <c r="N1623" s="110"/>
      <c r="O1623" s="110"/>
      <c r="P1623" s="110"/>
      <c r="Q1623" s="110"/>
    </row>
    <row r="1624" spans="1:78" s="133" customFormat="1" ht="12.75" customHeight="1" x14ac:dyDescent="0.2">
      <c r="A1624" s="173"/>
      <c r="B1624" s="110"/>
      <c r="C1624" s="171"/>
      <c r="D1624" s="169"/>
      <c r="E1624" s="110"/>
      <c r="F1624" s="110"/>
      <c r="G1624" s="110"/>
      <c r="H1624" s="110"/>
      <c r="I1624" s="110"/>
      <c r="J1624" s="110"/>
      <c r="K1624" s="110"/>
      <c r="L1624" s="110"/>
      <c r="M1624" s="110"/>
      <c r="N1624" s="110"/>
      <c r="O1624" s="110"/>
      <c r="P1624" s="110"/>
      <c r="Q1624" s="110"/>
    </row>
    <row r="1625" spans="1:78" s="133" customFormat="1" ht="12.75" customHeight="1" x14ac:dyDescent="0.2">
      <c r="A1625" s="168"/>
      <c r="B1625" s="110"/>
      <c r="C1625" s="171"/>
      <c r="D1625" s="169"/>
      <c r="E1625" s="110"/>
      <c r="F1625" s="110"/>
      <c r="G1625" s="110"/>
      <c r="H1625" s="110"/>
      <c r="I1625" s="110"/>
      <c r="J1625" s="110"/>
      <c r="K1625" s="110"/>
      <c r="L1625" s="110"/>
      <c r="M1625" s="110"/>
      <c r="N1625" s="110"/>
      <c r="O1625" s="110"/>
      <c r="P1625" s="110"/>
      <c r="Q1625" s="110"/>
    </row>
    <row r="1626" spans="1:78" s="133" customFormat="1" ht="12.75" customHeight="1" x14ac:dyDescent="0.2">
      <c r="A1626" s="114"/>
      <c r="B1626" s="110"/>
      <c r="C1626" s="169"/>
      <c r="D1626" s="169"/>
      <c r="E1626" s="110"/>
      <c r="F1626" s="110"/>
      <c r="G1626" s="110"/>
      <c r="H1626" s="110"/>
      <c r="I1626" s="110"/>
      <c r="J1626" s="110"/>
      <c r="K1626" s="110"/>
      <c r="L1626" s="110"/>
      <c r="M1626" s="110"/>
      <c r="N1626" s="110"/>
      <c r="O1626" s="110"/>
      <c r="P1626" s="110"/>
      <c r="Q1626" s="110"/>
    </row>
    <row r="1627" spans="1:78" s="133" customFormat="1" ht="12.75" customHeight="1" x14ac:dyDescent="0.2">
      <c r="A1627" s="114"/>
      <c r="B1627" s="110"/>
      <c r="C1627" s="169"/>
      <c r="D1627" s="169"/>
      <c r="E1627" s="110"/>
      <c r="F1627" s="110"/>
      <c r="G1627" s="110"/>
      <c r="H1627" s="110"/>
      <c r="I1627" s="110"/>
      <c r="J1627" s="110"/>
      <c r="K1627" s="110"/>
      <c r="L1627" s="110"/>
      <c r="M1627" s="110"/>
      <c r="N1627" s="110"/>
      <c r="O1627" s="110"/>
      <c r="P1627" s="110"/>
      <c r="Q1627" s="110"/>
    </row>
    <row r="1628" spans="1:78" s="133" customFormat="1" ht="12.75" customHeight="1" x14ac:dyDescent="0.2">
      <c r="A1628" s="170"/>
      <c r="B1628" s="110"/>
      <c r="C1628" s="171"/>
      <c r="D1628" s="171"/>
      <c r="E1628" s="110"/>
      <c r="F1628" s="110"/>
      <c r="G1628" s="110"/>
      <c r="H1628" s="110"/>
      <c r="I1628" s="110"/>
      <c r="J1628" s="110"/>
      <c r="K1628" s="110"/>
      <c r="L1628" s="110"/>
      <c r="M1628" s="110"/>
      <c r="N1628" s="110"/>
      <c r="O1628" s="110"/>
      <c r="P1628" s="110"/>
      <c r="Q1628" s="110"/>
    </row>
    <row r="1629" spans="1:78" s="133" customFormat="1" ht="12.75" customHeight="1" x14ac:dyDescent="0.2">
      <c r="A1629" s="170"/>
      <c r="B1629" s="110"/>
      <c r="C1629" s="171"/>
      <c r="D1629" s="169"/>
      <c r="E1629" s="110"/>
      <c r="F1629" s="110"/>
      <c r="G1629" s="110"/>
      <c r="H1629" s="110"/>
      <c r="I1629" s="110"/>
      <c r="J1629" s="110"/>
      <c r="K1629" s="110"/>
      <c r="L1629" s="110"/>
      <c r="M1629" s="110"/>
      <c r="N1629" s="110"/>
      <c r="O1629" s="110"/>
      <c r="P1629" s="110"/>
      <c r="Q1629" s="110"/>
    </row>
    <row r="1630" spans="1:78" s="133" customFormat="1" ht="12.75" customHeight="1" x14ac:dyDescent="0.2">
      <c r="A1630" s="170"/>
      <c r="B1630" s="110"/>
      <c r="C1630" s="171"/>
      <c r="D1630" s="169"/>
      <c r="E1630" s="110"/>
      <c r="F1630" s="110"/>
      <c r="G1630" s="110"/>
      <c r="H1630" s="110"/>
      <c r="I1630" s="110"/>
      <c r="J1630" s="110"/>
      <c r="K1630" s="110"/>
      <c r="L1630" s="110"/>
      <c r="M1630" s="110"/>
      <c r="N1630" s="110"/>
      <c r="O1630" s="110"/>
      <c r="P1630" s="110"/>
      <c r="Q1630" s="110"/>
    </row>
    <row r="1631" spans="1:78" s="133" customFormat="1" ht="12.75" customHeight="1" x14ac:dyDescent="0.2">
      <c r="A1631" s="170"/>
      <c r="B1631" s="110"/>
      <c r="C1631" s="171"/>
      <c r="D1631" s="169"/>
      <c r="E1631" s="110"/>
      <c r="F1631" s="110"/>
      <c r="G1631" s="110"/>
      <c r="H1631" s="110"/>
      <c r="I1631" s="110"/>
      <c r="J1631" s="110"/>
      <c r="K1631" s="110"/>
      <c r="L1631" s="110"/>
      <c r="M1631" s="110"/>
      <c r="N1631" s="110"/>
      <c r="O1631" s="110"/>
      <c r="P1631" s="110"/>
      <c r="Q1631" s="110"/>
    </row>
    <row r="1632" spans="1:78" s="133" customFormat="1" ht="12.75" customHeight="1" x14ac:dyDescent="0.2">
      <c r="A1632" s="172"/>
      <c r="B1632" s="110"/>
      <c r="C1632" s="171"/>
      <c r="D1632" s="169"/>
      <c r="E1632" s="110"/>
      <c r="F1632" s="110"/>
      <c r="G1632" s="110"/>
      <c r="H1632" s="110"/>
      <c r="I1632" s="110"/>
      <c r="J1632" s="110"/>
      <c r="K1632" s="110"/>
      <c r="L1632" s="110"/>
      <c r="M1632" s="110"/>
      <c r="N1632" s="110"/>
      <c r="O1632" s="110"/>
      <c r="P1632" s="110"/>
      <c r="Q1632" s="110"/>
    </row>
    <row r="1633" spans="1:78" s="148" customFormat="1" ht="12.75" customHeight="1" x14ac:dyDescent="0.2">
      <c r="A1633" s="170"/>
      <c r="B1633" s="110"/>
      <c r="C1633" s="171"/>
      <c r="D1633" s="169"/>
      <c r="E1633" s="110"/>
      <c r="F1633" s="110"/>
      <c r="G1633" s="110"/>
      <c r="H1633" s="110"/>
      <c r="I1633" s="110"/>
      <c r="J1633" s="110"/>
      <c r="K1633" s="110"/>
      <c r="L1633" s="110"/>
      <c r="M1633" s="110"/>
      <c r="N1633" s="110"/>
      <c r="O1633" s="110"/>
      <c r="P1633" s="110"/>
      <c r="Q1633" s="110"/>
      <c r="R1633" s="133"/>
      <c r="S1633" s="133"/>
      <c r="T1633" s="133"/>
      <c r="U1633" s="133"/>
      <c r="V1633" s="133"/>
      <c r="W1633" s="133"/>
      <c r="X1633" s="133"/>
      <c r="Y1633" s="133"/>
      <c r="Z1633" s="133"/>
      <c r="AA1633" s="133"/>
      <c r="AB1633" s="133"/>
      <c r="AC1633" s="133"/>
      <c r="AD1633" s="133"/>
      <c r="AE1633" s="133"/>
      <c r="AF1633" s="133"/>
      <c r="AG1633" s="133"/>
      <c r="AH1633" s="133"/>
      <c r="AI1633" s="133"/>
      <c r="AJ1633" s="133"/>
      <c r="AK1633" s="133"/>
      <c r="AL1633" s="133"/>
      <c r="AM1633" s="133"/>
      <c r="AN1633" s="133"/>
      <c r="AO1633" s="133"/>
      <c r="AP1633" s="133"/>
      <c r="AQ1633" s="133"/>
      <c r="AR1633" s="133"/>
      <c r="AS1633" s="133"/>
      <c r="AT1633" s="133"/>
      <c r="AU1633" s="133"/>
      <c r="AV1633" s="133"/>
      <c r="AW1633" s="133"/>
      <c r="AX1633" s="133"/>
      <c r="AY1633" s="133"/>
      <c r="AZ1633" s="133"/>
      <c r="BA1633" s="133"/>
      <c r="BB1633" s="133"/>
      <c r="BC1633" s="133"/>
      <c r="BD1633" s="133"/>
      <c r="BE1633" s="133"/>
      <c r="BF1633" s="133"/>
      <c r="BG1633" s="133"/>
      <c r="BH1633" s="133"/>
      <c r="BI1633" s="133"/>
      <c r="BJ1633" s="133"/>
      <c r="BK1633" s="133"/>
      <c r="BL1633" s="133"/>
      <c r="BM1633" s="133"/>
      <c r="BN1633" s="133"/>
      <c r="BO1633" s="133"/>
      <c r="BP1633" s="133"/>
      <c r="BQ1633" s="133"/>
      <c r="BR1633" s="133"/>
      <c r="BS1633" s="133"/>
      <c r="BT1633" s="133"/>
      <c r="BU1633" s="133"/>
      <c r="BV1633" s="133"/>
      <c r="BW1633" s="133"/>
      <c r="BX1633" s="133"/>
      <c r="BY1633" s="133"/>
      <c r="BZ1633" s="133"/>
    </row>
    <row r="1634" spans="1:78" s="133" customFormat="1" ht="12.75" customHeight="1" x14ac:dyDescent="0.2">
      <c r="A1634" s="114"/>
      <c r="B1634" s="110"/>
      <c r="C1634" s="169"/>
      <c r="D1634" s="169"/>
      <c r="E1634" s="110"/>
      <c r="F1634" s="110"/>
      <c r="G1634" s="110"/>
      <c r="H1634" s="110"/>
      <c r="I1634" s="110"/>
      <c r="J1634" s="110"/>
      <c r="K1634" s="110"/>
      <c r="L1634" s="110"/>
      <c r="M1634" s="110"/>
      <c r="N1634" s="110"/>
      <c r="O1634" s="110"/>
      <c r="P1634" s="110"/>
      <c r="Q1634" s="110"/>
    </row>
    <row r="1635" spans="1:78" s="133" customFormat="1" ht="12.75" customHeight="1" x14ac:dyDescent="0.2">
      <c r="A1635" s="114"/>
      <c r="B1635" s="110"/>
      <c r="C1635" s="169"/>
      <c r="D1635" s="169"/>
      <c r="E1635" s="110"/>
      <c r="F1635" s="110"/>
      <c r="G1635" s="110"/>
      <c r="H1635" s="110"/>
      <c r="I1635" s="110"/>
      <c r="J1635" s="110"/>
      <c r="K1635" s="110"/>
      <c r="L1635" s="110"/>
      <c r="M1635" s="110"/>
      <c r="N1635" s="110"/>
      <c r="O1635" s="110"/>
      <c r="P1635" s="110"/>
      <c r="Q1635" s="110"/>
      <c r="T1635" s="148"/>
    </row>
    <row r="1636" spans="1:78" s="133" customFormat="1" ht="12.75" customHeight="1" x14ac:dyDescent="0.2">
      <c r="A1636" s="114"/>
      <c r="B1636" s="110"/>
      <c r="C1636" s="169"/>
      <c r="D1636" s="169"/>
      <c r="E1636" s="110"/>
      <c r="F1636" s="110"/>
      <c r="G1636" s="110"/>
      <c r="H1636" s="110"/>
      <c r="I1636" s="110"/>
      <c r="J1636" s="110"/>
      <c r="K1636" s="110"/>
      <c r="L1636" s="110"/>
      <c r="M1636" s="110"/>
      <c r="N1636" s="110"/>
      <c r="O1636" s="110"/>
      <c r="P1636" s="110"/>
      <c r="Q1636" s="110"/>
      <c r="T1636" s="148"/>
    </row>
    <row r="1637" spans="1:78" s="148" customFormat="1" ht="12.75" customHeight="1" x14ac:dyDescent="0.2">
      <c r="A1637" s="114"/>
      <c r="B1637" s="110"/>
      <c r="C1637" s="169"/>
      <c r="D1637" s="169"/>
      <c r="E1637" s="110"/>
      <c r="F1637" s="110"/>
      <c r="G1637" s="110"/>
      <c r="H1637" s="110"/>
      <c r="I1637" s="110"/>
      <c r="J1637" s="110"/>
      <c r="K1637" s="110"/>
      <c r="L1637" s="110"/>
      <c r="M1637" s="110"/>
      <c r="N1637" s="110"/>
      <c r="O1637" s="110"/>
      <c r="P1637" s="110"/>
      <c r="Q1637" s="110"/>
      <c r="S1637" s="133"/>
      <c r="T1637" s="133"/>
    </row>
    <row r="1638" spans="1:78" s="148" customFormat="1" ht="12.75" customHeight="1" x14ac:dyDescent="0.2">
      <c r="A1638" s="173"/>
      <c r="B1638" s="110"/>
      <c r="C1638" s="169"/>
      <c r="D1638" s="169"/>
      <c r="E1638" s="110"/>
      <c r="F1638" s="110"/>
      <c r="G1638" s="110"/>
      <c r="H1638" s="110"/>
      <c r="I1638" s="110"/>
      <c r="J1638" s="110"/>
      <c r="K1638" s="110"/>
      <c r="L1638" s="110"/>
      <c r="M1638" s="110"/>
      <c r="N1638" s="110"/>
      <c r="O1638" s="110"/>
      <c r="P1638" s="110"/>
      <c r="Q1638" s="110"/>
      <c r="S1638" s="133"/>
    </row>
    <row r="1639" spans="1:78" s="133" customFormat="1" ht="12.75" customHeight="1" x14ac:dyDescent="0.2">
      <c r="A1639" s="170"/>
      <c r="B1639" s="110"/>
      <c r="C1639" s="171"/>
      <c r="D1639" s="171"/>
      <c r="E1639" s="110"/>
      <c r="F1639" s="110"/>
      <c r="G1639" s="110"/>
      <c r="H1639" s="110"/>
      <c r="I1639" s="110"/>
      <c r="J1639" s="110"/>
      <c r="K1639" s="110"/>
      <c r="L1639" s="110"/>
      <c r="M1639" s="110"/>
      <c r="N1639" s="110"/>
      <c r="O1639" s="110"/>
      <c r="P1639" s="110"/>
      <c r="Q1639" s="110"/>
      <c r="T1639" s="148"/>
    </row>
    <row r="1640" spans="1:78" s="148" customFormat="1" ht="12.75" customHeight="1" x14ac:dyDescent="0.2">
      <c r="A1640" s="170"/>
      <c r="B1640" s="110"/>
      <c r="C1640" s="171"/>
      <c r="D1640" s="169"/>
      <c r="E1640" s="110"/>
      <c r="F1640" s="110"/>
      <c r="G1640" s="110"/>
      <c r="H1640" s="110"/>
      <c r="I1640" s="110"/>
      <c r="J1640" s="110"/>
      <c r="K1640" s="110"/>
      <c r="L1640" s="110"/>
      <c r="M1640" s="110"/>
      <c r="N1640" s="110"/>
      <c r="O1640" s="110"/>
      <c r="P1640" s="110"/>
      <c r="Q1640" s="110"/>
      <c r="S1640" s="133"/>
      <c r="T1640" s="133"/>
    </row>
    <row r="1641" spans="1:78" s="148" customFormat="1" ht="12.75" customHeight="1" x14ac:dyDescent="0.2">
      <c r="A1641" s="168"/>
      <c r="B1641" s="110"/>
      <c r="C1641" s="171"/>
      <c r="D1641" s="169"/>
      <c r="E1641" s="110"/>
      <c r="F1641" s="110"/>
      <c r="G1641" s="110"/>
      <c r="H1641" s="110"/>
      <c r="I1641" s="110"/>
      <c r="J1641" s="110"/>
      <c r="K1641" s="110"/>
      <c r="L1641" s="110"/>
      <c r="M1641" s="110"/>
      <c r="N1641" s="110"/>
      <c r="O1641" s="110"/>
      <c r="P1641" s="110"/>
      <c r="Q1641" s="110"/>
      <c r="S1641" s="133"/>
      <c r="T1641" s="133"/>
    </row>
    <row r="1642" spans="1:78" s="133" customFormat="1" ht="12.75" customHeight="1" x14ac:dyDescent="0.2">
      <c r="A1642" s="114"/>
      <c r="B1642" s="110"/>
      <c r="C1642" s="169"/>
      <c r="D1642" s="169"/>
      <c r="E1642" s="110"/>
      <c r="F1642" s="110"/>
      <c r="G1642" s="110"/>
      <c r="H1642" s="110"/>
      <c r="I1642" s="110"/>
      <c r="J1642" s="110"/>
      <c r="K1642" s="110"/>
      <c r="L1642" s="110"/>
      <c r="M1642" s="110"/>
      <c r="N1642" s="110"/>
      <c r="O1642" s="110"/>
      <c r="P1642" s="110"/>
      <c r="Q1642" s="110"/>
      <c r="T1642" s="148"/>
    </row>
    <row r="1643" spans="1:78" s="133" customFormat="1" ht="12.75" customHeight="1" x14ac:dyDescent="0.2">
      <c r="A1643" s="173"/>
      <c r="B1643" s="110"/>
      <c r="C1643" s="169"/>
      <c r="D1643" s="169"/>
      <c r="E1643" s="110"/>
      <c r="F1643" s="110"/>
      <c r="G1643" s="110"/>
      <c r="H1643" s="110"/>
      <c r="I1643" s="110"/>
      <c r="J1643" s="110"/>
      <c r="K1643" s="110"/>
      <c r="L1643" s="110"/>
      <c r="M1643" s="110"/>
      <c r="N1643" s="110"/>
      <c r="O1643" s="110"/>
      <c r="P1643" s="110"/>
      <c r="Q1643" s="110"/>
    </row>
    <row r="1644" spans="1:78" s="133" customFormat="1" ht="12.75" customHeight="1" x14ac:dyDescent="0.2">
      <c r="A1644" s="114"/>
      <c r="B1644" s="110"/>
      <c r="C1644" s="169"/>
      <c r="D1644" s="169"/>
      <c r="E1644" s="110"/>
      <c r="F1644" s="110"/>
      <c r="G1644" s="110"/>
      <c r="H1644" s="110"/>
      <c r="I1644" s="110"/>
      <c r="J1644" s="110"/>
      <c r="K1644" s="110"/>
      <c r="L1644" s="110"/>
      <c r="M1644" s="110"/>
      <c r="N1644" s="110"/>
      <c r="O1644" s="110"/>
      <c r="P1644" s="110"/>
      <c r="Q1644" s="110"/>
      <c r="R1644" s="148"/>
      <c r="U1644" s="148"/>
      <c r="V1644" s="148"/>
      <c r="W1644" s="148"/>
      <c r="X1644" s="148"/>
      <c r="Y1644" s="148"/>
      <c r="Z1644" s="148"/>
      <c r="AA1644" s="148"/>
      <c r="AB1644" s="148"/>
      <c r="AC1644" s="148"/>
      <c r="AD1644" s="148"/>
      <c r="AE1644" s="148"/>
      <c r="AF1644" s="148"/>
      <c r="AG1644" s="148"/>
      <c r="AH1644" s="148"/>
      <c r="AI1644" s="148"/>
      <c r="AJ1644" s="148"/>
      <c r="AK1644" s="148"/>
      <c r="AL1644" s="148"/>
      <c r="AM1644" s="148"/>
      <c r="AN1644" s="148"/>
      <c r="AO1644" s="148"/>
      <c r="AP1644" s="148"/>
      <c r="AQ1644" s="148"/>
      <c r="AR1644" s="148"/>
      <c r="AS1644" s="148"/>
      <c r="AT1644" s="148"/>
      <c r="AU1644" s="148"/>
      <c r="AV1644" s="148"/>
      <c r="AW1644" s="148"/>
      <c r="AX1644" s="148"/>
      <c r="AY1644" s="148"/>
      <c r="AZ1644" s="148"/>
      <c r="BA1644" s="148"/>
      <c r="BB1644" s="148"/>
      <c r="BC1644" s="148"/>
      <c r="BD1644" s="148"/>
      <c r="BE1644" s="148"/>
      <c r="BF1644" s="148"/>
      <c r="BG1644" s="148"/>
      <c r="BH1644" s="148"/>
      <c r="BI1644" s="148"/>
      <c r="BJ1644" s="148"/>
      <c r="BK1644" s="148"/>
      <c r="BL1644" s="148"/>
      <c r="BM1644" s="148"/>
      <c r="BN1644" s="148"/>
      <c r="BO1644" s="148"/>
      <c r="BP1644" s="148"/>
      <c r="BQ1644" s="148"/>
      <c r="BR1644" s="148"/>
      <c r="BS1644" s="148"/>
      <c r="BT1644" s="148"/>
      <c r="BU1644" s="148"/>
      <c r="BV1644" s="148"/>
      <c r="BW1644" s="148"/>
      <c r="BX1644" s="148"/>
      <c r="BY1644" s="148"/>
      <c r="BZ1644" s="148"/>
    </row>
    <row r="1645" spans="1:78" s="133" customFormat="1" ht="12.75" customHeight="1" x14ac:dyDescent="0.2">
      <c r="A1645" s="114"/>
      <c r="B1645" s="109"/>
      <c r="C1645" s="169"/>
      <c r="D1645" s="110"/>
      <c r="E1645" s="110"/>
      <c r="F1645" s="110"/>
      <c r="G1645" s="110"/>
      <c r="H1645" s="110"/>
      <c r="I1645" s="110"/>
      <c r="J1645" s="110"/>
      <c r="K1645" s="110"/>
      <c r="L1645" s="110"/>
      <c r="M1645" s="110"/>
      <c r="N1645" s="110"/>
      <c r="O1645" s="110"/>
      <c r="P1645" s="110"/>
      <c r="Q1645" s="110"/>
    </row>
    <row r="1646" spans="1:78" s="133" customFormat="1" ht="12.75" customHeight="1" x14ac:dyDescent="0.2">
      <c r="A1646" s="114"/>
      <c r="B1646" s="110"/>
      <c r="C1646" s="169"/>
      <c r="D1646" s="169"/>
      <c r="E1646" s="110"/>
      <c r="F1646" s="110"/>
      <c r="G1646" s="110"/>
      <c r="H1646" s="110"/>
      <c r="I1646" s="110"/>
      <c r="J1646" s="110"/>
      <c r="K1646" s="110"/>
      <c r="L1646" s="110"/>
      <c r="M1646" s="110"/>
      <c r="N1646" s="110"/>
      <c r="O1646" s="110"/>
      <c r="P1646" s="110"/>
      <c r="Q1646" s="110"/>
    </row>
    <row r="1647" spans="1:78" s="133" customFormat="1" ht="12.75" customHeight="1" x14ac:dyDescent="0.2">
      <c r="A1647" s="170"/>
      <c r="B1647" s="110"/>
      <c r="C1647" s="171"/>
      <c r="D1647" s="169"/>
      <c r="E1647" s="110"/>
      <c r="F1647" s="110"/>
      <c r="G1647" s="110"/>
      <c r="H1647" s="110"/>
      <c r="I1647" s="110"/>
      <c r="J1647" s="110"/>
      <c r="K1647" s="110"/>
      <c r="L1647" s="110"/>
      <c r="M1647" s="110"/>
      <c r="N1647" s="110"/>
      <c r="O1647" s="110"/>
      <c r="P1647" s="110"/>
      <c r="Q1647" s="110"/>
    </row>
    <row r="1648" spans="1:78" s="133" customFormat="1" ht="12.75" customHeight="1" x14ac:dyDescent="0.2">
      <c r="A1648" s="114"/>
      <c r="B1648" s="110"/>
      <c r="C1648" s="169"/>
      <c r="D1648" s="169"/>
      <c r="E1648" s="110"/>
      <c r="F1648" s="110"/>
      <c r="G1648" s="110"/>
      <c r="H1648" s="110"/>
      <c r="I1648" s="110"/>
      <c r="J1648" s="110"/>
      <c r="K1648" s="110"/>
      <c r="L1648" s="110"/>
      <c r="M1648" s="110"/>
      <c r="N1648" s="110"/>
      <c r="O1648" s="110"/>
      <c r="P1648" s="110"/>
      <c r="Q1648" s="110"/>
    </row>
    <row r="1649" spans="1:78" s="133" customFormat="1" ht="12.75" customHeight="1" x14ac:dyDescent="0.2">
      <c r="A1649" s="170"/>
      <c r="B1649" s="110"/>
      <c r="C1649" s="171"/>
      <c r="D1649" s="171"/>
      <c r="E1649" s="110"/>
      <c r="F1649" s="110"/>
      <c r="G1649" s="110"/>
      <c r="H1649" s="110"/>
      <c r="I1649" s="110"/>
      <c r="J1649" s="110"/>
      <c r="K1649" s="110"/>
      <c r="L1649" s="110"/>
      <c r="M1649" s="110"/>
      <c r="N1649" s="110"/>
      <c r="O1649" s="110"/>
      <c r="P1649" s="110"/>
      <c r="Q1649" s="110"/>
    </row>
    <row r="1650" spans="1:78" s="133" customFormat="1" ht="12.75" customHeight="1" x14ac:dyDescent="0.2">
      <c r="A1650" s="114"/>
      <c r="B1650" s="110"/>
      <c r="C1650" s="169"/>
      <c r="D1650" s="169"/>
      <c r="E1650" s="110"/>
      <c r="F1650" s="110"/>
      <c r="G1650" s="110"/>
      <c r="H1650" s="110"/>
      <c r="I1650" s="110"/>
      <c r="J1650" s="110"/>
      <c r="K1650" s="110"/>
      <c r="L1650" s="110"/>
      <c r="M1650" s="110"/>
      <c r="N1650" s="110"/>
      <c r="O1650" s="110"/>
      <c r="P1650" s="110"/>
      <c r="Q1650" s="110"/>
    </row>
    <row r="1651" spans="1:78" s="133" customFormat="1" ht="12.75" customHeight="1" x14ac:dyDescent="0.2">
      <c r="A1651" s="114"/>
      <c r="B1651" s="110"/>
      <c r="C1651" s="169"/>
      <c r="D1651" s="169"/>
      <c r="E1651" s="110"/>
      <c r="F1651" s="110"/>
      <c r="G1651" s="110"/>
      <c r="H1651" s="110"/>
      <c r="I1651" s="110"/>
      <c r="J1651" s="110"/>
      <c r="K1651" s="110"/>
      <c r="L1651" s="110"/>
      <c r="M1651" s="110"/>
      <c r="N1651" s="110"/>
      <c r="O1651" s="110"/>
      <c r="P1651" s="110"/>
      <c r="Q1651" s="110"/>
    </row>
    <row r="1652" spans="1:78" s="148" customFormat="1" ht="12.75" customHeight="1" x14ac:dyDescent="0.2">
      <c r="A1652" s="170"/>
      <c r="B1652" s="110"/>
      <c r="C1652" s="171"/>
      <c r="D1652" s="169"/>
      <c r="E1652" s="110"/>
      <c r="F1652" s="110"/>
      <c r="G1652" s="110"/>
      <c r="H1652" s="110"/>
      <c r="I1652" s="110"/>
      <c r="J1652" s="110"/>
      <c r="K1652" s="110"/>
      <c r="L1652" s="110"/>
      <c r="M1652" s="110"/>
      <c r="N1652" s="110"/>
      <c r="O1652" s="110"/>
      <c r="P1652" s="110"/>
      <c r="Q1652" s="110"/>
      <c r="R1652" s="133"/>
      <c r="S1652" s="133"/>
      <c r="T1652" s="133"/>
      <c r="U1652" s="133"/>
      <c r="V1652" s="133"/>
      <c r="W1652" s="133"/>
      <c r="X1652" s="133"/>
      <c r="Y1652" s="133"/>
      <c r="Z1652" s="133"/>
      <c r="AA1652" s="133"/>
      <c r="AB1652" s="133"/>
      <c r="AC1652" s="133"/>
      <c r="AD1652" s="133"/>
      <c r="AE1652" s="133"/>
      <c r="AF1652" s="133"/>
      <c r="AG1652" s="133"/>
      <c r="AH1652" s="133"/>
      <c r="AI1652" s="133"/>
      <c r="AJ1652" s="133"/>
      <c r="AK1652" s="133"/>
      <c r="AL1652" s="133"/>
      <c r="AM1652" s="133"/>
      <c r="AN1652" s="133"/>
      <c r="AO1652" s="133"/>
      <c r="AP1652" s="133"/>
      <c r="AQ1652" s="133"/>
      <c r="AR1652" s="133"/>
      <c r="AS1652" s="133"/>
      <c r="AT1652" s="133"/>
      <c r="AU1652" s="133"/>
      <c r="AV1652" s="133"/>
      <c r="AW1652" s="133"/>
      <c r="AX1652" s="133"/>
      <c r="AY1652" s="133"/>
      <c r="AZ1652" s="133"/>
      <c r="BA1652" s="133"/>
      <c r="BB1652" s="133"/>
      <c r="BC1652" s="133"/>
      <c r="BD1652" s="133"/>
      <c r="BE1652" s="133"/>
      <c r="BF1652" s="133"/>
      <c r="BG1652" s="133"/>
      <c r="BH1652" s="133"/>
      <c r="BI1652" s="133"/>
      <c r="BJ1652" s="133"/>
      <c r="BK1652" s="133"/>
      <c r="BL1652" s="133"/>
      <c r="BM1652" s="133"/>
      <c r="BN1652" s="133"/>
      <c r="BO1652" s="133"/>
      <c r="BP1652" s="133"/>
      <c r="BQ1652" s="133"/>
      <c r="BR1652" s="133"/>
      <c r="BS1652" s="133"/>
      <c r="BT1652" s="133"/>
      <c r="BU1652" s="133"/>
      <c r="BV1652" s="133"/>
      <c r="BW1652" s="133"/>
      <c r="BX1652" s="133"/>
      <c r="BY1652" s="133"/>
      <c r="BZ1652" s="133"/>
    </row>
    <row r="1653" spans="1:78" s="148" customFormat="1" ht="12.75" customHeight="1" x14ac:dyDescent="0.2">
      <c r="A1653" s="168"/>
      <c r="B1653" s="110"/>
      <c r="C1653" s="171"/>
      <c r="D1653" s="169"/>
      <c r="E1653" s="110"/>
      <c r="F1653" s="110"/>
      <c r="G1653" s="110"/>
      <c r="H1653" s="110"/>
      <c r="I1653" s="110"/>
      <c r="J1653" s="110"/>
      <c r="K1653" s="110"/>
      <c r="L1653" s="110"/>
      <c r="M1653" s="110"/>
      <c r="N1653" s="110"/>
      <c r="O1653" s="110"/>
      <c r="P1653" s="110"/>
      <c r="Q1653" s="110"/>
      <c r="R1653" s="133"/>
      <c r="S1653" s="133"/>
      <c r="T1653" s="133"/>
      <c r="U1653" s="133"/>
      <c r="V1653" s="133"/>
      <c r="W1653" s="133"/>
      <c r="X1653" s="133"/>
      <c r="Y1653" s="133"/>
      <c r="Z1653" s="133"/>
      <c r="AA1653" s="133"/>
      <c r="AB1653" s="133"/>
      <c r="AC1653" s="133"/>
      <c r="AD1653" s="133"/>
      <c r="AE1653" s="133"/>
      <c r="AF1653" s="133"/>
      <c r="AG1653" s="133"/>
      <c r="AH1653" s="133"/>
      <c r="AI1653" s="133"/>
      <c r="AJ1653" s="133"/>
      <c r="AK1653" s="133"/>
      <c r="AL1653" s="133"/>
      <c r="AM1653" s="133"/>
      <c r="AN1653" s="133"/>
      <c r="AO1653" s="133"/>
      <c r="AP1653" s="133"/>
      <c r="AQ1653" s="133"/>
      <c r="AR1653" s="133"/>
      <c r="AS1653" s="133"/>
      <c r="AT1653" s="133"/>
      <c r="AU1653" s="133"/>
      <c r="AV1653" s="133"/>
      <c r="AW1653" s="133"/>
      <c r="AX1653" s="133"/>
      <c r="AY1653" s="133"/>
      <c r="AZ1653" s="133"/>
      <c r="BA1653" s="133"/>
      <c r="BB1653" s="133"/>
      <c r="BC1653" s="133"/>
      <c r="BD1653" s="133"/>
      <c r="BE1653" s="133"/>
      <c r="BF1653" s="133"/>
      <c r="BG1653" s="133"/>
      <c r="BH1653" s="133"/>
      <c r="BI1653" s="133"/>
      <c r="BJ1653" s="133"/>
      <c r="BK1653" s="133"/>
      <c r="BL1653" s="133"/>
      <c r="BM1653" s="133"/>
      <c r="BN1653" s="133"/>
      <c r="BO1653" s="133"/>
      <c r="BP1653" s="133"/>
      <c r="BQ1653" s="133"/>
      <c r="BR1653" s="133"/>
      <c r="BS1653" s="133"/>
      <c r="BT1653" s="133"/>
      <c r="BU1653" s="133"/>
      <c r="BV1653" s="133"/>
      <c r="BW1653" s="133"/>
      <c r="BX1653" s="133"/>
      <c r="BY1653" s="133"/>
      <c r="BZ1653" s="133"/>
    </row>
    <row r="1654" spans="1:78" s="148" customFormat="1" ht="12.75" customHeight="1" x14ac:dyDescent="0.2">
      <c r="A1654" s="168"/>
      <c r="B1654" s="110"/>
      <c r="C1654" s="171"/>
      <c r="D1654" s="169"/>
      <c r="E1654" s="110"/>
      <c r="F1654" s="110"/>
      <c r="G1654" s="110"/>
      <c r="H1654" s="110"/>
      <c r="I1654" s="110"/>
      <c r="J1654" s="110"/>
      <c r="K1654" s="110"/>
      <c r="L1654" s="110"/>
      <c r="M1654" s="110"/>
      <c r="N1654" s="110"/>
      <c r="O1654" s="110"/>
      <c r="P1654" s="110"/>
      <c r="Q1654" s="110"/>
      <c r="R1654" s="133"/>
      <c r="S1654" s="133"/>
      <c r="T1654" s="133"/>
      <c r="U1654" s="133"/>
      <c r="V1654" s="133"/>
      <c r="W1654" s="133"/>
      <c r="X1654" s="133"/>
      <c r="Y1654" s="133"/>
      <c r="Z1654" s="133"/>
      <c r="AA1654" s="133"/>
      <c r="AB1654" s="133"/>
      <c r="AC1654" s="133"/>
      <c r="AD1654" s="133"/>
      <c r="AE1654" s="133"/>
      <c r="AF1654" s="133"/>
      <c r="AG1654" s="133"/>
      <c r="AH1654" s="133"/>
      <c r="AI1654" s="133"/>
      <c r="AJ1654" s="133"/>
      <c r="AK1654" s="133"/>
      <c r="AL1654" s="133"/>
      <c r="AM1654" s="133"/>
      <c r="AN1654" s="133"/>
      <c r="AO1654" s="133"/>
      <c r="AP1654" s="133"/>
      <c r="AQ1654" s="133"/>
      <c r="AR1654" s="133"/>
      <c r="AS1654" s="133"/>
      <c r="AT1654" s="133"/>
      <c r="AU1654" s="133"/>
      <c r="AV1654" s="133"/>
      <c r="AW1654" s="133"/>
      <c r="AX1654" s="133"/>
      <c r="AY1654" s="133"/>
      <c r="AZ1654" s="133"/>
      <c r="BA1654" s="133"/>
      <c r="BB1654" s="133"/>
      <c r="BC1654" s="133"/>
      <c r="BD1654" s="133"/>
      <c r="BE1654" s="133"/>
      <c r="BF1654" s="133"/>
      <c r="BG1654" s="133"/>
      <c r="BH1654" s="133"/>
      <c r="BI1654" s="133"/>
      <c r="BJ1654" s="133"/>
      <c r="BK1654" s="133"/>
      <c r="BL1654" s="133"/>
      <c r="BM1654" s="133"/>
      <c r="BN1654" s="133"/>
      <c r="BO1654" s="133"/>
      <c r="BP1654" s="133"/>
      <c r="BQ1654" s="133"/>
      <c r="BR1654" s="133"/>
      <c r="BS1654" s="133"/>
      <c r="BT1654" s="133"/>
      <c r="BU1654" s="133"/>
      <c r="BV1654" s="133"/>
      <c r="BW1654" s="133"/>
      <c r="BX1654" s="133"/>
      <c r="BY1654" s="133"/>
      <c r="BZ1654" s="133"/>
    </row>
    <row r="1655" spans="1:78" s="148" customFormat="1" ht="12.75" customHeight="1" x14ac:dyDescent="0.2">
      <c r="A1655" s="168"/>
      <c r="B1655" s="110"/>
      <c r="C1655" s="171"/>
      <c r="D1655" s="169"/>
      <c r="E1655" s="110"/>
      <c r="F1655" s="110"/>
      <c r="G1655" s="110"/>
      <c r="H1655" s="110"/>
      <c r="I1655" s="110"/>
      <c r="J1655" s="110"/>
      <c r="K1655" s="110"/>
      <c r="L1655" s="110"/>
      <c r="M1655" s="110"/>
      <c r="N1655" s="110"/>
      <c r="O1655" s="110"/>
      <c r="P1655" s="110"/>
      <c r="Q1655" s="110"/>
      <c r="R1655" s="133"/>
      <c r="S1655" s="133"/>
      <c r="U1655" s="133"/>
      <c r="V1655" s="133"/>
      <c r="W1655" s="133"/>
      <c r="X1655" s="133"/>
      <c r="Y1655" s="133"/>
      <c r="Z1655" s="133"/>
      <c r="AA1655" s="133"/>
      <c r="AB1655" s="133"/>
      <c r="AC1655" s="133"/>
      <c r="AD1655" s="133"/>
      <c r="AE1655" s="133"/>
      <c r="AF1655" s="133"/>
      <c r="AG1655" s="133"/>
      <c r="AH1655" s="133"/>
      <c r="AI1655" s="133"/>
      <c r="AJ1655" s="133"/>
      <c r="AK1655" s="133"/>
      <c r="AL1655" s="133"/>
      <c r="AM1655" s="133"/>
      <c r="AN1655" s="133"/>
      <c r="AO1655" s="133"/>
      <c r="AP1655" s="133"/>
      <c r="AQ1655" s="133"/>
      <c r="AR1655" s="133"/>
      <c r="AS1655" s="133"/>
      <c r="AT1655" s="133"/>
      <c r="AU1655" s="133"/>
      <c r="AV1655" s="133"/>
      <c r="AW1655" s="133"/>
      <c r="AX1655" s="133"/>
      <c r="AY1655" s="133"/>
      <c r="AZ1655" s="133"/>
      <c r="BA1655" s="133"/>
      <c r="BB1655" s="133"/>
      <c r="BC1655" s="133"/>
      <c r="BD1655" s="133"/>
      <c r="BE1655" s="133"/>
      <c r="BF1655" s="133"/>
      <c r="BG1655" s="133"/>
      <c r="BH1655" s="133"/>
      <c r="BI1655" s="133"/>
      <c r="BJ1655" s="133"/>
      <c r="BK1655" s="133"/>
      <c r="BL1655" s="133"/>
      <c r="BM1655" s="133"/>
      <c r="BN1655" s="133"/>
      <c r="BO1655" s="133"/>
      <c r="BP1655" s="133"/>
      <c r="BQ1655" s="133"/>
      <c r="BR1655" s="133"/>
      <c r="BS1655" s="133"/>
      <c r="BT1655" s="133"/>
      <c r="BU1655" s="133"/>
      <c r="BV1655" s="133"/>
      <c r="BW1655" s="133"/>
      <c r="BX1655" s="133"/>
      <c r="BY1655" s="133"/>
      <c r="BZ1655" s="133"/>
    </row>
    <row r="1656" spans="1:78" s="148" customFormat="1" ht="12.75" customHeight="1" x14ac:dyDescent="0.2">
      <c r="A1656" s="170"/>
      <c r="B1656" s="110"/>
      <c r="C1656" s="171"/>
      <c r="D1656" s="169"/>
      <c r="E1656" s="110"/>
      <c r="F1656" s="110"/>
      <c r="G1656" s="110"/>
      <c r="H1656" s="110"/>
      <c r="I1656" s="110"/>
      <c r="J1656" s="110"/>
      <c r="K1656" s="110"/>
      <c r="L1656" s="110"/>
      <c r="M1656" s="110"/>
      <c r="N1656" s="110"/>
      <c r="O1656" s="110"/>
      <c r="P1656" s="110"/>
      <c r="Q1656" s="110"/>
      <c r="R1656" s="133"/>
      <c r="S1656" s="133"/>
      <c r="U1656" s="133"/>
      <c r="V1656" s="133"/>
      <c r="W1656" s="133"/>
      <c r="X1656" s="133"/>
      <c r="Y1656" s="133"/>
      <c r="Z1656" s="133"/>
      <c r="AA1656" s="133"/>
      <c r="AB1656" s="133"/>
      <c r="AC1656" s="133"/>
      <c r="AD1656" s="133"/>
      <c r="AE1656" s="133"/>
      <c r="AF1656" s="133"/>
      <c r="AG1656" s="133"/>
      <c r="AH1656" s="133"/>
      <c r="AI1656" s="133"/>
      <c r="AJ1656" s="133"/>
      <c r="AK1656" s="133"/>
      <c r="AL1656" s="133"/>
      <c r="AM1656" s="133"/>
      <c r="AN1656" s="133"/>
      <c r="AO1656" s="133"/>
      <c r="AP1656" s="133"/>
      <c r="AQ1656" s="133"/>
      <c r="AR1656" s="133"/>
      <c r="AS1656" s="133"/>
      <c r="AT1656" s="133"/>
      <c r="AU1656" s="133"/>
      <c r="AV1656" s="133"/>
      <c r="AW1656" s="133"/>
      <c r="AX1656" s="133"/>
      <c r="AY1656" s="133"/>
      <c r="AZ1656" s="133"/>
      <c r="BA1656" s="133"/>
      <c r="BB1656" s="133"/>
      <c r="BC1656" s="133"/>
      <c r="BD1656" s="133"/>
      <c r="BE1656" s="133"/>
      <c r="BF1656" s="133"/>
      <c r="BG1656" s="133"/>
      <c r="BH1656" s="133"/>
      <c r="BI1656" s="133"/>
      <c r="BJ1656" s="133"/>
      <c r="BK1656" s="133"/>
      <c r="BL1656" s="133"/>
      <c r="BM1656" s="133"/>
      <c r="BN1656" s="133"/>
      <c r="BO1656" s="133"/>
      <c r="BP1656" s="133"/>
      <c r="BQ1656" s="133"/>
      <c r="BR1656" s="133"/>
      <c r="BS1656" s="133"/>
      <c r="BT1656" s="133"/>
      <c r="BU1656" s="133"/>
      <c r="BV1656" s="133"/>
      <c r="BW1656" s="133"/>
      <c r="BX1656" s="133"/>
      <c r="BY1656" s="133"/>
      <c r="BZ1656" s="133"/>
    </row>
    <row r="1657" spans="1:78" s="133" customFormat="1" ht="12.75" customHeight="1" x14ac:dyDescent="0.2">
      <c r="A1657" s="170"/>
      <c r="B1657" s="110"/>
      <c r="C1657" s="171"/>
      <c r="D1657" s="169"/>
      <c r="E1657" s="110"/>
      <c r="F1657" s="110"/>
      <c r="G1657" s="110"/>
      <c r="H1657" s="110"/>
      <c r="I1657" s="110"/>
      <c r="J1657" s="110"/>
      <c r="K1657" s="110"/>
      <c r="L1657" s="110"/>
      <c r="M1657" s="110"/>
      <c r="N1657" s="110"/>
      <c r="O1657" s="110"/>
      <c r="P1657" s="110"/>
      <c r="Q1657" s="110"/>
      <c r="R1657" s="148"/>
      <c r="T1657" s="148"/>
      <c r="U1657" s="148"/>
      <c r="V1657" s="148"/>
      <c r="W1657" s="148"/>
      <c r="X1657" s="148"/>
      <c r="Y1657" s="148"/>
      <c r="Z1657" s="148"/>
      <c r="AA1657" s="148"/>
      <c r="AB1657" s="148"/>
      <c r="AC1657" s="148"/>
      <c r="AD1657" s="148"/>
      <c r="AE1657" s="148"/>
      <c r="AF1657" s="148"/>
      <c r="AG1657" s="148"/>
      <c r="AH1657" s="148"/>
      <c r="AI1657" s="148"/>
      <c r="AJ1657" s="148"/>
      <c r="AK1657" s="148"/>
      <c r="AL1657" s="148"/>
      <c r="AM1657" s="148"/>
      <c r="AN1657" s="148"/>
      <c r="AO1657" s="148"/>
      <c r="AP1657" s="148"/>
      <c r="AQ1657" s="148"/>
      <c r="AR1657" s="148"/>
      <c r="AS1657" s="148"/>
      <c r="AT1657" s="148"/>
      <c r="AU1657" s="148"/>
      <c r="AV1657" s="148"/>
      <c r="AW1657" s="148"/>
      <c r="AX1657" s="148"/>
      <c r="AY1657" s="148"/>
      <c r="AZ1657" s="148"/>
      <c r="BA1657" s="148"/>
      <c r="BB1657" s="148"/>
      <c r="BC1657" s="148"/>
      <c r="BD1657" s="148"/>
      <c r="BE1657" s="148"/>
      <c r="BF1657" s="148"/>
      <c r="BG1657" s="148"/>
      <c r="BH1657" s="148"/>
      <c r="BI1657" s="148"/>
      <c r="BJ1657" s="148"/>
      <c r="BK1657" s="148"/>
      <c r="BL1657" s="148"/>
      <c r="BM1657" s="148"/>
      <c r="BN1657" s="148"/>
      <c r="BO1657" s="148"/>
      <c r="BP1657" s="148"/>
      <c r="BQ1657" s="148"/>
      <c r="BR1657" s="148"/>
      <c r="BS1657" s="148"/>
      <c r="BT1657" s="148"/>
      <c r="BU1657" s="148"/>
      <c r="BV1657" s="148"/>
      <c r="BW1657" s="148"/>
      <c r="BX1657" s="148"/>
      <c r="BY1657" s="148"/>
      <c r="BZ1657" s="148"/>
    </row>
    <row r="1658" spans="1:78" s="133" customFormat="1" ht="12.75" customHeight="1" x14ac:dyDescent="0.2">
      <c r="A1658" s="172"/>
      <c r="B1658" s="110"/>
      <c r="C1658" s="171"/>
      <c r="D1658" s="169"/>
      <c r="E1658" s="110"/>
      <c r="F1658" s="110"/>
      <c r="G1658" s="110"/>
      <c r="H1658" s="110"/>
      <c r="I1658" s="110"/>
      <c r="J1658" s="110"/>
      <c r="K1658" s="110"/>
      <c r="L1658" s="110"/>
      <c r="M1658" s="110"/>
      <c r="N1658" s="110"/>
      <c r="O1658" s="110"/>
      <c r="P1658" s="110"/>
      <c r="Q1658" s="110"/>
      <c r="R1658" s="148"/>
      <c r="U1658" s="148"/>
      <c r="V1658" s="148"/>
      <c r="W1658" s="148"/>
      <c r="X1658" s="148"/>
      <c r="Y1658" s="148"/>
      <c r="Z1658" s="148"/>
      <c r="AA1658" s="148"/>
      <c r="AB1658" s="148"/>
      <c r="AC1658" s="148"/>
      <c r="AD1658" s="148"/>
      <c r="AE1658" s="148"/>
      <c r="AF1658" s="148"/>
      <c r="AG1658" s="148"/>
      <c r="AH1658" s="148"/>
      <c r="AI1658" s="148"/>
      <c r="AJ1658" s="148"/>
      <c r="AK1658" s="148"/>
      <c r="AL1658" s="148"/>
      <c r="AM1658" s="148"/>
      <c r="AN1658" s="148"/>
      <c r="AO1658" s="148"/>
      <c r="AP1658" s="148"/>
      <c r="AQ1658" s="148"/>
      <c r="AR1658" s="148"/>
      <c r="AS1658" s="148"/>
      <c r="AT1658" s="148"/>
      <c r="AU1658" s="148"/>
      <c r="AV1658" s="148"/>
      <c r="AW1658" s="148"/>
      <c r="AX1658" s="148"/>
      <c r="AY1658" s="148"/>
      <c r="AZ1658" s="148"/>
      <c r="BA1658" s="148"/>
      <c r="BB1658" s="148"/>
      <c r="BC1658" s="148"/>
      <c r="BD1658" s="148"/>
      <c r="BE1658" s="148"/>
      <c r="BF1658" s="148"/>
      <c r="BG1658" s="148"/>
      <c r="BH1658" s="148"/>
      <c r="BI1658" s="148"/>
      <c r="BJ1658" s="148"/>
      <c r="BK1658" s="148"/>
      <c r="BL1658" s="148"/>
      <c r="BM1658" s="148"/>
      <c r="BN1658" s="148"/>
      <c r="BO1658" s="148"/>
      <c r="BP1658" s="148"/>
      <c r="BQ1658" s="148"/>
      <c r="BR1658" s="148"/>
      <c r="BS1658" s="148"/>
      <c r="BT1658" s="148"/>
      <c r="BU1658" s="148"/>
      <c r="BV1658" s="148"/>
      <c r="BW1658" s="148"/>
      <c r="BX1658" s="148"/>
      <c r="BY1658" s="148"/>
      <c r="BZ1658" s="148"/>
    </row>
    <row r="1659" spans="1:78" s="133" customFormat="1" ht="12.75" customHeight="1" x14ac:dyDescent="0.2">
      <c r="A1659" s="114"/>
      <c r="B1659" s="110"/>
      <c r="C1659" s="169"/>
      <c r="D1659" s="169"/>
      <c r="E1659" s="110"/>
      <c r="F1659" s="110"/>
      <c r="G1659" s="110"/>
      <c r="H1659" s="110"/>
      <c r="I1659" s="110"/>
      <c r="J1659" s="110"/>
      <c r="K1659" s="110"/>
      <c r="L1659" s="110"/>
      <c r="M1659" s="110"/>
      <c r="N1659" s="110"/>
      <c r="O1659" s="110"/>
      <c r="P1659" s="110"/>
      <c r="Q1659" s="110"/>
      <c r="R1659" s="148"/>
      <c r="U1659" s="148"/>
      <c r="V1659" s="148"/>
      <c r="W1659" s="148"/>
      <c r="X1659" s="148"/>
      <c r="Y1659" s="148"/>
      <c r="Z1659" s="148"/>
      <c r="AA1659" s="148"/>
      <c r="AB1659" s="148"/>
      <c r="AC1659" s="148"/>
      <c r="AD1659" s="148"/>
      <c r="AE1659" s="148"/>
      <c r="AF1659" s="148"/>
      <c r="AG1659" s="148"/>
      <c r="AH1659" s="148"/>
      <c r="AI1659" s="148"/>
      <c r="AJ1659" s="148"/>
      <c r="AK1659" s="148"/>
      <c r="AL1659" s="148"/>
      <c r="AM1659" s="148"/>
      <c r="AN1659" s="148"/>
      <c r="AO1659" s="148"/>
      <c r="AP1659" s="148"/>
      <c r="AQ1659" s="148"/>
      <c r="AR1659" s="148"/>
      <c r="AS1659" s="148"/>
      <c r="AT1659" s="148"/>
      <c r="AU1659" s="148"/>
      <c r="AV1659" s="148"/>
      <c r="AW1659" s="148"/>
      <c r="AX1659" s="148"/>
      <c r="AY1659" s="148"/>
      <c r="AZ1659" s="148"/>
      <c r="BA1659" s="148"/>
      <c r="BB1659" s="148"/>
      <c r="BC1659" s="148"/>
      <c r="BD1659" s="148"/>
      <c r="BE1659" s="148"/>
      <c r="BF1659" s="148"/>
      <c r="BG1659" s="148"/>
      <c r="BH1659" s="148"/>
      <c r="BI1659" s="148"/>
      <c r="BJ1659" s="148"/>
      <c r="BK1659" s="148"/>
      <c r="BL1659" s="148"/>
      <c r="BM1659" s="148"/>
      <c r="BN1659" s="148"/>
      <c r="BO1659" s="148"/>
      <c r="BP1659" s="148"/>
      <c r="BQ1659" s="148"/>
      <c r="BR1659" s="148"/>
      <c r="BS1659" s="148"/>
      <c r="BT1659" s="148"/>
      <c r="BU1659" s="148"/>
      <c r="BV1659" s="148"/>
      <c r="BW1659" s="148"/>
      <c r="BX1659" s="148"/>
      <c r="BY1659" s="148"/>
      <c r="BZ1659" s="148"/>
    </row>
    <row r="1660" spans="1:78" s="133" customFormat="1" ht="12.75" customHeight="1" x14ac:dyDescent="0.2">
      <c r="A1660" s="114"/>
      <c r="B1660" s="110"/>
      <c r="C1660" s="169"/>
      <c r="D1660" s="169"/>
      <c r="E1660" s="110"/>
      <c r="F1660" s="110"/>
      <c r="G1660" s="110"/>
      <c r="H1660" s="110"/>
      <c r="I1660" s="110"/>
      <c r="J1660" s="110"/>
      <c r="K1660" s="110"/>
      <c r="L1660" s="110"/>
      <c r="M1660" s="110"/>
      <c r="N1660" s="110"/>
      <c r="O1660" s="110"/>
      <c r="P1660" s="110"/>
      <c r="Q1660" s="110"/>
    </row>
    <row r="1661" spans="1:78" s="133" customFormat="1" ht="12.75" customHeight="1" x14ac:dyDescent="0.2">
      <c r="A1661" s="114"/>
      <c r="B1661" s="110"/>
      <c r="C1661" s="169"/>
      <c r="D1661" s="169"/>
      <c r="E1661" s="110"/>
      <c r="F1661" s="110"/>
      <c r="G1661" s="110"/>
      <c r="H1661" s="110"/>
      <c r="I1661" s="110"/>
      <c r="J1661" s="110"/>
      <c r="K1661" s="110"/>
      <c r="L1661" s="110"/>
      <c r="M1661" s="110"/>
      <c r="N1661" s="110"/>
      <c r="O1661" s="110"/>
      <c r="P1661" s="110"/>
      <c r="Q1661" s="110"/>
    </row>
    <row r="1662" spans="1:78" s="133" customFormat="1" ht="12.75" customHeight="1" x14ac:dyDescent="0.2">
      <c r="A1662" s="114"/>
      <c r="B1662" s="110"/>
      <c r="C1662" s="169"/>
      <c r="D1662" s="169"/>
      <c r="E1662" s="110"/>
      <c r="F1662" s="110"/>
      <c r="G1662" s="110"/>
      <c r="H1662" s="110"/>
      <c r="I1662" s="110"/>
      <c r="J1662" s="110"/>
      <c r="K1662" s="110"/>
      <c r="L1662" s="110"/>
      <c r="M1662" s="110"/>
      <c r="N1662" s="110"/>
      <c r="O1662" s="110"/>
      <c r="P1662" s="110"/>
      <c r="Q1662" s="110"/>
    </row>
    <row r="1663" spans="1:78" s="133" customFormat="1" ht="12.75" customHeight="1" x14ac:dyDescent="0.2">
      <c r="A1663" s="114"/>
      <c r="B1663" s="110"/>
      <c r="C1663" s="169"/>
      <c r="D1663" s="169"/>
      <c r="E1663" s="110"/>
      <c r="F1663" s="110"/>
      <c r="G1663" s="110"/>
      <c r="H1663" s="110"/>
      <c r="I1663" s="110"/>
      <c r="J1663" s="110"/>
      <c r="K1663" s="110"/>
      <c r="L1663" s="110"/>
      <c r="M1663" s="110"/>
      <c r="N1663" s="110"/>
      <c r="O1663" s="110"/>
      <c r="P1663" s="110"/>
      <c r="Q1663" s="110"/>
    </row>
    <row r="1664" spans="1:78" s="133" customFormat="1" ht="12.75" customHeight="1" x14ac:dyDescent="0.2">
      <c r="A1664" s="170"/>
      <c r="B1664" s="110"/>
      <c r="C1664" s="171"/>
      <c r="D1664" s="169"/>
      <c r="E1664" s="110"/>
      <c r="F1664" s="110"/>
      <c r="G1664" s="110"/>
      <c r="H1664" s="110"/>
      <c r="I1664" s="110"/>
      <c r="J1664" s="110"/>
      <c r="K1664" s="110"/>
      <c r="L1664" s="110"/>
      <c r="M1664" s="110"/>
      <c r="N1664" s="110"/>
      <c r="O1664" s="110"/>
      <c r="P1664" s="110"/>
      <c r="Q1664" s="110"/>
    </row>
    <row r="1665" spans="1:17" s="133" customFormat="1" ht="12.75" customHeight="1" x14ac:dyDescent="0.2">
      <c r="A1665" s="114"/>
      <c r="B1665" s="110"/>
      <c r="C1665" s="169"/>
      <c r="D1665" s="169"/>
      <c r="E1665" s="110"/>
      <c r="F1665" s="110"/>
      <c r="G1665" s="110"/>
      <c r="H1665" s="110"/>
      <c r="I1665" s="110"/>
      <c r="J1665" s="110"/>
      <c r="K1665" s="110"/>
      <c r="L1665" s="110"/>
      <c r="M1665" s="110"/>
      <c r="N1665" s="110"/>
      <c r="O1665" s="110"/>
      <c r="P1665" s="110"/>
      <c r="Q1665" s="110"/>
    </row>
    <row r="1666" spans="1:17" s="133" customFormat="1" ht="12.75" customHeight="1" x14ac:dyDescent="0.2">
      <c r="A1666" s="114"/>
      <c r="B1666" s="110"/>
      <c r="C1666" s="169"/>
      <c r="D1666" s="169"/>
      <c r="E1666" s="110"/>
      <c r="F1666" s="110"/>
      <c r="G1666" s="110"/>
      <c r="H1666" s="110"/>
      <c r="I1666" s="110"/>
      <c r="J1666" s="110"/>
      <c r="K1666" s="110"/>
      <c r="L1666" s="110"/>
      <c r="M1666" s="110"/>
      <c r="N1666" s="110"/>
      <c r="O1666" s="110"/>
      <c r="P1666" s="110"/>
      <c r="Q1666" s="110"/>
    </row>
    <row r="1667" spans="1:17" s="133" customFormat="1" ht="12.75" customHeight="1" x14ac:dyDescent="0.2">
      <c r="A1667" s="168"/>
      <c r="B1667" s="110"/>
      <c r="C1667" s="169"/>
      <c r="D1667" s="169"/>
      <c r="E1667" s="110"/>
      <c r="F1667" s="110"/>
      <c r="G1667" s="110"/>
      <c r="H1667" s="110"/>
      <c r="I1667" s="110"/>
      <c r="J1667" s="110"/>
      <c r="K1667" s="110"/>
      <c r="L1667" s="110"/>
      <c r="M1667" s="110"/>
      <c r="N1667" s="110"/>
      <c r="O1667" s="110"/>
      <c r="P1667" s="110"/>
      <c r="Q1667" s="110"/>
    </row>
    <row r="1668" spans="1:17" s="133" customFormat="1" ht="12.75" customHeight="1" x14ac:dyDescent="0.2">
      <c r="A1668" s="114"/>
      <c r="B1668" s="110"/>
      <c r="C1668" s="169"/>
      <c r="D1668" s="169"/>
      <c r="E1668" s="110"/>
      <c r="F1668" s="110"/>
      <c r="G1668" s="110"/>
      <c r="H1668" s="110"/>
      <c r="I1668" s="110"/>
      <c r="J1668" s="110"/>
      <c r="K1668" s="110"/>
      <c r="L1668" s="110"/>
      <c r="M1668" s="110"/>
      <c r="N1668" s="110"/>
      <c r="O1668" s="110"/>
      <c r="P1668" s="110"/>
      <c r="Q1668" s="110"/>
    </row>
    <row r="1669" spans="1:17" s="133" customFormat="1" ht="12.75" customHeight="1" x14ac:dyDescent="0.2">
      <c r="A1669" s="170"/>
      <c r="B1669" s="110"/>
      <c r="C1669" s="171"/>
      <c r="D1669" s="169"/>
      <c r="E1669" s="110"/>
      <c r="F1669" s="110"/>
      <c r="G1669" s="110"/>
      <c r="H1669" s="110"/>
      <c r="I1669" s="110"/>
      <c r="J1669" s="110"/>
      <c r="K1669" s="110"/>
      <c r="L1669" s="110"/>
      <c r="M1669" s="110"/>
      <c r="N1669" s="110"/>
      <c r="O1669" s="110"/>
      <c r="P1669" s="110"/>
      <c r="Q1669" s="110"/>
    </row>
    <row r="1670" spans="1:17" s="133" customFormat="1" ht="12.75" customHeight="1" x14ac:dyDescent="0.2">
      <c r="A1670" s="168"/>
      <c r="B1670" s="110"/>
      <c r="C1670" s="171"/>
      <c r="D1670" s="169"/>
      <c r="E1670" s="110"/>
      <c r="F1670" s="110"/>
      <c r="G1670" s="110"/>
      <c r="H1670" s="110"/>
      <c r="I1670" s="110"/>
      <c r="J1670" s="110"/>
      <c r="K1670" s="110"/>
      <c r="L1670" s="110"/>
      <c r="M1670" s="110"/>
      <c r="N1670" s="110"/>
      <c r="O1670" s="110"/>
      <c r="P1670" s="110"/>
      <c r="Q1670" s="110"/>
    </row>
    <row r="1671" spans="1:17" s="133" customFormat="1" ht="12.75" customHeight="1" x14ac:dyDescent="0.2">
      <c r="A1671" s="170"/>
      <c r="B1671" s="110"/>
      <c r="C1671" s="171"/>
      <c r="D1671" s="171"/>
      <c r="E1671" s="110"/>
      <c r="F1671" s="110"/>
      <c r="G1671" s="110"/>
      <c r="H1671" s="110"/>
      <c r="I1671" s="110"/>
      <c r="J1671" s="110"/>
      <c r="K1671" s="110"/>
      <c r="L1671" s="110"/>
      <c r="M1671" s="110"/>
      <c r="N1671" s="110"/>
      <c r="O1671" s="110"/>
      <c r="P1671" s="110"/>
      <c r="Q1671" s="110"/>
    </row>
    <row r="1672" spans="1:17" s="133" customFormat="1" ht="12.75" customHeight="1" x14ac:dyDescent="0.2">
      <c r="A1672" s="168"/>
      <c r="B1672" s="110"/>
      <c r="C1672" s="171"/>
      <c r="D1672" s="171"/>
      <c r="E1672" s="110"/>
      <c r="F1672" s="110"/>
      <c r="G1672" s="110"/>
      <c r="H1672" s="110"/>
      <c r="I1672" s="110"/>
      <c r="J1672" s="110"/>
      <c r="K1672" s="110"/>
      <c r="L1672" s="110"/>
      <c r="M1672" s="110"/>
      <c r="N1672" s="110"/>
      <c r="O1672" s="110"/>
      <c r="P1672" s="110"/>
      <c r="Q1672" s="110"/>
    </row>
    <row r="1673" spans="1:17" s="133" customFormat="1" ht="12.75" customHeight="1" x14ac:dyDescent="0.2">
      <c r="A1673" s="114"/>
      <c r="B1673" s="109"/>
      <c r="C1673" s="169"/>
      <c r="D1673" s="110"/>
      <c r="E1673" s="110"/>
      <c r="F1673" s="110"/>
      <c r="G1673" s="110"/>
      <c r="H1673" s="110"/>
      <c r="I1673" s="110"/>
      <c r="J1673" s="110"/>
      <c r="K1673" s="110"/>
      <c r="L1673" s="110"/>
      <c r="M1673" s="110"/>
      <c r="N1673" s="110"/>
      <c r="O1673" s="110"/>
      <c r="P1673" s="110"/>
      <c r="Q1673" s="110"/>
    </row>
    <row r="1674" spans="1:17" s="133" customFormat="1" ht="12.75" customHeight="1" x14ac:dyDescent="0.2">
      <c r="A1674" s="170"/>
      <c r="B1674" s="110"/>
      <c r="C1674" s="171"/>
      <c r="D1674" s="169"/>
      <c r="E1674" s="110"/>
      <c r="F1674" s="110"/>
      <c r="G1674" s="110"/>
      <c r="H1674" s="110"/>
      <c r="I1674" s="110"/>
      <c r="J1674" s="110"/>
      <c r="K1674" s="110"/>
      <c r="L1674" s="110"/>
      <c r="M1674" s="110"/>
      <c r="N1674" s="110"/>
      <c r="O1674" s="110"/>
      <c r="P1674" s="110"/>
      <c r="Q1674" s="110"/>
    </row>
    <row r="1675" spans="1:17" s="133" customFormat="1" ht="12.75" customHeight="1" x14ac:dyDescent="0.2">
      <c r="A1675" s="170"/>
      <c r="B1675" s="110"/>
      <c r="C1675" s="110"/>
      <c r="D1675" s="110"/>
      <c r="E1675" s="110"/>
      <c r="F1675" s="110"/>
      <c r="G1675" s="110"/>
      <c r="H1675" s="110"/>
      <c r="I1675" s="110"/>
      <c r="J1675" s="110"/>
      <c r="K1675" s="110"/>
      <c r="L1675" s="110"/>
      <c r="M1675" s="110"/>
      <c r="N1675" s="110"/>
      <c r="O1675" s="110"/>
      <c r="P1675" s="110"/>
      <c r="Q1675" s="110"/>
    </row>
    <row r="1676" spans="1:17" s="133" customFormat="1" ht="12.75" customHeight="1" x14ac:dyDescent="0.2">
      <c r="A1676" s="170"/>
      <c r="B1676" s="110"/>
      <c r="C1676" s="171"/>
      <c r="D1676" s="171"/>
      <c r="E1676" s="110"/>
      <c r="F1676" s="110"/>
      <c r="G1676" s="110"/>
      <c r="H1676" s="110"/>
      <c r="I1676" s="110"/>
      <c r="J1676" s="110"/>
      <c r="K1676" s="110"/>
      <c r="L1676" s="110"/>
      <c r="M1676" s="110"/>
      <c r="N1676" s="110"/>
      <c r="O1676" s="110"/>
      <c r="P1676" s="110"/>
      <c r="Q1676" s="110"/>
    </row>
    <row r="1677" spans="1:17" s="133" customFormat="1" ht="12.75" customHeight="1" x14ac:dyDescent="0.2">
      <c r="A1677" s="172"/>
      <c r="B1677" s="110"/>
      <c r="C1677" s="171"/>
      <c r="D1677" s="171"/>
      <c r="E1677" s="110"/>
      <c r="F1677" s="110"/>
      <c r="G1677" s="110"/>
      <c r="H1677" s="110"/>
      <c r="I1677" s="110"/>
      <c r="J1677" s="110"/>
      <c r="K1677" s="110"/>
      <c r="L1677" s="110"/>
      <c r="M1677" s="110"/>
      <c r="N1677" s="110"/>
      <c r="O1677" s="110"/>
      <c r="P1677" s="110"/>
      <c r="Q1677" s="110"/>
    </row>
    <row r="1678" spans="1:17" s="133" customFormat="1" ht="12.75" customHeight="1" x14ac:dyDescent="0.2">
      <c r="A1678" s="114"/>
      <c r="B1678" s="169"/>
      <c r="C1678" s="169"/>
      <c r="D1678" s="110"/>
      <c r="E1678" s="110"/>
      <c r="F1678" s="110"/>
      <c r="G1678" s="110"/>
      <c r="H1678" s="110"/>
      <c r="I1678" s="110"/>
      <c r="J1678" s="110"/>
      <c r="K1678" s="110"/>
      <c r="L1678" s="110"/>
      <c r="M1678" s="110"/>
      <c r="N1678" s="110"/>
      <c r="O1678" s="110"/>
      <c r="P1678" s="110"/>
      <c r="Q1678" s="110"/>
    </row>
    <row r="1679" spans="1:17" s="133" customFormat="1" ht="12.75" customHeight="1" x14ac:dyDescent="0.2">
      <c r="A1679" s="114"/>
      <c r="B1679" s="110"/>
      <c r="C1679" s="169"/>
      <c r="D1679" s="169"/>
      <c r="E1679" s="110"/>
      <c r="F1679" s="110"/>
      <c r="G1679" s="110"/>
      <c r="H1679" s="110"/>
      <c r="I1679" s="110"/>
      <c r="J1679" s="110"/>
      <c r="K1679" s="110"/>
      <c r="L1679" s="110"/>
      <c r="M1679" s="110"/>
      <c r="N1679" s="110"/>
      <c r="O1679" s="110"/>
      <c r="P1679" s="110"/>
      <c r="Q1679" s="110"/>
    </row>
    <row r="1680" spans="1:17" s="133" customFormat="1" ht="12.75" customHeight="1" x14ac:dyDescent="0.2">
      <c r="A1680" s="114"/>
      <c r="B1680" s="110"/>
      <c r="C1680" s="169"/>
      <c r="D1680" s="169"/>
      <c r="E1680" s="110"/>
      <c r="F1680" s="110"/>
      <c r="G1680" s="110"/>
      <c r="H1680" s="110"/>
      <c r="I1680" s="110"/>
      <c r="J1680" s="110"/>
      <c r="K1680" s="110"/>
      <c r="L1680" s="110"/>
      <c r="M1680" s="110"/>
      <c r="N1680" s="110"/>
      <c r="O1680" s="110"/>
      <c r="P1680" s="110"/>
      <c r="Q1680" s="110"/>
    </row>
    <row r="1681" spans="1:17" s="133" customFormat="1" ht="12.75" customHeight="1" x14ac:dyDescent="0.2">
      <c r="A1681" s="114"/>
      <c r="B1681" s="110"/>
      <c r="C1681" s="169"/>
      <c r="D1681" s="169"/>
      <c r="E1681" s="110"/>
      <c r="F1681" s="110"/>
      <c r="G1681" s="110"/>
      <c r="H1681" s="110"/>
      <c r="I1681" s="110"/>
      <c r="J1681" s="110"/>
      <c r="K1681" s="110"/>
      <c r="L1681" s="110"/>
      <c r="M1681" s="110"/>
      <c r="N1681" s="110"/>
      <c r="O1681" s="110"/>
      <c r="P1681" s="110"/>
      <c r="Q1681" s="110"/>
    </row>
    <row r="1682" spans="1:17" s="177" customFormat="1" ht="12.75" customHeight="1" x14ac:dyDescent="0.2">
      <c r="A1682" s="174"/>
      <c r="B1682" s="175"/>
      <c r="C1682" s="176"/>
      <c r="D1682" s="176"/>
      <c r="E1682" s="175"/>
      <c r="F1682" s="175"/>
      <c r="G1682" s="175"/>
      <c r="H1682" s="175"/>
      <c r="I1682" s="175"/>
      <c r="J1682" s="175"/>
      <c r="K1682" s="175"/>
      <c r="L1682" s="175"/>
      <c r="M1682" s="175"/>
      <c r="N1682" s="175"/>
      <c r="O1682" s="175"/>
      <c r="P1682" s="175"/>
      <c r="Q1682" s="175"/>
    </row>
    <row r="1683" spans="1:17" s="177" customFormat="1" ht="12.75" customHeight="1" x14ac:dyDescent="0.2">
      <c r="A1683" s="174"/>
      <c r="B1683" s="175"/>
      <c r="C1683" s="175"/>
      <c r="D1683" s="175"/>
      <c r="E1683" s="175"/>
      <c r="F1683" s="175"/>
      <c r="G1683" s="175"/>
      <c r="H1683" s="175"/>
      <c r="I1683" s="175"/>
      <c r="J1683" s="175"/>
      <c r="K1683" s="175"/>
      <c r="L1683" s="175"/>
      <c r="M1683" s="175"/>
      <c r="N1683" s="175"/>
      <c r="O1683" s="175"/>
      <c r="P1683" s="175"/>
      <c r="Q1683" s="175"/>
    </row>
    <row r="1684" spans="1:17" s="177" customFormat="1" ht="12.75" customHeight="1" x14ac:dyDescent="0.2">
      <c r="A1684" s="178"/>
      <c r="B1684" s="175"/>
      <c r="C1684" s="179"/>
      <c r="D1684" s="179"/>
      <c r="E1684" s="175"/>
      <c r="F1684" s="175"/>
      <c r="G1684" s="175"/>
      <c r="H1684" s="175"/>
      <c r="I1684" s="175"/>
      <c r="J1684" s="175"/>
      <c r="K1684" s="175"/>
      <c r="L1684" s="175"/>
      <c r="M1684" s="175"/>
      <c r="N1684" s="175"/>
      <c r="O1684" s="175"/>
      <c r="P1684" s="175"/>
      <c r="Q1684" s="175"/>
    </row>
    <row r="1685" spans="1:17" s="177" customFormat="1" ht="12.75" customHeight="1" x14ac:dyDescent="0.2">
      <c r="A1685" s="178"/>
      <c r="B1685" s="175"/>
      <c r="C1685" s="179"/>
      <c r="D1685" s="179"/>
      <c r="E1685" s="175"/>
      <c r="F1685" s="175"/>
      <c r="G1685" s="175"/>
      <c r="H1685" s="175"/>
      <c r="I1685" s="175"/>
      <c r="J1685" s="175"/>
      <c r="K1685" s="175"/>
      <c r="L1685" s="175"/>
      <c r="M1685" s="175"/>
      <c r="N1685" s="175"/>
      <c r="O1685" s="175"/>
      <c r="P1685" s="175"/>
      <c r="Q1685" s="175"/>
    </row>
    <row r="1686" spans="1:17" s="177" customFormat="1" ht="12.75" customHeight="1" x14ac:dyDescent="0.2">
      <c r="A1686" s="178"/>
      <c r="B1686" s="175"/>
      <c r="C1686" s="179"/>
      <c r="D1686" s="179"/>
      <c r="E1686" s="175"/>
      <c r="F1686" s="175"/>
      <c r="G1686" s="175"/>
      <c r="H1686" s="175"/>
      <c r="I1686" s="175"/>
      <c r="J1686" s="175"/>
      <c r="K1686" s="175"/>
      <c r="L1686" s="175"/>
      <c r="M1686" s="175"/>
      <c r="N1686" s="175"/>
      <c r="O1686" s="175"/>
      <c r="P1686" s="175"/>
      <c r="Q1686" s="175"/>
    </row>
    <row r="1687" spans="1:17" s="177" customFormat="1" ht="12.75" customHeight="1" x14ac:dyDescent="0.2">
      <c r="A1687" s="178"/>
      <c r="B1687" s="175"/>
      <c r="C1687" s="179"/>
      <c r="D1687" s="179"/>
      <c r="E1687" s="175"/>
      <c r="F1687" s="175"/>
      <c r="G1687" s="175"/>
      <c r="H1687" s="175"/>
      <c r="I1687" s="175"/>
      <c r="J1687" s="175"/>
      <c r="K1687" s="175"/>
      <c r="L1687" s="175"/>
      <c r="M1687" s="175"/>
      <c r="N1687" s="175"/>
      <c r="O1687" s="175"/>
      <c r="P1687" s="175"/>
      <c r="Q1687" s="175"/>
    </row>
    <row r="1688" spans="1:17" s="177" customFormat="1" ht="12.75" customHeight="1" x14ac:dyDescent="0.2">
      <c r="A1688" s="174"/>
      <c r="B1688" s="175"/>
      <c r="C1688" s="176"/>
      <c r="D1688" s="176"/>
      <c r="E1688" s="175"/>
      <c r="F1688" s="175"/>
      <c r="G1688" s="175"/>
      <c r="H1688" s="175"/>
      <c r="I1688" s="175"/>
      <c r="J1688" s="175"/>
      <c r="K1688" s="175"/>
      <c r="L1688" s="175"/>
      <c r="M1688" s="175"/>
      <c r="N1688" s="175"/>
      <c r="O1688" s="175"/>
      <c r="P1688" s="175"/>
      <c r="Q1688" s="175"/>
    </row>
    <row r="1689" spans="1:17" s="177" customFormat="1" ht="12.75" customHeight="1" x14ac:dyDescent="0.2">
      <c r="A1689" s="180"/>
      <c r="B1689" s="175"/>
      <c r="C1689" s="176"/>
      <c r="D1689" s="176"/>
      <c r="E1689" s="175"/>
      <c r="F1689" s="175"/>
      <c r="G1689" s="175"/>
      <c r="H1689" s="175"/>
      <c r="I1689" s="175"/>
      <c r="J1689" s="175"/>
      <c r="K1689" s="175"/>
      <c r="L1689" s="175"/>
      <c r="M1689" s="175"/>
      <c r="N1689" s="175"/>
      <c r="O1689" s="175"/>
      <c r="P1689" s="175"/>
      <c r="Q1689" s="175"/>
    </row>
    <row r="1690" spans="1:17" s="177" customFormat="1" ht="12.75" customHeight="1" x14ac:dyDescent="0.2">
      <c r="A1690" s="178"/>
      <c r="B1690" s="175"/>
      <c r="C1690" s="179"/>
      <c r="D1690" s="179"/>
      <c r="E1690" s="175"/>
      <c r="F1690" s="175"/>
      <c r="G1690" s="175"/>
      <c r="H1690" s="175"/>
      <c r="I1690" s="175"/>
      <c r="J1690" s="175"/>
      <c r="K1690" s="175"/>
      <c r="L1690" s="175"/>
      <c r="M1690" s="175"/>
      <c r="N1690" s="175"/>
      <c r="O1690" s="175"/>
      <c r="P1690" s="175"/>
      <c r="Q1690" s="175"/>
    </row>
    <row r="1691" spans="1:17" s="177" customFormat="1" ht="12.75" customHeight="1" x14ac:dyDescent="0.2">
      <c r="A1691" s="178"/>
      <c r="B1691" s="175"/>
      <c r="C1691" s="179"/>
      <c r="D1691" s="179"/>
      <c r="E1691" s="175"/>
      <c r="F1691" s="175"/>
      <c r="G1691" s="175"/>
      <c r="H1691" s="175"/>
      <c r="I1691" s="175"/>
      <c r="J1691" s="175"/>
      <c r="K1691" s="175"/>
      <c r="L1691" s="175"/>
      <c r="M1691" s="175"/>
      <c r="N1691" s="175"/>
      <c r="O1691" s="175"/>
      <c r="P1691" s="175"/>
      <c r="Q1691" s="175"/>
    </row>
    <row r="1692" spans="1:17" s="177" customFormat="1" ht="12.75" customHeight="1" x14ac:dyDescent="0.2">
      <c r="A1692" s="178"/>
      <c r="B1692" s="175"/>
      <c r="C1692" s="179"/>
      <c r="D1692" s="179"/>
      <c r="E1692" s="175"/>
      <c r="F1692" s="175"/>
      <c r="G1692" s="175"/>
      <c r="H1692" s="175"/>
      <c r="I1692" s="175"/>
      <c r="J1692" s="175"/>
      <c r="K1692" s="175"/>
      <c r="L1692" s="175"/>
      <c r="M1692" s="175"/>
      <c r="N1692" s="175"/>
      <c r="O1692" s="175"/>
      <c r="P1692" s="175"/>
      <c r="Q1692" s="175"/>
    </row>
    <row r="1693" spans="1:17" s="177" customFormat="1" ht="12.75" customHeight="1" x14ac:dyDescent="0.2">
      <c r="A1693" s="178"/>
      <c r="B1693" s="175"/>
      <c r="C1693" s="179"/>
      <c r="D1693" s="179"/>
      <c r="E1693" s="175"/>
      <c r="F1693" s="175"/>
      <c r="G1693" s="175"/>
      <c r="H1693" s="175"/>
      <c r="I1693" s="175"/>
      <c r="J1693" s="175"/>
      <c r="K1693" s="175"/>
      <c r="L1693" s="175"/>
      <c r="M1693" s="175"/>
      <c r="N1693" s="175"/>
      <c r="O1693" s="175"/>
      <c r="P1693" s="175"/>
      <c r="Q1693" s="175"/>
    </row>
    <row r="1694" spans="1:17" s="177" customFormat="1" ht="12.75" customHeight="1" x14ac:dyDescent="0.2">
      <c r="A1694" s="178"/>
      <c r="B1694" s="179"/>
      <c r="C1694" s="179"/>
      <c r="D1694" s="175"/>
      <c r="E1694" s="175"/>
      <c r="F1694" s="175"/>
      <c r="G1694" s="175"/>
      <c r="H1694" s="175"/>
      <c r="I1694" s="175"/>
      <c r="J1694" s="175"/>
      <c r="K1694" s="175"/>
      <c r="L1694" s="175"/>
      <c r="M1694" s="175"/>
      <c r="N1694" s="175"/>
      <c r="O1694" s="175"/>
      <c r="P1694" s="175"/>
      <c r="Q1694" s="175"/>
    </row>
    <row r="1695" spans="1:17" s="177" customFormat="1" ht="12.75" customHeight="1" x14ac:dyDescent="0.2">
      <c r="A1695" s="174"/>
      <c r="B1695" s="175"/>
      <c r="C1695" s="176"/>
      <c r="D1695" s="179"/>
      <c r="E1695" s="175"/>
      <c r="F1695" s="175"/>
      <c r="G1695" s="175"/>
      <c r="H1695" s="175"/>
      <c r="I1695" s="175"/>
      <c r="J1695" s="175"/>
      <c r="K1695" s="175"/>
      <c r="L1695" s="175"/>
      <c r="M1695" s="175"/>
      <c r="N1695" s="175"/>
      <c r="O1695" s="175"/>
      <c r="P1695" s="175"/>
      <c r="Q1695" s="175"/>
    </row>
    <row r="1696" spans="1:17" s="177" customFormat="1" ht="12.75" customHeight="1" x14ac:dyDescent="0.2">
      <c r="A1696" s="178"/>
      <c r="B1696" s="175"/>
      <c r="C1696" s="179"/>
      <c r="D1696" s="179"/>
      <c r="E1696" s="175"/>
      <c r="F1696" s="175"/>
      <c r="G1696" s="175"/>
      <c r="H1696" s="175"/>
      <c r="I1696" s="175"/>
      <c r="J1696" s="175"/>
      <c r="K1696" s="175"/>
      <c r="L1696" s="175"/>
      <c r="M1696" s="175"/>
      <c r="N1696" s="175"/>
      <c r="O1696" s="175"/>
      <c r="P1696" s="175"/>
      <c r="Q1696" s="175"/>
    </row>
    <row r="1697" spans="1:17" s="177" customFormat="1" ht="12.75" customHeight="1" x14ac:dyDescent="0.2">
      <c r="A1697" s="174"/>
      <c r="B1697" s="175"/>
      <c r="C1697" s="176"/>
      <c r="D1697" s="179"/>
      <c r="E1697" s="175"/>
      <c r="F1697" s="175"/>
      <c r="G1697" s="175"/>
      <c r="H1697" s="175"/>
      <c r="I1697" s="175"/>
      <c r="J1697" s="175"/>
      <c r="K1697" s="175"/>
      <c r="L1697" s="175"/>
      <c r="M1697" s="175"/>
      <c r="N1697" s="175"/>
      <c r="O1697" s="175"/>
      <c r="P1697" s="175"/>
      <c r="Q1697" s="175"/>
    </row>
    <row r="1698" spans="1:17" s="177" customFormat="1" ht="12.75" customHeight="1" x14ac:dyDescent="0.2">
      <c r="A1698" s="174"/>
      <c r="B1698" s="175"/>
      <c r="C1698" s="176"/>
      <c r="D1698" s="179"/>
      <c r="E1698" s="175"/>
      <c r="F1698" s="175"/>
      <c r="G1698" s="175"/>
      <c r="H1698" s="175"/>
      <c r="I1698" s="175"/>
      <c r="J1698" s="175"/>
      <c r="K1698" s="175"/>
      <c r="L1698" s="175"/>
      <c r="M1698" s="175"/>
      <c r="N1698" s="175"/>
      <c r="O1698" s="175"/>
      <c r="P1698" s="175"/>
      <c r="Q1698" s="175"/>
    </row>
    <row r="1699" spans="1:17" s="177" customFormat="1" ht="12.75" customHeight="1" x14ac:dyDescent="0.2">
      <c r="A1699" s="174"/>
      <c r="B1699" s="175"/>
      <c r="C1699" s="176"/>
      <c r="D1699" s="176"/>
      <c r="E1699" s="175"/>
      <c r="F1699" s="175"/>
      <c r="G1699" s="175"/>
      <c r="H1699" s="175"/>
      <c r="I1699" s="175"/>
      <c r="J1699" s="175"/>
      <c r="K1699" s="175"/>
      <c r="L1699" s="175"/>
      <c r="M1699" s="175"/>
      <c r="N1699" s="175"/>
      <c r="O1699" s="175"/>
      <c r="P1699" s="175"/>
      <c r="Q1699" s="175"/>
    </row>
    <row r="1700" spans="1:17" s="177" customFormat="1" ht="12.75" customHeight="1" x14ac:dyDescent="0.2">
      <c r="A1700" s="178"/>
      <c r="B1700" s="181"/>
      <c r="C1700" s="179"/>
      <c r="D1700" s="175"/>
      <c r="E1700" s="175"/>
      <c r="F1700" s="175"/>
      <c r="G1700" s="175"/>
      <c r="H1700" s="175"/>
      <c r="I1700" s="175"/>
      <c r="J1700" s="175"/>
      <c r="K1700" s="175"/>
      <c r="L1700" s="175"/>
      <c r="M1700" s="175"/>
      <c r="N1700" s="175"/>
      <c r="O1700" s="175"/>
      <c r="P1700" s="175"/>
      <c r="Q1700" s="175"/>
    </row>
    <row r="1701" spans="1:17" s="177" customFormat="1" ht="12.75" customHeight="1" x14ac:dyDescent="0.2">
      <c r="A1701" s="178"/>
      <c r="B1701" s="175"/>
      <c r="C1701" s="179"/>
      <c r="D1701" s="179"/>
      <c r="E1701" s="175"/>
      <c r="F1701" s="175"/>
      <c r="G1701" s="175"/>
      <c r="H1701" s="175"/>
      <c r="I1701" s="175"/>
      <c r="J1701" s="175"/>
      <c r="K1701" s="175"/>
      <c r="L1701" s="175"/>
      <c r="M1701" s="175"/>
      <c r="N1701" s="175"/>
      <c r="O1701" s="175"/>
      <c r="P1701" s="175"/>
      <c r="Q1701" s="175"/>
    </row>
    <row r="1702" spans="1:17" s="177" customFormat="1" ht="12.75" customHeight="1" x14ac:dyDescent="0.2">
      <c r="A1702" s="178"/>
      <c r="B1702" s="175"/>
      <c r="C1702" s="179"/>
      <c r="D1702" s="179"/>
      <c r="E1702" s="175"/>
      <c r="F1702" s="175"/>
      <c r="G1702" s="175"/>
      <c r="H1702" s="175"/>
      <c r="I1702" s="175"/>
      <c r="J1702" s="175"/>
      <c r="K1702" s="175"/>
      <c r="L1702" s="175"/>
      <c r="M1702" s="175"/>
      <c r="N1702" s="175"/>
      <c r="O1702" s="175"/>
      <c r="P1702" s="175"/>
      <c r="Q1702" s="175"/>
    </row>
    <row r="1703" spans="1:17" s="177" customFormat="1" ht="12.75" customHeight="1" x14ac:dyDescent="0.2">
      <c r="A1703" s="182"/>
      <c r="B1703" s="175"/>
      <c r="C1703" s="179"/>
      <c r="D1703" s="179"/>
      <c r="E1703" s="175"/>
      <c r="F1703" s="175"/>
      <c r="G1703" s="175"/>
      <c r="H1703" s="175"/>
      <c r="I1703" s="175"/>
      <c r="J1703" s="175"/>
      <c r="K1703" s="175"/>
      <c r="L1703" s="175"/>
      <c r="M1703" s="175"/>
      <c r="N1703" s="175"/>
      <c r="O1703" s="175"/>
      <c r="P1703" s="175"/>
      <c r="Q1703" s="175"/>
    </row>
    <row r="1704" spans="1:17" s="177" customFormat="1" ht="12.75" customHeight="1" x14ac:dyDescent="0.2">
      <c r="A1704" s="174"/>
      <c r="B1704" s="175"/>
      <c r="C1704" s="176"/>
      <c r="D1704" s="179"/>
      <c r="E1704" s="175"/>
      <c r="F1704" s="175"/>
      <c r="G1704" s="175"/>
      <c r="H1704" s="175"/>
      <c r="I1704" s="175"/>
      <c r="J1704" s="175"/>
      <c r="K1704" s="175"/>
      <c r="L1704" s="175"/>
      <c r="M1704" s="175"/>
      <c r="N1704" s="175"/>
      <c r="O1704" s="175"/>
      <c r="P1704" s="175"/>
      <c r="Q1704" s="175"/>
    </row>
    <row r="1705" spans="1:17" s="177" customFormat="1" ht="12.75" customHeight="1" x14ac:dyDescent="0.2">
      <c r="A1705" s="174"/>
      <c r="B1705" s="175"/>
      <c r="C1705" s="176"/>
      <c r="D1705" s="179"/>
      <c r="E1705" s="175"/>
      <c r="F1705" s="175"/>
      <c r="G1705" s="175"/>
      <c r="H1705" s="175"/>
      <c r="I1705" s="175"/>
      <c r="J1705" s="175"/>
      <c r="K1705" s="175"/>
      <c r="L1705" s="175"/>
      <c r="M1705" s="175"/>
      <c r="N1705" s="175"/>
      <c r="O1705" s="175"/>
      <c r="P1705" s="175"/>
      <c r="Q1705" s="175"/>
    </row>
    <row r="1706" spans="1:17" s="177" customFormat="1" ht="12.75" customHeight="1" x14ac:dyDescent="0.2">
      <c r="A1706" s="174"/>
      <c r="B1706" s="175"/>
      <c r="C1706" s="176"/>
      <c r="D1706" s="179"/>
      <c r="E1706" s="175"/>
      <c r="F1706" s="175"/>
      <c r="G1706" s="175"/>
      <c r="H1706" s="175"/>
      <c r="I1706" s="175"/>
      <c r="J1706" s="175"/>
      <c r="K1706" s="175"/>
      <c r="L1706" s="175"/>
      <c r="M1706" s="175"/>
      <c r="N1706" s="175"/>
      <c r="O1706" s="175"/>
      <c r="P1706" s="175"/>
      <c r="Q1706" s="175"/>
    </row>
    <row r="1707" spans="1:17" s="177" customFormat="1" ht="12.75" customHeight="1" x14ac:dyDescent="0.2">
      <c r="A1707" s="174"/>
      <c r="B1707" s="175"/>
      <c r="C1707" s="176"/>
      <c r="D1707" s="176"/>
      <c r="E1707" s="175"/>
      <c r="F1707" s="175"/>
      <c r="G1707" s="175"/>
      <c r="H1707" s="175"/>
      <c r="I1707" s="175"/>
      <c r="J1707" s="175"/>
      <c r="K1707" s="175"/>
      <c r="L1707" s="175"/>
      <c r="M1707" s="175"/>
      <c r="N1707" s="175"/>
      <c r="O1707" s="175"/>
      <c r="P1707" s="175"/>
      <c r="Q1707" s="175"/>
    </row>
    <row r="1708" spans="1:17" s="177" customFormat="1" ht="12.75" customHeight="1" x14ac:dyDescent="0.2">
      <c r="A1708" s="178"/>
      <c r="B1708" s="181"/>
      <c r="C1708" s="179"/>
      <c r="D1708" s="175"/>
      <c r="E1708" s="175"/>
      <c r="F1708" s="175"/>
      <c r="G1708" s="175"/>
      <c r="H1708" s="175"/>
      <c r="I1708" s="175"/>
      <c r="J1708" s="175"/>
      <c r="K1708" s="175"/>
      <c r="L1708" s="175"/>
      <c r="M1708" s="175"/>
      <c r="N1708" s="175"/>
      <c r="O1708" s="175"/>
      <c r="P1708" s="175"/>
      <c r="Q1708" s="175"/>
    </row>
    <row r="1709" spans="1:17" s="177" customFormat="1" ht="12.75" customHeight="1" x14ac:dyDescent="0.2">
      <c r="A1709" s="180"/>
      <c r="B1709" s="175"/>
      <c r="C1709" s="175"/>
      <c r="D1709" s="176"/>
      <c r="E1709" s="175"/>
      <c r="F1709" s="175"/>
      <c r="G1709" s="175"/>
      <c r="H1709" s="175"/>
      <c r="I1709" s="175"/>
      <c r="J1709" s="175"/>
      <c r="K1709" s="175"/>
      <c r="L1709" s="175"/>
      <c r="M1709" s="175"/>
      <c r="N1709" s="175"/>
      <c r="O1709" s="175"/>
      <c r="P1709" s="175"/>
      <c r="Q1709" s="175"/>
    </row>
    <row r="1710" spans="1:17" s="177" customFormat="1" ht="12.75" customHeight="1" x14ac:dyDescent="0.2">
      <c r="A1710" s="174"/>
      <c r="B1710" s="175"/>
      <c r="C1710" s="176"/>
      <c r="D1710" s="176"/>
      <c r="E1710" s="175"/>
      <c r="F1710" s="175"/>
      <c r="G1710" s="175"/>
      <c r="H1710" s="175"/>
      <c r="I1710" s="175"/>
      <c r="J1710" s="175"/>
      <c r="K1710" s="175"/>
      <c r="L1710" s="175"/>
      <c r="M1710" s="175"/>
      <c r="N1710" s="175"/>
      <c r="O1710" s="175"/>
      <c r="P1710" s="175"/>
      <c r="Q1710" s="175"/>
    </row>
    <row r="1711" spans="1:17" s="177" customFormat="1" ht="12.75" customHeight="1" x14ac:dyDescent="0.2">
      <c r="A1711" s="178"/>
      <c r="B1711" s="175"/>
      <c r="C1711" s="179"/>
      <c r="D1711" s="179"/>
      <c r="E1711" s="175"/>
      <c r="F1711" s="175"/>
      <c r="G1711" s="175"/>
      <c r="H1711" s="175"/>
      <c r="I1711" s="175"/>
      <c r="J1711" s="175"/>
      <c r="K1711" s="175"/>
      <c r="L1711" s="175"/>
      <c r="M1711" s="175"/>
      <c r="N1711" s="175"/>
      <c r="O1711" s="175"/>
      <c r="P1711" s="175"/>
      <c r="Q1711" s="175"/>
    </row>
    <row r="1712" spans="1:17" s="177" customFormat="1" ht="12.75" customHeight="1" x14ac:dyDescent="0.2">
      <c r="A1712" s="178"/>
      <c r="B1712" s="179"/>
      <c r="C1712" s="179"/>
      <c r="D1712" s="175"/>
      <c r="E1712" s="175"/>
      <c r="F1712" s="175"/>
      <c r="G1712" s="175"/>
      <c r="H1712" s="175"/>
      <c r="I1712" s="175"/>
      <c r="J1712" s="175"/>
      <c r="K1712" s="175"/>
      <c r="L1712" s="175"/>
      <c r="M1712" s="175"/>
      <c r="N1712" s="175"/>
      <c r="O1712" s="175"/>
      <c r="P1712" s="175"/>
      <c r="Q1712" s="175"/>
    </row>
    <row r="1713" spans="1:17" s="177" customFormat="1" ht="12.75" customHeight="1" x14ac:dyDescent="0.2">
      <c r="A1713" s="180"/>
      <c r="B1713" s="175"/>
      <c r="C1713" s="176"/>
      <c r="D1713" s="176"/>
      <c r="E1713" s="175"/>
      <c r="F1713" s="175"/>
      <c r="G1713" s="175"/>
      <c r="H1713" s="175"/>
      <c r="I1713" s="175"/>
      <c r="J1713" s="175"/>
      <c r="K1713" s="175"/>
      <c r="L1713" s="175"/>
      <c r="M1713" s="175"/>
      <c r="N1713" s="175"/>
      <c r="O1713" s="175"/>
      <c r="P1713" s="175"/>
      <c r="Q1713" s="175"/>
    </row>
    <row r="1714" spans="1:17" ht="12.75" customHeight="1" x14ac:dyDescent="0.2">
      <c r="A1714" s="170"/>
      <c r="B1714" s="110"/>
      <c r="C1714" s="171"/>
      <c r="D1714" s="171"/>
      <c r="E1714" s="110"/>
      <c r="Q1714" s="110"/>
    </row>
    <row r="1715" spans="1:17" ht="12.75" customHeight="1" x14ac:dyDescent="0.2">
      <c r="A1715" s="170"/>
      <c r="B1715" s="110"/>
      <c r="C1715" s="171"/>
      <c r="D1715" s="171"/>
      <c r="E1715" s="110"/>
      <c r="Q1715" s="110"/>
    </row>
    <row r="1716" spans="1:17" ht="12.75" customHeight="1" x14ac:dyDescent="0.2">
      <c r="A1716" s="170"/>
      <c r="B1716" s="110"/>
      <c r="C1716" s="171"/>
      <c r="D1716" s="169"/>
      <c r="E1716" s="110"/>
      <c r="Q1716" s="110"/>
    </row>
    <row r="1717" spans="1:17" ht="12.75" customHeight="1" x14ac:dyDescent="0.2">
      <c r="A1717" s="170"/>
      <c r="B1717" s="110"/>
      <c r="C1717" s="171"/>
      <c r="D1717" s="171"/>
      <c r="E1717" s="110"/>
      <c r="Q1717" s="110"/>
    </row>
    <row r="1718" spans="1:17" ht="12.75" customHeight="1" x14ac:dyDescent="0.2">
      <c r="A1718" s="170"/>
      <c r="B1718" s="110"/>
      <c r="C1718" s="171"/>
      <c r="D1718" s="171"/>
      <c r="E1718" s="110"/>
      <c r="Q1718" s="110"/>
    </row>
    <row r="1719" spans="1:17" ht="12.75" customHeight="1" x14ac:dyDescent="0.2">
      <c r="A1719" s="170"/>
      <c r="B1719" s="110"/>
      <c r="C1719" s="171"/>
      <c r="D1719" s="171"/>
      <c r="E1719" s="110"/>
      <c r="Q1719" s="110"/>
    </row>
    <row r="1720" spans="1:17" ht="12.75" customHeight="1" x14ac:dyDescent="0.2">
      <c r="B1720" s="110"/>
      <c r="C1720" s="169"/>
      <c r="D1720" s="169"/>
      <c r="E1720" s="110"/>
      <c r="Q1720" s="110"/>
    </row>
    <row r="1721" spans="1:17" ht="12.75" customHeight="1" x14ac:dyDescent="0.2">
      <c r="B1721" s="110"/>
      <c r="C1721" s="169"/>
      <c r="D1721" s="169"/>
      <c r="E1721" s="110"/>
      <c r="Q1721" s="110"/>
    </row>
    <row r="1722" spans="1:17" ht="12.75" customHeight="1" x14ac:dyDescent="0.2">
      <c r="B1722" s="110"/>
      <c r="C1722" s="169"/>
      <c r="D1722" s="169"/>
      <c r="E1722" s="110"/>
      <c r="Q1722" s="110"/>
    </row>
    <row r="1723" spans="1:17" ht="12.75" customHeight="1" x14ac:dyDescent="0.2">
      <c r="B1723" s="110"/>
      <c r="C1723" s="169"/>
      <c r="D1723" s="169"/>
      <c r="E1723" s="110"/>
      <c r="Q1723" s="110"/>
    </row>
    <row r="1724" spans="1:17" ht="12.75" customHeight="1" x14ac:dyDescent="0.2">
      <c r="B1724" s="110"/>
      <c r="C1724" s="169"/>
      <c r="D1724" s="169"/>
      <c r="E1724" s="110"/>
      <c r="Q1724" s="110"/>
    </row>
    <row r="1725" spans="1:17" ht="12.75" customHeight="1" x14ac:dyDescent="0.2">
      <c r="A1725" s="183"/>
      <c r="B1725" s="110"/>
      <c r="C1725" s="169"/>
      <c r="D1725" s="169"/>
      <c r="E1725" s="110"/>
      <c r="Q1725" s="110"/>
    </row>
    <row r="1726" spans="1:17" ht="12.75" customHeight="1" x14ac:dyDescent="0.2">
      <c r="A1726" s="183"/>
      <c r="B1726" s="110"/>
      <c r="C1726" s="169"/>
      <c r="D1726" s="169"/>
      <c r="E1726" s="110"/>
      <c r="Q1726" s="110"/>
    </row>
    <row r="1727" spans="1:17" ht="12.75" customHeight="1" x14ac:dyDescent="0.2">
      <c r="C1727" s="184"/>
      <c r="E1727" s="110"/>
      <c r="Q1727" s="110"/>
    </row>
    <row r="1728" spans="1:17" ht="12.75" customHeight="1" x14ac:dyDescent="0.2">
      <c r="A1728" s="170"/>
      <c r="B1728" s="110"/>
      <c r="C1728" s="171"/>
      <c r="D1728" s="169"/>
      <c r="E1728" s="110"/>
      <c r="Q1728" s="110"/>
    </row>
    <row r="1729" spans="1:78" ht="12.75" customHeight="1" x14ac:dyDescent="0.2">
      <c r="B1729" s="169"/>
      <c r="C1729" s="184"/>
      <c r="E1729" s="110"/>
      <c r="Q1729" s="110"/>
    </row>
    <row r="1730" spans="1:78" ht="12.75" customHeight="1" x14ac:dyDescent="0.2">
      <c r="A1730" s="183"/>
      <c r="B1730" s="169"/>
      <c r="C1730" s="169"/>
      <c r="D1730" s="169"/>
      <c r="E1730" s="169"/>
      <c r="F1730" s="169"/>
      <c r="G1730" s="169"/>
      <c r="H1730" s="169"/>
      <c r="I1730" s="169"/>
      <c r="J1730" s="169"/>
      <c r="K1730" s="169"/>
      <c r="L1730" s="169"/>
      <c r="M1730" s="169"/>
      <c r="N1730" s="169"/>
      <c r="O1730" s="169"/>
      <c r="P1730" s="169"/>
      <c r="Q1730" s="169"/>
    </row>
    <row r="1731" spans="1:78" ht="12.75" customHeight="1" x14ac:dyDescent="0.2">
      <c r="B1731" s="110"/>
      <c r="C1731" s="169"/>
      <c r="D1731" s="169"/>
      <c r="E1731" s="110"/>
      <c r="Q1731" s="110"/>
    </row>
    <row r="1732" spans="1:78" ht="12.75" customHeight="1" x14ac:dyDescent="0.2">
      <c r="B1732" s="110"/>
      <c r="C1732" s="169"/>
      <c r="D1732" s="169"/>
      <c r="E1732" s="110"/>
      <c r="Q1732" s="110"/>
    </row>
    <row r="1733" spans="1:78" ht="12.75" customHeight="1" x14ac:dyDescent="0.2">
      <c r="A1733" s="170"/>
      <c r="B1733" s="110"/>
      <c r="C1733" s="171"/>
      <c r="D1733" s="169"/>
      <c r="E1733" s="110"/>
      <c r="Q1733" s="110"/>
    </row>
    <row r="1734" spans="1:78" ht="12.75" customHeight="1" x14ac:dyDescent="0.2">
      <c r="A1734" s="117"/>
      <c r="B1734" s="110"/>
      <c r="C1734" s="171"/>
      <c r="D1734" s="169"/>
      <c r="E1734" s="110"/>
      <c r="Q1734" s="110"/>
    </row>
    <row r="1735" spans="1:78" ht="12.75" customHeight="1" x14ac:dyDescent="0.2">
      <c r="A1735" s="172"/>
      <c r="B1735" s="110"/>
      <c r="C1735" s="171"/>
      <c r="D1735" s="169"/>
      <c r="E1735" s="110"/>
      <c r="Q1735" s="110"/>
    </row>
    <row r="1736" spans="1:78" ht="12.75" customHeight="1" x14ac:dyDescent="0.2">
      <c r="A1736" s="172"/>
      <c r="B1736" s="110"/>
      <c r="C1736" s="110"/>
      <c r="E1736" s="110"/>
      <c r="Q1736" s="110"/>
    </row>
    <row r="1737" spans="1:78" ht="12.75" customHeight="1" x14ac:dyDescent="0.2">
      <c r="C1737" s="169"/>
      <c r="E1737" s="110"/>
      <c r="Q1737" s="110"/>
    </row>
    <row r="1738" spans="1:78" s="123" customFormat="1" ht="12.75" customHeight="1" x14ac:dyDescent="0.2">
      <c r="A1738" s="170"/>
      <c r="B1738" s="110"/>
      <c r="C1738" s="171"/>
      <c r="D1738" s="169"/>
      <c r="E1738" s="110"/>
      <c r="F1738" s="110"/>
      <c r="G1738" s="110"/>
      <c r="H1738" s="110"/>
      <c r="I1738" s="110"/>
      <c r="J1738" s="110"/>
      <c r="K1738" s="110"/>
      <c r="L1738" s="110"/>
      <c r="M1738" s="110"/>
      <c r="N1738" s="110"/>
      <c r="O1738" s="110"/>
      <c r="P1738" s="110"/>
      <c r="Q1738" s="110"/>
      <c r="R1738" s="113"/>
      <c r="S1738" s="113"/>
      <c r="T1738" s="113"/>
      <c r="U1738" s="113"/>
      <c r="V1738" s="113"/>
      <c r="W1738" s="113"/>
      <c r="X1738" s="113"/>
      <c r="Y1738" s="113"/>
      <c r="Z1738" s="113"/>
      <c r="AA1738" s="113"/>
      <c r="AB1738" s="113"/>
      <c r="AC1738" s="113"/>
      <c r="AD1738" s="113"/>
      <c r="AE1738" s="113"/>
      <c r="AF1738" s="113"/>
      <c r="AG1738" s="113"/>
      <c r="AH1738" s="113"/>
      <c r="AI1738" s="113"/>
      <c r="AJ1738" s="113"/>
      <c r="AK1738" s="113"/>
      <c r="AL1738" s="113"/>
      <c r="AM1738" s="113"/>
      <c r="AN1738" s="113"/>
      <c r="AO1738" s="113"/>
      <c r="AP1738" s="113"/>
      <c r="AQ1738" s="113"/>
      <c r="AR1738" s="113"/>
      <c r="AS1738" s="113"/>
      <c r="AT1738" s="113"/>
      <c r="AU1738" s="113"/>
      <c r="AV1738" s="113"/>
      <c r="AW1738" s="113"/>
      <c r="AX1738" s="113"/>
      <c r="AY1738" s="113"/>
      <c r="AZ1738" s="113"/>
      <c r="BA1738" s="113"/>
      <c r="BB1738" s="113"/>
      <c r="BC1738" s="113"/>
      <c r="BD1738" s="113"/>
      <c r="BE1738" s="113"/>
      <c r="BF1738" s="113"/>
      <c r="BG1738" s="113"/>
      <c r="BH1738" s="113"/>
      <c r="BI1738" s="113"/>
      <c r="BJ1738" s="113"/>
      <c r="BK1738" s="113"/>
      <c r="BL1738" s="113"/>
      <c r="BM1738" s="113"/>
      <c r="BN1738" s="113"/>
      <c r="BO1738" s="113"/>
      <c r="BP1738" s="113"/>
      <c r="BQ1738" s="113"/>
      <c r="BR1738" s="113"/>
      <c r="BS1738" s="113"/>
      <c r="BT1738" s="113"/>
      <c r="BU1738" s="113"/>
      <c r="BV1738" s="113"/>
      <c r="BW1738" s="113"/>
      <c r="BX1738" s="113"/>
      <c r="BY1738" s="113"/>
      <c r="BZ1738" s="113"/>
    </row>
    <row r="1739" spans="1:78" s="123" customFormat="1" ht="12.75" customHeight="1" x14ac:dyDescent="0.2">
      <c r="A1739" s="170"/>
      <c r="B1739" s="110"/>
      <c r="C1739" s="171"/>
      <c r="D1739" s="169"/>
      <c r="E1739" s="110"/>
      <c r="F1739" s="110"/>
      <c r="G1739" s="110"/>
      <c r="H1739" s="110"/>
      <c r="I1739" s="110"/>
      <c r="J1739" s="110"/>
      <c r="K1739" s="110"/>
      <c r="L1739" s="110"/>
      <c r="M1739" s="110"/>
      <c r="N1739" s="110"/>
      <c r="O1739" s="110"/>
      <c r="P1739" s="110"/>
      <c r="Q1739" s="110"/>
      <c r="R1739" s="113"/>
      <c r="S1739" s="113"/>
      <c r="T1739" s="113"/>
      <c r="U1739" s="113"/>
      <c r="V1739" s="113"/>
      <c r="W1739" s="113"/>
      <c r="X1739" s="113"/>
      <c r="Y1739" s="113"/>
      <c r="Z1739" s="113"/>
      <c r="AA1739" s="113"/>
      <c r="AB1739" s="113"/>
      <c r="AC1739" s="113"/>
      <c r="AD1739" s="113"/>
      <c r="AE1739" s="113"/>
      <c r="AF1739" s="113"/>
      <c r="AG1739" s="113"/>
      <c r="AH1739" s="113"/>
      <c r="AI1739" s="113"/>
      <c r="AJ1739" s="113"/>
      <c r="AK1739" s="113"/>
      <c r="AL1739" s="113"/>
      <c r="AM1739" s="113"/>
      <c r="AN1739" s="113"/>
      <c r="AO1739" s="113"/>
      <c r="AP1739" s="113"/>
      <c r="AQ1739" s="113"/>
      <c r="AR1739" s="113"/>
      <c r="AS1739" s="113"/>
      <c r="AT1739" s="113"/>
      <c r="AU1739" s="113"/>
      <c r="AV1739" s="113"/>
      <c r="AW1739" s="113"/>
      <c r="AX1739" s="113"/>
      <c r="AY1739" s="113"/>
      <c r="AZ1739" s="113"/>
      <c r="BA1739" s="113"/>
      <c r="BB1739" s="113"/>
      <c r="BC1739" s="113"/>
      <c r="BD1739" s="113"/>
      <c r="BE1739" s="113"/>
      <c r="BF1739" s="113"/>
      <c r="BG1739" s="113"/>
      <c r="BH1739" s="113"/>
      <c r="BI1739" s="113"/>
      <c r="BJ1739" s="113"/>
      <c r="BK1739" s="113"/>
      <c r="BL1739" s="113"/>
      <c r="BM1739" s="113"/>
      <c r="BN1739" s="113"/>
      <c r="BO1739" s="113"/>
      <c r="BP1739" s="113"/>
      <c r="BQ1739" s="113"/>
      <c r="BR1739" s="113"/>
      <c r="BS1739" s="113"/>
      <c r="BT1739" s="113"/>
      <c r="BU1739" s="113"/>
      <c r="BV1739" s="113"/>
      <c r="BW1739" s="113"/>
      <c r="BX1739" s="113"/>
      <c r="BY1739" s="113"/>
      <c r="BZ1739" s="113"/>
    </row>
    <row r="1740" spans="1:78" s="123" customFormat="1" ht="12.75" customHeight="1" x14ac:dyDescent="0.2">
      <c r="A1740" s="185"/>
      <c r="B1740" s="110"/>
      <c r="C1740" s="171"/>
      <c r="D1740" s="169"/>
      <c r="E1740" s="110"/>
      <c r="F1740" s="110"/>
      <c r="G1740" s="110"/>
      <c r="H1740" s="110"/>
      <c r="I1740" s="110"/>
      <c r="J1740" s="110"/>
      <c r="K1740" s="110"/>
      <c r="L1740" s="110"/>
      <c r="M1740" s="110"/>
      <c r="N1740" s="110"/>
      <c r="O1740" s="110"/>
      <c r="P1740" s="110"/>
      <c r="Q1740" s="110"/>
      <c r="R1740" s="113"/>
      <c r="S1740" s="113"/>
      <c r="T1740" s="113"/>
      <c r="U1740" s="113"/>
      <c r="V1740" s="113"/>
      <c r="W1740" s="113"/>
      <c r="X1740" s="113"/>
      <c r="Y1740" s="113"/>
      <c r="Z1740" s="113"/>
      <c r="AA1740" s="113"/>
      <c r="AB1740" s="113"/>
      <c r="AC1740" s="113"/>
      <c r="AD1740" s="113"/>
      <c r="AE1740" s="113"/>
      <c r="AF1740" s="113"/>
      <c r="AG1740" s="113"/>
      <c r="AH1740" s="113"/>
      <c r="AI1740" s="113"/>
      <c r="AJ1740" s="113"/>
      <c r="AK1740" s="113"/>
      <c r="AL1740" s="113"/>
      <c r="AM1740" s="113"/>
      <c r="AN1740" s="113"/>
      <c r="AO1740" s="113"/>
      <c r="AP1740" s="113"/>
      <c r="AQ1740" s="113"/>
      <c r="AR1740" s="113"/>
      <c r="AS1740" s="113"/>
      <c r="AT1740" s="113"/>
      <c r="AU1740" s="113"/>
      <c r="AV1740" s="113"/>
      <c r="AW1740" s="113"/>
      <c r="AX1740" s="113"/>
      <c r="AY1740" s="113"/>
      <c r="AZ1740" s="113"/>
      <c r="BA1740" s="113"/>
      <c r="BB1740" s="113"/>
      <c r="BC1740" s="113"/>
      <c r="BD1740" s="113"/>
      <c r="BE1740" s="113"/>
      <c r="BF1740" s="113"/>
      <c r="BG1740" s="113"/>
      <c r="BH1740" s="113"/>
      <c r="BI1740" s="113"/>
      <c r="BJ1740" s="113"/>
      <c r="BK1740" s="113"/>
      <c r="BL1740" s="113"/>
      <c r="BM1740" s="113"/>
      <c r="BN1740" s="113"/>
      <c r="BO1740" s="113"/>
      <c r="BP1740" s="113"/>
      <c r="BQ1740" s="113"/>
      <c r="BR1740" s="113"/>
      <c r="BS1740" s="113"/>
      <c r="BT1740" s="113"/>
      <c r="BU1740" s="113"/>
      <c r="BV1740" s="113"/>
      <c r="BW1740" s="113"/>
      <c r="BX1740" s="113"/>
      <c r="BY1740" s="113"/>
      <c r="BZ1740" s="113"/>
    </row>
    <row r="1741" spans="1:78" s="123" customFormat="1" ht="12.75" customHeight="1" x14ac:dyDescent="0.2">
      <c r="A1741" s="185"/>
      <c r="B1741" s="110"/>
      <c r="C1741" s="171"/>
      <c r="D1741" s="169"/>
      <c r="E1741" s="110"/>
      <c r="F1741" s="110"/>
      <c r="G1741" s="110"/>
      <c r="H1741" s="110"/>
      <c r="I1741" s="110"/>
      <c r="J1741" s="110"/>
      <c r="K1741" s="110"/>
      <c r="L1741" s="110"/>
      <c r="M1741" s="110"/>
      <c r="N1741" s="110"/>
      <c r="O1741" s="110"/>
      <c r="P1741" s="110"/>
      <c r="Q1741" s="110"/>
      <c r="R1741" s="113"/>
      <c r="S1741" s="113"/>
      <c r="T1741" s="113"/>
      <c r="U1741" s="113"/>
      <c r="V1741" s="113"/>
      <c r="W1741" s="113"/>
      <c r="X1741" s="113"/>
      <c r="Y1741" s="113"/>
      <c r="Z1741" s="113"/>
      <c r="AA1741" s="113"/>
      <c r="AB1741" s="113"/>
      <c r="AC1741" s="113"/>
      <c r="AD1741" s="113"/>
      <c r="AE1741" s="113"/>
      <c r="AF1741" s="113"/>
      <c r="AG1741" s="113"/>
      <c r="AH1741" s="113"/>
      <c r="AI1741" s="113"/>
      <c r="AJ1741" s="113"/>
      <c r="AK1741" s="113"/>
      <c r="AL1741" s="113"/>
      <c r="AM1741" s="113"/>
      <c r="AN1741" s="113"/>
      <c r="AO1741" s="113"/>
      <c r="AP1741" s="113"/>
      <c r="AQ1741" s="113"/>
      <c r="AR1741" s="113"/>
      <c r="AS1741" s="113"/>
      <c r="AT1741" s="113"/>
      <c r="AU1741" s="113"/>
      <c r="AV1741" s="113"/>
      <c r="AW1741" s="113"/>
      <c r="AX1741" s="113"/>
      <c r="AY1741" s="113"/>
      <c r="AZ1741" s="113"/>
      <c r="BA1741" s="113"/>
      <c r="BB1741" s="113"/>
      <c r="BC1741" s="113"/>
      <c r="BD1741" s="113"/>
      <c r="BE1741" s="113"/>
      <c r="BF1741" s="113"/>
      <c r="BG1741" s="113"/>
      <c r="BH1741" s="113"/>
      <c r="BI1741" s="113"/>
      <c r="BJ1741" s="113"/>
      <c r="BK1741" s="113"/>
      <c r="BL1741" s="113"/>
      <c r="BM1741" s="113"/>
      <c r="BN1741" s="113"/>
      <c r="BO1741" s="113"/>
      <c r="BP1741" s="113"/>
      <c r="BQ1741" s="113"/>
      <c r="BR1741" s="113"/>
      <c r="BS1741" s="113"/>
      <c r="BT1741" s="113"/>
      <c r="BU1741" s="113"/>
      <c r="BV1741" s="113"/>
      <c r="BW1741" s="113"/>
      <c r="BX1741" s="113"/>
      <c r="BY1741" s="113"/>
      <c r="BZ1741" s="113"/>
    </row>
    <row r="1742" spans="1:78" s="123" customFormat="1" ht="12.75" customHeight="1" x14ac:dyDescent="0.2">
      <c r="A1742" s="183"/>
      <c r="B1742" s="110"/>
      <c r="C1742" s="171"/>
      <c r="D1742" s="169"/>
      <c r="E1742" s="110"/>
      <c r="F1742" s="110"/>
      <c r="G1742" s="110"/>
      <c r="H1742" s="110"/>
      <c r="I1742" s="110"/>
      <c r="J1742" s="110"/>
      <c r="K1742" s="110"/>
      <c r="L1742" s="110"/>
      <c r="M1742" s="110"/>
      <c r="N1742" s="110"/>
      <c r="O1742" s="110"/>
      <c r="P1742" s="110"/>
      <c r="Q1742" s="110"/>
      <c r="R1742" s="113"/>
      <c r="S1742" s="113"/>
      <c r="T1742" s="113"/>
      <c r="U1742" s="113"/>
      <c r="V1742" s="113"/>
      <c r="W1742" s="113"/>
      <c r="X1742" s="113"/>
      <c r="Y1742" s="113"/>
      <c r="Z1742" s="113"/>
      <c r="AA1742" s="113"/>
      <c r="AB1742" s="113"/>
      <c r="AC1742" s="113"/>
      <c r="AD1742" s="113"/>
      <c r="AE1742" s="113"/>
      <c r="AF1742" s="113"/>
      <c r="AG1742" s="113"/>
      <c r="AH1742" s="113"/>
      <c r="AI1742" s="113"/>
      <c r="AJ1742" s="113"/>
      <c r="AK1742" s="113"/>
      <c r="AL1742" s="113"/>
      <c r="AM1742" s="113"/>
      <c r="AN1742" s="113"/>
      <c r="AO1742" s="113"/>
      <c r="AP1742" s="113"/>
      <c r="AQ1742" s="113"/>
      <c r="AR1742" s="113"/>
      <c r="AS1742" s="113"/>
      <c r="AT1742" s="113"/>
      <c r="AU1742" s="113"/>
      <c r="AV1742" s="113"/>
      <c r="AW1742" s="113"/>
      <c r="AX1742" s="113"/>
      <c r="AY1742" s="113"/>
      <c r="AZ1742" s="113"/>
      <c r="BA1742" s="113"/>
      <c r="BB1742" s="113"/>
      <c r="BC1742" s="113"/>
      <c r="BD1742" s="113"/>
      <c r="BE1742" s="113"/>
      <c r="BF1742" s="113"/>
      <c r="BG1742" s="113"/>
      <c r="BH1742" s="113"/>
      <c r="BI1742" s="113"/>
      <c r="BJ1742" s="113"/>
      <c r="BK1742" s="113"/>
      <c r="BL1742" s="113"/>
      <c r="BM1742" s="113"/>
      <c r="BN1742" s="113"/>
      <c r="BO1742" s="113"/>
      <c r="BP1742" s="113"/>
      <c r="BQ1742" s="113"/>
      <c r="BR1742" s="113"/>
      <c r="BS1742" s="113"/>
      <c r="BT1742" s="113"/>
      <c r="BU1742" s="113"/>
      <c r="BV1742" s="113"/>
      <c r="BW1742" s="113"/>
      <c r="BX1742" s="113"/>
      <c r="BY1742" s="113"/>
      <c r="BZ1742" s="113"/>
    </row>
    <row r="1743" spans="1:78" s="123" customFormat="1" ht="12.75" customHeight="1" x14ac:dyDescent="0.2">
      <c r="A1743" s="183"/>
      <c r="B1743" s="110"/>
      <c r="C1743" s="110"/>
      <c r="D1743" s="110"/>
      <c r="E1743" s="110"/>
      <c r="F1743" s="110"/>
      <c r="G1743" s="110"/>
      <c r="H1743" s="110"/>
      <c r="I1743" s="110"/>
      <c r="J1743" s="110"/>
      <c r="K1743" s="110"/>
      <c r="L1743" s="110"/>
      <c r="M1743" s="110"/>
      <c r="N1743" s="110"/>
      <c r="O1743" s="110"/>
      <c r="P1743" s="110"/>
      <c r="Q1743" s="110"/>
      <c r="R1743" s="113"/>
      <c r="S1743" s="113"/>
      <c r="U1743" s="113"/>
      <c r="V1743" s="113"/>
      <c r="W1743" s="113"/>
      <c r="X1743" s="113"/>
      <c r="Y1743" s="113"/>
      <c r="Z1743" s="113"/>
      <c r="AA1743" s="113"/>
      <c r="AB1743" s="113"/>
      <c r="AC1743" s="113"/>
      <c r="AD1743" s="113"/>
      <c r="AE1743" s="113"/>
      <c r="AF1743" s="113"/>
      <c r="AG1743" s="113"/>
      <c r="AH1743" s="113"/>
      <c r="AI1743" s="113"/>
      <c r="AJ1743" s="113"/>
      <c r="AK1743" s="113"/>
      <c r="AL1743" s="113"/>
      <c r="AM1743" s="113"/>
      <c r="AN1743" s="113"/>
      <c r="AO1743" s="113"/>
      <c r="AP1743" s="113"/>
      <c r="AQ1743" s="113"/>
      <c r="AR1743" s="113"/>
      <c r="AS1743" s="113"/>
      <c r="AT1743" s="113"/>
      <c r="AU1743" s="113"/>
      <c r="AV1743" s="113"/>
      <c r="AW1743" s="113"/>
      <c r="AX1743" s="113"/>
      <c r="AY1743" s="113"/>
      <c r="AZ1743" s="113"/>
      <c r="BA1743" s="113"/>
      <c r="BB1743" s="113"/>
      <c r="BC1743" s="113"/>
      <c r="BD1743" s="113"/>
      <c r="BE1743" s="113"/>
      <c r="BF1743" s="113"/>
      <c r="BG1743" s="113"/>
      <c r="BH1743" s="113"/>
      <c r="BI1743" s="113"/>
      <c r="BJ1743" s="113"/>
      <c r="BK1743" s="113"/>
      <c r="BL1743" s="113"/>
      <c r="BM1743" s="113"/>
      <c r="BN1743" s="113"/>
      <c r="BO1743" s="113"/>
      <c r="BP1743" s="113"/>
      <c r="BQ1743" s="113"/>
      <c r="BR1743" s="113"/>
      <c r="BS1743" s="113"/>
      <c r="BT1743" s="113"/>
      <c r="BU1743" s="113"/>
      <c r="BV1743" s="113"/>
      <c r="BW1743" s="113"/>
      <c r="BX1743" s="113"/>
      <c r="BY1743" s="113"/>
      <c r="BZ1743" s="113"/>
    </row>
    <row r="1744" spans="1:78" s="123" customFormat="1" ht="12.75" customHeight="1" x14ac:dyDescent="0.2">
      <c r="A1744" s="183"/>
      <c r="B1744" s="110"/>
      <c r="C1744" s="171"/>
      <c r="D1744" s="169"/>
      <c r="E1744" s="110"/>
      <c r="F1744" s="110"/>
      <c r="G1744" s="110"/>
      <c r="H1744" s="110"/>
      <c r="I1744" s="110"/>
      <c r="J1744" s="110"/>
      <c r="K1744" s="110"/>
      <c r="L1744" s="110"/>
      <c r="M1744" s="110"/>
      <c r="N1744" s="110"/>
      <c r="O1744" s="110"/>
      <c r="P1744" s="110"/>
      <c r="Q1744" s="110"/>
      <c r="R1744" s="113"/>
      <c r="S1744" s="113"/>
      <c r="U1744" s="113"/>
      <c r="V1744" s="113"/>
      <c r="W1744" s="113"/>
      <c r="X1744" s="113"/>
      <c r="Y1744" s="113"/>
      <c r="Z1744" s="113"/>
      <c r="AA1744" s="113"/>
      <c r="AB1744" s="113"/>
      <c r="AC1744" s="113"/>
      <c r="AD1744" s="113"/>
      <c r="AE1744" s="113"/>
      <c r="AF1744" s="113"/>
      <c r="AG1744" s="113"/>
      <c r="AH1744" s="113"/>
      <c r="AI1744" s="113"/>
      <c r="AJ1744" s="113"/>
      <c r="AK1744" s="113"/>
      <c r="AL1744" s="113"/>
      <c r="AM1744" s="113"/>
      <c r="AN1744" s="113"/>
      <c r="AO1744" s="113"/>
      <c r="AP1744" s="113"/>
      <c r="AQ1744" s="113"/>
      <c r="AR1744" s="113"/>
      <c r="AS1744" s="113"/>
      <c r="AT1744" s="113"/>
      <c r="AU1744" s="113"/>
      <c r="AV1744" s="113"/>
      <c r="AW1744" s="113"/>
      <c r="AX1744" s="113"/>
      <c r="AY1744" s="113"/>
      <c r="AZ1744" s="113"/>
      <c r="BA1744" s="113"/>
      <c r="BB1744" s="113"/>
      <c r="BC1744" s="113"/>
      <c r="BD1744" s="113"/>
      <c r="BE1744" s="113"/>
      <c r="BF1744" s="113"/>
      <c r="BG1744" s="113"/>
      <c r="BH1744" s="113"/>
      <c r="BI1744" s="113"/>
      <c r="BJ1744" s="113"/>
      <c r="BK1744" s="113"/>
      <c r="BL1744" s="113"/>
      <c r="BM1744" s="113"/>
      <c r="BN1744" s="113"/>
      <c r="BO1744" s="113"/>
      <c r="BP1744" s="113"/>
      <c r="BQ1744" s="113"/>
      <c r="BR1744" s="113"/>
      <c r="BS1744" s="113"/>
      <c r="BT1744" s="113"/>
      <c r="BU1744" s="113"/>
      <c r="BV1744" s="113"/>
      <c r="BW1744" s="113"/>
      <c r="BX1744" s="113"/>
      <c r="BY1744" s="113"/>
      <c r="BZ1744" s="113"/>
    </row>
    <row r="1745" spans="1:78" ht="12.75" customHeight="1" x14ac:dyDescent="0.2">
      <c r="B1745" s="110"/>
      <c r="C1745" s="169"/>
      <c r="D1745" s="169"/>
      <c r="E1745" s="110"/>
      <c r="Q1745" s="110"/>
      <c r="R1745" s="123"/>
      <c r="T1745" s="123"/>
      <c r="U1745" s="123"/>
      <c r="V1745" s="123"/>
      <c r="W1745" s="123"/>
      <c r="X1745" s="123"/>
      <c r="Y1745" s="123"/>
      <c r="Z1745" s="123"/>
      <c r="AA1745" s="123"/>
      <c r="AB1745" s="123"/>
      <c r="AC1745" s="123"/>
      <c r="AD1745" s="123"/>
      <c r="AE1745" s="123"/>
      <c r="AF1745" s="123"/>
      <c r="AG1745" s="123"/>
      <c r="AH1745" s="123"/>
      <c r="AI1745" s="123"/>
      <c r="AJ1745" s="123"/>
      <c r="AK1745" s="123"/>
      <c r="AL1745" s="123"/>
      <c r="AM1745" s="123"/>
      <c r="AN1745" s="123"/>
      <c r="AO1745" s="123"/>
      <c r="AP1745" s="123"/>
      <c r="AQ1745" s="123"/>
      <c r="AR1745" s="123"/>
      <c r="AS1745" s="123"/>
      <c r="AT1745" s="123"/>
      <c r="AU1745" s="123"/>
      <c r="AV1745" s="123"/>
      <c r="AW1745" s="123"/>
      <c r="AX1745" s="123"/>
      <c r="AY1745" s="123"/>
      <c r="AZ1745" s="123"/>
      <c r="BA1745" s="123"/>
      <c r="BB1745" s="123"/>
      <c r="BC1745" s="123"/>
      <c r="BD1745" s="123"/>
      <c r="BE1745" s="123"/>
      <c r="BF1745" s="123"/>
      <c r="BG1745" s="123"/>
      <c r="BH1745" s="123"/>
      <c r="BI1745" s="123"/>
      <c r="BJ1745" s="123"/>
      <c r="BK1745" s="123"/>
      <c r="BL1745" s="123"/>
      <c r="BM1745" s="123"/>
      <c r="BN1745" s="123"/>
      <c r="BO1745" s="123"/>
      <c r="BP1745" s="123"/>
      <c r="BQ1745" s="123"/>
      <c r="BR1745" s="123"/>
      <c r="BS1745" s="123"/>
      <c r="BT1745" s="123"/>
      <c r="BU1745" s="123"/>
      <c r="BV1745" s="123"/>
      <c r="BW1745" s="123"/>
      <c r="BX1745" s="123"/>
      <c r="BY1745" s="123"/>
      <c r="BZ1745" s="123"/>
    </row>
    <row r="1746" spans="1:78" ht="12.75" customHeight="1" x14ac:dyDescent="0.2">
      <c r="B1746" s="110"/>
      <c r="C1746" s="110"/>
      <c r="E1746" s="110"/>
      <c r="Q1746" s="110"/>
      <c r="R1746" s="123"/>
      <c r="T1746" s="123"/>
      <c r="U1746" s="123"/>
      <c r="V1746" s="123"/>
      <c r="W1746" s="123"/>
      <c r="X1746" s="123"/>
      <c r="Y1746" s="123"/>
      <c r="Z1746" s="123"/>
      <c r="AA1746" s="123"/>
      <c r="AB1746" s="123"/>
      <c r="AC1746" s="123"/>
      <c r="AD1746" s="123"/>
      <c r="AE1746" s="123"/>
      <c r="AF1746" s="123"/>
      <c r="AG1746" s="123"/>
      <c r="AH1746" s="123"/>
      <c r="AI1746" s="123"/>
      <c r="AJ1746" s="123"/>
      <c r="AK1746" s="123"/>
      <c r="AL1746" s="123"/>
      <c r="AM1746" s="123"/>
      <c r="AN1746" s="123"/>
      <c r="AO1746" s="123"/>
      <c r="AP1746" s="123"/>
      <c r="AQ1746" s="123"/>
      <c r="AR1746" s="123"/>
      <c r="AS1746" s="123"/>
      <c r="AT1746" s="123"/>
      <c r="AU1746" s="123"/>
      <c r="AV1746" s="123"/>
      <c r="AW1746" s="123"/>
      <c r="AX1746" s="123"/>
      <c r="AY1746" s="123"/>
      <c r="AZ1746" s="123"/>
      <c r="BA1746" s="123"/>
      <c r="BB1746" s="123"/>
      <c r="BC1746" s="123"/>
      <c r="BD1746" s="123"/>
      <c r="BE1746" s="123"/>
      <c r="BF1746" s="123"/>
      <c r="BG1746" s="123"/>
      <c r="BH1746" s="123"/>
      <c r="BI1746" s="123"/>
      <c r="BJ1746" s="123"/>
      <c r="BK1746" s="123"/>
      <c r="BL1746" s="123"/>
      <c r="BM1746" s="123"/>
      <c r="BN1746" s="123"/>
      <c r="BO1746" s="123"/>
      <c r="BP1746" s="123"/>
      <c r="BQ1746" s="123"/>
      <c r="BR1746" s="123"/>
      <c r="BS1746" s="123"/>
      <c r="BT1746" s="123"/>
      <c r="BU1746" s="123"/>
      <c r="BV1746" s="123"/>
      <c r="BW1746" s="123"/>
      <c r="BX1746" s="123"/>
      <c r="BY1746" s="123"/>
      <c r="BZ1746" s="123"/>
    </row>
    <row r="1747" spans="1:78" ht="12.75" customHeight="1" x14ac:dyDescent="0.2">
      <c r="B1747" s="110"/>
      <c r="C1747" s="169"/>
      <c r="D1747" s="169"/>
      <c r="E1747" s="110"/>
      <c r="Q1747" s="110"/>
      <c r="R1747" s="123"/>
      <c r="U1747" s="123"/>
      <c r="V1747" s="123"/>
      <c r="W1747" s="123"/>
      <c r="X1747" s="123"/>
      <c r="Y1747" s="123"/>
      <c r="Z1747" s="123"/>
      <c r="AA1747" s="123"/>
      <c r="AB1747" s="123"/>
      <c r="AC1747" s="123"/>
      <c r="AD1747" s="123"/>
      <c r="AE1747" s="123"/>
      <c r="AF1747" s="123"/>
      <c r="AG1747" s="123"/>
      <c r="AH1747" s="123"/>
      <c r="AI1747" s="123"/>
      <c r="AJ1747" s="123"/>
      <c r="AK1747" s="123"/>
      <c r="AL1747" s="123"/>
      <c r="AM1747" s="123"/>
      <c r="AN1747" s="123"/>
      <c r="AO1747" s="123"/>
      <c r="AP1747" s="123"/>
      <c r="AQ1747" s="123"/>
      <c r="AR1747" s="123"/>
      <c r="AS1747" s="123"/>
      <c r="AT1747" s="123"/>
      <c r="AU1747" s="123"/>
      <c r="AV1747" s="123"/>
      <c r="AW1747" s="123"/>
      <c r="AX1747" s="123"/>
      <c r="AY1747" s="123"/>
      <c r="AZ1747" s="123"/>
      <c r="BA1747" s="123"/>
      <c r="BB1747" s="123"/>
      <c r="BC1747" s="123"/>
      <c r="BD1747" s="123"/>
      <c r="BE1747" s="123"/>
      <c r="BF1747" s="123"/>
      <c r="BG1747" s="123"/>
      <c r="BH1747" s="123"/>
      <c r="BI1747" s="123"/>
      <c r="BJ1747" s="123"/>
      <c r="BK1747" s="123"/>
      <c r="BL1747" s="123"/>
      <c r="BM1747" s="123"/>
      <c r="BN1747" s="123"/>
      <c r="BO1747" s="123"/>
      <c r="BP1747" s="123"/>
      <c r="BQ1747" s="123"/>
      <c r="BR1747" s="123"/>
      <c r="BS1747" s="123"/>
      <c r="BT1747" s="123"/>
      <c r="BU1747" s="123"/>
      <c r="BV1747" s="123"/>
      <c r="BW1747" s="123"/>
      <c r="BX1747" s="123"/>
      <c r="BY1747" s="123"/>
      <c r="BZ1747" s="123"/>
    </row>
    <row r="1748" spans="1:78" ht="12.75" customHeight="1" x14ac:dyDescent="0.2">
      <c r="B1748" s="110"/>
      <c r="C1748" s="169"/>
      <c r="D1748" s="169"/>
      <c r="E1748" s="110"/>
      <c r="Q1748" s="110"/>
      <c r="R1748" s="123"/>
      <c r="U1748" s="123"/>
      <c r="V1748" s="123"/>
      <c r="W1748" s="123"/>
      <c r="X1748" s="123"/>
      <c r="Y1748" s="123"/>
      <c r="Z1748" s="123"/>
      <c r="AA1748" s="123"/>
      <c r="AB1748" s="123"/>
      <c r="AC1748" s="123"/>
      <c r="AD1748" s="123"/>
      <c r="AE1748" s="123"/>
      <c r="AF1748" s="123"/>
      <c r="AG1748" s="123"/>
      <c r="AH1748" s="123"/>
      <c r="AI1748" s="123"/>
      <c r="AJ1748" s="123"/>
      <c r="AK1748" s="123"/>
      <c r="AL1748" s="123"/>
      <c r="AM1748" s="123"/>
      <c r="AN1748" s="123"/>
      <c r="AO1748" s="123"/>
      <c r="AP1748" s="123"/>
      <c r="AQ1748" s="123"/>
      <c r="AR1748" s="123"/>
      <c r="AS1748" s="123"/>
      <c r="AT1748" s="123"/>
      <c r="AU1748" s="123"/>
      <c r="AV1748" s="123"/>
      <c r="AW1748" s="123"/>
      <c r="AX1748" s="123"/>
      <c r="AY1748" s="123"/>
      <c r="AZ1748" s="123"/>
      <c r="BA1748" s="123"/>
      <c r="BB1748" s="123"/>
      <c r="BC1748" s="123"/>
      <c r="BD1748" s="123"/>
      <c r="BE1748" s="123"/>
      <c r="BF1748" s="123"/>
      <c r="BG1748" s="123"/>
      <c r="BH1748" s="123"/>
      <c r="BI1748" s="123"/>
      <c r="BJ1748" s="123"/>
      <c r="BK1748" s="123"/>
      <c r="BL1748" s="123"/>
      <c r="BM1748" s="123"/>
      <c r="BN1748" s="123"/>
      <c r="BO1748" s="123"/>
      <c r="BP1748" s="123"/>
      <c r="BQ1748" s="123"/>
      <c r="BR1748" s="123"/>
      <c r="BS1748" s="123"/>
      <c r="BT1748" s="123"/>
      <c r="BU1748" s="123"/>
      <c r="BV1748" s="123"/>
      <c r="BW1748" s="123"/>
      <c r="BX1748" s="123"/>
      <c r="BY1748" s="123"/>
      <c r="BZ1748" s="123"/>
    </row>
    <row r="1749" spans="1:78" ht="12.75" customHeight="1" x14ac:dyDescent="0.2">
      <c r="B1749" s="110"/>
      <c r="C1749" s="169"/>
      <c r="D1749" s="169"/>
      <c r="E1749" s="110"/>
      <c r="Q1749" s="110"/>
    </row>
    <row r="1750" spans="1:78" ht="12.75" customHeight="1" x14ac:dyDescent="0.2">
      <c r="B1750" s="110"/>
      <c r="C1750" s="169"/>
      <c r="D1750" s="169"/>
      <c r="E1750" s="110"/>
      <c r="Q1750" s="110"/>
    </row>
    <row r="1751" spans="1:78" ht="12.75" customHeight="1" x14ac:dyDescent="0.2">
      <c r="B1751" s="110"/>
      <c r="C1751" s="169"/>
      <c r="D1751" s="169"/>
      <c r="E1751" s="110"/>
      <c r="Q1751" s="110"/>
    </row>
    <row r="1752" spans="1:78" ht="12.75" customHeight="1" x14ac:dyDescent="0.2">
      <c r="B1752" s="110"/>
      <c r="C1752" s="169"/>
      <c r="D1752" s="169"/>
      <c r="E1752" s="110"/>
      <c r="Q1752" s="110"/>
    </row>
    <row r="1753" spans="1:78" ht="12.75" customHeight="1" x14ac:dyDescent="0.2">
      <c r="B1753" s="110"/>
      <c r="C1753" s="169"/>
      <c r="D1753" s="169"/>
      <c r="E1753" s="110"/>
      <c r="Q1753" s="110"/>
    </row>
    <row r="1754" spans="1:78" ht="12.75" customHeight="1" x14ac:dyDescent="0.2">
      <c r="A1754" s="170"/>
      <c r="B1754" s="110"/>
      <c r="C1754" s="171"/>
      <c r="D1754" s="171"/>
      <c r="E1754" s="110"/>
      <c r="Q1754" s="110"/>
    </row>
    <row r="1755" spans="1:78" ht="12.75" customHeight="1" x14ac:dyDescent="0.2">
      <c r="A1755" s="172"/>
      <c r="B1755" s="110"/>
      <c r="C1755" s="171"/>
      <c r="D1755" s="171"/>
      <c r="E1755" s="110"/>
      <c r="Q1755" s="110"/>
    </row>
    <row r="1756" spans="1:78" ht="12.75" customHeight="1" x14ac:dyDescent="0.2">
      <c r="A1756" s="170"/>
      <c r="B1756" s="110"/>
      <c r="C1756" s="171"/>
      <c r="D1756" s="169"/>
      <c r="E1756" s="110"/>
      <c r="Q1756" s="110"/>
    </row>
    <row r="1757" spans="1:78" ht="12.75" customHeight="1" x14ac:dyDescent="0.2">
      <c r="A1757" s="183"/>
      <c r="B1757" s="110"/>
      <c r="C1757" s="171"/>
      <c r="D1757" s="169"/>
      <c r="E1757" s="110"/>
      <c r="Q1757" s="110"/>
    </row>
    <row r="1758" spans="1:78" ht="12.75" customHeight="1" x14ac:dyDescent="0.2">
      <c r="B1758" s="110"/>
      <c r="C1758" s="169"/>
      <c r="D1758" s="169"/>
      <c r="E1758" s="110"/>
      <c r="Q1758" s="110"/>
    </row>
    <row r="1759" spans="1:78" ht="12.75" customHeight="1" x14ac:dyDescent="0.2">
      <c r="B1759" s="110"/>
      <c r="C1759" s="169"/>
      <c r="D1759" s="169"/>
      <c r="E1759" s="110"/>
      <c r="Q1759" s="110"/>
    </row>
    <row r="1760" spans="1:78" ht="12.75" customHeight="1" x14ac:dyDescent="0.2">
      <c r="B1760" s="110"/>
      <c r="C1760" s="110"/>
      <c r="E1760" s="110"/>
      <c r="Q1760" s="110"/>
    </row>
    <row r="1761" spans="1:78" ht="12.75" customHeight="1" x14ac:dyDescent="0.2">
      <c r="B1761" s="110"/>
      <c r="C1761" s="169"/>
      <c r="D1761" s="169"/>
      <c r="E1761" s="110"/>
      <c r="Q1761" s="110"/>
    </row>
    <row r="1762" spans="1:78" ht="12.75" customHeight="1" x14ac:dyDescent="0.2">
      <c r="B1762" s="110"/>
      <c r="C1762" s="169"/>
      <c r="D1762" s="169"/>
      <c r="E1762" s="110"/>
      <c r="Q1762" s="110"/>
    </row>
    <row r="1763" spans="1:78" ht="12.75" customHeight="1" x14ac:dyDescent="0.2">
      <c r="A1763" s="170"/>
      <c r="B1763" s="110"/>
      <c r="C1763" s="171"/>
      <c r="D1763" s="169"/>
      <c r="E1763" s="110"/>
      <c r="Q1763" s="110"/>
    </row>
    <row r="1764" spans="1:78" ht="12.75" customHeight="1" x14ac:dyDescent="0.2">
      <c r="A1764" s="186"/>
      <c r="B1764" s="110"/>
      <c r="C1764" s="169"/>
      <c r="D1764" s="169"/>
      <c r="E1764" s="110"/>
      <c r="Q1764" s="110"/>
    </row>
    <row r="1765" spans="1:78" ht="12.75" customHeight="1" x14ac:dyDescent="0.2">
      <c r="A1765" s="170"/>
      <c r="B1765" s="110"/>
      <c r="C1765" s="171"/>
      <c r="D1765" s="169"/>
      <c r="E1765" s="110"/>
      <c r="Q1765" s="110"/>
    </row>
    <row r="1766" spans="1:78" ht="12.75" customHeight="1" x14ac:dyDescent="0.2">
      <c r="A1766" s="170"/>
      <c r="B1766" s="110"/>
      <c r="C1766" s="171"/>
      <c r="D1766" s="169"/>
      <c r="E1766" s="110"/>
      <c r="Q1766" s="110"/>
    </row>
    <row r="1767" spans="1:78" ht="12.75" customHeight="1" x14ac:dyDescent="0.2">
      <c r="A1767" s="172"/>
      <c r="B1767" s="110"/>
      <c r="C1767" s="171"/>
      <c r="D1767" s="169"/>
      <c r="E1767" s="110"/>
      <c r="Q1767" s="110"/>
    </row>
    <row r="1768" spans="1:78" ht="12.75" customHeight="1" x14ac:dyDescent="0.2">
      <c r="A1768" s="170"/>
      <c r="B1768" s="110"/>
      <c r="C1768" s="171"/>
      <c r="D1768" s="169"/>
      <c r="E1768" s="110"/>
      <c r="Q1768" s="110"/>
    </row>
    <row r="1769" spans="1:78" ht="12.75" customHeight="1" x14ac:dyDescent="0.2">
      <c r="A1769" s="170"/>
      <c r="B1769" s="110"/>
      <c r="C1769" s="171"/>
      <c r="D1769" s="169"/>
      <c r="E1769" s="110"/>
      <c r="Q1769" s="110"/>
    </row>
    <row r="1770" spans="1:78" s="123" customFormat="1" ht="12.75" customHeight="1" x14ac:dyDescent="0.2">
      <c r="A1770" s="170"/>
      <c r="B1770" s="110"/>
      <c r="C1770" s="171"/>
      <c r="D1770" s="169"/>
      <c r="E1770" s="110"/>
      <c r="F1770" s="110"/>
      <c r="G1770" s="110"/>
      <c r="H1770" s="110"/>
      <c r="I1770" s="110"/>
      <c r="J1770" s="110"/>
      <c r="K1770" s="110"/>
      <c r="L1770" s="110"/>
      <c r="M1770" s="110"/>
      <c r="N1770" s="110"/>
      <c r="O1770" s="110"/>
      <c r="P1770" s="110"/>
      <c r="Q1770" s="110"/>
      <c r="R1770" s="113"/>
      <c r="S1770" s="113"/>
      <c r="T1770" s="113"/>
      <c r="U1770" s="113"/>
      <c r="V1770" s="113"/>
      <c r="W1770" s="113"/>
      <c r="X1770" s="113"/>
      <c r="Y1770" s="113"/>
      <c r="Z1770" s="113"/>
      <c r="AA1770" s="113"/>
      <c r="AB1770" s="113"/>
      <c r="AC1770" s="113"/>
      <c r="AD1770" s="113"/>
      <c r="AE1770" s="113"/>
      <c r="AF1770" s="113"/>
      <c r="AG1770" s="113"/>
      <c r="AH1770" s="113"/>
      <c r="AI1770" s="113"/>
      <c r="AJ1770" s="113"/>
      <c r="AK1770" s="113"/>
      <c r="AL1770" s="113"/>
      <c r="AM1770" s="113"/>
      <c r="AN1770" s="113"/>
      <c r="AO1770" s="113"/>
      <c r="AP1770" s="113"/>
      <c r="AQ1770" s="113"/>
      <c r="AR1770" s="113"/>
      <c r="AS1770" s="113"/>
      <c r="AT1770" s="113"/>
      <c r="AU1770" s="113"/>
      <c r="AV1770" s="113"/>
      <c r="AW1770" s="113"/>
      <c r="AX1770" s="113"/>
      <c r="AY1770" s="113"/>
      <c r="AZ1770" s="113"/>
      <c r="BA1770" s="113"/>
      <c r="BB1770" s="113"/>
      <c r="BC1770" s="113"/>
      <c r="BD1770" s="113"/>
      <c r="BE1770" s="113"/>
      <c r="BF1770" s="113"/>
      <c r="BG1770" s="113"/>
      <c r="BH1770" s="113"/>
      <c r="BI1770" s="113"/>
      <c r="BJ1770" s="113"/>
      <c r="BK1770" s="113"/>
      <c r="BL1770" s="113"/>
      <c r="BM1770" s="113"/>
      <c r="BN1770" s="113"/>
      <c r="BO1770" s="113"/>
      <c r="BP1770" s="113"/>
      <c r="BQ1770" s="113"/>
      <c r="BR1770" s="113"/>
      <c r="BS1770" s="113"/>
      <c r="BT1770" s="113"/>
      <c r="BU1770" s="113"/>
      <c r="BV1770" s="113"/>
      <c r="BW1770" s="113"/>
      <c r="BX1770" s="113"/>
      <c r="BY1770" s="113"/>
      <c r="BZ1770" s="113"/>
    </row>
    <row r="1771" spans="1:78" ht="12.75" customHeight="1" x14ac:dyDescent="0.2">
      <c r="A1771" s="170"/>
      <c r="B1771" s="110"/>
      <c r="C1771" s="171"/>
      <c r="D1771" s="169"/>
      <c r="E1771" s="110"/>
      <c r="Q1771" s="110"/>
    </row>
    <row r="1772" spans="1:78" ht="12.75" customHeight="1" x14ac:dyDescent="0.2">
      <c r="A1772" s="183"/>
      <c r="B1772" s="110"/>
      <c r="C1772" s="171"/>
      <c r="D1772" s="169"/>
      <c r="E1772" s="110"/>
      <c r="Q1772" s="110"/>
      <c r="T1772" s="123"/>
    </row>
    <row r="1773" spans="1:78" ht="12.75" customHeight="1" x14ac:dyDescent="0.2">
      <c r="A1773" s="183"/>
      <c r="B1773" s="110"/>
      <c r="C1773" s="171"/>
      <c r="D1773" s="169"/>
      <c r="E1773" s="110"/>
      <c r="Q1773" s="110"/>
      <c r="T1773" s="123"/>
    </row>
    <row r="1774" spans="1:78" ht="12.75" customHeight="1" x14ac:dyDescent="0.2">
      <c r="B1774" s="110"/>
      <c r="C1774" s="169"/>
      <c r="D1774" s="169"/>
      <c r="E1774" s="110"/>
      <c r="Q1774" s="110"/>
      <c r="R1774" s="123"/>
      <c r="U1774" s="123"/>
      <c r="V1774" s="123"/>
      <c r="W1774" s="123"/>
      <c r="X1774" s="123"/>
      <c r="Y1774" s="123"/>
      <c r="Z1774" s="123"/>
      <c r="AA1774" s="123"/>
      <c r="AB1774" s="123"/>
      <c r="AC1774" s="123"/>
      <c r="AD1774" s="123"/>
      <c r="AE1774" s="123"/>
      <c r="AF1774" s="123"/>
      <c r="AG1774" s="123"/>
      <c r="AH1774" s="123"/>
      <c r="AI1774" s="123"/>
      <c r="AJ1774" s="123"/>
      <c r="AK1774" s="123"/>
      <c r="AL1774" s="123"/>
      <c r="AM1774" s="123"/>
      <c r="AN1774" s="123"/>
      <c r="AO1774" s="123"/>
      <c r="AP1774" s="123"/>
      <c r="AQ1774" s="123"/>
      <c r="AR1774" s="123"/>
      <c r="AS1774" s="123"/>
      <c r="AT1774" s="123"/>
      <c r="AU1774" s="123"/>
      <c r="AV1774" s="123"/>
      <c r="AW1774" s="123"/>
      <c r="AX1774" s="123"/>
      <c r="AY1774" s="123"/>
      <c r="AZ1774" s="123"/>
      <c r="BA1774" s="123"/>
      <c r="BB1774" s="123"/>
      <c r="BC1774" s="123"/>
      <c r="BD1774" s="123"/>
      <c r="BE1774" s="123"/>
      <c r="BF1774" s="123"/>
      <c r="BG1774" s="123"/>
      <c r="BH1774" s="123"/>
      <c r="BI1774" s="123"/>
      <c r="BJ1774" s="123"/>
      <c r="BK1774" s="123"/>
      <c r="BL1774" s="123"/>
      <c r="BM1774" s="123"/>
      <c r="BN1774" s="123"/>
      <c r="BO1774" s="123"/>
      <c r="BP1774" s="123"/>
      <c r="BQ1774" s="123"/>
      <c r="BR1774" s="123"/>
      <c r="BS1774" s="123"/>
      <c r="BT1774" s="123"/>
      <c r="BU1774" s="123"/>
      <c r="BV1774" s="123"/>
      <c r="BW1774" s="123"/>
      <c r="BX1774" s="123"/>
      <c r="BY1774" s="123"/>
      <c r="BZ1774" s="123"/>
    </row>
    <row r="1775" spans="1:78" ht="12.75" customHeight="1" x14ac:dyDescent="0.2">
      <c r="A1775" s="170"/>
      <c r="B1775" s="110"/>
      <c r="C1775" s="171"/>
      <c r="D1775" s="169"/>
      <c r="E1775" s="110"/>
      <c r="Q1775" s="110"/>
      <c r="R1775" s="123"/>
      <c r="U1775" s="123"/>
      <c r="V1775" s="123"/>
      <c r="W1775" s="123"/>
      <c r="X1775" s="123"/>
      <c r="Y1775" s="123"/>
      <c r="Z1775" s="123"/>
      <c r="AA1775" s="123"/>
      <c r="AB1775" s="123"/>
      <c r="AC1775" s="123"/>
      <c r="AD1775" s="123"/>
      <c r="AE1775" s="123"/>
      <c r="AF1775" s="123"/>
      <c r="AG1775" s="123"/>
      <c r="AH1775" s="123"/>
      <c r="AI1775" s="123"/>
      <c r="AJ1775" s="123"/>
      <c r="AK1775" s="123"/>
      <c r="AL1775" s="123"/>
      <c r="AM1775" s="123"/>
      <c r="AN1775" s="123"/>
      <c r="AO1775" s="123"/>
      <c r="AP1775" s="123"/>
      <c r="AQ1775" s="123"/>
      <c r="AR1775" s="123"/>
      <c r="AS1775" s="123"/>
      <c r="AT1775" s="123"/>
      <c r="AU1775" s="123"/>
      <c r="AV1775" s="123"/>
      <c r="AW1775" s="123"/>
      <c r="AX1775" s="123"/>
      <c r="AY1775" s="123"/>
      <c r="AZ1775" s="123"/>
      <c r="BA1775" s="123"/>
      <c r="BB1775" s="123"/>
      <c r="BC1775" s="123"/>
      <c r="BD1775" s="123"/>
      <c r="BE1775" s="123"/>
      <c r="BF1775" s="123"/>
      <c r="BG1775" s="123"/>
      <c r="BH1775" s="123"/>
      <c r="BI1775" s="123"/>
      <c r="BJ1775" s="123"/>
      <c r="BK1775" s="123"/>
      <c r="BL1775" s="123"/>
      <c r="BM1775" s="123"/>
      <c r="BN1775" s="123"/>
      <c r="BO1775" s="123"/>
      <c r="BP1775" s="123"/>
      <c r="BQ1775" s="123"/>
      <c r="BR1775" s="123"/>
      <c r="BS1775" s="123"/>
      <c r="BT1775" s="123"/>
      <c r="BU1775" s="123"/>
      <c r="BV1775" s="123"/>
      <c r="BW1775" s="123"/>
      <c r="BX1775" s="123"/>
      <c r="BY1775" s="123"/>
      <c r="BZ1775" s="123"/>
    </row>
    <row r="1776" spans="1:78" ht="12.75" customHeight="1" x14ac:dyDescent="0.2">
      <c r="C1776" s="169"/>
      <c r="E1776" s="110"/>
      <c r="Q1776" s="110"/>
    </row>
    <row r="1777" spans="1:78" ht="12.75" customHeight="1" x14ac:dyDescent="0.2">
      <c r="B1777" s="169"/>
      <c r="C1777" s="169"/>
      <c r="D1777" s="169"/>
      <c r="E1777" s="169"/>
      <c r="F1777" s="169"/>
      <c r="G1777" s="169"/>
      <c r="H1777" s="169"/>
      <c r="I1777" s="169"/>
      <c r="J1777" s="169"/>
      <c r="K1777" s="169"/>
      <c r="L1777" s="169"/>
      <c r="M1777" s="169"/>
      <c r="N1777" s="169"/>
      <c r="O1777" s="169"/>
      <c r="P1777" s="169"/>
      <c r="Q1777" s="169"/>
    </row>
    <row r="1778" spans="1:78" ht="12.75" customHeight="1" x14ac:dyDescent="0.2">
      <c r="C1778" s="169"/>
      <c r="E1778" s="110"/>
      <c r="Q1778" s="110"/>
    </row>
    <row r="1779" spans="1:78" ht="12.75" customHeight="1" x14ac:dyDescent="0.2">
      <c r="A1779" s="170"/>
      <c r="B1779" s="110"/>
      <c r="C1779" s="171"/>
      <c r="D1779" s="169"/>
      <c r="E1779" s="110"/>
      <c r="Q1779" s="110"/>
    </row>
    <row r="1780" spans="1:78" ht="12.75" customHeight="1" x14ac:dyDescent="0.2">
      <c r="A1780" s="116"/>
      <c r="B1780" s="110"/>
      <c r="C1780" s="110"/>
      <c r="E1780" s="110"/>
      <c r="Q1780" s="110"/>
    </row>
    <row r="1781" spans="1:78" ht="12.75" customHeight="1" x14ac:dyDescent="0.2">
      <c r="A1781" s="183"/>
      <c r="B1781" s="110"/>
      <c r="C1781" s="171"/>
      <c r="D1781" s="169"/>
      <c r="E1781" s="110"/>
      <c r="Q1781" s="110"/>
    </row>
    <row r="1782" spans="1:78" ht="12.75" customHeight="1" x14ac:dyDescent="0.2">
      <c r="A1782" s="170"/>
      <c r="B1782" s="110"/>
      <c r="C1782" s="171"/>
      <c r="D1782" s="171"/>
      <c r="E1782" s="110"/>
      <c r="Q1782" s="110"/>
    </row>
    <row r="1783" spans="1:78" s="123" customFormat="1" ht="12.75" customHeight="1" x14ac:dyDescent="0.2">
      <c r="A1783" s="117"/>
      <c r="B1783" s="169"/>
      <c r="C1783" s="169"/>
      <c r="D1783" s="110"/>
      <c r="E1783" s="110"/>
      <c r="F1783" s="110"/>
      <c r="G1783" s="110"/>
      <c r="H1783" s="110"/>
      <c r="I1783" s="110"/>
      <c r="J1783" s="110"/>
      <c r="K1783" s="110"/>
      <c r="L1783" s="110"/>
      <c r="M1783" s="110"/>
      <c r="N1783" s="110"/>
      <c r="O1783" s="110"/>
      <c r="P1783" s="110"/>
      <c r="Q1783" s="110"/>
      <c r="R1783" s="113"/>
      <c r="S1783" s="113"/>
      <c r="T1783" s="113"/>
      <c r="U1783" s="113"/>
      <c r="V1783" s="113"/>
      <c r="W1783" s="113"/>
      <c r="X1783" s="113"/>
      <c r="Y1783" s="113"/>
      <c r="Z1783" s="113"/>
      <c r="AA1783" s="113"/>
      <c r="AB1783" s="113"/>
      <c r="AC1783" s="113"/>
      <c r="AD1783" s="113"/>
      <c r="AE1783" s="113"/>
      <c r="AF1783" s="113"/>
      <c r="AG1783" s="113"/>
      <c r="AH1783" s="113"/>
      <c r="AI1783" s="113"/>
      <c r="AJ1783" s="113"/>
      <c r="AK1783" s="113"/>
      <c r="AL1783" s="113"/>
      <c r="AM1783" s="113"/>
      <c r="AN1783" s="113"/>
      <c r="AO1783" s="113"/>
      <c r="AP1783" s="113"/>
      <c r="AQ1783" s="113"/>
      <c r="AR1783" s="113"/>
      <c r="AS1783" s="113"/>
      <c r="AT1783" s="113"/>
      <c r="AU1783" s="113"/>
      <c r="AV1783" s="113"/>
      <c r="AW1783" s="113"/>
      <c r="AX1783" s="113"/>
      <c r="AY1783" s="113"/>
      <c r="AZ1783" s="113"/>
      <c r="BA1783" s="113"/>
      <c r="BB1783" s="113"/>
      <c r="BC1783" s="113"/>
      <c r="BD1783" s="113"/>
      <c r="BE1783" s="113"/>
      <c r="BF1783" s="113"/>
      <c r="BG1783" s="113"/>
      <c r="BH1783" s="113"/>
      <c r="BI1783" s="113"/>
      <c r="BJ1783" s="113"/>
      <c r="BK1783" s="113"/>
      <c r="BL1783" s="113"/>
      <c r="BM1783" s="113"/>
      <c r="BN1783" s="113"/>
      <c r="BO1783" s="113"/>
      <c r="BP1783" s="113"/>
      <c r="BQ1783" s="113"/>
      <c r="BR1783" s="113"/>
      <c r="BS1783" s="113"/>
      <c r="BT1783" s="113"/>
      <c r="BU1783" s="113"/>
      <c r="BV1783" s="113"/>
      <c r="BW1783" s="113"/>
      <c r="BX1783" s="113"/>
      <c r="BY1783" s="113"/>
      <c r="BZ1783" s="113"/>
    </row>
    <row r="1784" spans="1:78" s="123" customFormat="1" ht="12.75" customHeight="1" x14ac:dyDescent="0.2">
      <c r="A1784" s="114"/>
      <c r="B1784" s="169"/>
      <c r="C1784" s="169"/>
      <c r="D1784" s="110"/>
      <c r="E1784" s="110"/>
      <c r="F1784" s="110"/>
      <c r="G1784" s="110"/>
      <c r="H1784" s="110"/>
      <c r="I1784" s="110"/>
      <c r="J1784" s="110"/>
      <c r="K1784" s="110"/>
      <c r="L1784" s="110"/>
      <c r="M1784" s="110"/>
      <c r="N1784" s="110"/>
      <c r="O1784" s="110"/>
      <c r="P1784" s="110"/>
      <c r="Q1784" s="110"/>
      <c r="R1784" s="113"/>
      <c r="S1784" s="113"/>
      <c r="T1784" s="113"/>
      <c r="U1784" s="113"/>
      <c r="V1784" s="113"/>
      <c r="W1784" s="113"/>
      <c r="X1784" s="113"/>
      <c r="Y1784" s="113"/>
      <c r="Z1784" s="113"/>
      <c r="AA1784" s="113"/>
      <c r="AB1784" s="113"/>
      <c r="AC1784" s="113"/>
      <c r="AD1784" s="113"/>
      <c r="AE1784" s="113"/>
      <c r="AF1784" s="113"/>
      <c r="AG1784" s="113"/>
      <c r="AH1784" s="113"/>
      <c r="AI1784" s="113"/>
      <c r="AJ1784" s="113"/>
      <c r="AK1784" s="113"/>
      <c r="AL1784" s="113"/>
      <c r="AM1784" s="113"/>
      <c r="AN1784" s="113"/>
      <c r="AO1784" s="113"/>
      <c r="AP1784" s="113"/>
      <c r="AQ1784" s="113"/>
      <c r="AR1784" s="113"/>
      <c r="AS1784" s="113"/>
      <c r="AT1784" s="113"/>
      <c r="AU1784" s="113"/>
      <c r="AV1784" s="113"/>
      <c r="AW1784" s="113"/>
      <c r="AX1784" s="113"/>
      <c r="AY1784" s="113"/>
      <c r="AZ1784" s="113"/>
      <c r="BA1784" s="113"/>
      <c r="BB1784" s="113"/>
      <c r="BC1784" s="113"/>
      <c r="BD1784" s="113"/>
      <c r="BE1784" s="113"/>
      <c r="BF1784" s="113"/>
      <c r="BG1784" s="113"/>
      <c r="BH1784" s="113"/>
      <c r="BI1784" s="113"/>
      <c r="BJ1784" s="113"/>
      <c r="BK1784" s="113"/>
      <c r="BL1784" s="113"/>
      <c r="BM1784" s="113"/>
      <c r="BN1784" s="113"/>
      <c r="BO1784" s="113"/>
      <c r="BP1784" s="113"/>
      <c r="BQ1784" s="113"/>
      <c r="BR1784" s="113"/>
      <c r="BS1784" s="113"/>
      <c r="BT1784" s="113"/>
      <c r="BU1784" s="113"/>
      <c r="BV1784" s="113"/>
      <c r="BW1784" s="113"/>
      <c r="BX1784" s="113"/>
      <c r="BY1784" s="113"/>
      <c r="BZ1784" s="113"/>
    </row>
    <row r="1785" spans="1:78" x14ac:dyDescent="0.2">
      <c r="C1785" s="169"/>
      <c r="E1785" s="110"/>
      <c r="Q1785" s="110"/>
    </row>
    <row r="1786" spans="1:78" s="123" customFormat="1" ht="12.75" customHeight="1" x14ac:dyDescent="0.2">
      <c r="A1786" s="172"/>
      <c r="B1786" s="110"/>
      <c r="C1786" s="171"/>
      <c r="D1786" s="171"/>
      <c r="E1786" s="110"/>
      <c r="F1786" s="110"/>
      <c r="G1786" s="110"/>
      <c r="H1786" s="110"/>
      <c r="I1786" s="110"/>
      <c r="J1786" s="110"/>
      <c r="K1786" s="110"/>
      <c r="L1786" s="110"/>
      <c r="M1786" s="110"/>
      <c r="N1786" s="110"/>
      <c r="O1786" s="110"/>
      <c r="P1786" s="110"/>
      <c r="Q1786" s="110"/>
      <c r="R1786" s="113"/>
      <c r="S1786" s="113"/>
      <c r="U1786" s="113"/>
      <c r="V1786" s="113"/>
      <c r="W1786" s="113"/>
      <c r="X1786" s="113"/>
      <c r="Y1786" s="113"/>
      <c r="Z1786" s="113"/>
      <c r="AA1786" s="113"/>
      <c r="AB1786" s="113"/>
      <c r="AC1786" s="113"/>
      <c r="AD1786" s="113"/>
      <c r="AE1786" s="113"/>
      <c r="AF1786" s="113"/>
      <c r="AG1786" s="113"/>
      <c r="AH1786" s="113"/>
      <c r="AI1786" s="113"/>
      <c r="AJ1786" s="113"/>
      <c r="AK1786" s="113"/>
      <c r="AL1786" s="113"/>
      <c r="AM1786" s="113"/>
      <c r="AN1786" s="113"/>
      <c r="AO1786" s="113"/>
      <c r="AP1786" s="113"/>
      <c r="AQ1786" s="113"/>
      <c r="AR1786" s="113"/>
      <c r="AS1786" s="113"/>
      <c r="AT1786" s="113"/>
      <c r="AU1786" s="113"/>
      <c r="AV1786" s="113"/>
      <c r="AW1786" s="113"/>
      <c r="AX1786" s="113"/>
      <c r="AY1786" s="113"/>
      <c r="AZ1786" s="113"/>
      <c r="BA1786" s="113"/>
      <c r="BB1786" s="113"/>
      <c r="BC1786" s="113"/>
      <c r="BD1786" s="113"/>
      <c r="BE1786" s="113"/>
      <c r="BF1786" s="113"/>
      <c r="BG1786" s="113"/>
      <c r="BH1786" s="113"/>
      <c r="BI1786" s="113"/>
      <c r="BJ1786" s="113"/>
      <c r="BK1786" s="113"/>
      <c r="BL1786" s="113"/>
      <c r="BM1786" s="113"/>
      <c r="BN1786" s="113"/>
      <c r="BO1786" s="113"/>
      <c r="BP1786" s="113"/>
      <c r="BQ1786" s="113"/>
      <c r="BR1786" s="113"/>
      <c r="BS1786" s="113"/>
      <c r="BT1786" s="113"/>
      <c r="BU1786" s="113"/>
      <c r="BV1786" s="113"/>
      <c r="BW1786" s="113"/>
      <c r="BX1786" s="113"/>
      <c r="BY1786" s="113"/>
      <c r="BZ1786" s="113"/>
    </row>
    <row r="1787" spans="1:78" s="123" customFormat="1" ht="12.75" customHeight="1" x14ac:dyDescent="0.2">
      <c r="A1787" s="114"/>
      <c r="B1787" s="110"/>
      <c r="C1787" s="169"/>
      <c r="D1787" s="169"/>
      <c r="E1787" s="110"/>
      <c r="F1787" s="110"/>
      <c r="G1787" s="110"/>
      <c r="H1787" s="110"/>
      <c r="I1787" s="110"/>
      <c r="J1787" s="110"/>
      <c r="K1787" s="110"/>
      <c r="L1787" s="110"/>
      <c r="M1787" s="110"/>
      <c r="N1787" s="110"/>
      <c r="O1787" s="110"/>
      <c r="P1787" s="110"/>
      <c r="Q1787" s="110"/>
      <c r="R1787" s="113"/>
      <c r="S1787" s="113"/>
      <c r="U1787" s="113"/>
      <c r="V1787" s="113"/>
      <c r="W1787" s="113"/>
      <c r="X1787" s="113"/>
      <c r="Y1787" s="113"/>
      <c r="Z1787" s="113"/>
      <c r="AA1787" s="113"/>
      <c r="AB1787" s="113"/>
      <c r="AC1787" s="113"/>
      <c r="AD1787" s="113"/>
      <c r="AE1787" s="113"/>
      <c r="AF1787" s="113"/>
      <c r="AG1787" s="113"/>
      <c r="AH1787" s="113"/>
      <c r="AI1787" s="113"/>
      <c r="AJ1787" s="113"/>
      <c r="AK1787" s="113"/>
      <c r="AL1787" s="113"/>
      <c r="AM1787" s="113"/>
      <c r="AN1787" s="113"/>
      <c r="AO1787" s="113"/>
      <c r="AP1787" s="113"/>
      <c r="AQ1787" s="113"/>
      <c r="AR1787" s="113"/>
      <c r="AS1787" s="113"/>
      <c r="AT1787" s="113"/>
      <c r="AU1787" s="113"/>
      <c r="AV1787" s="113"/>
      <c r="AW1787" s="113"/>
      <c r="AX1787" s="113"/>
      <c r="AY1787" s="113"/>
      <c r="AZ1787" s="113"/>
      <c r="BA1787" s="113"/>
      <c r="BB1787" s="113"/>
      <c r="BC1787" s="113"/>
      <c r="BD1787" s="113"/>
      <c r="BE1787" s="113"/>
      <c r="BF1787" s="113"/>
      <c r="BG1787" s="113"/>
      <c r="BH1787" s="113"/>
      <c r="BI1787" s="113"/>
      <c r="BJ1787" s="113"/>
      <c r="BK1787" s="113"/>
      <c r="BL1787" s="113"/>
      <c r="BM1787" s="113"/>
      <c r="BN1787" s="113"/>
      <c r="BO1787" s="113"/>
      <c r="BP1787" s="113"/>
      <c r="BQ1787" s="113"/>
      <c r="BR1787" s="113"/>
      <c r="BS1787" s="113"/>
      <c r="BT1787" s="113"/>
      <c r="BU1787" s="113"/>
      <c r="BV1787" s="113"/>
      <c r="BW1787" s="113"/>
      <c r="BX1787" s="113"/>
      <c r="BY1787" s="113"/>
      <c r="BZ1787" s="113"/>
    </row>
    <row r="1788" spans="1:78" ht="12.75" customHeight="1" x14ac:dyDescent="0.2">
      <c r="B1788" s="110"/>
      <c r="C1788" s="169"/>
      <c r="D1788" s="169"/>
      <c r="E1788" s="110"/>
      <c r="Q1788" s="110"/>
      <c r="R1788" s="123"/>
      <c r="T1788" s="123"/>
      <c r="U1788" s="123"/>
      <c r="V1788" s="123"/>
      <c r="W1788" s="123"/>
      <c r="X1788" s="123"/>
      <c r="Y1788" s="123"/>
      <c r="Z1788" s="123"/>
      <c r="AA1788" s="123"/>
      <c r="AB1788" s="123"/>
      <c r="AC1788" s="123"/>
      <c r="AD1788" s="123"/>
      <c r="AE1788" s="123"/>
      <c r="AF1788" s="123"/>
      <c r="AG1788" s="123"/>
      <c r="AH1788" s="123"/>
      <c r="AI1788" s="123"/>
      <c r="AJ1788" s="123"/>
      <c r="AK1788" s="123"/>
      <c r="AL1788" s="123"/>
      <c r="AM1788" s="123"/>
      <c r="AN1788" s="123"/>
      <c r="AO1788" s="123"/>
      <c r="AP1788" s="123"/>
      <c r="AQ1788" s="123"/>
      <c r="AR1788" s="123"/>
      <c r="AS1788" s="123"/>
      <c r="AT1788" s="123"/>
      <c r="AU1788" s="123"/>
      <c r="AV1788" s="123"/>
      <c r="AW1788" s="123"/>
      <c r="AX1788" s="123"/>
      <c r="AY1788" s="123"/>
      <c r="AZ1788" s="123"/>
      <c r="BA1788" s="123"/>
      <c r="BB1788" s="123"/>
      <c r="BC1788" s="123"/>
      <c r="BD1788" s="123"/>
      <c r="BE1788" s="123"/>
      <c r="BF1788" s="123"/>
      <c r="BG1788" s="123"/>
      <c r="BH1788" s="123"/>
      <c r="BI1788" s="123"/>
      <c r="BJ1788" s="123"/>
      <c r="BK1788" s="123"/>
      <c r="BL1788" s="123"/>
      <c r="BM1788" s="123"/>
      <c r="BN1788" s="123"/>
      <c r="BO1788" s="123"/>
      <c r="BP1788" s="123"/>
      <c r="BQ1788" s="123"/>
      <c r="BR1788" s="123"/>
      <c r="BS1788" s="123"/>
      <c r="BT1788" s="123"/>
      <c r="BU1788" s="123"/>
      <c r="BV1788" s="123"/>
      <c r="BW1788" s="123"/>
      <c r="BX1788" s="123"/>
      <c r="BY1788" s="123"/>
      <c r="BZ1788" s="123"/>
    </row>
    <row r="1789" spans="1:78" ht="12.75" customHeight="1" x14ac:dyDescent="0.2">
      <c r="B1789" s="110"/>
      <c r="C1789" s="110"/>
      <c r="E1789" s="110"/>
      <c r="Q1789" s="110"/>
      <c r="R1789" s="123"/>
      <c r="U1789" s="123"/>
      <c r="V1789" s="123"/>
      <c r="W1789" s="123"/>
      <c r="X1789" s="123"/>
      <c r="Y1789" s="123"/>
      <c r="Z1789" s="123"/>
      <c r="AA1789" s="123"/>
      <c r="AB1789" s="123"/>
      <c r="AC1789" s="123"/>
      <c r="AD1789" s="123"/>
      <c r="AE1789" s="123"/>
      <c r="AF1789" s="123"/>
      <c r="AG1789" s="123"/>
      <c r="AH1789" s="123"/>
      <c r="AI1789" s="123"/>
      <c r="AJ1789" s="123"/>
      <c r="AK1789" s="123"/>
      <c r="AL1789" s="123"/>
      <c r="AM1789" s="123"/>
      <c r="AN1789" s="123"/>
      <c r="AO1789" s="123"/>
      <c r="AP1789" s="123"/>
      <c r="AQ1789" s="123"/>
      <c r="AR1789" s="123"/>
      <c r="AS1789" s="123"/>
      <c r="AT1789" s="123"/>
      <c r="AU1789" s="123"/>
      <c r="AV1789" s="123"/>
      <c r="AW1789" s="123"/>
      <c r="AX1789" s="123"/>
      <c r="AY1789" s="123"/>
      <c r="AZ1789" s="123"/>
      <c r="BA1789" s="123"/>
      <c r="BB1789" s="123"/>
      <c r="BC1789" s="123"/>
      <c r="BD1789" s="123"/>
      <c r="BE1789" s="123"/>
      <c r="BF1789" s="123"/>
      <c r="BG1789" s="123"/>
      <c r="BH1789" s="123"/>
      <c r="BI1789" s="123"/>
      <c r="BJ1789" s="123"/>
      <c r="BK1789" s="123"/>
      <c r="BL1789" s="123"/>
      <c r="BM1789" s="123"/>
      <c r="BN1789" s="123"/>
      <c r="BO1789" s="123"/>
      <c r="BP1789" s="123"/>
      <c r="BQ1789" s="123"/>
      <c r="BR1789" s="123"/>
      <c r="BS1789" s="123"/>
      <c r="BT1789" s="123"/>
      <c r="BU1789" s="123"/>
      <c r="BV1789" s="123"/>
      <c r="BW1789" s="123"/>
      <c r="BX1789" s="123"/>
      <c r="BY1789" s="123"/>
      <c r="BZ1789" s="123"/>
    </row>
    <row r="1790" spans="1:78" ht="12.75" customHeight="1" x14ac:dyDescent="0.2">
      <c r="A1790" s="170"/>
      <c r="B1790" s="110"/>
      <c r="C1790" s="171"/>
      <c r="D1790" s="169"/>
      <c r="E1790" s="110"/>
      <c r="Q1790" s="110"/>
      <c r="R1790" s="123"/>
      <c r="U1790" s="123"/>
      <c r="V1790" s="123"/>
      <c r="W1790" s="123"/>
      <c r="X1790" s="123"/>
      <c r="Y1790" s="123"/>
      <c r="Z1790" s="123"/>
      <c r="AA1790" s="123"/>
      <c r="AB1790" s="123"/>
      <c r="AC1790" s="123"/>
      <c r="AD1790" s="123"/>
      <c r="AE1790" s="123"/>
      <c r="AF1790" s="123"/>
      <c r="AG1790" s="123"/>
      <c r="AH1790" s="123"/>
      <c r="AI1790" s="123"/>
      <c r="AJ1790" s="123"/>
      <c r="AK1790" s="123"/>
      <c r="AL1790" s="123"/>
      <c r="AM1790" s="123"/>
      <c r="AN1790" s="123"/>
      <c r="AO1790" s="123"/>
      <c r="AP1790" s="123"/>
      <c r="AQ1790" s="123"/>
      <c r="AR1790" s="123"/>
      <c r="AS1790" s="123"/>
      <c r="AT1790" s="123"/>
      <c r="AU1790" s="123"/>
      <c r="AV1790" s="123"/>
      <c r="AW1790" s="123"/>
      <c r="AX1790" s="123"/>
      <c r="AY1790" s="123"/>
      <c r="AZ1790" s="123"/>
      <c r="BA1790" s="123"/>
      <c r="BB1790" s="123"/>
      <c r="BC1790" s="123"/>
      <c r="BD1790" s="123"/>
      <c r="BE1790" s="123"/>
      <c r="BF1790" s="123"/>
      <c r="BG1790" s="123"/>
      <c r="BH1790" s="123"/>
      <c r="BI1790" s="123"/>
      <c r="BJ1790" s="123"/>
      <c r="BK1790" s="123"/>
      <c r="BL1790" s="123"/>
      <c r="BM1790" s="123"/>
      <c r="BN1790" s="123"/>
      <c r="BO1790" s="123"/>
      <c r="BP1790" s="123"/>
      <c r="BQ1790" s="123"/>
      <c r="BR1790" s="123"/>
      <c r="BS1790" s="123"/>
      <c r="BT1790" s="123"/>
      <c r="BU1790" s="123"/>
      <c r="BV1790" s="123"/>
      <c r="BW1790" s="123"/>
      <c r="BX1790" s="123"/>
      <c r="BY1790" s="123"/>
      <c r="BZ1790" s="123"/>
    </row>
    <row r="1791" spans="1:78" ht="12.75" customHeight="1" x14ac:dyDescent="0.2">
      <c r="C1791" s="169"/>
      <c r="E1791" s="110"/>
      <c r="Q1791" s="110"/>
    </row>
    <row r="1792" spans="1:78" ht="12.75" customHeight="1" x14ac:dyDescent="0.2">
      <c r="A1792" s="116"/>
      <c r="C1792" s="169"/>
      <c r="E1792" s="110"/>
      <c r="Q1792" s="110"/>
    </row>
    <row r="1793" spans="1:17" ht="12.75" customHeight="1" x14ac:dyDescent="0.2">
      <c r="B1793" s="169"/>
      <c r="C1793" s="169"/>
      <c r="E1793" s="110"/>
      <c r="Q1793" s="110"/>
    </row>
    <row r="1794" spans="1:17" ht="12.75" customHeight="1" x14ac:dyDescent="0.2">
      <c r="A1794" s="170"/>
      <c r="B1794" s="110"/>
      <c r="C1794" s="171"/>
      <c r="D1794" s="171"/>
      <c r="E1794" s="110"/>
      <c r="Q1794" s="110"/>
    </row>
    <row r="1795" spans="1:17" ht="12.75" customHeight="1" x14ac:dyDescent="0.2">
      <c r="A1795" s="183"/>
      <c r="B1795" s="110"/>
      <c r="C1795" s="171"/>
      <c r="D1795" s="171"/>
      <c r="E1795" s="110"/>
      <c r="Q1795" s="110"/>
    </row>
    <row r="1796" spans="1:17" ht="12.75" customHeight="1" x14ac:dyDescent="0.2">
      <c r="A1796" s="172"/>
      <c r="B1796" s="110"/>
      <c r="C1796" s="171"/>
      <c r="D1796" s="171"/>
      <c r="E1796" s="110"/>
      <c r="Q1796" s="110"/>
    </row>
    <row r="1797" spans="1:17" ht="12.75" customHeight="1" x14ac:dyDescent="0.2">
      <c r="B1797" s="169"/>
      <c r="C1797" s="169"/>
      <c r="E1797" s="110"/>
      <c r="Q1797" s="110"/>
    </row>
    <row r="1798" spans="1:17" ht="12.75" customHeight="1" x14ac:dyDescent="0.2">
      <c r="B1798" s="169"/>
      <c r="C1798" s="169"/>
      <c r="E1798" s="110"/>
      <c r="Q1798" s="110"/>
    </row>
    <row r="1799" spans="1:17" ht="12.75" customHeight="1" x14ac:dyDescent="0.2">
      <c r="A1799" s="170"/>
      <c r="B1799" s="110"/>
      <c r="C1799" s="171"/>
      <c r="D1799" s="171"/>
      <c r="E1799" s="110"/>
      <c r="Q1799" s="110"/>
    </row>
    <row r="1800" spans="1:17" ht="12.75" customHeight="1" x14ac:dyDescent="0.2">
      <c r="A1800" s="172"/>
      <c r="B1800" s="110"/>
      <c r="C1800" s="171"/>
      <c r="D1800" s="171"/>
      <c r="E1800" s="110"/>
      <c r="Q1800" s="110"/>
    </row>
    <row r="1801" spans="1:17" ht="12.75" customHeight="1" x14ac:dyDescent="0.2">
      <c r="A1801" s="170"/>
      <c r="B1801" s="110"/>
      <c r="C1801" s="171"/>
      <c r="D1801" s="169"/>
      <c r="E1801" s="110"/>
      <c r="Q1801" s="110"/>
    </row>
    <row r="1802" spans="1:17" ht="12.75" customHeight="1" x14ac:dyDescent="0.2">
      <c r="A1802" s="172"/>
      <c r="B1802" s="110"/>
      <c r="C1802" s="171"/>
      <c r="D1802" s="169"/>
      <c r="E1802" s="110"/>
      <c r="Q1802" s="110"/>
    </row>
    <row r="1803" spans="1:17" ht="12.75" customHeight="1" x14ac:dyDescent="0.2">
      <c r="A1803" s="172"/>
      <c r="B1803" s="110"/>
      <c r="C1803" s="171"/>
      <c r="D1803" s="169"/>
      <c r="E1803" s="110"/>
      <c r="Q1803" s="110"/>
    </row>
    <row r="1804" spans="1:17" ht="12.75" customHeight="1" x14ac:dyDescent="0.2">
      <c r="A1804" s="172"/>
      <c r="B1804" s="110"/>
      <c r="C1804" s="110"/>
      <c r="E1804" s="110"/>
      <c r="Q1804" s="110"/>
    </row>
    <row r="1805" spans="1:17" ht="12.75" customHeight="1" x14ac:dyDescent="0.2">
      <c r="A1805" s="170"/>
      <c r="B1805" s="110"/>
      <c r="C1805" s="171"/>
      <c r="D1805" s="169"/>
      <c r="E1805" s="110"/>
      <c r="Q1805" s="110"/>
    </row>
    <row r="1806" spans="1:17" ht="12.75" customHeight="1" x14ac:dyDescent="0.2">
      <c r="A1806" s="183"/>
      <c r="B1806" s="110"/>
      <c r="C1806" s="171"/>
      <c r="D1806" s="169"/>
      <c r="E1806" s="110"/>
      <c r="Q1806" s="110"/>
    </row>
    <row r="1807" spans="1:17" ht="12.75" customHeight="1" x14ac:dyDescent="0.2">
      <c r="A1807" s="183"/>
      <c r="B1807" s="110"/>
      <c r="C1807" s="171"/>
      <c r="D1807" s="169"/>
      <c r="E1807" s="110"/>
      <c r="Q1807" s="110"/>
    </row>
    <row r="1808" spans="1:17" ht="12.75" customHeight="1" x14ac:dyDescent="0.2">
      <c r="A1808" s="170"/>
      <c r="B1808" s="110"/>
      <c r="C1808" s="171"/>
      <c r="D1808" s="169"/>
      <c r="E1808" s="110"/>
      <c r="Q1808" s="110"/>
    </row>
    <row r="1809" spans="1:19" ht="12.75" customHeight="1" x14ac:dyDescent="0.2">
      <c r="A1809" s="172"/>
      <c r="B1809" s="110"/>
      <c r="C1809" s="171"/>
      <c r="D1809" s="169"/>
      <c r="E1809" s="110"/>
      <c r="Q1809" s="110"/>
    </row>
    <row r="1810" spans="1:19" ht="12.75" customHeight="1" x14ac:dyDescent="0.2">
      <c r="B1810" s="110"/>
      <c r="C1810" s="169"/>
      <c r="D1810" s="169"/>
      <c r="E1810" s="110"/>
      <c r="Q1810" s="110"/>
    </row>
    <row r="1811" spans="1:19" ht="12.75" customHeight="1" x14ac:dyDescent="0.2">
      <c r="A1811" s="117"/>
      <c r="B1811" s="110"/>
      <c r="C1811" s="169"/>
      <c r="D1811" s="169"/>
      <c r="E1811" s="110"/>
      <c r="Q1811" s="110"/>
      <c r="S1811" s="187"/>
    </row>
    <row r="1812" spans="1:19" ht="12.75" customHeight="1" x14ac:dyDescent="0.2">
      <c r="A1812" s="183"/>
      <c r="B1812" s="110"/>
      <c r="C1812" s="169"/>
      <c r="D1812" s="169"/>
      <c r="E1812" s="110"/>
      <c r="Q1812" s="110"/>
      <c r="S1812" s="187"/>
    </row>
    <row r="1813" spans="1:19" ht="12.75" customHeight="1" x14ac:dyDescent="0.2">
      <c r="A1813" s="170"/>
      <c r="B1813" s="110"/>
      <c r="C1813" s="171"/>
      <c r="D1813" s="169"/>
      <c r="E1813" s="110"/>
      <c r="Q1813" s="110"/>
      <c r="S1813" s="187"/>
    </row>
    <row r="1814" spans="1:19" ht="12.75" customHeight="1" x14ac:dyDescent="0.2">
      <c r="A1814" s="172"/>
      <c r="B1814" s="110"/>
      <c r="C1814" s="171"/>
      <c r="D1814" s="169"/>
      <c r="E1814" s="110"/>
      <c r="Q1814" s="110"/>
      <c r="S1814" s="187"/>
    </row>
    <row r="1815" spans="1:19" ht="12.75" customHeight="1" x14ac:dyDescent="0.2">
      <c r="A1815" s="170"/>
      <c r="B1815" s="110"/>
      <c r="C1815" s="171"/>
      <c r="D1815" s="169"/>
      <c r="E1815" s="110"/>
      <c r="Q1815" s="110"/>
      <c r="S1815" s="187"/>
    </row>
    <row r="1816" spans="1:19" ht="12.75" customHeight="1" x14ac:dyDescent="0.2">
      <c r="A1816" s="170"/>
      <c r="B1816" s="110"/>
      <c r="C1816" s="171"/>
      <c r="D1816" s="171"/>
      <c r="E1816" s="110"/>
      <c r="Q1816" s="110"/>
      <c r="S1816" s="187"/>
    </row>
    <row r="1817" spans="1:19" ht="12.75" customHeight="1" x14ac:dyDescent="0.2">
      <c r="B1817" s="110"/>
      <c r="C1817" s="169"/>
      <c r="D1817" s="169"/>
      <c r="E1817" s="110"/>
      <c r="Q1817" s="110"/>
      <c r="S1817" s="187"/>
    </row>
    <row r="1818" spans="1:19" ht="12.75" customHeight="1" x14ac:dyDescent="0.2">
      <c r="A1818" s="170"/>
      <c r="B1818" s="110"/>
      <c r="C1818" s="171"/>
      <c r="D1818" s="169"/>
      <c r="E1818" s="110"/>
      <c r="Q1818" s="110"/>
      <c r="S1818" s="187"/>
    </row>
    <row r="1819" spans="1:19" ht="12.75" customHeight="1" x14ac:dyDescent="0.2">
      <c r="A1819" s="170"/>
      <c r="B1819" s="110"/>
      <c r="C1819" s="171"/>
      <c r="D1819" s="169"/>
      <c r="E1819" s="110"/>
      <c r="Q1819" s="110"/>
      <c r="S1819" s="187"/>
    </row>
    <row r="1820" spans="1:19" ht="12.75" customHeight="1" x14ac:dyDescent="0.2">
      <c r="A1820" s="172"/>
      <c r="B1820" s="110"/>
      <c r="C1820" s="171"/>
      <c r="D1820" s="169"/>
      <c r="E1820" s="110"/>
      <c r="Q1820" s="110"/>
      <c r="S1820" s="187"/>
    </row>
    <row r="1821" spans="1:19" ht="12.75" customHeight="1" x14ac:dyDescent="0.2">
      <c r="A1821" s="172"/>
      <c r="B1821" s="110"/>
      <c r="C1821" s="171"/>
      <c r="D1821" s="169"/>
      <c r="E1821" s="110"/>
      <c r="Q1821" s="110"/>
      <c r="S1821" s="187"/>
    </row>
    <row r="1822" spans="1:19" ht="12.75" customHeight="1" x14ac:dyDescent="0.2">
      <c r="A1822" s="170"/>
      <c r="B1822" s="110"/>
      <c r="C1822" s="171"/>
      <c r="D1822" s="169"/>
      <c r="E1822" s="110"/>
      <c r="Q1822" s="110"/>
      <c r="S1822" s="187"/>
    </row>
    <row r="1823" spans="1:19" ht="12.75" customHeight="1" x14ac:dyDescent="0.2">
      <c r="B1823" s="169"/>
      <c r="C1823" s="169"/>
      <c r="E1823" s="110"/>
      <c r="Q1823" s="110"/>
      <c r="S1823" s="187"/>
    </row>
    <row r="1824" spans="1:19" ht="12.75" customHeight="1" x14ac:dyDescent="0.2">
      <c r="A1824" s="183"/>
      <c r="B1824" s="169"/>
      <c r="C1824" s="169"/>
      <c r="E1824" s="110"/>
      <c r="Q1824" s="110"/>
    </row>
    <row r="1825" spans="1:78" ht="12.75" customHeight="1" x14ac:dyDescent="0.2">
      <c r="A1825" s="172"/>
      <c r="B1825" s="110"/>
      <c r="C1825" s="171"/>
      <c r="D1825" s="169"/>
      <c r="E1825" s="110"/>
      <c r="Q1825" s="110"/>
    </row>
    <row r="1826" spans="1:78" s="188" customFormat="1" ht="12.75" customHeight="1" x14ac:dyDescent="0.2">
      <c r="A1826" s="172"/>
      <c r="B1826" s="110"/>
      <c r="C1826" s="169"/>
      <c r="D1826" s="169"/>
      <c r="E1826" s="110"/>
      <c r="F1826" s="110"/>
      <c r="G1826" s="110"/>
      <c r="H1826" s="110"/>
      <c r="I1826" s="110"/>
      <c r="J1826" s="110"/>
      <c r="K1826" s="110"/>
      <c r="L1826" s="110"/>
      <c r="M1826" s="110"/>
      <c r="N1826" s="110"/>
      <c r="O1826" s="110"/>
      <c r="P1826" s="110"/>
      <c r="Q1826" s="110"/>
      <c r="R1826" s="113"/>
      <c r="S1826" s="113"/>
      <c r="T1826" s="113"/>
      <c r="U1826" s="113"/>
      <c r="V1826" s="113"/>
      <c r="W1826" s="113"/>
      <c r="X1826" s="113"/>
      <c r="Y1826" s="113"/>
      <c r="Z1826" s="113"/>
      <c r="AA1826" s="113"/>
      <c r="AB1826" s="113"/>
      <c r="AC1826" s="113"/>
      <c r="AD1826" s="113"/>
      <c r="AE1826" s="113"/>
      <c r="AF1826" s="113"/>
      <c r="AG1826" s="113"/>
      <c r="AH1826" s="113"/>
      <c r="AI1826" s="113"/>
      <c r="AJ1826" s="113"/>
      <c r="AK1826" s="113"/>
      <c r="AL1826" s="113"/>
      <c r="AM1826" s="113"/>
      <c r="AN1826" s="113"/>
      <c r="AO1826" s="113"/>
      <c r="AP1826" s="113"/>
      <c r="AQ1826" s="113"/>
      <c r="AR1826" s="113"/>
      <c r="AS1826" s="113"/>
      <c r="AT1826" s="113"/>
      <c r="AU1826" s="113"/>
      <c r="AV1826" s="113"/>
      <c r="AW1826" s="113"/>
      <c r="AX1826" s="113"/>
      <c r="AY1826" s="113"/>
      <c r="AZ1826" s="113"/>
      <c r="BA1826" s="113"/>
      <c r="BB1826" s="113"/>
      <c r="BC1826" s="113"/>
      <c r="BD1826" s="113"/>
      <c r="BE1826" s="113"/>
      <c r="BF1826" s="113"/>
      <c r="BG1826" s="113"/>
      <c r="BH1826" s="113"/>
      <c r="BI1826" s="113"/>
      <c r="BJ1826" s="113"/>
      <c r="BK1826" s="113"/>
      <c r="BL1826" s="113"/>
      <c r="BM1826" s="113"/>
      <c r="BN1826" s="113"/>
      <c r="BO1826" s="113"/>
      <c r="BP1826" s="113"/>
      <c r="BQ1826" s="113"/>
      <c r="BR1826" s="113"/>
      <c r="BS1826" s="113"/>
      <c r="BT1826" s="113"/>
      <c r="BU1826" s="113"/>
      <c r="BV1826" s="113"/>
      <c r="BW1826" s="113"/>
      <c r="BX1826" s="113"/>
      <c r="BY1826" s="113"/>
      <c r="BZ1826" s="113"/>
    </row>
    <row r="1827" spans="1:78" s="188" customFormat="1" ht="12.75" customHeight="1" x14ac:dyDescent="0.2">
      <c r="A1827" s="183"/>
      <c r="B1827" s="110"/>
      <c r="C1827" s="169"/>
      <c r="D1827" s="169"/>
      <c r="E1827" s="110"/>
      <c r="F1827" s="110"/>
      <c r="G1827" s="110"/>
      <c r="H1827" s="110"/>
      <c r="I1827" s="110"/>
      <c r="J1827" s="110"/>
      <c r="K1827" s="110"/>
      <c r="L1827" s="110"/>
      <c r="M1827" s="110"/>
      <c r="N1827" s="110"/>
      <c r="O1827" s="110"/>
      <c r="P1827" s="110"/>
      <c r="Q1827" s="110"/>
      <c r="R1827" s="113"/>
      <c r="S1827" s="113"/>
      <c r="T1827" s="187"/>
      <c r="U1827" s="113"/>
      <c r="V1827" s="113"/>
      <c r="W1827" s="113"/>
      <c r="X1827" s="113"/>
      <c r="Y1827" s="113"/>
      <c r="Z1827" s="113"/>
      <c r="AA1827" s="113"/>
      <c r="AB1827" s="113"/>
      <c r="AC1827" s="113"/>
      <c r="AD1827" s="113"/>
      <c r="AE1827" s="113"/>
      <c r="AF1827" s="113"/>
      <c r="AG1827" s="113"/>
      <c r="AH1827" s="113"/>
      <c r="AI1827" s="113"/>
      <c r="AJ1827" s="113"/>
      <c r="AK1827" s="113"/>
      <c r="AL1827" s="113"/>
      <c r="AM1827" s="113"/>
      <c r="AN1827" s="113"/>
      <c r="AO1827" s="113"/>
      <c r="AP1827" s="113"/>
      <c r="AQ1827" s="113"/>
      <c r="AR1827" s="113"/>
      <c r="AS1827" s="113"/>
      <c r="AT1827" s="113"/>
      <c r="AU1827" s="113"/>
      <c r="AV1827" s="113"/>
      <c r="AW1827" s="113"/>
      <c r="AX1827" s="113"/>
      <c r="AY1827" s="113"/>
      <c r="AZ1827" s="113"/>
      <c r="BA1827" s="113"/>
      <c r="BB1827" s="113"/>
      <c r="BC1827" s="113"/>
      <c r="BD1827" s="113"/>
      <c r="BE1827" s="113"/>
      <c r="BF1827" s="113"/>
      <c r="BG1827" s="113"/>
      <c r="BH1827" s="113"/>
      <c r="BI1827" s="113"/>
      <c r="BJ1827" s="113"/>
      <c r="BK1827" s="113"/>
      <c r="BL1827" s="113"/>
      <c r="BM1827" s="113"/>
      <c r="BN1827" s="113"/>
      <c r="BO1827" s="113"/>
      <c r="BP1827" s="113"/>
      <c r="BQ1827" s="113"/>
      <c r="BR1827" s="113"/>
      <c r="BS1827" s="113"/>
      <c r="BT1827" s="113"/>
      <c r="BU1827" s="113"/>
      <c r="BV1827" s="113"/>
      <c r="BW1827" s="113"/>
      <c r="BX1827" s="113"/>
      <c r="BY1827" s="113"/>
      <c r="BZ1827" s="113"/>
    </row>
    <row r="1828" spans="1:78" s="188" customFormat="1" ht="12.75" customHeight="1" x14ac:dyDescent="0.2">
      <c r="A1828" s="114"/>
      <c r="B1828" s="110"/>
      <c r="C1828" s="169"/>
      <c r="D1828" s="169"/>
      <c r="E1828" s="110"/>
      <c r="F1828" s="110"/>
      <c r="G1828" s="110"/>
      <c r="H1828" s="110"/>
      <c r="I1828" s="110"/>
      <c r="J1828" s="110"/>
      <c r="K1828" s="110"/>
      <c r="L1828" s="110"/>
      <c r="M1828" s="110"/>
      <c r="N1828" s="110"/>
      <c r="O1828" s="110"/>
      <c r="P1828" s="110"/>
      <c r="Q1828" s="110"/>
      <c r="R1828" s="113"/>
      <c r="S1828" s="113"/>
      <c r="T1828" s="187"/>
      <c r="U1828" s="113"/>
      <c r="V1828" s="113"/>
      <c r="W1828" s="113"/>
      <c r="X1828" s="113"/>
      <c r="Y1828" s="113"/>
      <c r="Z1828" s="113"/>
      <c r="AA1828" s="113"/>
      <c r="AB1828" s="113"/>
      <c r="AC1828" s="113"/>
      <c r="AD1828" s="113"/>
      <c r="AE1828" s="113"/>
      <c r="AF1828" s="113"/>
      <c r="AG1828" s="113"/>
      <c r="AH1828" s="113"/>
      <c r="AI1828" s="113"/>
      <c r="AJ1828" s="113"/>
      <c r="AK1828" s="113"/>
      <c r="AL1828" s="113"/>
      <c r="AM1828" s="113"/>
      <c r="AN1828" s="113"/>
      <c r="AO1828" s="113"/>
      <c r="AP1828" s="113"/>
      <c r="AQ1828" s="113"/>
      <c r="AR1828" s="113"/>
      <c r="AS1828" s="113"/>
      <c r="AT1828" s="113"/>
      <c r="AU1828" s="113"/>
      <c r="AV1828" s="113"/>
      <c r="AW1828" s="113"/>
      <c r="AX1828" s="113"/>
      <c r="AY1828" s="113"/>
      <c r="AZ1828" s="113"/>
      <c r="BA1828" s="113"/>
      <c r="BB1828" s="113"/>
      <c r="BC1828" s="113"/>
      <c r="BD1828" s="113"/>
      <c r="BE1828" s="113"/>
      <c r="BF1828" s="113"/>
      <c r="BG1828" s="113"/>
      <c r="BH1828" s="113"/>
      <c r="BI1828" s="113"/>
      <c r="BJ1828" s="113"/>
      <c r="BK1828" s="113"/>
      <c r="BL1828" s="113"/>
      <c r="BM1828" s="113"/>
      <c r="BN1828" s="113"/>
      <c r="BO1828" s="113"/>
      <c r="BP1828" s="113"/>
      <c r="BQ1828" s="113"/>
      <c r="BR1828" s="113"/>
      <c r="BS1828" s="113"/>
      <c r="BT1828" s="113"/>
      <c r="BU1828" s="113"/>
      <c r="BV1828" s="113"/>
      <c r="BW1828" s="113"/>
      <c r="BX1828" s="113"/>
      <c r="BY1828" s="113"/>
      <c r="BZ1828" s="113"/>
    </row>
    <row r="1829" spans="1:78" s="188" customFormat="1" ht="12.75" customHeight="1" x14ac:dyDescent="0.2">
      <c r="A1829" s="114"/>
      <c r="B1829" s="169"/>
      <c r="C1829" s="169"/>
      <c r="D1829" s="110"/>
      <c r="E1829" s="110"/>
      <c r="F1829" s="110"/>
      <c r="G1829" s="110"/>
      <c r="H1829" s="110"/>
      <c r="I1829" s="110"/>
      <c r="J1829" s="110"/>
      <c r="K1829" s="110"/>
      <c r="L1829" s="110"/>
      <c r="M1829" s="110"/>
      <c r="N1829" s="110"/>
      <c r="O1829" s="110"/>
      <c r="P1829" s="110"/>
      <c r="Q1829" s="110"/>
      <c r="R1829" s="187"/>
      <c r="S1829" s="113"/>
      <c r="T1829" s="187"/>
      <c r="U1829" s="187"/>
      <c r="V1829" s="187"/>
      <c r="W1829" s="187"/>
      <c r="X1829" s="187"/>
      <c r="Y1829" s="187"/>
      <c r="Z1829" s="187"/>
      <c r="AA1829" s="187"/>
      <c r="AB1829" s="187"/>
      <c r="AC1829" s="187"/>
      <c r="AD1829" s="187"/>
      <c r="AE1829" s="187"/>
      <c r="AF1829" s="187"/>
      <c r="AG1829" s="187"/>
      <c r="AH1829" s="187"/>
      <c r="AI1829" s="187"/>
      <c r="AJ1829" s="187"/>
      <c r="AK1829" s="187"/>
      <c r="AL1829" s="187"/>
      <c r="AM1829" s="187"/>
      <c r="AN1829" s="187"/>
      <c r="AO1829" s="187"/>
      <c r="AP1829" s="187"/>
      <c r="AQ1829" s="187"/>
      <c r="AR1829" s="187"/>
      <c r="AS1829" s="187"/>
      <c r="AT1829" s="187"/>
      <c r="AU1829" s="187"/>
      <c r="AV1829" s="187"/>
      <c r="AW1829" s="187"/>
      <c r="AX1829" s="187"/>
      <c r="AY1829" s="187"/>
      <c r="AZ1829" s="187"/>
      <c r="BA1829" s="187"/>
      <c r="BB1829" s="187"/>
      <c r="BC1829" s="187"/>
      <c r="BD1829" s="187"/>
      <c r="BE1829" s="187"/>
      <c r="BF1829" s="187"/>
      <c r="BG1829" s="187"/>
      <c r="BH1829" s="187"/>
      <c r="BI1829" s="187"/>
      <c r="BJ1829" s="187"/>
      <c r="BK1829" s="187"/>
      <c r="BL1829" s="187"/>
      <c r="BM1829" s="187"/>
      <c r="BN1829" s="187"/>
      <c r="BO1829" s="187"/>
      <c r="BP1829" s="187"/>
      <c r="BQ1829" s="187"/>
      <c r="BR1829" s="187"/>
      <c r="BS1829" s="187"/>
      <c r="BT1829" s="187"/>
      <c r="BU1829" s="187"/>
      <c r="BV1829" s="187"/>
      <c r="BW1829" s="189"/>
      <c r="BX1829" s="189"/>
      <c r="BY1829" s="189"/>
      <c r="BZ1829" s="189"/>
    </row>
    <row r="1830" spans="1:78" s="188" customFormat="1" ht="12.75" customHeight="1" x14ac:dyDescent="0.2">
      <c r="A1830" s="114"/>
      <c r="B1830" s="169"/>
      <c r="C1830" s="169"/>
      <c r="D1830" s="110"/>
      <c r="E1830" s="110"/>
      <c r="F1830" s="110"/>
      <c r="G1830" s="110"/>
      <c r="H1830" s="110"/>
      <c r="I1830" s="110"/>
      <c r="J1830" s="110"/>
      <c r="K1830" s="110"/>
      <c r="L1830" s="110"/>
      <c r="M1830" s="110"/>
      <c r="N1830" s="110"/>
      <c r="O1830" s="110"/>
      <c r="P1830" s="110"/>
      <c r="Q1830" s="110"/>
      <c r="R1830" s="187"/>
      <c r="S1830" s="113"/>
      <c r="T1830" s="187"/>
      <c r="U1830" s="187"/>
      <c r="V1830" s="187"/>
      <c r="W1830" s="187"/>
      <c r="X1830" s="187"/>
      <c r="Y1830" s="187"/>
      <c r="Z1830" s="187"/>
      <c r="AA1830" s="187"/>
      <c r="AB1830" s="187"/>
      <c r="AC1830" s="187"/>
      <c r="AD1830" s="187"/>
      <c r="AE1830" s="187"/>
      <c r="AF1830" s="187"/>
      <c r="AG1830" s="187"/>
      <c r="AH1830" s="187"/>
      <c r="AI1830" s="187"/>
      <c r="AJ1830" s="187"/>
      <c r="AK1830" s="187"/>
      <c r="AL1830" s="187"/>
      <c r="AM1830" s="187"/>
      <c r="AN1830" s="187"/>
      <c r="AO1830" s="187"/>
      <c r="AP1830" s="187"/>
      <c r="AQ1830" s="187"/>
      <c r="AR1830" s="187"/>
      <c r="AS1830" s="187"/>
      <c r="AT1830" s="187"/>
      <c r="AU1830" s="187"/>
      <c r="AV1830" s="187"/>
      <c r="AW1830" s="187"/>
      <c r="AX1830" s="187"/>
      <c r="AY1830" s="187"/>
      <c r="AZ1830" s="187"/>
      <c r="BA1830" s="187"/>
      <c r="BB1830" s="187"/>
      <c r="BC1830" s="187"/>
      <c r="BD1830" s="187"/>
      <c r="BE1830" s="187"/>
      <c r="BF1830" s="187"/>
      <c r="BG1830" s="187"/>
      <c r="BH1830" s="187"/>
      <c r="BI1830" s="187"/>
      <c r="BJ1830" s="187"/>
      <c r="BK1830" s="187"/>
      <c r="BL1830" s="187"/>
      <c r="BM1830" s="187"/>
      <c r="BN1830" s="187"/>
      <c r="BO1830" s="187"/>
      <c r="BP1830" s="187"/>
      <c r="BQ1830" s="187"/>
      <c r="BR1830" s="187"/>
      <c r="BS1830" s="187"/>
      <c r="BT1830" s="187"/>
      <c r="BU1830" s="187"/>
      <c r="BV1830" s="187"/>
      <c r="BW1830" s="189"/>
      <c r="BX1830" s="189"/>
      <c r="BY1830" s="189"/>
      <c r="BZ1830" s="189"/>
    </row>
    <row r="1831" spans="1:78" s="188" customFormat="1" ht="12.75" customHeight="1" x14ac:dyDescent="0.2">
      <c r="A1831" s="114"/>
      <c r="B1831" s="110"/>
      <c r="C1831" s="169"/>
      <c r="D1831" s="169"/>
      <c r="E1831" s="110"/>
      <c r="F1831" s="110"/>
      <c r="G1831" s="110"/>
      <c r="H1831" s="110"/>
      <c r="I1831" s="110"/>
      <c r="J1831" s="110"/>
      <c r="K1831" s="110"/>
      <c r="L1831" s="110"/>
      <c r="M1831" s="110"/>
      <c r="N1831" s="110"/>
      <c r="O1831" s="110"/>
      <c r="P1831" s="110"/>
      <c r="Q1831" s="110"/>
      <c r="R1831" s="187"/>
      <c r="S1831" s="113"/>
      <c r="T1831" s="187"/>
      <c r="U1831" s="187"/>
      <c r="V1831" s="187"/>
      <c r="W1831" s="187"/>
      <c r="X1831" s="187"/>
      <c r="Y1831" s="187"/>
      <c r="Z1831" s="187"/>
      <c r="AA1831" s="187"/>
      <c r="AB1831" s="187"/>
      <c r="AC1831" s="187"/>
      <c r="AD1831" s="187"/>
      <c r="AE1831" s="187"/>
      <c r="AF1831" s="187"/>
      <c r="AG1831" s="187"/>
      <c r="AH1831" s="187"/>
      <c r="AI1831" s="187"/>
      <c r="AJ1831" s="187"/>
      <c r="AK1831" s="187"/>
      <c r="AL1831" s="187"/>
      <c r="AM1831" s="187"/>
      <c r="AN1831" s="187"/>
      <c r="AO1831" s="187"/>
      <c r="AP1831" s="187"/>
      <c r="AQ1831" s="187"/>
      <c r="AR1831" s="187"/>
      <c r="AS1831" s="187"/>
      <c r="AT1831" s="187"/>
      <c r="AU1831" s="187"/>
      <c r="AV1831" s="187"/>
      <c r="AW1831" s="187"/>
      <c r="AX1831" s="187"/>
      <c r="AY1831" s="187"/>
      <c r="AZ1831" s="187"/>
      <c r="BA1831" s="187"/>
      <c r="BB1831" s="187"/>
      <c r="BC1831" s="187"/>
      <c r="BD1831" s="187"/>
      <c r="BE1831" s="187"/>
      <c r="BF1831" s="187"/>
      <c r="BG1831" s="187"/>
      <c r="BH1831" s="187"/>
      <c r="BI1831" s="187"/>
      <c r="BJ1831" s="187"/>
      <c r="BK1831" s="187"/>
      <c r="BL1831" s="187"/>
      <c r="BM1831" s="187"/>
      <c r="BN1831" s="187"/>
      <c r="BO1831" s="187"/>
      <c r="BP1831" s="187"/>
      <c r="BQ1831" s="187"/>
      <c r="BR1831" s="187"/>
      <c r="BS1831" s="187"/>
      <c r="BT1831" s="187"/>
      <c r="BU1831" s="187"/>
      <c r="BV1831" s="187"/>
      <c r="BW1831" s="189"/>
      <c r="BX1831" s="189"/>
      <c r="BY1831" s="189"/>
      <c r="BZ1831" s="189"/>
    </row>
    <row r="1832" spans="1:78" s="188" customFormat="1" ht="12.75" customHeight="1" x14ac:dyDescent="0.2">
      <c r="A1832" s="183"/>
      <c r="B1832" s="110"/>
      <c r="C1832" s="169"/>
      <c r="D1832" s="169"/>
      <c r="E1832" s="110"/>
      <c r="F1832" s="110"/>
      <c r="G1832" s="110"/>
      <c r="H1832" s="110"/>
      <c r="I1832" s="110"/>
      <c r="J1832" s="110"/>
      <c r="K1832" s="110"/>
      <c r="L1832" s="110"/>
      <c r="M1832" s="110"/>
      <c r="N1832" s="110"/>
      <c r="O1832" s="110"/>
      <c r="P1832" s="110"/>
      <c r="Q1832" s="110"/>
      <c r="R1832" s="187"/>
      <c r="S1832" s="113"/>
      <c r="T1832" s="187"/>
      <c r="U1832" s="187"/>
      <c r="V1832" s="187"/>
      <c r="W1832" s="187"/>
      <c r="X1832" s="187"/>
      <c r="Y1832" s="187"/>
      <c r="Z1832" s="187"/>
      <c r="AA1832" s="187"/>
      <c r="AB1832" s="187"/>
      <c r="AC1832" s="187"/>
      <c r="AD1832" s="187"/>
      <c r="AE1832" s="187"/>
      <c r="AF1832" s="187"/>
      <c r="AG1832" s="187"/>
      <c r="AH1832" s="187"/>
      <c r="AI1832" s="187"/>
      <c r="AJ1832" s="187"/>
      <c r="AK1832" s="187"/>
      <c r="AL1832" s="187"/>
      <c r="AM1832" s="187"/>
      <c r="AN1832" s="187"/>
      <c r="AO1832" s="187"/>
      <c r="AP1832" s="187"/>
      <c r="AQ1832" s="187"/>
      <c r="AR1832" s="187"/>
      <c r="AS1832" s="187"/>
      <c r="AT1832" s="187"/>
      <c r="AU1832" s="187"/>
      <c r="AV1832" s="187"/>
      <c r="AW1832" s="187"/>
      <c r="AX1832" s="187"/>
      <c r="AY1832" s="187"/>
      <c r="AZ1832" s="187"/>
      <c r="BA1832" s="187"/>
      <c r="BB1832" s="187"/>
      <c r="BC1832" s="187"/>
      <c r="BD1832" s="187"/>
      <c r="BE1832" s="187"/>
      <c r="BF1832" s="187"/>
      <c r="BG1832" s="187"/>
      <c r="BH1832" s="187"/>
      <c r="BI1832" s="187"/>
      <c r="BJ1832" s="187"/>
      <c r="BK1832" s="187"/>
      <c r="BL1832" s="187"/>
      <c r="BM1832" s="187"/>
      <c r="BN1832" s="187"/>
      <c r="BO1832" s="187"/>
      <c r="BP1832" s="187"/>
      <c r="BQ1832" s="187"/>
      <c r="BR1832" s="187"/>
      <c r="BS1832" s="187"/>
      <c r="BT1832" s="187"/>
      <c r="BU1832" s="187"/>
      <c r="BV1832" s="187"/>
      <c r="BW1832" s="189"/>
      <c r="BX1832" s="189"/>
      <c r="BY1832" s="189"/>
      <c r="BZ1832" s="189"/>
    </row>
    <row r="1833" spans="1:78" s="188" customFormat="1" ht="12.75" customHeight="1" x14ac:dyDescent="0.2">
      <c r="A1833" s="114"/>
      <c r="B1833" s="110"/>
      <c r="C1833" s="169"/>
      <c r="D1833" s="169"/>
      <c r="E1833" s="110"/>
      <c r="F1833" s="110"/>
      <c r="G1833" s="110"/>
      <c r="H1833" s="110"/>
      <c r="I1833" s="110"/>
      <c r="J1833" s="110"/>
      <c r="K1833" s="110"/>
      <c r="L1833" s="110"/>
      <c r="M1833" s="110"/>
      <c r="N1833" s="110"/>
      <c r="O1833" s="110"/>
      <c r="P1833" s="110"/>
      <c r="Q1833" s="110"/>
      <c r="R1833" s="187"/>
      <c r="S1833" s="113"/>
      <c r="T1833" s="187"/>
      <c r="U1833" s="187"/>
      <c r="V1833" s="187"/>
      <c r="W1833" s="187"/>
      <c r="X1833" s="187"/>
      <c r="Y1833" s="187"/>
      <c r="Z1833" s="187"/>
      <c r="AA1833" s="187"/>
      <c r="AB1833" s="187"/>
      <c r="AC1833" s="187"/>
      <c r="AD1833" s="187"/>
      <c r="AE1833" s="187"/>
      <c r="AF1833" s="187"/>
      <c r="AG1833" s="187"/>
      <c r="AH1833" s="187"/>
      <c r="AI1833" s="187"/>
      <c r="AJ1833" s="187"/>
      <c r="AK1833" s="187"/>
      <c r="AL1833" s="187"/>
      <c r="AM1833" s="187"/>
      <c r="AN1833" s="187"/>
      <c r="AO1833" s="187"/>
      <c r="AP1833" s="187"/>
      <c r="AQ1833" s="187"/>
      <c r="AR1833" s="187"/>
      <c r="AS1833" s="187"/>
      <c r="AT1833" s="187"/>
      <c r="AU1833" s="187"/>
      <c r="AV1833" s="187"/>
      <c r="AW1833" s="187"/>
      <c r="AX1833" s="187"/>
      <c r="AY1833" s="187"/>
      <c r="AZ1833" s="187"/>
      <c r="BA1833" s="187"/>
      <c r="BB1833" s="187"/>
      <c r="BC1833" s="187"/>
      <c r="BD1833" s="187"/>
      <c r="BE1833" s="187"/>
      <c r="BF1833" s="187"/>
      <c r="BG1833" s="187"/>
      <c r="BH1833" s="187"/>
      <c r="BI1833" s="187"/>
      <c r="BJ1833" s="187"/>
      <c r="BK1833" s="187"/>
      <c r="BL1833" s="187"/>
      <c r="BM1833" s="187"/>
      <c r="BN1833" s="187"/>
      <c r="BO1833" s="187"/>
      <c r="BP1833" s="187"/>
      <c r="BQ1833" s="187"/>
      <c r="BR1833" s="187"/>
      <c r="BS1833" s="187"/>
      <c r="BT1833" s="187"/>
      <c r="BU1833" s="187"/>
      <c r="BV1833" s="187"/>
      <c r="BW1833" s="189"/>
      <c r="BX1833" s="189"/>
      <c r="BY1833" s="189"/>
      <c r="BZ1833" s="189"/>
    </row>
    <row r="1834" spans="1:78" s="188" customFormat="1" ht="12.75" customHeight="1" x14ac:dyDescent="0.2">
      <c r="A1834" s="183"/>
      <c r="B1834" s="110"/>
      <c r="C1834" s="169"/>
      <c r="D1834" s="169"/>
      <c r="E1834" s="110"/>
      <c r="F1834" s="110"/>
      <c r="G1834" s="110"/>
      <c r="H1834" s="110"/>
      <c r="I1834" s="110"/>
      <c r="J1834" s="110"/>
      <c r="K1834" s="110"/>
      <c r="L1834" s="110"/>
      <c r="M1834" s="110"/>
      <c r="N1834" s="110"/>
      <c r="O1834" s="110"/>
      <c r="P1834" s="110"/>
      <c r="Q1834" s="110"/>
      <c r="R1834" s="187"/>
      <c r="S1834" s="113"/>
      <c r="T1834" s="187"/>
      <c r="U1834" s="187"/>
      <c r="V1834" s="187"/>
      <c r="W1834" s="187"/>
      <c r="X1834" s="187"/>
      <c r="Y1834" s="187"/>
      <c r="Z1834" s="187"/>
      <c r="AA1834" s="187"/>
      <c r="AB1834" s="187"/>
      <c r="AC1834" s="187"/>
      <c r="AD1834" s="187"/>
      <c r="AE1834" s="187"/>
      <c r="AF1834" s="187"/>
      <c r="AG1834" s="187"/>
      <c r="AH1834" s="187"/>
      <c r="AI1834" s="187"/>
      <c r="AJ1834" s="187"/>
      <c r="AK1834" s="187"/>
      <c r="AL1834" s="187"/>
      <c r="AM1834" s="187"/>
      <c r="AN1834" s="187"/>
      <c r="AO1834" s="187"/>
      <c r="AP1834" s="187"/>
      <c r="AQ1834" s="187"/>
      <c r="AR1834" s="187"/>
      <c r="AS1834" s="187"/>
      <c r="AT1834" s="187"/>
      <c r="AU1834" s="187"/>
      <c r="AV1834" s="187"/>
      <c r="AW1834" s="187"/>
      <c r="AX1834" s="187"/>
      <c r="AY1834" s="187"/>
      <c r="AZ1834" s="187"/>
      <c r="BA1834" s="187"/>
      <c r="BB1834" s="187"/>
      <c r="BC1834" s="187"/>
      <c r="BD1834" s="187"/>
      <c r="BE1834" s="187"/>
      <c r="BF1834" s="187"/>
      <c r="BG1834" s="187"/>
      <c r="BH1834" s="187"/>
      <c r="BI1834" s="187"/>
      <c r="BJ1834" s="187"/>
      <c r="BK1834" s="187"/>
      <c r="BL1834" s="187"/>
      <c r="BM1834" s="187"/>
      <c r="BN1834" s="187"/>
      <c r="BO1834" s="187"/>
      <c r="BP1834" s="187"/>
      <c r="BQ1834" s="187"/>
      <c r="BR1834" s="187"/>
      <c r="BS1834" s="187"/>
      <c r="BT1834" s="187"/>
      <c r="BU1834" s="187"/>
      <c r="BV1834" s="187"/>
      <c r="BW1834" s="189"/>
      <c r="BX1834" s="189"/>
      <c r="BY1834" s="189"/>
      <c r="BZ1834" s="189"/>
    </row>
    <row r="1835" spans="1:78" s="188" customFormat="1" ht="12.75" customHeight="1" x14ac:dyDescent="0.2">
      <c r="A1835" s="170"/>
      <c r="B1835" s="110"/>
      <c r="C1835" s="171"/>
      <c r="D1835" s="171"/>
      <c r="E1835" s="110"/>
      <c r="F1835" s="110"/>
      <c r="G1835" s="110"/>
      <c r="H1835" s="110"/>
      <c r="I1835" s="110"/>
      <c r="J1835" s="110"/>
      <c r="K1835" s="110"/>
      <c r="L1835" s="110"/>
      <c r="M1835" s="110"/>
      <c r="N1835" s="110"/>
      <c r="O1835" s="110"/>
      <c r="P1835" s="110"/>
      <c r="Q1835" s="110"/>
      <c r="R1835" s="187"/>
      <c r="S1835" s="113"/>
      <c r="T1835" s="187"/>
      <c r="U1835" s="187"/>
      <c r="V1835" s="187"/>
      <c r="W1835" s="187"/>
      <c r="X1835" s="187"/>
      <c r="Y1835" s="187"/>
      <c r="Z1835" s="187"/>
      <c r="AA1835" s="187"/>
      <c r="AB1835" s="187"/>
      <c r="AC1835" s="187"/>
      <c r="AD1835" s="187"/>
      <c r="AE1835" s="187"/>
      <c r="AF1835" s="187"/>
      <c r="AG1835" s="187"/>
      <c r="AH1835" s="187"/>
      <c r="AI1835" s="187"/>
      <c r="AJ1835" s="187"/>
      <c r="AK1835" s="187"/>
      <c r="AL1835" s="187"/>
      <c r="AM1835" s="187"/>
      <c r="AN1835" s="187"/>
      <c r="AO1835" s="187"/>
      <c r="AP1835" s="187"/>
      <c r="AQ1835" s="187"/>
      <c r="AR1835" s="187"/>
      <c r="AS1835" s="187"/>
      <c r="AT1835" s="187"/>
      <c r="AU1835" s="187"/>
      <c r="AV1835" s="187"/>
      <c r="AW1835" s="187"/>
      <c r="AX1835" s="187"/>
      <c r="AY1835" s="187"/>
      <c r="AZ1835" s="187"/>
      <c r="BA1835" s="187"/>
      <c r="BB1835" s="187"/>
      <c r="BC1835" s="187"/>
      <c r="BD1835" s="187"/>
      <c r="BE1835" s="187"/>
      <c r="BF1835" s="187"/>
      <c r="BG1835" s="187"/>
      <c r="BH1835" s="187"/>
      <c r="BI1835" s="187"/>
      <c r="BJ1835" s="187"/>
      <c r="BK1835" s="187"/>
      <c r="BL1835" s="187"/>
      <c r="BM1835" s="187"/>
      <c r="BN1835" s="187"/>
      <c r="BO1835" s="187"/>
      <c r="BP1835" s="187"/>
      <c r="BQ1835" s="187"/>
      <c r="BR1835" s="187"/>
      <c r="BS1835" s="187"/>
      <c r="BT1835" s="187"/>
      <c r="BU1835" s="187"/>
      <c r="BV1835" s="187"/>
      <c r="BW1835" s="189"/>
      <c r="BX1835" s="189"/>
      <c r="BY1835" s="189"/>
      <c r="BZ1835" s="189"/>
    </row>
    <row r="1836" spans="1:78" s="189" customFormat="1" ht="12.75" customHeight="1" x14ac:dyDescent="0.2">
      <c r="A1836" s="170"/>
      <c r="B1836" s="110"/>
      <c r="C1836" s="171"/>
      <c r="D1836" s="171"/>
      <c r="E1836" s="110"/>
      <c r="F1836" s="110"/>
      <c r="G1836" s="110"/>
      <c r="H1836" s="110"/>
      <c r="I1836" s="110"/>
      <c r="J1836" s="110"/>
      <c r="K1836" s="110"/>
      <c r="L1836" s="110"/>
      <c r="M1836" s="110"/>
      <c r="N1836" s="110"/>
      <c r="O1836" s="110"/>
      <c r="P1836" s="110"/>
      <c r="Q1836" s="110"/>
      <c r="R1836" s="187"/>
      <c r="S1836" s="113"/>
      <c r="T1836" s="187"/>
      <c r="U1836" s="187"/>
      <c r="V1836" s="187"/>
      <c r="W1836" s="187"/>
      <c r="X1836" s="187"/>
      <c r="Y1836" s="187"/>
      <c r="Z1836" s="187"/>
      <c r="AA1836" s="187"/>
      <c r="AB1836" s="187"/>
      <c r="AC1836" s="187"/>
      <c r="AD1836" s="187"/>
      <c r="AE1836" s="187"/>
      <c r="AF1836" s="187"/>
      <c r="AG1836" s="187"/>
      <c r="AH1836" s="187"/>
      <c r="AI1836" s="187"/>
      <c r="AJ1836" s="187"/>
      <c r="AK1836" s="187"/>
      <c r="AL1836" s="187"/>
      <c r="AM1836" s="187"/>
      <c r="AN1836" s="187"/>
      <c r="AO1836" s="187"/>
      <c r="AP1836" s="187"/>
      <c r="AQ1836" s="187"/>
      <c r="AR1836" s="187"/>
      <c r="AS1836" s="187"/>
      <c r="AT1836" s="187"/>
      <c r="AU1836" s="187"/>
      <c r="AV1836" s="187"/>
      <c r="AW1836" s="187"/>
      <c r="AX1836" s="187"/>
      <c r="AY1836" s="187"/>
      <c r="AZ1836" s="187"/>
      <c r="BA1836" s="187"/>
      <c r="BB1836" s="187"/>
      <c r="BC1836" s="187"/>
      <c r="BD1836" s="187"/>
      <c r="BE1836" s="187"/>
      <c r="BF1836" s="187"/>
      <c r="BG1836" s="187"/>
      <c r="BH1836" s="187"/>
      <c r="BI1836" s="187"/>
      <c r="BJ1836" s="187"/>
      <c r="BK1836" s="187"/>
      <c r="BL1836" s="187"/>
      <c r="BM1836" s="187"/>
      <c r="BN1836" s="187"/>
      <c r="BO1836" s="187"/>
      <c r="BP1836" s="187"/>
      <c r="BQ1836" s="187"/>
      <c r="BR1836" s="187"/>
      <c r="BS1836" s="187"/>
      <c r="BT1836" s="187"/>
      <c r="BU1836" s="187"/>
      <c r="BV1836" s="187"/>
    </row>
    <row r="1837" spans="1:78" ht="12.75" customHeight="1" x14ac:dyDescent="0.2">
      <c r="A1837" s="170"/>
      <c r="B1837" s="110"/>
      <c r="C1837" s="171"/>
      <c r="D1837" s="171"/>
      <c r="E1837" s="110"/>
      <c r="Q1837" s="110"/>
      <c r="R1837" s="187"/>
      <c r="T1837" s="187"/>
      <c r="U1837" s="187"/>
      <c r="V1837" s="187"/>
      <c r="W1837" s="187"/>
      <c r="X1837" s="187"/>
      <c r="Y1837" s="187"/>
      <c r="Z1837" s="187"/>
      <c r="AA1837" s="187"/>
      <c r="AB1837" s="187"/>
      <c r="AC1837" s="187"/>
      <c r="AD1837" s="187"/>
      <c r="AE1837" s="187"/>
      <c r="AF1837" s="187"/>
      <c r="AG1837" s="187"/>
      <c r="AH1837" s="187"/>
      <c r="AI1837" s="187"/>
      <c r="AJ1837" s="187"/>
      <c r="AK1837" s="187"/>
      <c r="AL1837" s="187"/>
      <c r="AM1837" s="187"/>
      <c r="AN1837" s="187"/>
      <c r="AO1837" s="187"/>
      <c r="AP1837" s="187"/>
      <c r="AQ1837" s="187"/>
      <c r="AR1837" s="187"/>
      <c r="AS1837" s="187"/>
      <c r="AT1837" s="187"/>
      <c r="AU1837" s="187"/>
      <c r="AV1837" s="187"/>
      <c r="AW1837" s="187"/>
      <c r="AX1837" s="187"/>
      <c r="AY1837" s="187"/>
      <c r="AZ1837" s="187"/>
      <c r="BA1837" s="187"/>
      <c r="BB1837" s="187"/>
      <c r="BC1837" s="187"/>
      <c r="BD1837" s="187"/>
      <c r="BE1837" s="187"/>
      <c r="BF1837" s="187"/>
      <c r="BG1837" s="187"/>
      <c r="BH1837" s="187"/>
      <c r="BI1837" s="187"/>
      <c r="BJ1837" s="187"/>
      <c r="BK1837" s="187"/>
      <c r="BL1837" s="187"/>
      <c r="BM1837" s="187"/>
      <c r="BN1837" s="187"/>
      <c r="BO1837" s="187"/>
      <c r="BP1837" s="187"/>
      <c r="BQ1837" s="187"/>
      <c r="BR1837" s="187"/>
      <c r="BS1837" s="187"/>
      <c r="BT1837" s="187"/>
      <c r="BU1837" s="187"/>
      <c r="BV1837" s="187"/>
      <c r="BW1837" s="189"/>
      <c r="BX1837" s="189"/>
      <c r="BY1837" s="189"/>
      <c r="BZ1837" s="189"/>
    </row>
    <row r="1838" spans="1:78" ht="12.75" customHeight="1" x14ac:dyDescent="0.2">
      <c r="A1838" s="183"/>
      <c r="B1838" s="110"/>
      <c r="C1838" s="171"/>
      <c r="D1838" s="171"/>
      <c r="E1838" s="110"/>
      <c r="Q1838" s="110"/>
      <c r="R1838" s="187"/>
      <c r="T1838" s="187"/>
      <c r="U1838" s="187"/>
      <c r="V1838" s="187"/>
      <c r="W1838" s="187"/>
      <c r="X1838" s="187"/>
      <c r="Y1838" s="187"/>
      <c r="Z1838" s="187"/>
      <c r="AA1838" s="187"/>
      <c r="AB1838" s="187"/>
      <c r="AC1838" s="187"/>
      <c r="AD1838" s="187"/>
      <c r="AE1838" s="187"/>
      <c r="AF1838" s="187"/>
      <c r="AG1838" s="187"/>
      <c r="AH1838" s="187"/>
      <c r="AI1838" s="187"/>
      <c r="AJ1838" s="187"/>
      <c r="AK1838" s="187"/>
      <c r="AL1838" s="187"/>
      <c r="AM1838" s="187"/>
      <c r="AN1838" s="187"/>
      <c r="AO1838" s="187"/>
      <c r="AP1838" s="187"/>
      <c r="AQ1838" s="187"/>
      <c r="AR1838" s="187"/>
      <c r="AS1838" s="187"/>
      <c r="AT1838" s="187"/>
      <c r="AU1838" s="187"/>
      <c r="AV1838" s="187"/>
      <c r="AW1838" s="187"/>
      <c r="AX1838" s="187"/>
      <c r="AY1838" s="187"/>
      <c r="AZ1838" s="187"/>
      <c r="BA1838" s="187"/>
      <c r="BB1838" s="187"/>
      <c r="BC1838" s="187"/>
      <c r="BD1838" s="187"/>
      <c r="BE1838" s="187"/>
      <c r="BF1838" s="187"/>
      <c r="BG1838" s="187"/>
      <c r="BH1838" s="187"/>
      <c r="BI1838" s="187"/>
      <c r="BJ1838" s="187"/>
      <c r="BK1838" s="187"/>
      <c r="BL1838" s="187"/>
      <c r="BM1838" s="187"/>
      <c r="BN1838" s="187"/>
      <c r="BO1838" s="187"/>
      <c r="BP1838" s="187"/>
      <c r="BQ1838" s="187"/>
      <c r="BR1838" s="187"/>
      <c r="BS1838" s="187"/>
      <c r="BT1838" s="187"/>
      <c r="BU1838" s="187"/>
      <c r="BV1838" s="187"/>
      <c r="BW1838" s="189"/>
      <c r="BX1838" s="189"/>
      <c r="BY1838" s="189"/>
      <c r="BZ1838" s="189"/>
    </row>
    <row r="1839" spans="1:78" ht="12.75" customHeight="1" x14ac:dyDescent="0.2">
      <c r="A1839" s="183"/>
      <c r="B1839" s="110"/>
      <c r="C1839" s="171"/>
      <c r="D1839" s="171"/>
      <c r="E1839" s="110"/>
      <c r="Q1839" s="110"/>
      <c r="R1839" s="187"/>
      <c r="T1839" s="187"/>
      <c r="U1839" s="187"/>
      <c r="V1839" s="187"/>
      <c r="W1839" s="187"/>
      <c r="X1839" s="187"/>
      <c r="Y1839" s="187"/>
      <c r="Z1839" s="187"/>
      <c r="AA1839" s="187"/>
      <c r="AB1839" s="187"/>
      <c r="AC1839" s="187"/>
      <c r="AD1839" s="187"/>
      <c r="AE1839" s="187"/>
      <c r="AF1839" s="187"/>
      <c r="AG1839" s="187"/>
      <c r="AH1839" s="187"/>
      <c r="AI1839" s="187"/>
      <c r="AJ1839" s="187"/>
      <c r="AK1839" s="187"/>
      <c r="AL1839" s="187"/>
      <c r="AM1839" s="187"/>
      <c r="AN1839" s="187"/>
      <c r="AO1839" s="187"/>
      <c r="AP1839" s="187"/>
      <c r="AQ1839" s="187"/>
      <c r="AR1839" s="187"/>
      <c r="AS1839" s="187"/>
      <c r="AT1839" s="187"/>
      <c r="AU1839" s="187"/>
      <c r="AV1839" s="187"/>
      <c r="AW1839" s="187"/>
      <c r="AX1839" s="187"/>
      <c r="AY1839" s="187"/>
      <c r="AZ1839" s="187"/>
      <c r="BA1839" s="187"/>
      <c r="BB1839" s="187"/>
      <c r="BC1839" s="187"/>
      <c r="BD1839" s="187"/>
      <c r="BE1839" s="187"/>
      <c r="BF1839" s="187"/>
      <c r="BG1839" s="187"/>
      <c r="BH1839" s="187"/>
      <c r="BI1839" s="187"/>
      <c r="BJ1839" s="187"/>
      <c r="BK1839" s="187"/>
      <c r="BL1839" s="187"/>
      <c r="BM1839" s="187"/>
      <c r="BN1839" s="187"/>
      <c r="BO1839" s="187"/>
      <c r="BP1839" s="187"/>
      <c r="BQ1839" s="187"/>
      <c r="BR1839" s="187"/>
      <c r="BS1839" s="187"/>
      <c r="BT1839" s="187"/>
      <c r="BU1839" s="187"/>
      <c r="BV1839" s="187"/>
      <c r="BW1839" s="189"/>
      <c r="BX1839" s="189"/>
      <c r="BY1839" s="189"/>
      <c r="BZ1839" s="189"/>
    </row>
    <row r="1840" spans="1:78" ht="12.75" customHeight="1" x14ac:dyDescent="0.2">
      <c r="B1840" s="110"/>
      <c r="C1840" s="169"/>
      <c r="D1840" s="169"/>
      <c r="E1840" s="110"/>
      <c r="Q1840" s="110"/>
      <c r="R1840" s="187"/>
      <c r="U1840" s="187"/>
      <c r="V1840" s="187"/>
      <c r="W1840" s="187"/>
      <c r="X1840" s="187"/>
      <c r="Y1840" s="187"/>
      <c r="Z1840" s="187"/>
      <c r="AA1840" s="187"/>
      <c r="AB1840" s="187"/>
      <c r="AC1840" s="187"/>
      <c r="AD1840" s="187"/>
      <c r="AE1840" s="187"/>
      <c r="AF1840" s="187"/>
      <c r="AG1840" s="187"/>
      <c r="AH1840" s="187"/>
      <c r="AI1840" s="187"/>
      <c r="AJ1840" s="187"/>
      <c r="AK1840" s="187"/>
      <c r="AL1840" s="187"/>
      <c r="AM1840" s="187"/>
      <c r="AN1840" s="187"/>
      <c r="AO1840" s="187"/>
      <c r="AP1840" s="187"/>
      <c r="AQ1840" s="187"/>
      <c r="AR1840" s="187"/>
      <c r="AS1840" s="187"/>
      <c r="AT1840" s="187"/>
      <c r="AU1840" s="187"/>
      <c r="AV1840" s="187"/>
      <c r="AW1840" s="187"/>
      <c r="AX1840" s="187"/>
      <c r="AY1840" s="187"/>
      <c r="AZ1840" s="187"/>
      <c r="BA1840" s="187"/>
      <c r="BB1840" s="187"/>
      <c r="BC1840" s="187"/>
      <c r="BD1840" s="187"/>
      <c r="BE1840" s="187"/>
      <c r="BF1840" s="187"/>
      <c r="BG1840" s="187"/>
      <c r="BH1840" s="187"/>
      <c r="BI1840" s="187"/>
      <c r="BJ1840" s="187"/>
      <c r="BK1840" s="187"/>
      <c r="BL1840" s="187"/>
      <c r="BM1840" s="187"/>
      <c r="BN1840" s="187"/>
      <c r="BO1840" s="187"/>
      <c r="BP1840" s="187"/>
      <c r="BQ1840" s="187"/>
      <c r="BR1840" s="187"/>
      <c r="BS1840" s="187"/>
      <c r="BT1840" s="187"/>
      <c r="BU1840" s="187"/>
      <c r="BV1840" s="187"/>
      <c r="BW1840" s="189"/>
      <c r="BX1840" s="189"/>
      <c r="BY1840" s="189"/>
      <c r="BZ1840" s="189"/>
    </row>
    <row r="1841" spans="1:78" ht="12.75" customHeight="1" x14ac:dyDescent="0.2">
      <c r="B1841" s="110"/>
      <c r="C1841" s="169"/>
      <c r="D1841" s="169"/>
      <c r="E1841" s="110"/>
      <c r="Q1841" s="110"/>
      <c r="R1841" s="187"/>
      <c r="T1841" s="123"/>
      <c r="U1841" s="187"/>
      <c r="V1841" s="187"/>
      <c r="W1841" s="187"/>
      <c r="X1841" s="187"/>
      <c r="Y1841" s="187"/>
      <c r="Z1841" s="187"/>
      <c r="AA1841" s="187"/>
      <c r="AB1841" s="187"/>
      <c r="AC1841" s="187"/>
      <c r="AD1841" s="187"/>
      <c r="AE1841" s="187"/>
      <c r="AF1841" s="187"/>
      <c r="AG1841" s="187"/>
      <c r="AH1841" s="187"/>
      <c r="AI1841" s="187"/>
      <c r="AJ1841" s="187"/>
      <c r="AK1841" s="187"/>
      <c r="AL1841" s="187"/>
      <c r="AM1841" s="187"/>
      <c r="AN1841" s="187"/>
      <c r="AO1841" s="187"/>
      <c r="AP1841" s="187"/>
      <c r="AQ1841" s="187"/>
      <c r="AR1841" s="187"/>
      <c r="AS1841" s="187"/>
      <c r="AT1841" s="187"/>
      <c r="AU1841" s="187"/>
      <c r="AV1841" s="187"/>
      <c r="AW1841" s="187"/>
      <c r="AX1841" s="187"/>
      <c r="AY1841" s="187"/>
      <c r="AZ1841" s="187"/>
      <c r="BA1841" s="187"/>
      <c r="BB1841" s="187"/>
      <c r="BC1841" s="187"/>
      <c r="BD1841" s="187"/>
      <c r="BE1841" s="187"/>
      <c r="BF1841" s="187"/>
      <c r="BG1841" s="187"/>
      <c r="BH1841" s="187"/>
      <c r="BI1841" s="187"/>
      <c r="BJ1841" s="187"/>
      <c r="BK1841" s="187"/>
      <c r="BL1841" s="187"/>
      <c r="BM1841" s="187"/>
      <c r="BN1841" s="187"/>
      <c r="BO1841" s="187"/>
      <c r="BP1841" s="187"/>
      <c r="BQ1841" s="187"/>
      <c r="BR1841" s="187"/>
      <c r="BS1841" s="187"/>
      <c r="BT1841" s="187"/>
      <c r="BU1841" s="187"/>
      <c r="BV1841" s="187"/>
      <c r="BW1841" s="189"/>
      <c r="BX1841" s="189"/>
      <c r="BY1841" s="189"/>
      <c r="BZ1841" s="189"/>
    </row>
    <row r="1842" spans="1:78" ht="12.75" customHeight="1" x14ac:dyDescent="0.2">
      <c r="A1842" s="170"/>
      <c r="B1842" s="110"/>
      <c r="C1842" s="171"/>
      <c r="D1842" s="171"/>
      <c r="E1842" s="110"/>
      <c r="Q1842" s="110"/>
      <c r="T1842" s="123"/>
    </row>
    <row r="1843" spans="1:78" ht="12.75" customHeight="1" x14ac:dyDescent="0.2">
      <c r="A1843" s="172"/>
      <c r="B1843" s="110"/>
      <c r="C1843" s="171"/>
      <c r="D1843" s="171"/>
      <c r="E1843" s="110"/>
      <c r="Q1843" s="110"/>
      <c r="R1843" s="123"/>
      <c r="U1843" s="123"/>
      <c r="V1843" s="123"/>
      <c r="W1843" s="123"/>
      <c r="X1843" s="123"/>
      <c r="Y1843" s="123"/>
      <c r="Z1843" s="123"/>
      <c r="AA1843" s="123"/>
      <c r="AB1843" s="123"/>
      <c r="AC1843" s="123"/>
      <c r="AD1843" s="123"/>
      <c r="AE1843" s="123"/>
      <c r="AF1843" s="123"/>
      <c r="AG1843" s="123"/>
      <c r="AH1843" s="123"/>
      <c r="AI1843" s="123"/>
      <c r="AJ1843" s="123"/>
      <c r="AK1843" s="123"/>
      <c r="AL1843" s="123"/>
      <c r="AM1843" s="123"/>
      <c r="AN1843" s="123"/>
      <c r="AO1843" s="123"/>
      <c r="AP1843" s="123"/>
      <c r="AQ1843" s="123"/>
      <c r="AR1843" s="123"/>
      <c r="AS1843" s="123"/>
      <c r="AT1843" s="123"/>
      <c r="AU1843" s="123"/>
      <c r="AV1843" s="123"/>
      <c r="AW1843" s="123"/>
      <c r="AX1843" s="123"/>
      <c r="AY1843" s="123"/>
      <c r="AZ1843" s="123"/>
      <c r="BA1843" s="123"/>
      <c r="BB1843" s="123"/>
      <c r="BC1843" s="123"/>
      <c r="BD1843" s="123"/>
      <c r="BE1843" s="123"/>
      <c r="BF1843" s="123"/>
      <c r="BG1843" s="123"/>
      <c r="BH1843" s="123"/>
      <c r="BI1843" s="123"/>
      <c r="BJ1843" s="123"/>
      <c r="BK1843" s="123"/>
      <c r="BL1843" s="123"/>
      <c r="BM1843" s="123"/>
      <c r="BN1843" s="123"/>
      <c r="BO1843" s="123"/>
      <c r="BP1843" s="123"/>
      <c r="BQ1843" s="123"/>
      <c r="BR1843" s="123"/>
      <c r="BS1843" s="123"/>
      <c r="BT1843" s="123"/>
      <c r="BU1843" s="123"/>
      <c r="BV1843" s="123"/>
      <c r="BW1843" s="123"/>
      <c r="BX1843" s="123"/>
      <c r="BY1843" s="123"/>
      <c r="BZ1843" s="123"/>
    </row>
    <row r="1844" spans="1:78" ht="12.75" customHeight="1" x14ac:dyDescent="0.2">
      <c r="A1844" s="172"/>
      <c r="B1844" s="110"/>
      <c r="C1844" s="171"/>
      <c r="D1844" s="171"/>
      <c r="E1844" s="110"/>
      <c r="Q1844" s="110"/>
      <c r="R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3"/>
      <c r="AN1844" s="123"/>
      <c r="AO1844" s="123"/>
      <c r="AP1844" s="123"/>
      <c r="AQ1844" s="123"/>
      <c r="AR1844" s="123"/>
      <c r="AS1844" s="123"/>
      <c r="AT1844" s="123"/>
      <c r="AU1844" s="123"/>
      <c r="AV1844" s="123"/>
      <c r="AW1844" s="123"/>
      <c r="AX1844" s="123"/>
      <c r="AY1844" s="123"/>
      <c r="AZ1844" s="123"/>
      <c r="BA1844" s="123"/>
      <c r="BB1844" s="123"/>
      <c r="BC1844" s="123"/>
      <c r="BD1844" s="123"/>
      <c r="BE1844" s="123"/>
      <c r="BF1844" s="123"/>
      <c r="BG1844" s="123"/>
      <c r="BH1844" s="123"/>
      <c r="BI1844" s="123"/>
      <c r="BJ1844" s="123"/>
      <c r="BK1844" s="123"/>
      <c r="BL1844" s="123"/>
      <c r="BM1844" s="123"/>
      <c r="BN1844" s="123"/>
      <c r="BO1844" s="123"/>
      <c r="BP1844" s="123"/>
      <c r="BQ1844" s="123"/>
      <c r="BR1844" s="123"/>
      <c r="BS1844" s="123"/>
      <c r="BT1844" s="123"/>
      <c r="BU1844" s="123"/>
      <c r="BV1844" s="123"/>
      <c r="BW1844" s="123"/>
      <c r="BX1844" s="123"/>
      <c r="BY1844" s="123"/>
      <c r="BZ1844" s="123"/>
    </row>
    <row r="1845" spans="1:78" s="123" customFormat="1" ht="12.75" customHeight="1" x14ac:dyDescent="0.2">
      <c r="A1845" s="172"/>
      <c r="B1845" s="110"/>
      <c r="C1845" s="171"/>
      <c r="D1845" s="171"/>
      <c r="E1845" s="110"/>
      <c r="F1845" s="110"/>
      <c r="G1845" s="110"/>
      <c r="H1845" s="110"/>
      <c r="I1845" s="110"/>
      <c r="J1845" s="110"/>
      <c r="K1845" s="110"/>
      <c r="L1845" s="110"/>
      <c r="M1845" s="110"/>
      <c r="N1845" s="110"/>
      <c r="O1845" s="110"/>
      <c r="P1845" s="110"/>
      <c r="Q1845" s="110"/>
      <c r="R1845" s="113"/>
      <c r="S1845" s="113"/>
      <c r="U1845" s="113"/>
      <c r="V1845" s="113"/>
      <c r="W1845" s="113"/>
      <c r="X1845" s="113"/>
      <c r="Y1845" s="113"/>
      <c r="Z1845" s="113"/>
      <c r="AA1845" s="113"/>
      <c r="AB1845" s="113"/>
      <c r="AC1845" s="113"/>
      <c r="AD1845" s="113"/>
      <c r="AE1845" s="113"/>
      <c r="AF1845" s="113"/>
      <c r="AG1845" s="113"/>
      <c r="AH1845" s="113"/>
      <c r="AI1845" s="113"/>
      <c r="AJ1845" s="113"/>
      <c r="AK1845" s="113"/>
      <c r="AL1845" s="113"/>
      <c r="AM1845" s="113"/>
      <c r="AN1845" s="113"/>
      <c r="AO1845" s="113"/>
      <c r="AP1845" s="113"/>
      <c r="AQ1845" s="113"/>
      <c r="AR1845" s="113"/>
      <c r="AS1845" s="113"/>
      <c r="AT1845" s="113"/>
      <c r="AU1845" s="113"/>
      <c r="AV1845" s="113"/>
      <c r="AW1845" s="113"/>
      <c r="AX1845" s="113"/>
      <c r="AY1845" s="113"/>
      <c r="AZ1845" s="113"/>
      <c r="BA1845" s="113"/>
      <c r="BB1845" s="113"/>
      <c r="BC1845" s="113"/>
      <c r="BD1845" s="113"/>
      <c r="BE1845" s="113"/>
      <c r="BF1845" s="113"/>
      <c r="BG1845" s="113"/>
      <c r="BH1845" s="113"/>
      <c r="BI1845" s="113"/>
      <c r="BJ1845" s="113"/>
      <c r="BK1845" s="113"/>
      <c r="BL1845" s="113"/>
      <c r="BM1845" s="113"/>
      <c r="BN1845" s="113"/>
      <c r="BO1845" s="113"/>
      <c r="BP1845" s="113"/>
      <c r="BQ1845" s="113"/>
      <c r="BR1845" s="113"/>
      <c r="BS1845" s="113"/>
      <c r="BT1845" s="113"/>
      <c r="BU1845" s="113"/>
      <c r="BV1845" s="113"/>
      <c r="BW1845" s="113"/>
      <c r="BX1845" s="113"/>
      <c r="BY1845" s="113"/>
      <c r="BZ1845" s="113"/>
    </row>
    <row r="1846" spans="1:78" s="123" customFormat="1" ht="12.75" customHeight="1" x14ac:dyDescent="0.2">
      <c r="A1846" s="114"/>
      <c r="B1846" s="110"/>
      <c r="C1846" s="169"/>
      <c r="D1846" s="169"/>
      <c r="E1846" s="110"/>
      <c r="F1846" s="110"/>
      <c r="G1846" s="110"/>
      <c r="H1846" s="110"/>
      <c r="I1846" s="110"/>
      <c r="J1846" s="110"/>
      <c r="K1846" s="110"/>
      <c r="L1846" s="110"/>
      <c r="M1846" s="110"/>
      <c r="N1846" s="110"/>
      <c r="O1846" s="110"/>
      <c r="P1846" s="110"/>
      <c r="Q1846" s="110"/>
      <c r="R1846" s="113"/>
      <c r="S1846" s="113"/>
      <c r="T1846" s="113"/>
      <c r="U1846" s="113"/>
      <c r="V1846" s="113"/>
      <c r="W1846" s="113"/>
      <c r="X1846" s="113"/>
      <c r="Y1846" s="113"/>
      <c r="Z1846" s="113"/>
      <c r="AA1846" s="113"/>
      <c r="AB1846" s="113"/>
      <c r="AC1846" s="113"/>
      <c r="AD1846" s="113"/>
      <c r="AE1846" s="113"/>
      <c r="AF1846" s="113"/>
      <c r="AG1846" s="113"/>
      <c r="AH1846" s="113"/>
      <c r="AI1846" s="113"/>
      <c r="AJ1846" s="113"/>
      <c r="AK1846" s="113"/>
      <c r="AL1846" s="113"/>
      <c r="AM1846" s="113"/>
      <c r="AN1846" s="113"/>
      <c r="AO1846" s="113"/>
      <c r="AP1846" s="113"/>
      <c r="AQ1846" s="113"/>
      <c r="AR1846" s="113"/>
      <c r="AS1846" s="113"/>
      <c r="AT1846" s="113"/>
      <c r="AU1846" s="113"/>
      <c r="AV1846" s="113"/>
      <c r="AW1846" s="113"/>
      <c r="AX1846" s="113"/>
      <c r="AY1846" s="113"/>
      <c r="AZ1846" s="113"/>
      <c r="BA1846" s="113"/>
      <c r="BB1846" s="113"/>
      <c r="BC1846" s="113"/>
      <c r="BD1846" s="113"/>
      <c r="BE1846" s="113"/>
      <c r="BF1846" s="113"/>
      <c r="BG1846" s="113"/>
      <c r="BH1846" s="113"/>
      <c r="BI1846" s="113"/>
      <c r="BJ1846" s="113"/>
      <c r="BK1846" s="113"/>
      <c r="BL1846" s="113"/>
      <c r="BM1846" s="113"/>
      <c r="BN1846" s="113"/>
      <c r="BO1846" s="113"/>
      <c r="BP1846" s="113"/>
      <c r="BQ1846" s="113"/>
      <c r="BR1846" s="113"/>
      <c r="BS1846" s="113"/>
      <c r="BT1846" s="113"/>
      <c r="BU1846" s="113"/>
      <c r="BV1846" s="113"/>
      <c r="BW1846" s="113"/>
      <c r="BX1846" s="113"/>
      <c r="BY1846" s="113"/>
      <c r="BZ1846" s="113"/>
    </row>
    <row r="1847" spans="1:78" ht="12.75" customHeight="1" x14ac:dyDescent="0.2">
      <c r="A1847" s="170"/>
      <c r="B1847" s="110"/>
      <c r="C1847" s="171"/>
      <c r="D1847" s="171"/>
      <c r="E1847" s="110"/>
      <c r="Q1847" s="110"/>
      <c r="R1847" s="123"/>
      <c r="T1847" s="123"/>
      <c r="U1847" s="123"/>
      <c r="V1847" s="123"/>
      <c r="W1847" s="123"/>
      <c r="X1847" s="123"/>
      <c r="Y1847" s="123"/>
      <c r="Z1847" s="123"/>
      <c r="AA1847" s="123"/>
      <c r="AB1847" s="123"/>
      <c r="AC1847" s="123"/>
      <c r="AD1847" s="123"/>
      <c r="AE1847" s="123"/>
      <c r="AF1847" s="123"/>
      <c r="AG1847" s="123"/>
      <c r="AH1847" s="123"/>
      <c r="AI1847" s="123"/>
      <c r="AJ1847" s="123"/>
      <c r="AK1847" s="123"/>
      <c r="AL1847" s="123"/>
      <c r="AM1847" s="123"/>
      <c r="AN1847" s="123"/>
      <c r="AO1847" s="123"/>
      <c r="AP1847" s="123"/>
      <c r="AQ1847" s="123"/>
      <c r="AR1847" s="123"/>
      <c r="AS1847" s="123"/>
      <c r="AT1847" s="123"/>
      <c r="AU1847" s="123"/>
      <c r="AV1847" s="123"/>
      <c r="AW1847" s="123"/>
      <c r="AX1847" s="123"/>
      <c r="AY1847" s="123"/>
      <c r="AZ1847" s="123"/>
      <c r="BA1847" s="123"/>
      <c r="BB1847" s="123"/>
      <c r="BC1847" s="123"/>
      <c r="BD1847" s="123"/>
      <c r="BE1847" s="123"/>
      <c r="BF1847" s="123"/>
      <c r="BG1847" s="123"/>
      <c r="BH1847" s="123"/>
      <c r="BI1847" s="123"/>
      <c r="BJ1847" s="123"/>
      <c r="BK1847" s="123"/>
      <c r="BL1847" s="123"/>
      <c r="BM1847" s="123"/>
      <c r="BN1847" s="123"/>
      <c r="BO1847" s="123"/>
      <c r="BP1847" s="123"/>
      <c r="BQ1847" s="123"/>
      <c r="BR1847" s="123"/>
      <c r="BS1847" s="123"/>
      <c r="BT1847" s="123"/>
      <c r="BU1847" s="123"/>
      <c r="BV1847" s="123"/>
      <c r="BW1847" s="123"/>
      <c r="BX1847" s="123"/>
      <c r="BY1847" s="123"/>
      <c r="BZ1847" s="123"/>
    </row>
    <row r="1848" spans="1:78" ht="12.75" customHeight="1" x14ac:dyDescent="0.2">
      <c r="B1848" s="110"/>
      <c r="C1848" s="169"/>
      <c r="D1848" s="169"/>
      <c r="E1848" s="110"/>
      <c r="Q1848" s="110"/>
      <c r="T1848" s="123"/>
    </row>
    <row r="1849" spans="1:78" ht="12.75" customHeight="1" x14ac:dyDescent="0.2">
      <c r="A1849" s="170"/>
      <c r="B1849" s="110"/>
      <c r="C1849" s="171"/>
      <c r="D1849" s="169"/>
      <c r="E1849" s="110"/>
      <c r="Q1849" s="110"/>
      <c r="R1849" s="123"/>
      <c r="T1849" s="123"/>
      <c r="U1849" s="123"/>
      <c r="V1849" s="123"/>
      <c r="W1849" s="123"/>
      <c r="X1849" s="123"/>
      <c r="Y1849" s="123"/>
      <c r="Z1849" s="123"/>
      <c r="AA1849" s="123"/>
      <c r="AB1849" s="123"/>
      <c r="AC1849" s="123"/>
      <c r="AD1849" s="123"/>
      <c r="AE1849" s="123"/>
      <c r="AF1849" s="123"/>
      <c r="AG1849" s="123"/>
      <c r="AH1849" s="123"/>
      <c r="AI1849" s="123"/>
      <c r="AJ1849" s="123"/>
      <c r="AK1849" s="123"/>
      <c r="AL1849" s="123"/>
      <c r="AM1849" s="123"/>
      <c r="AN1849" s="123"/>
      <c r="AO1849" s="123"/>
      <c r="AP1849" s="123"/>
      <c r="AQ1849" s="123"/>
      <c r="AR1849" s="123"/>
      <c r="AS1849" s="123"/>
      <c r="AT1849" s="123"/>
      <c r="AU1849" s="123"/>
      <c r="AV1849" s="123"/>
      <c r="AW1849" s="123"/>
      <c r="AX1849" s="123"/>
      <c r="AY1849" s="123"/>
      <c r="AZ1849" s="123"/>
      <c r="BA1849" s="123"/>
      <c r="BB1849" s="123"/>
      <c r="BC1849" s="123"/>
      <c r="BD1849" s="123"/>
      <c r="BE1849" s="123"/>
      <c r="BF1849" s="123"/>
      <c r="BG1849" s="123"/>
      <c r="BH1849" s="123"/>
      <c r="BI1849" s="123"/>
      <c r="BJ1849" s="123"/>
      <c r="BK1849" s="123"/>
      <c r="BL1849" s="123"/>
      <c r="BM1849" s="123"/>
      <c r="BN1849" s="123"/>
      <c r="BO1849" s="123"/>
      <c r="BP1849" s="123"/>
      <c r="BQ1849" s="123"/>
      <c r="BR1849" s="123"/>
      <c r="BS1849" s="123"/>
      <c r="BT1849" s="123"/>
      <c r="BU1849" s="123"/>
      <c r="BV1849" s="123"/>
      <c r="BW1849" s="123"/>
      <c r="BX1849" s="123"/>
      <c r="BY1849" s="123"/>
      <c r="BZ1849" s="123"/>
    </row>
    <row r="1850" spans="1:78" ht="12.75" customHeight="1" x14ac:dyDescent="0.2">
      <c r="A1850" s="170"/>
      <c r="B1850" s="110"/>
      <c r="C1850" s="171"/>
      <c r="D1850" s="169"/>
      <c r="E1850" s="110"/>
      <c r="Q1850" s="110"/>
      <c r="R1850" s="123"/>
      <c r="U1850" s="123"/>
      <c r="V1850" s="123"/>
      <c r="W1850" s="123"/>
      <c r="X1850" s="123"/>
      <c r="Y1850" s="123"/>
      <c r="Z1850" s="123"/>
      <c r="AA1850" s="123"/>
      <c r="AB1850" s="123"/>
      <c r="AC1850" s="123"/>
      <c r="AD1850" s="123"/>
      <c r="AE1850" s="123"/>
      <c r="AF1850" s="123"/>
      <c r="AG1850" s="123"/>
      <c r="AH1850" s="123"/>
      <c r="AI1850" s="123"/>
      <c r="AJ1850" s="123"/>
      <c r="AK1850" s="123"/>
      <c r="AL1850" s="123"/>
      <c r="AM1850" s="123"/>
      <c r="AN1850" s="123"/>
      <c r="AO1850" s="123"/>
      <c r="AP1850" s="123"/>
      <c r="AQ1850" s="123"/>
      <c r="AR1850" s="123"/>
      <c r="AS1850" s="123"/>
      <c r="AT1850" s="123"/>
      <c r="AU1850" s="123"/>
      <c r="AV1850" s="123"/>
      <c r="AW1850" s="123"/>
      <c r="AX1850" s="123"/>
      <c r="AY1850" s="123"/>
      <c r="AZ1850" s="123"/>
      <c r="BA1850" s="123"/>
      <c r="BB1850" s="123"/>
      <c r="BC1850" s="123"/>
      <c r="BD1850" s="123"/>
      <c r="BE1850" s="123"/>
      <c r="BF1850" s="123"/>
      <c r="BG1850" s="123"/>
      <c r="BH1850" s="123"/>
      <c r="BI1850" s="123"/>
      <c r="BJ1850" s="123"/>
      <c r="BK1850" s="123"/>
      <c r="BL1850" s="123"/>
      <c r="BM1850" s="123"/>
      <c r="BN1850" s="123"/>
      <c r="BO1850" s="123"/>
      <c r="BP1850" s="123"/>
      <c r="BQ1850" s="123"/>
      <c r="BR1850" s="123"/>
      <c r="BS1850" s="123"/>
      <c r="BT1850" s="123"/>
      <c r="BU1850" s="123"/>
      <c r="BV1850" s="123"/>
      <c r="BW1850" s="123"/>
      <c r="BX1850" s="123"/>
      <c r="BY1850" s="123"/>
      <c r="BZ1850" s="123"/>
    </row>
    <row r="1851" spans="1:78" ht="12.75" customHeight="1" x14ac:dyDescent="0.2">
      <c r="A1851" s="170"/>
      <c r="B1851" s="110"/>
      <c r="C1851" s="171"/>
      <c r="D1851" s="169"/>
      <c r="E1851" s="110"/>
      <c r="Q1851" s="110"/>
      <c r="R1851" s="123"/>
      <c r="U1851" s="123"/>
      <c r="V1851" s="123"/>
      <c r="W1851" s="123"/>
      <c r="X1851" s="123"/>
      <c r="Y1851" s="123"/>
      <c r="Z1851" s="123"/>
      <c r="AA1851" s="123"/>
      <c r="AB1851" s="123"/>
      <c r="AC1851" s="123"/>
      <c r="AD1851" s="123"/>
      <c r="AE1851" s="123"/>
      <c r="AF1851" s="123"/>
      <c r="AG1851" s="123"/>
      <c r="AH1851" s="123"/>
      <c r="AI1851" s="123"/>
      <c r="AJ1851" s="123"/>
      <c r="AK1851" s="123"/>
      <c r="AL1851" s="123"/>
      <c r="AM1851" s="123"/>
      <c r="AN1851" s="123"/>
      <c r="AO1851" s="123"/>
      <c r="AP1851" s="123"/>
      <c r="AQ1851" s="123"/>
      <c r="AR1851" s="123"/>
      <c r="AS1851" s="123"/>
      <c r="AT1851" s="123"/>
      <c r="AU1851" s="123"/>
      <c r="AV1851" s="123"/>
      <c r="AW1851" s="123"/>
      <c r="AX1851" s="123"/>
      <c r="AY1851" s="123"/>
      <c r="AZ1851" s="123"/>
      <c r="BA1851" s="123"/>
      <c r="BB1851" s="123"/>
      <c r="BC1851" s="123"/>
      <c r="BD1851" s="123"/>
      <c r="BE1851" s="123"/>
      <c r="BF1851" s="123"/>
      <c r="BG1851" s="123"/>
      <c r="BH1851" s="123"/>
      <c r="BI1851" s="123"/>
      <c r="BJ1851" s="123"/>
      <c r="BK1851" s="123"/>
      <c r="BL1851" s="123"/>
      <c r="BM1851" s="123"/>
      <c r="BN1851" s="123"/>
      <c r="BO1851" s="123"/>
      <c r="BP1851" s="123"/>
      <c r="BQ1851" s="123"/>
      <c r="BR1851" s="123"/>
      <c r="BS1851" s="123"/>
      <c r="BT1851" s="123"/>
      <c r="BU1851" s="123"/>
      <c r="BV1851" s="123"/>
      <c r="BW1851" s="123"/>
      <c r="BX1851" s="123"/>
      <c r="BY1851" s="123"/>
      <c r="BZ1851" s="123"/>
    </row>
    <row r="1852" spans="1:78" ht="12.75" customHeight="1" x14ac:dyDescent="0.2">
      <c r="B1852" s="110"/>
      <c r="C1852" s="169"/>
      <c r="D1852" s="169"/>
      <c r="E1852" s="110"/>
      <c r="Q1852" s="110"/>
    </row>
    <row r="1853" spans="1:78" ht="12.75" customHeight="1" x14ac:dyDescent="0.2">
      <c r="A1853" s="183"/>
      <c r="B1853" s="110"/>
      <c r="C1853" s="169"/>
      <c r="D1853" s="169"/>
      <c r="E1853" s="110"/>
      <c r="Q1853" s="110"/>
    </row>
    <row r="1854" spans="1:78" ht="12.75" customHeight="1" x14ac:dyDescent="0.2">
      <c r="A1854" s="170"/>
      <c r="B1854" s="144"/>
      <c r="C1854" s="145"/>
      <c r="D1854" s="146"/>
      <c r="E1854" s="144"/>
      <c r="F1854" s="144"/>
      <c r="G1854" s="144"/>
      <c r="H1854" s="144"/>
      <c r="I1854" s="144"/>
      <c r="J1854" s="144"/>
      <c r="K1854" s="144"/>
      <c r="L1854" s="144"/>
      <c r="M1854" s="144"/>
      <c r="N1854" s="144"/>
      <c r="O1854" s="144"/>
      <c r="P1854" s="144"/>
      <c r="Q1854" s="190"/>
    </row>
    <row r="1855" spans="1:78" ht="12.75" customHeight="1" x14ac:dyDescent="0.2">
      <c r="A1855" s="170"/>
      <c r="B1855" s="144"/>
      <c r="C1855" s="145"/>
      <c r="D1855" s="146"/>
      <c r="E1855" s="144"/>
      <c r="F1855" s="144"/>
      <c r="G1855" s="144"/>
      <c r="H1855" s="144"/>
      <c r="I1855" s="144"/>
      <c r="J1855" s="144"/>
      <c r="K1855" s="144"/>
      <c r="L1855" s="144"/>
      <c r="M1855" s="144"/>
      <c r="N1855" s="144"/>
      <c r="O1855" s="144"/>
      <c r="P1855" s="144"/>
      <c r="Q1855" s="144"/>
    </row>
    <row r="1856" spans="1:78" ht="12.75" customHeight="1" x14ac:dyDescent="0.2">
      <c r="B1856" s="169"/>
      <c r="C1856" s="169"/>
      <c r="E1856" s="110"/>
      <c r="Q1856" s="110"/>
    </row>
    <row r="1857" spans="1:78" ht="12.75" customHeight="1" x14ac:dyDescent="0.2">
      <c r="B1857" s="169"/>
      <c r="C1857" s="169"/>
      <c r="E1857" s="110"/>
      <c r="Q1857" s="110"/>
    </row>
    <row r="1858" spans="1:78" ht="12.75" customHeight="1" x14ac:dyDescent="0.2">
      <c r="B1858" s="169"/>
      <c r="C1858" s="169"/>
      <c r="E1858" s="110"/>
      <c r="Q1858" s="110"/>
    </row>
    <row r="1859" spans="1:78" s="123" customFormat="1" ht="12.75" customHeight="1" x14ac:dyDescent="0.2">
      <c r="A1859" s="172"/>
      <c r="B1859" s="144"/>
      <c r="C1859" s="145"/>
      <c r="D1859" s="146"/>
      <c r="E1859" s="144"/>
      <c r="F1859" s="144"/>
      <c r="G1859" s="144"/>
      <c r="H1859" s="144"/>
      <c r="I1859" s="144"/>
      <c r="J1859" s="144"/>
      <c r="K1859" s="144"/>
      <c r="L1859" s="144"/>
      <c r="M1859" s="144"/>
      <c r="N1859" s="144"/>
      <c r="O1859" s="144"/>
      <c r="P1859" s="144"/>
      <c r="Q1859" s="144"/>
      <c r="R1859" s="113"/>
      <c r="S1859" s="113"/>
      <c r="T1859" s="113"/>
      <c r="U1859" s="113"/>
      <c r="V1859" s="113"/>
      <c r="W1859" s="113"/>
      <c r="X1859" s="113"/>
      <c r="Y1859" s="113"/>
      <c r="Z1859" s="113"/>
      <c r="AA1859" s="113"/>
      <c r="AB1859" s="113"/>
      <c r="AC1859" s="113"/>
      <c r="AD1859" s="113"/>
      <c r="AE1859" s="113"/>
      <c r="AF1859" s="113"/>
      <c r="AG1859" s="113"/>
      <c r="AH1859" s="113"/>
      <c r="AI1859" s="113"/>
      <c r="AJ1859" s="113"/>
      <c r="AK1859" s="113"/>
      <c r="AL1859" s="113"/>
      <c r="AM1859" s="113"/>
      <c r="AN1859" s="113"/>
      <c r="AO1859" s="113"/>
      <c r="AP1859" s="113"/>
      <c r="AQ1859" s="113"/>
      <c r="AR1859" s="113"/>
      <c r="AS1859" s="113"/>
      <c r="AT1859" s="113"/>
      <c r="AU1859" s="113"/>
      <c r="AV1859" s="113"/>
      <c r="AW1859" s="113"/>
      <c r="AX1859" s="113"/>
      <c r="AY1859" s="113"/>
      <c r="AZ1859" s="113"/>
      <c r="BA1859" s="113"/>
      <c r="BB1859" s="113"/>
      <c r="BC1859" s="113"/>
      <c r="BD1859" s="113"/>
      <c r="BE1859" s="113"/>
      <c r="BF1859" s="113"/>
      <c r="BG1859" s="113"/>
      <c r="BH1859" s="113"/>
      <c r="BI1859" s="113"/>
      <c r="BJ1859" s="113"/>
      <c r="BK1859" s="113"/>
      <c r="BL1859" s="113"/>
      <c r="BM1859" s="113"/>
      <c r="BN1859" s="113"/>
      <c r="BO1859" s="113"/>
      <c r="BP1859" s="113"/>
      <c r="BQ1859" s="113"/>
      <c r="BR1859" s="113"/>
      <c r="BS1859" s="113"/>
      <c r="BT1859" s="113"/>
      <c r="BU1859" s="113"/>
      <c r="BV1859" s="113"/>
      <c r="BW1859" s="113"/>
      <c r="BX1859" s="113"/>
      <c r="BY1859" s="113"/>
      <c r="BZ1859" s="113"/>
    </row>
    <row r="1860" spans="1:78" ht="12.75" customHeight="1" x14ac:dyDescent="0.2">
      <c r="B1860" s="110"/>
      <c r="C1860" s="169"/>
      <c r="D1860" s="169"/>
      <c r="E1860" s="110"/>
      <c r="Q1860" s="110"/>
      <c r="T1860" s="123"/>
    </row>
    <row r="1861" spans="1:78" ht="12.75" customHeight="1" x14ac:dyDescent="0.2">
      <c r="A1861" s="170"/>
      <c r="B1861" s="110"/>
      <c r="C1861" s="171"/>
      <c r="D1861" s="169"/>
      <c r="E1861" s="110"/>
      <c r="Q1861" s="110"/>
      <c r="T1861" s="123"/>
    </row>
    <row r="1862" spans="1:78" s="123" customFormat="1" ht="12.75" customHeight="1" x14ac:dyDescent="0.2">
      <c r="A1862" s="114"/>
      <c r="B1862" s="110"/>
      <c r="C1862" s="169"/>
      <c r="D1862" s="169"/>
      <c r="E1862" s="110"/>
      <c r="F1862" s="110"/>
      <c r="G1862" s="110"/>
      <c r="H1862" s="110"/>
      <c r="I1862" s="110"/>
      <c r="J1862" s="110"/>
      <c r="K1862" s="110"/>
      <c r="L1862" s="110"/>
      <c r="M1862" s="110"/>
      <c r="N1862" s="110"/>
      <c r="O1862" s="110"/>
      <c r="P1862" s="110"/>
      <c r="Q1862" s="110"/>
      <c r="S1862" s="113"/>
    </row>
    <row r="1863" spans="1:78" s="123" customFormat="1" ht="12.75" customHeight="1" x14ac:dyDescent="0.2">
      <c r="A1863" s="183"/>
      <c r="B1863" s="110"/>
      <c r="C1863" s="169"/>
      <c r="D1863" s="169"/>
      <c r="E1863" s="110"/>
      <c r="F1863" s="110"/>
      <c r="G1863" s="110"/>
      <c r="H1863" s="110"/>
      <c r="I1863" s="110"/>
      <c r="J1863" s="110"/>
      <c r="K1863" s="110"/>
      <c r="L1863" s="110"/>
      <c r="M1863" s="110"/>
      <c r="N1863" s="110"/>
      <c r="O1863" s="110"/>
      <c r="P1863" s="110"/>
      <c r="Q1863" s="110"/>
      <c r="S1863" s="113"/>
    </row>
    <row r="1864" spans="1:78" s="123" customFormat="1" ht="12" customHeight="1" x14ac:dyDescent="0.2">
      <c r="A1864" s="183"/>
      <c r="B1864" s="110"/>
      <c r="C1864" s="169"/>
      <c r="D1864" s="169"/>
      <c r="E1864" s="110"/>
      <c r="F1864" s="110"/>
      <c r="G1864" s="110"/>
      <c r="H1864" s="110"/>
      <c r="I1864" s="110"/>
      <c r="J1864" s="110"/>
      <c r="K1864" s="110"/>
      <c r="L1864" s="110"/>
      <c r="M1864" s="110"/>
      <c r="N1864" s="110"/>
      <c r="O1864" s="110"/>
      <c r="P1864" s="110"/>
      <c r="Q1864" s="110"/>
      <c r="S1864" s="113"/>
    </row>
    <row r="1865" spans="1:78" s="123" customFormat="1" ht="12.75" customHeight="1" x14ac:dyDescent="0.2">
      <c r="A1865" s="183"/>
      <c r="B1865" s="110"/>
      <c r="C1865" s="169"/>
      <c r="D1865" s="169"/>
      <c r="E1865" s="110"/>
      <c r="F1865" s="110"/>
      <c r="G1865" s="110"/>
      <c r="H1865" s="110"/>
      <c r="I1865" s="110"/>
      <c r="J1865" s="110"/>
      <c r="K1865" s="110"/>
      <c r="L1865" s="110"/>
      <c r="M1865" s="110"/>
      <c r="N1865" s="110"/>
      <c r="O1865" s="110"/>
      <c r="P1865" s="110"/>
      <c r="Q1865" s="110"/>
      <c r="S1865" s="113"/>
      <c r="T1865" s="113"/>
    </row>
    <row r="1866" spans="1:78" s="123" customFormat="1" ht="12.75" customHeight="1" x14ac:dyDescent="0.2">
      <c r="A1866" s="116"/>
      <c r="B1866" s="110"/>
      <c r="C1866" s="110"/>
      <c r="D1866" s="110"/>
      <c r="E1866" s="110"/>
      <c r="F1866" s="110"/>
      <c r="G1866" s="110"/>
      <c r="H1866" s="110"/>
      <c r="I1866" s="110"/>
      <c r="J1866" s="110"/>
      <c r="K1866" s="110"/>
      <c r="L1866" s="110"/>
      <c r="M1866" s="110"/>
      <c r="N1866" s="110"/>
      <c r="O1866" s="110"/>
      <c r="P1866" s="110"/>
      <c r="Q1866" s="110"/>
      <c r="S1866" s="113"/>
      <c r="T1866" s="113"/>
    </row>
    <row r="1867" spans="1:78" ht="12.75" customHeight="1" x14ac:dyDescent="0.2">
      <c r="A1867" s="170"/>
      <c r="B1867" s="110"/>
      <c r="C1867" s="171"/>
      <c r="D1867" s="169"/>
      <c r="E1867" s="110"/>
      <c r="Q1867" s="110"/>
      <c r="T1867" s="123"/>
    </row>
    <row r="1868" spans="1:78" ht="12.75" customHeight="1" x14ac:dyDescent="0.2">
      <c r="B1868" s="110"/>
      <c r="C1868" s="169"/>
      <c r="D1868" s="169"/>
      <c r="E1868" s="110"/>
      <c r="Q1868" s="110"/>
    </row>
    <row r="1869" spans="1:78" ht="12.75" customHeight="1" x14ac:dyDescent="0.2">
      <c r="A1869" s="170"/>
      <c r="B1869" s="110"/>
      <c r="C1869" s="171"/>
      <c r="D1869" s="169"/>
      <c r="E1869" s="110"/>
      <c r="Q1869" s="110"/>
      <c r="R1869" s="123"/>
      <c r="U1869" s="123"/>
      <c r="V1869" s="123"/>
      <c r="W1869" s="123"/>
      <c r="X1869" s="123"/>
      <c r="Y1869" s="123"/>
      <c r="Z1869" s="123"/>
      <c r="AA1869" s="123"/>
      <c r="AB1869" s="123"/>
      <c r="AC1869" s="123"/>
      <c r="AD1869" s="123"/>
      <c r="AE1869" s="123"/>
      <c r="AF1869" s="123"/>
      <c r="AG1869" s="123"/>
      <c r="AH1869" s="123"/>
      <c r="AI1869" s="123"/>
      <c r="AJ1869" s="123"/>
      <c r="AK1869" s="123"/>
      <c r="AL1869" s="123"/>
      <c r="AM1869" s="123"/>
      <c r="AN1869" s="123"/>
      <c r="AO1869" s="123"/>
      <c r="AP1869" s="123"/>
      <c r="AQ1869" s="123"/>
      <c r="AR1869" s="123"/>
      <c r="AS1869" s="123"/>
      <c r="AT1869" s="123"/>
      <c r="AU1869" s="123"/>
      <c r="AV1869" s="123"/>
      <c r="AW1869" s="123"/>
      <c r="AX1869" s="123"/>
      <c r="AY1869" s="123"/>
      <c r="AZ1869" s="123"/>
      <c r="BA1869" s="123"/>
      <c r="BB1869" s="123"/>
      <c r="BC1869" s="123"/>
      <c r="BD1869" s="123"/>
      <c r="BE1869" s="123"/>
      <c r="BF1869" s="123"/>
      <c r="BG1869" s="123"/>
      <c r="BH1869" s="123"/>
      <c r="BI1869" s="123"/>
      <c r="BJ1869" s="123"/>
      <c r="BK1869" s="123"/>
      <c r="BL1869" s="123"/>
      <c r="BM1869" s="123"/>
      <c r="BN1869" s="123"/>
      <c r="BO1869" s="123"/>
      <c r="BP1869" s="123"/>
      <c r="BQ1869" s="123"/>
      <c r="BR1869" s="123"/>
      <c r="BS1869" s="123"/>
      <c r="BT1869" s="123"/>
      <c r="BU1869" s="123"/>
      <c r="BV1869" s="123"/>
      <c r="BW1869" s="123"/>
      <c r="BX1869" s="123"/>
      <c r="BY1869" s="123"/>
      <c r="BZ1869" s="123"/>
    </row>
    <row r="1870" spans="1:78" ht="12.75" customHeight="1" x14ac:dyDescent="0.2">
      <c r="C1870" s="184"/>
      <c r="E1870" s="110"/>
      <c r="Q1870" s="110"/>
    </row>
    <row r="1871" spans="1:78" ht="12.75" customHeight="1" x14ac:dyDescent="0.2">
      <c r="B1871" s="110"/>
      <c r="C1871" s="169"/>
      <c r="D1871" s="169"/>
      <c r="E1871" s="110"/>
      <c r="Q1871" s="110"/>
    </row>
    <row r="1872" spans="1:78" ht="12.75" customHeight="1" x14ac:dyDescent="0.2">
      <c r="B1872" s="110"/>
      <c r="C1872" s="110"/>
      <c r="E1872" s="110"/>
      <c r="Q1872" s="110"/>
    </row>
    <row r="1873" spans="1:78" ht="12.75" customHeight="1" x14ac:dyDescent="0.2">
      <c r="A1873" s="170"/>
      <c r="B1873" s="110"/>
      <c r="C1873" s="171"/>
      <c r="D1873" s="169"/>
      <c r="E1873" s="110"/>
      <c r="Q1873" s="110"/>
    </row>
    <row r="1874" spans="1:78" ht="12.75" customHeight="1" x14ac:dyDescent="0.2">
      <c r="A1874" s="170"/>
      <c r="B1874" s="110"/>
      <c r="C1874" s="171"/>
      <c r="D1874" s="169"/>
      <c r="E1874" s="110"/>
      <c r="Q1874" s="110"/>
    </row>
    <row r="1875" spans="1:78" ht="12.75" customHeight="1" x14ac:dyDescent="0.2">
      <c r="A1875" s="183"/>
      <c r="B1875" s="110"/>
      <c r="C1875" s="171"/>
      <c r="D1875" s="169"/>
      <c r="E1875" s="110"/>
      <c r="Q1875" s="110"/>
    </row>
    <row r="1876" spans="1:78" ht="12.75" customHeight="1" x14ac:dyDescent="0.2">
      <c r="B1876" s="169"/>
      <c r="C1876" s="169"/>
      <c r="E1876" s="110"/>
      <c r="Q1876" s="110"/>
    </row>
    <row r="1877" spans="1:78" ht="12.75" customHeight="1" x14ac:dyDescent="0.2">
      <c r="A1877" s="117"/>
      <c r="B1877" s="169"/>
      <c r="C1877" s="169"/>
      <c r="D1877" s="169"/>
      <c r="E1877" s="169"/>
      <c r="F1877" s="169"/>
      <c r="G1877" s="169"/>
      <c r="H1877" s="169"/>
      <c r="I1877" s="169"/>
      <c r="J1877" s="169"/>
      <c r="K1877" s="169"/>
      <c r="L1877" s="169"/>
      <c r="M1877" s="169"/>
      <c r="N1877" s="169"/>
      <c r="O1877" s="169"/>
      <c r="P1877" s="169"/>
      <c r="Q1877" s="169"/>
    </row>
    <row r="1878" spans="1:78" ht="12.75" customHeight="1" x14ac:dyDescent="0.2">
      <c r="B1878" s="110"/>
      <c r="C1878" s="169"/>
      <c r="D1878" s="169"/>
      <c r="E1878" s="110"/>
      <c r="Q1878" s="110"/>
    </row>
    <row r="1879" spans="1:78" ht="12.75" customHeight="1" x14ac:dyDescent="0.2">
      <c r="A1879" s="170"/>
      <c r="B1879" s="110"/>
      <c r="C1879" s="110"/>
      <c r="E1879" s="110"/>
      <c r="Q1879" s="110"/>
    </row>
    <row r="1880" spans="1:78" ht="12.75" customHeight="1" x14ac:dyDescent="0.2">
      <c r="A1880" s="170"/>
      <c r="B1880" s="110"/>
      <c r="C1880" s="169"/>
      <c r="D1880" s="169"/>
      <c r="E1880" s="110"/>
      <c r="Q1880" s="110"/>
    </row>
    <row r="1881" spans="1:78" ht="12.75" customHeight="1" x14ac:dyDescent="0.2">
      <c r="A1881" s="170"/>
      <c r="B1881" s="110"/>
      <c r="C1881" s="171"/>
      <c r="D1881" s="169"/>
      <c r="E1881" s="110"/>
      <c r="Q1881" s="110"/>
    </row>
    <row r="1882" spans="1:78" ht="12.75" customHeight="1" x14ac:dyDescent="0.2">
      <c r="A1882" s="183"/>
      <c r="B1882" s="110"/>
      <c r="C1882" s="171"/>
      <c r="D1882" s="169"/>
      <c r="E1882" s="110"/>
      <c r="Q1882" s="110"/>
    </row>
    <row r="1883" spans="1:78" ht="12.75" customHeight="1" x14ac:dyDescent="0.2">
      <c r="A1883" s="183"/>
      <c r="B1883" s="110"/>
      <c r="C1883" s="171"/>
      <c r="D1883" s="169"/>
      <c r="E1883" s="110"/>
      <c r="Q1883" s="110"/>
    </row>
    <row r="1884" spans="1:78" ht="12.75" customHeight="1" x14ac:dyDescent="0.2">
      <c r="B1884" s="110"/>
      <c r="C1884" s="169"/>
      <c r="D1884" s="169"/>
      <c r="E1884" s="110"/>
      <c r="Q1884" s="110"/>
    </row>
    <row r="1885" spans="1:78" ht="12.75" customHeight="1" x14ac:dyDescent="0.2">
      <c r="A1885" s="170"/>
      <c r="B1885" s="110"/>
      <c r="C1885" s="171"/>
      <c r="D1885" s="171"/>
      <c r="E1885" s="110"/>
      <c r="Q1885" s="110"/>
    </row>
    <row r="1886" spans="1:78" ht="12.75" customHeight="1" x14ac:dyDescent="0.2">
      <c r="C1886" s="169"/>
      <c r="E1886" s="110"/>
      <c r="Q1886" s="110"/>
    </row>
    <row r="1887" spans="1:78" ht="12.75" customHeight="1" x14ac:dyDescent="0.2">
      <c r="A1887" s="183"/>
      <c r="C1887" s="169"/>
      <c r="E1887" s="110"/>
      <c r="Q1887" s="110"/>
    </row>
    <row r="1888" spans="1:78" s="123" customFormat="1" ht="12.75" customHeight="1" x14ac:dyDescent="0.2">
      <c r="A1888" s="114"/>
      <c r="B1888" s="110"/>
      <c r="C1888" s="169"/>
      <c r="D1888" s="169"/>
      <c r="E1888" s="110"/>
      <c r="F1888" s="110"/>
      <c r="G1888" s="110"/>
      <c r="H1888" s="110"/>
      <c r="I1888" s="110"/>
      <c r="J1888" s="110"/>
      <c r="K1888" s="110"/>
      <c r="L1888" s="110"/>
      <c r="M1888" s="110"/>
      <c r="N1888" s="110"/>
      <c r="O1888" s="110"/>
      <c r="P1888" s="110"/>
      <c r="Q1888" s="110"/>
      <c r="R1888" s="113"/>
      <c r="S1888" s="113"/>
      <c r="T1888" s="113"/>
      <c r="U1888" s="113"/>
      <c r="V1888" s="113"/>
      <c r="W1888" s="113"/>
      <c r="X1888" s="113"/>
      <c r="Y1888" s="113"/>
      <c r="Z1888" s="113"/>
      <c r="AA1888" s="113"/>
      <c r="AB1888" s="113"/>
      <c r="AC1888" s="113"/>
      <c r="AD1888" s="113"/>
      <c r="AE1888" s="113"/>
      <c r="AF1888" s="113"/>
      <c r="AG1888" s="113"/>
      <c r="AH1888" s="113"/>
      <c r="AI1888" s="113"/>
      <c r="AJ1888" s="113"/>
      <c r="AK1888" s="113"/>
      <c r="AL1888" s="113"/>
      <c r="AM1888" s="113"/>
      <c r="AN1888" s="113"/>
      <c r="AO1888" s="113"/>
      <c r="AP1888" s="113"/>
      <c r="AQ1888" s="113"/>
      <c r="AR1888" s="113"/>
      <c r="AS1888" s="113"/>
      <c r="AT1888" s="113"/>
      <c r="AU1888" s="113"/>
      <c r="AV1888" s="113"/>
      <c r="AW1888" s="113"/>
      <c r="AX1888" s="113"/>
      <c r="AY1888" s="113"/>
      <c r="AZ1888" s="113"/>
      <c r="BA1888" s="113"/>
      <c r="BB1888" s="113"/>
      <c r="BC1888" s="113"/>
      <c r="BD1888" s="113"/>
      <c r="BE1888" s="113"/>
      <c r="BF1888" s="113"/>
      <c r="BG1888" s="113"/>
      <c r="BH1888" s="113"/>
      <c r="BI1888" s="113"/>
      <c r="BJ1888" s="113"/>
      <c r="BK1888" s="113"/>
      <c r="BL1888" s="113"/>
      <c r="BM1888" s="113"/>
      <c r="BN1888" s="113"/>
      <c r="BO1888" s="113"/>
      <c r="BP1888" s="113"/>
      <c r="BQ1888" s="113"/>
      <c r="BR1888" s="113"/>
      <c r="BS1888" s="113"/>
      <c r="BT1888" s="113"/>
      <c r="BU1888" s="113"/>
      <c r="BV1888" s="113"/>
      <c r="BW1888" s="113"/>
      <c r="BX1888" s="113"/>
      <c r="BY1888" s="113"/>
      <c r="BZ1888" s="113"/>
    </row>
    <row r="1889" spans="1:78" ht="12.75" customHeight="1" x14ac:dyDescent="0.2">
      <c r="A1889" s="170"/>
      <c r="B1889" s="110"/>
      <c r="C1889" s="171"/>
      <c r="D1889" s="169"/>
      <c r="E1889" s="110"/>
      <c r="Q1889" s="110"/>
      <c r="T1889" s="123"/>
    </row>
    <row r="1890" spans="1:78" ht="12.75" customHeight="1" x14ac:dyDescent="0.2">
      <c r="A1890" s="170"/>
      <c r="B1890" s="110"/>
      <c r="C1890" s="171"/>
      <c r="D1890" s="169"/>
      <c r="E1890" s="110"/>
      <c r="Q1890" s="110"/>
    </row>
    <row r="1891" spans="1:78" ht="12.75" customHeight="1" x14ac:dyDescent="0.2">
      <c r="A1891" s="170"/>
      <c r="B1891" s="110"/>
      <c r="C1891" s="171"/>
      <c r="D1891" s="169"/>
      <c r="E1891" s="110"/>
      <c r="Q1891" s="110"/>
      <c r="R1891" s="123"/>
      <c r="U1891" s="123"/>
      <c r="V1891" s="123"/>
      <c r="W1891" s="123"/>
      <c r="X1891" s="123"/>
      <c r="Y1891" s="123"/>
      <c r="Z1891" s="123"/>
      <c r="AA1891" s="123"/>
      <c r="AB1891" s="123"/>
      <c r="AC1891" s="123"/>
      <c r="AD1891" s="123"/>
      <c r="AE1891" s="123"/>
      <c r="AF1891" s="123"/>
      <c r="AG1891" s="123"/>
      <c r="AH1891" s="123"/>
      <c r="AI1891" s="123"/>
      <c r="AJ1891" s="123"/>
      <c r="AK1891" s="123"/>
      <c r="AL1891" s="123"/>
      <c r="AM1891" s="123"/>
      <c r="AN1891" s="123"/>
      <c r="AO1891" s="123"/>
      <c r="AP1891" s="123"/>
      <c r="AQ1891" s="123"/>
      <c r="AR1891" s="123"/>
      <c r="AS1891" s="123"/>
      <c r="AT1891" s="123"/>
      <c r="AU1891" s="123"/>
      <c r="AV1891" s="123"/>
      <c r="AW1891" s="123"/>
      <c r="AX1891" s="123"/>
      <c r="AY1891" s="123"/>
      <c r="AZ1891" s="123"/>
      <c r="BA1891" s="123"/>
      <c r="BB1891" s="123"/>
      <c r="BC1891" s="123"/>
      <c r="BD1891" s="123"/>
      <c r="BE1891" s="123"/>
      <c r="BF1891" s="123"/>
      <c r="BG1891" s="123"/>
      <c r="BH1891" s="123"/>
      <c r="BI1891" s="123"/>
      <c r="BJ1891" s="123"/>
      <c r="BK1891" s="123"/>
      <c r="BL1891" s="123"/>
      <c r="BM1891" s="123"/>
      <c r="BN1891" s="123"/>
      <c r="BO1891" s="123"/>
      <c r="BP1891" s="123"/>
      <c r="BQ1891" s="123"/>
      <c r="BR1891" s="123"/>
      <c r="BS1891" s="123"/>
      <c r="BT1891" s="123"/>
      <c r="BU1891" s="123"/>
      <c r="BV1891" s="123"/>
      <c r="BW1891" s="123"/>
      <c r="BX1891" s="123"/>
      <c r="BY1891" s="123"/>
      <c r="BZ1891" s="123"/>
    </row>
    <row r="1892" spans="1:78" ht="12.75" customHeight="1" x14ac:dyDescent="0.2">
      <c r="B1892" s="169"/>
      <c r="C1892" s="169"/>
      <c r="E1892" s="110"/>
      <c r="Q1892" s="110"/>
    </row>
    <row r="1893" spans="1:78" ht="12.75" customHeight="1" x14ac:dyDescent="0.2">
      <c r="B1893" s="169"/>
      <c r="C1893" s="169"/>
      <c r="E1893" s="110"/>
      <c r="Q1893" s="110"/>
    </row>
    <row r="1894" spans="1:78" ht="12.75" customHeight="1" x14ac:dyDescent="0.2">
      <c r="B1894" s="110"/>
      <c r="C1894" s="169"/>
      <c r="D1894" s="169"/>
      <c r="E1894" s="110"/>
      <c r="Q1894" s="110"/>
    </row>
    <row r="1895" spans="1:78" ht="12.75" customHeight="1" x14ac:dyDescent="0.2">
      <c r="A1895" s="170"/>
      <c r="B1895" s="110"/>
      <c r="C1895" s="171"/>
      <c r="D1895" s="169"/>
      <c r="E1895" s="110"/>
      <c r="Q1895" s="110"/>
    </row>
    <row r="1896" spans="1:78" ht="12.75" customHeight="1" x14ac:dyDescent="0.2">
      <c r="A1896" s="170"/>
      <c r="B1896" s="110"/>
      <c r="C1896" s="110"/>
      <c r="E1896" s="110"/>
      <c r="Q1896" s="110"/>
    </row>
    <row r="1897" spans="1:78" ht="12.75" customHeight="1" x14ac:dyDescent="0.2">
      <c r="A1897" s="170"/>
      <c r="B1897" s="110"/>
      <c r="C1897" s="171"/>
      <c r="D1897" s="169"/>
      <c r="E1897" s="110"/>
      <c r="Q1897" s="110"/>
    </row>
    <row r="1898" spans="1:78" s="123" customFormat="1" ht="12.75" customHeight="1" x14ac:dyDescent="0.2">
      <c r="A1898" s="114"/>
      <c r="B1898" s="110"/>
      <c r="C1898" s="169"/>
      <c r="D1898" s="169"/>
      <c r="E1898" s="110"/>
      <c r="F1898" s="110"/>
      <c r="G1898" s="110"/>
      <c r="H1898" s="110"/>
      <c r="I1898" s="110"/>
      <c r="J1898" s="110"/>
      <c r="K1898" s="110"/>
      <c r="L1898" s="110"/>
      <c r="M1898" s="110"/>
      <c r="N1898" s="110"/>
      <c r="O1898" s="110"/>
      <c r="P1898" s="110"/>
      <c r="Q1898" s="110"/>
      <c r="R1898" s="113"/>
      <c r="S1898" s="113"/>
      <c r="T1898" s="113"/>
      <c r="U1898" s="113"/>
      <c r="V1898" s="113"/>
      <c r="W1898" s="113"/>
      <c r="X1898" s="113"/>
      <c r="Y1898" s="113"/>
      <c r="Z1898" s="113"/>
      <c r="AA1898" s="113"/>
      <c r="AB1898" s="113"/>
      <c r="AC1898" s="113"/>
      <c r="AD1898" s="113"/>
      <c r="AE1898" s="113"/>
      <c r="AF1898" s="113"/>
      <c r="AG1898" s="113"/>
      <c r="AH1898" s="113"/>
      <c r="AI1898" s="113"/>
      <c r="AJ1898" s="113"/>
      <c r="AK1898" s="113"/>
      <c r="AL1898" s="113"/>
      <c r="AM1898" s="113"/>
      <c r="AN1898" s="113"/>
      <c r="AO1898" s="113"/>
      <c r="AP1898" s="113"/>
      <c r="AQ1898" s="113"/>
      <c r="AR1898" s="113"/>
      <c r="AS1898" s="113"/>
      <c r="AT1898" s="113"/>
      <c r="AU1898" s="113"/>
      <c r="AV1898" s="113"/>
      <c r="AW1898" s="113"/>
      <c r="AX1898" s="113"/>
      <c r="AY1898" s="113"/>
      <c r="AZ1898" s="113"/>
      <c r="BA1898" s="113"/>
      <c r="BB1898" s="113"/>
      <c r="BC1898" s="113"/>
      <c r="BD1898" s="113"/>
      <c r="BE1898" s="113"/>
      <c r="BF1898" s="113"/>
      <c r="BG1898" s="113"/>
      <c r="BH1898" s="113"/>
      <c r="BI1898" s="113"/>
      <c r="BJ1898" s="113"/>
      <c r="BK1898" s="113"/>
      <c r="BL1898" s="113"/>
      <c r="BM1898" s="113"/>
      <c r="BN1898" s="113"/>
      <c r="BO1898" s="113"/>
      <c r="BP1898" s="113"/>
      <c r="BQ1898" s="113"/>
      <c r="BR1898" s="113"/>
      <c r="BS1898" s="113"/>
      <c r="BT1898" s="113"/>
      <c r="BU1898" s="113"/>
      <c r="BV1898" s="113"/>
      <c r="BW1898" s="113"/>
      <c r="BX1898" s="113"/>
      <c r="BY1898" s="113"/>
      <c r="BZ1898" s="113"/>
    </row>
    <row r="1899" spans="1:78" ht="12.75" customHeight="1" x14ac:dyDescent="0.2">
      <c r="B1899" s="169"/>
      <c r="C1899" s="169"/>
      <c r="E1899" s="110"/>
      <c r="Q1899" s="110"/>
      <c r="T1899" s="123"/>
    </row>
    <row r="1900" spans="1:78" ht="12.75" customHeight="1" x14ac:dyDescent="0.2">
      <c r="B1900" s="110"/>
      <c r="C1900" s="169"/>
      <c r="D1900" s="169"/>
      <c r="E1900" s="110"/>
      <c r="Q1900" s="110"/>
      <c r="T1900" s="123"/>
    </row>
    <row r="1901" spans="1:78" ht="12.75" customHeight="1" x14ac:dyDescent="0.2">
      <c r="A1901" s="170"/>
      <c r="B1901" s="110"/>
      <c r="C1901" s="171"/>
      <c r="D1901" s="171"/>
      <c r="E1901" s="110"/>
      <c r="Q1901" s="110"/>
      <c r="R1901" s="123"/>
      <c r="T1901" s="123"/>
      <c r="U1901" s="123"/>
      <c r="V1901" s="123"/>
      <c r="W1901" s="123"/>
      <c r="X1901" s="123"/>
      <c r="Y1901" s="123"/>
      <c r="Z1901" s="123"/>
      <c r="AA1901" s="123"/>
      <c r="AB1901" s="123"/>
      <c r="AC1901" s="123"/>
      <c r="AD1901" s="123"/>
      <c r="AE1901" s="123"/>
      <c r="AF1901" s="123"/>
      <c r="AG1901" s="123"/>
      <c r="AH1901" s="123"/>
      <c r="AI1901" s="123"/>
      <c r="AJ1901" s="123"/>
      <c r="AK1901" s="123"/>
      <c r="AL1901" s="123"/>
      <c r="AM1901" s="123"/>
      <c r="AN1901" s="123"/>
      <c r="AO1901" s="123"/>
      <c r="AP1901" s="123"/>
      <c r="AQ1901" s="123"/>
      <c r="AR1901" s="123"/>
      <c r="AS1901" s="123"/>
      <c r="AT1901" s="123"/>
      <c r="AU1901" s="123"/>
      <c r="AV1901" s="123"/>
      <c r="AW1901" s="123"/>
      <c r="AX1901" s="123"/>
      <c r="AY1901" s="123"/>
      <c r="AZ1901" s="123"/>
      <c r="BA1901" s="123"/>
      <c r="BB1901" s="123"/>
      <c r="BC1901" s="123"/>
      <c r="BD1901" s="123"/>
      <c r="BE1901" s="123"/>
      <c r="BF1901" s="123"/>
      <c r="BG1901" s="123"/>
      <c r="BH1901" s="123"/>
      <c r="BI1901" s="123"/>
      <c r="BJ1901" s="123"/>
      <c r="BK1901" s="123"/>
      <c r="BL1901" s="123"/>
      <c r="BM1901" s="123"/>
      <c r="BN1901" s="123"/>
      <c r="BO1901" s="123"/>
      <c r="BP1901" s="123"/>
      <c r="BQ1901" s="123"/>
      <c r="BR1901" s="123"/>
      <c r="BS1901" s="123"/>
      <c r="BT1901" s="123"/>
      <c r="BU1901" s="123"/>
      <c r="BV1901" s="123"/>
      <c r="BW1901" s="123"/>
      <c r="BX1901" s="123"/>
      <c r="BY1901" s="123"/>
      <c r="BZ1901" s="123"/>
    </row>
    <row r="1902" spans="1:78" ht="12.75" customHeight="1" x14ac:dyDescent="0.2">
      <c r="B1902" s="110"/>
      <c r="C1902" s="169"/>
      <c r="D1902" s="169"/>
      <c r="E1902" s="110"/>
      <c r="Q1902" s="110"/>
      <c r="R1902" s="123"/>
      <c r="T1902" s="123"/>
      <c r="U1902" s="123"/>
      <c r="V1902" s="123"/>
      <c r="W1902" s="123"/>
      <c r="X1902" s="123"/>
      <c r="Y1902" s="123"/>
      <c r="Z1902" s="123"/>
      <c r="AA1902" s="123"/>
      <c r="AB1902" s="123"/>
      <c r="AC1902" s="123"/>
      <c r="AD1902" s="123"/>
      <c r="AE1902" s="123"/>
      <c r="AF1902" s="123"/>
      <c r="AG1902" s="123"/>
      <c r="AH1902" s="123"/>
      <c r="AI1902" s="123"/>
      <c r="AJ1902" s="123"/>
      <c r="AK1902" s="123"/>
      <c r="AL1902" s="123"/>
      <c r="AM1902" s="123"/>
      <c r="AN1902" s="123"/>
      <c r="AO1902" s="123"/>
      <c r="AP1902" s="123"/>
      <c r="AQ1902" s="123"/>
      <c r="AR1902" s="123"/>
      <c r="AS1902" s="123"/>
      <c r="AT1902" s="123"/>
      <c r="AU1902" s="123"/>
      <c r="AV1902" s="123"/>
      <c r="AW1902" s="123"/>
      <c r="AX1902" s="123"/>
      <c r="AY1902" s="123"/>
      <c r="AZ1902" s="123"/>
      <c r="BA1902" s="123"/>
      <c r="BB1902" s="123"/>
      <c r="BC1902" s="123"/>
      <c r="BD1902" s="123"/>
      <c r="BE1902" s="123"/>
      <c r="BF1902" s="123"/>
      <c r="BG1902" s="123"/>
      <c r="BH1902" s="123"/>
      <c r="BI1902" s="123"/>
      <c r="BJ1902" s="123"/>
      <c r="BK1902" s="123"/>
      <c r="BL1902" s="123"/>
      <c r="BM1902" s="123"/>
      <c r="BN1902" s="123"/>
      <c r="BO1902" s="123"/>
      <c r="BP1902" s="123"/>
      <c r="BQ1902" s="123"/>
      <c r="BR1902" s="123"/>
      <c r="BS1902" s="123"/>
      <c r="BT1902" s="123"/>
      <c r="BU1902" s="123"/>
      <c r="BV1902" s="123"/>
      <c r="BW1902" s="123"/>
      <c r="BX1902" s="123"/>
      <c r="BY1902" s="123"/>
      <c r="BZ1902" s="123"/>
    </row>
    <row r="1903" spans="1:78" ht="12.75" customHeight="1" x14ac:dyDescent="0.2">
      <c r="B1903" s="110"/>
      <c r="C1903" s="169"/>
      <c r="D1903" s="169"/>
      <c r="E1903" s="110"/>
      <c r="Q1903" s="110"/>
      <c r="R1903" s="123"/>
      <c r="U1903" s="123"/>
      <c r="V1903" s="123"/>
      <c r="W1903" s="123"/>
      <c r="X1903" s="123"/>
      <c r="Y1903" s="123"/>
      <c r="Z1903" s="123"/>
      <c r="AA1903" s="123"/>
      <c r="AB1903" s="123"/>
      <c r="AC1903" s="123"/>
      <c r="AD1903" s="123"/>
      <c r="AE1903" s="123"/>
      <c r="AF1903" s="123"/>
      <c r="AG1903" s="123"/>
      <c r="AH1903" s="123"/>
      <c r="AI1903" s="123"/>
      <c r="AJ1903" s="123"/>
      <c r="AK1903" s="123"/>
      <c r="AL1903" s="123"/>
      <c r="AM1903" s="123"/>
      <c r="AN1903" s="123"/>
      <c r="AO1903" s="123"/>
      <c r="AP1903" s="123"/>
      <c r="AQ1903" s="123"/>
      <c r="AR1903" s="123"/>
      <c r="AS1903" s="123"/>
      <c r="AT1903" s="123"/>
      <c r="AU1903" s="123"/>
      <c r="AV1903" s="123"/>
      <c r="AW1903" s="123"/>
      <c r="AX1903" s="123"/>
      <c r="AY1903" s="123"/>
      <c r="AZ1903" s="123"/>
      <c r="BA1903" s="123"/>
      <c r="BB1903" s="123"/>
      <c r="BC1903" s="123"/>
      <c r="BD1903" s="123"/>
      <c r="BE1903" s="123"/>
      <c r="BF1903" s="123"/>
      <c r="BG1903" s="123"/>
      <c r="BH1903" s="123"/>
      <c r="BI1903" s="123"/>
      <c r="BJ1903" s="123"/>
      <c r="BK1903" s="123"/>
      <c r="BL1903" s="123"/>
      <c r="BM1903" s="123"/>
      <c r="BN1903" s="123"/>
      <c r="BO1903" s="123"/>
      <c r="BP1903" s="123"/>
      <c r="BQ1903" s="123"/>
      <c r="BR1903" s="123"/>
      <c r="BS1903" s="123"/>
      <c r="BT1903" s="123"/>
      <c r="BU1903" s="123"/>
      <c r="BV1903" s="123"/>
      <c r="BW1903" s="123"/>
      <c r="BX1903" s="123"/>
      <c r="BY1903" s="123"/>
      <c r="BZ1903" s="123"/>
    </row>
    <row r="1904" spans="1:78" ht="12.75" customHeight="1" x14ac:dyDescent="0.2">
      <c r="A1904" s="183"/>
      <c r="B1904" s="110"/>
      <c r="C1904" s="169"/>
      <c r="D1904" s="169"/>
      <c r="E1904" s="110"/>
      <c r="Q1904" s="110"/>
      <c r="R1904" s="123"/>
      <c r="U1904" s="123"/>
      <c r="V1904" s="123"/>
      <c r="W1904" s="123"/>
      <c r="X1904" s="123"/>
      <c r="Y1904" s="123"/>
      <c r="Z1904" s="123"/>
      <c r="AA1904" s="123"/>
      <c r="AB1904" s="123"/>
      <c r="AC1904" s="123"/>
      <c r="AD1904" s="123"/>
      <c r="AE1904" s="123"/>
      <c r="AF1904" s="123"/>
      <c r="AG1904" s="123"/>
      <c r="AH1904" s="123"/>
      <c r="AI1904" s="123"/>
      <c r="AJ1904" s="123"/>
      <c r="AK1904" s="123"/>
      <c r="AL1904" s="123"/>
      <c r="AM1904" s="123"/>
      <c r="AN1904" s="123"/>
      <c r="AO1904" s="123"/>
      <c r="AP1904" s="123"/>
      <c r="AQ1904" s="123"/>
      <c r="AR1904" s="123"/>
      <c r="AS1904" s="123"/>
      <c r="AT1904" s="123"/>
      <c r="AU1904" s="123"/>
      <c r="AV1904" s="123"/>
      <c r="AW1904" s="123"/>
      <c r="AX1904" s="123"/>
      <c r="AY1904" s="123"/>
      <c r="AZ1904" s="123"/>
      <c r="BA1904" s="123"/>
      <c r="BB1904" s="123"/>
      <c r="BC1904" s="123"/>
      <c r="BD1904" s="123"/>
      <c r="BE1904" s="123"/>
      <c r="BF1904" s="123"/>
      <c r="BG1904" s="123"/>
      <c r="BH1904" s="123"/>
      <c r="BI1904" s="123"/>
      <c r="BJ1904" s="123"/>
      <c r="BK1904" s="123"/>
      <c r="BL1904" s="123"/>
      <c r="BM1904" s="123"/>
      <c r="BN1904" s="123"/>
      <c r="BO1904" s="123"/>
      <c r="BP1904" s="123"/>
      <c r="BQ1904" s="123"/>
      <c r="BR1904" s="123"/>
      <c r="BS1904" s="123"/>
      <c r="BT1904" s="123"/>
      <c r="BU1904" s="123"/>
      <c r="BV1904" s="123"/>
      <c r="BW1904" s="123"/>
      <c r="BX1904" s="123"/>
      <c r="BY1904" s="123"/>
      <c r="BZ1904" s="123"/>
    </row>
    <row r="1905" spans="1:78" s="123" customFormat="1" ht="12.75" customHeight="1" x14ac:dyDescent="0.2">
      <c r="A1905" s="170"/>
      <c r="B1905" s="110"/>
      <c r="C1905" s="171"/>
      <c r="D1905" s="171"/>
      <c r="E1905" s="110"/>
      <c r="F1905" s="110"/>
      <c r="G1905" s="110"/>
      <c r="H1905" s="110"/>
      <c r="I1905" s="110"/>
      <c r="J1905" s="110"/>
      <c r="K1905" s="110"/>
      <c r="L1905" s="110"/>
      <c r="M1905" s="110"/>
      <c r="N1905" s="110"/>
      <c r="O1905" s="110"/>
      <c r="P1905" s="110"/>
      <c r="Q1905" s="110"/>
      <c r="R1905" s="113"/>
      <c r="S1905" s="113"/>
      <c r="T1905" s="113"/>
      <c r="U1905" s="113"/>
      <c r="V1905" s="113"/>
      <c r="W1905" s="113"/>
      <c r="X1905" s="113"/>
      <c r="Y1905" s="113"/>
      <c r="Z1905" s="113"/>
      <c r="AA1905" s="113"/>
      <c r="AB1905" s="113"/>
      <c r="AC1905" s="113"/>
      <c r="AD1905" s="113"/>
      <c r="AE1905" s="113"/>
      <c r="AF1905" s="113"/>
      <c r="AG1905" s="113"/>
      <c r="AH1905" s="113"/>
      <c r="AI1905" s="113"/>
      <c r="AJ1905" s="113"/>
      <c r="AK1905" s="113"/>
      <c r="AL1905" s="113"/>
      <c r="AM1905" s="113"/>
      <c r="AN1905" s="113"/>
      <c r="AO1905" s="113"/>
      <c r="AP1905" s="113"/>
      <c r="AQ1905" s="113"/>
      <c r="AR1905" s="113"/>
      <c r="AS1905" s="113"/>
      <c r="AT1905" s="113"/>
      <c r="AU1905" s="113"/>
      <c r="AV1905" s="113"/>
      <c r="AW1905" s="113"/>
      <c r="AX1905" s="113"/>
      <c r="AY1905" s="113"/>
      <c r="AZ1905" s="113"/>
      <c r="BA1905" s="113"/>
      <c r="BB1905" s="113"/>
      <c r="BC1905" s="113"/>
      <c r="BD1905" s="113"/>
      <c r="BE1905" s="113"/>
      <c r="BF1905" s="113"/>
      <c r="BG1905" s="113"/>
      <c r="BH1905" s="113"/>
      <c r="BI1905" s="113"/>
      <c r="BJ1905" s="113"/>
      <c r="BK1905" s="113"/>
      <c r="BL1905" s="113"/>
      <c r="BM1905" s="113"/>
      <c r="BN1905" s="113"/>
      <c r="BO1905" s="113"/>
      <c r="BP1905" s="113"/>
      <c r="BQ1905" s="113"/>
      <c r="BR1905" s="113"/>
      <c r="BS1905" s="113"/>
      <c r="BT1905" s="113"/>
      <c r="BU1905" s="113"/>
      <c r="BV1905" s="113"/>
      <c r="BW1905" s="113"/>
      <c r="BX1905" s="113"/>
      <c r="BY1905" s="113"/>
      <c r="BZ1905" s="113"/>
    </row>
    <row r="1906" spans="1:78" s="123" customFormat="1" ht="12.75" customHeight="1" x14ac:dyDescent="0.2">
      <c r="A1906" s="183"/>
      <c r="B1906" s="110"/>
      <c r="C1906" s="171"/>
      <c r="D1906" s="171"/>
      <c r="E1906" s="110"/>
      <c r="F1906" s="110"/>
      <c r="G1906" s="110"/>
      <c r="H1906" s="110"/>
      <c r="I1906" s="110"/>
      <c r="J1906" s="110"/>
      <c r="K1906" s="110"/>
      <c r="L1906" s="110"/>
      <c r="M1906" s="110"/>
      <c r="N1906" s="110"/>
      <c r="O1906" s="110"/>
      <c r="P1906" s="110"/>
      <c r="Q1906" s="110"/>
      <c r="R1906" s="113"/>
      <c r="S1906" s="113"/>
      <c r="T1906" s="113"/>
      <c r="U1906" s="113"/>
      <c r="V1906" s="113"/>
      <c r="W1906" s="113"/>
      <c r="X1906" s="113"/>
      <c r="Y1906" s="113"/>
      <c r="Z1906" s="113"/>
      <c r="AA1906" s="113"/>
      <c r="AB1906" s="113"/>
      <c r="AC1906" s="113"/>
      <c r="AD1906" s="113"/>
      <c r="AE1906" s="113"/>
      <c r="AF1906" s="113"/>
      <c r="AG1906" s="113"/>
      <c r="AH1906" s="113"/>
      <c r="AI1906" s="113"/>
      <c r="AJ1906" s="113"/>
      <c r="AK1906" s="113"/>
      <c r="AL1906" s="113"/>
      <c r="AM1906" s="113"/>
      <c r="AN1906" s="113"/>
      <c r="AO1906" s="113"/>
      <c r="AP1906" s="113"/>
      <c r="AQ1906" s="113"/>
      <c r="AR1906" s="113"/>
      <c r="AS1906" s="113"/>
      <c r="AT1906" s="113"/>
      <c r="AU1906" s="113"/>
      <c r="AV1906" s="113"/>
      <c r="AW1906" s="113"/>
      <c r="AX1906" s="113"/>
      <c r="AY1906" s="113"/>
      <c r="AZ1906" s="113"/>
      <c r="BA1906" s="113"/>
      <c r="BB1906" s="113"/>
      <c r="BC1906" s="113"/>
      <c r="BD1906" s="113"/>
      <c r="BE1906" s="113"/>
      <c r="BF1906" s="113"/>
      <c r="BG1906" s="113"/>
      <c r="BH1906" s="113"/>
      <c r="BI1906" s="113"/>
      <c r="BJ1906" s="113"/>
      <c r="BK1906" s="113"/>
      <c r="BL1906" s="113"/>
      <c r="BM1906" s="113"/>
      <c r="BN1906" s="113"/>
      <c r="BO1906" s="113"/>
      <c r="BP1906" s="113"/>
      <c r="BQ1906" s="113"/>
      <c r="BR1906" s="113"/>
      <c r="BS1906" s="113"/>
      <c r="BT1906" s="113"/>
      <c r="BU1906" s="113"/>
      <c r="BV1906" s="113"/>
      <c r="BW1906" s="113"/>
      <c r="BX1906" s="113"/>
      <c r="BY1906" s="113"/>
      <c r="BZ1906" s="113"/>
    </row>
    <row r="1907" spans="1:78" s="123" customFormat="1" ht="12.75" customHeight="1" x14ac:dyDescent="0.2">
      <c r="A1907" s="183"/>
      <c r="B1907" s="110"/>
      <c r="C1907" s="171"/>
      <c r="D1907" s="171"/>
      <c r="E1907" s="110"/>
      <c r="F1907" s="110"/>
      <c r="G1907" s="110"/>
      <c r="H1907" s="110"/>
      <c r="I1907" s="110"/>
      <c r="J1907" s="110"/>
      <c r="K1907" s="110"/>
      <c r="L1907" s="110"/>
      <c r="M1907" s="110"/>
      <c r="N1907" s="110"/>
      <c r="O1907" s="110"/>
      <c r="P1907" s="110"/>
      <c r="Q1907" s="110"/>
      <c r="R1907" s="113"/>
      <c r="S1907" s="113"/>
      <c r="T1907" s="113"/>
      <c r="U1907" s="113"/>
      <c r="V1907" s="113"/>
      <c r="W1907" s="113"/>
      <c r="X1907" s="113"/>
      <c r="Y1907" s="113"/>
      <c r="Z1907" s="113"/>
      <c r="AA1907" s="113"/>
      <c r="AB1907" s="113"/>
      <c r="AC1907" s="113"/>
      <c r="AD1907" s="113"/>
      <c r="AE1907" s="113"/>
      <c r="AF1907" s="113"/>
      <c r="AG1907" s="113"/>
      <c r="AH1907" s="113"/>
      <c r="AI1907" s="113"/>
      <c r="AJ1907" s="113"/>
      <c r="AK1907" s="113"/>
      <c r="AL1907" s="113"/>
      <c r="AM1907" s="113"/>
      <c r="AN1907" s="113"/>
      <c r="AO1907" s="113"/>
      <c r="AP1907" s="113"/>
      <c r="AQ1907" s="113"/>
      <c r="AR1907" s="113"/>
      <c r="AS1907" s="113"/>
      <c r="AT1907" s="113"/>
      <c r="AU1907" s="113"/>
      <c r="AV1907" s="113"/>
      <c r="AW1907" s="113"/>
      <c r="AX1907" s="113"/>
      <c r="AY1907" s="113"/>
      <c r="AZ1907" s="113"/>
      <c r="BA1907" s="113"/>
      <c r="BB1907" s="113"/>
      <c r="BC1907" s="113"/>
      <c r="BD1907" s="113"/>
      <c r="BE1907" s="113"/>
      <c r="BF1907" s="113"/>
      <c r="BG1907" s="113"/>
      <c r="BH1907" s="113"/>
      <c r="BI1907" s="113"/>
      <c r="BJ1907" s="113"/>
      <c r="BK1907" s="113"/>
      <c r="BL1907" s="113"/>
      <c r="BM1907" s="113"/>
      <c r="BN1907" s="113"/>
      <c r="BO1907" s="113"/>
      <c r="BP1907" s="113"/>
      <c r="BQ1907" s="113"/>
      <c r="BR1907" s="113"/>
      <c r="BS1907" s="113"/>
      <c r="BT1907" s="113"/>
      <c r="BU1907" s="113"/>
      <c r="BV1907" s="113"/>
      <c r="BW1907" s="113"/>
      <c r="BX1907" s="113"/>
      <c r="BY1907" s="113"/>
      <c r="BZ1907" s="113"/>
    </row>
    <row r="1908" spans="1:78" ht="12.75" customHeight="1" x14ac:dyDescent="0.2">
      <c r="B1908" s="110"/>
      <c r="C1908" s="169"/>
      <c r="D1908" s="169"/>
      <c r="E1908" s="110"/>
      <c r="Q1908" s="110"/>
      <c r="T1908" s="123"/>
    </row>
    <row r="1909" spans="1:78" ht="12.75" customHeight="1" x14ac:dyDescent="0.2">
      <c r="B1909" s="110"/>
      <c r="C1909" s="169"/>
      <c r="D1909" s="169"/>
      <c r="E1909" s="110"/>
      <c r="Q1909" s="110"/>
    </row>
    <row r="1910" spans="1:78" ht="12.75" customHeight="1" x14ac:dyDescent="0.2">
      <c r="A1910" s="170"/>
      <c r="B1910" s="110"/>
      <c r="C1910" s="171"/>
      <c r="D1910" s="171"/>
      <c r="E1910" s="110"/>
      <c r="Q1910" s="110"/>
      <c r="R1910" s="123"/>
      <c r="U1910" s="123"/>
      <c r="V1910" s="123"/>
      <c r="W1910" s="123"/>
      <c r="X1910" s="123"/>
      <c r="Y1910" s="123"/>
      <c r="Z1910" s="123"/>
      <c r="AA1910" s="123"/>
      <c r="AB1910" s="123"/>
      <c r="AC1910" s="123"/>
      <c r="AD1910" s="123"/>
      <c r="AE1910" s="123"/>
      <c r="AF1910" s="123"/>
      <c r="AG1910" s="123"/>
      <c r="AH1910" s="123"/>
      <c r="AI1910" s="123"/>
      <c r="AJ1910" s="123"/>
      <c r="AK1910" s="123"/>
      <c r="AL1910" s="123"/>
      <c r="AM1910" s="123"/>
      <c r="AN1910" s="123"/>
      <c r="AO1910" s="123"/>
      <c r="AP1910" s="123"/>
      <c r="AQ1910" s="123"/>
      <c r="AR1910" s="123"/>
      <c r="AS1910" s="123"/>
      <c r="AT1910" s="123"/>
      <c r="AU1910" s="123"/>
      <c r="AV1910" s="123"/>
      <c r="AW1910" s="123"/>
      <c r="AX1910" s="123"/>
      <c r="AY1910" s="123"/>
      <c r="AZ1910" s="123"/>
      <c r="BA1910" s="123"/>
      <c r="BB1910" s="123"/>
      <c r="BC1910" s="123"/>
      <c r="BD1910" s="123"/>
      <c r="BE1910" s="123"/>
      <c r="BF1910" s="123"/>
      <c r="BG1910" s="123"/>
      <c r="BH1910" s="123"/>
      <c r="BI1910" s="123"/>
      <c r="BJ1910" s="123"/>
      <c r="BK1910" s="123"/>
      <c r="BL1910" s="123"/>
      <c r="BM1910" s="123"/>
      <c r="BN1910" s="123"/>
      <c r="BO1910" s="123"/>
      <c r="BP1910" s="123"/>
      <c r="BQ1910" s="123"/>
      <c r="BR1910" s="123"/>
      <c r="BS1910" s="123"/>
      <c r="BT1910" s="123"/>
      <c r="BU1910" s="123"/>
      <c r="BV1910" s="123"/>
      <c r="BW1910" s="123"/>
      <c r="BX1910" s="123"/>
      <c r="BY1910" s="123"/>
      <c r="BZ1910" s="123"/>
    </row>
    <row r="1911" spans="1:78" ht="12.75" customHeight="1" x14ac:dyDescent="0.2">
      <c r="A1911" s="172"/>
      <c r="B1911" s="110"/>
      <c r="C1911" s="171"/>
      <c r="D1911" s="171"/>
      <c r="E1911" s="110"/>
      <c r="Q1911" s="110"/>
    </row>
    <row r="1912" spans="1:78" ht="12.75" customHeight="1" x14ac:dyDescent="0.2">
      <c r="B1912" s="110"/>
      <c r="C1912" s="169"/>
      <c r="D1912" s="169"/>
      <c r="E1912" s="110"/>
      <c r="Q1912" s="110"/>
    </row>
    <row r="1913" spans="1:78" ht="12.75" customHeight="1" x14ac:dyDescent="0.2">
      <c r="A1913" s="183"/>
      <c r="B1913" s="110"/>
      <c r="C1913" s="169"/>
      <c r="D1913" s="169"/>
      <c r="E1913" s="110"/>
      <c r="Q1913" s="110"/>
    </row>
    <row r="1914" spans="1:78" ht="12.75" customHeight="1" x14ac:dyDescent="0.2">
      <c r="B1914" s="110"/>
      <c r="C1914" s="169"/>
      <c r="D1914" s="169"/>
      <c r="E1914" s="110"/>
      <c r="Q1914" s="110"/>
    </row>
    <row r="1915" spans="1:78" ht="12.75" customHeight="1" x14ac:dyDescent="0.2">
      <c r="A1915" s="183"/>
      <c r="B1915" s="110"/>
      <c r="C1915" s="169"/>
      <c r="D1915" s="169"/>
      <c r="E1915" s="110"/>
      <c r="Q1915" s="110"/>
    </row>
    <row r="1916" spans="1:78" ht="12.75" customHeight="1" x14ac:dyDescent="0.2">
      <c r="A1916" s="183"/>
      <c r="B1916" s="110"/>
      <c r="C1916" s="169"/>
      <c r="D1916" s="169"/>
      <c r="E1916" s="110"/>
      <c r="Q1916" s="110"/>
    </row>
    <row r="1917" spans="1:78" s="123" customFormat="1" ht="12.75" customHeight="1" x14ac:dyDescent="0.2">
      <c r="A1917" s="114"/>
      <c r="B1917" s="110"/>
      <c r="C1917" s="169"/>
      <c r="D1917" s="169"/>
      <c r="E1917" s="110"/>
      <c r="F1917" s="110"/>
      <c r="G1917" s="110"/>
      <c r="H1917" s="110"/>
      <c r="I1917" s="110"/>
      <c r="J1917" s="110"/>
      <c r="K1917" s="110"/>
      <c r="L1917" s="110"/>
      <c r="M1917" s="110"/>
      <c r="N1917" s="110"/>
      <c r="O1917" s="110"/>
      <c r="P1917" s="110"/>
      <c r="Q1917" s="110"/>
      <c r="R1917" s="113"/>
      <c r="S1917" s="113"/>
      <c r="T1917" s="113"/>
      <c r="U1917" s="113"/>
      <c r="V1917" s="113"/>
      <c r="W1917" s="113"/>
      <c r="X1917" s="113"/>
      <c r="Y1917" s="113"/>
      <c r="Z1917" s="113"/>
      <c r="AA1917" s="113"/>
      <c r="AB1917" s="113"/>
      <c r="AC1917" s="113"/>
      <c r="AD1917" s="113"/>
      <c r="AE1917" s="113"/>
      <c r="AF1917" s="113"/>
      <c r="AG1917" s="113"/>
      <c r="AH1917" s="113"/>
      <c r="AI1917" s="113"/>
      <c r="AJ1917" s="113"/>
      <c r="AK1917" s="113"/>
      <c r="AL1917" s="113"/>
      <c r="AM1917" s="113"/>
      <c r="AN1917" s="113"/>
      <c r="AO1917" s="113"/>
      <c r="AP1917" s="113"/>
      <c r="AQ1917" s="113"/>
      <c r="AR1917" s="113"/>
      <c r="AS1917" s="113"/>
      <c r="AT1917" s="113"/>
      <c r="AU1917" s="113"/>
      <c r="AV1917" s="113"/>
      <c r="AW1917" s="113"/>
      <c r="AX1917" s="113"/>
      <c r="AY1917" s="113"/>
      <c r="AZ1917" s="113"/>
      <c r="BA1917" s="113"/>
      <c r="BB1917" s="113"/>
      <c r="BC1917" s="113"/>
      <c r="BD1917" s="113"/>
      <c r="BE1917" s="113"/>
      <c r="BF1917" s="113"/>
      <c r="BG1917" s="113"/>
      <c r="BH1917" s="113"/>
      <c r="BI1917" s="113"/>
      <c r="BJ1917" s="113"/>
      <c r="BK1917" s="113"/>
      <c r="BL1917" s="113"/>
      <c r="BM1917" s="113"/>
      <c r="BN1917" s="113"/>
      <c r="BO1917" s="113"/>
      <c r="BP1917" s="113"/>
      <c r="BQ1917" s="113"/>
      <c r="BR1917" s="113"/>
      <c r="BS1917" s="113"/>
      <c r="BT1917" s="113"/>
      <c r="BU1917" s="113"/>
      <c r="BV1917" s="113"/>
      <c r="BW1917" s="113"/>
      <c r="BX1917" s="113"/>
      <c r="BY1917" s="113"/>
      <c r="BZ1917" s="113"/>
    </row>
    <row r="1918" spans="1:78" ht="12.75" customHeight="1" x14ac:dyDescent="0.2">
      <c r="A1918" s="170"/>
      <c r="B1918" s="110"/>
      <c r="C1918" s="171"/>
      <c r="D1918" s="171"/>
      <c r="E1918" s="110"/>
      <c r="Q1918" s="110"/>
      <c r="T1918" s="123"/>
    </row>
    <row r="1919" spans="1:78" ht="12.75" customHeight="1" x14ac:dyDescent="0.2">
      <c r="A1919" s="172"/>
      <c r="B1919" s="110"/>
      <c r="C1919" s="171"/>
      <c r="D1919" s="171"/>
      <c r="E1919" s="110"/>
      <c r="Q1919" s="110"/>
    </row>
    <row r="1920" spans="1:78" ht="12.75" customHeight="1" x14ac:dyDescent="0.2">
      <c r="C1920" s="169"/>
      <c r="E1920" s="110"/>
      <c r="Q1920" s="110"/>
      <c r="R1920" s="123"/>
      <c r="U1920" s="123"/>
      <c r="V1920" s="123"/>
      <c r="W1920" s="123"/>
      <c r="X1920" s="123"/>
      <c r="Y1920" s="123"/>
      <c r="Z1920" s="123"/>
      <c r="AA1920" s="123"/>
      <c r="AB1920" s="123"/>
      <c r="AC1920" s="123"/>
      <c r="AD1920" s="123"/>
      <c r="AE1920" s="123"/>
      <c r="AF1920" s="123"/>
      <c r="AG1920" s="123"/>
      <c r="AH1920" s="123"/>
      <c r="AI1920" s="123"/>
      <c r="AJ1920" s="123"/>
      <c r="AK1920" s="123"/>
      <c r="AL1920" s="123"/>
      <c r="AM1920" s="123"/>
      <c r="AN1920" s="123"/>
      <c r="AO1920" s="123"/>
      <c r="AP1920" s="123"/>
      <c r="AQ1920" s="123"/>
      <c r="AR1920" s="123"/>
      <c r="AS1920" s="123"/>
      <c r="AT1920" s="123"/>
      <c r="AU1920" s="123"/>
      <c r="AV1920" s="123"/>
      <c r="AW1920" s="123"/>
      <c r="AX1920" s="123"/>
      <c r="AY1920" s="123"/>
      <c r="AZ1920" s="123"/>
      <c r="BA1920" s="123"/>
      <c r="BB1920" s="123"/>
      <c r="BC1920" s="123"/>
      <c r="BD1920" s="123"/>
      <c r="BE1920" s="123"/>
      <c r="BF1920" s="123"/>
      <c r="BG1920" s="123"/>
      <c r="BH1920" s="123"/>
      <c r="BI1920" s="123"/>
      <c r="BJ1920" s="123"/>
      <c r="BK1920" s="123"/>
      <c r="BL1920" s="123"/>
      <c r="BM1920" s="123"/>
      <c r="BN1920" s="123"/>
      <c r="BO1920" s="123"/>
      <c r="BP1920" s="123"/>
      <c r="BQ1920" s="123"/>
      <c r="BR1920" s="123"/>
      <c r="BS1920" s="123"/>
      <c r="BT1920" s="123"/>
      <c r="BU1920" s="123"/>
      <c r="BV1920" s="123"/>
      <c r="BW1920" s="123"/>
      <c r="BX1920" s="123"/>
      <c r="BY1920" s="123"/>
      <c r="BZ1920" s="123"/>
    </row>
    <row r="1921" spans="1:17" ht="12.75" customHeight="1" x14ac:dyDescent="0.2">
      <c r="A1921" s="170"/>
      <c r="B1921" s="110"/>
      <c r="C1921" s="171"/>
      <c r="D1921" s="171"/>
      <c r="E1921" s="110"/>
      <c r="Q1921" s="110"/>
    </row>
    <row r="1922" spans="1:17" ht="12.75" customHeight="1" x14ac:dyDescent="0.2">
      <c r="A1922" s="170"/>
      <c r="B1922" s="110"/>
      <c r="C1922" s="171"/>
      <c r="D1922" s="171"/>
      <c r="E1922" s="110"/>
      <c r="Q1922" s="110"/>
    </row>
    <row r="1923" spans="1:17" ht="12.75" customHeight="1" x14ac:dyDescent="0.2">
      <c r="B1923" s="169"/>
      <c r="C1923" s="169"/>
      <c r="E1923" s="110"/>
      <c r="Q1923" s="110"/>
    </row>
    <row r="1924" spans="1:17" ht="12.75" customHeight="1" x14ac:dyDescent="0.2">
      <c r="B1924" s="110"/>
      <c r="C1924" s="169"/>
      <c r="D1924" s="169"/>
      <c r="E1924" s="110"/>
      <c r="Q1924" s="110"/>
    </row>
    <row r="1925" spans="1:17" ht="12.75" customHeight="1" x14ac:dyDescent="0.2">
      <c r="B1925" s="110"/>
      <c r="C1925" s="169"/>
      <c r="D1925" s="169"/>
      <c r="E1925" s="110"/>
      <c r="Q1925" s="110"/>
    </row>
    <row r="1926" spans="1:17" ht="12.75" customHeight="1" x14ac:dyDescent="0.2">
      <c r="A1926" s="170"/>
      <c r="B1926" s="110"/>
      <c r="C1926" s="171"/>
      <c r="D1926" s="169"/>
      <c r="E1926" s="110"/>
      <c r="Q1926" s="110"/>
    </row>
    <row r="1927" spans="1:17" ht="12.75" customHeight="1" x14ac:dyDescent="0.2">
      <c r="A1927" s="170"/>
      <c r="B1927" s="110"/>
      <c r="C1927" s="171"/>
      <c r="D1927" s="169"/>
      <c r="E1927" s="110"/>
      <c r="Q1927" s="110"/>
    </row>
    <row r="1928" spans="1:17" ht="12.75" customHeight="1" x14ac:dyDescent="0.2">
      <c r="B1928" s="110"/>
      <c r="C1928" s="169"/>
      <c r="D1928" s="169"/>
      <c r="E1928" s="110"/>
      <c r="Q1928" s="110"/>
    </row>
    <row r="1929" spans="1:17" ht="12.75" customHeight="1" x14ac:dyDescent="0.2">
      <c r="B1929" s="110"/>
      <c r="C1929" s="110"/>
      <c r="E1929" s="110"/>
      <c r="Q1929" s="110"/>
    </row>
    <row r="1930" spans="1:17" ht="12.75" customHeight="1" x14ac:dyDescent="0.2">
      <c r="B1930" s="110"/>
      <c r="C1930" s="169"/>
      <c r="D1930" s="169"/>
      <c r="E1930" s="110"/>
      <c r="Q1930" s="110"/>
    </row>
    <row r="1931" spans="1:17" ht="12.75" customHeight="1" x14ac:dyDescent="0.2">
      <c r="B1931" s="110"/>
      <c r="C1931" s="169"/>
      <c r="D1931" s="169"/>
      <c r="E1931" s="110"/>
      <c r="Q1931" s="110"/>
    </row>
    <row r="1932" spans="1:17" ht="12.75" customHeight="1" x14ac:dyDescent="0.2">
      <c r="B1932" s="169"/>
      <c r="C1932" s="169"/>
      <c r="E1932" s="110"/>
      <c r="Q1932" s="110"/>
    </row>
    <row r="1933" spans="1:17" ht="12.75" customHeight="1" x14ac:dyDescent="0.2">
      <c r="A1933" s="170"/>
      <c r="B1933" s="110"/>
      <c r="C1933" s="171"/>
      <c r="D1933" s="169"/>
      <c r="E1933" s="110"/>
      <c r="Q1933" s="110"/>
    </row>
    <row r="1934" spans="1:17" ht="12.75" customHeight="1" x14ac:dyDescent="0.2">
      <c r="A1934" s="172"/>
      <c r="B1934" s="110"/>
      <c r="C1934" s="171"/>
      <c r="D1934" s="169"/>
      <c r="E1934" s="110"/>
      <c r="Q1934" s="110"/>
    </row>
    <row r="1935" spans="1:17" ht="12.75" customHeight="1" x14ac:dyDescent="0.2">
      <c r="A1935" s="170"/>
      <c r="B1935" s="110"/>
      <c r="C1935" s="171"/>
      <c r="D1935" s="169"/>
      <c r="E1935" s="110"/>
      <c r="Q1935" s="110"/>
    </row>
    <row r="1936" spans="1:17" ht="12.75" customHeight="1" x14ac:dyDescent="0.2">
      <c r="A1936" s="170"/>
      <c r="B1936" s="110"/>
      <c r="C1936" s="171"/>
      <c r="D1936" s="169"/>
      <c r="E1936" s="110"/>
      <c r="Q1936" s="110"/>
    </row>
    <row r="1937" spans="1:78" s="123" customFormat="1" ht="12.75" customHeight="1" x14ac:dyDescent="0.2">
      <c r="A1937" s="170"/>
      <c r="B1937" s="110"/>
      <c r="C1937" s="171"/>
      <c r="D1937" s="169"/>
      <c r="E1937" s="110"/>
      <c r="F1937" s="110"/>
      <c r="G1937" s="110"/>
      <c r="H1937" s="110"/>
      <c r="I1937" s="110"/>
      <c r="J1937" s="110"/>
      <c r="K1937" s="110"/>
      <c r="L1937" s="110"/>
      <c r="M1937" s="110"/>
      <c r="N1937" s="110"/>
      <c r="O1937" s="110"/>
      <c r="P1937" s="110"/>
      <c r="Q1937" s="110"/>
      <c r="R1937" s="113"/>
      <c r="S1937" s="113"/>
      <c r="T1937" s="113"/>
      <c r="U1937" s="113"/>
      <c r="V1937" s="113"/>
      <c r="W1937" s="113"/>
      <c r="X1937" s="113"/>
      <c r="Y1937" s="113"/>
      <c r="Z1937" s="113"/>
      <c r="AA1937" s="113"/>
      <c r="AB1937" s="113"/>
      <c r="AC1937" s="113"/>
      <c r="AD1937" s="113"/>
      <c r="AE1937" s="113"/>
      <c r="AF1937" s="113"/>
      <c r="AG1937" s="113"/>
      <c r="AH1937" s="113"/>
      <c r="AI1937" s="113"/>
      <c r="AJ1937" s="113"/>
      <c r="AK1937" s="113"/>
      <c r="AL1937" s="113"/>
      <c r="AM1937" s="113"/>
      <c r="AN1937" s="113"/>
      <c r="AO1937" s="113"/>
      <c r="AP1937" s="113"/>
      <c r="AQ1937" s="113"/>
      <c r="AR1937" s="113"/>
      <c r="AS1937" s="113"/>
      <c r="AT1937" s="113"/>
      <c r="AU1937" s="113"/>
      <c r="AV1937" s="113"/>
      <c r="AW1937" s="113"/>
      <c r="AX1937" s="113"/>
      <c r="AY1937" s="113"/>
      <c r="AZ1937" s="113"/>
      <c r="BA1937" s="113"/>
      <c r="BB1937" s="113"/>
      <c r="BC1937" s="113"/>
      <c r="BD1937" s="113"/>
      <c r="BE1937" s="113"/>
      <c r="BF1937" s="113"/>
      <c r="BG1937" s="113"/>
      <c r="BH1937" s="113"/>
      <c r="BI1937" s="113"/>
      <c r="BJ1937" s="113"/>
      <c r="BK1937" s="113"/>
      <c r="BL1937" s="113"/>
      <c r="BM1937" s="113"/>
      <c r="BN1937" s="113"/>
      <c r="BO1937" s="113"/>
      <c r="BP1937" s="113"/>
      <c r="BQ1937" s="113"/>
      <c r="BR1937" s="113"/>
      <c r="BS1937" s="113"/>
      <c r="BT1937" s="113"/>
      <c r="BU1937" s="113"/>
      <c r="BV1937" s="113"/>
      <c r="BW1937" s="113"/>
      <c r="BX1937" s="113"/>
      <c r="BY1937" s="113"/>
      <c r="BZ1937" s="113"/>
    </row>
    <row r="1938" spans="1:78" s="123" customFormat="1" ht="12.75" customHeight="1" x14ac:dyDescent="0.2">
      <c r="A1938" s="170"/>
      <c r="B1938" s="110"/>
      <c r="C1938" s="110"/>
      <c r="D1938" s="110"/>
      <c r="E1938" s="110"/>
      <c r="F1938" s="110"/>
      <c r="G1938" s="110"/>
      <c r="H1938" s="110"/>
      <c r="I1938" s="110"/>
      <c r="J1938" s="110"/>
      <c r="K1938" s="110"/>
      <c r="L1938" s="110"/>
      <c r="M1938" s="110"/>
      <c r="N1938" s="110"/>
      <c r="O1938" s="110"/>
      <c r="P1938" s="110"/>
      <c r="Q1938" s="110"/>
      <c r="R1938" s="113"/>
      <c r="S1938" s="113"/>
      <c r="T1938" s="113"/>
      <c r="U1938" s="113"/>
      <c r="V1938" s="113"/>
      <c r="W1938" s="113"/>
      <c r="X1938" s="113"/>
      <c r="Y1938" s="113"/>
      <c r="Z1938" s="113"/>
      <c r="AA1938" s="113"/>
      <c r="AB1938" s="113"/>
      <c r="AC1938" s="113"/>
      <c r="AD1938" s="113"/>
      <c r="AE1938" s="113"/>
      <c r="AF1938" s="113"/>
      <c r="AG1938" s="113"/>
      <c r="AH1938" s="113"/>
      <c r="AI1938" s="113"/>
      <c r="AJ1938" s="113"/>
      <c r="AK1938" s="113"/>
      <c r="AL1938" s="113"/>
      <c r="AM1938" s="113"/>
      <c r="AN1938" s="113"/>
      <c r="AO1938" s="113"/>
      <c r="AP1938" s="113"/>
      <c r="AQ1938" s="113"/>
      <c r="AR1938" s="113"/>
      <c r="AS1938" s="113"/>
      <c r="AT1938" s="113"/>
      <c r="AU1938" s="113"/>
      <c r="AV1938" s="113"/>
      <c r="AW1938" s="113"/>
      <c r="AX1938" s="113"/>
      <c r="AY1938" s="113"/>
      <c r="AZ1938" s="113"/>
      <c r="BA1938" s="113"/>
      <c r="BB1938" s="113"/>
      <c r="BC1938" s="113"/>
      <c r="BD1938" s="113"/>
      <c r="BE1938" s="113"/>
      <c r="BF1938" s="113"/>
      <c r="BG1938" s="113"/>
      <c r="BH1938" s="113"/>
      <c r="BI1938" s="113"/>
      <c r="BJ1938" s="113"/>
      <c r="BK1938" s="113"/>
      <c r="BL1938" s="113"/>
      <c r="BM1938" s="113"/>
      <c r="BN1938" s="113"/>
      <c r="BO1938" s="113"/>
      <c r="BP1938" s="113"/>
      <c r="BQ1938" s="113"/>
      <c r="BR1938" s="113"/>
      <c r="BS1938" s="113"/>
      <c r="BT1938" s="113"/>
      <c r="BU1938" s="113"/>
      <c r="BV1938" s="113"/>
      <c r="BW1938" s="113"/>
      <c r="BX1938" s="113"/>
      <c r="BY1938" s="113"/>
      <c r="BZ1938" s="113"/>
    </row>
    <row r="1939" spans="1:78" s="123" customFormat="1" ht="12.75" customHeight="1" x14ac:dyDescent="0.2">
      <c r="A1939" s="170"/>
      <c r="B1939" s="110"/>
      <c r="C1939" s="171"/>
      <c r="D1939" s="169"/>
      <c r="E1939" s="110"/>
      <c r="F1939" s="110"/>
      <c r="G1939" s="110"/>
      <c r="H1939" s="110"/>
      <c r="I1939" s="110"/>
      <c r="J1939" s="110"/>
      <c r="K1939" s="110"/>
      <c r="L1939" s="110"/>
      <c r="M1939" s="110"/>
      <c r="N1939" s="110"/>
      <c r="O1939" s="110"/>
      <c r="P1939" s="110"/>
      <c r="Q1939" s="110"/>
      <c r="R1939" s="113"/>
      <c r="S1939" s="113"/>
      <c r="T1939" s="113"/>
      <c r="U1939" s="113"/>
      <c r="V1939" s="113"/>
      <c r="W1939" s="113"/>
      <c r="X1939" s="113"/>
      <c r="Y1939" s="113"/>
      <c r="Z1939" s="113"/>
      <c r="AA1939" s="113"/>
      <c r="AB1939" s="113"/>
      <c r="AC1939" s="113"/>
      <c r="AD1939" s="113"/>
      <c r="AE1939" s="113"/>
      <c r="AF1939" s="113"/>
      <c r="AG1939" s="113"/>
      <c r="AH1939" s="113"/>
      <c r="AI1939" s="113"/>
      <c r="AJ1939" s="113"/>
      <c r="AK1939" s="113"/>
      <c r="AL1939" s="113"/>
      <c r="AM1939" s="113"/>
      <c r="AN1939" s="113"/>
      <c r="AO1939" s="113"/>
      <c r="AP1939" s="113"/>
      <c r="AQ1939" s="113"/>
      <c r="AR1939" s="113"/>
      <c r="AS1939" s="113"/>
      <c r="AT1939" s="113"/>
      <c r="AU1939" s="113"/>
      <c r="AV1939" s="113"/>
      <c r="AW1939" s="113"/>
      <c r="AX1939" s="113"/>
      <c r="AY1939" s="113"/>
      <c r="AZ1939" s="113"/>
      <c r="BA1939" s="113"/>
      <c r="BB1939" s="113"/>
      <c r="BC1939" s="113"/>
      <c r="BD1939" s="113"/>
      <c r="BE1939" s="113"/>
      <c r="BF1939" s="113"/>
      <c r="BG1939" s="113"/>
      <c r="BH1939" s="113"/>
      <c r="BI1939" s="113"/>
      <c r="BJ1939" s="113"/>
      <c r="BK1939" s="113"/>
      <c r="BL1939" s="113"/>
      <c r="BM1939" s="113"/>
      <c r="BN1939" s="113"/>
      <c r="BO1939" s="113"/>
      <c r="BP1939" s="113"/>
      <c r="BQ1939" s="113"/>
      <c r="BR1939" s="113"/>
      <c r="BS1939" s="113"/>
      <c r="BT1939" s="113"/>
      <c r="BU1939" s="113"/>
      <c r="BV1939" s="113"/>
      <c r="BW1939" s="113"/>
      <c r="BX1939" s="113"/>
      <c r="BY1939" s="113"/>
      <c r="BZ1939" s="113"/>
    </row>
    <row r="1940" spans="1:78" s="123" customFormat="1" ht="12.75" customHeight="1" x14ac:dyDescent="0.2">
      <c r="A1940" s="170"/>
      <c r="B1940" s="110"/>
      <c r="C1940" s="171"/>
      <c r="D1940" s="169"/>
      <c r="E1940" s="110"/>
      <c r="F1940" s="110"/>
      <c r="G1940" s="110"/>
      <c r="H1940" s="110"/>
      <c r="I1940" s="110"/>
      <c r="J1940" s="110"/>
      <c r="K1940" s="110"/>
      <c r="L1940" s="110"/>
      <c r="M1940" s="110"/>
      <c r="N1940" s="110"/>
      <c r="O1940" s="110"/>
      <c r="P1940" s="110"/>
      <c r="Q1940" s="110"/>
      <c r="R1940" s="113"/>
      <c r="S1940" s="113"/>
      <c r="T1940" s="113"/>
      <c r="U1940" s="113"/>
      <c r="V1940" s="113"/>
      <c r="W1940" s="113"/>
      <c r="X1940" s="113"/>
      <c r="Y1940" s="113"/>
      <c r="Z1940" s="113"/>
      <c r="AA1940" s="113"/>
      <c r="AB1940" s="113"/>
      <c r="AC1940" s="113"/>
      <c r="AD1940" s="113"/>
      <c r="AE1940" s="113"/>
      <c r="AF1940" s="113"/>
      <c r="AG1940" s="113"/>
      <c r="AH1940" s="113"/>
      <c r="AI1940" s="113"/>
      <c r="AJ1940" s="113"/>
      <c r="AK1940" s="113"/>
      <c r="AL1940" s="113"/>
      <c r="AM1940" s="113"/>
      <c r="AN1940" s="113"/>
      <c r="AO1940" s="113"/>
      <c r="AP1940" s="113"/>
      <c r="AQ1940" s="113"/>
      <c r="AR1940" s="113"/>
      <c r="AS1940" s="113"/>
      <c r="AT1940" s="113"/>
      <c r="AU1940" s="113"/>
      <c r="AV1940" s="113"/>
      <c r="AW1940" s="113"/>
      <c r="AX1940" s="113"/>
      <c r="AY1940" s="113"/>
      <c r="AZ1940" s="113"/>
      <c r="BA1940" s="113"/>
      <c r="BB1940" s="113"/>
      <c r="BC1940" s="113"/>
      <c r="BD1940" s="113"/>
      <c r="BE1940" s="113"/>
      <c r="BF1940" s="113"/>
      <c r="BG1940" s="113"/>
      <c r="BH1940" s="113"/>
      <c r="BI1940" s="113"/>
      <c r="BJ1940" s="113"/>
      <c r="BK1940" s="113"/>
      <c r="BL1940" s="113"/>
      <c r="BM1940" s="113"/>
      <c r="BN1940" s="113"/>
      <c r="BO1940" s="113"/>
      <c r="BP1940" s="113"/>
      <c r="BQ1940" s="113"/>
      <c r="BR1940" s="113"/>
      <c r="BS1940" s="113"/>
      <c r="BT1940" s="113"/>
      <c r="BU1940" s="113"/>
      <c r="BV1940" s="113"/>
      <c r="BW1940" s="113"/>
      <c r="BX1940" s="113"/>
      <c r="BY1940" s="113"/>
      <c r="BZ1940" s="113"/>
    </row>
    <row r="1941" spans="1:78" ht="12.75" customHeight="1" x14ac:dyDescent="0.2">
      <c r="A1941" s="170"/>
      <c r="B1941" s="110"/>
      <c r="C1941" s="171"/>
      <c r="D1941" s="171"/>
      <c r="E1941" s="110"/>
      <c r="Q1941" s="110"/>
      <c r="T1941" s="123"/>
    </row>
    <row r="1942" spans="1:78" ht="12.75" customHeight="1" x14ac:dyDescent="0.2">
      <c r="B1942" s="110"/>
      <c r="C1942" s="169"/>
      <c r="D1942" s="169"/>
      <c r="E1942" s="110"/>
      <c r="Q1942" s="110"/>
    </row>
    <row r="1943" spans="1:78" ht="12.75" customHeight="1" x14ac:dyDescent="0.2">
      <c r="A1943" s="170"/>
      <c r="B1943" s="110"/>
      <c r="C1943" s="171"/>
      <c r="D1943" s="171"/>
      <c r="E1943" s="110"/>
      <c r="Q1943" s="110"/>
      <c r="R1943" s="123"/>
      <c r="U1943" s="123"/>
      <c r="V1943" s="123"/>
      <c r="W1943" s="123"/>
      <c r="X1943" s="123"/>
      <c r="Y1943" s="123"/>
      <c r="Z1943" s="123"/>
      <c r="AA1943" s="123"/>
      <c r="AB1943" s="123"/>
      <c r="AC1943" s="123"/>
      <c r="AD1943" s="123"/>
      <c r="AE1943" s="123"/>
      <c r="AF1943" s="123"/>
      <c r="AG1943" s="123"/>
      <c r="AH1943" s="123"/>
      <c r="AI1943" s="123"/>
      <c r="AJ1943" s="123"/>
      <c r="AK1943" s="123"/>
      <c r="AL1943" s="123"/>
      <c r="AM1943" s="123"/>
      <c r="AN1943" s="123"/>
      <c r="AO1943" s="123"/>
      <c r="AP1943" s="123"/>
      <c r="AQ1943" s="123"/>
      <c r="AR1943" s="123"/>
      <c r="AS1943" s="123"/>
      <c r="AT1943" s="123"/>
      <c r="AU1943" s="123"/>
      <c r="AV1943" s="123"/>
      <c r="AW1943" s="123"/>
      <c r="AX1943" s="123"/>
      <c r="AY1943" s="123"/>
      <c r="AZ1943" s="123"/>
      <c r="BA1943" s="123"/>
      <c r="BB1943" s="123"/>
      <c r="BC1943" s="123"/>
      <c r="BD1943" s="123"/>
      <c r="BE1943" s="123"/>
      <c r="BF1943" s="123"/>
      <c r="BG1943" s="123"/>
      <c r="BH1943" s="123"/>
      <c r="BI1943" s="123"/>
      <c r="BJ1943" s="123"/>
      <c r="BK1943" s="123"/>
      <c r="BL1943" s="123"/>
      <c r="BM1943" s="123"/>
      <c r="BN1943" s="123"/>
      <c r="BO1943" s="123"/>
      <c r="BP1943" s="123"/>
      <c r="BQ1943" s="123"/>
      <c r="BR1943" s="123"/>
      <c r="BS1943" s="123"/>
      <c r="BT1943" s="123"/>
      <c r="BU1943" s="123"/>
      <c r="BV1943" s="123"/>
      <c r="BW1943" s="123"/>
      <c r="BX1943" s="123"/>
      <c r="BY1943" s="123"/>
      <c r="BZ1943" s="123"/>
    </row>
    <row r="1944" spans="1:78" ht="12.75" customHeight="1" x14ac:dyDescent="0.2">
      <c r="A1944" s="172"/>
      <c r="B1944" s="110"/>
      <c r="C1944" s="171"/>
      <c r="D1944" s="171"/>
      <c r="E1944" s="110"/>
      <c r="Q1944" s="110"/>
    </row>
    <row r="1945" spans="1:78" ht="12.75" customHeight="1" x14ac:dyDescent="0.2">
      <c r="A1945" s="183"/>
      <c r="B1945" s="110"/>
      <c r="C1945" s="171"/>
      <c r="D1945" s="171"/>
      <c r="E1945" s="110"/>
      <c r="Q1945" s="110"/>
    </row>
    <row r="1946" spans="1:78" s="123" customFormat="1" ht="12.75" customHeight="1" x14ac:dyDescent="0.2">
      <c r="A1946" s="183"/>
      <c r="B1946" s="110"/>
      <c r="C1946" s="171"/>
      <c r="D1946" s="169"/>
      <c r="E1946" s="110"/>
      <c r="F1946" s="110"/>
      <c r="G1946" s="110"/>
      <c r="H1946" s="110"/>
      <c r="I1946" s="110"/>
      <c r="J1946" s="110"/>
      <c r="K1946" s="110"/>
      <c r="L1946" s="110"/>
      <c r="M1946" s="110"/>
      <c r="N1946" s="110"/>
      <c r="O1946" s="110"/>
      <c r="P1946" s="110"/>
      <c r="Q1946" s="110"/>
      <c r="R1946" s="113"/>
      <c r="S1946" s="113"/>
      <c r="T1946" s="113"/>
      <c r="U1946" s="113"/>
      <c r="V1946" s="113"/>
      <c r="W1946" s="113"/>
      <c r="X1946" s="113"/>
      <c r="Y1946" s="113"/>
      <c r="Z1946" s="113"/>
      <c r="AA1946" s="113"/>
      <c r="AB1946" s="113"/>
      <c r="AC1946" s="113"/>
      <c r="AD1946" s="113"/>
      <c r="AE1946" s="113"/>
      <c r="AF1946" s="113"/>
      <c r="AG1946" s="113"/>
      <c r="AH1946" s="113"/>
      <c r="AI1946" s="113"/>
      <c r="AJ1946" s="113"/>
      <c r="AK1946" s="113"/>
      <c r="AL1946" s="113"/>
      <c r="AM1946" s="113"/>
      <c r="AN1946" s="113"/>
      <c r="AO1946" s="113"/>
      <c r="AP1946" s="113"/>
      <c r="AQ1946" s="113"/>
      <c r="AR1946" s="113"/>
      <c r="AS1946" s="113"/>
      <c r="AT1946" s="113"/>
      <c r="AU1946" s="113"/>
      <c r="AV1946" s="113"/>
      <c r="AW1946" s="113"/>
      <c r="AX1946" s="113"/>
      <c r="AY1946" s="113"/>
      <c r="AZ1946" s="113"/>
      <c r="BA1946" s="113"/>
      <c r="BB1946" s="113"/>
      <c r="BC1946" s="113"/>
      <c r="BD1946" s="113"/>
      <c r="BE1946" s="113"/>
      <c r="BF1946" s="113"/>
      <c r="BG1946" s="113"/>
      <c r="BH1946" s="113"/>
      <c r="BI1946" s="113"/>
      <c r="BJ1946" s="113"/>
      <c r="BK1946" s="113"/>
      <c r="BL1946" s="113"/>
      <c r="BM1946" s="113"/>
      <c r="BN1946" s="113"/>
      <c r="BO1946" s="113"/>
      <c r="BP1946" s="113"/>
      <c r="BQ1946" s="113"/>
      <c r="BR1946" s="113"/>
      <c r="BS1946" s="113"/>
      <c r="BT1946" s="113"/>
      <c r="BU1946" s="113"/>
      <c r="BV1946" s="113"/>
      <c r="BW1946" s="113"/>
      <c r="BX1946" s="113"/>
      <c r="BY1946" s="113"/>
      <c r="BZ1946" s="113"/>
    </row>
    <row r="1947" spans="1:78" ht="12.75" customHeight="1" x14ac:dyDescent="0.2">
      <c r="B1947" s="169"/>
      <c r="C1947" s="169"/>
      <c r="E1947" s="110"/>
      <c r="Q1947" s="110"/>
    </row>
    <row r="1948" spans="1:78" ht="12.75" customHeight="1" x14ac:dyDescent="0.2">
      <c r="A1948" s="172"/>
      <c r="B1948" s="110"/>
      <c r="C1948" s="171"/>
      <c r="D1948" s="171"/>
      <c r="E1948" s="110"/>
      <c r="Q1948" s="110"/>
    </row>
    <row r="1949" spans="1:78" ht="12.75" customHeight="1" x14ac:dyDescent="0.2">
      <c r="A1949" s="185"/>
      <c r="B1949" s="110"/>
      <c r="C1949" s="171"/>
      <c r="D1949" s="171"/>
      <c r="E1949" s="110"/>
      <c r="Q1949" s="110"/>
    </row>
    <row r="1950" spans="1:78" ht="12.75" customHeight="1" x14ac:dyDescent="0.2">
      <c r="A1950" s="170"/>
      <c r="B1950" s="110"/>
      <c r="C1950" s="171"/>
      <c r="D1950" s="169"/>
      <c r="E1950" s="110"/>
      <c r="Q1950" s="110"/>
    </row>
    <row r="1951" spans="1:78" ht="12.75" customHeight="1" x14ac:dyDescent="0.2">
      <c r="A1951" s="170"/>
      <c r="B1951" s="110"/>
      <c r="C1951" s="171"/>
      <c r="D1951" s="169"/>
      <c r="E1951" s="110"/>
      <c r="Q1951" s="110"/>
    </row>
    <row r="1952" spans="1:78" ht="12.75" customHeight="1" x14ac:dyDescent="0.2">
      <c r="B1952" s="169"/>
      <c r="C1952" s="169"/>
      <c r="E1952" s="110"/>
      <c r="Q1952" s="110"/>
    </row>
    <row r="1953" spans="1:78" ht="12.75" customHeight="1" x14ac:dyDescent="0.2">
      <c r="B1953" s="110"/>
      <c r="C1953" s="169"/>
      <c r="D1953" s="169"/>
      <c r="E1953" s="110"/>
      <c r="Q1953" s="110"/>
    </row>
    <row r="1954" spans="1:78" ht="12.75" customHeight="1" x14ac:dyDescent="0.2">
      <c r="A1954" s="170"/>
      <c r="B1954" s="110"/>
      <c r="C1954" s="171"/>
      <c r="D1954" s="169"/>
      <c r="E1954" s="110"/>
      <c r="Q1954" s="110"/>
    </row>
    <row r="1955" spans="1:78" s="123" customFormat="1" ht="12.75" customHeight="1" x14ac:dyDescent="0.2">
      <c r="A1955" s="170"/>
      <c r="B1955" s="110"/>
      <c r="C1955" s="171"/>
      <c r="D1955" s="169"/>
      <c r="E1955" s="110"/>
      <c r="F1955" s="110"/>
      <c r="G1955" s="110"/>
      <c r="H1955" s="110"/>
      <c r="I1955" s="110"/>
      <c r="J1955" s="110"/>
      <c r="K1955" s="110"/>
      <c r="L1955" s="110"/>
      <c r="M1955" s="110"/>
      <c r="N1955" s="110"/>
      <c r="O1955" s="110"/>
      <c r="P1955" s="110"/>
      <c r="Q1955" s="110"/>
      <c r="R1955" s="113"/>
      <c r="S1955" s="113"/>
      <c r="T1955" s="113"/>
      <c r="U1955" s="113"/>
      <c r="V1955" s="113"/>
      <c r="W1955" s="113"/>
      <c r="X1955" s="113"/>
      <c r="Y1955" s="113"/>
      <c r="Z1955" s="113"/>
      <c r="AA1955" s="113"/>
      <c r="AB1955" s="113"/>
      <c r="AC1955" s="113"/>
      <c r="AD1955" s="113"/>
      <c r="AE1955" s="113"/>
      <c r="AF1955" s="113"/>
      <c r="AG1955" s="113"/>
      <c r="AH1955" s="113"/>
      <c r="AI1955" s="113"/>
      <c r="AJ1955" s="113"/>
      <c r="AK1955" s="113"/>
      <c r="AL1955" s="113"/>
      <c r="AM1955" s="113"/>
      <c r="AN1955" s="113"/>
      <c r="AO1955" s="113"/>
      <c r="AP1955" s="113"/>
      <c r="AQ1955" s="113"/>
      <c r="AR1955" s="113"/>
      <c r="AS1955" s="113"/>
      <c r="AT1955" s="113"/>
      <c r="AU1955" s="113"/>
      <c r="AV1955" s="113"/>
      <c r="AW1955" s="113"/>
      <c r="AX1955" s="113"/>
      <c r="AY1955" s="113"/>
      <c r="AZ1955" s="113"/>
      <c r="BA1955" s="113"/>
      <c r="BB1955" s="113"/>
      <c r="BC1955" s="113"/>
      <c r="BD1955" s="113"/>
      <c r="BE1955" s="113"/>
      <c r="BF1955" s="113"/>
      <c r="BG1955" s="113"/>
      <c r="BH1955" s="113"/>
      <c r="BI1955" s="113"/>
      <c r="BJ1955" s="113"/>
      <c r="BK1955" s="113"/>
      <c r="BL1955" s="113"/>
      <c r="BM1955" s="113"/>
      <c r="BN1955" s="113"/>
      <c r="BO1955" s="113"/>
      <c r="BP1955" s="113"/>
      <c r="BQ1955" s="113"/>
      <c r="BR1955" s="113"/>
      <c r="BS1955" s="113"/>
      <c r="BT1955" s="113"/>
      <c r="BU1955" s="113"/>
      <c r="BV1955" s="113"/>
      <c r="BW1955" s="113"/>
      <c r="BX1955" s="113"/>
      <c r="BY1955" s="113"/>
      <c r="BZ1955" s="113"/>
    </row>
    <row r="1956" spans="1:78" ht="12.75" customHeight="1" x14ac:dyDescent="0.2">
      <c r="B1956" s="110"/>
      <c r="C1956" s="169"/>
      <c r="D1956" s="169"/>
      <c r="E1956" s="110"/>
      <c r="Q1956" s="110"/>
    </row>
    <row r="1957" spans="1:78" ht="12.75" customHeight="1" x14ac:dyDescent="0.2">
      <c r="B1957" s="110"/>
      <c r="C1957" s="169"/>
      <c r="D1957" s="169"/>
      <c r="E1957" s="110"/>
      <c r="Q1957" s="110"/>
    </row>
    <row r="1958" spans="1:78" ht="12.75" customHeight="1" x14ac:dyDescent="0.2">
      <c r="B1958" s="169"/>
      <c r="C1958" s="169"/>
      <c r="E1958" s="110"/>
      <c r="Q1958" s="110"/>
      <c r="T1958" s="123"/>
    </row>
    <row r="1959" spans="1:78" ht="12.75" customHeight="1" x14ac:dyDescent="0.2">
      <c r="B1959" s="169"/>
      <c r="C1959" s="169"/>
      <c r="E1959" s="110"/>
      <c r="Q1959" s="110"/>
    </row>
    <row r="1960" spans="1:78" ht="12.75" customHeight="1" x14ac:dyDescent="0.2">
      <c r="A1960" s="170"/>
      <c r="B1960" s="110"/>
      <c r="C1960" s="171"/>
      <c r="D1960" s="169"/>
      <c r="E1960" s="110"/>
      <c r="Q1960" s="110"/>
      <c r="R1960" s="123"/>
      <c r="U1960" s="123"/>
      <c r="V1960" s="123"/>
      <c r="W1960" s="123"/>
      <c r="X1960" s="123"/>
      <c r="Y1960" s="123"/>
      <c r="Z1960" s="123"/>
      <c r="AA1960" s="123"/>
      <c r="AB1960" s="123"/>
      <c r="AC1960" s="123"/>
      <c r="AD1960" s="123"/>
      <c r="AE1960" s="123"/>
      <c r="AF1960" s="123"/>
      <c r="AG1960" s="123"/>
      <c r="AH1960" s="123"/>
      <c r="AI1960" s="123"/>
      <c r="AJ1960" s="123"/>
      <c r="AK1960" s="123"/>
      <c r="AL1960" s="123"/>
      <c r="AM1960" s="123"/>
      <c r="AN1960" s="123"/>
      <c r="AO1960" s="123"/>
      <c r="AP1960" s="123"/>
      <c r="AQ1960" s="123"/>
      <c r="AR1960" s="123"/>
      <c r="AS1960" s="123"/>
      <c r="AT1960" s="123"/>
      <c r="AU1960" s="123"/>
      <c r="AV1960" s="123"/>
      <c r="AW1960" s="123"/>
      <c r="AX1960" s="123"/>
      <c r="AY1960" s="123"/>
      <c r="AZ1960" s="123"/>
      <c r="BA1960" s="123"/>
      <c r="BB1960" s="123"/>
      <c r="BC1960" s="123"/>
      <c r="BD1960" s="123"/>
      <c r="BE1960" s="123"/>
      <c r="BF1960" s="123"/>
      <c r="BG1960" s="123"/>
      <c r="BH1960" s="123"/>
      <c r="BI1960" s="123"/>
      <c r="BJ1960" s="123"/>
      <c r="BK1960" s="123"/>
      <c r="BL1960" s="123"/>
      <c r="BM1960" s="123"/>
      <c r="BN1960" s="123"/>
      <c r="BO1960" s="123"/>
      <c r="BP1960" s="123"/>
      <c r="BQ1960" s="123"/>
      <c r="BR1960" s="123"/>
      <c r="BS1960" s="123"/>
      <c r="BT1960" s="123"/>
      <c r="BU1960" s="123"/>
      <c r="BV1960" s="123"/>
      <c r="BW1960" s="123"/>
      <c r="BX1960" s="123"/>
      <c r="BY1960" s="123"/>
      <c r="BZ1960" s="123"/>
    </row>
    <row r="1961" spans="1:78" ht="12.75" customHeight="1" x14ac:dyDescent="0.2">
      <c r="B1961" s="110"/>
      <c r="C1961" s="169"/>
      <c r="D1961" s="169"/>
      <c r="E1961" s="110"/>
      <c r="Q1961" s="110"/>
    </row>
    <row r="1962" spans="1:78" ht="12.75" customHeight="1" x14ac:dyDescent="0.2">
      <c r="A1962" s="170"/>
      <c r="B1962" s="110"/>
      <c r="C1962" s="171"/>
      <c r="D1962" s="171"/>
      <c r="E1962" s="110"/>
      <c r="Q1962" s="110"/>
    </row>
    <row r="1963" spans="1:78" ht="12.75" customHeight="1" x14ac:dyDescent="0.2">
      <c r="B1963" s="110"/>
      <c r="C1963" s="169"/>
      <c r="D1963" s="169"/>
      <c r="E1963" s="110"/>
      <c r="Q1963" s="110"/>
    </row>
    <row r="1964" spans="1:78" ht="12.75" customHeight="1" x14ac:dyDescent="0.2">
      <c r="A1964" s="183"/>
      <c r="B1964" s="110"/>
      <c r="C1964" s="169"/>
      <c r="D1964" s="169"/>
      <c r="E1964" s="110"/>
      <c r="Q1964" s="110"/>
    </row>
    <row r="1965" spans="1:78" ht="12.75" customHeight="1" x14ac:dyDescent="0.2">
      <c r="A1965" s="183"/>
      <c r="B1965" s="110"/>
      <c r="C1965" s="169"/>
      <c r="D1965" s="169"/>
      <c r="E1965" s="110"/>
      <c r="Q1965" s="110"/>
    </row>
    <row r="1966" spans="1:78" ht="12.75" customHeight="1" x14ac:dyDescent="0.2">
      <c r="A1966" s="170"/>
      <c r="B1966" s="110"/>
      <c r="C1966" s="171"/>
      <c r="D1966" s="169"/>
      <c r="E1966" s="110"/>
      <c r="Q1966" s="110"/>
    </row>
    <row r="1967" spans="1:78" s="123" customFormat="1" ht="12.75" customHeight="1" x14ac:dyDescent="0.2">
      <c r="A1967" s="170"/>
      <c r="B1967" s="110"/>
      <c r="C1967" s="171"/>
      <c r="D1967" s="169"/>
      <c r="E1967" s="110"/>
      <c r="F1967" s="110"/>
      <c r="G1967" s="110"/>
      <c r="H1967" s="110"/>
      <c r="I1967" s="110"/>
      <c r="J1967" s="110"/>
      <c r="K1967" s="110"/>
      <c r="L1967" s="110"/>
      <c r="M1967" s="110"/>
      <c r="N1967" s="110"/>
      <c r="O1967" s="110"/>
      <c r="P1967" s="110"/>
      <c r="Q1967" s="110"/>
      <c r="R1967" s="113"/>
      <c r="S1967" s="113"/>
      <c r="T1967" s="113"/>
      <c r="U1967" s="113"/>
      <c r="V1967" s="113"/>
      <c r="W1967" s="113"/>
      <c r="X1967" s="113"/>
      <c r="Y1967" s="113"/>
      <c r="Z1967" s="113"/>
      <c r="AA1967" s="113"/>
      <c r="AB1967" s="113"/>
      <c r="AC1967" s="113"/>
      <c r="AD1967" s="113"/>
      <c r="AE1967" s="113"/>
      <c r="AF1967" s="113"/>
      <c r="AG1967" s="113"/>
      <c r="AH1967" s="113"/>
      <c r="AI1967" s="113"/>
      <c r="AJ1967" s="113"/>
      <c r="AK1967" s="113"/>
      <c r="AL1967" s="113"/>
      <c r="AM1967" s="113"/>
      <c r="AN1967" s="113"/>
      <c r="AO1967" s="113"/>
      <c r="AP1967" s="113"/>
      <c r="AQ1967" s="113"/>
      <c r="AR1967" s="113"/>
      <c r="AS1967" s="113"/>
      <c r="AT1967" s="113"/>
      <c r="AU1967" s="113"/>
      <c r="AV1967" s="113"/>
      <c r="AW1967" s="113"/>
      <c r="AX1967" s="113"/>
      <c r="AY1967" s="113"/>
      <c r="AZ1967" s="113"/>
      <c r="BA1967" s="113"/>
      <c r="BB1967" s="113"/>
      <c r="BC1967" s="113"/>
      <c r="BD1967" s="113"/>
      <c r="BE1967" s="113"/>
      <c r="BF1967" s="113"/>
      <c r="BG1967" s="113"/>
      <c r="BH1967" s="113"/>
      <c r="BI1967" s="113"/>
      <c r="BJ1967" s="113"/>
      <c r="BK1967" s="113"/>
      <c r="BL1967" s="113"/>
      <c r="BM1967" s="113"/>
      <c r="BN1967" s="113"/>
      <c r="BO1967" s="113"/>
      <c r="BP1967" s="113"/>
      <c r="BQ1967" s="113"/>
      <c r="BR1967" s="113"/>
      <c r="BS1967" s="113"/>
      <c r="BT1967" s="113"/>
      <c r="BU1967" s="113"/>
      <c r="BV1967" s="113"/>
      <c r="BW1967" s="113"/>
      <c r="BX1967" s="113"/>
      <c r="BY1967" s="113"/>
      <c r="BZ1967" s="113"/>
    </row>
    <row r="1968" spans="1:78" ht="12.75" customHeight="1" x14ac:dyDescent="0.2">
      <c r="A1968" s="170"/>
      <c r="B1968" s="110"/>
      <c r="C1968" s="171"/>
      <c r="D1968" s="169"/>
      <c r="E1968" s="110"/>
      <c r="Q1968" s="110"/>
    </row>
    <row r="1969" spans="1:78" ht="12.75" customHeight="1" x14ac:dyDescent="0.2">
      <c r="A1969" s="185"/>
      <c r="B1969" s="110"/>
      <c r="C1969" s="171"/>
      <c r="D1969" s="169"/>
      <c r="E1969" s="110"/>
      <c r="Q1969" s="110"/>
    </row>
    <row r="1970" spans="1:78" ht="12.75" customHeight="1" x14ac:dyDescent="0.2">
      <c r="A1970" s="183"/>
      <c r="B1970" s="110"/>
      <c r="C1970" s="110"/>
      <c r="E1970" s="110"/>
      <c r="Q1970" s="110"/>
    </row>
    <row r="1971" spans="1:78" ht="12.75" customHeight="1" x14ac:dyDescent="0.2">
      <c r="A1971" s="185"/>
      <c r="B1971" s="110"/>
      <c r="C1971" s="171"/>
      <c r="D1971" s="169"/>
      <c r="E1971" s="110"/>
      <c r="Q1971" s="110"/>
      <c r="T1971" s="123"/>
    </row>
    <row r="1972" spans="1:78" ht="12.75" customHeight="1" x14ac:dyDescent="0.2">
      <c r="B1972" s="110"/>
      <c r="C1972" s="169"/>
      <c r="D1972" s="169"/>
      <c r="E1972" s="110"/>
      <c r="Q1972" s="110"/>
    </row>
    <row r="1973" spans="1:78" ht="12.75" customHeight="1" x14ac:dyDescent="0.2">
      <c r="A1973" s="170"/>
      <c r="B1973" s="110"/>
      <c r="C1973" s="171"/>
      <c r="D1973" s="169"/>
      <c r="E1973" s="110"/>
      <c r="Q1973" s="110"/>
      <c r="R1973" s="123"/>
      <c r="U1973" s="123"/>
      <c r="V1973" s="123"/>
      <c r="W1973" s="123"/>
      <c r="X1973" s="123"/>
      <c r="Y1973" s="123"/>
      <c r="Z1973" s="123"/>
      <c r="AA1973" s="123"/>
      <c r="AB1973" s="123"/>
      <c r="AC1973" s="123"/>
      <c r="AD1973" s="123"/>
      <c r="AE1973" s="123"/>
      <c r="AF1973" s="123"/>
      <c r="AG1973" s="123"/>
      <c r="AH1973" s="123"/>
      <c r="AI1973" s="123"/>
      <c r="AJ1973" s="123"/>
      <c r="AK1973" s="123"/>
      <c r="AL1973" s="123"/>
      <c r="AM1973" s="123"/>
      <c r="AN1973" s="123"/>
      <c r="AO1973" s="123"/>
      <c r="AP1973" s="123"/>
      <c r="AQ1973" s="123"/>
      <c r="AR1973" s="123"/>
      <c r="AS1973" s="123"/>
      <c r="AT1973" s="123"/>
      <c r="AU1973" s="123"/>
      <c r="AV1973" s="123"/>
      <c r="AW1973" s="123"/>
      <c r="AX1973" s="123"/>
      <c r="AY1973" s="123"/>
      <c r="AZ1973" s="123"/>
      <c r="BA1973" s="123"/>
      <c r="BB1973" s="123"/>
      <c r="BC1973" s="123"/>
      <c r="BD1973" s="123"/>
      <c r="BE1973" s="123"/>
      <c r="BF1973" s="123"/>
      <c r="BG1973" s="123"/>
      <c r="BH1973" s="123"/>
      <c r="BI1973" s="123"/>
      <c r="BJ1973" s="123"/>
      <c r="BK1973" s="123"/>
      <c r="BL1973" s="123"/>
      <c r="BM1973" s="123"/>
      <c r="BN1973" s="123"/>
      <c r="BO1973" s="123"/>
      <c r="BP1973" s="123"/>
      <c r="BQ1973" s="123"/>
      <c r="BR1973" s="123"/>
      <c r="BS1973" s="123"/>
      <c r="BT1973" s="123"/>
      <c r="BU1973" s="123"/>
      <c r="BV1973" s="123"/>
      <c r="BW1973" s="123"/>
      <c r="BX1973" s="123"/>
      <c r="BY1973" s="123"/>
      <c r="BZ1973" s="123"/>
    </row>
    <row r="1974" spans="1:78" ht="12.75" customHeight="1" x14ac:dyDescent="0.2">
      <c r="A1974" s="170"/>
      <c r="B1974" s="110"/>
      <c r="C1974" s="171"/>
      <c r="D1974" s="169"/>
      <c r="E1974" s="110"/>
      <c r="Q1974" s="110"/>
    </row>
    <row r="1975" spans="1:78" ht="12.75" customHeight="1" x14ac:dyDescent="0.2">
      <c r="A1975" s="170"/>
      <c r="B1975" s="110"/>
      <c r="C1975" s="110"/>
      <c r="E1975" s="110"/>
      <c r="Q1975" s="110"/>
    </row>
    <row r="1976" spans="1:78" ht="12.75" customHeight="1" x14ac:dyDescent="0.2">
      <c r="A1976" s="183"/>
      <c r="B1976" s="110"/>
      <c r="C1976" s="171"/>
      <c r="D1976" s="169"/>
      <c r="E1976" s="110"/>
      <c r="Q1976" s="110"/>
    </row>
    <row r="1977" spans="1:78" ht="12.75" customHeight="1" x14ac:dyDescent="0.2">
      <c r="A1977" s="183"/>
      <c r="B1977" s="110"/>
      <c r="C1977" s="171"/>
      <c r="D1977" s="169"/>
      <c r="E1977" s="110"/>
      <c r="Q1977" s="110"/>
    </row>
    <row r="1978" spans="1:78" ht="12.75" customHeight="1" x14ac:dyDescent="0.2">
      <c r="A1978" s="183"/>
      <c r="B1978" s="110"/>
      <c r="C1978" s="171"/>
      <c r="D1978" s="169"/>
      <c r="E1978" s="110"/>
      <c r="Q1978" s="110"/>
    </row>
    <row r="1979" spans="1:78" ht="12.75" customHeight="1" x14ac:dyDescent="0.2">
      <c r="B1979" s="110"/>
      <c r="C1979" s="169"/>
      <c r="D1979" s="169"/>
      <c r="E1979" s="110"/>
      <c r="Q1979" s="110"/>
    </row>
    <row r="1980" spans="1:78" ht="12.75" customHeight="1" x14ac:dyDescent="0.2">
      <c r="B1980" s="110"/>
      <c r="C1980" s="169"/>
      <c r="D1980" s="169"/>
      <c r="E1980" s="110"/>
      <c r="Q1980" s="110"/>
    </row>
    <row r="1981" spans="1:78" ht="12.75" customHeight="1" x14ac:dyDescent="0.2">
      <c r="A1981" s="170"/>
      <c r="B1981" s="110"/>
      <c r="C1981" s="171"/>
      <c r="D1981" s="169"/>
      <c r="E1981" s="110"/>
      <c r="Q1981" s="110"/>
    </row>
    <row r="1982" spans="1:78" ht="12.75" customHeight="1" x14ac:dyDescent="0.2">
      <c r="A1982" s="170"/>
      <c r="B1982" s="110"/>
      <c r="C1982" s="171"/>
      <c r="D1982" s="171"/>
      <c r="E1982" s="110"/>
      <c r="Q1982" s="110"/>
    </row>
    <row r="1983" spans="1:78" ht="12.75" customHeight="1" x14ac:dyDescent="0.2">
      <c r="A1983" s="172"/>
      <c r="B1983" s="110"/>
      <c r="C1983" s="171"/>
      <c r="D1983" s="171"/>
      <c r="E1983" s="110"/>
      <c r="Q1983" s="110"/>
    </row>
    <row r="1984" spans="1:78" s="123" customFormat="1" ht="12.75" customHeight="1" x14ac:dyDescent="0.2">
      <c r="A1984" s="170"/>
      <c r="B1984" s="110"/>
      <c r="C1984" s="171"/>
      <c r="D1984" s="169"/>
      <c r="E1984" s="110"/>
      <c r="F1984" s="110"/>
      <c r="G1984" s="110"/>
      <c r="H1984" s="110"/>
      <c r="I1984" s="110"/>
      <c r="J1984" s="110"/>
      <c r="K1984" s="110"/>
      <c r="L1984" s="110"/>
      <c r="M1984" s="110"/>
      <c r="N1984" s="110"/>
      <c r="O1984" s="110"/>
      <c r="P1984" s="110"/>
      <c r="Q1984" s="110"/>
      <c r="R1984" s="113"/>
      <c r="S1984" s="113"/>
      <c r="T1984" s="113"/>
      <c r="U1984" s="113"/>
      <c r="V1984" s="113"/>
      <c r="W1984" s="113"/>
      <c r="X1984" s="113"/>
      <c r="Y1984" s="113"/>
      <c r="Z1984" s="113"/>
      <c r="AA1984" s="113"/>
      <c r="AB1984" s="113"/>
      <c r="AC1984" s="113"/>
      <c r="AD1984" s="113"/>
      <c r="AE1984" s="113"/>
      <c r="AF1984" s="113"/>
      <c r="AG1984" s="113"/>
      <c r="AH1984" s="113"/>
      <c r="AI1984" s="113"/>
      <c r="AJ1984" s="113"/>
      <c r="AK1984" s="113"/>
      <c r="AL1984" s="113"/>
      <c r="AM1984" s="113"/>
      <c r="AN1984" s="113"/>
      <c r="AO1984" s="113"/>
      <c r="AP1984" s="113"/>
      <c r="AQ1984" s="113"/>
      <c r="AR1984" s="113"/>
      <c r="AS1984" s="113"/>
      <c r="AT1984" s="113"/>
      <c r="AU1984" s="113"/>
      <c r="AV1984" s="113"/>
      <c r="AW1984" s="113"/>
      <c r="AX1984" s="113"/>
      <c r="AY1984" s="113"/>
      <c r="AZ1984" s="113"/>
      <c r="BA1984" s="113"/>
      <c r="BB1984" s="113"/>
      <c r="BC1984" s="113"/>
      <c r="BD1984" s="113"/>
      <c r="BE1984" s="113"/>
      <c r="BF1984" s="113"/>
      <c r="BG1984" s="113"/>
      <c r="BH1984" s="113"/>
      <c r="BI1984" s="113"/>
      <c r="BJ1984" s="113"/>
      <c r="BK1984" s="113"/>
      <c r="BL1984" s="113"/>
      <c r="BM1984" s="113"/>
      <c r="BN1984" s="113"/>
      <c r="BO1984" s="113"/>
      <c r="BP1984" s="113"/>
      <c r="BQ1984" s="113"/>
      <c r="BR1984" s="113"/>
      <c r="BS1984" s="113"/>
      <c r="BT1984" s="113"/>
      <c r="BU1984" s="113"/>
      <c r="BV1984" s="113"/>
      <c r="BW1984" s="113"/>
      <c r="BX1984" s="113"/>
      <c r="BY1984" s="113"/>
      <c r="BZ1984" s="113"/>
    </row>
    <row r="1985" spans="1:78" s="123" customFormat="1" ht="12.75" customHeight="1" x14ac:dyDescent="0.2">
      <c r="A1985" s="172"/>
      <c r="B1985" s="110"/>
      <c r="C1985" s="171"/>
      <c r="D1985" s="169"/>
      <c r="E1985" s="110"/>
      <c r="F1985" s="110"/>
      <c r="G1985" s="110"/>
      <c r="H1985" s="110"/>
      <c r="I1985" s="110"/>
      <c r="J1985" s="110"/>
      <c r="K1985" s="110"/>
      <c r="L1985" s="110"/>
      <c r="M1985" s="110"/>
      <c r="N1985" s="110"/>
      <c r="O1985" s="110"/>
      <c r="P1985" s="110"/>
      <c r="Q1985" s="110"/>
      <c r="R1985" s="113"/>
      <c r="S1985" s="113"/>
      <c r="T1985" s="113"/>
      <c r="U1985" s="113"/>
      <c r="V1985" s="113"/>
      <c r="W1985" s="113"/>
      <c r="X1985" s="113"/>
      <c r="Y1985" s="113"/>
      <c r="Z1985" s="113"/>
      <c r="AA1985" s="113"/>
      <c r="AB1985" s="113"/>
      <c r="AC1985" s="113"/>
      <c r="AD1985" s="113"/>
      <c r="AE1985" s="113"/>
      <c r="AF1985" s="113"/>
      <c r="AG1985" s="113"/>
      <c r="AH1985" s="113"/>
      <c r="AI1985" s="113"/>
      <c r="AJ1985" s="113"/>
      <c r="AK1985" s="113"/>
      <c r="AL1985" s="113"/>
      <c r="AM1985" s="113"/>
      <c r="AN1985" s="113"/>
      <c r="AO1985" s="113"/>
      <c r="AP1985" s="113"/>
      <c r="AQ1985" s="113"/>
      <c r="AR1985" s="113"/>
      <c r="AS1985" s="113"/>
      <c r="AT1985" s="113"/>
      <c r="AU1985" s="113"/>
      <c r="AV1985" s="113"/>
      <c r="AW1985" s="113"/>
      <c r="AX1985" s="113"/>
      <c r="AY1985" s="113"/>
      <c r="AZ1985" s="113"/>
      <c r="BA1985" s="113"/>
      <c r="BB1985" s="113"/>
      <c r="BC1985" s="113"/>
      <c r="BD1985" s="113"/>
      <c r="BE1985" s="113"/>
      <c r="BF1985" s="113"/>
      <c r="BG1985" s="113"/>
      <c r="BH1985" s="113"/>
      <c r="BI1985" s="113"/>
      <c r="BJ1985" s="113"/>
      <c r="BK1985" s="113"/>
      <c r="BL1985" s="113"/>
      <c r="BM1985" s="113"/>
      <c r="BN1985" s="113"/>
      <c r="BO1985" s="113"/>
      <c r="BP1985" s="113"/>
      <c r="BQ1985" s="113"/>
      <c r="BR1985" s="113"/>
      <c r="BS1985" s="113"/>
      <c r="BT1985" s="113"/>
      <c r="BU1985" s="113"/>
      <c r="BV1985" s="113"/>
      <c r="BW1985" s="113"/>
      <c r="BX1985" s="113"/>
      <c r="BY1985" s="113"/>
      <c r="BZ1985" s="113"/>
    </row>
    <row r="1986" spans="1:78" s="123" customFormat="1" ht="12.75" customHeight="1" x14ac:dyDescent="0.2">
      <c r="A1986" s="172"/>
      <c r="B1986" s="110"/>
      <c r="C1986" s="171"/>
      <c r="D1986" s="169"/>
      <c r="E1986" s="110"/>
      <c r="F1986" s="110"/>
      <c r="G1986" s="110"/>
      <c r="H1986" s="110"/>
      <c r="I1986" s="110"/>
      <c r="J1986" s="110"/>
      <c r="K1986" s="110"/>
      <c r="L1986" s="110"/>
      <c r="M1986" s="110"/>
      <c r="N1986" s="110"/>
      <c r="O1986" s="110"/>
      <c r="P1986" s="110"/>
      <c r="Q1986" s="110"/>
      <c r="R1986" s="113"/>
      <c r="S1986" s="113"/>
      <c r="U1986" s="113"/>
      <c r="V1986" s="113"/>
      <c r="W1986" s="113"/>
      <c r="X1986" s="113"/>
      <c r="Y1986" s="113"/>
      <c r="Z1986" s="113"/>
      <c r="AA1986" s="113"/>
      <c r="AB1986" s="113"/>
      <c r="AC1986" s="113"/>
      <c r="AD1986" s="113"/>
      <c r="AE1986" s="113"/>
      <c r="AF1986" s="113"/>
      <c r="AG1986" s="113"/>
      <c r="AH1986" s="113"/>
      <c r="AI1986" s="113"/>
      <c r="AJ1986" s="113"/>
      <c r="AK1986" s="113"/>
      <c r="AL1986" s="113"/>
      <c r="AM1986" s="113"/>
      <c r="AN1986" s="113"/>
      <c r="AO1986" s="113"/>
      <c r="AP1986" s="113"/>
      <c r="AQ1986" s="113"/>
      <c r="AR1986" s="113"/>
      <c r="AS1986" s="113"/>
      <c r="AT1986" s="113"/>
      <c r="AU1986" s="113"/>
      <c r="AV1986" s="113"/>
      <c r="AW1986" s="113"/>
      <c r="AX1986" s="113"/>
      <c r="AY1986" s="113"/>
      <c r="AZ1986" s="113"/>
      <c r="BA1986" s="113"/>
      <c r="BB1986" s="113"/>
      <c r="BC1986" s="113"/>
      <c r="BD1986" s="113"/>
      <c r="BE1986" s="113"/>
      <c r="BF1986" s="113"/>
      <c r="BG1986" s="113"/>
      <c r="BH1986" s="113"/>
      <c r="BI1986" s="113"/>
      <c r="BJ1986" s="113"/>
      <c r="BK1986" s="113"/>
      <c r="BL1986" s="113"/>
      <c r="BM1986" s="113"/>
      <c r="BN1986" s="113"/>
      <c r="BO1986" s="113"/>
      <c r="BP1986" s="113"/>
      <c r="BQ1986" s="113"/>
      <c r="BR1986" s="113"/>
      <c r="BS1986" s="113"/>
      <c r="BT1986" s="113"/>
      <c r="BU1986" s="113"/>
      <c r="BV1986" s="113"/>
      <c r="BW1986" s="113"/>
      <c r="BX1986" s="113"/>
      <c r="BY1986" s="113"/>
      <c r="BZ1986" s="113"/>
    </row>
    <row r="1987" spans="1:78" ht="12.75" customHeight="1" x14ac:dyDescent="0.2">
      <c r="A1987" s="170"/>
      <c r="B1987" s="110"/>
      <c r="C1987" s="171"/>
      <c r="D1987" s="171"/>
      <c r="E1987" s="110"/>
      <c r="Q1987" s="110"/>
      <c r="T1987" s="123"/>
    </row>
    <row r="1988" spans="1:78" ht="12.75" customHeight="1" x14ac:dyDescent="0.2">
      <c r="A1988" s="170"/>
      <c r="B1988" s="110"/>
      <c r="C1988" s="171"/>
      <c r="D1988" s="169"/>
      <c r="E1988" s="110"/>
      <c r="Q1988" s="110"/>
      <c r="R1988" s="123"/>
      <c r="U1988" s="123"/>
      <c r="V1988" s="123"/>
      <c r="W1988" s="123"/>
      <c r="X1988" s="123"/>
      <c r="Y1988" s="123"/>
      <c r="Z1988" s="123"/>
      <c r="AA1988" s="123"/>
      <c r="AB1988" s="123"/>
      <c r="AC1988" s="123"/>
      <c r="AD1988" s="123"/>
      <c r="AE1988" s="123"/>
      <c r="AF1988" s="123"/>
      <c r="AG1988" s="123"/>
      <c r="AH1988" s="123"/>
      <c r="AI1988" s="123"/>
      <c r="AJ1988" s="123"/>
      <c r="AK1988" s="123"/>
      <c r="AL1988" s="123"/>
      <c r="AM1988" s="123"/>
      <c r="AN1988" s="123"/>
      <c r="AO1988" s="123"/>
      <c r="AP1988" s="123"/>
      <c r="AQ1988" s="123"/>
      <c r="AR1988" s="123"/>
      <c r="AS1988" s="123"/>
      <c r="AT1988" s="123"/>
      <c r="AU1988" s="123"/>
      <c r="AV1988" s="123"/>
      <c r="AW1988" s="123"/>
      <c r="AX1988" s="123"/>
      <c r="AY1988" s="123"/>
      <c r="AZ1988" s="123"/>
      <c r="BA1988" s="123"/>
      <c r="BB1988" s="123"/>
      <c r="BC1988" s="123"/>
      <c r="BD1988" s="123"/>
      <c r="BE1988" s="123"/>
      <c r="BF1988" s="123"/>
      <c r="BG1988" s="123"/>
      <c r="BH1988" s="123"/>
      <c r="BI1988" s="123"/>
      <c r="BJ1988" s="123"/>
      <c r="BK1988" s="123"/>
      <c r="BL1988" s="123"/>
      <c r="BM1988" s="123"/>
      <c r="BN1988" s="123"/>
      <c r="BO1988" s="123"/>
      <c r="BP1988" s="123"/>
      <c r="BQ1988" s="123"/>
      <c r="BR1988" s="123"/>
      <c r="BS1988" s="123"/>
      <c r="BT1988" s="123"/>
      <c r="BU1988" s="123"/>
      <c r="BV1988" s="123"/>
      <c r="BW1988" s="123"/>
      <c r="BX1988" s="123"/>
      <c r="BY1988" s="123"/>
      <c r="BZ1988" s="123"/>
    </row>
    <row r="1989" spans="1:78" ht="12.75" customHeight="1" x14ac:dyDescent="0.2">
      <c r="A1989" s="170"/>
      <c r="B1989" s="110"/>
      <c r="C1989" s="171"/>
      <c r="D1989" s="171"/>
      <c r="E1989" s="110"/>
      <c r="Q1989" s="110"/>
      <c r="R1989" s="123"/>
      <c r="U1989" s="123"/>
      <c r="V1989" s="123"/>
      <c r="W1989" s="123"/>
      <c r="X1989" s="123"/>
      <c r="Y1989" s="123"/>
      <c r="Z1989" s="123"/>
      <c r="AA1989" s="123"/>
      <c r="AB1989" s="123"/>
      <c r="AC1989" s="123"/>
      <c r="AD1989" s="123"/>
      <c r="AE1989" s="123"/>
      <c r="AF1989" s="123"/>
      <c r="AG1989" s="123"/>
      <c r="AH1989" s="123"/>
      <c r="AI1989" s="123"/>
      <c r="AJ1989" s="123"/>
      <c r="AK1989" s="123"/>
      <c r="AL1989" s="123"/>
      <c r="AM1989" s="123"/>
      <c r="AN1989" s="123"/>
      <c r="AO1989" s="123"/>
      <c r="AP1989" s="123"/>
      <c r="AQ1989" s="123"/>
      <c r="AR1989" s="123"/>
      <c r="AS1989" s="123"/>
      <c r="AT1989" s="123"/>
      <c r="AU1989" s="123"/>
      <c r="AV1989" s="123"/>
      <c r="AW1989" s="123"/>
      <c r="AX1989" s="123"/>
      <c r="AY1989" s="123"/>
      <c r="AZ1989" s="123"/>
      <c r="BA1989" s="123"/>
      <c r="BB1989" s="123"/>
      <c r="BC1989" s="123"/>
      <c r="BD1989" s="123"/>
      <c r="BE1989" s="123"/>
      <c r="BF1989" s="123"/>
      <c r="BG1989" s="123"/>
      <c r="BH1989" s="123"/>
      <c r="BI1989" s="123"/>
      <c r="BJ1989" s="123"/>
      <c r="BK1989" s="123"/>
      <c r="BL1989" s="123"/>
      <c r="BM1989" s="123"/>
      <c r="BN1989" s="123"/>
      <c r="BO1989" s="123"/>
      <c r="BP1989" s="123"/>
      <c r="BQ1989" s="123"/>
      <c r="BR1989" s="123"/>
      <c r="BS1989" s="123"/>
      <c r="BT1989" s="123"/>
      <c r="BU1989" s="123"/>
      <c r="BV1989" s="123"/>
      <c r="BW1989" s="123"/>
      <c r="BX1989" s="123"/>
      <c r="BY1989" s="123"/>
      <c r="BZ1989" s="123"/>
    </row>
    <row r="1990" spans="1:78" ht="12.75" customHeight="1" x14ac:dyDescent="0.2">
      <c r="A1990" s="170"/>
      <c r="B1990" s="110"/>
      <c r="C1990" s="171"/>
      <c r="D1990" s="169"/>
      <c r="E1990" s="110"/>
      <c r="Q1990" s="110"/>
    </row>
    <row r="1991" spans="1:78" ht="12.75" customHeight="1" x14ac:dyDescent="0.2">
      <c r="A1991" s="170"/>
      <c r="B1991" s="110"/>
      <c r="C1991" s="171"/>
      <c r="D1991" s="169"/>
      <c r="E1991" s="110"/>
      <c r="Q1991" s="110"/>
    </row>
    <row r="1992" spans="1:78" ht="12.75" customHeight="1" x14ac:dyDescent="0.2">
      <c r="A1992" s="172"/>
      <c r="B1992" s="110"/>
      <c r="C1992" s="171"/>
      <c r="D1992" s="169"/>
      <c r="E1992" s="110"/>
      <c r="Q1992" s="110"/>
    </row>
    <row r="1993" spans="1:78" ht="12.75" customHeight="1" x14ac:dyDescent="0.2">
      <c r="B1993" s="110"/>
      <c r="C1993" s="169"/>
      <c r="D1993" s="169"/>
      <c r="E1993" s="110"/>
      <c r="Q1993" s="110"/>
    </row>
    <row r="1994" spans="1:78" ht="12.75" customHeight="1" x14ac:dyDescent="0.2">
      <c r="B1994" s="110"/>
      <c r="C1994" s="169"/>
      <c r="D1994" s="169"/>
      <c r="E1994" s="110"/>
      <c r="Q1994" s="110"/>
    </row>
    <row r="1995" spans="1:78" ht="12.75" customHeight="1" x14ac:dyDescent="0.2">
      <c r="B1995" s="110"/>
      <c r="C1995" s="169"/>
      <c r="D1995" s="169"/>
      <c r="E1995" s="110"/>
      <c r="Q1995" s="110"/>
    </row>
    <row r="1996" spans="1:78" ht="12.75" customHeight="1" x14ac:dyDescent="0.2">
      <c r="B1996" s="110"/>
      <c r="C1996" s="169"/>
      <c r="D1996" s="169"/>
      <c r="E1996" s="110"/>
      <c r="Q1996" s="110"/>
    </row>
    <row r="1997" spans="1:78" ht="12.75" customHeight="1" x14ac:dyDescent="0.2">
      <c r="A1997" s="170"/>
      <c r="B1997" s="110"/>
      <c r="C1997" s="171"/>
      <c r="D1997" s="169"/>
      <c r="E1997" s="110"/>
      <c r="Q1997" s="110"/>
    </row>
    <row r="1998" spans="1:78" ht="12.75" customHeight="1" x14ac:dyDescent="0.2">
      <c r="A1998" s="172"/>
      <c r="B1998" s="110"/>
      <c r="C1998" s="171"/>
      <c r="D1998" s="169"/>
      <c r="E1998" s="110"/>
      <c r="Q1998" s="110"/>
    </row>
    <row r="1999" spans="1:78" ht="12.75" customHeight="1" x14ac:dyDescent="0.2">
      <c r="A1999" s="172"/>
      <c r="B1999" s="110"/>
      <c r="C1999" s="171"/>
      <c r="D1999" s="169"/>
      <c r="E1999" s="110"/>
      <c r="Q1999" s="110"/>
    </row>
    <row r="2000" spans="1:78" ht="12.75" customHeight="1" x14ac:dyDescent="0.2">
      <c r="A2000" s="172"/>
      <c r="B2000" s="110"/>
      <c r="C2000" s="171"/>
      <c r="D2000" s="169"/>
      <c r="E2000" s="110"/>
      <c r="Q2000" s="110"/>
    </row>
    <row r="2001" spans="1:17" ht="12.75" customHeight="1" x14ac:dyDescent="0.2">
      <c r="A2001" s="170"/>
      <c r="B2001" s="110"/>
      <c r="C2001" s="171"/>
      <c r="D2001" s="171"/>
      <c r="E2001" s="110"/>
      <c r="Q2001" s="110"/>
    </row>
    <row r="2002" spans="1:17" ht="12.75" customHeight="1" x14ac:dyDescent="0.2">
      <c r="A2002" s="170"/>
      <c r="B2002" s="110"/>
      <c r="C2002" s="171"/>
      <c r="D2002" s="171"/>
      <c r="E2002" s="110"/>
      <c r="Q2002" s="110"/>
    </row>
    <row r="2003" spans="1:17" ht="12.75" customHeight="1" x14ac:dyDescent="0.2">
      <c r="A2003" s="170"/>
      <c r="B2003" s="110"/>
      <c r="C2003" s="171"/>
      <c r="D2003" s="169"/>
      <c r="E2003" s="110"/>
      <c r="Q2003" s="110"/>
    </row>
    <row r="2004" spans="1:17" ht="12.75" customHeight="1" x14ac:dyDescent="0.2">
      <c r="A2004" s="170"/>
      <c r="B2004" s="110"/>
      <c r="C2004" s="171"/>
      <c r="D2004" s="169"/>
      <c r="E2004" s="110"/>
      <c r="Q2004" s="110"/>
    </row>
    <row r="2005" spans="1:17" ht="12.75" customHeight="1" x14ac:dyDescent="0.2">
      <c r="B2005" s="110"/>
      <c r="C2005" s="169"/>
      <c r="D2005" s="169"/>
      <c r="E2005" s="110"/>
      <c r="Q2005" s="110"/>
    </row>
    <row r="2006" spans="1:17" ht="12.75" customHeight="1" x14ac:dyDescent="0.2">
      <c r="A2006" s="183"/>
      <c r="B2006" s="110"/>
      <c r="C2006" s="169"/>
      <c r="D2006" s="169"/>
      <c r="E2006" s="110"/>
      <c r="Q2006" s="110"/>
    </row>
    <row r="2007" spans="1:17" ht="12.75" customHeight="1" x14ac:dyDescent="0.2">
      <c r="B2007" s="110"/>
      <c r="C2007" s="169"/>
      <c r="D2007" s="169"/>
      <c r="E2007" s="110"/>
      <c r="Q2007" s="110"/>
    </row>
    <row r="2008" spans="1:17" ht="12.75" customHeight="1" x14ac:dyDescent="0.2">
      <c r="A2008" s="170"/>
      <c r="B2008" s="110"/>
      <c r="C2008" s="171"/>
      <c r="D2008" s="171"/>
      <c r="E2008" s="110"/>
      <c r="Q2008" s="110"/>
    </row>
    <row r="2009" spans="1:17" ht="12.75" customHeight="1" x14ac:dyDescent="0.2">
      <c r="A2009" s="170"/>
      <c r="B2009" s="110"/>
      <c r="C2009" s="171"/>
      <c r="D2009" s="171"/>
      <c r="E2009" s="110"/>
      <c r="Q2009" s="110"/>
    </row>
    <row r="2010" spans="1:17" ht="12.75" customHeight="1" x14ac:dyDescent="0.2">
      <c r="B2010" s="110"/>
      <c r="C2010" s="169"/>
      <c r="D2010" s="169"/>
      <c r="E2010" s="110"/>
      <c r="Q2010" s="110"/>
    </row>
    <row r="2011" spans="1:17" ht="12.75" customHeight="1" x14ac:dyDescent="0.2">
      <c r="B2011" s="169"/>
      <c r="C2011" s="169"/>
      <c r="E2011" s="110"/>
      <c r="Q2011" s="110"/>
    </row>
    <row r="2012" spans="1:17" ht="12.75" customHeight="1" x14ac:dyDescent="0.2">
      <c r="A2012" s="170"/>
      <c r="B2012" s="110"/>
      <c r="C2012" s="171"/>
      <c r="D2012" s="169"/>
      <c r="E2012" s="110"/>
      <c r="Q2012" s="110"/>
    </row>
    <row r="2013" spans="1:17" ht="12.75" customHeight="1" x14ac:dyDescent="0.2">
      <c r="A2013" s="170"/>
      <c r="B2013" s="110"/>
      <c r="C2013" s="171"/>
      <c r="D2013" s="169"/>
      <c r="E2013" s="110"/>
      <c r="Q2013" s="110"/>
    </row>
    <row r="2014" spans="1:17" ht="12.75" customHeight="1" x14ac:dyDescent="0.2">
      <c r="B2014" s="110"/>
      <c r="C2014" s="169"/>
      <c r="D2014" s="169"/>
      <c r="E2014" s="110"/>
      <c r="Q2014" s="110"/>
    </row>
    <row r="2015" spans="1:17" ht="12.75" customHeight="1" x14ac:dyDescent="0.2">
      <c r="B2015" s="110"/>
      <c r="C2015" s="169"/>
      <c r="D2015" s="169"/>
      <c r="E2015" s="110"/>
      <c r="Q2015" s="110"/>
    </row>
    <row r="2016" spans="1:17" ht="12.75" customHeight="1" x14ac:dyDescent="0.2">
      <c r="B2016" s="110"/>
      <c r="C2016" s="169"/>
      <c r="D2016" s="169"/>
      <c r="E2016" s="110"/>
      <c r="Q2016" s="110"/>
    </row>
    <row r="2017" spans="1:78" ht="12.75" customHeight="1" x14ac:dyDescent="0.2">
      <c r="B2017" s="110"/>
      <c r="C2017" s="169"/>
      <c r="D2017" s="169"/>
      <c r="E2017" s="110"/>
      <c r="Q2017" s="110"/>
    </row>
    <row r="2018" spans="1:78" ht="12.75" customHeight="1" x14ac:dyDescent="0.2">
      <c r="A2018" s="170"/>
      <c r="B2018" s="110"/>
      <c r="C2018" s="171"/>
      <c r="D2018" s="169"/>
      <c r="E2018" s="110"/>
      <c r="Q2018" s="110"/>
    </row>
    <row r="2019" spans="1:78" ht="12.75" customHeight="1" x14ac:dyDescent="0.2">
      <c r="A2019" s="170"/>
      <c r="B2019" s="110"/>
      <c r="C2019" s="110"/>
      <c r="E2019" s="110"/>
      <c r="Q2019" s="110"/>
    </row>
    <row r="2020" spans="1:78" ht="12.75" customHeight="1" x14ac:dyDescent="0.2">
      <c r="A2020" s="170"/>
      <c r="B2020" s="110"/>
      <c r="C2020" s="171"/>
      <c r="D2020" s="169"/>
      <c r="E2020" s="110"/>
      <c r="Q2020" s="110"/>
    </row>
    <row r="2021" spans="1:78" ht="12.75" customHeight="1" x14ac:dyDescent="0.2">
      <c r="A2021" s="170"/>
      <c r="B2021" s="110"/>
      <c r="C2021" s="171"/>
      <c r="D2021" s="171"/>
      <c r="E2021" s="110"/>
      <c r="Q2021" s="110"/>
    </row>
    <row r="2022" spans="1:78" ht="12.75" customHeight="1" x14ac:dyDescent="0.2">
      <c r="A2022" s="170"/>
      <c r="B2022" s="110"/>
      <c r="C2022" s="171"/>
      <c r="D2022" s="169"/>
      <c r="E2022" s="110"/>
      <c r="Q2022" s="110"/>
    </row>
    <row r="2023" spans="1:78" ht="12.75" customHeight="1" x14ac:dyDescent="0.2">
      <c r="B2023" s="110"/>
      <c r="C2023" s="169"/>
      <c r="D2023" s="169"/>
      <c r="E2023" s="110"/>
      <c r="Q2023" s="110"/>
    </row>
    <row r="2024" spans="1:78" ht="12.75" customHeight="1" x14ac:dyDescent="0.2">
      <c r="B2024" s="110"/>
      <c r="C2024" s="169"/>
      <c r="D2024" s="169"/>
      <c r="E2024" s="110"/>
      <c r="Q2024" s="110"/>
    </row>
    <row r="2025" spans="1:78" ht="12.75" customHeight="1" x14ac:dyDescent="0.2">
      <c r="B2025" s="110"/>
      <c r="C2025" s="110"/>
      <c r="E2025" s="110"/>
      <c r="Q2025" s="110"/>
    </row>
    <row r="2026" spans="1:78" ht="12.75" customHeight="1" x14ac:dyDescent="0.2">
      <c r="B2026" s="110"/>
      <c r="C2026" s="169"/>
      <c r="D2026" s="169"/>
      <c r="E2026" s="110"/>
      <c r="Q2026" s="110"/>
    </row>
    <row r="2027" spans="1:78" ht="12.75" customHeight="1" x14ac:dyDescent="0.2">
      <c r="B2027" s="169"/>
      <c r="C2027" s="169"/>
      <c r="E2027" s="110"/>
      <c r="Q2027" s="110"/>
    </row>
    <row r="2028" spans="1:78" s="123" customFormat="1" ht="12.75" customHeight="1" x14ac:dyDescent="0.2">
      <c r="A2028" s="170"/>
      <c r="B2028" s="110"/>
      <c r="C2028" s="171"/>
      <c r="D2028" s="169"/>
      <c r="E2028" s="110"/>
      <c r="F2028" s="110"/>
      <c r="G2028" s="110"/>
      <c r="H2028" s="110"/>
      <c r="I2028" s="110"/>
      <c r="J2028" s="110"/>
      <c r="K2028" s="110"/>
      <c r="L2028" s="110"/>
      <c r="M2028" s="110"/>
      <c r="N2028" s="110"/>
      <c r="O2028" s="110"/>
      <c r="P2028" s="110"/>
      <c r="Q2028" s="110"/>
      <c r="R2028" s="113"/>
      <c r="S2028" s="113"/>
      <c r="T2028" s="113"/>
      <c r="U2028" s="113"/>
      <c r="V2028" s="113"/>
      <c r="W2028" s="113"/>
      <c r="X2028" s="113"/>
      <c r="Y2028" s="113"/>
      <c r="Z2028" s="113"/>
      <c r="AA2028" s="113"/>
      <c r="AB2028" s="113"/>
      <c r="AC2028" s="113"/>
      <c r="AD2028" s="113"/>
      <c r="AE2028" s="113"/>
      <c r="AF2028" s="113"/>
      <c r="AG2028" s="113"/>
      <c r="AH2028" s="113"/>
      <c r="AI2028" s="113"/>
      <c r="AJ2028" s="113"/>
      <c r="AK2028" s="113"/>
      <c r="AL2028" s="113"/>
      <c r="AM2028" s="113"/>
      <c r="AN2028" s="113"/>
      <c r="AO2028" s="113"/>
      <c r="AP2028" s="113"/>
      <c r="AQ2028" s="113"/>
      <c r="AR2028" s="113"/>
      <c r="AS2028" s="113"/>
      <c r="AT2028" s="113"/>
      <c r="AU2028" s="113"/>
      <c r="AV2028" s="113"/>
      <c r="AW2028" s="113"/>
      <c r="AX2028" s="113"/>
      <c r="AY2028" s="113"/>
      <c r="AZ2028" s="113"/>
      <c r="BA2028" s="113"/>
      <c r="BB2028" s="113"/>
      <c r="BC2028" s="113"/>
      <c r="BD2028" s="113"/>
      <c r="BE2028" s="113"/>
      <c r="BF2028" s="113"/>
      <c r="BG2028" s="113"/>
      <c r="BH2028" s="113"/>
      <c r="BI2028" s="113"/>
      <c r="BJ2028" s="113"/>
      <c r="BK2028" s="113"/>
      <c r="BL2028" s="113"/>
      <c r="BM2028" s="113"/>
      <c r="BN2028" s="113"/>
      <c r="BO2028" s="113"/>
      <c r="BP2028" s="113"/>
      <c r="BQ2028" s="113"/>
      <c r="BR2028" s="113"/>
      <c r="BS2028" s="113"/>
      <c r="BT2028" s="113"/>
      <c r="BU2028" s="113"/>
      <c r="BV2028" s="113"/>
      <c r="BW2028" s="113"/>
      <c r="BX2028" s="113"/>
      <c r="BY2028" s="113"/>
      <c r="BZ2028" s="113"/>
    </row>
    <row r="2029" spans="1:78" s="123" customFormat="1" ht="12.75" customHeight="1" x14ac:dyDescent="0.2">
      <c r="A2029" s="170"/>
      <c r="B2029" s="110"/>
      <c r="C2029" s="110"/>
      <c r="D2029" s="110"/>
      <c r="E2029" s="110"/>
      <c r="F2029" s="110"/>
      <c r="G2029" s="110"/>
      <c r="H2029" s="110"/>
      <c r="I2029" s="110"/>
      <c r="J2029" s="110"/>
      <c r="K2029" s="110"/>
      <c r="L2029" s="110"/>
      <c r="M2029" s="110"/>
      <c r="N2029" s="110"/>
      <c r="O2029" s="110"/>
      <c r="P2029" s="110"/>
      <c r="Q2029" s="110"/>
      <c r="R2029" s="113"/>
      <c r="S2029" s="113"/>
      <c r="T2029" s="113"/>
      <c r="U2029" s="113"/>
      <c r="V2029" s="113"/>
      <c r="W2029" s="113"/>
      <c r="X2029" s="113"/>
      <c r="Y2029" s="113"/>
      <c r="Z2029" s="113"/>
      <c r="AA2029" s="113"/>
      <c r="AB2029" s="113"/>
      <c r="AC2029" s="113"/>
      <c r="AD2029" s="113"/>
      <c r="AE2029" s="113"/>
      <c r="AF2029" s="113"/>
      <c r="AG2029" s="113"/>
      <c r="AH2029" s="113"/>
      <c r="AI2029" s="113"/>
      <c r="AJ2029" s="113"/>
      <c r="AK2029" s="113"/>
      <c r="AL2029" s="113"/>
      <c r="AM2029" s="113"/>
      <c r="AN2029" s="113"/>
      <c r="AO2029" s="113"/>
      <c r="AP2029" s="113"/>
      <c r="AQ2029" s="113"/>
      <c r="AR2029" s="113"/>
      <c r="AS2029" s="113"/>
      <c r="AT2029" s="113"/>
      <c r="AU2029" s="113"/>
      <c r="AV2029" s="113"/>
      <c r="AW2029" s="113"/>
      <c r="AX2029" s="113"/>
      <c r="AY2029" s="113"/>
      <c r="AZ2029" s="113"/>
      <c r="BA2029" s="113"/>
      <c r="BB2029" s="113"/>
      <c r="BC2029" s="113"/>
      <c r="BD2029" s="113"/>
      <c r="BE2029" s="113"/>
      <c r="BF2029" s="113"/>
      <c r="BG2029" s="113"/>
      <c r="BH2029" s="113"/>
      <c r="BI2029" s="113"/>
      <c r="BJ2029" s="113"/>
      <c r="BK2029" s="113"/>
      <c r="BL2029" s="113"/>
      <c r="BM2029" s="113"/>
      <c r="BN2029" s="113"/>
      <c r="BO2029" s="113"/>
      <c r="BP2029" s="113"/>
      <c r="BQ2029" s="113"/>
      <c r="BR2029" s="113"/>
      <c r="BS2029" s="113"/>
      <c r="BT2029" s="113"/>
      <c r="BU2029" s="113"/>
      <c r="BV2029" s="113"/>
      <c r="BW2029" s="113"/>
      <c r="BX2029" s="113"/>
      <c r="BY2029" s="113"/>
      <c r="BZ2029" s="113"/>
    </row>
    <row r="2030" spans="1:78" ht="12.75" customHeight="1" x14ac:dyDescent="0.2">
      <c r="A2030" s="172"/>
      <c r="B2030" s="110"/>
      <c r="C2030" s="171"/>
      <c r="D2030" s="169"/>
      <c r="E2030" s="110"/>
      <c r="Q2030" s="110"/>
    </row>
    <row r="2031" spans="1:78" ht="12.75" customHeight="1" x14ac:dyDescent="0.2">
      <c r="A2031" s="183"/>
      <c r="B2031" s="110"/>
      <c r="C2031" s="171"/>
      <c r="D2031" s="169"/>
      <c r="E2031" s="110"/>
      <c r="Q2031" s="110"/>
      <c r="T2031" s="123"/>
    </row>
    <row r="2032" spans="1:78" ht="12.75" customHeight="1" x14ac:dyDescent="0.2">
      <c r="A2032" s="172"/>
      <c r="B2032" s="110"/>
      <c r="C2032" s="171"/>
      <c r="D2032" s="169"/>
      <c r="E2032" s="110"/>
      <c r="Q2032" s="110"/>
    </row>
    <row r="2033" spans="1:78" ht="12.75" customHeight="1" x14ac:dyDescent="0.2">
      <c r="A2033" s="172"/>
      <c r="B2033" s="110"/>
      <c r="C2033" s="171"/>
      <c r="D2033" s="169"/>
      <c r="E2033" s="110"/>
      <c r="Q2033" s="110"/>
      <c r="R2033" s="123"/>
      <c r="U2033" s="123"/>
      <c r="V2033" s="123"/>
      <c r="W2033" s="123"/>
      <c r="X2033" s="123"/>
      <c r="Y2033" s="123"/>
      <c r="Z2033" s="123"/>
      <c r="AA2033" s="123"/>
      <c r="AB2033" s="123"/>
      <c r="AC2033" s="123"/>
      <c r="AD2033" s="123"/>
      <c r="AE2033" s="123"/>
      <c r="AF2033" s="123"/>
      <c r="AG2033" s="123"/>
      <c r="AH2033" s="123"/>
      <c r="AI2033" s="123"/>
      <c r="AJ2033" s="123"/>
      <c r="AK2033" s="123"/>
      <c r="AL2033" s="123"/>
      <c r="AM2033" s="123"/>
      <c r="AN2033" s="123"/>
      <c r="AO2033" s="123"/>
      <c r="AP2033" s="123"/>
      <c r="AQ2033" s="123"/>
      <c r="AR2033" s="123"/>
      <c r="AS2033" s="123"/>
      <c r="AT2033" s="123"/>
      <c r="AU2033" s="123"/>
      <c r="AV2033" s="123"/>
      <c r="AW2033" s="123"/>
      <c r="AX2033" s="123"/>
      <c r="AY2033" s="123"/>
      <c r="AZ2033" s="123"/>
      <c r="BA2033" s="123"/>
      <c r="BB2033" s="123"/>
      <c r="BC2033" s="123"/>
      <c r="BD2033" s="123"/>
      <c r="BE2033" s="123"/>
      <c r="BF2033" s="123"/>
      <c r="BG2033" s="123"/>
      <c r="BH2033" s="123"/>
      <c r="BI2033" s="123"/>
      <c r="BJ2033" s="123"/>
      <c r="BK2033" s="123"/>
      <c r="BL2033" s="123"/>
      <c r="BM2033" s="123"/>
      <c r="BN2033" s="123"/>
      <c r="BO2033" s="123"/>
      <c r="BP2033" s="123"/>
      <c r="BQ2033" s="123"/>
      <c r="BR2033" s="123"/>
      <c r="BS2033" s="123"/>
      <c r="BT2033" s="123"/>
      <c r="BU2033" s="123"/>
      <c r="BV2033" s="123"/>
      <c r="BW2033" s="123"/>
      <c r="BX2033" s="123"/>
      <c r="BY2033" s="123"/>
      <c r="BZ2033" s="123"/>
    </row>
    <row r="2034" spans="1:78" ht="12.75" customHeight="1" x14ac:dyDescent="0.2">
      <c r="A2034" s="170"/>
      <c r="B2034" s="110"/>
      <c r="C2034" s="171"/>
      <c r="D2034" s="169"/>
      <c r="E2034" s="110"/>
      <c r="Q2034" s="110"/>
    </row>
    <row r="2035" spans="1:78" ht="12.75" customHeight="1" x14ac:dyDescent="0.2">
      <c r="A2035" s="170"/>
      <c r="B2035" s="110"/>
      <c r="C2035" s="171"/>
      <c r="D2035" s="169"/>
      <c r="E2035" s="110"/>
      <c r="Q2035" s="110"/>
    </row>
    <row r="2036" spans="1:78" ht="12.75" customHeight="1" x14ac:dyDescent="0.2">
      <c r="A2036" s="170"/>
      <c r="B2036" s="110"/>
      <c r="C2036" s="171"/>
      <c r="D2036" s="171"/>
      <c r="E2036" s="110"/>
      <c r="Q2036" s="110"/>
    </row>
    <row r="2037" spans="1:78" ht="12.75" customHeight="1" x14ac:dyDescent="0.2">
      <c r="B2037" s="110"/>
      <c r="C2037" s="169"/>
      <c r="D2037" s="169"/>
      <c r="E2037" s="110"/>
      <c r="Q2037" s="110"/>
    </row>
    <row r="2038" spans="1:78" ht="12.75" customHeight="1" x14ac:dyDescent="0.2">
      <c r="A2038" s="170"/>
      <c r="B2038" s="110"/>
      <c r="C2038" s="171"/>
      <c r="D2038" s="169"/>
      <c r="E2038" s="110"/>
      <c r="Q2038" s="110"/>
    </row>
    <row r="2039" spans="1:78" ht="12.75" customHeight="1" x14ac:dyDescent="0.2">
      <c r="A2039" s="172"/>
      <c r="B2039" s="110"/>
      <c r="C2039" s="171"/>
      <c r="D2039" s="169"/>
      <c r="E2039" s="110"/>
      <c r="Q2039" s="110"/>
    </row>
    <row r="2040" spans="1:78" ht="12.75" customHeight="1" x14ac:dyDescent="0.2">
      <c r="A2040" s="170"/>
      <c r="B2040" s="110"/>
      <c r="C2040" s="171"/>
      <c r="D2040" s="169"/>
      <c r="E2040" s="110"/>
      <c r="Q2040" s="110"/>
    </row>
    <row r="2041" spans="1:78" ht="12.75" customHeight="1" x14ac:dyDescent="0.2">
      <c r="A2041" s="183"/>
      <c r="B2041" s="110"/>
      <c r="C2041" s="171"/>
      <c r="D2041" s="169"/>
      <c r="E2041" s="110"/>
      <c r="Q2041" s="110"/>
    </row>
    <row r="2042" spans="1:78" ht="12.75" customHeight="1" x14ac:dyDescent="0.2">
      <c r="A2042" s="183"/>
      <c r="B2042" s="110"/>
      <c r="C2042" s="171"/>
      <c r="D2042" s="169"/>
      <c r="E2042" s="110"/>
      <c r="Q2042" s="110"/>
    </row>
    <row r="2043" spans="1:78" ht="12.75" customHeight="1" x14ac:dyDescent="0.2">
      <c r="B2043" s="110"/>
      <c r="C2043" s="169"/>
      <c r="D2043" s="169"/>
      <c r="E2043" s="110"/>
      <c r="Q2043" s="110"/>
    </row>
    <row r="2044" spans="1:78" ht="12.75" customHeight="1" x14ac:dyDescent="0.2">
      <c r="B2044" s="110"/>
      <c r="C2044" s="169"/>
      <c r="D2044" s="169"/>
      <c r="E2044" s="110"/>
      <c r="Q2044" s="110"/>
    </row>
    <row r="2045" spans="1:78" ht="12.75" customHeight="1" x14ac:dyDescent="0.2">
      <c r="A2045" s="183"/>
      <c r="B2045" s="110"/>
      <c r="C2045" s="169"/>
      <c r="D2045" s="169"/>
      <c r="E2045" s="110"/>
      <c r="Q2045" s="110"/>
    </row>
    <row r="2046" spans="1:78" ht="12.75" customHeight="1" x14ac:dyDescent="0.2">
      <c r="B2046" s="110"/>
      <c r="C2046" s="169"/>
      <c r="D2046" s="169"/>
      <c r="E2046" s="110"/>
      <c r="Q2046" s="110"/>
    </row>
    <row r="2047" spans="1:78" ht="12.75" customHeight="1" x14ac:dyDescent="0.2">
      <c r="A2047" s="170"/>
      <c r="B2047" s="110"/>
      <c r="C2047" s="171"/>
      <c r="D2047" s="169"/>
      <c r="E2047" s="110"/>
      <c r="Q2047" s="110"/>
    </row>
    <row r="2048" spans="1:78" ht="12.75" customHeight="1" x14ac:dyDescent="0.2">
      <c r="B2048" s="110"/>
      <c r="C2048" s="169"/>
      <c r="D2048" s="169"/>
      <c r="E2048" s="110"/>
      <c r="Q2048" s="110"/>
    </row>
    <row r="2049" spans="1:17" ht="12.75" customHeight="1" x14ac:dyDescent="0.2">
      <c r="A2049" s="170"/>
      <c r="B2049" s="110"/>
      <c r="C2049" s="171"/>
      <c r="D2049" s="171"/>
      <c r="E2049" s="110"/>
      <c r="Q2049" s="110"/>
    </row>
    <row r="2050" spans="1:17" ht="12.75" customHeight="1" x14ac:dyDescent="0.2">
      <c r="A2050" s="172"/>
      <c r="B2050" s="110"/>
      <c r="C2050" s="171"/>
      <c r="D2050" s="171"/>
      <c r="E2050" s="110"/>
      <c r="Q2050" s="110"/>
    </row>
    <row r="2051" spans="1:17" ht="12.75" customHeight="1" x14ac:dyDescent="0.2">
      <c r="C2051" s="184"/>
      <c r="E2051" s="110"/>
      <c r="Q2051" s="110"/>
    </row>
    <row r="2052" spans="1:17" ht="12.75" customHeight="1" x14ac:dyDescent="0.2">
      <c r="A2052" s="183"/>
      <c r="C2052" s="184"/>
      <c r="E2052" s="110"/>
      <c r="Q2052" s="110"/>
    </row>
    <row r="2053" spans="1:17" ht="12.75" customHeight="1" x14ac:dyDescent="0.2">
      <c r="B2053" s="110"/>
      <c r="C2053" s="169"/>
      <c r="D2053" s="169"/>
      <c r="E2053" s="110"/>
      <c r="Q2053" s="110"/>
    </row>
    <row r="2054" spans="1:17" ht="12.75" customHeight="1" x14ac:dyDescent="0.2">
      <c r="B2054" s="110"/>
      <c r="C2054" s="169"/>
      <c r="D2054" s="169"/>
      <c r="E2054" s="110"/>
      <c r="Q2054" s="110"/>
    </row>
    <row r="2055" spans="1:17" ht="12.75" customHeight="1" x14ac:dyDescent="0.2">
      <c r="A2055" s="170"/>
      <c r="B2055" s="110"/>
      <c r="C2055" s="171"/>
      <c r="D2055" s="169"/>
      <c r="E2055" s="110"/>
      <c r="Q2055" s="110"/>
    </row>
    <row r="2056" spans="1:17" ht="12.75" customHeight="1" x14ac:dyDescent="0.2">
      <c r="A2056" s="170"/>
      <c r="B2056" s="110"/>
      <c r="C2056" s="171"/>
      <c r="D2056" s="169"/>
      <c r="E2056" s="110"/>
      <c r="Q2056" s="110"/>
    </row>
    <row r="2057" spans="1:17" ht="12.75" customHeight="1" x14ac:dyDescent="0.2">
      <c r="A2057" s="170"/>
      <c r="B2057" s="110"/>
      <c r="C2057" s="171"/>
      <c r="D2057" s="169"/>
      <c r="E2057" s="110"/>
      <c r="Q2057" s="110"/>
    </row>
    <row r="2058" spans="1:17" ht="12.75" customHeight="1" x14ac:dyDescent="0.2">
      <c r="A2058" s="183"/>
      <c r="B2058" s="110"/>
      <c r="C2058" s="110"/>
      <c r="E2058" s="110"/>
      <c r="Q2058" s="110"/>
    </row>
    <row r="2059" spans="1:17" ht="12.75" customHeight="1" x14ac:dyDescent="0.2">
      <c r="B2059" s="110"/>
      <c r="C2059" s="169"/>
      <c r="D2059" s="169"/>
      <c r="E2059" s="110"/>
      <c r="Q2059" s="110"/>
    </row>
    <row r="2060" spans="1:17" ht="12.75" customHeight="1" x14ac:dyDescent="0.2">
      <c r="A2060" s="170"/>
      <c r="B2060" s="110"/>
      <c r="C2060" s="171"/>
      <c r="D2060" s="169"/>
      <c r="E2060" s="110"/>
      <c r="Q2060" s="110"/>
    </row>
    <row r="2061" spans="1:17" ht="12.75" customHeight="1" x14ac:dyDescent="0.2">
      <c r="A2061" s="183"/>
      <c r="B2061" s="110"/>
      <c r="C2061" s="171"/>
      <c r="D2061" s="169"/>
      <c r="E2061" s="110"/>
      <c r="Q2061" s="110"/>
    </row>
    <row r="2062" spans="1:17" ht="12.75" customHeight="1" x14ac:dyDescent="0.2">
      <c r="A2062" s="183"/>
      <c r="B2062" s="110"/>
      <c r="C2062" s="171"/>
      <c r="D2062" s="169"/>
      <c r="E2062" s="110"/>
      <c r="Q2062" s="110"/>
    </row>
    <row r="2063" spans="1:17" ht="12.75" customHeight="1" x14ac:dyDescent="0.2">
      <c r="A2063" s="172"/>
      <c r="B2063" s="110"/>
      <c r="C2063" s="171"/>
      <c r="D2063" s="169"/>
      <c r="E2063" s="110"/>
      <c r="Q2063" s="110"/>
    </row>
    <row r="2064" spans="1:17" ht="12.75" customHeight="1" x14ac:dyDescent="0.2">
      <c r="A2064" s="170"/>
      <c r="B2064" s="110"/>
      <c r="C2064" s="171"/>
      <c r="D2064" s="169"/>
      <c r="E2064" s="110"/>
      <c r="Q2064" s="110"/>
    </row>
    <row r="2065" spans="1:78" ht="12.75" customHeight="1" x14ac:dyDescent="0.2">
      <c r="A2065" s="170"/>
      <c r="B2065" s="110"/>
      <c r="C2065" s="171"/>
      <c r="D2065" s="169"/>
      <c r="E2065" s="110"/>
      <c r="Q2065" s="110"/>
    </row>
    <row r="2066" spans="1:78" ht="12.75" customHeight="1" x14ac:dyDescent="0.2">
      <c r="B2066" s="110"/>
      <c r="C2066" s="169"/>
      <c r="D2066" s="169"/>
      <c r="E2066" s="110"/>
      <c r="Q2066" s="110"/>
    </row>
    <row r="2067" spans="1:78" s="123" customFormat="1" ht="12.75" customHeight="1" x14ac:dyDescent="0.2">
      <c r="A2067" s="170"/>
      <c r="B2067" s="110"/>
      <c r="C2067" s="171"/>
      <c r="D2067" s="169"/>
      <c r="E2067" s="110"/>
      <c r="F2067" s="110"/>
      <c r="G2067" s="110"/>
      <c r="H2067" s="110"/>
      <c r="I2067" s="110"/>
      <c r="J2067" s="110"/>
      <c r="K2067" s="110"/>
      <c r="L2067" s="110"/>
      <c r="M2067" s="110"/>
      <c r="N2067" s="110"/>
      <c r="O2067" s="110"/>
      <c r="P2067" s="110"/>
      <c r="Q2067" s="110"/>
      <c r="R2067" s="113"/>
      <c r="S2067" s="113"/>
      <c r="T2067" s="113"/>
      <c r="U2067" s="113"/>
      <c r="V2067" s="113"/>
      <c r="W2067" s="113"/>
      <c r="X2067" s="113"/>
      <c r="Y2067" s="113"/>
      <c r="Z2067" s="113"/>
      <c r="AA2067" s="113"/>
      <c r="AB2067" s="113"/>
      <c r="AC2067" s="113"/>
      <c r="AD2067" s="113"/>
      <c r="AE2067" s="113"/>
      <c r="AF2067" s="113"/>
      <c r="AG2067" s="113"/>
      <c r="AH2067" s="113"/>
      <c r="AI2067" s="113"/>
      <c r="AJ2067" s="113"/>
      <c r="AK2067" s="113"/>
      <c r="AL2067" s="113"/>
      <c r="AM2067" s="113"/>
      <c r="AN2067" s="113"/>
      <c r="AO2067" s="113"/>
      <c r="AP2067" s="113"/>
      <c r="AQ2067" s="113"/>
      <c r="AR2067" s="113"/>
      <c r="AS2067" s="113"/>
      <c r="AT2067" s="113"/>
      <c r="AU2067" s="113"/>
      <c r="AV2067" s="113"/>
      <c r="AW2067" s="113"/>
      <c r="AX2067" s="113"/>
      <c r="AY2067" s="113"/>
      <c r="AZ2067" s="113"/>
      <c r="BA2067" s="113"/>
      <c r="BB2067" s="113"/>
      <c r="BC2067" s="113"/>
      <c r="BD2067" s="113"/>
      <c r="BE2067" s="113"/>
      <c r="BF2067" s="113"/>
      <c r="BG2067" s="113"/>
      <c r="BH2067" s="113"/>
      <c r="BI2067" s="113"/>
      <c r="BJ2067" s="113"/>
      <c r="BK2067" s="113"/>
      <c r="BL2067" s="113"/>
      <c r="BM2067" s="113"/>
      <c r="BN2067" s="113"/>
      <c r="BO2067" s="113"/>
      <c r="BP2067" s="113"/>
      <c r="BQ2067" s="113"/>
      <c r="BR2067" s="113"/>
      <c r="BS2067" s="113"/>
      <c r="BT2067" s="113"/>
      <c r="BU2067" s="113"/>
      <c r="BV2067" s="113"/>
      <c r="BW2067" s="113"/>
      <c r="BX2067" s="113"/>
      <c r="BY2067" s="113"/>
      <c r="BZ2067" s="113"/>
    </row>
    <row r="2068" spans="1:78" ht="12.75" customHeight="1" x14ac:dyDescent="0.2">
      <c r="B2068" s="110"/>
      <c r="C2068" s="169"/>
      <c r="D2068" s="169"/>
      <c r="E2068" s="110"/>
      <c r="Q2068" s="110"/>
    </row>
    <row r="2069" spans="1:78" ht="12.75" customHeight="1" x14ac:dyDescent="0.2">
      <c r="A2069" s="170"/>
      <c r="B2069" s="110"/>
      <c r="C2069" s="171"/>
      <c r="D2069" s="169"/>
      <c r="E2069" s="110"/>
      <c r="Q2069" s="110"/>
      <c r="T2069" s="123"/>
    </row>
    <row r="2070" spans="1:78" ht="12.75" customHeight="1" x14ac:dyDescent="0.2">
      <c r="A2070" s="183"/>
      <c r="B2070" s="110"/>
      <c r="C2070" s="171"/>
      <c r="D2070" s="169"/>
      <c r="E2070" s="110"/>
      <c r="Q2070" s="110"/>
    </row>
    <row r="2071" spans="1:78" ht="12.75" customHeight="1" x14ac:dyDescent="0.2">
      <c r="B2071" s="110"/>
      <c r="C2071" s="169"/>
      <c r="D2071" s="169"/>
      <c r="E2071" s="110"/>
      <c r="Q2071" s="110"/>
      <c r="R2071" s="123"/>
      <c r="U2071" s="123"/>
      <c r="V2071" s="123"/>
      <c r="W2071" s="123"/>
      <c r="X2071" s="123"/>
      <c r="Y2071" s="123"/>
      <c r="Z2071" s="123"/>
      <c r="AA2071" s="123"/>
      <c r="AB2071" s="123"/>
      <c r="AC2071" s="123"/>
      <c r="AD2071" s="123"/>
      <c r="AE2071" s="123"/>
      <c r="AF2071" s="123"/>
      <c r="AG2071" s="123"/>
      <c r="AH2071" s="123"/>
      <c r="AI2071" s="123"/>
      <c r="AJ2071" s="123"/>
      <c r="AK2071" s="123"/>
      <c r="AL2071" s="123"/>
      <c r="AM2071" s="123"/>
      <c r="AN2071" s="123"/>
      <c r="AO2071" s="123"/>
      <c r="AP2071" s="123"/>
      <c r="AQ2071" s="123"/>
      <c r="AR2071" s="123"/>
      <c r="AS2071" s="123"/>
      <c r="AT2071" s="123"/>
      <c r="AU2071" s="123"/>
      <c r="AV2071" s="123"/>
      <c r="AW2071" s="123"/>
      <c r="AX2071" s="123"/>
      <c r="AY2071" s="123"/>
      <c r="AZ2071" s="123"/>
      <c r="BA2071" s="123"/>
      <c r="BB2071" s="123"/>
      <c r="BC2071" s="123"/>
      <c r="BD2071" s="123"/>
      <c r="BE2071" s="123"/>
      <c r="BF2071" s="123"/>
      <c r="BG2071" s="123"/>
      <c r="BH2071" s="123"/>
      <c r="BI2071" s="123"/>
      <c r="BJ2071" s="123"/>
      <c r="BK2071" s="123"/>
      <c r="BL2071" s="123"/>
      <c r="BM2071" s="123"/>
      <c r="BN2071" s="123"/>
      <c r="BO2071" s="123"/>
      <c r="BP2071" s="123"/>
      <c r="BQ2071" s="123"/>
      <c r="BR2071" s="123"/>
      <c r="BS2071" s="123"/>
      <c r="BT2071" s="123"/>
      <c r="BU2071" s="123"/>
      <c r="BV2071" s="123"/>
      <c r="BW2071" s="123"/>
      <c r="BX2071" s="123"/>
      <c r="BY2071" s="123"/>
      <c r="BZ2071" s="123"/>
    </row>
    <row r="2072" spans="1:78" ht="12.75" customHeight="1" x14ac:dyDescent="0.2">
      <c r="A2072" s="170"/>
      <c r="B2072" s="110"/>
      <c r="C2072" s="171"/>
      <c r="D2072" s="169"/>
      <c r="E2072" s="110"/>
      <c r="Q2072" s="110"/>
    </row>
    <row r="2073" spans="1:78" ht="12.75" customHeight="1" x14ac:dyDescent="0.2">
      <c r="A2073" s="170"/>
      <c r="B2073" s="110"/>
      <c r="C2073" s="171"/>
      <c r="D2073" s="169"/>
      <c r="E2073" s="110"/>
      <c r="Q2073" s="110"/>
    </row>
    <row r="2074" spans="1:78" ht="12.75" customHeight="1" x14ac:dyDescent="0.2">
      <c r="B2074" s="110"/>
      <c r="C2074" s="169"/>
      <c r="D2074" s="169"/>
      <c r="E2074" s="110"/>
      <c r="Q2074" s="110"/>
    </row>
    <row r="2075" spans="1:78" ht="12.75" customHeight="1" x14ac:dyDescent="0.2">
      <c r="A2075" s="170"/>
      <c r="B2075" s="110"/>
      <c r="C2075" s="171"/>
      <c r="D2075" s="171"/>
      <c r="E2075" s="110"/>
      <c r="Q2075" s="110"/>
    </row>
    <row r="2076" spans="1:78" ht="12.75" customHeight="1" x14ac:dyDescent="0.2">
      <c r="B2076" s="169"/>
      <c r="C2076" s="169"/>
      <c r="E2076" s="110"/>
      <c r="Q2076" s="110"/>
    </row>
    <row r="2077" spans="1:78" ht="12.75" customHeight="1" x14ac:dyDescent="0.2">
      <c r="A2077" s="183"/>
      <c r="B2077" s="169"/>
      <c r="C2077" s="169"/>
      <c r="E2077" s="110"/>
      <c r="Q2077" s="110"/>
    </row>
    <row r="2078" spans="1:78" ht="12.75" customHeight="1" x14ac:dyDescent="0.2">
      <c r="B2078" s="110"/>
      <c r="C2078" s="169"/>
      <c r="D2078" s="169"/>
      <c r="E2078" s="110"/>
      <c r="Q2078" s="110"/>
    </row>
    <row r="2079" spans="1:78" ht="12.75" customHeight="1" x14ac:dyDescent="0.2">
      <c r="A2079" s="170"/>
      <c r="B2079" s="110"/>
      <c r="C2079" s="171"/>
      <c r="D2079" s="169"/>
      <c r="E2079" s="110"/>
      <c r="Q2079" s="110"/>
    </row>
    <row r="2080" spans="1:78" ht="12.75" customHeight="1" x14ac:dyDescent="0.2">
      <c r="A2080" s="170"/>
      <c r="B2080" s="110"/>
      <c r="C2080" s="171"/>
      <c r="D2080" s="169"/>
      <c r="E2080" s="110"/>
      <c r="Q2080" s="110"/>
    </row>
    <row r="2081" spans="1:78" ht="12.75" customHeight="1" x14ac:dyDescent="0.2">
      <c r="A2081" s="116"/>
      <c r="B2081" s="110"/>
      <c r="C2081" s="110"/>
      <c r="E2081" s="110"/>
      <c r="Q2081" s="110"/>
    </row>
    <row r="2082" spans="1:78" ht="12.75" customHeight="1" x14ac:dyDescent="0.2">
      <c r="B2082" s="110"/>
      <c r="C2082" s="169"/>
      <c r="D2082" s="169"/>
      <c r="E2082" s="110"/>
      <c r="Q2082" s="110"/>
    </row>
    <row r="2083" spans="1:78" ht="12.75" customHeight="1" x14ac:dyDescent="0.2">
      <c r="B2083" s="110"/>
      <c r="C2083" s="169"/>
      <c r="D2083" s="169"/>
      <c r="E2083" s="110"/>
      <c r="Q2083" s="110"/>
    </row>
    <row r="2084" spans="1:78" ht="12.75" customHeight="1" x14ac:dyDescent="0.2">
      <c r="A2084" s="170"/>
      <c r="B2084" s="110"/>
      <c r="C2084" s="171"/>
      <c r="D2084" s="169"/>
      <c r="E2084" s="110"/>
      <c r="Q2084" s="110"/>
    </row>
    <row r="2085" spans="1:78" ht="12.75" customHeight="1" x14ac:dyDescent="0.2">
      <c r="A2085" s="170"/>
      <c r="B2085" s="110"/>
      <c r="C2085" s="171"/>
      <c r="D2085" s="169"/>
      <c r="E2085" s="110"/>
      <c r="Q2085" s="110"/>
      <c r="R2085" s="112"/>
    </row>
    <row r="2086" spans="1:78" ht="12.75" customHeight="1" x14ac:dyDescent="0.2">
      <c r="A2086" s="170"/>
      <c r="B2086" s="110"/>
      <c r="C2086" s="171"/>
      <c r="D2086" s="169"/>
      <c r="E2086" s="110"/>
      <c r="Q2086" s="110"/>
      <c r="R2086" s="112"/>
    </row>
    <row r="2087" spans="1:78" ht="12.75" customHeight="1" x14ac:dyDescent="0.2">
      <c r="A2087" s="170"/>
      <c r="B2087" s="110"/>
      <c r="C2087" s="171"/>
      <c r="D2087" s="171"/>
      <c r="E2087" s="110"/>
      <c r="Q2087" s="110"/>
      <c r="R2087" s="112"/>
    </row>
    <row r="2088" spans="1:78" ht="12.75" customHeight="1" x14ac:dyDescent="0.2">
      <c r="A2088" s="191"/>
      <c r="B2088" s="110"/>
      <c r="C2088" s="171"/>
      <c r="D2088" s="171"/>
      <c r="E2088" s="110"/>
      <c r="Q2088" s="110"/>
    </row>
    <row r="2089" spans="1:78" ht="12.75" customHeight="1" x14ac:dyDescent="0.2">
      <c r="B2089" s="110"/>
      <c r="C2089" s="169"/>
      <c r="D2089" s="169"/>
      <c r="E2089" s="110"/>
      <c r="Q2089" s="110"/>
    </row>
    <row r="2090" spans="1:78" ht="12.75" customHeight="1" x14ac:dyDescent="0.2">
      <c r="A2090" s="183"/>
      <c r="B2090" s="110"/>
      <c r="C2090" s="169"/>
      <c r="D2090" s="169"/>
      <c r="E2090" s="110"/>
      <c r="Q2090" s="110"/>
    </row>
    <row r="2091" spans="1:78" ht="12.75" customHeight="1" x14ac:dyDescent="0.2">
      <c r="A2091" s="183"/>
      <c r="B2091" s="110"/>
      <c r="C2091" s="110"/>
      <c r="E2091" s="110"/>
      <c r="Q2091" s="110"/>
    </row>
    <row r="2092" spans="1:78" ht="12.75" customHeight="1" x14ac:dyDescent="0.2">
      <c r="B2092" s="110"/>
      <c r="C2092" s="169"/>
      <c r="D2092" s="169"/>
      <c r="E2092" s="110"/>
      <c r="Q2092" s="110"/>
    </row>
    <row r="2093" spans="1:78" ht="12.75" customHeight="1" x14ac:dyDescent="0.2">
      <c r="B2093" s="110"/>
      <c r="C2093" s="169"/>
      <c r="D2093" s="169"/>
      <c r="E2093" s="110"/>
      <c r="Q2093" s="110"/>
    </row>
    <row r="2094" spans="1:78" s="123" customFormat="1" ht="12.75" customHeight="1" x14ac:dyDescent="0.2">
      <c r="A2094" s="114"/>
      <c r="B2094" s="110"/>
      <c r="C2094" s="169"/>
      <c r="D2094" s="169"/>
      <c r="E2094" s="110"/>
      <c r="F2094" s="110"/>
      <c r="G2094" s="110"/>
      <c r="H2094" s="110"/>
      <c r="I2094" s="110"/>
      <c r="J2094" s="110"/>
      <c r="K2094" s="110"/>
      <c r="L2094" s="110"/>
      <c r="M2094" s="110"/>
      <c r="N2094" s="110"/>
      <c r="O2094" s="110"/>
      <c r="P2094" s="110"/>
      <c r="Q2094" s="110"/>
      <c r="R2094" s="113"/>
      <c r="S2094" s="113"/>
      <c r="T2094" s="113"/>
      <c r="U2094" s="113"/>
      <c r="V2094" s="113"/>
      <c r="W2094" s="113"/>
      <c r="X2094" s="113"/>
      <c r="Y2094" s="113"/>
      <c r="Z2094" s="113"/>
      <c r="AA2094" s="113"/>
      <c r="AB2094" s="113"/>
      <c r="AC2094" s="113"/>
      <c r="AD2094" s="113"/>
      <c r="AE2094" s="113"/>
      <c r="AF2094" s="113"/>
      <c r="AG2094" s="113"/>
      <c r="AH2094" s="113"/>
      <c r="AI2094" s="113"/>
      <c r="AJ2094" s="113"/>
      <c r="AK2094" s="113"/>
      <c r="AL2094" s="113"/>
      <c r="AM2094" s="113"/>
      <c r="AN2094" s="113"/>
      <c r="AO2094" s="113"/>
      <c r="AP2094" s="113"/>
      <c r="AQ2094" s="113"/>
      <c r="AR2094" s="113"/>
      <c r="AS2094" s="113"/>
      <c r="AT2094" s="113"/>
      <c r="AU2094" s="113"/>
      <c r="AV2094" s="113"/>
      <c r="AW2094" s="113"/>
      <c r="AX2094" s="113"/>
      <c r="AY2094" s="113"/>
      <c r="AZ2094" s="113"/>
      <c r="BA2094" s="113"/>
      <c r="BB2094" s="113"/>
      <c r="BC2094" s="113"/>
      <c r="BD2094" s="113"/>
      <c r="BE2094" s="113"/>
      <c r="BF2094" s="113"/>
      <c r="BG2094" s="113"/>
      <c r="BH2094" s="113"/>
      <c r="BI2094" s="113"/>
      <c r="BJ2094" s="113"/>
      <c r="BK2094" s="113"/>
      <c r="BL2094" s="113"/>
      <c r="BM2094" s="113"/>
      <c r="BN2094" s="113"/>
      <c r="BO2094" s="113"/>
      <c r="BP2094" s="113"/>
      <c r="BQ2094" s="113"/>
      <c r="BR2094" s="113"/>
      <c r="BS2094" s="113"/>
      <c r="BT2094" s="113"/>
      <c r="BU2094" s="113"/>
      <c r="BV2094" s="113"/>
      <c r="BW2094" s="113"/>
      <c r="BX2094" s="113"/>
      <c r="BY2094" s="113"/>
      <c r="BZ2094" s="113"/>
    </row>
    <row r="2095" spans="1:78" ht="12.75" customHeight="1" x14ac:dyDescent="0.2">
      <c r="A2095" s="172"/>
      <c r="B2095" s="110"/>
      <c r="C2095" s="171"/>
      <c r="D2095" s="169"/>
      <c r="E2095" s="110"/>
      <c r="Q2095" s="110"/>
      <c r="T2095" s="123"/>
    </row>
    <row r="2096" spans="1:78" ht="12.75" customHeight="1" x14ac:dyDescent="0.2">
      <c r="A2096" s="170"/>
      <c r="B2096" s="110"/>
      <c r="C2096" s="171"/>
      <c r="D2096" s="169"/>
      <c r="E2096" s="110"/>
      <c r="Q2096" s="110"/>
    </row>
    <row r="2097" spans="1:78" ht="12.75" customHeight="1" x14ac:dyDescent="0.2">
      <c r="B2097" s="110"/>
      <c r="C2097" s="169"/>
      <c r="D2097" s="169"/>
      <c r="E2097" s="110"/>
      <c r="Q2097" s="110"/>
      <c r="R2097" s="123"/>
      <c r="U2097" s="123"/>
      <c r="V2097" s="123"/>
      <c r="W2097" s="123"/>
      <c r="X2097" s="123"/>
      <c r="Y2097" s="123"/>
      <c r="Z2097" s="123"/>
      <c r="AA2097" s="123"/>
      <c r="AB2097" s="123"/>
      <c r="AC2097" s="123"/>
      <c r="AD2097" s="123"/>
      <c r="AE2097" s="123"/>
      <c r="AF2097" s="123"/>
      <c r="AG2097" s="123"/>
      <c r="AH2097" s="123"/>
      <c r="AI2097" s="123"/>
      <c r="AJ2097" s="123"/>
      <c r="AK2097" s="123"/>
      <c r="AL2097" s="123"/>
      <c r="AM2097" s="123"/>
      <c r="AN2097" s="123"/>
      <c r="AO2097" s="123"/>
      <c r="AP2097" s="123"/>
      <c r="AQ2097" s="123"/>
      <c r="AR2097" s="123"/>
      <c r="AS2097" s="123"/>
      <c r="AT2097" s="123"/>
      <c r="AU2097" s="123"/>
      <c r="AV2097" s="123"/>
      <c r="AW2097" s="123"/>
      <c r="AX2097" s="123"/>
      <c r="AY2097" s="123"/>
      <c r="AZ2097" s="123"/>
      <c r="BA2097" s="123"/>
      <c r="BB2097" s="123"/>
      <c r="BC2097" s="123"/>
      <c r="BD2097" s="123"/>
      <c r="BE2097" s="123"/>
      <c r="BF2097" s="123"/>
      <c r="BG2097" s="123"/>
      <c r="BH2097" s="123"/>
      <c r="BI2097" s="123"/>
      <c r="BJ2097" s="123"/>
      <c r="BK2097" s="123"/>
      <c r="BL2097" s="123"/>
      <c r="BM2097" s="123"/>
      <c r="BN2097" s="123"/>
      <c r="BO2097" s="123"/>
      <c r="BP2097" s="123"/>
      <c r="BQ2097" s="123"/>
      <c r="BR2097" s="123"/>
      <c r="BS2097" s="123"/>
      <c r="BT2097" s="123"/>
      <c r="BU2097" s="123"/>
      <c r="BV2097" s="123"/>
      <c r="BW2097" s="123"/>
      <c r="BX2097" s="123"/>
      <c r="BY2097" s="123"/>
      <c r="BZ2097" s="123"/>
    </row>
    <row r="2098" spans="1:78" ht="12.75" customHeight="1" x14ac:dyDescent="0.2">
      <c r="C2098" s="169"/>
      <c r="D2098" s="169"/>
      <c r="E2098" s="110"/>
      <c r="Q2098" s="110"/>
    </row>
    <row r="2099" spans="1:78" ht="12.75" customHeight="1" x14ac:dyDescent="0.2">
      <c r="C2099" s="169"/>
      <c r="D2099" s="169"/>
      <c r="E2099" s="110"/>
      <c r="Q2099" s="110"/>
    </row>
    <row r="2100" spans="1:78" ht="12.75" customHeight="1" x14ac:dyDescent="0.2">
      <c r="A2100" s="116"/>
      <c r="B2100" s="169"/>
      <c r="C2100" s="169"/>
      <c r="D2100" s="169"/>
      <c r="E2100" s="169"/>
      <c r="F2100" s="169"/>
      <c r="G2100" s="169"/>
      <c r="H2100" s="169"/>
      <c r="I2100" s="169"/>
      <c r="J2100" s="169"/>
      <c r="K2100" s="169"/>
      <c r="L2100" s="169"/>
      <c r="M2100" s="169"/>
      <c r="N2100" s="169"/>
      <c r="O2100" s="169"/>
      <c r="P2100" s="169"/>
      <c r="Q2100" s="169"/>
    </row>
    <row r="2101" spans="1:78" ht="12.75" customHeight="1" x14ac:dyDescent="0.2">
      <c r="A2101" s="170"/>
      <c r="B2101" s="110"/>
      <c r="C2101" s="171"/>
      <c r="D2101" s="169"/>
      <c r="E2101" s="110"/>
      <c r="Q2101" s="110"/>
    </row>
    <row r="2102" spans="1:78" ht="12.75" customHeight="1" x14ac:dyDescent="0.2">
      <c r="A2102" s="117"/>
      <c r="B2102" s="169"/>
      <c r="C2102" s="169"/>
      <c r="E2102" s="110"/>
      <c r="Q2102" s="110"/>
    </row>
    <row r="2103" spans="1:78" ht="12.75" customHeight="1" x14ac:dyDescent="0.2">
      <c r="A2103" s="117"/>
      <c r="B2103" s="169"/>
      <c r="C2103" s="169"/>
      <c r="E2103" s="110"/>
      <c r="Q2103" s="110"/>
    </row>
    <row r="2104" spans="1:78" ht="12.75" customHeight="1" x14ac:dyDescent="0.2">
      <c r="A2104" s="170"/>
      <c r="B2104" s="110"/>
      <c r="C2104" s="171"/>
      <c r="D2104" s="169"/>
      <c r="E2104" s="110"/>
      <c r="Q2104" s="110"/>
    </row>
    <row r="2105" spans="1:78" ht="12.75" customHeight="1" x14ac:dyDescent="0.2">
      <c r="A2105" s="170"/>
      <c r="B2105" s="110"/>
      <c r="C2105" s="171"/>
      <c r="D2105" s="171"/>
      <c r="E2105" s="110"/>
      <c r="Q2105" s="110"/>
    </row>
    <row r="2106" spans="1:78" ht="12.75" customHeight="1" x14ac:dyDescent="0.2">
      <c r="B2106" s="169"/>
      <c r="C2106" s="169"/>
      <c r="E2106" s="110"/>
      <c r="Q2106" s="110"/>
    </row>
    <row r="2107" spans="1:78" ht="12.75" customHeight="1" x14ac:dyDescent="0.2">
      <c r="A2107" s="170"/>
      <c r="B2107" s="110"/>
      <c r="C2107" s="171"/>
      <c r="D2107" s="169"/>
      <c r="E2107" s="110"/>
      <c r="Q2107" s="110"/>
    </row>
    <row r="2108" spans="1:78" ht="12.75" customHeight="1" x14ac:dyDescent="0.2">
      <c r="A2108" s="170"/>
      <c r="B2108" s="110"/>
      <c r="C2108" s="171"/>
      <c r="D2108" s="171"/>
      <c r="E2108" s="110"/>
      <c r="Q2108" s="110"/>
    </row>
    <row r="2109" spans="1:78" ht="12.75" customHeight="1" x14ac:dyDescent="0.2">
      <c r="A2109" s="170"/>
      <c r="B2109" s="110"/>
      <c r="C2109" s="171"/>
      <c r="D2109" s="169"/>
      <c r="E2109" s="110"/>
      <c r="Q2109" s="110"/>
    </row>
    <row r="2110" spans="1:78" ht="12.75" customHeight="1" x14ac:dyDescent="0.2">
      <c r="A2110" s="183"/>
      <c r="B2110" s="110"/>
      <c r="C2110" s="171"/>
      <c r="D2110" s="169"/>
      <c r="E2110" s="110"/>
      <c r="Q2110" s="110"/>
    </row>
    <row r="2111" spans="1:78" ht="12.75" customHeight="1" x14ac:dyDescent="0.2">
      <c r="A2111" s="117"/>
      <c r="B2111" s="169"/>
      <c r="C2111" s="169"/>
      <c r="E2111" s="110"/>
      <c r="Q2111" s="110"/>
    </row>
    <row r="2112" spans="1:78" ht="12.75" customHeight="1" x14ac:dyDescent="0.2">
      <c r="A2112" s="117"/>
      <c r="B2112" s="169"/>
      <c r="C2112" s="169"/>
      <c r="D2112" s="169"/>
      <c r="E2112" s="169"/>
      <c r="F2112" s="169"/>
      <c r="G2112" s="169"/>
      <c r="H2112" s="169"/>
      <c r="I2112" s="169"/>
      <c r="J2112" s="169"/>
      <c r="K2112" s="169"/>
      <c r="L2112" s="169"/>
      <c r="M2112" s="169"/>
      <c r="N2112" s="169"/>
      <c r="O2112" s="169"/>
      <c r="P2112" s="169"/>
      <c r="Q2112" s="169"/>
    </row>
    <row r="2113" spans="1:17" ht="12.75" customHeight="1" x14ac:dyDescent="0.2">
      <c r="A2113" s="117"/>
      <c r="B2113" s="169"/>
      <c r="C2113" s="169"/>
      <c r="E2113" s="110"/>
      <c r="Q2113" s="110"/>
    </row>
    <row r="2114" spans="1:17" ht="12.75" customHeight="1" x14ac:dyDescent="0.2">
      <c r="A2114" s="117"/>
      <c r="B2114" s="169"/>
      <c r="C2114" s="169"/>
      <c r="E2114" s="110"/>
      <c r="Q2114" s="110"/>
    </row>
    <row r="2115" spans="1:17" ht="12.75" customHeight="1" x14ac:dyDescent="0.2">
      <c r="B2115" s="110"/>
      <c r="C2115" s="169"/>
      <c r="D2115" s="169"/>
      <c r="E2115" s="110"/>
      <c r="Q2115" s="110"/>
    </row>
    <row r="2116" spans="1:17" ht="12.75" customHeight="1" x14ac:dyDescent="0.2">
      <c r="B2116" s="110"/>
      <c r="C2116" s="169"/>
      <c r="D2116" s="169"/>
      <c r="E2116" s="110"/>
      <c r="Q2116" s="110"/>
    </row>
    <row r="2117" spans="1:17" ht="12.75" customHeight="1" x14ac:dyDescent="0.2">
      <c r="A2117" s="170"/>
      <c r="B2117" s="110"/>
      <c r="C2117" s="171"/>
      <c r="D2117" s="169"/>
      <c r="E2117" s="110"/>
      <c r="Q2117" s="110"/>
    </row>
    <row r="2118" spans="1:17" ht="12.75" customHeight="1" x14ac:dyDescent="0.2">
      <c r="A2118" s="117"/>
      <c r="B2118" s="110"/>
      <c r="C2118" s="171"/>
      <c r="D2118" s="169"/>
      <c r="E2118" s="110"/>
      <c r="Q2118" s="110"/>
    </row>
    <row r="2119" spans="1:17" ht="12.75" customHeight="1" x14ac:dyDescent="0.2">
      <c r="A2119" s="170"/>
      <c r="B2119" s="110"/>
      <c r="C2119" s="171"/>
      <c r="D2119" s="169"/>
      <c r="E2119" s="110"/>
      <c r="Q2119" s="110"/>
    </row>
    <row r="2120" spans="1:17" ht="12.75" customHeight="1" x14ac:dyDescent="0.2">
      <c r="B2120" s="110"/>
      <c r="C2120" s="169"/>
      <c r="D2120" s="169"/>
      <c r="E2120" s="110"/>
      <c r="Q2120" s="110"/>
    </row>
    <row r="2121" spans="1:17" ht="12.75" customHeight="1" x14ac:dyDescent="0.2">
      <c r="A2121" s="170"/>
      <c r="B2121" s="110"/>
      <c r="C2121" s="171"/>
      <c r="D2121" s="169"/>
      <c r="E2121" s="110"/>
      <c r="Q2121" s="110"/>
    </row>
    <row r="2122" spans="1:17" ht="12.75" customHeight="1" x14ac:dyDescent="0.2">
      <c r="B2122" s="169"/>
      <c r="C2122" s="169"/>
      <c r="E2122" s="110"/>
      <c r="Q2122" s="110"/>
    </row>
    <row r="2123" spans="1:17" ht="12.75" customHeight="1" x14ac:dyDescent="0.2">
      <c r="B2123" s="169"/>
      <c r="C2123" s="169"/>
      <c r="E2123" s="110"/>
      <c r="Q2123" s="110"/>
    </row>
    <row r="2124" spans="1:17" ht="12.75" customHeight="1" x14ac:dyDescent="0.2">
      <c r="B2124" s="110"/>
      <c r="C2124" s="169"/>
      <c r="D2124" s="169"/>
      <c r="E2124" s="110"/>
      <c r="Q2124" s="110"/>
    </row>
    <row r="2125" spans="1:17" ht="12.75" customHeight="1" x14ac:dyDescent="0.2">
      <c r="B2125" s="110"/>
      <c r="C2125" s="169"/>
      <c r="D2125" s="169"/>
      <c r="E2125" s="110"/>
      <c r="Q2125" s="110"/>
    </row>
    <row r="2126" spans="1:17" ht="12.75" customHeight="1" x14ac:dyDescent="0.2">
      <c r="A2126" s="170"/>
      <c r="B2126" s="110"/>
      <c r="C2126" s="171"/>
      <c r="D2126" s="171"/>
      <c r="E2126" s="110"/>
      <c r="Q2126" s="110"/>
    </row>
    <row r="2127" spans="1:17" ht="12.75" customHeight="1" x14ac:dyDescent="0.2">
      <c r="A2127" s="183"/>
      <c r="B2127" s="110"/>
      <c r="C2127" s="171"/>
      <c r="D2127" s="171"/>
      <c r="E2127" s="110"/>
      <c r="Q2127" s="110"/>
    </row>
    <row r="2128" spans="1:17" ht="12.75" customHeight="1" x14ac:dyDescent="0.2">
      <c r="B2128" s="110"/>
      <c r="C2128" s="169"/>
      <c r="D2128" s="169"/>
      <c r="E2128" s="110"/>
      <c r="Q2128" s="110"/>
    </row>
    <row r="2129" spans="1:17" ht="12.75" customHeight="1" x14ac:dyDescent="0.2">
      <c r="B2129" s="110"/>
      <c r="C2129" s="169"/>
      <c r="D2129" s="169"/>
      <c r="E2129" s="110"/>
      <c r="Q2129" s="110"/>
    </row>
    <row r="2130" spans="1:17" ht="12.75" customHeight="1" x14ac:dyDescent="0.2">
      <c r="B2130" s="110"/>
      <c r="C2130" s="169"/>
      <c r="D2130" s="169"/>
      <c r="E2130" s="110"/>
      <c r="Q2130" s="110"/>
    </row>
    <row r="2131" spans="1:17" ht="12.75" customHeight="1" x14ac:dyDescent="0.2">
      <c r="A2131" s="170"/>
      <c r="B2131" s="110"/>
      <c r="C2131" s="171"/>
      <c r="D2131" s="169"/>
      <c r="E2131" s="110"/>
      <c r="Q2131" s="110"/>
    </row>
    <row r="2132" spans="1:17" ht="12.75" customHeight="1" x14ac:dyDescent="0.2">
      <c r="A2132" s="172"/>
      <c r="B2132" s="169"/>
      <c r="C2132" s="169"/>
      <c r="E2132" s="110"/>
      <c r="Q2132" s="110"/>
    </row>
    <row r="2133" spans="1:17" ht="12.75" customHeight="1" x14ac:dyDescent="0.2">
      <c r="B2133" s="110"/>
      <c r="C2133" s="169"/>
      <c r="D2133" s="169"/>
      <c r="E2133" s="110"/>
      <c r="Q2133" s="110"/>
    </row>
    <row r="2134" spans="1:17" ht="12.75" customHeight="1" x14ac:dyDescent="0.2">
      <c r="A2134" s="170"/>
      <c r="B2134" s="110"/>
      <c r="C2134" s="171"/>
      <c r="D2134" s="169"/>
      <c r="E2134" s="110"/>
      <c r="Q2134" s="110"/>
    </row>
    <row r="2135" spans="1:17" ht="12.75" customHeight="1" x14ac:dyDescent="0.2">
      <c r="A2135" s="170"/>
      <c r="B2135" s="110"/>
      <c r="C2135" s="171"/>
      <c r="D2135" s="169"/>
      <c r="E2135" s="110"/>
      <c r="Q2135" s="110"/>
    </row>
    <row r="2136" spans="1:17" ht="12.75" customHeight="1" x14ac:dyDescent="0.2">
      <c r="C2136" s="184"/>
      <c r="E2136" s="110"/>
      <c r="Q2136" s="110"/>
    </row>
    <row r="2137" spans="1:17" ht="12.75" customHeight="1" x14ac:dyDescent="0.2">
      <c r="A2137" s="170"/>
      <c r="B2137" s="110"/>
      <c r="C2137" s="171"/>
      <c r="D2137" s="169"/>
      <c r="E2137" s="110"/>
      <c r="Q2137" s="110"/>
    </row>
    <row r="2138" spans="1:17" ht="12.75" customHeight="1" x14ac:dyDescent="0.2">
      <c r="A2138" s="170"/>
      <c r="B2138" s="110"/>
      <c r="C2138" s="110"/>
      <c r="E2138" s="110"/>
      <c r="Q2138" s="110"/>
    </row>
    <row r="2139" spans="1:17" ht="12.75" customHeight="1" x14ac:dyDescent="0.2">
      <c r="B2139" s="110"/>
      <c r="C2139" s="169"/>
      <c r="D2139" s="169"/>
      <c r="E2139" s="110"/>
      <c r="Q2139" s="110"/>
    </row>
    <row r="2140" spans="1:17" ht="12.75" customHeight="1" x14ac:dyDescent="0.2">
      <c r="C2140" s="169"/>
      <c r="E2140" s="110"/>
      <c r="Q2140" s="110"/>
    </row>
    <row r="2141" spans="1:17" ht="12.75" customHeight="1" x14ac:dyDescent="0.2">
      <c r="A2141" s="170"/>
      <c r="B2141" s="110"/>
      <c r="C2141" s="171"/>
      <c r="D2141" s="169"/>
      <c r="E2141" s="110"/>
      <c r="Q2141" s="110"/>
    </row>
    <row r="2142" spans="1:17" ht="12.75" customHeight="1" x14ac:dyDescent="0.2">
      <c r="B2142" s="110"/>
      <c r="C2142" s="169"/>
      <c r="D2142" s="169"/>
      <c r="E2142" s="110"/>
      <c r="Q2142" s="110"/>
    </row>
    <row r="2143" spans="1:17" ht="12.75" customHeight="1" x14ac:dyDescent="0.2">
      <c r="A2143" s="170"/>
      <c r="B2143" s="110"/>
      <c r="C2143" s="171"/>
      <c r="D2143" s="169"/>
      <c r="E2143" s="110"/>
      <c r="Q2143" s="110"/>
    </row>
    <row r="2144" spans="1:17" ht="12.75" customHeight="1" x14ac:dyDescent="0.2">
      <c r="A2144" s="170"/>
      <c r="B2144" s="110"/>
      <c r="C2144" s="171"/>
      <c r="D2144" s="171"/>
      <c r="E2144" s="110"/>
      <c r="Q2144" s="110"/>
    </row>
    <row r="2145" spans="1:78" ht="12.75" customHeight="1" x14ac:dyDescent="0.2">
      <c r="A2145" s="170"/>
      <c r="B2145" s="110"/>
      <c r="C2145" s="171"/>
      <c r="D2145" s="169"/>
      <c r="E2145" s="110"/>
      <c r="Q2145" s="110"/>
    </row>
    <row r="2146" spans="1:78" ht="12.75" customHeight="1" x14ac:dyDescent="0.2">
      <c r="A2146" s="170"/>
      <c r="B2146" s="110"/>
      <c r="C2146" s="171"/>
      <c r="D2146" s="169"/>
      <c r="E2146" s="110"/>
      <c r="Q2146" s="110"/>
    </row>
    <row r="2147" spans="1:78" ht="12.75" customHeight="1" x14ac:dyDescent="0.2">
      <c r="A2147" s="170"/>
      <c r="B2147" s="110"/>
      <c r="C2147" s="171"/>
      <c r="D2147" s="169"/>
      <c r="E2147" s="110"/>
      <c r="Q2147" s="110"/>
    </row>
    <row r="2148" spans="1:78" ht="12.75" customHeight="1" x14ac:dyDescent="0.2">
      <c r="A2148" s="170"/>
      <c r="B2148" s="110"/>
      <c r="C2148" s="171"/>
      <c r="D2148" s="169"/>
      <c r="E2148" s="110"/>
      <c r="Q2148" s="110"/>
    </row>
    <row r="2149" spans="1:78" ht="12.75" customHeight="1" x14ac:dyDescent="0.2">
      <c r="A2149" s="170"/>
      <c r="B2149" s="110"/>
      <c r="C2149" s="171"/>
      <c r="D2149" s="171"/>
      <c r="E2149" s="110"/>
      <c r="Q2149" s="110"/>
    </row>
    <row r="2150" spans="1:78" s="123" customFormat="1" ht="12.75" customHeight="1" x14ac:dyDescent="0.2">
      <c r="A2150" s="170"/>
      <c r="B2150" s="110"/>
      <c r="C2150" s="171"/>
      <c r="D2150" s="171"/>
      <c r="E2150" s="110"/>
      <c r="F2150" s="110"/>
      <c r="G2150" s="110"/>
      <c r="H2150" s="110"/>
      <c r="I2150" s="110"/>
      <c r="J2150" s="110"/>
      <c r="K2150" s="110"/>
      <c r="L2150" s="110"/>
      <c r="M2150" s="110"/>
      <c r="N2150" s="110"/>
      <c r="O2150" s="110"/>
      <c r="P2150" s="110"/>
      <c r="Q2150" s="110"/>
      <c r="R2150" s="113"/>
      <c r="S2150" s="113"/>
      <c r="T2150" s="113"/>
      <c r="U2150" s="113"/>
      <c r="V2150" s="113"/>
      <c r="W2150" s="113"/>
      <c r="X2150" s="113"/>
      <c r="Y2150" s="113"/>
      <c r="Z2150" s="113"/>
      <c r="AA2150" s="113"/>
      <c r="AB2150" s="113"/>
      <c r="AC2150" s="113"/>
      <c r="AD2150" s="113"/>
      <c r="AE2150" s="113"/>
      <c r="AF2150" s="113"/>
      <c r="AG2150" s="113"/>
      <c r="AH2150" s="113"/>
      <c r="AI2150" s="113"/>
      <c r="AJ2150" s="113"/>
      <c r="AK2150" s="113"/>
      <c r="AL2150" s="113"/>
      <c r="AM2150" s="113"/>
      <c r="AN2150" s="113"/>
      <c r="AO2150" s="113"/>
      <c r="AP2150" s="113"/>
      <c r="AQ2150" s="113"/>
      <c r="AR2150" s="113"/>
      <c r="AS2150" s="113"/>
      <c r="AT2150" s="113"/>
      <c r="AU2150" s="113"/>
      <c r="AV2150" s="113"/>
      <c r="AW2150" s="113"/>
      <c r="AX2150" s="113"/>
      <c r="AY2150" s="113"/>
      <c r="AZ2150" s="113"/>
      <c r="BA2150" s="113"/>
      <c r="BB2150" s="113"/>
      <c r="BC2150" s="113"/>
      <c r="BD2150" s="113"/>
      <c r="BE2150" s="113"/>
      <c r="BF2150" s="113"/>
      <c r="BG2150" s="113"/>
      <c r="BH2150" s="113"/>
      <c r="BI2150" s="113"/>
      <c r="BJ2150" s="113"/>
      <c r="BK2150" s="113"/>
      <c r="BL2150" s="113"/>
      <c r="BM2150" s="113"/>
      <c r="BN2150" s="113"/>
      <c r="BO2150" s="113"/>
      <c r="BP2150" s="113"/>
      <c r="BQ2150" s="113"/>
      <c r="BR2150" s="113"/>
      <c r="BS2150" s="113"/>
      <c r="BT2150" s="113"/>
      <c r="BU2150" s="113"/>
      <c r="BV2150" s="113"/>
      <c r="BW2150" s="113"/>
      <c r="BX2150" s="113"/>
      <c r="BY2150" s="113"/>
      <c r="BZ2150" s="113"/>
    </row>
    <row r="2151" spans="1:78" s="123" customFormat="1" ht="12.75" customHeight="1" x14ac:dyDescent="0.2">
      <c r="A2151" s="170"/>
      <c r="B2151" s="110"/>
      <c r="C2151" s="171"/>
      <c r="D2151" s="171"/>
      <c r="E2151" s="110"/>
      <c r="F2151" s="110"/>
      <c r="G2151" s="110"/>
      <c r="H2151" s="110"/>
      <c r="I2151" s="110"/>
      <c r="J2151" s="110"/>
      <c r="K2151" s="110"/>
      <c r="L2151" s="110"/>
      <c r="M2151" s="110"/>
      <c r="N2151" s="110"/>
      <c r="O2151" s="110"/>
      <c r="P2151" s="110"/>
      <c r="Q2151" s="110"/>
      <c r="R2151" s="113"/>
      <c r="S2151" s="113"/>
      <c r="T2151" s="113"/>
      <c r="U2151" s="113"/>
      <c r="V2151" s="113"/>
      <c r="W2151" s="113"/>
      <c r="X2151" s="113"/>
      <c r="Y2151" s="113"/>
      <c r="Z2151" s="113"/>
      <c r="AA2151" s="113"/>
      <c r="AB2151" s="113"/>
      <c r="AC2151" s="113"/>
      <c r="AD2151" s="113"/>
      <c r="AE2151" s="113"/>
      <c r="AF2151" s="113"/>
      <c r="AG2151" s="113"/>
      <c r="AH2151" s="113"/>
      <c r="AI2151" s="113"/>
      <c r="AJ2151" s="113"/>
      <c r="AK2151" s="113"/>
      <c r="AL2151" s="113"/>
      <c r="AM2151" s="113"/>
      <c r="AN2151" s="113"/>
      <c r="AO2151" s="113"/>
      <c r="AP2151" s="113"/>
      <c r="AQ2151" s="113"/>
      <c r="AR2151" s="113"/>
      <c r="AS2151" s="113"/>
      <c r="AT2151" s="113"/>
      <c r="AU2151" s="113"/>
      <c r="AV2151" s="113"/>
      <c r="AW2151" s="113"/>
      <c r="AX2151" s="113"/>
      <c r="AY2151" s="113"/>
      <c r="AZ2151" s="113"/>
      <c r="BA2151" s="113"/>
      <c r="BB2151" s="113"/>
      <c r="BC2151" s="113"/>
      <c r="BD2151" s="113"/>
      <c r="BE2151" s="113"/>
      <c r="BF2151" s="113"/>
      <c r="BG2151" s="113"/>
      <c r="BH2151" s="113"/>
      <c r="BI2151" s="113"/>
      <c r="BJ2151" s="113"/>
      <c r="BK2151" s="113"/>
      <c r="BL2151" s="113"/>
      <c r="BM2151" s="113"/>
      <c r="BN2151" s="113"/>
      <c r="BO2151" s="113"/>
      <c r="BP2151" s="113"/>
      <c r="BQ2151" s="113"/>
      <c r="BR2151" s="113"/>
      <c r="BS2151" s="113"/>
      <c r="BT2151" s="113"/>
      <c r="BU2151" s="113"/>
      <c r="BV2151" s="113"/>
      <c r="BW2151" s="113"/>
      <c r="BX2151" s="113"/>
      <c r="BY2151" s="113"/>
      <c r="BZ2151" s="113"/>
    </row>
    <row r="2152" spans="1:78" s="123" customFormat="1" ht="12.75" customHeight="1" x14ac:dyDescent="0.2">
      <c r="A2152" s="114"/>
      <c r="B2152" s="110"/>
      <c r="C2152" s="169"/>
      <c r="D2152" s="169"/>
      <c r="E2152" s="110"/>
      <c r="F2152" s="110"/>
      <c r="G2152" s="110"/>
      <c r="H2152" s="110"/>
      <c r="I2152" s="110"/>
      <c r="J2152" s="110"/>
      <c r="K2152" s="110"/>
      <c r="L2152" s="110"/>
      <c r="M2152" s="110"/>
      <c r="N2152" s="110"/>
      <c r="O2152" s="110"/>
      <c r="P2152" s="110"/>
      <c r="Q2152" s="110"/>
      <c r="R2152" s="113"/>
      <c r="S2152" s="113"/>
      <c r="T2152" s="113"/>
      <c r="U2152" s="113"/>
      <c r="V2152" s="113"/>
      <c r="W2152" s="113"/>
      <c r="X2152" s="113"/>
      <c r="Y2152" s="113"/>
      <c r="Z2152" s="113"/>
      <c r="AA2152" s="113"/>
      <c r="AB2152" s="113"/>
      <c r="AC2152" s="113"/>
      <c r="AD2152" s="113"/>
      <c r="AE2152" s="113"/>
      <c r="AF2152" s="113"/>
      <c r="AG2152" s="113"/>
      <c r="AH2152" s="113"/>
      <c r="AI2152" s="113"/>
      <c r="AJ2152" s="113"/>
      <c r="AK2152" s="113"/>
      <c r="AL2152" s="113"/>
      <c r="AM2152" s="113"/>
      <c r="AN2152" s="113"/>
      <c r="AO2152" s="113"/>
      <c r="AP2152" s="113"/>
      <c r="AQ2152" s="113"/>
      <c r="AR2152" s="113"/>
      <c r="AS2152" s="113"/>
      <c r="AT2152" s="113"/>
      <c r="AU2152" s="113"/>
      <c r="AV2152" s="113"/>
      <c r="AW2152" s="113"/>
      <c r="AX2152" s="113"/>
      <c r="AY2152" s="113"/>
      <c r="AZ2152" s="113"/>
      <c r="BA2152" s="113"/>
      <c r="BB2152" s="113"/>
      <c r="BC2152" s="113"/>
      <c r="BD2152" s="113"/>
      <c r="BE2152" s="113"/>
      <c r="BF2152" s="113"/>
      <c r="BG2152" s="113"/>
      <c r="BH2152" s="113"/>
      <c r="BI2152" s="113"/>
      <c r="BJ2152" s="113"/>
      <c r="BK2152" s="113"/>
      <c r="BL2152" s="113"/>
      <c r="BM2152" s="113"/>
      <c r="BN2152" s="113"/>
      <c r="BO2152" s="113"/>
      <c r="BP2152" s="113"/>
      <c r="BQ2152" s="113"/>
      <c r="BR2152" s="113"/>
      <c r="BS2152" s="113"/>
      <c r="BT2152" s="113"/>
      <c r="BU2152" s="113"/>
      <c r="BV2152" s="113"/>
      <c r="BW2152" s="113"/>
      <c r="BX2152" s="113"/>
      <c r="BY2152" s="113"/>
      <c r="BZ2152" s="113"/>
    </row>
    <row r="2153" spans="1:78" ht="12.75" customHeight="1" x14ac:dyDescent="0.2">
      <c r="C2153" s="184"/>
      <c r="E2153" s="110"/>
      <c r="Q2153" s="110"/>
      <c r="T2153" s="123"/>
    </row>
    <row r="2154" spans="1:78" ht="12.75" customHeight="1" x14ac:dyDescent="0.2">
      <c r="B2154" s="110"/>
      <c r="C2154" s="169"/>
      <c r="D2154" s="169"/>
      <c r="E2154" s="110"/>
      <c r="Q2154" s="110"/>
      <c r="T2154" s="123"/>
    </row>
    <row r="2155" spans="1:78" ht="12.75" customHeight="1" x14ac:dyDescent="0.2">
      <c r="A2155" s="170"/>
      <c r="B2155" s="110"/>
      <c r="C2155" s="171"/>
      <c r="D2155" s="169"/>
      <c r="E2155" s="110"/>
      <c r="Q2155" s="110"/>
      <c r="R2155" s="123"/>
      <c r="U2155" s="123"/>
      <c r="V2155" s="123"/>
      <c r="W2155" s="123"/>
      <c r="X2155" s="123"/>
      <c r="Y2155" s="123"/>
      <c r="Z2155" s="123"/>
      <c r="AA2155" s="123"/>
      <c r="AB2155" s="123"/>
      <c r="AC2155" s="123"/>
      <c r="AD2155" s="123"/>
      <c r="AE2155" s="123"/>
      <c r="AF2155" s="123"/>
      <c r="AG2155" s="123"/>
      <c r="AH2155" s="123"/>
      <c r="AI2155" s="123"/>
      <c r="AJ2155" s="123"/>
      <c r="AK2155" s="123"/>
      <c r="AL2155" s="123"/>
      <c r="AM2155" s="123"/>
      <c r="AN2155" s="123"/>
      <c r="AO2155" s="123"/>
      <c r="AP2155" s="123"/>
      <c r="AQ2155" s="123"/>
      <c r="AR2155" s="123"/>
      <c r="AS2155" s="123"/>
      <c r="AT2155" s="123"/>
      <c r="AU2155" s="123"/>
      <c r="AV2155" s="123"/>
      <c r="AW2155" s="123"/>
      <c r="AX2155" s="123"/>
      <c r="AY2155" s="123"/>
      <c r="AZ2155" s="123"/>
      <c r="BA2155" s="123"/>
      <c r="BB2155" s="123"/>
      <c r="BC2155" s="123"/>
      <c r="BD2155" s="123"/>
      <c r="BE2155" s="123"/>
      <c r="BF2155" s="123"/>
      <c r="BG2155" s="123"/>
      <c r="BH2155" s="123"/>
      <c r="BI2155" s="123"/>
      <c r="BJ2155" s="123"/>
      <c r="BK2155" s="123"/>
      <c r="BL2155" s="123"/>
      <c r="BM2155" s="123"/>
      <c r="BN2155" s="123"/>
      <c r="BO2155" s="123"/>
      <c r="BP2155" s="123"/>
      <c r="BQ2155" s="123"/>
      <c r="BR2155" s="123"/>
      <c r="BS2155" s="123"/>
      <c r="BT2155" s="123"/>
      <c r="BU2155" s="123"/>
      <c r="BV2155" s="123"/>
      <c r="BW2155" s="123"/>
      <c r="BX2155" s="123"/>
      <c r="BY2155" s="123"/>
      <c r="BZ2155" s="123"/>
    </row>
    <row r="2156" spans="1:78" ht="12.75" customHeight="1" x14ac:dyDescent="0.2">
      <c r="A2156" s="170"/>
      <c r="B2156" s="110"/>
      <c r="C2156" s="171"/>
      <c r="D2156" s="169"/>
      <c r="E2156" s="110"/>
      <c r="Q2156" s="110"/>
      <c r="R2156" s="123"/>
      <c r="U2156" s="123"/>
      <c r="V2156" s="123"/>
      <c r="W2156" s="123"/>
      <c r="X2156" s="123"/>
      <c r="Y2156" s="123"/>
      <c r="Z2156" s="123"/>
      <c r="AA2156" s="123"/>
      <c r="AB2156" s="123"/>
      <c r="AC2156" s="123"/>
      <c r="AD2156" s="123"/>
      <c r="AE2156" s="123"/>
      <c r="AF2156" s="123"/>
      <c r="AG2156" s="123"/>
      <c r="AH2156" s="123"/>
      <c r="AI2156" s="123"/>
      <c r="AJ2156" s="123"/>
      <c r="AK2156" s="123"/>
      <c r="AL2156" s="123"/>
      <c r="AM2156" s="123"/>
      <c r="AN2156" s="123"/>
      <c r="AO2156" s="123"/>
      <c r="AP2156" s="123"/>
      <c r="AQ2156" s="123"/>
      <c r="AR2156" s="123"/>
      <c r="AS2156" s="123"/>
      <c r="AT2156" s="123"/>
      <c r="AU2156" s="123"/>
      <c r="AV2156" s="123"/>
      <c r="AW2156" s="123"/>
      <c r="AX2156" s="123"/>
      <c r="AY2156" s="123"/>
      <c r="AZ2156" s="123"/>
      <c r="BA2156" s="123"/>
      <c r="BB2156" s="123"/>
      <c r="BC2156" s="123"/>
      <c r="BD2156" s="123"/>
      <c r="BE2156" s="123"/>
      <c r="BF2156" s="123"/>
      <c r="BG2156" s="123"/>
      <c r="BH2156" s="123"/>
      <c r="BI2156" s="123"/>
      <c r="BJ2156" s="123"/>
      <c r="BK2156" s="123"/>
      <c r="BL2156" s="123"/>
      <c r="BM2156" s="123"/>
      <c r="BN2156" s="123"/>
      <c r="BO2156" s="123"/>
      <c r="BP2156" s="123"/>
      <c r="BQ2156" s="123"/>
      <c r="BR2156" s="123"/>
      <c r="BS2156" s="123"/>
      <c r="BT2156" s="123"/>
      <c r="BU2156" s="123"/>
      <c r="BV2156" s="123"/>
      <c r="BW2156" s="123"/>
      <c r="BX2156" s="123"/>
      <c r="BY2156" s="123"/>
      <c r="BZ2156" s="123"/>
    </row>
    <row r="2157" spans="1:78" ht="12.75" customHeight="1" x14ac:dyDescent="0.2">
      <c r="A2157" s="170"/>
      <c r="B2157" s="110"/>
      <c r="C2157" s="171"/>
      <c r="D2157" s="169"/>
      <c r="E2157" s="110"/>
      <c r="Q2157" s="110"/>
    </row>
    <row r="2158" spans="1:78" ht="12.75" customHeight="1" x14ac:dyDescent="0.2">
      <c r="A2158" s="172"/>
      <c r="B2158" s="110"/>
      <c r="C2158" s="171"/>
      <c r="D2158" s="169"/>
      <c r="E2158" s="110"/>
      <c r="Q2158" s="110"/>
    </row>
    <row r="2159" spans="1:78" ht="12.75" customHeight="1" x14ac:dyDescent="0.2">
      <c r="A2159" s="183"/>
      <c r="B2159" s="110"/>
      <c r="C2159" s="171"/>
      <c r="D2159" s="169"/>
      <c r="E2159" s="110"/>
      <c r="Q2159" s="110"/>
    </row>
    <row r="2160" spans="1:78" ht="12.75" customHeight="1" x14ac:dyDescent="0.2">
      <c r="A2160" s="170"/>
      <c r="B2160" s="110"/>
      <c r="C2160" s="171"/>
      <c r="D2160" s="169"/>
      <c r="E2160" s="110"/>
      <c r="Q2160" s="110"/>
    </row>
    <row r="2161" spans="1:78" ht="12.75" customHeight="1" x14ac:dyDescent="0.2">
      <c r="A2161" s="170"/>
      <c r="B2161" s="110"/>
      <c r="C2161" s="171"/>
      <c r="D2161" s="169"/>
      <c r="E2161" s="110"/>
      <c r="Q2161" s="110"/>
    </row>
    <row r="2162" spans="1:78" ht="12.75" customHeight="1" x14ac:dyDescent="0.2">
      <c r="A2162" s="170"/>
      <c r="B2162" s="110"/>
      <c r="C2162" s="171"/>
      <c r="D2162" s="169"/>
      <c r="E2162" s="110"/>
      <c r="Q2162" s="110"/>
    </row>
    <row r="2163" spans="1:78" ht="12.75" customHeight="1" x14ac:dyDescent="0.2">
      <c r="B2163" s="110"/>
      <c r="C2163" s="169"/>
      <c r="D2163" s="169"/>
      <c r="E2163" s="110"/>
      <c r="Q2163" s="110"/>
    </row>
    <row r="2164" spans="1:78" ht="12.75" customHeight="1" x14ac:dyDescent="0.2">
      <c r="A2164" s="183"/>
      <c r="B2164" s="110"/>
      <c r="C2164" s="169"/>
      <c r="D2164" s="169"/>
      <c r="E2164" s="110"/>
      <c r="Q2164" s="110"/>
    </row>
    <row r="2165" spans="1:78" ht="12.75" customHeight="1" x14ac:dyDescent="0.2">
      <c r="A2165" s="170"/>
      <c r="B2165" s="110"/>
      <c r="C2165" s="171"/>
      <c r="D2165" s="169"/>
      <c r="E2165" s="110"/>
      <c r="Q2165" s="110"/>
    </row>
    <row r="2166" spans="1:78" ht="12.75" customHeight="1" x14ac:dyDescent="0.2">
      <c r="A2166" s="117"/>
      <c r="B2166" s="169"/>
      <c r="C2166" s="169"/>
      <c r="E2166" s="110"/>
      <c r="Q2166" s="110"/>
    </row>
    <row r="2167" spans="1:78" ht="12.75" customHeight="1" x14ac:dyDescent="0.2">
      <c r="A2167" s="170"/>
      <c r="B2167" s="110"/>
      <c r="C2167" s="171"/>
      <c r="D2167" s="169"/>
      <c r="E2167" s="110"/>
      <c r="Q2167" s="110"/>
    </row>
    <row r="2168" spans="1:78" ht="12.75" customHeight="1" x14ac:dyDescent="0.2">
      <c r="B2168" s="110"/>
      <c r="C2168" s="169"/>
      <c r="D2168" s="169"/>
      <c r="E2168" s="110"/>
      <c r="Q2168" s="110"/>
    </row>
    <row r="2169" spans="1:78" ht="12.75" customHeight="1" x14ac:dyDescent="0.2">
      <c r="B2169" s="110"/>
      <c r="C2169" s="169"/>
      <c r="D2169" s="169"/>
      <c r="E2169" s="110"/>
      <c r="Q2169" s="110"/>
    </row>
    <row r="2170" spans="1:78" ht="12.75" customHeight="1" x14ac:dyDescent="0.2">
      <c r="B2170" s="110"/>
      <c r="C2170" s="169"/>
      <c r="D2170" s="169"/>
      <c r="E2170" s="110"/>
      <c r="Q2170" s="110"/>
    </row>
    <row r="2171" spans="1:78" ht="12.75" customHeight="1" x14ac:dyDescent="0.2">
      <c r="A2171" s="183"/>
      <c r="B2171" s="110"/>
      <c r="C2171" s="169"/>
      <c r="D2171" s="169"/>
      <c r="E2171" s="110"/>
      <c r="Q2171" s="110"/>
    </row>
    <row r="2172" spans="1:78" s="123" customFormat="1" ht="12.75" customHeight="1" x14ac:dyDescent="0.2">
      <c r="A2172" s="114"/>
      <c r="B2172" s="110"/>
      <c r="C2172" s="169"/>
      <c r="D2172" s="169"/>
      <c r="E2172" s="110"/>
      <c r="F2172" s="110"/>
      <c r="G2172" s="110"/>
      <c r="H2172" s="110"/>
      <c r="I2172" s="110"/>
      <c r="J2172" s="110"/>
      <c r="K2172" s="110"/>
      <c r="L2172" s="110"/>
      <c r="M2172" s="110"/>
      <c r="N2172" s="110"/>
      <c r="O2172" s="110"/>
      <c r="P2172" s="110"/>
      <c r="Q2172" s="110"/>
      <c r="R2172" s="113"/>
      <c r="S2172" s="113"/>
      <c r="T2172" s="113"/>
      <c r="U2172" s="113"/>
      <c r="V2172" s="113"/>
      <c r="W2172" s="113"/>
      <c r="X2172" s="113"/>
      <c r="Y2172" s="113"/>
      <c r="Z2172" s="113"/>
      <c r="AA2172" s="113"/>
      <c r="AB2172" s="113"/>
      <c r="AC2172" s="113"/>
      <c r="AD2172" s="113"/>
      <c r="AE2172" s="113"/>
      <c r="AF2172" s="113"/>
      <c r="AG2172" s="113"/>
      <c r="AH2172" s="113"/>
      <c r="AI2172" s="113"/>
      <c r="AJ2172" s="113"/>
      <c r="AK2172" s="113"/>
      <c r="AL2172" s="113"/>
      <c r="AM2172" s="113"/>
      <c r="AN2172" s="113"/>
      <c r="AO2172" s="113"/>
      <c r="AP2172" s="113"/>
      <c r="AQ2172" s="113"/>
      <c r="AR2172" s="113"/>
      <c r="AS2172" s="113"/>
      <c r="AT2172" s="113"/>
      <c r="AU2172" s="113"/>
      <c r="AV2172" s="113"/>
      <c r="AW2172" s="113"/>
      <c r="AX2172" s="113"/>
      <c r="AY2172" s="113"/>
      <c r="AZ2172" s="113"/>
      <c r="BA2172" s="113"/>
      <c r="BB2172" s="113"/>
      <c r="BC2172" s="113"/>
      <c r="BD2172" s="113"/>
      <c r="BE2172" s="113"/>
      <c r="BF2172" s="113"/>
      <c r="BG2172" s="113"/>
      <c r="BH2172" s="113"/>
      <c r="BI2172" s="113"/>
      <c r="BJ2172" s="113"/>
      <c r="BK2172" s="113"/>
      <c r="BL2172" s="113"/>
      <c r="BM2172" s="113"/>
      <c r="BN2172" s="113"/>
      <c r="BO2172" s="113"/>
      <c r="BP2172" s="113"/>
      <c r="BQ2172" s="113"/>
      <c r="BR2172" s="113"/>
      <c r="BS2172" s="113"/>
      <c r="BT2172" s="113"/>
      <c r="BU2172" s="113"/>
      <c r="BV2172" s="113"/>
      <c r="BW2172" s="113"/>
      <c r="BX2172" s="113"/>
      <c r="BY2172" s="113"/>
      <c r="BZ2172" s="113"/>
    </row>
    <row r="2173" spans="1:78" ht="12.75" customHeight="1" x14ac:dyDescent="0.2">
      <c r="B2173" s="110"/>
      <c r="C2173" s="169"/>
      <c r="D2173" s="169"/>
      <c r="E2173" s="110"/>
      <c r="Q2173" s="110"/>
    </row>
    <row r="2174" spans="1:78" ht="12.75" customHeight="1" x14ac:dyDescent="0.2">
      <c r="B2174" s="110"/>
      <c r="C2174" s="169"/>
      <c r="D2174" s="169"/>
      <c r="E2174" s="110"/>
      <c r="Q2174" s="110"/>
    </row>
    <row r="2175" spans="1:78" s="123" customFormat="1" ht="12.75" customHeight="1" x14ac:dyDescent="0.2">
      <c r="A2175" s="114"/>
      <c r="B2175" s="110"/>
      <c r="C2175" s="169"/>
      <c r="D2175" s="169"/>
      <c r="E2175" s="110"/>
      <c r="F2175" s="110"/>
      <c r="G2175" s="110"/>
      <c r="H2175" s="110"/>
      <c r="I2175" s="110"/>
      <c r="J2175" s="110"/>
      <c r="K2175" s="110"/>
      <c r="L2175" s="110"/>
      <c r="M2175" s="110"/>
      <c r="N2175" s="110"/>
      <c r="O2175" s="110"/>
      <c r="P2175" s="110"/>
      <c r="Q2175" s="110"/>
      <c r="R2175" s="113"/>
      <c r="S2175" s="113"/>
      <c r="U2175" s="113"/>
      <c r="V2175" s="113"/>
      <c r="W2175" s="113"/>
      <c r="X2175" s="113"/>
      <c r="Y2175" s="113"/>
      <c r="Z2175" s="113"/>
      <c r="AA2175" s="113"/>
      <c r="AB2175" s="113"/>
      <c r="AC2175" s="113"/>
      <c r="AD2175" s="113"/>
      <c r="AE2175" s="113"/>
      <c r="AF2175" s="113"/>
      <c r="AG2175" s="113"/>
      <c r="AH2175" s="113"/>
      <c r="AI2175" s="113"/>
      <c r="AJ2175" s="113"/>
      <c r="AK2175" s="113"/>
      <c r="AL2175" s="113"/>
      <c r="AM2175" s="113"/>
      <c r="AN2175" s="113"/>
      <c r="AO2175" s="113"/>
      <c r="AP2175" s="113"/>
      <c r="AQ2175" s="113"/>
      <c r="AR2175" s="113"/>
      <c r="AS2175" s="113"/>
      <c r="AT2175" s="113"/>
      <c r="AU2175" s="113"/>
      <c r="AV2175" s="113"/>
      <c r="AW2175" s="113"/>
      <c r="AX2175" s="113"/>
      <c r="AY2175" s="113"/>
      <c r="AZ2175" s="113"/>
      <c r="BA2175" s="113"/>
      <c r="BB2175" s="113"/>
      <c r="BC2175" s="113"/>
      <c r="BD2175" s="113"/>
      <c r="BE2175" s="113"/>
      <c r="BF2175" s="113"/>
      <c r="BG2175" s="113"/>
      <c r="BH2175" s="113"/>
      <c r="BI2175" s="113"/>
      <c r="BJ2175" s="113"/>
      <c r="BK2175" s="113"/>
      <c r="BL2175" s="113"/>
      <c r="BM2175" s="113"/>
      <c r="BN2175" s="113"/>
      <c r="BO2175" s="113"/>
      <c r="BP2175" s="113"/>
      <c r="BQ2175" s="113"/>
      <c r="BR2175" s="113"/>
      <c r="BS2175" s="113"/>
      <c r="BT2175" s="113"/>
      <c r="BU2175" s="113"/>
      <c r="BV2175" s="113"/>
      <c r="BW2175" s="113"/>
      <c r="BX2175" s="113"/>
      <c r="BY2175" s="113"/>
      <c r="BZ2175" s="113"/>
    </row>
    <row r="2176" spans="1:78" s="123" customFormat="1" ht="12.75" customHeight="1" x14ac:dyDescent="0.2">
      <c r="A2176" s="170"/>
      <c r="B2176" s="110"/>
      <c r="C2176" s="171"/>
      <c r="D2176" s="169"/>
      <c r="E2176" s="110"/>
      <c r="F2176" s="110"/>
      <c r="G2176" s="110"/>
      <c r="H2176" s="110"/>
      <c r="I2176" s="110"/>
      <c r="J2176" s="110"/>
      <c r="K2176" s="110"/>
      <c r="L2176" s="110"/>
      <c r="M2176" s="110"/>
      <c r="N2176" s="110"/>
      <c r="O2176" s="110"/>
      <c r="P2176" s="110"/>
      <c r="Q2176" s="110"/>
      <c r="R2176" s="113"/>
      <c r="S2176" s="113"/>
      <c r="U2176" s="113"/>
      <c r="V2176" s="113"/>
      <c r="W2176" s="113"/>
      <c r="X2176" s="113"/>
      <c r="Y2176" s="113"/>
      <c r="Z2176" s="113"/>
      <c r="AA2176" s="113"/>
      <c r="AB2176" s="113"/>
      <c r="AC2176" s="113"/>
      <c r="AD2176" s="113"/>
      <c r="AE2176" s="113"/>
      <c r="AF2176" s="113"/>
      <c r="AG2176" s="113"/>
      <c r="AH2176" s="113"/>
      <c r="AI2176" s="113"/>
      <c r="AJ2176" s="113"/>
      <c r="AK2176" s="113"/>
      <c r="AL2176" s="113"/>
      <c r="AM2176" s="113"/>
      <c r="AN2176" s="113"/>
      <c r="AO2176" s="113"/>
      <c r="AP2176" s="113"/>
      <c r="AQ2176" s="113"/>
      <c r="AR2176" s="113"/>
      <c r="AS2176" s="113"/>
      <c r="AT2176" s="113"/>
      <c r="AU2176" s="113"/>
      <c r="AV2176" s="113"/>
      <c r="AW2176" s="113"/>
      <c r="AX2176" s="113"/>
      <c r="AY2176" s="113"/>
      <c r="AZ2176" s="113"/>
      <c r="BA2176" s="113"/>
      <c r="BB2176" s="113"/>
      <c r="BC2176" s="113"/>
      <c r="BD2176" s="113"/>
      <c r="BE2176" s="113"/>
      <c r="BF2176" s="113"/>
      <c r="BG2176" s="113"/>
      <c r="BH2176" s="113"/>
      <c r="BI2176" s="113"/>
      <c r="BJ2176" s="113"/>
      <c r="BK2176" s="113"/>
      <c r="BL2176" s="113"/>
      <c r="BM2176" s="113"/>
      <c r="BN2176" s="113"/>
      <c r="BO2176" s="113"/>
      <c r="BP2176" s="113"/>
      <c r="BQ2176" s="113"/>
      <c r="BR2176" s="113"/>
      <c r="BS2176" s="113"/>
      <c r="BT2176" s="113"/>
      <c r="BU2176" s="113"/>
      <c r="BV2176" s="113"/>
      <c r="BW2176" s="113"/>
      <c r="BX2176" s="113"/>
      <c r="BY2176" s="113"/>
      <c r="BZ2176" s="113"/>
    </row>
    <row r="2177" spans="1:78" ht="12.75" customHeight="1" x14ac:dyDescent="0.2">
      <c r="A2177" s="170"/>
      <c r="B2177" s="110"/>
      <c r="C2177" s="171"/>
      <c r="D2177" s="171"/>
      <c r="E2177" s="110"/>
      <c r="Q2177" s="110"/>
      <c r="R2177" s="123"/>
      <c r="T2177" s="123"/>
      <c r="U2177" s="123"/>
      <c r="V2177" s="123"/>
      <c r="W2177" s="123"/>
      <c r="X2177" s="123"/>
      <c r="Y2177" s="123"/>
      <c r="Z2177" s="123"/>
      <c r="AA2177" s="123"/>
      <c r="AB2177" s="123"/>
      <c r="AC2177" s="123"/>
      <c r="AD2177" s="123"/>
      <c r="AE2177" s="123"/>
      <c r="AF2177" s="123"/>
      <c r="AG2177" s="123"/>
      <c r="AH2177" s="123"/>
      <c r="AI2177" s="123"/>
      <c r="AJ2177" s="123"/>
      <c r="AK2177" s="123"/>
      <c r="AL2177" s="123"/>
      <c r="AM2177" s="123"/>
      <c r="AN2177" s="123"/>
      <c r="AO2177" s="123"/>
      <c r="AP2177" s="123"/>
      <c r="AQ2177" s="123"/>
      <c r="AR2177" s="123"/>
      <c r="AS2177" s="123"/>
      <c r="AT2177" s="123"/>
      <c r="AU2177" s="123"/>
      <c r="AV2177" s="123"/>
      <c r="AW2177" s="123"/>
      <c r="AX2177" s="123"/>
      <c r="AY2177" s="123"/>
      <c r="AZ2177" s="123"/>
      <c r="BA2177" s="123"/>
      <c r="BB2177" s="123"/>
      <c r="BC2177" s="123"/>
      <c r="BD2177" s="123"/>
      <c r="BE2177" s="123"/>
      <c r="BF2177" s="123"/>
      <c r="BG2177" s="123"/>
      <c r="BH2177" s="123"/>
      <c r="BI2177" s="123"/>
      <c r="BJ2177" s="123"/>
      <c r="BK2177" s="123"/>
      <c r="BL2177" s="123"/>
      <c r="BM2177" s="123"/>
      <c r="BN2177" s="123"/>
      <c r="BO2177" s="123"/>
      <c r="BP2177" s="123"/>
      <c r="BQ2177" s="123"/>
      <c r="BR2177" s="123"/>
      <c r="BS2177" s="123"/>
      <c r="BT2177" s="123"/>
      <c r="BU2177" s="123"/>
      <c r="BV2177" s="123"/>
      <c r="BW2177" s="123"/>
      <c r="BX2177" s="123"/>
      <c r="BY2177" s="123"/>
      <c r="BZ2177" s="123"/>
    </row>
    <row r="2178" spans="1:78" ht="12.75" customHeight="1" x14ac:dyDescent="0.2">
      <c r="A2178" s="117"/>
      <c r="B2178" s="110"/>
      <c r="C2178" s="171"/>
      <c r="D2178" s="171"/>
      <c r="E2178" s="110"/>
      <c r="Q2178" s="110"/>
      <c r="R2178" s="123"/>
      <c r="T2178" s="123"/>
      <c r="U2178" s="123"/>
      <c r="V2178" s="123"/>
      <c r="W2178" s="123"/>
      <c r="X2178" s="123"/>
      <c r="Y2178" s="123"/>
      <c r="Z2178" s="123"/>
      <c r="AA2178" s="123"/>
      <c r="AB2178" s="123"/>
      <c r="AC2178" s="123"/>
      <c r="AD2178" s="123"/>
      <c r="AE2178" s="123"/>
      <c r="AF2178" s="123"/>
      <c r="AG2178" s="123"/>
      <c r="AH2178" s="123"/>
      <c r="AI2178" s="123"/>
      <c r="AJ2178" s="123"/>
      <c r="AK2178" s="123"/>
      <c r="AL2178" s="123"/>
      <c r="AM2178" s="123"/>
      <c r="AN2178" s="123"/>
      <c r="AO2178" s="123"/>
      <c r="AP2178" s="123"/>
      <c r="AQ2178" s="123"/>
      <c r="AR2178" s="123"/>
      <c r="AS2178" s="123"/>
      <c r="AT2178" s="123"/>
      <c r="AU2178" s="123"/>
      <c r="AV2178" s="123"/>
      <c r="AW2178" s="123"/>
      <c r="AX2178" s="123"/>
      <c r="AY2178" s="123"/>
      <c r="AZ2178" s="123"/>
      <c r="BA2178" s="123"/>
      <c r="BB2178" s="123"/>
      <c r="BC2178" s="123"/>
      <c r="BD2178" s="123"/>
      <c r="BE2178" s="123"/>
      <c r="BF2178" s="123"/>
      <c r="BG2178" s="123"/>
      <c r="BH2178" s="123"/>
      <c r="BI2178" s="123"/>
      <c r="BJ2178" s="123"/>
      <c r="BK2178" s="123"/>
      <c r="BL2178" s="123"/>
      <c r="BM2178" s="123"/>
      <c r="BN2178" s="123"/>
      <c r="BO2178" s="123"/>
      <c r="BP2178" s="123"/>
      <c r="BQ2178" s="123"/>
      <c r="BR2178" s="123"/>
      <c r="BS2178" s="123"/>
      <c r="BT2178" s="123"/>
      <c r="BU2178" s="123"/>
      <c r="BV2178" s="123"/>
      <c r="BW2178" s="123"/>
      <c r="BX2178" s="123"/>
      <c r="BY2178" s="123"/>
      <c r="BZ2178" s="123"/>
    </row>
    <row r="2179" spans="1:78" ht="12.75" customHeight="1" x14ac:dyDescent="0.2">
      <c r="A2179" s="117"/>
      <c r="B2179" s="110"/>
      <c r="C2179" s="110"/>
      <c r="E2179" s="110"/>
      <c r="Q2179" s="110"/>
      <c r="R2179" s="123"/>
      <c r="T2179" s="123"/>
      <c r="U2179" s="123"/>
      <c r="V2179" s="123"/>
      <c r="W2179" s="123"/>
      <c r="X2179" s="123"/>
      <c r="Y2179" s="123"/>
      <c r="Z2179" s="123"/>
      <c r="AA2179" s="123"/>
      <c r="AB2179" s="123"/>
      <c r="AC2179" s="123"/>
      <c r="AD2179" s="123"/>
      <c r="AE2179" s="123"/>
      <c r="AF2179" s="123"/>
      <c r="AG2179" s="123"/>
      <c r="AH2179" s="123"/>
      <c r="AI2179" s="123"/>
      <c r="AJ2179" s="123"/>
      <c r="AK2179" s="123"/>
      <c r="AL2179" s="123"/>
      <c r="AM2179" s="123"/>
      <c r="AN2179" s="123"/>
      <c r="AO2179" s="123"/>
      <c r="AP2179" s="123"/>
      <c r="AQ2179" s="123"/>
      <c r="AR2179" s="123"/>
      <c r="AS2179" s="123"/>
      <c r="AT2179" s="123"/>
      <c r="AU2179" s="123"/>
      <c r="AV2179" s="123"/>
      <c r="AW2179" s="123"/>
      <c r="AX2179" s="123"/>
      <c r="AY2179" s="123"/>
      <c r="AZ2179" s="123"/>
      <c r="BA2179" s="123"/>
      <c r="BB2179" s="123"/>
      <c r="BC2179" s="123"/>
      <c r="BD2179" s="123"/>
      <c r="BE2179" s="123"/>
      <c r="BF2179" s="123"/>
      <c r="BG2179" s="123"/>
      <c r="BH2179" s="123"/>
      <c r="BI2179" s="123"/>
      <c r="BJ2179" s="123"/>
      <c r="BK2179" s="123"/>
      <c r="BL2179" s="123"/>
      <c r="BM2179" s="123"/>
      <c r="BN2179" s="123"/>
      <c r="BO2179" s="123"/>
      <c r="BP2179" s="123"/>
      <c r="BQ2179" s="123"/>
      <c r="BR2179" s="123"/>
      <c r="BS2179" s="123"/>
      <c r="BT2179" s="123"/>
      <c r="BU2179" s="123"/>
      <c r="BV2179" s="123"/>
      <c r="BW2179" s="123"/>
      <c r="BX2179" s="123"/>
      <c r="BY2179" s="123"/>
      <c r="BZ2179" s="123"/>
    </row>
    <row r="2180" spans="1:78" ht="12.75" customHeight="1" x14ac:dyDescent="0.2">
      <c r="A2180" s="170"/>
      <c r="B2180" s="110"/>
      <c r="C2180" s="171"/>
      <c r="D2180" s="171"/>
      <c r="E2180" s="110"/>
      <c r="Q2180" s="110"/>
      <c r="R2180" s="123"/>
      <c r="T2180" s="123"/>
      <c r="U2180" s="123"/>
      <c r="V2180" s="123"/>
      <c r="W2180" s="123"/>
      <c r="X2180" s="123"/>
      <c r="Y2180" s="123"/>
      <c r="Z2180" s="123"/>
      <c r="AA2180" s="123"/>
      <c r="AB2180" s="123"/>
      <c r="AC2180" s="123"/>
      <c r="AD2180" s="123"/>
      <c r="AE2180" s="123"/>
      <c r="AF2180" s="123"/>
      <c r="AG2180" s="123"/>
      <c r="AH2180" s="123"/>
      <c r="AI2180" s="123"/>
      <c r="AJ2180" s="123"/>
      <c r="AK2180" s="123"/>
      <c r="AL2180" s="123"/>
      <c r="AM2180" s="123"/>
      <c r="AN2180" s="123"/>
      <c r="AO2180" s="123"/>
      <c r="AP2180" s="123"/>
      <c r="AQ2180" s="123"/>
      <c r="AR2180" s="123"/>
      <c r="AS2180" s="123"/>
      <c r="AT2180" s="123"/>
      <c r="AU2180" s="123"/>
      <c r="AV2180" s="123"/>
      <c r="AW2180" s="123"/>
      <c r="AX2180" s="123"/>
      <c r="AY2180" s="123"/>
      <c r="AZ2180" s="123"/>
      <c r="BA2180" s="123"/>
      <c r="BB2180" s="123"/>
      <c r="BC2180" s="123"/>
      <c r="BD2180" s="123"/>
      <c r="BE2180" s="123"/>
      <c r="BF2180" s="123"/>
      <c r="BG2180" s="123"/>
      <c r="BH2180" s="123"/>
      <c r="BI2180" s="123"/>
      <c r="BJ2180" s="123"/>
      <c r="BK2180" s="123"/>
      <c r="BL2180" s="123"/>
      <c r="BM2180" s="123"/>
      <c r="BN2180" s="123"/>
      <c r="BO2180" s="123"/>
      <c r="BP2180" s="123"/>
      <c r="BQ2180" s="123"/>
      <c r="BR2180" s="123"/>
      <c r="BS2180" s="123"/>
      <c r="BT2180" s="123"/>
      <c r="BU2180" s="123"/>
      <c r="BV2180" s="123"/>
      <c r="BW2180" s="123"/>
      <c r="BX2180" s="123"/>
      <c r="BY2180" s="123"/>
      <c r="BZ2180" s="123"/>
    </row>
    <row r="2181" spans="1:78" ht="12.75" customHeight="1" x14ac:dyDescent="0.2">
      <c r="A2181" s="170"/>
      <c r="B2181" s="110"/>
      <c r="C2181" s="171"/>
      <c r="D2181" s="171"/>
      <c r="E2181" s="110"/>
      <c r="Q2181" s="110"/>
      <c r="R2181" s="123"/>
      <c r="U2181" s="123"/>
      <c r="V2181" s="123"/>
      <c r="W2181" s="123"/>
      <c r="X2181" s="123"/>
      <c r="Y2181" s="123"/>
      <c r="Z2181" s="123"/>
      <c r="AA2181" s="123"/>
      <c r="AB2181" s="123"/>
      <c r="AC2181" s="123"/>
      <c r="AD2181" s="123"/>
      <c r="AE2181" s="123"/>
      <c r="AF2181" s="123"/>
      <c r="AG2181" s="123"/>
      <c r="AH2181" s="123"/>
      <c r="AI2181" s="123"/>
      <c r="AJ2181" s="123"/>
      <c r="AK2181" s="123"/>
      <c r="AL2181" s="123"/>
      <c r="AM2181" s="123"/>
      <c r="AN2181" s="123"/>
      <c r="AO2181" s="123"/>
      <c r="AP2181" s="123"/>
      <c r="AQ2181" s="123"/>
      <c r="AR2181" s="123"/>
      <c r="AS2181" s="123"/>
      <c r="AT2181" s="123"/>
      <c r="AU2181" s="123"/>
      <c r="AV2181" s="123"/>
      <c r="AW2181" s="123"/>
      <c r="AX2181" s="123"/>
      <c r="AY2181" s="123"/>
      <c r="AZ2181" s="123"/>
      <c r="BA2181" s="123"/>
      <c r="BB2181" s="123"/>
      <c r="BC2181" s="123"/>
      <c r="BD2181" s="123"/>
      <c r="BE2181" s="123"/>
      <c r="BF2181" s="123"/>
      <c r="BG2181" s="123"/>
      <c r="BH2181" s="123"/>
      <c r="BI2181" s="123"/>
      <c r="BJ2181" s="123"/>
      <c r="BK2181" s="123"/>
      <c r="BL2181" s="123"/>
      <c r="BM2181" s="123"/>
      <c r="BN2181" s="123"/>
      <c r="BO2181" s="123"/>
      <c r="BP2181" s="123"/>
      <c r="BQ2181" s="123"/>
      <c r="BR2181" s="123"/>
      <c r="BS2181" s="123"/>
      <c r="BT2181" s="123"/>
      <c r="BU2181" s="123"/>
      <c r="BV2181" s="123"/>
      <c r="BW2181" s="123"/>
      <c r="BX2181" s="123"/>
      <c r="BY2181" s="123"/>
      <c r="BZ2181" s="123"/>
    </row>
    <row r="2182" spans="1:78" ht="12.75" customHeight="1" x14ac:dyDescent="0.2">
      <c r="A2182" s="170"/>
      <c r="B2182" s="110"/>
      <c r="C2182" s="171"/>
      <c r="D2182" s="171"/>
      <c r="E2182" s="110"/>
      <c r="Q2182" s="110"/>
      <c r="R2182" s="123"/>
      <c r="T2182" s="123"/>
      <c r="U2182" s="123"/>
      <c r="V2182" s="123"/>
      <c r="W2182" s="123"/>
      <c r="X2182" s="123"/>
      <c r="Y2182" s="123"/>
      <c r="Z2182" s="123"/>
      <c r="AA2182" s="123"/>
      <c r="AB2182" s="123"/>
      <c r="AC2182" s="123"/>
      <c r="AD2182" s="123"/>
      <c r="AE2182" s="123"/>
      <c r="AF2182" s="123"/>
      <c r="AG2182" s="123"/>
      <c r="AH2182" s="123"/>
      <c r="AI2182" s="123"/>
      <c r="AJ2182" s="123"/>
      <c r="AK2182" s="123"/>
      <c r="AL2182" s="123"/>
      <c r="AM2182" s="123"/>
      <c r="AN2182" s="123"/>
      <c r="AO2182" s="123"/>
      <c r="AP2182" s="123"/>
      <c r="AQ2182" s="123"/>
      <c r="AR2182" s="123"/>
      <c r="AS2182" s="123"/>
      <c r="AT2182" s="123"/>
      <c r="AU2182" s="123"/>
      <c r="AV2182" s="123"/>
      <c r="AW2182" s="123"/>
      <c r="AX2182" s="123"/>
      <c r="AY2182" s="123"/>
      <c r="AZ2182" s="123"/>
      <c r="BA2182" s="123"/>
      <c r="BB2182" s="123"/>
      <c r="BC2182" s="123"/>
      <c r="BD2182" s="123"/>
      <c r="BE2182" s="123"/>
      <c r="BF2182" s="123"/>
      <c r="BG2182" s="123"/>
      <c r="BH2182" s="123"/>
      <c r="BI2182" s="123"/>
      <c r="BJ2182" s="123"/>
      <c r="BK2182" s="123"/>
      <c r="BL2182" s="123"/>
      <c r="BM2182" s="123"/>
      <c r="BN2182" s="123"/>
      <c r="BO2182" s="123"/>
      <c r="BP2182" s="123"/>
      <c r="BQ2182" s="123"/>
      <c r="BR2182" s="123"/>
      <c r="BS2182" s="123"/>
      <c r="BT2182" s="123"/>
      <c r="BU2182" s="123"/>
      <c r="BV2182" s="123"/>
      <c r="BW2182" s="123"/>
      <c r="BX2182" s="123"/>
      <c r="BY2182" s="123"/>
      <c r="BZ2182" s="123"/>
    </row>
    <row r="2183" spans="1:78" s="123" customFormat="1" ht="12.75" customHeight="1" x14ac:dyDescent="0.2">
      <c r="A2183" s="170"/>
      <c r="B2183" s="110"/>
      <c r="C2183" s="171"/>
      <c r="D2183" s="169"/>
      <c r="E2183" s="110"/>
      <c r="F2183" s="110"/>
      <c r="G2183" s="110"/>
      <c r="H2183" s="110"/>
      <c r="I2183" s="110"/>
      <c r="J2183" s="110"/>
      <c r="K2183" s="110"/>
      <c r="L2183" s="110"/>
      <c r="M2183" s="110"/>
      <c r="N2183" s="110"/>
      <c r="O2183" s="110"/>
      <c r="P2183" s="110"/>
      <c r="Q2183" s="110"/>
      <c r="R2183" s="113"/>
      <c r="S2183" s="113"/>
      <c r="U2183" s="113"/>
      <c r="V2183" s="113"/>
      <c r="W2183" s="113"/>
      <c r="X2183" s="113"/>
      <c r="Y2183" s="113"/>
      <c r="Z2183" s="113"/>
      <c r="AA2183" s="113"/>
      <c r="AB2183" s="113"/>
      <c r="AC2183" s="113"/>
      <c r="AD2183" s="113"/>
      <c r="AE2183" s="113"/>
      <c r="AF2183" s="113"/>
      <c r="AG2183" s="113"/>
      <c r="AH2183" s="113"/>
      <c r="AI2183" s="113"/>
      <c r="AJ2183" s="113"/>
      <c r="AK2183" s="113"/>
      <c r="AL2183" s="113"/>
      <c r="AM2183" s="113"/>
      <c r="AN2183" s="113"/>
      <c r="AO2183" s="113"/>
      <c r="AP2183" s="113"/>
      <c r="AQ2183" s="113"/>
      <c r="AR2183" s="113"/>
      <c r="AS2183" s="113"/>
      <c r="AT2183" s="113"/>
      <c r="AU2183" s="113"/>
      <c r="AV2183" s="113"/>
      <c r="AW2183" s="113"/>
      <c r="AX2183" s="113"/>
      <c r="AY2183" s="113"/>
      <c r="AZ2183" s="113"/>
      <c r="BA2183" s="113"/>
      <c r="BB2183" s="113"/>
      <c r="BC2183" s="113"/>
      <c r="BD2183" s="113"/>
      <c r="BE2183" s="113"/>
      <c r="BF2183" s="113"/>
      <c r="BG2183" s="113"/>
      <c r="BH2183" s="113"/>
      <c r="BI2183" s="113"/>
      <c r="BJ2183" s="113"/>
      <c r="BK2183" s="113"/>
      <c r="BL2183" s="113"/>
      <c r="BM2183" s="113"/>
      <c r="BN2183" s="113"/>
      <c r="BO2183" s="113"/>
      <c r="BP2183" s="113"/>
      <c r="BQ2183" s="113"/>
      <c r="BR2183" s="113"/>
      <c r="BS2183" s="113"/>
      <c r="BT2183" s="113"/>
      <c r="BU2183" s="113"/>
      <c r="BV2183" s="113"/>
      <c r="BW2183" s="113"/>
      <c r="BX2183" s="113"/>
      <c r="BY2183" s="113"/>
      <c r="BZ2183" s="113"/>
    </row>
    <row r="2184" spans="1:78" ht="12.75" customHeight="1" x14ac:dyDescent="0.2">
      <c r="A2184" s="170"/>
      <c r="B2184" s="110"/>
      <c r="C2184" s="171"/>
      <c r="D2184" s="171"/>
      <c r="E2184" s="110"/>
      <c r="Q2184" s="110"/>
      <c r="R2184" s="123"/>
      <c r="T2184" s="123"/>
      <c r="U2184" s="123"/>
      <c r="V2184" s="123"/>
      <c r="W2184" s="123"/>
      <c r="X2184" s="123"/>
      <c r="Y2184" s="123"/>
      <c r="Z2184" s="123"/>
      <c r="AA2184" s="123"/>
      <c r="AB2184" s="123"/>
      <c r="AC2184" s="123"/>
      <c r="AD2184" s="123"/>
      <c r="AE2184" s="123"/>
      <c r="AF2184" s="123"/>
      <c r="AG2184" s="123"/>
      <c r="AH2184" s="123"/>
      <c r="AI2184" s="123"/>
      <c r="AJ2184" s="123"/>
      <c r="AK2184" s="123"/>
      <c r="AL2184" s="123"/>
      <c r="AM2184" s="123"/>
      <c r="AN2184" s="123"/>
      <c r="AO2184" s="123"/>
      <c r="AP2184" s="123"/>
      <c r="AQ2184" s="123"/>
      <c r="AR2184" s="123"/>
      <c r="AS2184" s="123"/>
      <c r="AT2184" s="123"/>
      <c r="AU2184" s="123"/>
      <c r="AV2184" s="123"/>
      <c r="AW2184" s="123"/>
      <c r="AX2184" s="123"/>
      <c r="AY2184" s="123"/>
      <c r="AZ2184" s="123"/>
      <c r="BA2184" s="123"/>
      <c r="BB2184" s="123"/>
      <c r="BC2184" s="123"/>
      <c r="BD2184" s="123"/>
      <c r="BE2184" s="123"/>
      <c r="BF2184" s="123"/>
      <c r="BG2184" s="123"/>
      <c r="BH2184" s="123"/>
      <c r="BI2184" s="123"/>
      <c r="BJ2184" s="123"/>
      <c r="BK2184" s="123"/>
      <c r="BL2184" s="123"/>
      <c r="BM2184" s="123"/>
      <c r="BN2184" s="123"/>
      <c r="BO2184" s="123"/>
      <c r="BP2184" s="123"/>
      <c r="BQ2184" s="123"/>
      <c r="BR2184" s="123"/>
      <c r="BS2184" s="123"/>
      <c r="BT2184" s="123"/>
      <c r="BU2184" s="123"/>
      <c r="BV2184" s="123"/>
      <c r="BW2184" s="123"/>
      <c r="BX2184" s="123"/>
      <c r="BY2184" s="123"/>
      <c r="BZ2184" s="123"/>
    </row>
    <row r="2185" spans="1:78" ht="12.75" customHeight="1" x14ac:dyDescent="0.2">
      <c r="A2185" s="170"/>
      <c r="B2185" s="110"/>
      <c r="C2185" s="171"/>
      <c r="D2185" s="169"/>
      <c r="E2185" s="110"/>
      <c r="Q2185" s="110"/>
      <c r="R2185" s="123"/>
      <c r="U2185" s="123"/>
      <c r="V2185" s="123"/>
      <c r="W2185" s="123"/>
      <c r="X2185" s="123"/>
      <c r="Y2185" s="123"/>
      <c r="Z2185" s="123"/>
      <c r="AA2185" s="123"/>
      <c r="AB2185" s="123"/>
      <c r="AC2185" s="123"/>
      <c r="AD2185" s="123"/>
      <c r="AE2185" s="123"/>
      <c r="AF2185" s="123"/>
      <c r="AG2185" s="123"/>
      <c r="AH2185" s="123"/>
      <c r="AI2185" s="123"/>
      <c r="AJ2185" s="123"/>
      <c r="AK2185" s="123"/>
      <c r="AL2185" s="123"/>
      <c r="AM2185" s="123"/>
      <c r="AN2185" s="123"/>
      <c r="AO2185" s="123"/>
      <c r="AP2185" s="123"/>
      <c r="AQ2185" s="123"/>
      <c r="AR2185" s="123"/>
      <c r="AS2185" s="123"/>
      <c r="AT2185" s="123"/>
      <c r="AU2185" s="123"/>
      <c r="AV2185" s="123"/>
      <c r="AW2185" s="123"/>
      <c r="AX2185" s="123"/>
      <c r="AY2185" s="123"/>
      <c r="AZ2185" s="123"/>
      <c r="BA2185" s="123"/>
      <c r="BB2185" s="123"/>
      <c r="BC2185" s="123"/>
      <c r="BD2185" s="123"/>
      <c r="BE2185" s="123"/>
      <c r="BF2185" s="123"/>
      <c r="BG2185" s="123"/>
      <c r="BH2185" s="123"/>
      <c r="BI2185" s="123"/>
      <c r="BJ2185" s="123"/>
      <c r="BK2185" s="123"/>
      <c r="BL2185" s="123"/>
      <c r="BM2185" s="123"/>
      <c r="BN2185" s="123"/>
      <c r="BO2185" s="123"/>
      <c r="BP2185" s="123"/>
      <c r="BQ2185" s="123"/>
      <c r="BR2185" s="123"/>
      <c r="BS2185" s="123"/>
      <c r="BT2185" s="123"/>
      <c r="BU2185" s="123"/>
      <c r="BV2185" s="123"/>
      <c r="BW2185" s="123"/>
      <c r="BX2185" s="123"/>
      <c r="BY2185" s="123"/>
      <c r="BZ2185" s="123"/>
    </row>
    <row r="2186" spans="1:78" ht="12.75" customHeight="1" x14ac:dyDescent="0.2">
      <c r="A2186" s="183"/>
      <c r="B2186" s="110"/>
      <c r="C2186" s="171"/>
      <c r="D2186" s="169"/>
      <c r="E2186" s="110"/>
      <c r="Q2186" s="110"/>
      <c r="R2186" s="123"/>
      <c r="U2186" s="123"/>
      <c r="V2186" s="123"/>
      <c r="W2186" s="123"/>
      <c r="X2186" s="123"/>
      <c r="Y2186" s="123"/>
      <c r="Z2186" s="123"/>
      <c r="AA2186" s="123"/>
      <c r="AB2186" s="123"/>
      <c r="AC2186" s="123"/>
      <c r="AD2186" s="123"/>
      <c r="AE2186" s="123"/>
      <c r="AF2186" s="123"/>
      <c r="AG2186" s="123"/>
      <c r="AH2186" s="123"/>
      <c r="AI2186" s="123"/>
      <c r="AJ2186" s="123"/>
      <c r="AK2186" s="123"/>
      <c r="AL2186" s="123"/>
      <c r="AM2186" s="123"/>
      <c r="AN2186" s="123"/>
      <c r="AO2186" s="123"/>
      <c r="AP2186" s="123"/>
      <c r="AQ2186" s="123"/>
      <c r="AR2186" s="123"/>
      <c r="AS2186" s="123"/>
      <c r="AT2186" s="123"/>
      <c r="AU2186" s="123"/>
      <c r="AV2186" s="123"/>
      <c r="AW2186" s="123"/>
      <c r="AX2186" s="123"/>
      <c r="AY2186" s="123"/>
      <c r="AZ2186" s="123"/>
      <c r="BA2186" s="123"/>
      <c r="BB2186" s="123"/>
      <c r="BC2186" s="123"/>
      <c r="BD2186" s="123"/>
      <c r="BE2186" s="123"/>
      <c r="BF2186" s="123"/>
      <c r="BG2186" s="123"/>
      <c r="BH2186" s="123"/>
      <c r="BI2186" s="123"/>
      <c r="BJ2186" s="123"/>
      <c r="BK2186" s="123"/>
      <c r="BL2186" s="123"/>
      <c r="BM2186" s="123"/>
      <c r="BN2186" s="123"/>
      <c r="BO2186" s="123"/>
      <c r="BP2186" s="123"/>
      <c r="BQ2186" s="123"/>
      <c r="BR2186" s="123"/>
      <c r="BS2186" s="123"/>
      <c r="BT2186" s="123"/>
      <c r="BU2186" s="123"/>
      <c r="BV2186" s="123"/>
      <c r="BW2186" s="123"/>
      <c r="BX2186" s="123"/>
      <c r="BY2186" s="123"/>
      <c r="BZ2186" s="123"/>
    </row>
    <row r="2187" spans="1:78" ht="12.75" customHeight="1" x14ac:dyDescent="0.2">
      <c r="A2187" s="170"/>
      <c r="B2187" s="110"/>
      <c r="C2187" s="171"/>
      <c r="D2187" s="169"/>
      <c r="E2187" s="110"/>
      <c r="Q2187" s="110"/>
      <c r="T2187" s="123"/>
    </row>
    <row r="2188" spans="1:78" ht="12.75" customHeight="1" x14ac:dyDescent="0.2">
      <c r="A2188" s="170"/>
      <c r="B2188" s="110"/>
      <c r="C2188" s="171"/>
      <c r="D2188" s="169"/>
      <c r="E2188" s="110"/>
      <c r="Q2188" s="110"/>
      <c r="T2188" s="123"/>
    </row>
    <row r="2189" spans="1:78" ht="12.75" customHeight="1" x14ac:dyDescent="0.2">
      <c r="A2189" s="170"/>
      <c r="B2189" s="110"/>
      <c r="C2189" s="171"/>
      <c r="D2189" s="169"/>
      <c r="E2189" s="110"/>
      <c r="Q2189" s="110"/>
      <c r="R2189" s="123"/>
      <c r="U2189" s="123"/>
      <c r="V2189" s="123"/>
      <c r="W2189" s="123"/>
      <c r="X2189" s="123"/>
      <c r="Y2189" s="123"/>
      <c r="Z2189" s="123"/>
      <c r="AA2189" s="123"/>
      <c r="AB2189" s="123"/>
      <c r="AC2189" s="123"/>
      <c r="AD2189" s="123"/>
      <c r="AE2189" s="123"/>
      <c r="AF2189" s="123"/>
      <c r="AG2189" s="123"/>
      <c r="AH2189" s="123"/>
      <c r="AI2189" s="123"/>
      <c r="AJ2189" s="123"/>
      <c r="AK2189" s="123"/>
      <c r="AL2189" s="123"/>
      <c r="AM2189" s="123"/>
      <c r="AN2189" s="123"/>
      <c r="AO2189" s="123"/>
      <c r="AP2189" s="123"/>
      <c r="AQ2189" s="123"/>
      <c r="AR2189" s="123"/>
      <c r="AS2189" s="123"/>
      <c r="AT2189" s="123"/>
      <c r="AU2189" s="123"/>
      <c r="AV2189" s="123"/>
      <c r="AW2189" s="123"/>
      <c r="AX2189" s="123"/>
      <c r="AY2189" s="123"/>
      <c r="AZ2189" s="123"/>
      <c r="BA2189" s="123"/>
      <c r="BB2189" s="123"/>
      <c r="BC2189" s="123"/>
      <c r="BD2189" s="123"/>
      <c r="BE2189" s="123"/>
      <c r="BF2189" s="123"/>
      <c r="BG2189" s="123"/>
      <c r="BH2189" s="123"/>
      <c r="BI2189" s="123"/>
      <c r="BJ2189" s="123"/>
      <c r="BK2189" s="123"/>
      <c r="BL2189" s="123"/>
      <c r="BM2189" s="123"/>
      <c r="BN2189" s="123"/>
      <c r="BO2189" s="123"/>
      <c r="BP2189" s="123"/>
      <c r="BQ2189" s="123"/>
      <c r="BR2189" s="123"/>
      <c r="BS2189" s="123"/>
      <c r="BT2189" s="123"/>
      <c r="BU2189" s="123"/>
      <c r="BV2189" s="123"/>
      <c r="BW2189" s="123"/>
      <c r="BX2189" s="123"/>
      <c r="BY2189" s="123"/>
      <c r="BZ2189" s="123"/>
    </row>
    <row r="2190" spans="1:78" ht="12.75" customHeight="1" x14ac:dyDescent="0.2">
      <c r="A2190" s="170"/>
      <c r="B2190" s="110"/>
      <c r="C2190" s="171"/>
      <c r="D2190" s="169"/>
      <c r="E2190" s="110"/>
      <c r="Q2190" s="110"/>
      <c r="R2190" s="123"/>
      <c r="U2190" s="123"/>
      <c r="V2190" s="123"/>
      <c r="W2190" s="123"/>
      <c r="X2190" s="123"/>
      <c r="Y2190" s="123"/>
      <c r="Z2190" s="123"/>
      <c r="AA2190" s="123"/>
      <c r="AB2190" s="123"/>
      <c r="AC2190" s="123"/>
      <c r="AD2190" s="123"/>
      <c r="AE2190" s="123"/>
      <c r="AF2190" s="123"/>
      <c r="AG2190" s="123"/>
      <c r="AH2190" s="123"/>
      <c r="AI2190" s="123"/>
      <c r="AJ2190" s="123"/>
      <c r="AK2190" s="123"/>
      <c r="AL2190" s="123"/>
      <c r="AM2190" s="123"/>
      <c r="AN2190" s="123"/>
      <c r="AO2190" s="123"/>
      <c r="AP2190" s="123"/>
      <c r="AQ2190" s="123"/>
      <c r="AR2190" s="123"/>
      <c r="AS2190" s="123"/>
      <c r="AT2190" s="123"/>
      <c r="AU2190" s="123"/>
      <c r="AV2190" s="123"/>
      <c r="AW2190" s="123"/>
      <c r="AX2190" s="123"/>
      <c r="AY2190" s="123"/>
      <c r="AZ2190" s="123"/>
      <c r="BA2190" s="123"/>
      <c r="BB2190" s="123"/>
      <c r="BC2190" s="123"/>
      <c r="BD2190" s="123"/>
      <c r="BE2190" s="123"/>
      <c r="BF2190" s="123"/>
      <c r="BG2190" s="123"/>
      <c r="BH2190" s="123"/>
      <c r="BI2190" s="123"/>
      <c r="BJ2190" s="123"/>
      <c r="BK2190" s="123"/>
      <c r="BL2190" s="123"/>
      <c r="BM2190" s="123"/>
      <c r="BN2190" s="123"/>
      <c r="BO2190" s="123"/>
      <c r="BP2190" s="123"/>
      <c r="BQ2190" s="123"/>
      <c r="BR2190" s="123"/>
      <c r="BS2190" s="123"/>
      <c r="BT2190" s="123"/>
      <c r="BU2190" s="123"/>
      <c r="BV2190" s="123"/>
      <c r="BW2190" s="123"/>
      <c r="BX2190" s="123"/>
      <c r="BY2190" s="123"/>
      <c r="BZ2190" s="123"/>
    </row>
    <row r="2191" spans="1:78" ht="12.75" customHeight="1" x14ac:dyDescent="0.2">
      <c r="A2191" s="170"/>
      <c r="B2191" s="110"/>
      <c r="C2191" s="171"/>
      <c r="D2191" s="171"/>
      <c r="E2191" s="110"/>
      <c r="Q2191" s="110"/>
    </row>
    <row r="2192" spans="1:78" ht="12.75" customHeight="1" x14ac:dyDescent="0.2">
      <c r="A2192" s="170"/>
      <c r="B2192" s="110"/>
      <c r="C2192" s="171"/>
      <c r="D2192" s="169"/>
      <c r="E2192" s="110"/>
      <c r="Q2192" s="110"/>
    </row>
    <row r="2193" spans="1:17" ht="12.75" customHeight="1" x14ac:dyDescent="0.2">
      <c r="A2193" s="183"/>
      <c r="B2193" s="110"/>
      <c r="C2193" s="171"/>
      <c r="D2193" s="169"/>
      <c r="E2193" s="110"/>
      <c r="Q2193" s="110"/>
    </row>
    <row r="2194" spans="1:17" ht="12.75" customHeight="1" x14ac:dyDescent="0.2">
      <c r="B2194" s="110"/>
      <c r="C2194" s="169"/>
      <c r="D2194" s="169"/>
      <c r="E2194" s="110"/>
      <c r="Q2194" s="110"/>
    </row>
    <row r="2195" spans="1:17" ht="12.75" customHeight="1" x14ac:dyDescent="0.2">
      <c r="B2195" s="110"/>
      <c r="C2195" s="169"/>
      <c r="D2195" s="169"/>
      <c r="E2195" s="110"/>
      <c r="Q2195" s="110"/>
    </row>
    <row r="2196" spans="1:17" ht="12.75" customHeight="1" x14ac:dyDescent="0.2">
      <c r="B2196" s="110"/>
      <c r="C2196" s="169"/>
      <c r="D2196" s="169"/>
      <c r="E2196" s="110"/>
      <c r="Q2196" s="110"/>
    </row>
    <row r="2197" spans="1:17" ht="12.75" customHeight="1" x14ac:dyDescent="0.2">
      <c r="A2197" s="183"/>
      <c r="B2197" s="110"/>
      <c r="C2197" s="169"/>
      <c r="D2197" s="169"/>
      <c r="E2197" s="110"/>
      <c r="Q2197" s="110"/>
    </row>
    <row r="2198" spans="1:17" ht="12.75" customHeight="1" x14ac:dyDescent="0.2">
      <c r="B2198" s="110"/>
      <c r="C2198" s="169"/>
      <c r="D2198" s="169"/>
      <c r="E2198" s="110"/>
      <c r="Q2198" s="110"/>
    </row>
    <row r="2199" spans="1:17" ht="12.75" customHeight="1" x14ac:dyDescent="0.2">
      <c r="A2199" s="170"/>
      <c r="B2199" s="110"/>
      <c r="C2199" s="171"/>
      <c r="D2199" s="171"/>
      <c r="E2199" s="110"/>
      <c r="Q2199" s="110"/>
    </row>
    <row r="2200" spans="1:17" ht="12.75" customHeight="1" x14ac:dyDescent="0.2">
      <c r="A2200" s="117"/>
      <c r="B2200" s="110"/>
      <c r="C2200" s="171"/>
      <c r="D2200" s="171"/>
      <c r="E2200" s="110"/>
      <c r="Q2200" s="110"/>
    </row>
    <row r="2201" spans="1:17" ht="12.75" customHeight="1" x14ac:dyDescent="0.2">
      <c r="A2201" s="170"/>
      <c r="B2201" s="110"/>
      <c r="C2201" s="171"/>
      <c r="D2201" s="169"/>
      <c r="E2201" s="110"/>
      <c r="Q2201" s="110"/>
    </row>
    <row r="2202" spans="1:17" ht="12.75" customHeight="1" x14ac:dyDescent="0.2">
      <c r="A2202" s="170"/>
      <c r="B2202" s="110"/>
      <c r="C2202" s="171"/>
      <c r="D2202" s="169"/>
      <c r="E2202" s="110"/>
      <c r="Q2202" s="110"/>
    </row>
    <row r="2203" spans="1:17" ht="12.75" customHeight="1" x14ac:dyDescent="0.2">
      <c r="B2203" s="110"/>
      <c r="C2203" s="169"/>
      <c r="D2203" s="169"/>
      <c r="E2203" s="110"/>
      <c r="Q2203" s="110"/>
    </row>
    <row r="2204" spans="1:17" ht="12.75" customHeight="1" x14ac:dyDescent="0.2">
      <c r="A2204" s="183"/>
      <c r="B2204" s="110"/>
      <c r="C2204" s="169"/>
      <c r="D2204" s="169"/>
      <c r="E2204" s="110"/>
      <c r="Q2204" s="110"/>
    </row>
    <row r="2205" spans="1:17" ht="12.75" customHeight="1" x14ac:dyDescent="0.2">
      <c r="A2205" s="172"/>
      <c r="B2205" s="110"/>
      <c r="C2205" s="171"/>
      <c r="D2205" s="169"/>
      <c r="E2205" s="110"/>
      <c r="Q2205" s="110"/>
    </row>
    <row r="2206" spans="1:17" ht="12.75" customHeight="1" x14ac:dyDescent="0.2">
      <c r="A2206" s="183"/>
      <c r="B2206" s="110"/>
      <c r="C2206" s="171"/>
      <c r="D2206" s="169"/>
      <c r="E2206" s="110"/>
      <c r="Q2206" s="110"/>
    </row>
    <row r="2207" spans="1:17" ht="12.75" customHeight="1" x14ac:dyDescent="0.2">
      <c r="A2207" s="183"/>
      <c r="B2207" s="110"/>
      <c r="C2207" s="171"/>
      <c r="D2207" s="169"/>
      <c r="E2207" s="110"/>
      <c r="Q2207" s="110"/>
    </row>
    <row r="2208" spans="1:17" ht="12.75" customHeight="1" x14ac:dyDescent="0.2">
      <c r="A2208" s="117"/>
      <c r="B2208" s="110"/>
      <c r="C2208" s="110"/>
      <c r="E2208" s="110"/>
      <c r="Q2208" s="110"/>
    </row>
    <row r="2209" spans="1:78" ht="12.75" customHeight="1" x14ac:dyDescent="0.2">
      <c r="B2209" s="110"/>
      <c r="C2209" s="169"/>
      <c r="D2209" s="169"/>
      <c r="E2209" s="110"/>
      <c r="Q2209" s="110"/>
    </row>
    <row r="2210" spans="1:78" ht="12.75" customHeight="1" x14ac:dyDescent="0.2">
      <c r="A2210" s="170"/>
      <c r="B2210" s="110"/>
      <c r="C2210" s="171"/>
      <c r="D2210" s="171"/>
      <c r="E2210" s="110"/>
      <c r="Q2210" s="110"/>
    </row>
    <row r="2211" spans="1:78" ht="12.75" customHeight="1" x14ac:dyDescent="0.2">
      <c r="A2211" s="183"/>
      <c r="B2211" s="110"/>
      <c r="C2211" s="171"/>
      <c r="D2211" s="171"/>
      <c r="E2211" s="110"/>
      <c r="Q2211" s="110"/>
    </row>
    <row r="2212" spans="1:78" s="123" customFormat="1" ht="12.75" customHeight="1" x14ac:dyDescent="0.2">
      <c r="A2212" s="172"/>
      <c r="B2212" s="110"/>
      <c r="C2212" s="171"/>
      <c r="D2212" s="171"/>
      <c r="E2212" s="110"/>
      <c r="F2212" s="110"/>
      <c r="G2212" s="110"/>
      <c r="H2212" s="110"/>
      <c r="I2212" s="110"/>
      <c r="J2212" s="110"/>
      <c r="K2212" s="110"/>
      <c r="L2212" s="110"/>
      <c r="M2212" s="110"/>
      <c r="N2212" s="110"/>
      <c r="O2212" s="110"/>
      <c r="P2212" s="110"/>
      <c r="Q2212" s="110"/>
      <c r="R2212" s="113"/>
      <c r="S2212" s="113"/>
      <c r="T2212" s="113"/>
      <c r="U2212" s="113"/>
      <c r="V2212" s="113"/>
      <c r="W2212" s="113"/>
      <c r="X2212" s="113"/>
      <c r="Y2212" s="113"/>
      <c r="Z2212" s="113"/>
      <c r="AA2212" s="113"/>
      <c r="AB2212" s="113"/>
      <c r="AC2212" s="113"/>
      <c r="AD2212" s="113"/>
      <c r="AE2212" s="113"/>
      <c r="AF2212" s="113"/>
      <c r="AG2212" s="113"/>
      <c r="AH2212" s="113"/>
      <c r="AI2212" s="113"/>
      <c r="AJ2212" s="113"/>
      <c r="AK2212" s="113"/>
      <c r="AL2212" s="113"/>
      <c r="AM2212" s="113"/>
      <c r="AN2212" s="113"/>
      <c r="AO2212" s="113"/>
      <c r="AP2212" s="113"/>
      <c r="AQ2212" s="113"/>
      <c r="AR2212" s="113"/>
      <c r="AS2212" s="113"/>
      <c r="AT2212" s="113"/>
      <c r="AU2212" s="113"/>
      <c r="AV2212" s="113"/>
      <c r="AW2212" s="113"/>
      <c r="AX2212" s="113"/>
      <c r="AY2212" s="113"/>
      <c r="AZ2212" s="113"/>
      <c r="BA2212" s="113"/>
      <c r="BB2212" s="113"/>
      <c r="BC2212" s="113"/>
      <c r="BD2212" s="113"/>
      <c r="BE2212" s="113"/>
      <c r="BF2212" s="113"/>
      <c r="BG2212" s="113"/>
      <c r="BH2212" s="113"/>
      <c r="BI2212" s="113"/>
      <c r="BJ2212" s="113"/>
      <c r="BK2212" s="113"/>
      <c r="BL2212" s="113"/>
      <c r="BM2212" s="113"/>
      <c r="BN2212" s="113"/>
      <c r="BO2212" s="113"/>
      <c r="BP2212" s="113"/>
      <c r="BQ2212" s="113"/>
      <c r="BR2212" s="113"/>
      <c r="BS2212" s="113"/>
      <c r="BT2212" s="113"/>
      <c r="BU2212" s="113"/>
      <c r="BV2212" s="113"/>
      <c r="BW2212" s="113"/>
      <c r="BX2212" s="113"/>
      <c r="BY2212" s="113"/>
      <c r="BZ2212" s="113"/>
    </row>
    <row r="2213" spans="1:78" s="123" customFormat="1" ht="12.75" customHeight="1" x14ac:dyDescent="0.2">
      <c r="A2213" s="172"/>
      <c r="B2213" s="110"/>
      <c r="C2213" s="171"/>
      <c r="D2213" s="171"/>
      <c r="E2213" s="110"/>
      <c r="F2213" s="110"/>
      <c r="G2213" s="110"/>
      <c r="H2213" s="110"/>
      <c r="I2213" s="110"/>
      <c r="J2213" s="110"/>
      <c r="K2213" s="110"/>
      <c r="L2213" s="110"/>
      <c r="M2213" s="110"/>
      <c r="N2213" s="110"/>
      <c r="O2213" s="110"/>
      <c r="P2213" s="110"/>
      <c r="Q2213" s="110"/>
      <c r="R2213" s="113"/>
      <c r="S2213" s="113"/>
      <c r="T2213" s="113"/>
      <c r="U2213" s="113"/>
      <c r="V2213" s="113"/>
      <c r="W2213" s="113"/>
      <c r="X2213" s="113"/>
      <c r="Y2213" s="113"/>
      <c r="Z2213" s="113"/>
      <c r="AA2213" s="113"/>
      <c r="AB2213" s="113"/>
      <c r="AC2213" s="113"/>
      <c r="AD2213" s="113"/>
      <c r="AE2213" s="113"/>
      <c r="AF2213" s="113"/>
      <c r="AG2213" s="113"/>
      <c r="AH2213" s="113"/>
      <c r="AI2213" s="113"/>
      <c r="AJ2213" s="113"/>
      <c r="AK2213" s="113"/>
      <c r="AL2213" s="113"/>
      <c r="AM2213" s="113"/>
      <c r="AN2213" s="113"/>
      <c r="AO2213" s="113"/>
      <c r="AP2213" s="113"/>
      <c r="AQ2213" s="113"/>
      <c r="AR2213" s="113"/>
      <c r="AS2213" s="113"/>
      <c r="AT2213" s="113"/>
      <c r="AU2213" s="113"/>
      <c r="AV2213" s="113"/>
      <c r="AW2213" s="113"/>
      <c r="AX2213" s="113"/>
      <c r="AY2213" s="113"/>
      <c r="AZ2213" s="113"/>
      <c r="BA2213" s="113"/>
      <c r="BB2213" s="113"/>
      <c r="BC2213" s="113"/>
      <c r="BD2213" s="113"/>
      <c r="BE2213" s="113"/>
      <c r="BF2213" s="113"/>
      <c r="BG2213" s="113"/>
      <c r="BH2213" s="113"/>
      <c r="BI2213" s="113"/>
      <c r="BJ2213" s="113"/>
      <c r="BK2213" s="113"/>
      <c r="BL2213" s="113"/>
      <c r="BM2213" s="113"/>
      <c r="BN2213" s="113"/>
      <c r="BO2213" s="113"/>
      <c r="BP2213" s="113"/>
      <c r="BQ2213" s="113"/>
      <c r="BR2213" s="113"/>
      <c r="BS2213" s="113"/>
      <c r="BT2213" s="113"/>
      <c r="BU2213" s="113"/>
      <c r="BV2213" s="113"/>
      <c r="BW2213" s="113"/>
      <c r="BX2213" s="113"/>
      <c r="BY2213" s="113"/>
      <c r="BZ2213" s="113"/>
    </row>
    <row r="2214" spans="1:78" s="123" customFormat="1" ht="12.75" customHeight="1" x14ac:dyDescent="0.2">
      <c r="A2214" s="117"/>
      <c r="B2214" s="110"/>
      <c r="C2214" s="171"/>
      <c r="D2214" s="171"/>
      <c r="E2214" s="110"/>
      <c r="F2214" s="110"/>
      <c r="G2214" s="110"/>
      <c r="H2214" s="110"/>
      <c r="I2214" s="110"/>
      <c r="J2214" s="110"/>
      <c r="K2214" s="110"/>
      <c r="L2214" s="110"/>
      <c r="M2214" s="110"/>
      <c r="N2214" s="110"/>
      <c r="O2214" s="110"/>
      <c r="P2214" s="110"/>
      <c r="Q2214" s="110"/>
      <c r="R2214" s="113"/>
      <c r="S2214" s="113"/>
      <c r="T2214" s="113"/>
      <c r="U2214" s="113"/>
      <c r="V2214" s="113"/>
      <c r="W2214" s="113"/>
      <c r="X2214" s="113"/>
      <c r="Y2214" s="113"/>
      <c r="Z2214" s="113"/>
      <c r="AA2214" s="113"/>
      <c r="AB2214" s="113"/>
      <c r="AC2214" s="113"/>
      <c r="AD2214" s="113"/>
      <c r="AE2214" s="113"/>
      <c r="AF2214" s="113"/>
      <c r="AG2214" s="113"/>
      <c r="AH2214" s="113"/>
      <c r="AI2214" s="113"/>
      <c r="AJ2214" s="113"/>
      <c r="AK2214" s="113"/>
      <c r="AL2214" s="113"/>
      <c r="AM2214" s="113"/>
      <c r="AN2214" s="113"/>
      <c r="AO2214" s="113"/>
      <c r="AP2214" s="113"/>
      <c r="AQ2214" s="113"/>
      <c r="AR2214" s="113"/>
      <c r="AS2214" s="113"/>
      <c r="AT2214" s="113"/>
      <c r="AU2214" s="113"/>
      <c r="AV2214" s="113"/>
      <c r="AW2214" s="113"/>
      <c r="AX2214" s="113"/>
      <c r="AY2214" s="113"/>
      <c r="AZ2214" s="113"/>
      <c r="BA2214" s="113"/>
      <c r="BB2214" s="113"/>
      <c r="BC2214" s="113"/>
      <c r="BD2214" s="113"/>
      <c r="BE2214" s="113"/>
      <c r="BF2214" s="113"/>
      <c r="BG2214" s="113"/>
      <c r="BH2214" s="113"/>
      <c r="BI2214" s="113"/>
      <c r="BJ2214" s="113"/>
      <c r="BK2214" s="113"/>
      <c r="BL2214" s="113"/>
      <c r="BM2214" s="113"/>
      <c r="BN2214" s="113"/>
      <c r="BO2214" s="113"/>
      <c r="BP2214" s="113"/>
      <c r="BQ2214" s="113"/>
      <c r="BR2214" s="113"/>
      <c r="BS2214" s="113"/>
      <c r="BT2214" s="113"/>
      <c r="BU2214" s="113"/>
      <c r="BV2214" s="113"/>
      <c r="BW2214" s="113"/>
      <c r="BX2214" s="113"/>
      <c r="BY2214" s="113"/>
      <c r="BZ2214" s="113"/>
    </row>
    <row r="2215" spans="1:78" s="123" customFormat="1" ht="12.75" customHeight="1" x14ac:dyDescent="0.2">
      <c r="A2215" s="183"/>
      <c r="B2215" s="110"/>
      <c r="C2215" s="171"/>
      <c r="D2215" s="171"/>
      <c r="E2215" s="110"/>
      <c r="F2215" s="110"/>
      <c r="G2215" s="110"/>
      <c r="H2215" s="110"/>
      <c r="I2215" s="110"/>
      <c r="J2215" s="110"/>
      <c r="K2215" s="110"/>
      <c r="L2215" s="110"/>
      <c r="M2215" s="110"/>
      <c r="N2215" s="110"/>
      <c r="O2215" s="110"/>
      <c r="P2215" s="110"/>
      <c r="Q2215" s="110"/>
      <c r="R2215" s="113"/>
      <c r="S2215" s="113"/>
      <c r="T2215" s="113"/>
      <c r="U2215" s="113"/>
      <c r="V2215" s="113"/>
      <c r="W2215" s="113"/>
      <c r="X2215" s="113"/>
      <c r="Y2215" s="113"/>
      <c r="Z2215" s="113"/>
      <c r="AA2215" s="113"/>
      <c r="AB2215" s="113"/>
      <c r="AC2215" s="113"/>
      <c r="AD2215" s="113"/>
      <c r="AE2215" s="113"/>
      <c r="AF2215" s="113"/>
      <c r="AG2215" s="113"/>
      <c r="AH2215" s="113"/>
      <c r="AI2215" s="113"/>
      <c r="AJ2215" s="113"/>
      <c r="AK2215" s="113"/>
      <c r="AL2215" s="113"/>
      <c r="AM2215" s="113"/>
      <c r="AN2215" s="113"/>
      <c r="AO2215" s="113"/>
      <c r="AP2215" s="113"/>
      <c r="AQ2215" s="113"/>
      <c r="AR2215" s="113"/>
      <c r="AS2215" s="113"/>
      <c r="AT2215" s="113"/>
      <c r="AU2215" s="113"/>
      <c r="AV2215" s="113"/>
      <c r="AW2215" s="113"/>
      <c r="AX2215" s="113"/>
      <c r="AY2215" s="113"/>
      <c r="AZ2215" s="113"/>
      <c r="BA2215" s="113"/>
      <c r="BB2215" s="113"/>
      <c r="BC2215" s="113"/>
      <c r="BD2215" s="113"/>
      <c r="BE2215" s="113"/>
      <c r="BF2215" s="113"/>
      <c r="BG2215" s="113"/>
      <c r="BH2215" s="113"/>
      <c r="BI2215" s="113"/>
      <c r="BJ2215" s="113"/>
      <c r="BK2215" s="113"/>
      <c r="BL2215" s="113"/>
      <c r="BM2215" s="113"/>
      <c r="BN2215" s="113"/>
      <c r="BO2215" s="113"/>
      <c r="BP2215" s="113"/>
      <c r="BQ2215" s="113"/>
      <c r="BR2215" s="113"/>
      <c r="BS2215" s="113"/>
      <c r="BT2215" s="113"/>
      <c r="BU2215" s="113"/>
      <c r="BV2215" s="113"/>
      <c r="BW2215" s="113"/>
      <c r="BX2215" s="113"/>
      <c r="BY2215" s="113"/>
      <c r="BZ2215" s="113"/>
    </row>
    <row r="2216" spans="1:78" s="123" customFormat="1" ht="12.75" customHeight="1" x14ac:dyDescent="0.2">
      <c r="A2216" s="183"/>
      <c r="B2216" s="110"/>
      <c r="C2216" s="171"/>
      <c r="D2216" s="171"/>
      <c r="E2216" s="110"/>
      <c r="F2216" s="110"/>
      <c r="G2216" s="110"/>
      <c r="H2216" s="110"/>
      <c r="I2216" s="110"/>
      <c r="J2216" s="110"/>
      <c r="K2216" s="110"/>
      <c r="L2216" s="110"/>
      <c r="M2216" s="110"/>
      <c r="N2216" s="110"/>
      <c r="O2216" s="110"/>
      <c r="P2216" s="110"/>
      <c r="Q2216" s="110"/>
      <c r="R2216" s="113"/>
      <c r="S2216" s="113"/>
      <c r="T2216" s="113"/>
      <c r="U2216" s="113"/>
      <c r="V2216" s="113"/>
      <c r="W2216" s="113"/>
      <c r="X2216" s="113"/>
      <c r="Y2216" s="113"/>
      <c r="Z2216" s="113"/>
      <c r="AA2216" s="113"/>
      <c r="AB2216" s="113"/>
      <c r="AC2216" s="113"/>
      <c r="AD2216" s="113"/>
      <c r="AE2216" s="113"/>
      <c r="AF2216" s="113"/>
      <c r="AG2216" s="113"/>
      <c r="AH2216" s="113"/>
      <c r="AI2216" s="113"/>
      <c r="AJ2216" s="113"/>
      <c r="AK2216" s="113"/>
      <c r="AL2216" s="113"/>
      <c r="AM2216" s="113"/>
      <c r="AN2216" s="113"/>
      <c r="AO2216" s="113"/>
      <c r="AP2216" s="113"/>
      <c r="AQ2216" s="113"/>
      <c r="AR2216" s="113"/>
      <c r="AS2216" s="113"/>
      <c r="AT2216" s="113"/>
      <c r="AU2216" s="113"/>
      <c r="AV2216" s="113"/>
      <c r="AW2216" s="113"/>
      <c r="AX2216" s="113"/>
      <c r="AY2216" s="113"/>
      <c r="AZ2216" s="113"/>
      <c r="BA2216" s="113"/>
      <c r="BB2216" s="113"/>
      <c r="BC2216" s="113"/>
      <c r="BD2216" s="113"/>
      <c r="BE2216" s="113"/>
      <c r="BF2216" s="113"/>
      <c r="BG2216" s="113"/>
      <c r="BH2216" s="113"/>
      <c r="BI2216" s="113"/>
      <c r="BJ2216" s="113"/>
      <c r="BK2216" s="113"/>
      <c r="BL2216" s="113"/>
      <c r="BM2216" s="113"/>
      <c r="BN2216" s="113"/>
      <c r="BO2216" s="113"/>
      <c r="BP2216" s="113"/>
      <c r="BQ2216" s="113"/>
      <c r="BR2216" s="113"/>
      <c r="BS2216" s="113"/>
      <c r="BT2216" s="113"/>
      <c r="BU2216" s="113"/>
      <c r="BV2216" s="113"/>
      <c r="BW2216" s="113"/>
      <c r="BX2216" s="113"/>
      <c r="BY2216" s="113"/>
      <c r="BZ2216" s="113"/>
    </row>
    <row r="2217" spans="1:78" s="123" customFormat="1" ht="12.75" customHeight="1" x14ac:dyDescent="0.2">
      <c r="A2217" s="114"/>
      <c r="B2217" s="110"/>
      <c r="C2217" s="169"/>
      <c r="D2217" s="169"/>
      <c r="E2217" s="110"/>
      <c r="F2217" s="110"/>
      <c r="G2217" s="110"/>
      <c r="H2217" s="110"/>
      <c r="I2217" s="110"/>
      <c r="J2217" s="110"/>
      <c r="K2217" s="110"/>
      <c r="L2217" s="110"/>
      <c r="M2217" s="110"/>
      <c r="N2217" s="110"/>
      <c r="O2217" s="110"/>
      <c r="P2217" s="110"/>
      <c r="Q2217" s="110"/>
      <c r="R2217" s="113"/>
      <c r="S2217" s="113"/>
      <c r="T2217" s="113"/>
      <c r="U2217" s="113"/>
      <c r="V2217" s="113"/>
      <c r="W2217" s="113"/>
      <c r="X2217" s="113"/>
      <c r="Y2217" s="113"/>
      <c r="Z2217" s="113"/>
      <c r="AA2217" s="113"/>
      <c r="AB2217" s="113"/>
      <c r="AC2217" s="113"/>
      <c r="AD2217" s="113"/>
      <c r="AE2217" s="113"/>
      <c r="AF2217" s="113"/>
      <c r="AG2217" s="113"/>
      <c r="AH2217" s="113"/>
      <c r="AI2217" s="113"/>
      <c r="AJ2217" s="113"/>
      <c r="AK2217" s="113"/>
      <c r="AL2217" s="113"/>
      <c r="AM2217" s="113"/>
      <c r="AN2217" s="113"/>
      <c r="AO2217" s="113"/>
      <c r="AP2217" s="113"/>
      <c r="AQ2217" s="113"/>
      <c r="AR2217" s="113"/>
      <c r="AS2217" s="113"/>
      <c r="AT2217" s="113"/>
      <c r="AU2217" s="113"/>
      <c r="AV2217" s="113"/>
      <c r="AW2217" s="113"/>
      <c r="AX2217" s="113"/>
      <c r="AY2217" s="113"/>
      <c r="AZ2217" s="113"/>
      <c r="BA2217" s="113"/>
      <c r="BB2217" s="113"/>
      <c r="BC2217" s="113"/>
      <c r="BD2217" s="113"/>
      <c r="BE2217" s="113"/>
      <c r="BF2217" s="113"/>
      <c r="BG2217" s="113"/>
      <c r="BH2217" s="113"/>
      <c r="BI2217" s="113"/>
      <c r="BJ2217" s="113"/>
      <c r="BK2217" s="113"/>
      <c r="BL2217" s="113"/>
      <c r="BM2217" s="113"/>
      <c r="BN2217" s="113"/>
      <c r="BO2217" s="113"/>
      <c r="BP2217" s="113"/>
      <c r="BQ2217" s="113"/>
      <c r="BR2217" s="113"/>
      <c r="BS2217" s="113"/>
      <c r="BT2217" s="113"/>
      <c r="BU2217" s="113"/>
      <c r="BV2217" s="113"/>
      <c r="BW2217" s="113"/>
      <c r="BX2217" s="113"/>
      <c r="BY2217" s="113"/>
      <c r="BZ2217" s="113"/>
    </row>
    <row r="2218" spans="1:78" s="123" customFormat="1" ht="12.75" customHeight="1" x14ac:dyDescent="0.2">
      <c r="A2218" s="183"/>
      <c r="B2218" s="110"/>
      <c r="C2218" s="169"/>
      <c r="D2218" s="169"/>
      <c r="E2218" s="110"/>
      <c r="F2218" s="110"/>
      <c r="G2218" s="110"/>
      <c r="H2218" s="110"/>
      <c r="I2218" s="110"/>
      <c r="J2218" s="110"/>
      <c r="K2218" s="110"/>
      <c r="L2218" s="110"/>
      <c r="M2218" s="110"/>
      <c r="N2218" s="110"/>
      <c r="O2218" s="110"/>
      <c r="P2218" s="110"/>
      <c r="Q2218" s="110"/>
      <c r="R2218" s="113"/>
      <c r="S2218" s="113"/>
      <c r="T2218" s="113"/>
      <c r="U2218" s="113"/>
      <c r="V2218" s="113"/>
      <c r="W2218" s="113"/>
      <c r="X2218" s="113"/>
      <c r="Y2218" s="113"/>
      <c r="Z2218" s="113"/>
      <c r="AA2218" s="113"/>
      <c r="AB2218" s="113"/>
      <c r="AC2218" s="113"/>
      <c r="AD2218" s="113"/>
      <c r="AE2218" s="113"/>
      <c r="AF2218" s="113"/>
      <c r="AG2218" s="113"/>
      <c r="AH2218" s="113"/>
      <c r="AI2218" s="113"/>
      <c r="AJ2218" s="113"/>
      <c r="AK2218" s="113"/>
      <c r="AL2218" s="113"/>
      <c r="AM2218" s="113"/>
      <c r="AN2218" s="113"/>
      <c r="AO2218" s="113"/>
      <c r="AP2218" s="113"/>
      <c r="AQ2218" s="113"/>
      <c r="AR2218" s="113"/>
      <c r="AS2218" s="113"/>
      <c r="AT2218" s="113"/>
      <c r="AU2218" s="113"/>
      <c r="AV2218" s="113"/>
      <c r="AW2218" s="113"/>
      <c r="AX2218" s="113"/>
      <c r="AY2218" s="113"/>
      <c r="AZ2218" s="113"/>
      <c r="BA2218" s="113"/>
      <c r="BB2218" s="113"/>
      <c r="BC2218" s="113"/>
      <c r="BD2218" s="113"/>
      <c r="BE2218" s="113"/>
      <c r="BF2218" s="113"/>
      <c r="BG2218" s="113"/>
      <c r="BH2218" s="113"/>
      <c r="BI2218" s="113"/>
      <c r="BJ2218" s="113"/>
      <c r="BK2218" s="113"/>
      <c r="BL2218" s="113"/>
      <c r="BM2218" s="113"/>
      <c r="BN2218" s="113"/>
      <c r="BO2218" s="113"/>
      <c r="BP2218" s="113"/>
      <c r="BQ2218" s="113"/>
      <c r="BR2218" s="113"/>
      <c r="BS2218" s="113"/>
      <c r="BT2218" s="113"/>
      <c r="BU2218" s="113"/>
      <c r="BV2218" s="113"/>
      <c r="BW2218" s="113"/>
      <c r="BX2218" s="113"/>
      <c r="BY2218" s="113"/>
      <c r="BZ2218" s="113"/>
    </row>
    <row r="2219" spans="1:78" ht="12.75" customHeight="1" x14ac:dyDescent="0.2">
      <c r="A2219" s="170"/>
      <c r="B2219" s="110"/>
      <c r="C2219" s="171"/>
      <c r="D2219" s="169"/>
      <c r="E2219" s="110"/>
      <c r="Q2219" s="110"/>
    </row>
    <row r="2220" spans="1:78" ht="12.75" customHeight="1" x14ac:dyDescent="0.2">
      <c r="A2220" s="170"/>
      <c r="B2220" s="110"/>
      <c r="C2220" s="171"/>
      <c r="D2220" s="169"/>
      <c r="E2220" s="110"/>
      <c r="Q2220" s="110"/>
      <c r="T2220" s="123"/>
    </row>
    <row r="2221" spans="1:78" ht="12.75" customHeight="1" x14ac:dyDescent="0.2">
      <c r="B2221" s="110"/>
      <c r="C2221" s="169"/>
      <c r="D2221" s="169"/>
      <c r="E2221" s="110"/>
      <c r="Q2221" s="110"/>
      <c r="T2221" s="123"/>
    </row>
    <row r="2222" spans="1:78" s="123" customFormat="1" ht="12.75" customHeight="1" x14ac:dyDescent="0.2">
      <c r="A2222" s="170"/>
      <c r="B2222" s="110"/>
      <c r="C2222" s="171"/>
      <c r="D2222" s="169"/>
      <c r="E2222" s="110"/>
      <c r="F2222" s="110"/>
      <c r="G2222" s="110"/>
      <c r="H2222" s="110"/>
      <c r="I2222" s="110"/>
      <c r="J2222" s="110"/>
      <c r="K2222" s="110"/>
      <c r="L2222" s="110"/>
      <c r="M2222" s="110"/>
      <c r="N2222" s="110"/>
      <c r="O2222" s="110"/>
      <c r="P2222" s="110"/>
      <c r="Q2222" s="110"/>
      <c r="S2222" s="113"/>
    </row>
    <row r="2223" spans="1:78" ht="12.75" customHeight="1" x14ac:dyDescent="0.2">
      <c r="B2223" s="110"/>
      <c r="C2223" s="169"/>
      <c r="D2223" s="169"/>
      <c r="E2223" s="110"/>
      <c r="Q2223" s="110"/>
      <c r="R2223" s="123"/>
      <c r="T2223" s="123"/>
      <c r="U2223" s="123"/>
      <c r="V2223" s="123"/>
      <c r="W2223" s="123"/>
      <c r="X2223" s="123"/>
      <c r="Y2223" s="123"/>
      <c r="Z2223" s="123"/>
      <c r="AA2223" s="123"/>
      <c r="AB2223" s="123"/>
      <c r="AC2223" s="123"/>
      <c r="AD2223" s="123"/>
      <c r="AE2223" s="123"/>
      <c r="AF2223" s="123"/>
      <c r="AG2223" s="123"/>
      <c r="AH2223" s="123"/>
      <c r="AI2223" s="123"/>
      <c r="AJ2223" s="123"/>
      <c r="AK2223" s="123"/>
      <c r="AL2223" s="123"/>
      <c r="AM2223" s="123"/>
      <c r="AN2223" s="123"/>
      <c r="AO2223" s="123"/>
      <c r="AP2223" s="123"/>
      <c r="AQ2223" s="123"/>
      <c r="AR2223" s="123"/>
      <c r="AS2223" s="123"/>
      <c r="AT2223" s="123"/>
      <c r="AU2223" s="123"/>
      <c r="AV2223" s="123"/>
      <c r="AW2223" s="123"/>
      <c r="AX2223" s="123"/>
      <c r="AY2223" s="123"/>
      <c r="AZ2223" s="123"/>
      <c r="BA2223" s="123"/>
      <c r="BB2223" s="123"/>
      <c r="BC2223" s="123"/>
      <c r="BD2223" s="123"/>
      <c r="BE2223" s="123"/>
      <c r="BF2223" s="123"/>
      <c r="BG2223" s="123"/>
      <c r="BH2223" s="123"/>
      <c r="BI2223" s="123"/>
      <c r="BJ2223" s="123"/>
      <c r="BK2223" s="123"/>
      <c r="BL2223" s="123"/>
      <c r="BM2223" s="123"/>
      <c r="BN2223" s="123"/>
      <c r="BO2223" s="123"/>
      <c r="BP2223" s="123"/>
      <c r="BQ2223" s="123"/>
      <c r="BR2223" s="123"/>
      <c r="BS2223" s="123"/>
      <c r="BT2223" s="123"/>
      <c r="BU2223" s="123"/>
      <c r="BV2223" s="123"/>
      <c r="BW2223" s="123"/>
      <c r="BX2223" s="123"/>
      <c r="BY2223" s="123"/>
      <c r="BZ2223" s="123"/>
    </row>
    <row r="2224" spans="1:78" ht="12.75" customHeight="1" x14ac:dyDescent="0.2">
      <c r="A2224" s="185"/>
      <c r="B2224" s="110"/>
      <c r="C2224" s="169"/>
      <c r="D2224" s="169"/>
      <c r="E2224" s="110"/>
      <c r="Q2224" s="110"/>
      <c r="R2224" s="123"/>
      <c r="U2224" s="123"/>
      <c r="V2224" s="123"/>
      <c r="W2224" s="123"/>
      <c r="X2224" s="123"/>
      <c r="Y2224" s="123"/>
      <c r="Z2224" s="123"/>
      <c r="AA2224" s="123"/>
      <c r="AB2224" s="123"/>
      <c r="AC2224" s="123"/>
      <c r="AD2224" s="123"/>
      <c r="AE2224" s="123"/>
      <c r="AF2224" s="123"/>
      <c r="AG2224" s="123"/>
      <c r="AH2224" s="123"/>
      <c r="AI2224" s="123"/>
      <c r="AJ2224" s="123"/>
      <c r="AK2224" s="123"/>
      <c r="AL2224" s="123"/>
      <c r="AM2224" s="123"/>
      <c r="AN2224" s="123"/>
      <c r="AO2224" s="123"/>
      <c r="AP2224" s="123"/>
      <c r="AQ2224" s="123"/>
      <c r="AR2224" s="123"/>
      <c r="AS2224" s="123"/>
      <c r="AT2224" s="123"/>
      <c r="AU2224" s="123"/>
      <c r="AV2224" s="123"/>
      <c r="AW2224" s="123"/>
      <c r="AX2224" s="123"/>
      <c r="AY2224" s="123"/>
      <c r="AZ2224" s="123"/>
      <c r="BA2224" s="123"/>
      <c r="BB2224" s="123"/>
      <c r="BC2224" s="123"/>
      <c r="BD2224" s="123"/>
      <c r="BE2224" s="123"/>
      <c r="BF2224" s="123"/>
      <c r="BG2224" s="123"/>
      <c r="BH2224" s="123"/>
      <c r="BI2224" s="123"/>
      <c r="BJ2224" s="123"/>
      <c r="BK2224" s="123"/>
      <c r="BL2224" s="123"/>
      <c r="BM2224" s="123"/>
      <c r="BN2224" s="123"/>
      <c r="BO2224" s="123"/>
      <c r="BP2224" s="123"/>
      <c r="BQ2224" s="123"/>
      <c r="BR2224" s="123"/>
      <c r="BS2224" s="123"/>
      <c r="BT2224" s="123"/>
      <c r="BU2224" s="123"/>
      <c r="BV2224" s="123"/>
      <c r="BW2224" s="123"/>
      <c r="BX2224" s="123"/>
      <c r="BY2224" s="123"/>
      <c r="BZ2224" s="123"/>
    </row>
    <row r="2225" spans="1:78" ht="12.75" customHeight="1" x14ac:dyDescent="0.2">
      <c r="A2225" s="117"/>
      <c r="B2225" s="110"/>
      <c r="C2225" s="169"/>
      <c r="D2225" s="169"/>
      <c r="E2225" s="110"/>
      <c r="Q2225" s="110"/>
      <c r="R2225" s="123"/>
      <c r="U2225" s="123"/>
      <c r="V2225" s="123"/>
      <c r="W2225" s="123"/>
      <c r="X2225" s="123"/>
      <c r="Y2225" s="123"/>
      <c r="Z2225" s="123"/>
      <c r="AA2225" s="123"/>
      <c r="AB2225" s="123"/>
      <c r="AC2225" s="123"/>
      <c r="AD2225" s="123"/>
      <c r="AE2225" s="123"/>
      <c r="AF2225" s="123"/>
      <c r="AG2225" s="123"/>
      <c r="AH2225" s="123"/>
      <c r="AI2225" s="123"/>
      <c r="AJ2225" s="123"/>
      <c r="AK2225" s="123"/>
      <c r="AL2225" s="123"/>
      <c r="AM2225" s="123"/>
      <c r="AN2225" s="123"/>
      <c r="AO2225" s="123"/>
      <c r="AP2225" s="123"/>
      <c r="AQ2225" s="123"/>
      <c r="AR2225" s="123"/>
      <c r="AS2225" s="123"/>
      <c r="AT2225" s="123"/>
      <c r="AU2225" s="123"/>
      <c r="AV2225" s="123"/>
      <c r="AW2225" s="123"/>
      <c r="AX2225" s="123"/>
      <c r="AY2225" s="123"/>
      <c r="AZ2225" s="123"/>
      <c r="BA2225" s="123"/>
      <c r="BB2225" s="123"/>
      <c r="BC2225" s="123"/>
      <c r="BD2225" s="123"/>
      <c r="BE2225" s="123"/>
      <c r="BF2225" s="123"/>
      <c r="BG2225" s="123"/>
      <c r="BH2225" s="123"/>
      <c r="BI2225" s="123"/>
      <c r="BJ2225" s="123"/>
      <c r="BK2225" s="123"/>
      <c r="BL2225" s="123"/>
      <c r="BM2225" s="123"/>
      <c r="BN2225" s="123"/>
      <c r="BO2225" s="123"/>
      <c r="BP2225" s="123"/>
      <c r="BQ2225" s="123"/>
      <c r="BR2225" s="123"/>
      <c r="BS2225" s="123"/>
      <c r="BT2225" s="123"/>
      <c r="BU2225" s="123"/>
      <c r="BV2225" s="123"/>
      <c r="BW2225" s="123"/>
      <c r="BX2225" s="123"/>
      <c r="BY2225" s="123"/>
      <c r="BZ2225" s="123"/>
    </row>
    <row r="2226" spans="1:78" ht="12.75" customHeight="1" x14ac:dyDescent="0.2">
      <c r="A2226" s="170"/>
      <c r="B2226" s="110"/>
      <c r="C2226" s="171"/>
      <c r="D2226" s="169"/>
      <c r="E2226" s="110"/>
      <c r="Q2226" s="110"/>
    </row>
    <row r="2227" spans="1:78" ht="12.75" customHeight="1" x14ac:dyDescent="0.2">
      <c r="A2227" s="183"/>
      <c r="B2227" s="110"/>
      <c r="C2227" s="171"/>
      <c r="D2227" s="169"/>
      <c r="E2227" s="110"/>
      <c r="Q2227" s="110"/>
      <c r="T2227" s="123"/>
    </row>
    <row r="2228" spans="1:78" ht="12.75" customHeight="1" x14ac:dyDescent="0.2">
      <c r="A2228" s="183"/>
      <c r="B2228" s="110"/>
      <c r="C2228" s="171"/>
      <c r="D2228" s="169"/>
      <c r="E2228" s="110"/>
      <c r="Q2228" s="110"/>
    </row>
    <row r="2229" spans="1:78" ht="12.75" customHeight="1" x14ac:dyDescent="0.2">
      <c r="A2229" s="170"/>
      <c r="B2229" s="110"/>
      <c r="C2229" s="171"/>
      <c r="D2229" s="169"/>
      <c r="E2229" s="110"/>
      <c r="Q2229" s="110"/>
      <c r="R2229" s="123"/>
      <c r="U2229" s="123"/>
      <c r="V2229" s="123"/>
      <c r="W2229" s="123"/>
      <c r="X2229" s="123"/>
      <c r="Y2229" s="123"/>
      <c r="Z2229" s="123"/>
      <c r="AA2229" s="123"/>
      <c r="AB2229" s="123"/>
      <c r="AC2229" s="123"/>
      <c r="AD2229" s="123"/>
      <c r="AE2229" s="123"/>
      <c r="AF2229" s="123"/>
      <c r="AG2229" s="123"/>
      <c r="AH2229" s="123"/>
      <c r="AI2229" s="123"/>
      <c r="AJ2229" s="123"/>
      <c r="AK2229" s="123"/>
      <c r="AL2229" s="123"/>
      <c r="AM2229" s="123"/>
      <c r="AN2229" s="123"/>
      <c r="AO2229" s="123"/>
      <c r="AP2229" s="123"/>
      <c r="AQ2229" s="123"/>
      <c r="AR2229" s="123"/>
      <c r="AS2229" s="123"/>
      <c r="AT2229" s="123"/>
      <c r="AU2229" s="123"/>
      <c r="AV2229" s="123"/>
      <c r="AW2229" s="123"/>
      <c r="AX2229" s="123"/>
      <c r="AY2229" s="123"/>
      <c r="AZ2229" s="123"/>
      <c r="BA2229" s="123"/>
      <c r="BB2229" s="123"/>
      <c r="BC2229" s="123"/>
      <c r="BD2229" s="123"/>
      <c r="BE2229" s="123"/>
      <c r="BF2229" s="123"/>
      <c r="BG2229" s="123"/>
      <c r="BH2229" s="123"/>
      <c r="BI2229" s="123"/>
      <c r="BJ2229" s="123"/>
      <c r="BK2229" s="123"/>
      <c r="BL2229" s="123"/>
      <c r="BM2229" s="123"/>
      <c r="BN2229" s="123"/>
      <c r="BO2229" s="123"/>
      <c r="BP2229" s="123"/>
      <c r="BQ2229" s="123"/>
      <c r="BR2229" s="123"/>
      <c r="BS2229" s="123"/>
      <c r="BT2229" s="123"/>
      <c r="BU2229" s="123"/>
      <c r="BV2229" s="123"/>
      <c r="BW2229" s="123"/>
      <c r="BX2229" s="123"/>
      <c r="BY2229" s="123"/>
      <c r="BZ2229" s="123"/>
    </row>
    <row r="2230" spans="1:78" s="123" customFormat="1" ht="12.75" customHeight="1" x14ac:dyDescent="0.2">
      <c r="A2230" s="170"/>
      <c r="B2230" s="110"/>
      <c r="C2230" s="171"/>
      <c r="D2230" s="169"/>
      <c r="E2230" s="110"/>
      <c r="F2230" s="110"/>
      <c r="G2230" s="110"/>
      <c r="H2230" s="110"/>
      <c r="I2230" s="110"/>
      <c r="J2230" s="110"/>
      <c r="K2230" s="110"/>
      <c r="L2230" s="110"/>
      <c r="M2230" s="110"/>
      <c r="N2230" s="110"/>
      <c r="O2230" s="110"/>
      <c r="P2230" s="110"/>
      <c r="Q2230" s="110"/>
      <c r="R2230" s="113"/>
      <c r="S2230" s="113"/>
      <c r="T2230" s="113"/>
      <c r="U2230" s="113"/>
      <c r="V2230" s="113"/>
      <c r="W2230" s="113"/>
      <c r="X2230" s="113"/>
      <c r="Y2230" s="113"/>
      <c r="Z2230" s="113"/>
      <c r="AA2230" s="113"/>
      <c r="AB2230" s="113"/>
      <c r="AC2230" s="113"/>
      <c r="AD2230" s="113"/>
      <c r="AE2230" s="113"/>
      <c r="AF2230" s="113"/>
      <c r="AG2230" s="113"/>
      <c r="AH2230" s="113"/>
      <c r="AI2230" s="113"/>
      <c r="AJ2230" s="113"/>
      <c r="AK2230" s="113"/>
      <c r="AL2230" s="113"/>
      <c r="AM2230" s="113"/>
      <c r="AN2230" s="113"/>
      <c r="AO2230" s="113"/>
      <c r="AP2230" s="113"/>
      <c r="AQ2230" s="113"/>
      <c r="AR2230" s="113"/>
      <c r="AS2230" s="113"/>
      <c r="AT2230" s="113"/>
      <c r="AU2230" s="113"/>
      <c r="AV2230" s="113"/>
      <c r="AW2230" s="113"/>
      <c r="AX2230" s="113"/>
      <c r="AY2230" s="113"/>
      <c r="AZ2230" s="113"/>
      <c r="BA2230" s="113"/>
      <c r="BB2230" s="113"/>
      <c r="BC2230" s="113"/>
      <c r="BD2230" s="113"/>
      <c r="BE2230" s="113"/>
      <c r="BF2230" s="113"/>
      <c r="BG2230" s="113"/>
      <c r="BH2230" s="113"/>
      <c r="BI2230" s="113"/>
      <c r="BJ2230" s="113"/>
      <c r="BK2230" s="113"/>
      <c r="BL2230" s="113"/>
      <c r="BM2230" s="113"/>
      <c r="BN2230" s="113"/>
      <c r="BO2230" s="113"/>
      <c r="BP2230" s="113"/>
      <c r="BQ2230" s="113"/>
      <c r="BR2230" s="113"/>
      <c r="BS2230" s="113"/>
      <c r="BT2230" s="113"/>
      <c r="BU2230" s="113"/>
      <c r="BV2230" s="113"/>
      <c r="BW2230" s="113"/>
      <c r="BX2230" s="113"/>
      <c r="BY2230" s="113"/>
      <c r="BZ2230" s="113"/>
    </row>
    <row r="2231" spans="1:78" s="123" customFormat="1" ht="12.75" customHeight="1" x14ac:dyDescent="0.2">
      <c r="A2231" s="170"/>
      <c r="B2231" s="110"/>
      <c r="C2231" s="171"/>
      <c r="D2231" s="169"/>
      <c r="E2231" s="110"/>
      <c r="F2231" s="110"/>
      <c r="G2231" s="110"/>
      <c r="H2231" s="110"/>
      <c r="I2231" s="110"/>
      <c r="J2231" s="110"/>
      <c r="K2231" s="110"/>
      <c r="L2231" s="110"/>
      <c r="M2231" s="110"/>
      <c r="N2231" s="110"/>
      <c r="O2231" s="110"/>
      <c r="P2231" s="110"/>
      <c r="Q2231" s="110"/>
      <c r="R2231" s="113"/>
      <c r="S2231" s="113"/>
      <c r="T2231" s="113"/>
      <c r="U2231" s="113"/>
      <c r="V2231" s="113"/>
      <c r="W2231" s="113"/>
      <c r="X2231" s="113"/>
      <c r="Y2231" s="113"/>
      <c r="Z2231" s="113"/>
      <c r="AA2231" s="113"/>
      <c r="AB2231" s="113"/>
      <c r="AC2231" s="113"/>
      <c r="AD2231" s="113"/>
      <c r="AE2231" s="113"/>
      <c r="AF2231" s="113"/>
      <c r="AG2231" s="113"/>
      <c r="AH2231" s="113"/>
      <c r="AI2231" s="113"/>
      <c r="AJ2231" s="113"/>
      <c r="AK2231" s="113"/>
      <c r="AL2231" s="113"/>
      <c r="AM2231" s="113"/>
      <c r="AN2231" s="113"/>
      <c r="AO2231" s="113"/>
      <c r="AP2231" s="113"/>
      <c r="AQ2231" s="113"/>
      <c r="AR2231" s="113"/>
      <c r="AS2231" s="113"/>
      <c r="AT2231" s="113"/>
      <c r="AU2231" s="113"/>
      <c r="AV2231" s="113"/>
      <c r="AW2231" s="113"/>
      <c r="AX2231" s="113"/>
      <c r="AY2231" s="113"/>
      <c r="AZ2231" s="113"/>
      <c r="BA2231" s="113"/>
      <c r="BB2231" s="113"/>
      <c r="BC2231" s="113"/>
      <c r="BD2231" s="113"/>
      <c r="BE2231" s="113"/>
      <c r="BF2231" s="113"/>
      <c r="BG2231" s="113"/>
      <c r="BH2231" s="113"/>
      <c r="BI2231" s="113"/>
      <c r="BJ2231" s="113"/>
      <c r="BK2231" s="113"/>
      <c r="BL2231" s="113"/>
      <c r="BM2231" s="113"/>
      <c r="BN2231" s="113"/>
      <c r="BO2231" s="113"/>
      <c r="BP2231" s="113"/>
      <c r="BQ2231" s="113"/>
      <c r="BR2231" s="113"/>
      <c r="BS2231" s="113"/>
      <c r="BT2231" s="113"/>
      <c r="BU2231" s="113"/>
      <c r="BV2231" s="113"/>
      <c r="BW2231" s="113"/>
      <c r="BX2231" s="113"/>
      <c r="BY2231" s="113"/>
      <c r="BZ2231" s="113"/>
    </row>
    <row r="2232" spans="1:78" s="123" customFormat="1" ht="12.75" customHeight="1" x14ac:dyDescent="0.2">
      <c r="A2232" s="114"/>
      <c r="B2232" s="110"/>
      <c r="C2232" s="169"/>
      <c r="D2232" s="169"/>
      <c r="E2232" s="110"/>
      <c r="F2232" s="110"/>
      <c r="G2232" s="110"/>
      <c r="H2232" s="110"/>
      <c r="I2232" s="110"/>
      <c r="J2232" s="110"/>
      <c r="K2232" s="110"/>
      <c r="L2232" s="110"/>
      <c r="M2232" s="110"/>
      <c r="N2232" s="110"/>
      <c r="O2232" s="110"/>
      <c r="P2232" s="110"/>
      <c r="Q2232" s="110"/>
      <c r="R2232" s="113"/>
      <c r="S2232" s="113"/>
      <c r="T2232" s="113"/>
      <c r="U2232" s="113"/>
      <c r="V2232" s="113"/>
      <c r="W2232" s="113"/>
      <c r="X2232" s="113"/>
      <c r="Y2232" s="113"/>
      <c r="Z2232" s="113"/>
      <c r="AA2232" s="113"/>
      <c r="AB2232" s="113"/>
      <c r="AC2232" s="113"/>
      <c r="AD2232" s="113"/>
      <c r="AE2232" s="113"/>
      <c r="AF2232" s="113"/>
      <c r="AG2232" s="113"/>
      <c r="AH2232" s="113"/>
      <c r="AI2232" s="113"/>
      <c r="AJ2232" s="113"/>
      <c r="AK2232" s="113"/>
      <c r="AL2232" s="113"/>
      <c r="AM2232" s="113"/>
      <c r="AN2232" s="113"/>
      <c r="AO2232" s="113"/>
      <c r="AP2232" s="113"/>
      <c r="AQ2232" s="113"/>
      <c r="AR2232" s="113"/>
      <c r="AS2232" s="113"/>
      <c r="AT2232" s="113"/>
      <c r="AU2232" s="113"/>
      <c r="AV2232" s="113"/>
      <c r="AW2232" s="113"/>
      <c r="AX2232" s="113"/>
      <c r="AY2232" s="113"/>
      <c r="AZ2232" s="113"/>
      <c r="BA2232" s="113"/>
      <c r="BB2232" s="113"/>
      <c r="BC2232" s="113"/>
      <c r="BD2232" s="113"/>
      <c r="BE2232" s="113"/>
      <c r="BF2232" s="113"/>
      <c r="BG2232" s="113"/>
      <c r="BH2232" s="113"/>
      <c r="BI2232" s="113"/>
      <c r="BJ2232" s="113"/>
      <c r="BK2232" s="113"/>
      <c r="BL2232" s="113"/>
      <c r="BM2232" s="113"/>
      <c r="BN2232" s="113"/>
      <c r="BO2232" s="113"/>
      <c r="BP2232" s="113"/>
      <c r="BQ2232" s="113"/>
      <c r="BR2232" s="113"/>
      <c r="BS2232" s="113"/>
      <c r="BT2232" s="113"/>
      <c r="BU2232" s="113"/>
      <c r="BV2232" s="113"/>
      <c r="BW2232" s="113"/>
      <c r="BX2232" s="113"/>
      <c r="BY2232" s="113"/>
      <c r="BZ2232" s="113"/>
    </row>
    <row r="2233" spans="1:78" ht="12.75" customHeight="1" x14ac:dyDescent="0.2">
      <c r="C2233" s="169"/>
      <c r="E2233" s="110"/>
      <c r="Q2233" s="110"/>
    </row>
    <row r="2234" spans="1:78" ht="12.75" customHeight="1" x14ac:dyDescent="0.2">
      <c r="A2234" s="172"/>
      <c r="B2234" s="110"/>
      <c r="C2234" s="171"/>
      <c r="D2234" s="169"/>
      <c r="E2234" s="110"/>
      <c r="Q2234" s="110"/>
    </row>
    <row r="2235" spans="1:78" ht="12.75" customHeight="1" x14ac:dyDescent="0.2">
      <c r="C2235" s="169"/>
      <c r="E2235" s="110"/>
      <c r="Q2235" s="110"/>
    </row>
    <row r="2236" spans="1:78" ht="12.75" customHeight="1" x14ac:dyDescent="0.2">
      <c r="A2236" s="183"/>
      <c r="B2236" s="169"/>
      <c r="C2236" s="169"/>
      <c r="E2236" s="110"/>
      <c r="Q2236" s="110"/>
      <c r="T2236" s="123"/>
    </row>
    <row r="2237" spans="1:78" ht="12.75" customHeight="1" x14ac:dyDescent="0.2">
      <c r="A2237" s="183"/>
      <c r="B2237" s="110"/>
      <c r="C2237" s="169"/>
      <c r="D2237" s="169"/>
      <c r="E2237" s="110"/>
      <c r="Q2237" s="110"/>
    </row>
    <row r="2238" spans="1:78" ht="12.75" customHeight="1" x14ac:dyDescent="0.2">
      <c r="B2238" s="110"/>
      <c r="C2238" s="169"/>
      <c r="D2238" s="169"/>
      <c r="E2238" s="110"/>
      <c r="Q2238" s="110"/>
      <c r="R2238" s="123"/>
      <c r="T2238" s="123"/>
      <c r="U2238" s="123"/>
      <c r="V2238" s="123"/>
      <c r="W2238" s="123"/>
      <c r="X2238" s="123"/>
      <c r="Y2238" s="123"/>
      <c r="Z2238" s="123"/>
      <c r="AA2238" s="123"/>
      <c r="AB2238" s="123"/>
      <c r="AC2238" s="123"/>
      <c r="AD2238" s="123"/>
      <c r="AE2238" s="123"/>
      <c r="AF2238" s="123"/>
      <c r="AG2238" s="123"/>
      <c r="AH2238" s="123"/>
      <c r="AI2238" s="123"/>
      <c r="AJ2238" s="123"/>
      <c r="AK2238" s="123"/>
      <c r="AL2238" s="123"/>
      <c r="AM2238" s="123"/>
      <c r="AN2238" s="123"/>
      <c r="AO2238" s="123"/>
      <c r="AP2238" s="123"/>
      <c r="AQ2238" s="123"/>
      <c r="AR2238" s="123"/>
      <c r="AS2238" s="123"/>
      <c r="AT2238" s="123"/>
      <c r="AU2238" s="123"/>
      <c r="AV2238" s="123"/>
      <c r="AW2238" s="123"/>
      <c r="AX2238" s="123"/>
      <c r="AY2238" s="123"/>
      <c r="AZ2238" s="123"/>
      <c r="BA2238" s="123"/>
      <c r="BB2238" s="123"/>
      <c r="BC2238" s="123"/>
      <c r="BD2238" s="123"/>
      <c r="BE2238" s="123"/>
      <c r="BF2238" s="123"/>
      <c r="BG2238" s="123"/>
      <c r="BH2238" s="123"/>
      <c r="BI2238" s="123"/>
      <c r="BJ2238" s="123"/>
      <c r="BK2238" s="123"/>
      <c r="BL2238" s="123"/>
      <c r="BM2238" s="123"/>
      <c r="BN2238" s="123"/>
      <c r="BO2238" s="123"/>
      <c r="BP2238" s="123"/>
      <c r="BQ2238" s="123"/>
      <c r="BR2238" s="123"/>
      <c r="BS2238" s="123"/>
      <c r="BT2238" s="123"/>
      <c r="BU2238" s="123"/>
      <c r="BV2238" s="123"/>
      <c r="BW2238" s="123"/>
      <c r="BX2238" s="123"/>
      <c r="BY2238" s="123"/>
      <c r="BZ2238" s="123"/>
    </row>
    <row r="2239" spans="1:78" ht="12.75" customHeight="1" x14ac:dyDescent="0.2">
      <c r="B2239" s="110"/>
      <c r="C2239" s="169"/>
      <c r="D2239" s="169"/>
      <c r="E2239" s="110"/>
      <c r="Q2239" s="110"/>
    </row>
    <row r="2240" spans="1:78" ht="12.75" customHeight="1" x14ac:dyDescent="0.2">
      <c r="A2240" s="170"/>
      <c r="B2240" s="110"/>
      <c r="C2240" s="171"/>
      <c r="D2240" s="169"/>
      <c r="E2240" s="110"/>
      <c r="Q2240" s="110"/>
      <c r="R2240" s="123"/>
      <c r="U2240" s="123"/>
      <c r="V2240" s="123"/>
      <c r="W2240" s="123"/>
      <c r="X2240" s="123"/>
      <c r="Y2240" s="123"/>
      <c r="Z2240" s="123"/>
      <c r="AA2240" s="123"/>
      <c r="AB2240" s="123"/>
      <c r="AC2240" s="123"/>
      <c r="AD2240" s="123"/>
      <c r="AE2240" s="123"/>
      <c r="AF2240" s="123"/>
      <c r="AG2240" s="123"/>
      <c r="AH2240" s="123"/>
      <c r="AI2240" s="123"/>
      <c r="AJ2240" s="123"/>
      <c r="AK2240" s="123"/>
      <c r="AL2240" s="123"/>
      <c r="AM2240" s="123"/>
      <c r="AN2240" s="123"/>
      <c r="AO2240" s="123"/>
      <c r="AP2240" s="123"/>
      <c r="AQ2240" s="123"/>
      <c r="AR2240" s="123"/>
      <c r="AS2240" s="123"/>
      <c r="AT2240" s="123"/>
      <c r="AU2240" s="123"/>
      <c r="AV2240" s="123"/>
      <c r="AW2240" s="123"/>
      <c r="AX2240" s="123"/>
      <c r="AY2240" s="123"/>
      <c r="AZ2240" s="123"/>
      <c r="BA2240" s="123"/>
      <c r="BB2240" s="123"/>
      <c r="BC2240" s="123"/>
      <c r="BD2240" s="123"/>
      <c r="BE2240" s="123"/>
      <c r="BF2240" s="123"/>
      <c r="BG2240" s="123"/>
      <c r="BH2240" s="123"/>
      <c r="BI2240" s="123"/>
      <c r="BJ2240" s="123"/>
      <c r="BK2240" s="123"/>
      <c r="BL2240" s="123"/>
      <c r="BM2240" s="123"/>
      <c r="BN2240" s="123"/>
      <c r="BO2240" s="123"/>
      <c r="BP2240" s="123"/>
      <c r="BQ2240" s="123"/>
      <c r="BR2240" s="123"/>
      <c r="BS2240" s="123"/>
      <c r="BT2240" s="123"/>
      <c r="BU2240" s="123"/>
      <c r="BV2240" s="123"/>
      <c r="BW2240" s="123"/>
      <c r="BX2240" s="123"/>
      <c r="BY2240" s="123"/>
      <c r="BZ2240" s="123"/>
    </row>
    <row r="2241" spans="1:78" ht="12.75" customHeight="1" x14ac:dyDescent="0.2">
      <c r="A2241" s="172"/>
      <c r="B2241" s="110"/>
      <c r="C2241" s="171"/>
      <c r="D2241" s="169"/>
      <c r="E2241" s="110"/>
      <c r="Q2241" s="110"/>
    </row>
    <row r="2242" spans="1:78" ht="12.75" customHeight="1" x14ac:dyDescent="0.2">
      <c r="A2242" s="172"/>
      <c r="B2242" s="110"/>
      <c r="C2242" s="171"/>
      <c r="D2242" s="169"/>
      <c r="E2242" s="110"/>
      <c r="Q2242" s="110"/>
    </row>
    <row r="2243" spans="1:78" ht="12.75" customHeight="1" x14ac:dyDescent="0.2">
      <c r="A2243" s="170"/>
      <c r="B2243" s="110"/>
      <c r="C2243" s="171"/>
      <c r="D2243" s="169"/>
      <c r="E2243" s="110"/>
      <c r="Q2243" s="110"/>
    </row>
    <row r="2244" spans="1:78" ht="12.75" customHeight="1" x14ac:dyDescent="0.2">
      <c r="A2244" s="172"/>
      <c r="B2244" s="110"/>
      <c r="C2244" s="171"/>
      <c r="D2244" s="169"/>
      <c r="E2244" s="110"/>
      <c r="Q2244" s="110"/>
    </row>
    <row r="2245" spans="1:78" ht="12.75" customHeight="1" x14ac:dyDescent="0.2">
      <c r="A2245" s="170"/>
      <c r="B2245" s="110"/>
      <c r="C2245" s="171"/>
      <c r="D2245" s="171"/>
      <c r="E2245" s="110"/>
      <c r="Q2245" s="110"/>
    </row>
    <row r="2246" spans="1:78" ht="12.75" customHeight="1" x14ac:dyDescent="0.2">
      <c r="A2246" s="183"/>
      <c r="B2246" s="110"/>
      <c r="C2246" s="171"/>
      <c r="D2246" s="171"/>
      <c r="E2246" s="110"/>
      <c r="Q2246" s="110"/>
    </row>
    <row r="2247" spans="1:78" s="123" customFormat="1" ht="12.75" customHeight="1" x14ac:dyDescent="0.2">
      <c r="A2247" s="114"/>
      <c r="B2247" s="110"/>
      <c r="C2247" s="169"/>
      <c r="D2247" s="169"/>
      <c r="E2247" s="110"/>
      <c r="F2247" s="110"/>
      <c r="G2247" s="110"/>
      <c r="H2247" s="110"/>
      <c r="I2247" s="110"/>
      <c r="J2247" s="110"/>
      <c r="K2247" s="110"/>
      <c r="L2247" s="110"/>
      <c r="M2247" s="110"/>
      <c r="N2247" s="110"/>
      <c r="O2247" s="110"/>
      <c r="P2247" s="110"/>
      <c r="Q2247" s="110"/>
      <c r="R2247" s="113"/>
      <c r="S2247" s="113"/>
      <c r="T2247" s="113"/>
      <c r="U2247" s="113"/>
      <c r="V2247" s="113"/>
      <c r="W2247" s="113"/>
      <c r="X2247" s="113"/>
      <c r="Y2247" s="113"/>
      <c r="Z2247" s="113"/>
      <c r="AA2247" s="113"/>
      <c r="AB2247" s="113"/>
      <c r="AC2247" s="113"/>
      <c r="AD2247" s="113"/>
      <c r="AE2247" s="113"/>
      <c r="AF2247" s="113"/>
      <c r="AG2247" s="113"/>
      <c r="AH2247" s="113"/>
      <c r="AI2247" s="113"/>
      <c r="AJ2247" s="113"/>
      <c r="AK2247" s="113"/>
      <c r="AL2247" s="113"/>
      <c r="AM2247" s="113"/>
      <c r="AN2247" s="113"/>
      <c r="AO2247" s="113"/>
      <c r="AP2247" s="113"/>
      <c r="AQ2247" s="113"/>
      <c r="AR2247" s="113"/>
      <c r="AS2247" s="113"/>
      <c r="AT2247" s="113"/>
      <c r="AU2247" s="113"/>
      <c r="AV2247" s="113"/>
      <c r="AW2247" s="113"/>
      <c r="AX2247" s="113"/>
      <c r="AY2247" s="113"/>
      <c r="AZ2247" s="113"/>
      <c r="BA2247" s="113"/>
      <c r="BB2247" s="113"/>
      <c r="BC2247" s="113"/>
      <c r="BD2247" s="113"/>
      <c r="BE2247" s="113"/>
      <c r="BF2247" s="113"/>
      <c r="BG2247" s="113"/>
      <c r="BH2247" s="113"/>
      <c r="BI2247" s="113"/>
      <c r="BJ2247" s="113"/>
      <c r="BK2247" s="113"/>
      <c r="BL2247" s="113"/>
      <c r="BM2247" s="113"/>
      <c r="BN2247" s="113"/>
      <c r="BO2247" s="113"/>
      <c r="BP2247" s="113"/>
      <c r="BQ2247" s="113"/>
      <c r="BR2247" s="113"/>
      <c r="BS2247" s="113"/>
      <c r="BT2247" s="113"/>
      <c r="BU2247" s="113"/>
      <c r="BV2247" s="113"/>
      <c r="BW2247" s="113"/>
      <c r="BX2247" s="113"/>
      <c r="BY2247" s="113"/>
      <c r="BZ2247" s="113"/>
    </row>
    <row r="2248" spans="1:78" s="123" customFormat="1" ht="12.75" customHeight="1" x14ac:dyDescent="0.2">
      <c r="A2248" s="114"/>
      <c r="B2248" s="110"/>
      <c r="C2248" s="169"/>
      <c r="D2248" s="169"/>
      <c r="E2248" s="110"/>
      <c r="F2248" s="110"/>
      <c r="G2248" s="110"/>
      <c r="H2248" s="110"/>
      <c r="I2248" s="110"/>
      <c r="J2248" s="110"/>
      <c r="K2248" s="110"/>
      <c r="L2248" s="110"/>
      <c r="M2248" s="110"/>
      <c r="N2248" s="110"/>
      <c r="O2248" s="110"/>
      <c r="P2248" s="110"/>
      <c r="Q2248" s="110"/>
      <c r="R2248" s="113"/>
      <c r="S2248" s="113"/>
      <c r="T2248" s="113"/>
      <c r="U2248" s="113"/>
      <c r="V2248" s="113"/>
      <c r="W2248" s="113"/>
      <c r="X2248" s="113"/>
      <c r="Y2248" s="113"/>
      <c r="Z2248" s="113"/>
      <c r="AA2248" s="113"/>
      <c r="AB2248" s="113"/>
      <c r="AC2248" s="113"/>
      <c r="AD2248" s="113"/>
      <c r="AE2248" s="113"/>
      <c r="AF2248" s="113"/>
      <c r="AG2248" s="113"/>
      <c r="AH2248" s="113"/>
      <c r="AI2248" s="113"/>
      <c r="AJ2248" s="113"/>
      <c r="AK2248" s="113"/>
      <c r="AL2248" s="113"/>
      <c r="AM2248" s="113"/>
      <c r="AN2248" s="113"/>
      <c r="AO2248" s="113"/>
      <c r="AP2248" s="113"/>
      <c r="AQ2248" s="113"/>
      <c r="AR2248" s="113"/>
      <c r="AS2248" s="113"/>
      <c r="AT2248" s="113"/>
      <c r="AU2248" s="113"/>
      <c r="AV2248" s="113"/>
      <c r="AW2248" s="113"/>
      <c r="AX2248" s="113"/>
      <c r="AY2248" s="113"/>
      <c r="AZ2248" s="113"/>
      <c r="BA2248" s="113"/>
      <c r="BB2248" s="113"/>
      <c r="BC2248" s="113"/>
      <c r="BD2248" s="113"/>
      <c r="BE2248" s="113"/>
      <c r="BF2248" s="113"/>
      <c r="BG2248" s="113"/>
      <c r="BH2248" s="113"/>
      <c r="BI2248" s="113"/>
      <c r="BJ2248" s="113"/>
      <c r="BK2248" s="113"/>
      <c r="BL2248" s="113"/>
      <c r="BM2248" s="113"/>
      <c r="BN2248" s="113"/>
      <c r="BO2248" s="113"/>
      <c r="BP2248" s="113"/>
      <c r="BQ2248" s="113"/>
      <c r="BR2248" s="113"/>
      <c r="BS2248" s="113"/>
      <c r="BT2248" s="113"/>
      <c r="BU2248" s="113"/>
      <c r="BV2248" s="113"/>
      <c r="BW2248" s="113"/>
      <c r="BX2248" s="113"/>
      <c r="BY2248" s="113"/>
      <c r="BZ2248" s="113"/>
    </row>
    <row r="2249" spans="1:78" ht="12.75" customHeight="1" x14ac:dyDescent="0.2">
      <c r="B2249" s="169"/>
      <c r="C2249" s="169"/>
      <c r="E2249" s="110"/>
      <c r="Q2249" s="110"/>
      <c r="T2249" s="123"/>
    </row>
    <row r="2250" spans="1:78" ht="12.75" customHeight="1" x14ac:dyDescent="0.2">
      <c r="B2250" s="110"/>
      <c r="C2250" s="169"/>
      <c r="D2250" s="169"/>
      <c r="E2250" s="110"/>
      <c r="Q2250" s="110"/>
    </row>
    <row r="2251" spans="1:78" ht="12.75" customHeight="1" x14ac:dyDescent="0.2">
      <c r="A2251" s="170"/>
      <c r="B2251" s="110"/>
      <c r="C2251" s="171"/>
      <c r="D2251" s="169"/>
      <c r="E2251" s="110"/>
      <c r="Q2251" s="110"/>
      <c r="R2251" s="123"/>
      <c r="U2251" s="123"/>
      <c r="V2251" s="123"/>
      <c r="W2251" s="123"/>
      <c r="X2251" s="123"/>
      <c r="Y2251" s="123"/>
      <c r="Z2251" s="123"/>
      <c r="AA2251" s="123"/>
      <c r="AB2251" s="123"/>
      <c r="AC2251" s="123"/>
      <c r="AD2251" s="123"/>
      <c r="AE2251" s="123"/>
      <c r="AF2251" s="123"/>
      <c r="AG2251" s="123"/>
      <c r="AH2251" s="123"/>
      <c r="AI2251" s="123"/>
      <c r="AJ2251" s="123"/>
      <c r="AK2251" s="123"/>
      <c r="AL2251" s="123"/>
      <c r="AM2251" s="123"/>
      <c r="AN2251" s="123"/>
      <c r="AO2251" s="123"/>
      <c r="AP2251" s="123"/>
      <c r="AQ2251" s="123"/>
      <c r="AR2251" s="123"/>
      <c r="AS2251" s="123"/>
      <c r="AT2251" s="123"/>
      <c r="AU2251" s="123"/>
      <c r="AV2251" s="123"/>
      <c r="AW2251" s="123"/>
      <c r="AX2251" s="123"/>
      <c r="AY2251" s="123"/>
      <c r="AZ2251" s="123"/>
      <c r="BA2251" s="123"/>
      <c r="BB2251" s="123"/>
      <c r="BC2251" s="123"/>
      <c r="BD2251" s="123"/>
      <c r="BE2251" s="123"/>
      <c r="BF2251" s="123"/>
      <c r="BG2251" s="123"/>
      <c r="BH2251" s="123"/>
      <c r="BI2251" s="123"/>
      <c r="BJ2251" s="123"/>
      <c r="BK2251" s="123"/>
      <c r="BL2251" s="123"/>
      <c r="BM2251" s="123"/>
      <c r="BN2251" s="123"/>
      <c r="BO2251" s="123"/>
      <c r="BP2251" s="123"/>
      <c r="BQ2251" s="123"/>
      <c r="BR2251" s="123"/>
      <c r="BS2251" s="123"/>
      <c r="BT2251" s="123"/>
      <c r="BU2251" s="123"/>
      <c r="BV2251" s="123"/>
      <c r="BW2251" s="123"/>
      <c r="BX2251" s="123"/>
      <c r="BY2251" s="123"/>
      <c r="BZ2251" s="123"/>
    </row>
    <row r="2252" spans="1:78" ht="12.75" customHeight="1" x14ac:dyDescent="0.2">
      <c r="A2252" s="172"/>
      <c r="B2252" s="110"/>
      <c r="C2252" s="171"/>
      <c r="D2252" s="169"/>
      <c r="E2252" s="110"/>
      <c r="Q2252" s="110"/>
    </row>
    <row r="2253" spans="1:78" ht="12.75" customHeight="1" x14ac:dyDescent="0.2">
      <c r="A2253" s="185"/>
      <c r="B2253" s="110"/>
      <c r="C2253" s="171"/>
      <c r="D2253" s="169"/>
      <c r="E2253" s="110"/>
      <c r="Q2253" s="110"/>
    </row>
    <row r="2254" spans="1:78" ht="12.75" customHeight="1" x14ac:dyDescent="0.2">
      <c r="A2254" s="170"/>
      <c r="B2254" s="110"/>
      <c r="C2254" s="171"/>
      <c r="D2254" s="171"/>
      <c r="E2254" s="110"/>
      <c r="Q2254" s="110"/>
    </row>
    <row r="2255" spans="1:78" ht="12.75" customHeight="1" x14ac:dyDescent="0.2">
      <c r="A2255" s="170"/>
      <c r="B2255" s="110"/>
      <c r="C2255" s="171"/>
      <c r="D2255" s="171"/>
      <c r="E2255" s="110"/>
      <c r="Q2255" s="110"/>
    </row>
    <row r="2256" spans="1:78" ht="12.75" customHeight="1" x14ac:dyDescent="0.2">
      <c r="B2256" s="110"/>
      <c r="C2256" s="169"/>
      <c r="D2256" s="169"/>
      <c r="E2256" s="110"/>
      <c r="Q2256" s="110"/>
    </row>
    <row r="2257" spans="1:78" ht="12.75" customHeight="1" x14ac:dyDescent="0.2">
      <c r="A2257" s="172"/>
      <c r="B2257" s="110"/>
      <c r="C2257" s="171"/>
      <c r="D2257" s="171"/>
      <c r="E2257" s="110"/>
      <c r="Q2257" s="110"/>
    </row>
    <row r="2258" spans="1:78" ht="12.75" customHeight="1" x14ac:dyDescent="0.2">
      <c r="A2258" s="183"/>
      <c r="B2258" s="110"/>
      <c r="C2258" s="171"/>
      <c r="D2258" s="171"/>
      <c r="E2258" s="110"/>
      <c r="Q2258" s="110"/>
    </row>
    <row r="2259" spans="1:78" ht="12.75" customHeight="1" x14ac:dyDescent="0.2">
      <c r="A2259" s="170"/>
      <c r="B2259" s="110"/>
      <c r="C2259" s="171"/>
      <c r="D2259" s="171"/>
      <c r="E2259" s="110"/>
      <c r="Q2259" s="110"/>
    </row>
    <row r="2260" spans="1:78" s="123" customFormat="1" ht="12.75" customHeight="1" x14ac:dyDescent="0.2">
      <c r="A2260" s="170"/>
      <c r="B2260" s="110"/>
      <c r="C2260" s="171"/>
      <c r="D2260" s="171"/>
      <c r="E2260" s="110"/>
      <c r="F2260" s="110"/>
      <c r="G2260" s="110"/>
      <c r="H2260" s="110"/>
      <c r="I2260" s="110"/>
      <c r="J2260" s="110"/>
      <c r="K2260" s="110"/>
      <c r="L2260" s="110"/>
      <c r="M2260" s="110"/>
      <c r="N2260" s="110"/>
      <c r="O2260" s="110"/>
      <c r="P2260" s="110"/>
      <c r="Q2260" s="110"/>
      <c r="R2260" s="113"/>
      <c r="S2260" s="113"/>
      <c r="T2260" s="113"/>
      <c r="U2260" s="113"/>
      <c r="V2260" s="113"/>
      <c r="W2260" s="113"/>
      <c r="X2260" s="113"/>
      <c r="Y2260" s="113"/>
      <c r="Z2260" s="113"/>
      <c r="AA2260" s="113"/>
      <c r="AB2260" s="113"/>
      <c r="AC2260" s="113"/>
      <c r="AD2260" s="113"/>
      <c r="AE2260" s="113"/>
      <c r="AF2260" s="113"/>
      <c r="AG2260" s="113"/>
      <c r="AH2260" s="113"/>
      <c r="AI2260" s="113"/>
      <c r="AJ2260" s="113"/>
      <c r="AK2260" s="113"/>
      <c r="AL2260" s="113"/>
      <c r="AM2260" s="113"/>
      <c r="AN2260" s="113"/>
      <c r="AO2260" s="113"/>
      <c r="AP2260" s="113"/>
      <c r="AQ2260" s="113"/>
      <c r="AR2260" s="113"/>
      <c r="AS2260" s="113"/>
      <c r="AT2260" s="113"/>
      <c r="AU2260" s="113"/>
      <c r="AV2260" s="113"/>
      <c r="AW2260" s="113"/>
      <c r="AX2260" s="113"/>
      <c r="AY2260" s="113"/>
      <c r="AZ2260" s="113"/>
      <c r="BA2260" s="113"/>
      <c r="BB2260" s="113"/>
      <c r="BC2260" s="113"/>
      <c r="BD2260" s="113"/>
      <c r="BE2260" s="113"/>
      <c r="BF2260" s="113"/>
      <c r="BG2260" s="113"/>
      <c r="BH2260" s="113"/>
      <c r="BI2260" s="113"/>
      <c r="BJ2260" s="113"/>
      <c r="BK2260" s="113"/>
      <c r="BL2260" s="113"/>
      <c r="BM2260" s="113"/>
      <c r="BN2260" s="113"/>
      <c r="BO2260" s="113"/>
      <c r="BP2260" s="113"/>
      <c r="BQ2260" s="113"/>
      <c r="BR2260" s="113"/>
      <c r="BS2260" s="113"/>
      <c r="BT2260" s="113"/>
      <c r="BU2260" s="113"/>
      <c r="BV2260" s="113"/>
      <c r="BW2260" s="113"/>
      <c r="BX2260" s="113"/>
      <c r="BY2260" s="113"/>
      <c r="BZ2260" s="113"/>
    </row>
    <row r="2261" spans="1:78" ht="12.75" customHeight="1" x14ac:dyDescent="0.2">
      <c r="A2261" s="170"/>
      <c r="B2261" s="110"/>
      <c r="C2261" s="171"/>
      <c r="D2261" s="169"/>
      <c r="E2261" s="110"/>
      <c r="Q2261" s="110"/>
    </row>
    <row r="2262" spans="1:78" ht="12.75" customHeight="1" x14ac:dyDescent="0.2">
      <c r="B2262" s="110"/>
      <c r="C2262" s="169"/>
      <c r="D2262" s="169"/>
      <c r="E2262" s="110"/>
      <c r="Q2262" s="110"/>
      <c r="T2262" s="123"/>
    </row>
    <row r="2263" spans="1:78" ht="12.75" customHeight="1" x14ac:dyDescent="0.2">
      <c r="A2263" s="170"/>
      <c r="B2263" s="110"/>
      <c r="C2263" s="171"/>
      <c r="D2263" s="169"/>
      <c r="E2263" s="110"/>
      <c r="Q2263" s="110"/>
      <c r="T2263" s="123"/>
    </row>
    <row r="2264" spans="1:78" ht="12.75" customHeight="1" x14ac:dyDescent="0.2">
      <c r="A2264" s="170"/>
      <c r="B2264" s="110"/>
      <c r="C2264" s="171"/>
      <c r="D2264" s="169"/>
      <c r="E2264" s="110"/>
      <c r="Q2264" s="110"/>
      <c r="R2264" s="123"/>
      <c r="T2264" s="123"/>
      <c r="U2264" s="123"/>
      <c r="V2264" s="123"/>
      <c r="W2264" s="123"/>
      <c r="X2264" s="123"/>
      <c r="Y2264" s="123"/>
      <c r="Z2264" s="123"/>
      <c r="AA2264" s="123"/>
      <c r="AB2264" s="123"/>
      <c r="AC2264" s="123"/>
      <c r="AD2264" s="123"/>
      <c r="AE2264" s="123"/>
      <c r="AF2264" s="123"/>
      <c r="AG2264" s="123"/>
      <c r="AH2264" s="123"/>
      <c r="AI2264" s="123"/>
      <c r="AJ2264" s="123"/>
      <c r="AK2264" s="123"/>
      <c r="AL2264" s="123"/>
      <c r="AM2264" s="123"/>
      <c r="AN2264" s="123"/>
      <c r="AO2264" s="123"/>
      <c r="AP2264" s="123"/>
      <c r="AQ2264" s="123"/>
      <c r="AR2264" s="123"/>
      <c r="AS2264" s="123"/>
      <c r="AT2264" s="123"/>
      <c r="AU2264" s="123"/>
      <c r="AV2264" s="123"/>
      <c r="AW2264" s="123"/>
      <c r="AX2264" s="123"/>
      <c r="AY2264" s="123"/>
      <c r="AZ2264" s="123"/>
      <c r="BA2264" s="123"/>
      <c r="BB2264" s="123"/>
      <c r="BC2264" s="123"/>
      <c r="BD2264" s="123"/>
      <c r="BE2264" s="123"/>
      <c r="BF2264" s="123"/>
      <c r="BG2264" s="123"/>
      <c r="BH2264" s="123"/>
      <c r="BI2264" s="123"/>
      <c r="BJ2264" s="123"/>
      <c r="BK2264" s="123"/>
      <c r="BL2264" s="123"/>
      <c r="BM2264" s="123"/>
      <c r="BN2264" s="123"/>
      <c r="BO2264" s="123"/>
      <c r="BP2264" s="123"/>
      <c r="BQ2264" s="123"/>
      <c r="BR2264" s="123"/>
      <c r="BS2264" s="123"/>
      <c r="BT2264" s="123"/>
      <c r="BU2264" s="123"/>
      <c r="BV2264" s="123"/>
      <c r="BW2264" s="123"/>
      <c r="BX2264" s="123"/>
      <c r="BY2264" s="123"/>
      <c r="BZ2264" s="123"/>
    </row>
    <row r="2265" spans="1:78" ht="12.75" customHeight="1" x14ac:dyDescent="0.2">
      <c r="A2265" s="117"/>
      <c r="B2265" s="110"/>
      <c r="C2265" s="110"/>
      <c r="E2265" s="110"/>
      <c r="Q2265" s="110"/>
      <c r="R2265" s="123"/>
      <c r="U2265" s="123"/>
      <c r="V2265" s="123"/>
      <c r="W2265" s="123"/>
      <c r="X2265" s="123"/>
      <c r="Y2265" s="123"/>
      <c r="Z2265" s="123"/>
      <c r="AA2265" s="123"/>
      <c r="AB2265" s="123"/>
      <c r="AC2265" s="123"/>
      <c r="AD2265" s="123"/>
      <c r="AE2265" s="123"/>
      <c r="AF2265" s="123"/>
      <c r="AG2265" s="123"/>
      <c r="AH2265" s="123"/>
      <c r="AI2265" s="123"/>
      <c r="AJ2265" s="123"/>
      <c r="AK2265" s="123"/>
      <c r="AL2265" s="123"/>
      <c r="AM2265" s="123"/>
      <c r="AN2265" s="123"/>
      <c r="AO2265" s="123"/>
      <c r="AP2265" s="123"/>
      <c r="AQ2265" s="123"/>
      <c r="AR2265" s="123"/>
      <c r="AS2265" s="123"/>
      <c r="AT2265" s="123"/>
      <c r="AU2265" s="123"/>
      <c r="AV2265" s="123"/>
      <c r="AW2265" s="123"/>
      <c r="AX2265" s="123"/>
      <c r="AY2265" s="123"/>
      <c r="AZ2265" s="123"/>
      <c r="BA2265" s="123"/>
      <c r="BB2265" s="123"/>
      <c r="BC2265" s="123"/>
      <c r="BD2265" s="123"/>
      <c r="BE2265" s="123"/>
      <c r="BF2265" s="123"/>
      <c r="BG2265" s="123"/>
      <c r="BH2265" s="123"/>
      <c r="BI2265" s="123"/>
      <c r="BJ2265" s="123"/>
      <c r="BK2265" s="123"/>
      <c r="BL2265" s="123"/>
      <c r="BM2265" s="123"/>
      <c r="BN2265" s="123"/>
      <c r="BO2265" s="123"/>
      <c r="BP2265" s="123"/>
      <c r="BQ2265" s="123"/>
      <c r="BR2265" s="123"/>
      <c r="BS2265" s="123"/>
      <c r="BT2265" s="123"/>
      <c r="BU2265" s="123"/>
      <c r="BV2265" s="123"/>
      <c r="BW2265" s="123"/>
      <c r="BX2265" s="123"/>
      <c r="BY2265" s="123"/>
      <c r="BZ2265" s="123"/>
    </row>
    <row r="2266" spans="1:78" ht="12.75" customHeight="1" x14ac:dyDescent="0.2">
      <c r="A2266" s="183"/>
      <c r="B2266" s="110"/>
      <c r="C2266" s="171"/>
      <c r="D2266" s="169"/>
      <c r="E2266" s="110"/>
      <c r="Q2266" s="110"/>
      <c r="R2266" s="123"/>
      <c r="U2266" s="123"/>
      <c r="V2266" s="123"/>
      <c r="W2266" s="123"/>
      <c r="X2266" s="123"/>
      <c r="Y2266" s="123"/>
      <c r="Z2266" s="123"/>
      <c r="AA2266" s="123"/>
      <c r="AB2266" s="123"/>
      <c r="AC2266" s="123"/>
      <c r="AD2266" s="123"/>
      <c r="AE2266" s="123"/>
      <c r="AF2266" s="123"/>
      <c r="AG2266" s="123"/>
      <c r="AH2266" s="123"/>
      <c r="AI2266" s="123"/>
      <c r="AJ2266" s="123"/>
      <c r="AK2266" s="123"/>
      <c r="AL2266" s="123"/>
      <c r="AM2266" s="123"/>
      <c r="AN2266" s="123"/>
      <c r="AO2266" s="123"/>
      <c r="AP2266" s="123"/>
      <c r="AQ2266" s="123"/>
      <c r="AR2266" s="123"/>
      <c r="AS2266" s="123"/>
      <c r="AT2266" s="123"/>
      <c r="AU2266" s="123"/>
      <c r="AV2266" s="123"/>
      <c r="AW2266" s="123"/>
      <c r="AX2266" s="123"/>
      <c r="AY2266" s="123"/>
      <c r="AZ2266" s="123"/>
      <c r="BA2266" s="123"/>
      <c r="BB2266" s="123"/>
      <c r="BC2266" s="123"/>
      <c r="BD2266" s="123"/>
      <c r="BE2266" s="123"/>
      <c r="BF2266" s="123"/>
      <c r="BG2266" s="123"/>
      <c r="BH2266" s="123"/>
      <c r="BI2266" s="123"/>
      <c r="BJ2266" s="123"/>
      <c r="BK2266" s="123"/>
      <c r="BL2266" s="123"/>
      <c r="BM2266" s="123"/>
      <c r="BN2266" s="123"/>
      <c r="BO2266" s="123"/>
      <c r="BP2266" s="123"/>
      <c r="BQ2266" s="123"/>
      <c r="BR2266" s="123"/>
      <c r="BS2266" s="123"/>
      <c r="BT2266" s="123"/>
      <c r="BU2266" s="123"/>
      <c r="BV2266" s="123"/>
      <c r="BW2266" s="123"/>
      <c r="BX2266" s="123"/>
      <c r="BY2266" s="123"/>
      <c r="BZ2266" s="123"/>
    </row>
    <row r="2267" spans="1:78" ht="12.75" customHeight="1" x14ac:dyDescent="0.2">
      <c r="A2267" s="170"/>
      <c r="B2267" s="110"/>
      <c r="C2267" s="171"/>
      <c r="D2267" s="169"/>
      <c r="E2267" s="110"/>
      <c r="Q2267" s="110"/>
    </row>
    <row r="2268" spans="1:78" ht="12.75" customHeight="1" x14ac:dyDescent="0.2">
      <c r="A2268" s="183"/>
      <c r="B2268" s="110"/>
      <c r="C2268" s="171"/>
      <c r="D2268" s="169"/>
      <c r="E2268" s="110"/>
      <c r="Q2268" s="110"/>
    </row>
    <row r="2269" spans="1:78" ht="12.75" customHeight="1" x14ac:dyDescent="0.2">
      <c r="A2269" s="170"/>
      <c r="B2269" s="110"/>
      <c r="C2269" s="171"/>
      <c r="D2269" s="169"/>
      <c r="E2269" s="110"/>
      <c r="Q2269" s="110"/>
    </row>
    <row r="2270" spans="1:78" ht="12.75" customHeight="1" x14ac:dyDescent="0.2">
      <c r="B2270" s="169"/>
      <c r="C2270" s="169"/>
      <c r="E2270" s="110"/>
      <c r="Q2270" s="110"/>
    </row>
    <row r="2271" spans="1:78" ht="12.75" customHeight="1" x14ac:dyDescent="0.2">
      <c r="B2271" s="169"/>
      <c r="C2271" s="169"/>
      <c r="E2271" s="110"/>
      <c r="Q2271" s="110"/>
    </row>
    <row r="2272" spans="1:78" ht="12.75" customHeight="1" x14ac:dyDescent="0.2">
      <c r="A2272" s="183"/>
      <c r="B2272" s="169"/>
      <c r="C2272" s="169"/>
      <c r="E2272" s="110"/>
      <c r="Q2272" s="110"/>
    </row>
    <row r="2273" spans="1:78" ht="12.75" customHeight="1" x14ac:dyDescent="0.2">
      <c r="A2273" s="183"/>
      <c r="B2273" s="169"/>
      <c r="C2273" s="169"/>
      <c r="D2273" s="169"/>
      <c r="E2273" s="169"/>
      <c r="F2273" s="169"/>
      <c r="G2273" s="169"/>
      <c r="H2273" s="169"/>
      <c r="I2273" s="169"/>
      <c r="J2273" s="169"/>
      <c r="K2273" s="169"/>
      <c r="L2273" s="169"/>
      <c r="M2273" s="169"/>
      <c r="N2273" s="169"/>
      <c r="O2273" s="169"/>
      <c r="P2273" s="169"/>
      <c r="Q2273" s="169"/>
    </row>
    <row r="2274" spans="1:78" ht="12.75" customHeight="1" x14ac:dyDescent="0.2">
      <c r="B2274" s="110"/>
      <c r="C2274" s="169"/>
      <c r="D2274" s="169"/>
      <c r="E2274" s="110"/>
      <c r="Q2274" s="110"/>
    </row>
    <row r="2275" spans="1:78" ht="12.75" customHeight="1" x14ac:dyDescent="0.2">
      <c r="A2275" s="183"/>
      <c r="B2275" s="110"/>
      <c r="C2275" s="169"/>
      <c r="D2275" s="169"/>
      <c r="E2275" s="110"/>
      <c r="Q2275" s="110"/>
    </row>
    <row r="2276" spans="1:78" ht="12.75" customHeight="1" x14ac:dyDescent="0.2">
      <c r="A2276" s="117"/>
      <c r="B2276" s="110"/>
      <c r="C2276" s="169"/>
      <c r="D2276" s="169"/>
      <c r="E2276" s="110"/>
      <c r="Q2276" s="110"/>
    </row>
    <row r="2277" spans="1:78" ht="12.75" customHeight="1" x14ac:dyDescent="0.2">
      <c r="B2277" s="110"/>
      <c r="C2277" s="169"/>
      <c r="D2277" s="169"/>
      <c r="E2277" s="110"/>
      <c r="Q2277" s="110"/>
    </row>
    <row r="2278" spans="1:78" ht="12.75" customHeight="1" x14ac:dyDescent="0.2">
      <c r="B2278" s="110"/>
      <c r="C2278" s="169"/>
      <c r="D2278" s="169"/>
      <c r="E2278" s="110"/>
      <c r="Q2278" s="110"/>
    </row>
    <row r="2279" spans="1:78" ht="12.75" customHeight="1" x14ac:dyDescent="0.2">
      <c r="A2279" s="170"/>
      <c r="B2279" s="110"/>
      <c r="C2279" s="171"/>
      <c r="D2279" s="171"/>
      <c r="E2279" s="110"/>
      <c r="Q2279" s="110"/>
    </row>
    <row r="2280" spans="1:78" s="123" customFormat="1" ht="12.75" customHeight="1" x14ac:dyDescent="0.2">
      <c r="A2280" s="170"/>
      <c r="B2280" s="110"/>
      <c r="C2280" s="171"/>
      <c r="D2280" s="171"/>
      <c r="E2280" s="110"/>
      <c r="F2280" s="110"/>
      <c r="G2280" s="110"/>
      <c r="H2280" s="110"/>
      <c r="I2280" s="110"/>
      <c r="J2280" s="110"/>
      <c r="K2280" s="110"/>
      <c r="L2280" s="110"/>
      <c r="M2280" s="110"/>
      <c r="N2280" s="110"/>
      <c r="O2280" s="110"/>
      <c r="P2280" s="110"/>
      <c r="Q2280" s="110"/>
      <c r="R2280" s="113"/>
      <c r="S2280" s="113"/>
      <c r="T2280" s="113"/>
      <c r="U2280" s="113"/>
      <c r="V2280" s="113"/>
      <c r="W2280" s="113"/>
      <c r="X2280" s="113"/>
      <c r="Y2280" s="113"/>
      <c r="Z2280" s="113"/>
      <c r="AA2280" s="113"/>
      <c r="AB2280" s="113"/>
      <c r="AC2280" s="113"/>
      <c r="AD2280" s="113"/>
      <c r="AE2280" s="113"/>
      <c r="AF2280" s="113"/>
      <c r="AG2280" s="113"/>
      <c r="AH2280" s="113"/>
      <c r="AI2280" s="113"/>
      <c r="AJ2280" s="113"/>
      <c r="AK2280" s="113"/>
      <c r="AL2280" s="113"/>
      <c r="AM2280" s="113"/>
      <c r="AN2280" s="113"/>
      <c r="AO2280" s="113"/>
      <c r="AP2280" s="113"/>
      <c r="AQ2280" s="113"/>
      <c r="AR2280" s="113"/>
      <c r="AS2280" s="113"/>
      <c r="AT2280" s="113"/>
      <c r="AU2280" s="113"/>
      <c r="AV2280" s="113"/>
      <c r="AW2280" s="113"/>
      <c r="AX2280" s="113"/>
      <c r="AY2280" s="113"/>
      <c r="AZ2280" s="113"/>
      <c r="BA2280" s="113"/>
      <c r="BB2280" s="113"/>
      <c r="BC2280" s="113"/>
      <c r="BD2280" s="113"/>
      <c r="BE2280" s="113"/>
      <c r="BF2280" s="113"/>
      <c r="BG2280" s="113"/>
      <c r="BH2280" s="113"/>
      <c r="BI2280" s="113"/>
      <c r="BJ2280" s="113"/>
      <c r="BK2280" s="113"/>
      <c r="BL2280" s="113"/>
      <c r="BM2280" s="113"/>
      <c r="BN2280" s="113"/>
      <c r="BO2280" s="113"/>
      <c r="BP2280" s="113"/>
      <c r="BQ2280" s="113"/>
      <c r="BR2280" s="113"/>
      <c r="BS2280" s="113"/>
      <c r="BT2280" s="113"/>
      <c r="BU2280" s="113"/>
      <c r="BV2280" s="113"/>
      <c r="BW2280" s="113"/>
      <c r="BX2280" s="113"/>
      <c r="BY2280" s="113"/>
      <c r="BZ2280" s="113"/>
    </row>
    <row r="2281" spans="1:78" ht="12.75" customHeight="1" x14ac:dyDescent="0.2">
      <c r="B2281" s="110"/>
      <c r="C2281" s="169"/>
      <c r="D2281" s="169"/>
      <c r="E2281" s="110"/>
      <c r="Q2281" s="110"/>
    </row>
    <row r="2282" spans="1:78" ht="12.75" customHeight="1" x14ac:dyDescent="0.2">
      <c r="B2282" s="110"/>
      <c r="C2282" s="169"/>
      <c r="D2282" s="169"/>
      <c r="E2282" s="110"/>
      <c r="Q2282" s="110"/>
    </row>
    <row r="2283" spans="1:78" ht="12.75" customHeight="1" x14ac:dyDescent="0.2">
      <c r="A2283" s="170"/>
      <c r="B2283" s="110"/>
      <c r="C2283" s="171"/>
      <c r="D2283" s="171"/>
      <c r="E2283" s="110"/>
      <c r="Q2283" s="110"/>
      <c r="T2283" s="123"/>
    </row>
    <row r="2284" spans="1:78" ht="12.75" customHeight="1" x14ac:dyDescent="0.2">
      <c r="B2284" s="110"/>
      <c r="C2284" s="169"/>
      <c r="D2284" s="169"/>
      <c r="E2284" s="110"/>
      <c r="Q2284" s="110"/>
    </row>
    <row r="2285" spans="1:78" ht="12.75" customHeight="1" x14ac:dyDescent="0.2">
      <c r="A2285" s="170"/>
      <c r="B2285" s="110"/>
      <c r="C2285" s="171"/>
      <c r="D2285" s="169"/>
      <c r="E2285" s="110"/>
      <c r="Q2285" s="110"/>
      <c r="R2285" s="123"/>
      <c r="U2285" s="123"/>
      <c r="V2285" s="123"/>
      <c r="W2285" s="123"/>
      <c r="X2285" s="123"/>
      <c r="Y2285" s="123"/>
      <c r="Z2285" s="123"/>
      <c r="AA2285" s="123"/>
      <c r="AB2285" s="123"/>
      <c r="AC2285" s="123"/>
      <c r="AD2285" s="123"/>
      <c r="AE2285" s="123"/>
      <c r="AF2285" s="123"/>
      <c r="AG2285" s="123"/>
      <c r="AH2285" s="123"/>
      <c r="AI2285" s="123"/>
      <c r="AJ2285" s="123"/>
      <c r="AK2285" s="123"/>
      <c r="AL2285" s="123"/>
      <c r="AM2285" s="123"/>
      <c r="AN2285" s="123"/>
      <c r="AO2285" s="123"/>
      <c r="AP2285" s="123"/>
      <c r="AQ2285" s="123"/>
      <c r="AR2285" s="123"/>
      <c r="AS2285" s="123"/>
      <c r="AT2285" s="123"/>
      <c r="AU2285" s="123"/>
      <c r="AV2285" s="123"/>
      <c r="AW2285" s="123"/>
      <c r="AX2285" s="123"/>
      <c r="AY2285" s="123"/>
      <c r="AZ2285" s="123"/>
      <c r="BA2285" s="123"/>
      <c r="BB2285" s="123"/>
      <c r="BC2285" s="123"/>
      <c r="BD2285" s="123"/>
      <c r="BE2285" s="123"/>
      <c r="BF2285" s="123"/>
      <c r="BG2285" s="123"/>
      <c r="BH2285" s="123"/>
      <c r="BI2285" s="123"/>
      <c r="BJ2285" s="123"/>
      <c r="BK2285" s="123"/>
      <c r="BL2285" s="123"/>
      <c r="BM2285" s="123"/>
      <c r="BN2285" s="123"/>
      <c r="BO2285" s="123"/>
      <c r="BP2285" s="123"/>
      <c r="BQ2285" s="123"/>
      <c r="BR2285" s="123"/>
      <c r="BS2285" s="123"/>
      <c r="BT2285" s="123"/>
      <c r="BU2285" s="123"/>
      <c r="BV2285" s="123"/>
      <c r="BW2285" s="123"/>
      <c r="BX2285" s="123"/>
      <c r="BY2285" s="123"/>
      <c r="BZ2285" s="123"/>
    </row>
    <row r="2286" spans="1:78" ht="12.75" customHeight="1" x14ac:dyDescent="0.2">
      <c r="B2286" s="110"/>
      <c r="C2286" s="169"/>
      <c r="D2286" s="169"/>
      <c r="E2286" s="110"/>
      <c r="Q2286" s="110"/>
    </row>
    <row r="2287" spans="1:78" ht="12.75" customHeight="1" x14ac:dyDescent="0.2">
      <c r="B2287" s="110"/>
      <c r="C2287" s="169"/>
      <c r="D2287" s="169"/>
      <c r="E2287" s="110"/>
      <c r="Q2287" s="110"/>
    </row>
    <row r="2288" spans="1:78" ht="12.75" customHeight="1" x14ac:dyDescent="0.2">
      <c r="A2288" s="170"/>
      <c r="B2288" s="110"/>
      <c r="C2288" s="171"/>
      <c r="D2288" s="171"/>
      <c r="E2288" s="110"/>
      <c r="Q2288" s="110"/>
    </row>
    <row r="2289" spans="1:78" ht="12.75" customHeight="1" x14ac:dyDescent="0.2">
      <c r="A2289" s="170"/>
      <c r="B2289" s="110"/>
      <c r="C2289" s="171"/>
      <c r="D2289" s="171"/>
      <c r="E2289" s="110"/>
      <c r="Q2289" s="110"/>
    </row>
    <row r="2290" spans="1:78" ht="12.75" customHeight="1" x14ac:dyDescent="0.2">
      <c r="A2290" s="172"/>
      <c r="B2290" s="110"/>
      <c r="C2290" s="171"/>
      <c r="D2290" s="171"/>
      <c r="E2290" s="110"/>
      <c r="Q2290" s="110"/>
    </row>
    <row r="2291" spans="1:78" ht="12.75" customHeight="1" x14ac:dyDescent="0.2">
      <c r="A2291" s="172"/>
      <c r="B2291" s="110"/>
      <c r="C2291" s="171"/>
      <c r="D2291" s="171"/>
      <c r="E2291" s="110"/>
      <c r="Q2291" s="110"/>
    </row>
    <row r="2292" spans="1:78" ht="12.75" customHeight="1" x14ac:dyDescent="0.2">
      <c r="A2292" s="172"/>
      <c r="B2292" s="110"/>
      <c r="C2292" s="171"/>
      <c r="D2292" s="169"/>
      <c r="E2292" s="110"/>
      <c r="Q2292" s="110"/>
    </row>
    <row r="2293" spans="1:78" ht="12.75" customHeight="1" x14ac:dyDescent="0.2">
      <c r="A2293" s="117"/>
      <c r="B2293" s="110"/>
      <c r="C2293" s="171"/>
      <c r="D2293" s="169"/>
      <c r="E2293" s="110"/>
      <c r="Q2293" s="110"/>
    </row>
    <row r="2294" spans="1:78" ht="12.75" customHeight="1" x14ac:dyDescent="0.2">
      <c r="A2294" s="172"/>
      <c r="B2294" s="110"/>
      <c r="C2294" s="171"/>
      <c r="D2294" s="169"/>
      <c r="E2294" s="110"/>
      <c r="Q2294" s="110"/>
    </row>
    <row r="2295" spans="1:78" ht="12.75" customHeight="1" x14ac:dyDescent="0.2">
      <c r="A2295" s="172"/>
      <c r="B2295" s="110"/>
      <c r="C2295" s="171"/>
      <c r="D2295" s="169"/>
      <c r="E2295" s="110"/>
      <c r="Q2295" s="110"/>
    </row>
    <row r="2296" spans="1:78" ht="12.75" customHeight="1" x14ac:dyDescent="0.2">
      <c r="A2296" s="172"/>
      <c r="B2296" s="110"/>
      <c r="C2296" s="171"/>
      <c r="D2296" s="169"/>
      <c r="E2296" s="110"/>
      <c r="Q2296" s="110"/>
    </row>
    <row r="2297" spans="1:78" ht="12.75" customHeight="1" x14ac:dyDescent="0.2">
      <c r="A2297" s="183"/>
      <c r="B2297" s="110"/>
      <c r="C2297" s="171"/>
      <c r="D2297" s="169"/>
      <c r="E2297" s="110"/>
      <c r="Q2297" s="110"/>
    </row>
    <row r="2298" spans="1:78" ht="12.75" customHeight="1" x14ac:dyDescent="0.2">
      <c r="A2298" s="172"/>
      <c r="B2298" s="110"/>
      <c r="C2298" s="171"/>
      <c r="D2298" s="169"/>
      <c r="E2298" s="110"/>
      <c r="Q2298" s="110"/>
    </row>
    <row r="2299" spans="1:78" ht="12.75" customHeight="1" x14ac:dyDescent="0.2">
      <c r="A2299" s="117"/>
      <c r="B2299" s="110"/>
      <c r="C2299" s="169"/>
      <c r="D2299" s="169"/>
      <c r="E2299" s="110"/>
      <c r="Q2299" s="110"/>
    </row>
    <row r="2300" spans="1:78" ht="12.75" customHeight="1" x14ac:dyDescent="0.2">
      <c r="B2300" s="110"/>
      <c r="C2300" s="169"/>
      <c r="D2300" s="169"/>
      <c r="E2300" s="110"/>
      <c r="Q2300" s="110"/>
    </row>
    <row r="2301" spans="1:78" ht="12.75" customHeight="1" x14ac:dyDescent="0.2">
      <c r="B2301" s="110"/>
      <c r="C2301" s="169"/>
      <c r="D2301" s="169"/>
      <c r="E2301" s="110"/>
      <c r="Q2301" s="110"/>
    </row>
    <row r="2302" spans="1:78" s="123" customFormat="1" ht="12.75" customHeight="1" x14ac:dyDescent="0.2">
      <c r="A2302" s="114"/>
      <c r="B2302" s="110"/>
      <c r="C2302" s="169"/>
      <c r="D2302" s="169"/>
      <c r="E2302" s="110"/>
      <c r="F2302" s="110"/>
      <c r="G2302" s="110"/>
      <c r="H2302" s="110"/>
      <c r="I2302" s="110"/>
      <c r="J2302" s="110"/>
      <c r="K2302" s="110"/>
      <c r="L2302" s="110"/>
      <c r="M2302" s="110"/>
      <c r="N2302" s="110"/>
      <c r="O2302" s="110"/>
      <c r="P2302" s="110"/>
      <c r="Q2302" s="110"/>
      <c r="R2302" s="113"/>
      <c r="S2302" s="113"/>
      <c r="T2302" s="113"/>
      <c r="U2302" s="113"/>
      <c r="V2302" s="113"/>
      <c r="W2302" s="113"/>
      <c r="X2302" s="113"/>
      <c r="Y2302" s="113"/>
      <c r="Z2302" s="113"/>
      <c r="AA2302" s="113"/>
      <c r="AB2302" s="113"/>
      <c r="AC2302" s="113"/>
      <c r="AD2302" s="113"/>
      <c r="AE2302" s="113"/>
      <c r="AF2302" s="113"/>
      <c r="AG2302" s="113"/>
      <c r="AH2302" s="113"/>
      <c r="AI2302" s="113"/>
      <c r="AJ2302" s="113"/>
      <c r="AK2302" s="113"/>
      <c r="AL2302" s="113"/>
      <c r="AM2302" s="113"/>
      <c r="AN2302" s="113"/>
      <c r="AO2302" s="113"/>
      <c r="AP2302" s="113"/>
      <c r="AQ2302" s="113"/>
      <c r="AR2302" s="113"/>
      <c r="AS2302" s="113"/>
      <c r="AT2302" s="113"/>
      <c r="AU2302" s="113"/>
      <c r="AV2302" s="113"/>
      <c r="AW2302" s="113"/>
      <c r="AX2302" s="113"/>
      <c r="AY2302" s="113"/>
      <c r="AZ2302" s="113"/>
      <c r="BA2302" s="113"/>
      <c r="BB2302" s="113"/>
      <c r="BC2302" s="113"/>
      <c r="BD2302" s="113"/>
      <c r="BE2302" s="113"/>
      <c r="BF2302" s="113"/>
      <c r="BG2302" s="113"/>
      <c r="BH2302" s="113"/>
      <c r="BI2302" s="113"/>
      <c r="BJ2302" s="113"/>
      <c r="BK2302" s="113"/>
      <c r="BL2302" s="113"/>
      <c r="BM2302" s="113"/>
      <c r="BN2302" s="113"/>
      <c r="BO2302" s="113"/>
      <c r="BP2302" s="113"/>
      <c r="BQ2302" s="113"/>
      <c r="BR2302" s="113"/>
      <c r="BS2302" s="113"/>
      <c r="BT2302" s="113"/>
      <c r="BU2302" s="113"/>
      <c r="BV2302" s="113"/>
      <c r="BW2302" s="113"/>
      <c r="BX2302" s="113"/>
      <c r="BY2302" s="113"/>
      <c r="BZ2302" s="113"/>
    </row>
    <row r="2303" spans="1:78" ht="12.75" customHeight="1" x14ac:dyDescent="0.2">
      <c r="B2303" s="110"/>
      <c r="C2303" s="169"/>
      <c r="D2303" s="169"/>
      <c r="E2303" s="110"/>
      <c r="Q2303" s="110"/>
    </row>
    <row r="2304" spans="1:78" ht="12.75" customHeight="1" x14ac:dyDescent="0.2">
      <c r="A2304" s="183"/>
      <c r="B2304" s="110"/>
      <c r="C2304" s="169"/>
      <c r="D2304" s="169"/>
      <c r="E2304" s="110"/>
      <c r="Q2304" s="110"/>
    </row>
    <row r="2305" spans="1:78" s="123" customFormat="1" ht="12.75" customHeight="1" x14ac:dyDescent="0.2">
      <c r="A2305" s="114"/>
      <c r="B2305" s="110"/>
      <c r="C2305" s="169"/>
      <c r="D2305" s="169"/>
      <c r="E2305" s="110"/>
      <c r="F2305" s="110"/>
      <c r="G2305" s="110"/>
      <c r="H2305" s="110"/>
      <c r="I2305" s="110"/>
      <c r="J2305" s="110"/>
      <c r="K2305" s="110"/>
      <c r="L2305" s="110"/>
      <c r="M2305" s="110"/>
      <c r="N2305" s="110"/>
      <c r="O2305" s="110"/>
      <c r="P2305" s="110"/>
      <c r="Q2305" s="110"/>
      <c r="R2305" s="113"/>
      <c r="S2305" s="113"/>
      <c r="T2305" s="113"/>
      <c r="U2305" s="113"/>
      <c r="V2305" s="113"/>
      <c r="W2305" s="113"/>
      <c r="X2305" s="113"/>
      <c r="Y2305" s="113"/>
      <c r="Z2305" s="113"/>
      <c r="AA2305" s="113"/>
      <c r="AB2305" s="113"/>
      <c r="AC2305" s="113"/>
      <c r="AD2305" s="113"/>
      <c r="AE2305" s="113"/>
      <c r="AF2305" s="113"/>
      <c r="AG2305" s="113"/>
      <c r="AH2305" s="113"/>
      <c r="AI2305" s="113"/>
      <c r="AJ2305" s="113"/>
      <c r="AK2305" s="113"/>
      <c r="AL2305" s="113"/>
      <c r="AM2305" s="113"/>
      <c r="AN2305" s="113"/>
      <c r="AO2305" s="113"/>
      <c r="AP2305" s="113"/>
      <c r="AQ2305" s="113"/>
      <c r="AR2305" s="113"/>
      <c r="AS2305" s="113"/>
      <c r="AT2305" s="113"/>
      <c r="AU2305" s="113"/>
      <c r="AV2305" s="113"/>
      <c r="AW2305" s="113"/>
      <c r="AX2305" s="113"/>
      <c r="AY2305" s="113"/>
      <c r="AZ2305" s="113"/>
      <c r="BA2305" s="113"/>
      <c r="BB2305" s="113"/>
      <c r="BC2305" s="113"/>
      <c r="BD2305" s="113"/>
      <c r="BE2305" s="113"/>
      <c r="BF2305" s="113"/>
      <c r="BG2305" s="113"/>
      <c r="BH2305" s="113"/>
      <c r="BI2305" s="113"/>
      <c r="BJ2305" s="113"/>
      <c r="BK2305" s="113"/>
      <c r="BL2305" s="113"/>
      <c r="BM2305" s="113"/>
      <c r="BN2305" s="113"/>
      <c r="BO2305" s="113"/>
      <c r="BP2305" s="113"/>
      <c r="BQ2305" s="113"/>
      <c r="BR2305" s="113"/>
      <c r="BS2305" s="113"/>
      <c r="BT2305" s="113"/>
      <c r="BU2305" s="113"/>
      <c r="BV2305" s="113"/>
      <c r="BW2305" s="113"/>
      <c r="BX2305" s="113"/>
      <c r="BY2305" s="113"/>
      <c r="BZ2305" s="113"/>
    </row>
    <row r="2306" spans="1:78" s="123" customFormat="1" ht="12.75" customHeight="1" x14ac:dyDescent="0.2">
      <c r="A2306" s="114"/>
      <c r="B2306" s="110"/>
      <c r="C2306" s="169"/>
      <c r="D2306" s="169"/>
      <c r="E2306" s="110"/>
      <c r="F2306" s="110"/>
      <c r="G2306" s="110"/>
      <c r="H2306" s="110"/>
      <c r="I2306" s="110"/>
      <c r="J2306" s="110"/>
      <c r="K2306" s="110"/>
      <c r="L2306" s="110"/>
      <c r="M2306" s="110"/>
      <c r="N2306" s="110"/>
      <c r="O2306" s="110"/>
      <c r="P2306" s="110"/>
      <c r="Q2306" s="110"/>
      <c r="R2306" s="113"/>
      <c r="S2306" s="113"/>
      <c r="T2306" s="113"/>
      <c r="U2306" s="113"/>
      <c r="V2306" s="113"/>
      <c r="W2306" s="113"/>
      <c r="X2306" s="113"/>
      <c r="Y2306" s="113"/>
      <c r="Z2306" s="113"/>
      <c r="AA2306" s="113"/>
      <c r="AB2306" s="113"/>
      <c r="AC2306" s="113"/>
      <c r="AD2306" s="113"/>
      <c r="AE2306" s="113"/>
      <c r="AF2306" s="113"/>
      <c r="AG2306" s="113"/>
      <c r="AH2306" s="113"/>
      <c r="AI2306" s="113"/>
      <c r="AJ2306" s="113"/>
      <c r="AK2306" s="113"/>
      <c r="AL2306" s="113"/>
      <c r="AM2306" s="113"/>
      <c r="AN2306" s="113"/>
      <c r="AO2306" s="113"/>
      <c r="AP2306" s="113"/>
      <c r="AQ2306" s="113"/>
      <c r="AR2306" s="113"/>
      <c r="AS2306" s="113"/>
      <c r="AT2306" s="113"/>
      <c r="AU2306" s="113"/>
      <c r="AV2306" s="113"/>
      <c r="AW2306" s="113"/>
      <c r="AX2306" s="113"/>
      <c r="AY2306" s="113"/>
      <c r="AZ2306" s="113"/>
      <c r="BA2306" s="113"/>
      <c r="BB2306" s="113"/>
      <c r="BC2306" s="113"/>
      <c r="BD2306" s="113"/>
      <c r="BE2306" s="113"/>
      <c r="BF2306" s="113"/>
      <c r="BG2306" s="113"/>
      <c r="BH2306" s="113"/>
      <c r="BI2306" s="113"/>
      <c r="BJ2306" s="113"/>
      <c r="BK2306" s="113"/>
      <c r="BL2306" s="113"/>
      <c r="BM2306" s="113"/>
      <c r="BN2306" s="113"/>
      <c r="BO2306" s="113"/>
      <c r="BP2306" s="113"/>
      <c r="BQ2306" s="113"/>
      <c r="BR2306" s="113"/>
      <c r="BS2306" s="113"/>
      <c r="BT2306" s="113"/>
      <c r="BU2306" s="113"/>
      <c r="BV2306" s="113"/>
      <c r="BW2306" s="113"/>
      <c r="BX2306" s="113"/>
      <c r="BY2306" s="113"/>
      <c r="BZ2306" s="113"/>
    </row>
    <row r="2307" spans="1:78" s="123" customFormat="1" ht="12.75" customHeight="1" x14ac:dyDescent="0.2">
      <c r="A2307" s="114"/>
      <c r="B2307" s="110"/>
      <c r="C2307" s="169"/>
      <c r="D2307" s="169"/>
      <c r="E2307" s="110"/>
      <c r="F2307" s="110"/>
      <c r="G2307" s="110"/>
      <c r="H2307" s="110"/>
      <c r="I2307" s="110"/>
      <c r="J2307" s="110"/>
      <c r="K2307" s="110"/>
      <c r="L2307" s="110"/>
      <c r="M2307" s="110"/>
      <c r="N2307" s="110"/>
      <c r="O2307" s="110"/>
      <c r="P2307" s="110"/>
      <c r="Q2307" s="110"/>
      <c r="R2307" s="113"/>
      <c r="S2307" s="113"/>
      <c r="T2307" s="113"/>
      <c r="U2307" s="113"/>
      <c r="V2307" s="113"/>
      <c r="W2307" s="113"/>
      <c r="X2307" s="113"/>
      <c r="Y2307" s="113"/>
      <c r="Z2307" s="113"/>
      <c r="AA2307" s="113"/>
      <c r="AB2307" s="113"/>
      <c r="AC2307" s="113"/>
      <c r="AD2307" s="113"/>
      <c r="AE2307" s="113"/>
      <c r="AF2307" s="113"/>
      <c r="AG2307" s="113"/>
      <c r="AH2307" s="113"/>
      <c r="AI2307" s="113"/>
      <c r="AJ2307" s="113"/>
      <c r="AK2307" s="113"/>
      <c r="AL2307" s="113"/>
      <c r="AM2307" s="113"/>
      <c r="AN2307" s="113"/>
      <c r="AO2307" s="113"/>
      <c r="AP2307" s="113"/>
      <c r="AQ2307" s="113"/>
      <c r="AR2307" s="113"/>
      <c r="AS2307" s="113"/>
      <c r="AT2307" s="113"/>
      <c r="AU2307" s="113"/>
      <c r="AV2307" s="113"/>
      <c r="AW2307" s="113"/>
      <c r="AX2307" s="113"/>
      <c r="AY2307" s="113"/>
      <c r="AZ2307" s="113"/>
      <c r="BA2307" s="113"/>
      <c r="BB2307" s="113"/>
      <c r="BC2307" s="113"/>
      <c r="BD2307" s="113"/>
      <c r="BE2307" s="113"/>
      <c r="BF2307" s="113"/>
      <c r="BG2307" s="113"/>
      <c r="BH2307" s="113"/>
      <c r="BI2307" s="113"/>
      <c r="BJ2307" s="113"/>
      <c r="BK2307" s="113"/>
      <c r="BL2307" s="113"/>
      <c r="BM2307" s="113"/>
      <c r="BN2307" s="113"/>
      <c r="BO2307" s="113"/>
      <c r="BP2307" s="113"/>
      <c r="BQ2307" s="113"/>
      <c r="BR2307" s="113"/>
      <c r="BS2307" s="113"/>
      <c r="BT2307" s="113"/>
      <c r="BU2307" s="113"/>
      <c r="BV2307" s="113"/>
      <c r="BW2307" s="113"/>
      <c r="BX2307" s="113"/>
      <c r="BY2307" s="113"/>
      <c r="BZ2307" s="113"/>
    </row>
    <row r="2308" spans="1:78" s="123" customFormat="1" ht="12.75" customHeight="1" x14ac:dyDescent="0.2">
      <c r="A2308" s="114"/>
      <c r="B2308" s="110"/>
      <c r="C2308" s="169"/>
      <c r="D2308" s="169"/>
      <c r="E2308" s="110"/>
      <c r="F2308" s="110"/>
      <c r="G2308" s="110"/>
      <c r="H2308" s="110"/>
      <c r="I2308" s="110"/>
      <c r="J2308" s="110"/>
      <c r="K2308" s="110"/>
      <c r="L2308" s="110"/>
      <c r="M2308" s="110"/>
      <c r="N2308" s="110"/>
      <c r="O2308" s="110"/>
      <c r="P2308" s="110"/>
      <c r="Q2308" s="110"/>
      <c r="R2308" s="113"/>
      <c r="S2308" s="113"/>
      <c r="T2308" s="113"/>
      <c r="U2308" s="113"/>
      <c r="V2308" s="113"/>
      <c r="W2308" s="113"/>
      <c r="X2308" s="113"/>
      <c r="Y2308" s="113"/>
      <c r="Z2308" s="113"/>
      <c r="AA2308" s="113"/>
      <c r="AB2308" s="113"/>
      <c r="AC2308" s="113"/>
      <c r="AD2308" s="113"/>
      <c r="AE2308" s="113"/>
      <c r="AF2308" s="113"/>
      <c r="AG2308" s="113"/>
      <c r="AH2308" s="113"/>
      <c r="AI2308" s="113"/>
      <c r="AJ2308" s="113"/>
      <c r="AK2308" s="113"/>
      <c r="AL2308" s="113"/>
      <c r="AM2308" s="113"/>
      <c r="AN2308" s="113"/>
      <c r="AO2308" s="113"/>
      <c r="AP2308" s="113"/>
      <c r="AQ2308" s="113"/>
      <c r="AR2308" s="113"/>
      <c r="AS2308" s="113"/>
      <c r="AT2308" s="113"/>
      <c r="AU2308" s="113"/>
      <c r="AV2308" s="113"/>
      <c r="AW2308" s="113"/>
      <c r="AX2308" s="113"/>
      <c r="AY2308" s="113"/>
      <c r="AZ2308" s="113"/>
      <c r="BA2308" s="113"/>
      <c r="BB2308" s="113"/>
      <c r="BC2308" s="113"/>
      <c r="BD2308" s="113"/>
      <c r="BE2308" s="113"/>
      <c r="BF2308" s="113"/>
      <c r="BG2308" s="113"/>
      <c r="BH2308" s="113"/>
      <c r="BI2308" s="113"/>
      <c r="BJ2308" s="113"/>
      <c r="BK2308" s="113"/>
      <c r="BL2308" s="113"/>
      <c r="BM2308" s="113"/>
      <c r="BN2308" s="113"/>
      <c r="BO2308" s="113"/>
      <c r="BP2308" s="113"/>
      <c r="BQ2308" s="113"/>
      <c r="BR2308" s="113"/>
      <c r="BS2308" s="113"/>
      <c r="BT2308" s="113"/>
      <c r="BU2308" s="113"/>
      <c r="BV2308" s="113"/>
      <c r="BW2308" s="113"/>
      <c r="BX2308" s="113"/>
      <c r="BY2308" s="113"/>
      <c r="BZ2308" s="113"/>
    </row>
    <row r="2309" spans="1:78" s="123" customFormat="1" ht="12.75" customHeight="1" x14ac:dyDescent="0.2">
      <c r="A2309" s="114"/>
      <c r="B2309" s="110"/>
      <c r="C2309" s="169"/>
      <c r="D2309" s="169"/>
      <c r="E2309" s="110"/>
      <c r="F2309" s="110"/>
      <c r="G2309" s="110"/>
      <c r="H2309" s="110"/>
      <c r="I2309" s="110"/>
      <c r="J2309" s="110"/>
      <c r="K2309" s="110"/>
      <c r="L2309" s="110"/>
      <c r="M2309" s="110"/>
      <c r="N2309" s="110"/>
      <c r="O2309" s="110"/>
      <c r="P2309" s="110"/>
      <c r="Q2309" s="110"/>
      <c r="R2309" s="113"/>
      <c r="S2309" s="113"/>
      <c r="T2309" s="113"/>
      <c r="U2309" s="113"/>
      <c r="V2309" s="113"/>
      <c r="W2309" s="113"/>
      <c r="X2309" s="113"/>
      <c r="Y2309" s="113"/>
      <c r="Z2309" s="113"/>
      <c r="AA2309" s="113"/>
      <c r="AB2309" s="113"/>
      <c r="AC2309" s="113"/>
      <c r="AD2309" s="113"/>
      <c r="AE2309" s="113"/>
      <c r="AF2309" s="113"/>
      <c r="AG2309" s="113"/>
      <c r="AH2309" s="113"/>
      <c r="AI2309" s="113"/>
      <c r="AJ2309" s="113"/>
      <c r="AK2309" s="113"/>
      <c r="AL2309" s="113"/>
      <c r="AM2309" s="113"/>
      <c r="AN2309" s="113"/>
      <c r="AO2309" s="113"/>
      <c r="AP2309" s="113"/>
      <c r="AQ2309" s="113"/>
      <c r="AR2309" s="113"/>
      <c r="AS2309" s="113"/>
      <c r="AT2309" s="113"/>
      <c r="AU2309" s="113"/>
      <c r="AV2309" s="113"/>
      <c r="AW2309" s="113"/>
      <c r="AX2309" s="113"/>
      <c r="AY2309" s="113"/>
      <c r="AZ2309" s="113"/>
      <c r="BA2309" s="113"/>
      <c r="BB2309" s="113"/>
      <c r="BC2309" s="113"/>
      <c r="BD2309" s="113"/>
      <c r="BE2309" s="113"/>
      <c r="BF2309" s="113"/>
      <c r="BG2309" s="113"/>
      <c r="BH2309" s="113"/>
      <c r="BI2309" s="113"/>
      <c r="BJ2309" s="113"/>
      <c r="BK2309" s="113"/>
      <c r="BL2309" s="113"/>
      <c r="BM2309" s="113"/>
      <c r="BN2309" s="113"/>
      <c r="BO2309" s="113"/>
      <c r="BP2309" s="113"/>
      <c r="BQ2309" s="113"/>
      <c r="BR2309" s="113"/>
      <c r="BS2309" s="113"/>
      <c r="BT2309" s="113"/>
      <c r="BU2309" s="113"/>
      <c r="BV2309" s="113"/>
      <c r="BW2309" s="113"/>
      <c r="BX2309" s="113"/>
      <c r="BY2309" s="113"/>
      <c r="BZ2309" s="113"/>
    </row>
    <row r="2310" spans="1:78" s="123" customFormat="1" ht="12.75" customHeight="1" x14ac:dyDescent="0.2">
      <c r="A2310" s="114"/>
      <c r="B2310" s="110"/>
      <c r="C2310" s="169"/>
      <c r="D2310" s="169"/>
      <c r="E2310" s="110"/>
      <c r="F2310" s="110"/>
      <c r="G2310" s="110"/>
      <c r="H2310" s="110"/>
      <c r="I2310" s="110"/>
      <c r="J2310" s="110"/>
      <c r="K2310" s="110"/>
      <c r="L2310" s="110"/>
      <c r="M2310" s="110"/>
      <c r="N2310" s="110"/>
      <c r="O2310" s="110"/>
      <c r="P2310" s="110"/>
      <c r="Q2310" s="110"/>
      <c r="R2310" s="113"/>
      <c r="S2310" s="113"/>
      <c r="T2310" s="113"/>
      <c r="U2310" s="113"/>
      <c r="V2310" s="113"/>
      <c r="W2310" s="113"/>
      <c r="X2310" s="113"/>
      <c r="Y2310" s="113"/>
      <c r="Z2310" s="113"/>
      <c r="AA2310" s="113"/>
      <c r="AB2310" s="113"/>
      <c r="AC2310" s="113"/>
      <c r="AD2310" s="113"/>
      <c r="AE2310" s="113"/>
      <c r="AF2310" s="113"/>
      <c r="AG2310" s="113"/>
      <c r="AH2310" s="113"/>
      <c r="AI2310" s="113"/>
      <c r="AJ2310" s="113"/>
      <c r="AK2310" s="113"/>
      <c r="AL2310" s="113"/>
      <c r="AM2310" s="113"/>
      <c r="AN2310" s="113"/>
      <c r="AO2310" s="113"/>
      <c r="AP2310" s="113"/>
      <c r="AQ2310" s="113"/>
      <c r="AR2310" s="113"/>
      <c r="AS2310" s="113"/>
      <c r="AT2310" s="113"/>
      <c r="AU2310" s="113"/>
      <c r="AV2310" s="113"/>
      <c r="AW2310" s="113"/>
      <c r="AX2310" s="113"/>
      <c r="AY2310" s="113"/>
      <c r="AZ2310" s="113"/>
      <c r="BA2310" s="113"/>
      <c r="BB2310" s="113"/>
      <c r="BC2310" s="113"/>
      <c r="BD2310" s="113"/>
      <c r="BE2310" s="113"/>
      <c r="BF2310" s="113"/>
      <c r="BG2310" s="113"/>
      <c r="BH2310" s="113"/>
      <c r="BI2310" s="113"/>
      <c r="BJ2310" s="113"/>
      <c r="BK2310" s="113"/>
      <c r="BL2310" s="113"/>
      <c r="BM2310" s="113"/>
      <c r="BN2310" s="113"/>
      <c r="BO2310" s="113"/>
      <c r="BP2310" s="113"/>
      <c r="BQ2310" s="113"/>
      <c r="BR2310" s="113"/>
      <c r="BS2310" s="113"/>
      <c r="BT2310" s="113"/>
      <c r="BU2310" s="113"/>
      <c r="BV2310" s="113"/>
      <c r="BW2310" s="113"/>
      <c r="BX2310" s="113"/>
      <c r="BY2310" s="113"/>
      <c r="BZ2310" s="113"/>
    </row>
    <row r="2311" spans="1:78" ht="12.75" customHeight="1" x14ac:dyDescent="0.2">
      <c r="B2311" s="110"/>
      <c r="C2311" s="169"/>
      <c r="D2311" s="169"/>
      <c r="E2311" s="110"/>
      <c r="Q2311" s="110"/>
    </row>
    <row r="2312" spans="1:78" ht="12.75" customHeight="1" x14ac:dyDescent="0.2">
      <c r="A2312" s="170"/>
      <c r="B2312" s="110"/>
      <c r="C2312" s="171"/>
      <c r="D2312" s="169"/>
      <c r="E2312" s="110"/>
      <c r="Q2312" s="110"/>
    </row>
    <row r="2313" spans="1:78" ht="12.75" customHeight="1" x14ac:dyDescent="0.2">
      <c r="A2313" s="172"/>
      <c r="B2313" s="110"/>
      <c r="C2313" s="171"/>
      <c r="D2313" s="169"/>
      <c r="E2313" s="110"/>
      <c r="Q2313" s="110"/>
    </row>
    <row r="2314" spans="1:78" ht="12.75" customHeight="1" x14ac:dyDescent="0.2">
      <c r="A2314" s="172"/>
      <c r="B2314" s="110"/>
      <c r="C2314" s="171"/>
      <c r="D2314" s="169"/>
      <c r="E2314" s="110"/>
      <c r="Q2314" s="110"/>
      <c r="T2314" s="123"/>
    </row>
    <row r="2315" spans="1:78" ht="12.75" customHeight="1" x14ac:dyDescent="0.2">
      <c r="A2315" s="172"/>
      <c r="B2315" s="110"/>
      <c r="C2315" s="171"/>
      <c r="D2315" s="169"/>
      <c r="E2315" s="110"/>
      <c r="Q2315" s="110"/>
      <c r="T2315" s="123"/>
    </row>
    <row r="2316" spans="1:78" ht="12.75" customHeight="1" x14ac:dyDescent="0.2">
      <c r="A2316" s="170"/>
      <c r="B2316" s="110"/>
      <c r="C2316" s="171"/>
      <c r="D2316" s="169"/>
      <c r="E2316" s="110"/>
      <c r="Q2316" s="110"/>
      <c r="R2316" s="123"/>
      <c r="U2316" s="123"/>
      <c r="V2316" s="123"/>
      <c r="W2316" s="123"/>
      <c r="X2316" s="123"/>
      <c r="Y2316" s="123"/>
      <c r="Z2316" s="123"/>
      <c r="AA2316" s="123"/>
      <c r="AB2316" s="123"/>
      <c r="AC2316" s="123"/>
      <c r="AD2316" s="123"/>
      <c r="AE2316" s="123"/>
      <c r="AF2316" s="123"/>
      <c r="AG2316" s="123"/>
      <c r="AH2316" s="123"/>
      <c r="AI2316" s="123"/>
      <c r="AJ2316" s="123"/>
      <c r="AK2316" s="123"/>
      <c r="AL2316" s="123"/>
      <c r="AM2316" s="123"/>
      <c r="AN2316" s="123"/>
      <c r="AO2316" s="123"/>
      <c r="AP2316" s="123"/>
      <c r="AQ2316" s="123"/>
      <c r="AR2316" s="123"/>
      <c r="AS2316" s="123"/>
      <c r="AT2316" s="123"/>
      <c r="AU2316" s="123"/>
      <c r="AV2316" s="123"/>
      <c r="AW2316" s="123"/>
      <c r="AX2316" s="123"/>
      <c r="AY2316" s="123"/>
      <c r="AZ2316" s="123"/>
      <c r="BA2316" s="123"/>
      <c r="BB2316" s="123"/>
      <c r="BC2316" s="123"/>
      <c r="BD2316" s="123"/>
      <c r="BE2316" s="123"/>
      <c r="BF2316" s="123"/>
      <c r="BG2316" s="123"/>
      <c r="BH2316" s="123"/>
      <c r="BI2316" s="123"/>
      <c r="BJ2316" s="123"/>
      <c r="BK2316" s="123"/>
      <c r="BL2316" s="123"/>
      <c r="BM2316" s="123"/>
      <c r="BN2316" s="123"/>
      <c r="BO2316" s="123"/>
      <c r="BP2316" s="123"/>
      <c r="BQ2316" s="123"/>
      <c r="BR2316" s="123"/>
      <c r="BS2316" s="123"/>
      <c r="BT2316" s="123"/>
      <c r="BU2316" s="123"/>
      <c r="BV2316" s="123"/>
      <c r="BW2316" s="123"/>
      <c r="BX2316" s="123"/>
      <c r="BY2316" s="123"/>
      <c r="BZ2316" s="123"/>
    </row>
    <row r="2317" spans="1:78" ht="12.75" customHeight="1" x14ac:dyDescent="0.2">
      <c r="A2317" s="170"/>
      <c r="B2317" s="110"/>
      <c r="C2317" s="171"/>
      <c r="D2317" s="169"/>
      <c r="E2317" s="110"/>
      <c r="Q2317" s="110"/>
      <c r="R2317" s="123"/>
      <c r="U2317" s="123"/>
      <c r="V2317" s="123"/>
      <c r="W2317" s="123"/>
      <c r="X2317" s="123"/>
      <c r="Y2317" s="123"/>
      <c r="Z2317" s="123"/>
      <c r="AA2317" s="123"/>
      <c r="AB2317" s="123"/>
      <c r="AC2317" s="123"/>
      <c r="AD2317" s="123"/>
      <c r="AE2317" s="123"/>
      <c r="AF2317" s="123"/>
      <c r="AG2317" s="123"/>
      <c r="AH2317" s="123"/>
      <c r="AI2317" s="123"/>
      <c r="AJ2317" s="123"/>
      <c r="AK2317" s="123"/>
      <c r="AL2317" s="123"/>
      <c r="AM2317" s="123"/>
      <c r="AN2317" s="123"/>
      <c r="AO2317" s="123"/>
      <c r="AP2317" s="123"/>
      <c r="AQ2317" s="123"/>
      <c r="AR2317" s="123"/>
      <c r="AS2317" s="123"/>
      <c r="AT2317" s="123"/>
      <c r="AU2317" s="123"/>
      <c r="AV2317" s="123"/>
      <c r="AW2317" s="123"/>
      <c r="AX2317" s="123"/>
      <c r="AY2317" s="123"/>
      <c r="AZ2317" s="123"/>
      <c r="BA2317" s="123"/>
      <c r="BB2317" s="123"/>
      <c r="BC2317" s="123"/>
      <c r="BD2317" s="123"/>
      <c r="BE2317" s="123"/>
      <c r="BF2317" s="123"/>
      <c r="BG2317" s="123"/>
      <c r="BH2317" s="123"/>
      <c r="BI2317" s="123"/>
      <c r="BJ2317" s="123"/>
      <c r="BK2317" s="123"/>
      <c r="BL2317" s="123"/>
      <c r="BM2317" s="123"/>
      <c r="BN2317" s="123"/>
      <c r="BO2317" s="123"/>
      <c r="BP2317" s="123"/>
      <c r="BQ2317" s="123"/>
      <c r="BR2317" s="123"/>
      <c r="BS2317" s="123"/>
      <c r="BT2317" s="123"/>
      <c r="BU2317" s="123"/>
      <c r="BV2317" s="123"/>
      <c r="BW2317" s="123"/>
      <c r="BX2317" s="123"/>
      <c r="BY2317" s="123"/>
      <c r="BZ2317" s="123"/>
    </row>
    <row r="2318" spans="1:78" ht="12.75" customHeight="1" x14ac:dyDescent="0.2">
      <c r="A2318" s="170"/>
      <c r="B2318" s="110"/>
      <c r="C2318" s="171"/>
      <c r="D2318" s="171"/>
      <c r="E2318" s="110"/>
      <c r="Q2318" s="110"/>
    </row>
    <row r="2319" spans="1:78" ht="12.75" customHeight="1" x14ac:dyDescent="0.2">
      <c r="A2319" s="170"/>
      <c r="B2319" s="110"/>
      <c r="C2319" s="171"/>
      <c r="D2319" s="171"/>
      <c r="E2319" s="110"/>
      <c r="Q2319" s="110"/>
    </row>
    <row r="2320" spans="1:78" s="123" customFormat="1" ht="12.75" customHeight="1" x14ac:dyDescent="0.2">
      <c r="A2320" s="114"/>
      <c r="B2320" s="109"/>
      <c r="C2320" s="169"/>
      <c r="D2320" s="110"/>
      <c r="E2320" s="110"/>
      <c r="F2320" s="110"/>
      <c r="G2320" s="110"/>
      <c r="H2320" s="110"/>
      <c r="I2320" s="110"/>
      <c r="J2320" s="110"/>
      <c r="K2320" s="110"/>
      <c r="L2320" s="110"/>
      <c r="M2320" s="110"/>
      <c r="N2320" s="110"/>
      <c r="O2320" s="110"/>
      <c r="P2320" s="110"/>
      <c r="Q2320" s="110"/>
      <c r="R2320" s="113"/>
      <c r="S2320" s="113"/>
      <c r="T2320" s="113"/>
      <c r="U2320" s="113"/>
      <c r="V2320" s="113"/>
      <c r="W2320" s="113"/>
      <c r="X2320" s="113"/>
      <c r="Y2320" s="113"/>
      <c r="Z2320" s="113"/>
      <c r="AA2320" s="113"/>
      <c r="AB2320" s="113"/>
      <c r="AC2320" s="113"/>
      <c r="AD2320" s="113"/>
      <c r="AE2320" s="113"/>
      <c r="AF2320" s="113"/>
      <c r="AG2320" s="113"/>
      <c r="AH2320" s="113"/>
      <c r="AI2320" s="113"/>
      <c r="AJ2320" s="113"/>
      <c r="AK2320" s="113"/>
      <c r="AL2320" s="113"/>
      <c r="AM2320" s="113"/>
      <c r="AN2320" s="113"/>
      <c r="AO2320" s="113"/>
      <c r="AP2320" s="113"/>
      <c r="AQ2320" s="113"/>
      <c r="AR2320" s="113"/>
      <c r="AS2320" s="113"/>
      <c r="AT2320" s="113"/>
      <c r="AU2320" s="113"/>
      <c r="AV2320" s="113"/>
      <c r="AW2320" s="113"/>
      <c r="AX2320" s="113"/>
      <c r="AY2320" s="113"/>
      <c r="AZ2320" s="113"/>
      <c r="BA2320" s="113"/>
      <c r="BB2320" s="113"/>
      <c r="BC2320" s="113"/>
      <c r="BD2320" s="113"/>
      <c r="BE2320" s="113"/>
      <c r="BF2320" s="113"/>
      <c r="BG2320" s="113"/>
      <c r="BH2320" s="113"/>
      <c r="BI2320" s="113"/>
      <c r="BJ2320" s="113"/>
      <c r="BK2320" s="113"/>
      <c r="BL2320" s="113"/>
      <c r="BM2320" s="113"/>
      <c r="BN2320" s="113"/>
      <c r="BO2320" s="113"/>
      <c r="BP2320" s="113"/>
      <c r="BQ2320" s="113"/>
      <c r="BR2320" s="113"/>
      <c r="BS2320" s="113"/>
      <c r="BT2320" s="113"/>
      <c r="BU2320" s="113"/>
      <c r="BV2320" s="113"/>
      <c r="BW2320" s="113"/>
      <c r="BX2320" s="113"/>
      <c r="BY2320" s="113"/>
      <c r="BZ2320" s="113"/>
    </row>
    <row r="2321" spans="1:78" ht="12.75" customHeight="1" x14ac:dyDescent="0.2">
      <c r="C2321" s="169"/>
      <c r="E2321" s="110"/>
      <c r="Q2321" s="110"/>
    </row>
    <row r="2322" spans="1:78" ht="12.75" customHeight="1" x14ac:dyDescent="0.2">
      <c r="B2322" s="110"/>
      <c r="C2322" s="169"/>
      <c r="D2322" s="169"/>
      <c r="E2322" s="110"/>
      <c r="Q2322" s="110"/>
    </row>
    <row r="2323" spans="1:78" ht="12.75" customHeight="1" x14ac:dyDescent="0.2">
      <c r="A2323" s="170"/>
      <c r="B2323" s="110"/>
      <c r="C2323" s="171"/>
      <c r="D2323" s="169"/>
      <c r="E2323" s="110"/>
      <c r="Q2323" s="110"/>
      <c r="T2323" s="123"/>
    </row>
    <row r="2324" spans="1:78" ht="12.75" customHeight="1" x14ac:dyDescent="0.2">
      <c r="A2324" s="170"/>
      <c r="B2324" s="110"/>
      <c r="C2324" s="171"/>
      <c r="D2324" s="169"/>
      <c r="E2324" s="110"/>
      <c r="Q2324" s="110"/>
    </row>
    <row r="2325" spans="1:78" ht="12.75" customHeight="1" x14ac:dyDescent="0.2">
      <c r="A2325" s="170"/>
      <c r="B2325" s="110"/>
      <c r="C2325" s="171"/>
      <c r="D2325" s="169"/>
      <c r="E2325" s="110"/>
      <c r="Q2325" s="110"/>
      <c r="R2325" s="123"/>
      <c r="U2325" s="123"/>
      <c r="V2325" s="123"/>
      <c r="W2325" s="123"/>
      <c r="X2325" s="123"/>
      <c r="Y2325" s="123"/>
      <c r="Z2325" s="123"/>
      <c r="AA2325" s="123"/>
      <c r="AB2325" s="123"/>
      <c r="AC2325" s="123"/>
      <c r="AD2325" s="123"/>
      <c r="AE2325" s="123"/>
      <c r="AF2325" s="123"/>
      <c r="AG2325" s="123"/>
      <c r="AH2325" s="123"/>
      <c r="AI2325" s="123"/>
      <c r="AJ2325" s="123"/>
      <c r="AK2325" s="123"/>
      <c r="AL2325" s="123"/>
      <c r="AM2325" s="123"/>
      <c r="AN2325" s="123"/>
      <c r="AO2325" s="123"/>
      <c r="AP2325" s="123"/>
      <c r="AQ2325" s="123"/>
      <c r="AR2325" s="123"/>
      <c r="AS2325" s="123"/>
      <c r="AT2325" s="123"/>
      <c r="AU2325" s="123"/>
      <c r="AV2325" s="123"/>
      <c r="AW2325" s="123"/>
      <c r="AX2325" s="123"/>
      <c r="AY2325" s="123"/>
      <c r="AZ2325" s="123"/>
      <c r="BA2325" s="123"/>
      <c r="BB2325" s="123"/>
      <c r="BC2325" s="123"/>
      <c r="BD2325" s="123"/>
      <c r="BE2325" s="123"/>
      <c r="BF2325" s="123"/>
      <c r="BG2325" s="123"/>
      <c r="BH2325" s="123"/>
      <c r="BI2325" s="123"/>
      <c r="BJ2325" s="123"/>
      <c r="BK2325" s="123"/>
      <c r="BL2325" s="123"/>
      <c r="BM2325" s="123"/>
      <c r="BN2325" s="123"/>
      <c r="BO2325" s="123"/>
      <c r="BP2325" s="123"/>
      <c r="BQ2325" s="123"/>
      <c r="BR2325" s="123"/>
      <c r="BS2325" s="123"/>
      <c r="BT2325" s="123"/>
      <c r="BU2325" s="123"/>
      <c r="BV2325" s="123"/>
      <c r="BW2325" s="123"/>
      <c r="BX2325" s="123"/>
      <c r="BY2325" s="123"/>
      <c r="BZ2325" s="123"/>
    </row>
    <row r="2326" spans="1:78" ht="12.75" customHeight="1" x14ac:dyDescent="0.2">
      <c r="A2326" s="170"/>
      <c r="B2326" s="110"/>
      <c r="C2326" s="171"/>
      <c r="D2326" s="169"/>
      <c r="E2326" s="110"/>
      <c r="Q2326" s="110"/>
    </row>
    <row r="2327" spans="1:78" ht="12.75" customHeight="1" x14ac:dyDescent="0.2">
      <c r="C2327" s="169"/>
      <c r="E2327" s="110"/>
      <c r="Q2327" s="110"/>
    </row>
    <row r="2328" spans="1:78" ht="12.75" customHeight="1" x14ac:dyDescent="0.2">
      <c r="B2328" s="169"/>
      <c r="C2328" s="169"/>
      <c r="D2328" s="169"/>
      <c r="E2328" s="169"/>
      <c r="F2328" s="169"/>
      <c r="G2328" s="169"/>
      <c r="H2328" s="169"/>
      <c r="I2328" s="169"/>
      <c r="J2328" s="169"/>
      <c r="K2328" s="169"/>
      <c r="L2328" s="169"/>
      <c r="M2328" s="169"/>
      <c r="N2328" s="169"/>
      <c r="O2328" s="169"/>
      <c r="P2328" s="169"/>
      <c r="Q2328" s="169"/>
    </row>
    <row r="2329" spans="1:78" ht="12.75" customHeight="1" x14ac:dyDescent="0.2">
      <c r="A2329" s="170"/>
      <c r="B2329" s="110"/>
      <c r="C2329" s="169"/>
      <c r="D2329" s="169"/>
      <c r="E2329" s="110"/>
      <c r="Q2329" s="110"/>
    </row>
    <row r="2330" spans="1:78" ht="12.75" customHeight="1" x14ac:dyDescent="0.2">
      <c r="A2330" s="183"/>
      <c r="B2330" s="110"/>
      <c r="C2330" s="169"/>
      <c r="D2330" s="169"/>
      <c r="E2330" s="110"/>
      <c r="Q2330" s="110"/>
    </row>
    <row r="2331" spans="1:78" ht="12.75" customHeight="1" x14ac:dyDescent="0.2">
      <c r="A2331" s="170"/>
      <c r="B2331" s="110"/>
      <c r="C2331" s="171"/>
      <c r="D2331" s="169"/>
      <c r="E2331" s="110"/>
      <c r="Q2331" s="110"/>
    </row>
    <row r="2332" spans="1:78" ht="12.75" customHeight="1" x14ac:dyDescent="0.2">
      <c r="B2332" s="110"/>
      <c r="C2332" s="169"/>
      <c r="D2332" s="169"/>
      <c r="E2332" s="110"/>
      <c r="Q2332" s="110"/>
    </row>
    <row r="2333" spans="1:78" ht="12.75" customHeight="1" x14ac:dyDescent="0.2">
      <c r="B2333" s="169"/>
      <c r="C2333" s="169"/>
      <c r="E2333" s="110"/>
      <c r="Q2333" s="110"/>
    </row>
    <row r="2334" spans="1:78" ht="12.75" customHeight="1" x14ac:dyDescent="0.2">
      <c r="B2334" s="110"/>
      <c r="C2334" s="169"/>
      <c r="D2334" s="169"/>
      <c r="E2334" s="110"/>
      <c r="Q2334" s="110"/>
    </row>
    <row r="2335" spans="1:78" s="123" customFormat="1" ht="12.75" customHeight="1" x14ac:dyDescent="0.2">
      <c r="A2335" s="114"/>
      <c r="B2335" s="110"/>
      <c r="C2335" s="169"/>
      <c r="D2335" s="169"/>
      <c r="E2335" s="110"/>
      <c r="F2335" s="110"/>
      <c r="G2335" s="110"/>
      <c r="H2335" s="110"/>
      <c r="I2335" s="110"/>
      <c r="J2335" s="110"/>
      <c r="K2335" s="110"/>
      <c r="L2335" s="110"/>
      <c r="M2335" s="110"/>
      <c r="N2335" s="110"/>
      <c r="O2335" s="110"/>
      <c r="P2335" s="110"/>
      <c r="Q2335" s="110"/>
      <c r="R2335" s="113"/>
      <c r="S2335" s="113"/>
      <c r="T2335" s="113"/>
      <c r="U2335" s="113"/>
      <c r="V2335" s="113"/>
      <c r="W2335" s="113"/>
      <c r="X2335" s="113"/>
      <c r="Y2335" s="113"/>
      <c r="Z2335" s="113"/>
      <c r="AA2335" s="113"/>
      <c r="AB2335" s="113"/>
      <c r="AC2335" s="113"/>
      <c r="AD2335" s="113"/>
      <c r="AE2335" s="113"/>
      <c r="AF2335" s="113"/>
      <c r="AG2335" s="113"/>
      <c r="AH2335" s="113"/>
      <c r="AI2335" s="113"/>
      <c r="AJ2335" s="113"/>
      <c r="AK2335" s="113"/>
      <c r="AL2335" s="113"/>
      <c r="AM2335" s="113"/>
      <c r="AN2335" s="113"/>
      <c r="AO2335" s="113"/>
      <c r="AP2335" s="113"/>
      <c r="AQ2335" s="113"/>
      <c r="AR2335" s="113"/>
      <c r="AS2335" s="113"/>
      <c r="AT2335" s="113"/>
      <c r="AU2335" s="113"/>
      <c r="AV2335" s="113"/>
      <c r="AW2335" s="113"/>
      <c r="AX2335" s="113"/>
      <c r="AY2335" s="113"/>
      <c r="AZ2335" s="113"/>
      <c r="BA2335" s="113"/>
      <c r="BB2335" s="113"/>
      <c r="BC2335" s="113"/>
      <c r="BD2335" s="113"/>
      <c r="BE2335" s="113"/>
      <c r="BF2335" s="113"/>
      <c r="BG2335" s="113"/>
      <c r="BH2335" s="113"/>
      <c r="BI2335" s="113"/>
      <c r="BJ2335" s="113"/>
      <c r="BK2335" s="113"/>
      <c r="BL2335" s="113"/>
      <c r="BM2335" s="113"/>
      <c r="BN2335" s="113"/>
      <c r="BO2335" s="113"/>
      <c r="BP2335" s="113"/>
      <c r="BQ2335" s="113"/>
      <c r="BR2335" s="113"/>
      <c r="BS2335" s="113"/>
      <c r="BT2335" s="113"/>
      <c r="BU2335" s="113"/>
      <c r="BV2335" s="113"/>
      <c r="BW2335" s="113"/>
      <c r="BX2335" s="113"/>
      <c r="BY2335" s="113"/>
      <c r="BZ2335" s="113"/>
    </row>
    <row r="2336" spans="1:78" ht="12.75" customHeight="1" x14ac:dyDescent="0.2">
      <c r="A2336" s="170"/>
      <c r="B2336" s="110"/>
      <c r="C2336" s="171"/>
      <c r="D2336" s="171"/>
      <c r="E2336" s="110"/>
      <c r="Q2336" s="110"/>
      <c r="T2336" s="123"/>
    </row>
    <row r="2337" spans="1:78" ht="12.75" customHeight="1" x14ac:dyDescent="0.2">
      <c r="A2337" s="170"/>
      <c r="B2337" s="110"/>
      <c r="C2337" s="171"/>
      <c r="D2337" s="171"/>
      <c r="E2337" s="110"/>
      <c r="Q2337" s="110"/>
      <c r="T2337" s="123"/>
    </row>
    <row r="2338" spans="1:78" ht="12.75" customHeight="1" x14ac:dyDescent="0.2">
      <c r="A2338" s="170"/>
      <c r="B2338" s="110"/>
      <c r="C2338" s="171"/>
      <c r="D2338" s="171"/>
      <c r="E2338" s="110"/>
      <c r="Q2338" s="110"/>
      <c r="R2338" s="123"/>
      <c r="T2338" s="123"/>
      <c r="U2338" s="123"/>
      <c r="V2338" s="123"/>
      <c r="W2338" s="123"/>
      <c r="X2338" s="123"/>
      <c r="Y2338" s="123"/>
      <c r="Z2338" s="123"/>
      <c r="AA2338" s="123"/>
      <c r="AB2338" s="123"/>
      <c r="AC2338" s="123"/>
      <c r="AD2338" s="123"/>
      <c r="AE2338" s="123"/>
      <c r="AF2338" s="123"/>
      <c r="AG2338" s="123"/>
      <c r="AH2338" s="123"/>
      <c r="AI2338" s="123"/>
      <c r="AJ2338" s="123"/>
      <c r="AK2338" s="123"/>
      <c r="AL2338" s="123"/>
      <c r="AM2338" s="123"/>
      <c r="AN2338" s="123"/>
      <c r="AO2338" s="123"/>
      <c r="AP2338" s="123"/>
      <c r="AQ2338" s="123"/>
      <c r="AR2338" s="123"/>
      <c r="AS2338" s="123"/>
      <c r="AT2338" s="123"/>
      <c r="AU2338" s="123"/>
      <c r="AV2338" s="123"/>
      <c r="AW2338" s="123"/>
      <c r="AX2338" s="123"/>
      <c r="AY2338" s="123"/>
      <c r="AZ2338" s="123"/>
      <c r="BA2338" s="123"/>
      <c r="BB2338" s="123"/>
      <c r="BC2338" s="123"/>
      <c r="BD2338" s="123"/>
      <c r="BE2338" s="123"/>
      <c r="BF2338" s="123"/>
      <c r="BG2338" s="123"/>
      <c r="BH2338" s="123"/>
      <c r="BI2338" s="123"/>
      <c r="BJ2338" s="123"/>
      <c r="BK2338" s="123"/>
      <c r="BL2338" s="123"/>
      <c r="BM2338" s="123"/>
      <c r="BN2338" s="123"/>
      <c r="BO2338" s="123"/>
      <c r="BP2338" s="123"/>
      <c r="BQ2338" s="123"/>
      <c r="BR2338" s="123"/>
      <c r="BS2338" s="123"/>
      <c r="BT2338" s="123"/>
      <c r="BU2338" s="123"/>
      <c r="BV2338" s="123"/>
      <c r="BW2338" s="123"/>
      <c r="BX2338" s="123"/>
      <c r="BY2338" s="123"/>
      <c r="BZ2338" s="123"/>
    </row>
    <row r="2339" spans="1:78" ht="12.75" customHeight="1" x14ac:dyDescent="0.2">
      <c r="A2339" s="183"/>
      <c r="B2339" s="110"/>
      <c r="C2339" s="171"/>
      <c r="D2339" s="171"/>
      <c r="E2339" s="110"/>
      <c r="Q2339" s="110"/>
      <c r="R2339" s="123"/>
      <c r="T2339" s="123"/>
      <c r="U2339" s="123"/>
      <c r="V2339" s="123"/>
      <c r="W2339" s="123"/>
      <c r="X2339" s="123"/>
      <c r="Y2339" s="123"/>
      <c r="Z2339" s="123"/>
      <c r="AA2339" s="123"/>
      <c r="AB2339" s="123"/>
      <c r="AC2339" s="123"/>
      <c r="AD2339" s="123"/>
      <c r="AE2339" s="123"/>
      <c r="AF2339" s="123"/>
      <c r="AG2339" s="123"/>
      <c r="AH2339" s="123"/>
      <c r="AI2339" s="123"/>
      <c r="AJ2339" s="123"/>
      <c r="AK2339" s="123"/>
      <c r="AL2339" s="123"/>
      <c r="AM2339" s="123"/>
      <c r="AN2339" s="123"/>
      <c r="AO2339" s="123"/>
      <c r="AP2339" s="123"/>
      <c r="AQ2339" s="123"/>
      <c r="AR2339" s="123"/>
      <c r="AS2339" s="123"/>
      <c r="AT2339" s="123"/>
      <c r="AU2339" s="123"/>
      <c r="AV2339" s="123"/>
      <c r="AW2339" s="123"/>
      <c r="AX2339" s="123"/>
      <c r="AY2339" s="123"/>
      <c r="AZ2339" s="123"/>
      <c r="BA2339" s="123"/>
      <c r="BB2339" s="123"/>
      <c r="BC2339" s="123"/>
      <c r="BD2339" s="123"/>
      <c r="BE2339" s="123"/>
      <c r="BF2339" s="123"/>
      <c r="BG2339" s="123"/>
      <c r="BH2339" s="123"/>
      <c r="BI2339" s="123"/>
      <c r="BJ2339" s="123"/>
      <c r="BK2339" s="123"/>
      <c r="BL2339" s="123"/>
      <c r="BM2339" s="123"/>
      <c r="BN2339" s="123"/>
      <c r="BO2339" s="123"/>
      <c r="BP2339" s="123"/>
      <c r="BQ2339" s="123"/>
      <c r="BR2339" s="123"/>
      <c r="BS2339" s="123"/>
      <c r="BT2339" s="123"/>
      <c r="BU2339" s="123"/>
      <c r="BV2339" s="123"/>
      <c r="BW2339" s="123"/>
      <c r="BX2339" s="123"/>
      <c r="BY2339" s="123"/>
      <c r="BZ2339" s="123"/>
    </row>
    <row r="2340" spans="1:78" ht="12.75" customHeight="1" x14ac:dyDescent="0.2">
      <c r="A2340" s="183"/>
      <c r="B2340" s="110"/>
      <c r="C2340" s="171"/>
      <c r="D2340" s="171"/>
      <c r="E2340" s="110"/>
      <c r="Q2340" s="110"/>
      <c r="R2340" s="123"/>
      <c r="U2340" s="123"/>
      <c r="V2340" s="123"/>
      <c r="W2340" s="123"/>
      <c r="X2340" s="123"/>
      <c r="Y2340" s="123"/>
      <c r="Z2340" s="123"/>
      <c r="AA2340" s="123"/>
      <c r="AB2340" s="123"/>
      <c r="AC2340" s="123"/>
      <c r="AD2340" s="123"/>
      <c r="AE2340" s="123"/>
      <c r="AF2340" s="123"/>
      <c r="AG2340" s="123"/>
      <c r="AH2340" s="123"/>
      <c r="AI2340" s="123"/>
      <c r="AJ2340" s="123"/>
      <c r="AK2340" s="123"/>
      <c r="AL2340" s="123"/>
      <c r="AM2340" s="123"/>
      <c r="AN2340" s="123"/>
      <c r="AO2340" s="123"/>
      <c r="AP2340" s="123"/>
      <c r="AQ2340" s="123"/>
      <c r="AR2340" s="123"/>
      <c r="AS2340" s="123"/>
      <c r="AT2340" s="123"/>
      <c r="AU2340" s="123"/>
      <c r="AV2340" s="123"/>
      <c r="AW2340" s="123"/>
      <c r="AX2340" s="123"/>
      <c r="AY2340" s="123"/>
      <c r="AZ2340" s="123"/>
      <c r="BA2340" s="123"/>
      <c r="BB2340" s="123"/>
      <c r="BC2340" s="123"/>
      <c r="BD2340" s="123"/>
      <c r="BE2340" s="123"/>
      <c r="BF2340" s="123"/>
      <c r="BG2340" s="123"/>
      <c r="BH2340" s="123"/>
      <c r="BI2340" s="123"/>
      <c r="BJ2340" s="123"/>
      <c r="BK2340" s="123"/>
      <c r="BL2340" s="123"/>
      <c r="BM2340" s="123"/>
      <c r="BN2340" s="123"/>
      <c r="BO2340" s="123"/>
      <c r="BP2340" s="123"/>
      <c r="BQ2340" s="123"/>
      <c r="BR2340" s="123"/>
      <c r="BS2340" s="123"/>
      <c r="BT2340" s="123"/>
      <c r="BU2340" s="123"/>
      <c r="BV2340" s="123"/>
      <c r="BW2340" s="123"/>
      <c r="BX2340" s="123"/>
      <c r="BY2340" s="123"/>
      <c r="BZ2340" s="123"/>
    </row>
    <row r="2341" spans="1:78" ht="12.75" customHeight="1" x14ac:dyDescent="0.2">
      <c r="A2341" s="183"/>
      <c r="B2341" s="110"/>
      <c r="C2341" s="171"/>
      <c r="D2341" s="171"/>
      <c r="E2341" s="110"/>
      <c r="Q2341" s="110"/>
      <c r="R2341" s="123"/>
      <c r="U2341" s="123"/>
      <c r="V2341" s="123"/>
      <c r="W2341" s="123"/>
      <c r="X2341" s="123"/>
      <c r="Y2341" s="123"/>
      <c r="Z2341" s="123"/>
      <c r="AA2341" s="123"/>
      <c r="AB2341" s="123"/>
      <c r="AC2341" s="123"/>
      <c r="AD2341" s="123"/>
      <c r="AE2341" s="123"/>
      <c r="AF2341" s="123"/>
      <c r="AG2341" s="123"/>
      <c r="AH2341" s="123"/>
      <c r="AI2341" s="123"/>
      <c r="AJ2341" s="123"/>
      <c r="AK2341" s="123"/>
      <c r="AL2341" s="123"/>
      <c r="AM2341" s="123"/>
      <c r="AN2341" s="123"/>
      <c r="AO2341" s="123"/>
      <c r="AP2341" s="123"/>
      <c r="AQ2341" s="123"/>
      <c r="AR2341" s="123"/>
      <c r="AS2341" s="123"/>
      <c r="AT2341" s="123"/>
      <c r="AU2341" s="123"/>
      <c r="AV2341" s="123"/>
      <c r="AW2341" s="123"/>
      <c r="AX2341" s="123"/>
      <c r="AY2341" s="123"/>
      <c r="AZ2341" s="123"/>
      <c r="BA2341" s="123"/>
      <c r="BB2341" s="123"/>
      <c r="BC2341" s="123"/>
      <c r="BD2341" s="123"/>
      <c r="BE2341" s="123"/>
      <c r="BF2341" s="123"/>
      <c r="BG2341" s="123"/>
      <c r="BH2341" s="123"/>
      <c r="BI2341" s="123"/>
      <c r="BJ2341" s="123"/>
      <c r="BK2341" s="123"/>
      <c r="BL2341" s="123"/>
      <c r="BM2341" s="123"/>
      <c r="BN2341" s="123"/>
      <c r="BO2341" s="123"/>
      <c r="BP2341" s="123"/>
      <c r="BQ2341" s="123"/>
      <c r="BR2341" s="123"/>
      <c r="BS2341" s="123"/>
      <c r="BT2341" s="123"/>
      <c r="BU2341" s="123"/>
      <c r="BV2341" s="123"/>
      <c r="BW2341" s="123"/>
      <c r="BX2341" s="123"/>
      <c r="BY2341" s="123"/>
      <c r="BZ2341" s="123"/>
    </row>
    <row r="2342" spans="1:78" ht="12.75" customHeight="1" x14ac:dyDescent="0.2">
      <c r="A2342" s="170"/>
      <c r="B2342" s="110"/>
      <c r="C2342" s="171"/>
      <c r="D2342" s="169"/>
      <c r="E2342" s="110"/>
      <c r="Q2342" s="110"/>
    </row>
    <row r="2343" spans="1:78" ht="12.75" customHeight="1" x14ac:dyDescent="0.2">
      <c r="A2343" s="170"/>
      <c r="B2343" s="110"/>
      <c r="C2343" s="171"/>
      <c r="D2343" s="169"/>
      <c r="E2343" s="110"/>
      <c r="Q2343" s="110"/>
    </row>
    <row r="2344" spans="1:78" ht="12.75" customHeight="1" x14ac:dyDescent="0.2">
      <c r="A2344" s="170"/>
      <c r="B2344" s="110"/>
      <c r="C2344" s="171"/>
      <c r="D2344" s="169"/>
      <c r="E2344" s="110"/>
      <c r="Q2344" s="110"/>
    </row>
    <row r="2345" spans="1:78" ht="12.75" customHeight="1" x14ac:dyDescent="0.2">
      <c r="B2345" s="110"/>
      <c r="C2345" s="169"/>
      <c r="D2345" s="169"/>
      <c r="E2345" s="110"/>
      <c r="Q2345" s="110"/>
    </row>
    <row r="2346" spans="1:78" ht="12.75" customHeight="1" x14ac:dyDescent="0.2">
      <c r="A2346" s="117"/>
      <c r="B2346" s="110"/>
      <c r="C2346" s="169"/>
      <c r="D2346" s="169"/>
      <c r="E2346" s="110"/>
      <c r="Q2346" s="110"/>
    </row>
    <row r="2347" spans="1:78" ht="12.75" customHeight="1" x14ac:dyDescent="0.2">
      <c r="A2347" s="183"/>
      <c r="B2347" s="110"/>
      <c r="C2347" s="169"/>
      <c r="D2347" s="169"/>
      <c r="E2347" s="110"/>
      <c r="Q2347" s="110"/>
    </row>
    <row r="2348" spans="1:78" ht="12.75" customHeight="1" x14ac:dyDescent="0.2">
      <c r="A2348" s="183"/>
      <c r="B2348" s="110"/>
      <c r="C2348" s="169"/>
      <c r="D2348" s="169"/>
      <c r="E2348" s="110"/>
      <c r="Q2348" s="110"/>
    </row>
    <row r="2349" spans="1:78" ht="12.75" customHeight="1" x14ac:dyDescent="0.2">
      <c r="A2349" s="170"/>
      <c r="B2349" s="110"/>
      <c r="C2349" s="171"/>
      <c r="D2349" s="169"/>
      <c r="E2349" s="110"/>
      <c r="Q2349" s="110"/>
    </row>
    <row r="2350" spans="1:78" ht="12.75" customHeight="1" x14ac:dyDescent="0.2">
      <c r="B2350" s="110"/>
      <c r="C2350" s="169"/>
      <c r="D2350" s="169"/>
      <c r="E2350" s="110"/>
      <c r="Q2350" s="110"/>
    </row>
    <row r="2351" spans="1:78" ht="12.75" customHeight="1" x14ac:dyDescent="0.2">
      <c r="B2351" s="110"/>
      <c r="C2351" s="169"/>
      <c r="D2351" s="169"/>
      <c r="E2351" s="110"/>
      <c r="Q2351" s="110"/>
    </row>
    <row r="2352" spans="1:78" ht="12.75" customHeight="1" x14ac:dyDescent="0.2">
      <c r="A2352" s="172"/>
      <c r="B2352" s="110"/>
      <c r="C2352" s="171"/>
      <c r="D2352" s="171"/>
      <c r="E2352" s="110"/>
      <c r="Q2352" s="110"/>
    </row>
    <row r="2353" spans="1:17" ht="12.75" customHeight="1" x14ac:dyDescent="0.2">
      <c r="B2353" s="110"/>
      <c r="C2353" s="169"/>
      <c r="D2353" s="169"/>
      <c r="E2353" s="110"/>
      <c r="Q2353" s="110"/>
    </row>
    <row r="2354" spans="1:17" ht="12.75" customHeight="1" x14ac:dyDescent="0.2">
      <c r="A2354" s="170"/>
      <c r="B2354" s="110"/>
      <c r="C2354" s="171"/>
      <c r="D2354" s="171"/>
      <c r="E2354" s="110"/>
      <c r="Q2354" s="110"/>
    </row>
    <row r="2355" spans="1:17" ht="12.75" customHeight="1" x14ac:dyDescent="0.2">
      <c r="C2355" s="169"/>
      <c r="E2355" s="110"/>
      <c r="Q2355" s="110"/>
    </row>
    <row r="2356" spans="1:17" ht="12.75" customHeight="1" x14ac:dyDescent="0.2">
      <c r="A2356" s="170"/>
      <c r="B2356" s="110"/>
      <c r="C2356" s="171"/>
      <c r="D2356" s="169"/>
      <c r="E2356" s="110"/>
      <c r="Q2356" s="110"/>
    </row>
    <row r="2357" spans="1:17" ht="12.75" customHeight="1" x14ac:dyDescent="0.2">
      <c r="A2357" s="183"/>
      <c r="B2357" s="110"/>
      <c r="C2357" s="171"/>
      <c r="D2357" s="169"/>
      <c r="E2357" s="110"/>
      <c r="Q2357" s="110"/>
    </row>
    <row r="2358" spans="1:17" ht="12.75" customHeight="1" x14ac:dyDescent="0.2">
      <c r="B2358" s="110"/>
      <c r="C2358" s="169"/>
      <c r="D2358" s="169"/>
      <c r="E2358" s="110"/>
      <c r="Q2358" s="110"/>
    </row>
    <row r="2359" spans="1:17" ht="12.75" customHeight="1" x14ac:dyDescent="0.2">
      <c r="A2359" s="183"/>
      <c r="B2359" s="110"/>
      <c r="C2359" s="171"/>
      <c r="D2359" s="169"/>
      <c r="E2359" s="110"/>
      <c r="Q2359" s="110"/>
    </row>
    <row r="2360" spans="1:17" ht="12.75" customHeight="1" x14ac:dyDescent="0.2">
      <c r="A2360" s="183"/>
      <c r="B2360" s="110"/>
      <c r="C2360" s="169"/>
      <c r="D2360" s="169"/>
      <c r="E2360" s="110"/>
      <c r="Q2360" s="110"/>
    </row>
    <row r="2361" spans="1:17" ht="12.75" customHeight="1" x14ac:dyDescent="0.2">
      <c r="A2361" s="170"/>
      <c r="B2361" s="110"/>
      <c r="C2361" s="171"/>
      <c r="D2361" s="171"/>
      <c r="E2361" s="110"/>
      <c r="Q2361" s="110"/>
    </row>
    <row r="2362" spans="1:17" ht="12.75" customHeight="1" x14ac:dyDescent="0.2">
      <c r="A2362" s="170"/>
      <c r="B2362" s="110"/>
      <c r="C2362" s="110"/>
      <c r="E2362" s="110"/>
      <c r="Q2362" s="110"/>
    </row>
    <row r="2363" spans="1:17" ht="12.75" customHeight="1" x14ac:dyDescent="0.2">
      <c r="A2363" s="183"/>
      <c r="B2363" s="110"/>
      <c r="C2363" s="110"/>
      <c r="E2363" s="110"/>
      <c r="Q2363" s="110"/>
    </row>
    <row r="2364" spans="1:17" ht="12.75" customHeight="1" x14ac:dyDescent="0.2">
      <c r="A2364" s="170"/>
      <c r="B2364" s="110"/>
      <c r="C2364" s="171"/>
      <c r="D2364" s="171"/>
      <c r="E2364" s="110"/>
      <c r="Q2364" s="110"/>
    </row>
    <row r="2365" spans="1:17" ht="12.75" customHeight="1" x14ac:dyDescent="0.2">
      <c r="A2365" s="170"/>
      <c r="B2365" s="110"/>
      <c r="C2365" s="171"/>
      <c r="D2365" s="171"/>
      <c r="E2365" s="110"/>
      <c r="Q2365" s="110"/>
    </row>
    <row r="2366" spans="1:17" ht="12.75" customHeight="1" x14ac:dyDescent="0.2">
      <c r="A2366" s="170"/>
      <c r="B2366" s="110"/>
      <c r="C2366" s="171"/>
      <c r="D2366" s="171"/>
      <c r="E2366" s="110"/>
      <c r="Q2366" s="110"/>
    </row>
    <row r="2367" spans="1:17" ht="12.75" customHeight="1" x14ac:dyDescent="0.2">
      <c r="A2367" s="172"/>
      <c r="B2367" s="110"/>
      <c r="C2367" s="171"/>
      <c r="D2367" s="171"/>
      <c r="E2367" s="110"/>
      <c r="Q2367" s="110"/>
    </row>
    <row r="2368" spans="1:17" ht="12.75" customHeight="1" x14ac:dyDescent="0.2">
      <c r="A2368" s="183"/>
      <c r="B2368" s="110"/>
      <c r="C2368" s="171"/>
      <c r="D2368" s="171"/>
      <c r="E2368" s="110"/>
      <c r="Q2368" s="110"/>
    </row>
    <row r="2369" spans="1:78" ht="12.75" customHeight="1" x14ac:dyDescent="0.2">
      <c r="A2369" s="117"/>
      <c r="B2369" s="110"/>
      <c r="C2369" s="171"/>
      <c r="D2369" s="171"/>
      <c r="E2369" s="110"/>
      <c r="Q2369" s="110"/>
    </row>
    <row r="2370" spans="1:78" ht="12.75" customHeight="1" x14ac:dyDescent="0.2">
      <c r="B2370" s="110"/>
      <c r="C2370" s="169"/>
      <c r="D2370" s="169"/>
      <c r="E2370" s="110"/>
      <c r="Q2370" s="110"/>
    </row>
    <row r="2371" spans="1:78" s="192" customFormat="1" ht="12.75" customHeight="1" x14ac:dyDescent="0.2">
      <c r="A2371" s="114"/>
      <c r="B2371" s="110"/>
      <c r="C2371" s="169"/>
      <c r="D2371" s="169"/>
      <c r="E2371" s="110"/>
      <c r="F2371" s="110"/>
      <c r="G2371" s="110"/>
      <c r="H2371" s="110"/>
      <c r="I2371" s="110"/>
      <c r="J2371" s="110"/>
      <c r="K2371" s="110"/>
      <c r="L2371" s="110"/>
      <c r="M2371" s="110"/>
      <c r="N2371" s="110"/>
      <c r="O2371" s="110"/>
      <c r="P2371" s="110"/>
      <c r="Q2371" s="110"/>
      <c r="R2371" s="113"/>
      <c r="S2371" s="113"/>
      <c r="T2371" s="113"/>
      <c r="U2371" s="113"/>
      <c r="V2371" s="113"/>
      <c r="W2371" s="113"/>
      <c r="X2371" s="113"/>
      <c r="Y2371" s="113"/>
      <c r="Z2371" s="113"/>
      <c r="AA2371" s="113"/>
      <c r="AB2371" s="113"/>
      <c r="AC2371" s="113"/>
      <c r="AD2371" s="113"/>
      <c r="AE2371" s="113"/>
      <c r="AF2371" s="113"/>
      <c r="AG2371" s="113"/>
      <c r="AH2371" s="113"/>
      <c r="AI2371" s="113"/>
      <c r="AJ2371" s="113"/>
      <c r="AK2371" s="113"/>
      <c r="AL2371" s="113"/>
      <c r="AM2371" s="113"/>
      <c r="AN2371" s="113"/>
      <c r="AO2371" s="113"/>
      <c r="AP2371" s="113"/>
      <c r="AQ2371" s="113"/>
      <c r="AR2371" s="113"/>
      <c r="AS2371" s="113"/>
      <c r="AT2371" s="113"/>
      <c r="AU2371" s="113"/>
      <c r="AV2371" s="113"/>
      <c r="AW2371" s="113"/>
      <c r="AX2371" s="113"/>
      <c r="AY2371" s="113"/>
      <c r="AZ2371" s="113"/>
      <c r="BA2371" s="113"/>
      <c r="BB2371" s="113"/>
      <c r="BC2371" s="113"/>
      <c r="BD2371" s="113"/>
      <c r="BE2371" s="113"/>
      <c r="BF2371" s="113"/>
      <c r="BG2371" s="113"/>
      <c r="BH2371" s="113"/>
      <c r="BI2371" s="113"/>
      <c r="BJ2371" s="113"/>
      <c r="BK2371" s="113"/>
      <c r="BL2371" s="113"/>
      <c r="BM2371" s="113"/>
      <c r="BN2371" s="113"/>
      <c r="BO2371" s="113"/>
      <c r="BP2371" s="113"/>
      <c r="BQ2371" s="113"/>
      <c r="BR2371" s="113"/>
      <c r="BS2371" s="113"/>
      <c r="BT2371" s="113"/>
      <c r="BU2371" s="113"/>
      <c r="BV2371" s="113"/>
      <c r="BW2371" s="113"/>
      <c r="BX2371" s="113"/>
      <c r="BY2371" s="113"/>
      <c r="BZ2371" s="113"/>
    </row>
    <row r="2372" spans="1:78" s="192" customFormat="1" ht="12.75" customHeight="1" x14ac:dyDescent="0.2">
      <c r="A2372" s="170"/>
      <c r="B2372" s="110"/>
      <c r="C2372" s="171"/>
      <c r="D2372" s="169"/>
      <c r="E2372" s="110"/>
      <c r="F2372" s="110"/>
      <c r="G2372" s="110"/>
      <c r="H2372" s="110"/>
      <c r="I2372" s="110"/>
      <c r="J2372" s="110"/>
      <c r="K2372" s="110"/>
      <c r="L2372" s="110"/>
      <c r="M2372" s="110"/>
      <c r="N2372" s="110"/>
      <c r="O2372" s="110"/>
      <c r="P2372" s="110"/>
      <c r="Q2372" s="110"/>
      <c r="R2372" s="113"/>
      <c r="S2372" s="113"/>
      <c r="T2372" s="113"/>
      <c r="U2372" s="113"/>
      <c r="V2372" s="113"/>
      <c r="W2372" s="113"/>
      <c r="X2372" s="113"/>
      <c r="Y2372" s="113"/>
      <c r="Z2372" s="113"/>
      <c r="AA2372" s="113"/>
      <c r="AB2372" s="113"/>
      <c r="AC2372" s="113"/>
      <c r="AD2372" s="113"/>
      <c r="AE2372" s="113"/>
      <c r="AF2372" s="113"/>
      <c r="AG2372" s="113"/>
      <c r="AH2372" s="113"/>
      <c r="AI2372" s="113"/>
      <c r="AJ2372" s="113"/>
      <c r="AK2372" s="113"/>
      <c r="AL2372" s="113"/>
      <c r="AM2372" s="113"/>
      <c r="AN2372" s="113"/>
      <c r="AO2372" s="113"/>
      <c r="AP2372" s="113"/>
      <c r="AQ2372" s="113"/>
      <c r="AR2372" s="113"/>
      <c r="AS2372" s="113"/>
      <c r="AT2372" s="113"/>
      <c r="AU2372" s="113"/>
      <c r="AV2372" s="113"/>
      <c r="AW2372" s="113"/>
      <c r="AX2372" s="113"/>
      <c r="AY2372" s="113"/>
      <c r="AZ2372" s="113"/>
      <c r="BA2372" s="113"/>
      <c r="BB2372" s="113"/>
      <c r="BC2372" s="113"/>
      <c r="BD2372" s="113"/>
      <c r="BE2372" s="113"/>
      <c r="BF2372" s="113"/>
      <c r="BG2372" s="113"/>
      <c r="BH2372" s="113"/>
      <c r="BI2372" s="113"/>
      <c r="BJ2372" s="113"/>
      <c r="BK2372" s="113"/>
      <c r="BL2372" s="113"/>
      <c r="BM2372" s="113"/>
      <c r="BN2372" s="113"/>
      <c r="BO2372" s="113"/>
      <c r="BP2372" s="113"/>
      <c r="BQ2372" s="113"/>
      <c r="BR2372" s="113"/>
      <c r="BS2372" s="113"/>
      <c r="BT2372" s="113"/>
      <c r="BU2372" s="113"/>
      <c r="BV2372" s="113"/>
      <c r="BW2372" s="113"/>
      <c r="BX2372" s="113"/>
      <c r="BY2372" s="113"/>
      <c r="BZ2372" s="113"/>
    </row>
    <row r="2373" spans="1:78" s="192" customFormat="1" ht="12.75" customHeight="1" x14ac:dyDescent="0.2">
      <c r="A2373" s="170"/>
      <c r="B2373" s="110"/>
      <c r="C2373" s="171"/>
      <c r="D2373" s="169"/>
      <c r="E2373" s="110"/>
      <c r="F2373" s="110"/>
      <c r="G2373" s="110"/>
      <c r="H2373" s="110"/>
      <c r="I2373" s="110"/>
      <c r="J2373" s="110"/>
      <c r="K2373" s="110"/>
      <c r="L2373" s="110"/>
      <c r="M2373" s="110"/>
      <c r="N2373" s="110"/>
      <c r="O2373" s="110"/>
      <c r="P2373" s="110"/>
      <c r="Q2373" s="110"/>
      <c r="R2373" s="113"/>
      <c r="S2373" s="113"/>
      <c r="T2373" s="113"/>
      <c r="U2373" s="113"/>
      <c r="V2373" s="113"/>
      <c r="W2373" s="113"/>
      <c r="X2373" s="113"/>
      <c r="Y2373" s="113"/>
      <c r="Z2373" s="113"/>
      <c r="AA2373" s="113"/>
      <c r="AB2373" s="113"/>
      <c r="AC2373" s="113"/>
      <c r="AD2373" s="113"/>
      <c r="AE2373" s="113"/>
      <c r="AF2373" s="113"/>
      <c r="AG2373" s="113"/>
      <c r="AH2373" s="113"/>
      <c r="AI2373" s="113"/>
      <c r="AJ2373" s="113"/>
      <c r="AK2373" s="113"/>
      <c r="AL2373" s="113"/>
      <c r="AM2373" s="113"/>
      <c r="AN2373" s="113"/>
      <c r="AO2373" s="113"/>
      <c r="AP2373" s="113"/>
      <c r="AQ2373" s="113"/>
      <c r="AR2373" s="113"/>
      <c r="AS2373" s="113"/>
      <c r="AT2373" s="113"/>
      <c r="AU2373" s="113"/>
      <c r="AV2373" s="113"/>
      <c r="AW2373" s="113"/>
      <c r="AX2373" s="113"/>
      <c r="AY2373" s="113"/>
      <c r="AZ2373" s="113"/>
      <c r="BA2373" s="113"/>
      <c r="BB2373" s="113"/>
      <c r="BC2373" s="113"/>
      <c r="BD2373" s="113"/>
      <c r="BE2373" s="113"/>
      <c r="BF2373" s="113"/>
      <c r="BG2373" s="113"/>
      <c r="BH2373" s="113"/>
      <c r="BI2373" s="113"/>
      <c r="BJ2373" s="113"/>
      <c r="BK2373" s="113"/>
      <c r="BL2373" s="113"/>
      <c r="BM2373" s="113"/>
      <c r="BN2373" s="113"/>
      <c r="BO2373" s="113"/>
      <c r="BP2373" s="113"/>
      <c r="BQ2373" s="113"/>
      <c r="BR2373" s="113"/>
      <c r="BS2373" s="113"/>
      <c r="BT2373" s="113"/>
      <c r="BU2373" s="113"/>
      <c r="BV2373" s="113"/>
      <c r="BW2373" s="113"/>
      <c r="BX2373" s="113"/>
      <c r="BY2373" s="113"/>
      <c r="BZ2373" s="113"/>
    </row>
    <row r="2374" spans="1:78" s="192" customFormat="1" ht="12.75" customHeight="1" x14ac:dyDescent="0.2">
      <c r="A2374" s="170"/>
      <c r="B2374" s="110"/>
      <c r="C2374" s="171"/>
      <c r="D2374" s="171"/>
      <c r="E2374" s="110"/>
      <c r="F2374" s="110"/>
      <c r="G2374" s="110"/>
      <c r="H2374" s="110"/>
      <c r="I2374" s="110"/>
      <c r="J2374" s="110"/>
      <c r="K2374" s="110"/>
      <c r="L2374" s="110"/>
      <c r="M2374" s="110"/>
      <c r="N2374" s="110"/>
      <c r="O2374" s="110"/>
      <c r="P2374" s="110"/>
      <c r="Q2374" s="110"/>
      <c r="R2374" s="113"/>
      <c r="S2374" s="113"/>
      <c r="T2374" s="113"/>
      <c r="U2374" s="113"/>
      <c r="V2374" s="113"/>
      <c r="W2374" s="113"/>
      <c r="X2374" s="113"/>
      <c r="Y2374" s="113"/>
      <c r="Z2374" s="113"/>
      <c r="AA2374" s="113"/>
      <c r="AB2374" s="113"/>
      <c r="AC2374" s="113"/>
      <c r="AD2374" s="113"/>
      <c r="AE2374" s="113"/>
      <c r="AF2374" s="113"/>
      <c r="AG2374" s="113"/>
      <c r="AH2374" s="113"/>
      <c r="AI2374" s="113"/>
      <c r="AJ2374" s="113"/>
      <c r="AK2374" s="113"/>
      <c r="AL2374" s="113"/>
      <c r="AM2374" s="113"/>
      <c r="AN2374" s="113"/>
      <c r="AO2374" s="113"/>
      <c r="AP2374" s="113"/>
      <c r="AQ2374" s="113"/>
      <c r="AR2374" s="113"/>
      <c r="AS2374" s="113"/>
      <c r="AT2374" s="113"/>
      <c r="AU2374" s="113"/>
      <c r="AV2374" s="113"/>
      <c r="AW2374" s="113"/>
      <c r="AX2374" s="113"/>
      <c r="AY2374" s="113"/>
      <c r="AZ2374" s="113"/>
      <c r="BA2374" s="113"/>
      <c r="BB2374" s="113"/>
      <c r="BC2374" s="113"/>
      <c r="BD2374" s="113"/>
      <c r="BE2374" s="113"/>
      <c r="BF2374" s="113"/>
      <c r="BG2374" s="113"/>
      <c r="BH2374" s="113"/>
      <c r="BI2374" s="113"/>
      <c r="BJ2374" s="113"/>
      <c r="BK2374" s="113"/>
      <c r="BL2374" s="113"/>
      <c r="BM2374" s="113"/>
      <c r="BN2374" s="113"/>
      <c r="BO2374" s="113"/>
      <c r="BP2374" s="113"/>
      <c r="BQ2374" s="113"/>
      <c r="BR2374" s="113"/>
      <c r="BS2374" s="113"/>
      <c r="BT2374" s="113"/>
      <c r="BU2374" s="113"/>
      <c r="BV2374" s="113"/>
      <c r="BW2374" s="113"/>
      <c r="BX2374" s="113"/>
      <c r="BY2374" s="113"/>
      <c r="BZ2374" s="113"/>
    </row>
    <row r="2375" spans="1:78" ht="12.75" customHeight="1" x14ac:dyDescent="0.2">
      <c r="B2375" s="110"/>
      <c r="C2375" s="169"/>
      <c r="D2375" s="169"/>
      <c r="E2375" s="110"/>
      <c r="Q2375" s="110"/>
      <c r="BW2375" s="192"/>
      <c r="BX2375" s="192"/>
      <c r="BY2375" s="192"/>
      <c r="BZ2375" s="192"/>
    </row>
    <row r="2376" spans="1:78" ht="12.75" customHeight="1" x14ac:dyDescent="0.2">
      <c r="B2376" s="169"/>
      <c r="C2376" s="169"/>
      <c r="E2376" s="110"/>
      <c r="Q2376" s="110"/>
      <c r="BW2376" s="192"/>
      <c r="BX2376" s="192"/>
      <c r="BY2376" s="192"/>
      <c r="BZ2376" s="192"/>
    </row>
    <row r="2377" spans="1:78" ht="12.75" customHeight="1" x14ac:dyDescent="0.2">
      <c r="B2377" s="110"/>
      <c r="C2377" s="169"/>
      <c r="D2377" s="169"/>
      <c r="E2377" s="110"/>
      <c r="Q2377" s="110"/>
      <c r="BW2377" s="192"/>
      <c r="BX2377" s="192"/>
      <c r="BY2377" s="192"/>
      <c r="BZ2377" s="192"/>
    </row>
    <row r="2378" spans="1:78" ht="12.75" customHeight="1" x14ac:dyDescent="0.2">
      <c r="B2378" s="110"/>
      <c r="C2378" s="169"/>
      <c r="D2378" s="169"/>
      <c r="E2378" s="110"/>
      <c r="Q2378" s="110"/>
      <c r="BW2378" s="192"/>
      <c r="BX2378" s="192"/>
      <c r="BY2378" s="192"/>
      <c r="BZ2378" s="192"/>
    </row>
    <row r="2379" spans="1:78" ht="12.75" customHeight="1" x14ac:dyDescent="0.2">
      <c r="B2379" s="110"/>
      <c r="C2379" s="169"/>
      <c r="D2379" s="169"/>
      <c r="E2379" s="110"/>
      <c r="Q2379" s="110"/>
      <c r="BW2379" s="192"/>
      <c r="BX2379" s="192"/>
      <c r="BY2379" s="192"/>
      <c r="BZ2379" s="192"/>
    </row>
    <row r="2380" spans="1:78" ht="12.75" customHeight="1" x14ac:dyDescent="0.2">
      <c r="B2380" s="110"/>
      <c r="C2380" s="169"/>
      <c r="D2380" s="169"/>
      <c r="E2380" s="110"/>
      <c r="Q2380" s="110"/>
      <c r="BW2380" s="192"/>
      <c r="BX2380" s="192"/>
      <c r="BY2380" s="192"/>
      <c r="BZ2380" s="192"/>
    </row>
    <row r="2381" spans="1:78" ht="12.75" customHeight="1" x14ac:dyDescent="0.2">
      <c r="B2381" s="110"/>
      <c r="C2381" s="169"/>
      <c r="D2381" s="169"/>
      <c r="E2381" s="110"/>
      <c r="Q2381" s="110"/>
      <c r="BW2381" s="192"/>
      <c r="BX2381" s="192"/>
      <c r="BY2381" s="192"/>
      <c r="BZ2381" s="192"/>
    </row>
    <row r="2382" spans="1:78" ht="12.75" customHeight="1" x14ac:dyDescent="0.2">
      <c r="C2382" s="169"/>
      <c r="E2382" s="110"/>
      <c r="Q2382" s="110"/>
    </row>
    <row r="2383" spans="1:78" ht="12.75" customHeight="1" x14ac:dyDescent="0.2">
      <c r="A2383" s="183"/>
      <c r="C2383" s="169"/>
      <c r="E2383" s="110"/>
      <c r="Q2383" s="110"/>
    </row>
    <row r="2384" spans="1:78" ht="12.75" customHeight="1" x14ac:dyDescent="0.2">
      <c r="B2384" s="110"/>
      <c r="C2384" s="169"/>
      <c r="D2384" s="169"/>
      <c r="E2384" s="110"/>
      <c r="Q2384" s="110"/>
    </row>
    <row r="2385" spans="1:17" ht="12.75" customHeight="1" x14ac:dyDescent="0.2">
      <c r="B2385" s="110"/>
      <c r="C2385" s="169"/>
      <c r="D2385" s="169"/>
      <c r="E2385" s="110"/>
      <c r="Q2385" s="110"/>
    </row>
    <row r="2386" spans="1:17" ht="12.75" customHeight="1" x14ac:dyDescent="0.2">
      <c r="A2386" s="170"/>
      <c r="B2386" s="110"/>
      <c r="C2386" s="171"/>
      <c r="D2386" s="169"/>
      <c r="E2386" s="110"/>
      <c r="Q2386" s="110"/>
    </row>
    <row r="2387" spans="1:17" ht="12.75" customHeight="1" x14ac:dyDescent="0.2">
      <c r="A2387" s="170"/>
      <c r="B2387" s="110"/>
      <c r="C2387" s="171"/>
      <c r="D2387" s="169"/>
      <c r="E2387" s="110"/>
      <c r="Q2387" s="110"/>
    </row>
    <row r="2388" spans="1:17" ht="12.75" customHeight="1" x14ac:dyDescent="0.2">
      <c r="A2388" s="117"/>
      <c r="B2388" s="110"/>
      <c r="C2388" s="171"/>
      <c r="D2388" s="169"/>
      <c r="E2388" s="110"/>
      <c r="Q2388" s="110"/>
    </row>
    <row r="2389" spans="1:17" ht="12.75" customHeight="1" x14ac:dyDescent="0.2">
      <c r="A2389" s="170"/>
      <c r="B2389" s="110"/>
      <c r="C2389" s="171"/>
      <c r="D2389" s="169"/>
      <c r="E2389" s="110"/>
      <c r="Q2389" s="110"/>
    </row>
    <row r="2390" spans="1:17" ht="12.75" customHeight="1" x14ac:dyDescent="0.2">
      <c r="A2390" s="183"/>
      <c r="B2390" s="110"/>
      <c r="C2390" s="171"/>
      <c r="D2390" s="169"/>
      <c r="E2390" s="110"/>
      <c r="Q2390" s="110"/>
    </row>
    <row r="2391" spans="1:17" ht="12.75" customHeight="1" x14ac:dyDescent="0.2">
      <c r="A2391" s="170"/>
      <c r="B2391" s="110"/>
      <c r="C2391" s="171"/>
      <c r="D2391" s="169"/>
      <c r="E2391" s="110"/>
      <c r="Q2391" s="110"/>
    </row>
    <row r="2392" spans="1:17" ht="12.75" customHeight="1" x14ac:dyDescent="0.2">
      <c r="A2392" s="170"/>
      <c r="B2392" s="110"/>
      <c r="C2392" s="171"/>
      <c r="D2392" s="171"/>
      <c r="E2392" s="110"/>
      <c r="Q2392" s="110"/>
    </row>
    <row r="2393" spans="1:17" ht="12.75" customHeight="1" x14ac:dyDescent="0.2">
      <c r="B2393" s="110"/>
      <c r="C2393" s="169"/>
      <c r="D2393" s="169"/>
      <c r="E2393" s="110"/>
      <c r="Q2393" s="110"/>
    </row>
    <row r="2394" spans="1:17" ht="12.75" customHeight="1" x14ac:dyDescent="0.2">
      <c r="A2394" s="170"/>
      <c r="B2394" s="110"/>
      <c r="C2394" s="171"/>
      <c r="D2394" s="171"/>
      <c r="E2394" s="110"/>
      <c r="Q2394" s="110"/>
    </row>
    <row r="2395" spans="1:17" ht="12.75" customHeight="1" x14ac:dyDescent="0.2">
      <c r="A2395" s="170"/>
      <c r="B2395" s="110"/>
      <c r="C2395" s="171"/>
      <c r="D2395" s="171"/>
      <c r="E2395" s="110"/>
      <c r="Q2395" s="110"/>
    </row>
    <row r="2396" spans="1:17" ht="12.75" customHeight="1" x14ac:dyDescent="0.2">
      <c r="A2396" s="170"/>
      <c r="B2396" s="110"/>
      <c r="C2396" s="171"/>
      <c r="D2396" s="171"/>
      <c r="E2396" s="110"/>
      <c r="Q2396" s="110"/>
    </row>
    <row r="2397" spans="1:17" ht="12.75" customHeight="1" x14ac:dyDescent="0.2">
      <c r="B2397" s="169"/>
      <c r="C2397" s="169"/>
      <c r="E2397" s="110"/>
      <c r="Q2397" s="110"/>
    </row>
    <row r="2398" spans="1:17" ht="12.75" customHeight="1" x14ac:dyDescent="0.2">
      <c r="A2398" s="170"/>
      <c r="B2398" s="110"/>
      <c r="C2398" s="171"/>
      <c r="D2398" s="169"/>
      <c r="E2398" s="110"/>
      <c r="Q2398" s="110"/>
    </row>
    <row r="2399" spans="1:17" ht="12.75" customHeight="1" x14ac:dyDescent="0.2">
      <c r="A2399" s="170"/>
      <c r="B2399" s="110"/>
      <c r="C2399" s="171"/>
      <c r="D2399" s="169"/>
      <c r="E2399" s="110"/>
      <c r="Q2399" s="110"/>
    </row>
    <row r="2400" spans="1:17" x14ac:dyDescent="0.2">
      <c r="A2400" s="120"/>
      <c r="B2400" s="169"/>
      <c r="C2400" s="169"/>
      <c r="E2400" s="110"/>
      <c r="Q2400" s="110"/>
    </row>
    <row r="2401" spans="1:17" x14ac:dyDescent="0.2">
      <c r="A2401" s="120"/>
      <c r="B2401" s="169"/>
      <c r="C2401" s="169"/>
      <c r="E2401" s="110"/>
      <c r="Q2401" s="110"/>
    </row>
    <row r="2402" spans="1:17" x14ac:dyDescent="0.2">
      <c r="A2402" s="120"/>
      <c r="B2402" s="169"/>
      <c r="C2402" s="169"/>
      <c r="E2402" s="110"/>
      <c r="Q2402" s="110"/>
    </row>
    <row r="2403" spans="1:17" x14ac:dyDescent="0.2">
      <c r="A2403" s="120"/>
      <c r="B2403" s="169"/>
      <c r="C2403" s="169"/>
      <c r="E2403" s="110"/>
      <c r="Q2403" s="110"/>
    </row>
    <row r="2404" spans="1:17" x14ac:dyDescent="0.2">
      <c r="A2404" s="120"/>
      <c r="B2404" s="169"/>
      <c r="C2404" s="169"/>
      <c r="E2404" s="110"/>
      <c r="Q2404" s="110"/>
    </row>
    <row r="2405" spans="1:17" x14ac:dyDescent="0.2">
      <c r="A2405" s="120"/>
      <c r="B2405" s="169"/>
      <c r="C2405" s="169"/>
      <c r="E2405" s="110"/>
      <c r="Q2405" s="110"/>
    </row>
    <row r="2406" spans="1:17" x14ac:dyDescent="0.2">
      <c r="A2406" s="120"/>
      <c r="B2406" s="169"/>
      <c r="C2406" s="169"/>
      <c r="E2406" s="110"/>
      <c r="Q2406" s="110"/>
    </row>
    <row r="2407" spans="1:17" x14ac:dyDescent="0.2">
      <c r="A2407" s="120"/>
      <c r="B2407" s="169"/>
      <c r="C2407" s="169"/>
      <c r="E2407" s="110"/>
      <c r="Q2407" s="110"/>
    </row>
    <row r="2408" spans="1:17" x14ac:dyDescent="0.2">
      <c r="A2408" s="120"/>
      <c r="B2408" s="169"/>
      <c r="C2408" s="169"/>
      <c r="E2408" s="110"/>
      <c r="Q2408" s="110"/>
    </row>
    <row r="2409" spans="1:17" x14ac:dyDescent="0.2">
      <c r="A2409" s="120"/>
      <c r="B2409" s="169"/>
      <c r="C2409" s="169"/>
      <c r="E2409" s="110"/>
      <c r="Q2409" s="110"/>
    </row>
    <row r="2410" spans="1:17" x14ac:dyDescent="0.2">
      <c r="A2410" s="120"/>
      <c r="B2410" s="169"/>
      <c r="C2410" s="169"/>
      <c r="E2410" s="110"/>
      <c r="Q2410" s="110"/>
    </row>
    <row r="2411" spans="1:17" x14ac:dyDescent="0.2">
      <c r="A2411" s="120"/>
      <c r="B2411" s="169"/>
      <c r="C2411" s="169"/>
      <c r="E2411" s="110"/>
      <c r="Q2411" s="110"/>
    </row>
    <row r="2412" spans="1:17" x14ac:dyDescent="0.2">
      <c r="A2412" s="120"/>
      <c r="B2412" s="169"/>
      <c r="C2412" s="169"/>
      <c r="E2412" s="110"/>
      <c r="Q2412" s="110"/>
    </row>
    <row r="2413" spans="1:17" x14ac:dyDescent="0.2">
      <c r="A2413" s="120"/>
      <c r="B2413" s="169"/>
      <c r="C2413" s="169"/>
      <c r="E2413" s="110"/>
      <c r="Q2413" s="110"/>
    </row>
    <row r="2414" spans="1:17" x14ac:dyDescent="0.2">
      <c r="A2414" s="120"/>
      <c r="B2414" s="169"/>
      <c r="C2414" s="169"/>
      <c r="E2414" s="110"/>
      <c r="Q2414" s="110"/>
    </row>
    <row r="2415" spans="1:17" x14ac:dyDescent="0.2">
      <c r="A2415" s="120"/>
      <c r="B2415" s="169"/>
      <c r="C2415" s="169"/>
      <c r="E2415" s="110"/>
      <c r="Q2415" s="110"/>
    </row>
    <row r="2416" spans="1:17" x14ac:dyDescent="0.2">
      <c r="A2416" s="120"/>
      <c r="B2416" s="169"/>
      <c r="C2416" s="169"/>
      <c r="E2416" s="110"/>
      <c r="Q2416" s="110"/>
    </row>
    <row r="2417" spans="1:17" x14ac:dyDescent="0.2">
      <c r="A2417" s="120"/>
      <c r="B2417" s="169"/>
      <c r="C2417" s="169"/>
      <c r="E2417" s="110"/>
      <c r="Q2417" s="110"/>
    </row>
    <row r="2418" spans="1:17" x14ac:dyDescent="0.2">
      <c r="A2418" s="120"/>
      <c r="B2418" s="169"/>
      <c r="C2418" s="169"/>
      <c r="E2418" s="110"/>
      <c r="Q2418" s="110"/>
    </row>
    <row r="2419" spans="1:17" x14ac:dyDescent="0.2">
      <c r="A2419" s="120"/>
      <c r="B2419" s="169"/>
      <c r="C2419" s="169"/>
      <c r="E2419" s="110"/>
      <c r="Q2419" s="110"/>
    </row>
    <row r="2420" spans="1:17" x14ac:dyDescent="0.2">
      <c r="A2420" s="120"/>
      <c r="B2420" s="169"/>
      <c r="C2420" s="169"/>
      <c r="E2420" s="110"/>
      <c r="Q2420" s="110"/>
    </row>
    <row r="2421" spans="1:17" x14ac:dyDescent="0.2">
      <c r="A2421" s="120"/>
      <c r="B2421" s="169"/>
      <c r="C2421" s="169"/>
      <c r="E2421" s="110"/>
      <c r="Q2421" s="110"/>
    </row>
    <row r="2422" spans="1:17" x14ac:dyDescent="0.2">
      <c r="A2422" s="120"/>
      <c r="B2422" s="169"/>
      <c r="C2422" s="169"/>
      <c r="E2422" s="110"/>
      <c r="Q2422" s="110"/>
    </row>
    <row r="2423" spans="1:17" x14ac:dyDescent="0.2">
      <c r="A2423" s="120"/>
      <c r="B2423" s="169"/>
      <c r="C2423" s="169"/>
      <c r="E2423" s="110"/>
      <c r="Q2423" s="110"/>
    </row>
    <row r="2424" spans="1:17" x14ac:dyDescent="0.2">
      <c r="A2424" s="120"/>
      <c r="B2424" s="169"/>
      <c r="C2424" s="169"/>
      <c r="E2424" s="110"/>
      <c r="Q2424" s="110"/>
    </row>
    <row r="2425" spans="1:17" x14ac:dyDescent="0.2">
      <c r="A2425" s="120"/>
      <c r="B2425" s="169"/>
      <c r="C2425" s="169"/>
      <c r="E2425" s="110"/>
      <c r="Q2425" s="110"/>
    </row>
    <row r="2426" spans="1:17" x14ac:dyDescent="0.2">
      <c r="A2426" s="120"/>
      <c r="E2426" s="110"/>
      <c r="Q2426" s="110"/>
    </row>
    <row r="2427" spans="1:17" x14ac:dyDescent="0.2">
      <c r="A2427" s="120"/>
      <c r="E2427" s="110"/>
      <c r="Q2427" s="110"/>
    </row>
    <row r="2428" spans="1:17" x14ac:dyDescent="0.2">
      <c r="A2428" s="120"/>
      <c r="C2428" s="169"/>
      <c r="E2428" s="110"/>
      <c r="Q2428" s="110"/>
    </row>
    <row r="2429" spans="1:17" x14ac:dyDescent="0.2">
      <c r="A2429" s="120"/>
      <c r="C2429" s="169"/>
      <c r="E2429" s="110"/>
      <c r="Q2429" s="110"/>
    </row>
    <row r="2430" spans="1:17" x14ac:dyDescent="0.2">
      <c r="A2430" s="120"/>
      <c r="C2430" s="169"/>
      <c r="E2430" s="110"/>
      <c r="Q2430" s="110"/>
    </row>
    <row r="2431" spans="1:17" x14ac:dyDescent="0.2">
      <c r="A2431" s="120"/>
      <c r="C2431" s="169"/>
      <c r="E2431" s="110"/>
      <c r="Q2431" s="110"/>
    </row>
    <row r="2432" spans="1:17" x14ac:dyDescent="0.2">
      <c r="A2432" s="120"/>
      <c r="E2432" s="110"/>
      <c r="Q2432" s="110"/>
    </row>
    <row r="2433" spans="1:17" x14ac:dyDescent="0.2">
      <c r="A2433" s="120"/>
      <c r="E2433" s="110"/>
      <c r="Q2433" s="110"/>
    </row>
    <row r="2434" spans="1:17" x14ac:dyDescent="0.2">
      <c r="A2434" s="120"/>
      <c r="E2434" s="110"/>
      <c r="Q2434" s="110"/>
    </row>
    <row r="2435" spans="1:17" x14ac:dyDescent="0.2">
      <c r="A2435" s="120"/>
      <c r="C2435" s="169"/>
      <c r="E2435" s="110"/>
      <c r="Q2435" s="110"/>
    </row>
    <row r="2436" spans="1:17" x14ac:dyDescent="0.2">
      <c r="A2436" s="120"/>
      <c r="C2436" s="169"/>
      <c r="E2436" s="110"/>
      <c r="Q2436" s="110"/>
    </row>
    <row r="2437" spans="1:17" x14ac:dyDescent="0.2">
      <c r="A2437" s="120"/>
      <c r="E2437" s="110"/>
      <c r="Q2437" s="110"/>
    </row>
    <row r="2438" spans="1:17" x14ac:dyDescent="0.2">
      <c r="A2438" s="120"/>
      <c r="E2438" s="110"/>
      <c r="Q2438" s="110"/>
    </row>
    <row r="2439" spans="1:17" x14ac:dyDescent="0.2">
      <c r="A2439" s="120"/>
      <c r="E2439" s="110"/>
      <c r="Q2439" s="110"/>
    </row>
    <row r="2440" spans="1:17" x14ac:dyDescent="0.2">
      <c r="A2440" s="120"/>
      <c r="E2440" s="110"/>
      <c r="Q2440" s="110"/>
    </row>
    <row r="2441" spans="1:17" x14ac:dyDescent="0.2">
      <c r="A2441" s="120"/>
      <c r="E2441" s="110"/>
      <c r="Q2441" s="110"/>
    </row>
    <row r="2442" spans="1:17" x14ac:dyDescent="0.2">
      <c r="A2442" s="120"/>
      <c r="C2442" s="169"/>
      <c r="E2442" s="110"/>
      <c r="Q2442" s="110"/>
    </row>
    <row r="2443" spans="1:17" x14ac:dyDescent="0.2">
      <c r="A2443" s="120"/>
      <c r="E2443" s="110"/>
      <c r="Q2443" s="110"/>
    </row>
    <row r="2444" spans="1:17" x14ac:dyDescent="0.2">
      <c r="A2444" s="120"/>
      <c r="E2444" s="110"/>
      <c r="Q2444" s="110"/>
    </row>
    <row r="2445" spans="1:17" x14ac:dyDescent="0.2">
      <c r="A2445" s="120"/>
      <c r="E2445" s="110"/>
      <c r="Q2445" s="110"/>
    </row>
    <row r="2446" spans="1:17" x14ac:dyDescent="0.2">
      <c r="A2446" s="120"/>
      <c r="E2446" s="110"/>
      <c r="Q2446" s="110"/>
    </row>
    <row r="2447" spans="1:17" x14ac:dyDescent="0.2">
      <c r="A2447" s="120"/>
      <c r="C2447" s="169"/>
      <c r="E2447" s="110"/>
      <c r="Q2447" s="110"/>
    </row>
    <row r="2448" spans="1:17" x14ac:dyDescent="0.2">
      <c r="A2448" s="120"/>
      <c r="E2448" s="110"/>
      <c r="Q2448" s="110"/>
    </row>
    <row r="2449" spans="1:17" x14ac:dyDescent="0.2">
      <c r="A2449" s="120"/>
      <c r="E2449" s="110"/>
      <c r="Q2449" s="110"/>
    </row>
    <row r="2450" spans="1:17" x14ac:dyDescent="0.2">
      <c r="A2450" s="120"/>
      <c r="E2450" s="110"/>
      <c r="Q2450" s="110"/>
    </row>
    <row r="2451" spans="1:17" x14ac:dyDescent="0.2">
      <c r="A2451" s="120"/>
      <c r="C2451" s="169"/>
      <c r="E2451" s="110"/>
      <c r="Q2451" s="110"/>
    </row>
    <row r="2452" spans="1:17" x14ac:dyDescent="0.2">
      <c r="A2452" s="120"/>
      <c r="E2452" s="110"/>
      <c r="Q2452" s="110"/>
    </row>
    <row r="2453" spans="1:17" x14ac:dyDescent="0.2">
      <c r="A2453" s="120"/>
      <c r="E2453" s="110"/>
      <c r="Q2453" s="110"/>
    </row>
    <row r="2454" spans="1:17" x14ac:dyDescent="0.2">
      <c r="A2454" s="120"/>
      <c r="C2454" s="169"/>
      <c r="E2454" s="110"/>
      <c r="Q2454" s="110"/>
    </row>
    <row r="2455" spans="1:17" x14ac:dyDescent="0.2">
      <c r="A2455" s="120"/>
      <c r="E2455" s="110"/>
      <c r="Q2455" s="110"/>
    </row>
    <row r="2456" spans="1:17" x14ac:dyDescent="0.2">
      <c r="A2456" s="120"/>
      <c r="E2456" s="110"/>
      <c r="Q2456" s="110"/>
    </row>
    <row r="2457" spans="1:17" x14ac:dyDescent="0.2">
      <c r="A2457" s="120"/>
      <c r="E2457" s="110"/>
      <c r="Q2457" s="110"/>
    </row>
    <row r="2458" spans="1:17" x14ac:dyDescent="0.2">
      <c r="A2458" s="120"/>
      <c r="E2458" s="110"/>
      <c r="Q2458" s="110"/>
    </row>
    <row r="2459" spans="1:17" x14ac:dyDescent="0.2">
      <c r="A2459" s="120"/>
      <c r="E2459" s="110"/>
      <c r="Q2459" s="110"/>
    </row>
    <row r="2460" spans="1:17" x14ac:dyDescent="0.2">
      <c r="A2460" s="120"/>
      <c r="E2460" s="110"/>
      <c r="Q2460" s="110"/>
    </row>
    <row r="2461" spans="1:17" x14ac:dyDescent="0.2">
      <c r="A2461" s="120"/>
      <c r="E2461" s="110"/>
      <c r="Q2461" s="110"/>
    </row>
    <row r="2462" spans="1:17" x14ac:dyDescent="0.2">
      <c r="A2462" s="120"/>
      <c r="E2462" s="110"/>
      <c r="Q2462" s="110"/>
    </row>
    <row r="2463" spans="1:17" x14ac:dyDescent="0.2">
      <c r="A2463" s="120"/>
      <c r="E2463" s="110"/>
      <c r="Q2463" s="110"/>
    </row>
    <row r="2464" spans="1:17" x14ac:dyDescent="0.2">
      <c r="A2464" s="120"/>
      <c r="E2464" s="110"/>
      <c r="Q2464" s="110"/>
    </row>
    <row r="2465" spans="1:17" x14ac:dyDescent="0.2">
      <c r="A2465" s="120"/>
      <c r="E2465" s="110"/>
      <c r="Q2465" s="110"/>
    </row>
    <row r="2466" spans="1:17" x14ac:dyDescent="0.2">
      <c r="A2466" s="120"/>
      <c r="E2466" s="110"/>
      <c r="Q2466" s="110"/>
    </row>
    <row r="2467" spans="1:17" x14ac:dyDescent="0.2">
      <c r="A2467" s="120"/>
      <c r="E2467" s="110"/>
      <c r="Q2467" s="110"/>
    </row>
    <row r="2468" spans="1:17" x14ac:dyDescent="0.2">
      <c r="A2468" s="120"/>
      <c r="E2468" s="110"/>
      <c r="Q2468" s="110"/>
    </row>
    <row r="2469" spans="1:17" x14ac:dyDescent="0.2">
      <c r="A2469" s="120"/>
      <c r="E2469" s="110"/>
      <c r="Q2469" s="110"/>
    </row>
    <row r="2470" spans="1:17" x14ac:dyDescent="0.2">
      <c r="A2470" s="120"/>
      <c r="E2470" s="110"/>
      <c r="Q2470" s="110"/>
    </row>
    <row r="2471" spans="1:17" x14ac:dyDescent="0.2">
      <c r="A2471" s="120"/>
      <c r="E2471" s="110"/>
      <c r="Q2471" s="110"/>
    </row>
    <row r="2472" spans="1:17" x14ac:dyDescent="0.2">
      <c r="A2472" s="120"/>
      <c r="E2472" s="110"/>
      <c r="Q2472" s="110"/>
    </row>
    <row r="2473" spans="1:17" x14ac:dyDescent="0.2">
      <c r="A2473" s="120"/>
      <c r="E2473" s="110"/>
      <c r="Q2473" s="110"/>
    </row>
    <row r="2474" spans="1:17" x14ac:dyDescent="0.2">
      <c r="A2474" s="120"/>
      <c r="E2474" s="110"/>
      <c r="Q2474" s="110"/>
    </row>
    <row r="2475" spans="1:17" x14ac:dyDescent="0.2">
      <c r="A2475" s="120"/>
      <c r="C2475" s="169"/>
      <c r="E2475" s="110"/>
      <c r="Q2475" s="110"/>
    </row>
    <row r="2476" spans="1:17" x14ac:dyDescent="0.2">
      <c r="A2476" s="120"/>
      <c r="E2476" s="110"/>
      <c r="Q2476" s="110"/>
    </row>
    <row r="2477" spans="1:17" x14ac:dyDescent="0.2">
      <c r="A2477" s="120"/>
      <c r="E2477" s="110"/>
      <c r="Q2477" s="110"/>
    </row>
    <row r="2478" spans="1:17" x14ac:dyDescent="0.2">
      <c r="A2478" s="120"/>
      <c r="E2478" s="110"/>
      <c r="Q2478" s="110"/>
    </row>
    <row r="2479" spans="1:17" x14ac:dyDescent="0.2">
      <c r="A2479" s="120"/>
      <c r="C2479" s="169"/>
      <c r="E2479" s="110"/>
      <c r="Q2479" s="110"/>
    </row>
    <row r="2480" spans="1:17" x14ac:dyDescent="0.2">
      <c r="A2480" s="120"/>
      <c r="E2480" s="110"/>
      <c r="Q2480" s="110"/>
    </row>
    <row r="2481" spans="1:17" x14ac:dyDescent="0.2">
      <c r="A2481" s="120"/>
      <c r="E2481" s="110"/>
      <c r="Q2481" s="110"/>
    </row>
    <row r="2482" spans="1:17" x14ac:dyDescent="0.2">
      <c r="A2482" s="120"/>
      <c r="E2482" s="110"/>
      <c r="Q2482" s="110"/>
    </row>
    <row r="2483" spans="1:17" x14ac:dyDescent="0.2">
      <c r="A2483" s="120"/>
      <c r="E2483" s="110"/>
      <c r="Q2483" s="110"/>
    </row>
    <row r="2484" spans="1:17" x14ac:dyDescent="0.2">
      <c r="A2484" s="120"/>
      <c r="E2484" s="110"/>
      <c r="Q2484" s="110"/>
    </row>
    <row r="2485" spans="1:17" x14ac:dyDescent="0.2">
      <c r="A2485" s="120"/>
      <c r="E2485" s="110"/>
      <c r="Q2485" s="110"/>
    </row>
    <row r="2486" spans="1:17" x14ac:dyDescent="0.2">
      <c r="A2486" s="120"/>
      <c r="E2486" s="110"/>
      <c r="Q2486" s="110"/>
    </row>
    <row r="2487" spans="1:17" x14ac:dyDescent="0.2">
      <c r="A2487" s="120"/>
      <c r="E2487" s="110"/>
      <c r="Q2487" s="110"/>
    </row>
    <row r="2488" spans="1:17" x14ac:dyDescent="0.2">
      <c r="A2488" s="120"/>
      <c r="C2488" s="169"/>
      <c r="E2488" s="110"/>
      <c r="Q2488" s="110"/>
    </row>
    <row r="2489" spans="1:17" x14ac:dyDescent="0.2">
      <c r="A2489" s="120"/>
      <c r="E2489" s="110"/>
      <c r="Q2489" s="110"/>
    </row>
    <row r="2490" spans="1:17" x14ac:dyDescent="0.2">
      <c r="A2490" s="120"/>
      <c r="C2490" s="169"/>
      <c r="E2490" s="110"/>
      <c r="Q2490" s="110"/>
    </row>
    <row r="2491" spans="1:17" x14ac:dyDescent="0.2">
      <c r="A2491" s="120"/>
      <c r="E2491" s="110"/>
      <c r="Q2491" s="110"/>
    </row>
    <row r="2492" spans="1:17" x14ac:dyDescent="0.2">
      <c r="A2492" s="120"/>
      <c r="E2492" s="110"/>
      <c r="Q2492" s="110"/>
    </row>
    <row r="2493" spans="1:17" x14ac:dyDescent="0.2">
      <c r="A2493" s="120"/>
      <c r="C2493" s="169"/>
      <c r="E2493" s="110"/>
      <c r="Q2493" s="110"/>
    </row>
    <row r="2494" spans="1:17" x14ac:dyDescent="0.2">
      <c r="A2494" s="120"/>
      <c r="E2494" s="110"/>
      <c r="Q2494" s="110"/>
    </row>
    <row r="2495" spans="1:17" x14ac:dyDescent="0.2">
      <c r="A2495" s="120"/>
      <c r="E2495" s="110"/>
      <c r="Q2495" s="110"/>
    </row>
    <row r="2496" spans="1:17" x14ac:dyDescent="0.2">
      <c r="A2496" s="120"/>
      <c r="E2496" s="110"/>
      <c r="Q2496" s="110"/>
    </row>
    <row r="2497" spans="1:17" x14ac:dyDescent="0.2">
      <c r="A2497" s="120"/>
      <c r="E2497" s="110"/>
      <c r="Q2497" s="110"/>
    </row>
    <row r="2498" spans="1:17" x14ac:dyDescent="0.2">
      <c r="A2498" s="120"/>
      <c r="C2498" s="169"/>
      <c r="E2498" s="110"/>
      <c r="Q2498" s="110"/>
    </row>
    <row r="2499" spans="1:17" x14ac:dyDescent="0.2">
      <c r="A2499" s="120"/>
      <c r="E2499" s="110"/>
      <c r="Q2499" s="110"/>
    </row>
    <row r="2500" spans="1:17" x14ac:dyDescent="0.2">
      <c r="A2500" s="120"/>
      <c r="C2500" s="169"/>
      <c r="E2500" s="110"/>
      <c r="Q2500" s="110"/>
    </row>
    <row r="2501" spans="1:17" x14ac:dyDescent="0.2">
      <c r="A2501" s="120"/>
      <c r="E2501" s="110"/>
      <c r="Q2501" s="110"/>
    </row>
    <row r="2502" spans="1:17" x14ac:dyDescent="0.2">
      <c r="A2502" s="120"/>
      <c r="E2502" s="110"/>
      <c r="Q2502" s="110"/>
    </row>
    <row r="2503" spans="1:17" x14ac:dyDescent="0.2">
      <c r="A2503" s="120"/>
      <c r="C2503" s="169"/>
      <c r="E2503" s="110"/>
      <c r="Q2503" s="110"/>
    </row>
    <row r="2504" spans="1:17" x14ac:dyDescent="0.2">
      <c r="A2504" s="120"/>
      <c r="E2504" s="110"/>
      <c r="Q2504" s="110"/>
    </row>
    <row r="2505" spans="1:17" x14ac:dyDescent="0.2">
      <c r="A2505" s="120"/>
      <c r="E2505" s="110"/>
      <c r="Q2505" s="110"/>
    </row>
    <row r="2506" spans="1:17" x14ac:dyDescent="0.2">
      <c r="A2506" s="120"/>
      <c r="E2506" s="110"/>
      <c r="Q2506" s="110"/>
    </row>
    <row r="2507" spans="1:17" x14ac:dyDescent="0.2">
      <c r="A2507" s="120"/>
      <c r="B2507" s="169"/>
      <c r="C2507" s="169"/>
      <c r="E2507" s="110"/>
      <c r="Q2507" s="110"/>
    </row>
    <row r="2508" spans="1:17" x14ac:dyDescent="0.2">
      <c r="A2508" s="120"/>
      <c r="C2508" s="169"/>
      <c r="E2508" s="110"/>
      <c r="Q2508" s="110"/>
    </row>
    <row r="2509" spans="1:17" x14ac:dyDescent="0.2">
      <c r="A2509" s="120"/>
      <c r="E2509" s="110"/>
      <c r="Q2509" s="110"/>
    </row>
    <row r="2510" spans="1:17" x14ac:dyDescent="0.2">
      <c r="A2510" s="120"/>
      <c r="E2510" s="110"/>
      <c r="Q2510" s="110"/>
    </row>
    <row r="2511" spans="1:17" x14ac:dyDescent="0.2">
      <c r="A2511" s="120"/>
      <c r="E2511" s="110"/>
      <c r="Q2511" s="110"/>
    </row>
    <row r="2512" spans="1:17" x14ac:dyDescent="0.2">
      <c r="A2512" s="120"/>
      <c r="E2512" s="110"/>
      <c r="Q2512" s="110"/>
    </row>
    <row r="2513" spans="1:17" x14ac:dyDescent="0.2">
      <c r="A2513" s="120"/>
      <c r="C2513" s="169"/>
      <c r="E2513" s="110"/>
      <c r="Q2513" s="110"/>
    </row>
    <row r="2514" spans="1:17" x14ac:dyDescent="0.2">
      <c r="A2514" s="120"/>
      <c r="E2514" s="110"/>
      <c r="Q2514" s="110"/>
    </row>
    <row r="2515" spans="1:17" x14ac:dyDescent="0.2">
      <c r="A2515" s="120"/>
      <c r="E2515" s="110"/>
      <c r="Q2515" s="110"/>
    </row>
    <row r="2516" spans="1:17" x14ac:dyDescent="0.2">
      <c r="A2516" s="120"/>
      <c r="C2516" s="169"/>
      <c r="E2516" s="110"/>
      <c r="Q2516" s="110"/>
    </row>
    <row r="2517" spans="1:17" x14ac:dyDescent="0.2">
      <c r="A2517" s="120"/>
      <c r="E2517" s="110"/>
      <c r="Q2517" s="110"/>
    </row>
    <row r="2518" spans="1:17" x14ac:dyDescent="0.2">
      <c r="A2518" s="120"/>
      <c r="C2518" s="169"/>
      <c r="E2518" s="110"/>
      <c r="Q2518" s="110"/>
    </row>
    <row r="2519" spans="1:17" x14ac:dyDescent="0.2">
      <c r="A2519" s="120"/>
      <c r="E2519" s="110"/>
      <c r="Q2519" s="110"/>
    </row>
    <row r="2520" spans="1:17" x14ac:dyDescent="0.2">
      <c r="A2520" s="120"/>
      <c r="C2520" s="169"/>
      <c r="E2520" s="110"/>
      <c r="Q2520" s="110"/>
    </row>
    <row r="2521" spans="1:17" x14ac:dyDescent="0.2">
      <c r="A2521" s="120"/>
      <c r="C2521" s="169"/>
      <c r="E2521" s="110"/>
      <c r="Q2521" s="110"/>
    </row>
    <row r="2522" spans="1:17" x14ac:dyDescent="0.2">
      <c r="A2522" s="120"/>
      <c r="E2522" s="110"/>
      <c r="Q2522" s="110"/>
    </row>
    <row r="2523" spans="1:17" x14ac:dyDescent="0.2">
      <c r="A2523" s="120"/>
      <c r="E2523" s="110"/>
      <c r="Q2523" s="110"/>
    </row>
    <row r="2524" spans="1:17" x14ac:dyDescent="0.2">
      <c r="A2524" s="120"/>
      <c r="C2524" s="169"/>
      <c r="E2524" s="110"/>
      <c r="Q2524" s="110"/>
    </row>
    <row r="2525" spans="1:17" x14ac:dyDescent="0.2">
      <c r="A2525" s="120"/>
      <c r="E2525" s="110"/>
      <c r="Q2525" s="110"/>
    </row>
    <row r="2526" spans="1:17" x14ac:dyDescent="0.2">
      <c r="A2526" s="120"/>
      <c r="E2526" s="110"/>
      <c r="Q2526" s="110"/>
    </row>
    <row r="2527" spans="1:17" x14ac:dyDescent="0.2">
      <c r="A2527" s="120"/>
      <c r="C2527" s="169"/>
      <c r="E2527" s="110"/>
      <c r="Q2527" s="110"/>
    </row>
    <row r="2528" spans="1:17" x14ac:dyDescent="0.2">
      <c r="A2528" s="120"/>
      <c r="C2528" s="169"/>
      <c r="E2528" s="110"/>
      <c r="Q2528" s="110"/>
    </row>
    <row r="2529" spans="1:17" x14ac:dyDescent="0.2">
      <c r="A2529" s="120"/>
      <c r="E2529" s="110"/>
      <c r="Q2529" s="110"/>
    </row>
    <row r="2530" spans="1:17" x14ac:dyDescent="0.2">
      <c r="A2530" s="120"/>
      <c r="E2530" s="110"/>
      <c r="Q2530" s="110"/>
    </row>
    <row r="2531" spans="1:17" x14ac:dyDescent="0.2">
      <c r="A2531" s="120"/>
      <c r="E2531" s="110"/>
      <c r="Q2531" s="110"/>
    </row>
    <row r="2532" spans="1:17" x14ac:dyDescent="0.2">
      <c r="A2532" s="120"/>
      <c r="E2532" s="110"/>
      <c r="Q2532" s="110"/>
    </row>
    <row r="2533" spans="1:17" x14ac:dyDescent="0.2">
      <c r="A2533" s="120"/>
      <c r="C2533" s="169"/>
      <c r="E2533" s="110"/>
      <c r="Q2533" s="110"/>
    </row>
    <row r="2534" spans="1:17" x14ac:dyDescent="0.2">
      <c r="A2534" s="120"/>
      <c r="E2534" s="110"/>
      <c r="Q2534" s="110"/>
    </row>
    <row r="2535" spans="1:17" x14ac:dyDescent="0.2">
      <c r="A2535" s="120"/>
      <c r="E2535" s="110"/>
      <c r="Q2535" s="110"/>
    </row>
    <row r="2536" spans="1:17" x14ac:dyDescent="0.2">
      <c r="A2536" s="120"/>
      <c r="C2536" s="169"/>
      <c r="E2536" s="110"/>
      <c r="Q2536" s="110"/>
    </row>
    <row r="2537" spans="1:17" x14ac:dyDescent="0.2">
      <c r="A2537" s="120"/>
      <c r="E2537" s="110"/>
      <c r="Q2537" s="110"/>
    </row>
    <row r="2538" spans="1:17" x14ac:dyDescent="0.2">
      <c r="A2538" s="120"/>
      <c r="E2538" s="110"/>
      <c r="Q2538" s="110"/>
    </row>
    <row r="2539" spans="1:17" x14ac:dyDescent="0.2">
      <c r="A2539" s="120"/>
      <c r="E2539" s="110"/>
      <c r="Q2539" s="110"/>
    </row>
    <row r="2540" spans="1:17" x14ac:dyDescent="0.2">
      <c r="A2540" s="120"/>
      <c r="E2540" s="110"/>
      <c r="Q2540" s="110"/>
    </row>
    <row r="2541" spans="1:17" x14ac:dyDescent="0.2">
      <c r="A2541" s="120"/>
      <c r="E2541" s="110"/>
      <c r="Q2541" s="110"/>
    </row>
    <row r="2542" spans="1:17" x14ac:dyDescent="0.2">
      <c r="A2542" s="120"/>
      <c r="E2542" s="110"/>
      <c r="Q2542" s="110"/>
    </row>
    <row r="2543" spans="1:17" x14ac:dyDescent="0.2">
      <c r="A2543" s="120"/>
      <c r="E2543" s="110"/>
      <c r="Q2543" s="110"/>
    </row>
    <row r="2544" spans="1:17" x14ac:dyDescent="0.2">
      <c r="A2544" s="120"/>
      <c r="E2544" s="110"/>
      <c r="Q2544" s="110"/>
    </row>
    <row r="2545" spans="1:17" x14ac:dyDescent="0.2">
      <c r="A2545" s="120"/>
      <c r="C2545" s="169"/>
      <c r="E2545" s="110"/>
      <c r="Q2545" s="110"/>
    </row>
    <row r="2546" spans="1:17" x14ac:dyDescent="0.2">
      <c r="A2546" s="120"/>
      <c r="E2546" s="110"/>
      <c r="Q2546" s="110"/>
    </row>
    <row r="2547" spans="1:17" x14ac:dyDescent="0.2">
      <c r="A2547" s="120"/>
      <c r="C2547" s="169"/>
      <c r="E2547" s="110"/>
      <c r="Q2547" s="110"/>
    </row>
    <row r="2548" spans="1:17" x14ac:dyDescent="0.2">
      <c r="A2548" s="120"/>
      <c r="C2548" s="169"/>
      <c r="E2548" s="110"/>
      <c r="Q2548" s="110"/>
    </row>
    <row r="2549" spans="1:17" x14ac:dyDescent="0.2">
      <c r="A2549" s="120"/>
      <c r="E2549" s="110"/>
      <c r="Q2549" s="110"/>
    </row>
    <row r="2550" spans="1:17" x14ac:dyDescent="0.2">
      <c r="A2550" s="120"/>
      <c r="E2550" s="110"/>
      <c r="Q2550" s="110"/>
    </row>
    <row r="2551" spans="1:17" x14ac:dyDescent="0.2">
      <c r="A2551" s="120"/>
      <c r="E2551" s="110"/>
      <c r="Q2551" s="110"/>
    </row>
    <row r="2552" spans="1:17" x14ac:dyDescent="0.2">
      <c r="A2552" s="120"/>
      <c r="E2552" s="110"/>
      <c r="Q2552" s="110"/>
    </row>
    <row r="2553" spans="1:17" x14ac:dyDescent="0.2">
      <c r="A2553" s="120"/>
      <c r="E2553" s="110"/>
      <c r="Q2553" s="110"/>
    </row>
    <row r="2554" spans="1:17" x14ac:dyDescent="0.2">
      <c r="A2554" s="120"/>
      <c r="E2554" s="110"/>
      <c r="Q2554" s="110"/>
    </row>
    <row r="2555" spans="1:17" x14ac:dyDescent="0.2">
      <c r="A2555" s="120"/>
      <c r="E2555" s="110"/>
      <c r="Q2555" s="110"/>
    </row>
    <row r="2556" spans="1:17" x14ac:dyDescent="0.2">
      <c r="A2556" s="120"/>
      <c r="E2556" s="110"/>
      <c r="Q2556" s="110"/>
    </row>
    <row r="2557" spans="1:17" x14ac:dyDescent="0.2">
      <c r="A2557" s="120"/>
      <c r="E2557" s="110"/>
      <c r="Q2557" s="110"/>
    </row>
    <row r="2558" spans="1:17" x14ac:dyDescent="0.2">
      <c r="A2558" s="120"/>
      <c r="E2558" s="110"/>
      <c r="Q2558" s="110"/>
    </row>
    <row r="2559" spans="1:17" x14ac:dyDescent="0.2">
      <c r="A2559" s="120"/>
      <c r="E2559" s="110"/>
      <c r="Q2559" s="110"/>
    </row>
    <row r="2560" spans="1:17" x14ac:dyDescent="0.2">
      <c r="A2560" s="120"/>
      <c r="E2560" s="110"/>
      <c r="Q2560" s="110"/>
    </row>
    <row r="2561" spans="1:17" x14ac:dyDescent="0.2">
      <c r="A2561" s="120"/>
      <c r="E2561" s="110"/>
      <c r="Q2561" s="110"/>
    </row>
    <row r="2562" spans="1:17" x14ac:dyDescent="0.2">
      <c r="A2562" s="120"/>
      <c r="C2562" s="169"/>
      <c r="E2562" s="110"/>
      <c r="Q2562" s="110"/>
    </row>
    <row r="2563" spans="1:17" x14ac:dyDescent="0.2">
      <c r="A2563" s="120"/>
      <c r="E2563" s="110"/>
      <c r="Q2563" s="110"/>
    </row>
    <row r="2564" spans="1:17" x14ac:dyDescent="0.2">
      <c r="A2564" s="120"/>
      <c r="E2564" s="110"/>
      <c r="Q2564" s="110"/>
    </row>
    <row r="2565" spans="1:17" x14ac:dyDescent="0.2">
      <c r="A2565" s="120"/>
      <c r="C2565" s="169"/>
      <c r="E2565" s="110"/>
      <c r="Q2565" s="110"/>
    </row>
    <row r="2566" spans="1:17" x14ac:dyDescent="0.2">
      <c r="A2566" s="120"/>
      <c r="E2566" s="110"/>
      <c r="Q2566" s="110"/>
    </row>
    <row r="2567" spans="1:17" x14ac:dyDescent="0.2">
      <c r="A2567" s="120"/>
      <c r="E2567" s="110"/>
      <c r="Q2567" s="110"/>
    </row>
    <row r="2568" spans="1:17" x14ac:dyDescent="0.2">
      <c r="A2568" s="120"/>
      <c r="E2568" s="110"/>
      <c r="Q2568" s="110"/>
    </row>
    <row r="2569" spans="1:17" x14ac:dyDescent="0.2">
      <c r="A2569" s="120"/>
      <c r="C2569" s="169"/>
      <c r="E2569" s="110"/>
      <c r="Q2569" s="110"/>
    </row>
    <row r="2570" spans="1:17" x14ac:dyDescent="0.2">
      <c r="A2570" s="120"/>
      <c r="E2570" s="110"/>
      <c r="Q2570" s="110"/>
    </row>
    <row r="2571" spans="1:17" x14ac:dyDescent="0.2">
      <c r="A2571" s="120"/>
      <c r="E2571" s="110"/>
      <c r="Q2571" s="110"/>
    </row>
    <row r="2572" spans="1:17" x14ac:dyDescent="0.2">
      <c r="A2572" s="120"/>
      <c r="E2572" s="110"/>
      <c r="Q2572" s="110"/>
    </row>
    <row r="2573" spans="1:17" x14ac:dyDescent="0.2">
      <c r="A2573" s="120"/>
      <c r="E2573" s="110"/>
      <c r="Q2573" s="110"/>
    </row>
    <row r="2574" spans="1:17" x14ac:dyDescent="0.2">
      <c r="A2574" s="120"/>
      <c r="E2574" s="110"/>
      <c r="Q2574" s="110"/>
    </row>
    <row r="2575" spans="1:17" x14ac:dyDescent="0.2">
      <c r="A2575" s="120"/>
      <c r="E2575" s="110"/>
      <c r="Q2575" s="110"/>
    </row>
    <row r="2576" spans="1:17" x14ac:dyDescent="0.2">
      <c r="A2576" s="120"/>
      <c r="E2576" s="110"/>
      <c r="Q2576" s="110"/>
    </row>
    <row r="2577" spans="1:17" x14ac:dyDescent="0.2">
      <c r="A2577" s="120"/>
      <c r="C2577" s="169"/>
      <c r="E2577" s="110"/>
      <c r="Q2577" s="110"/>
    </row>
    <row r="2578" spans="1:17" x14ac:dyDescent="0.2">
      <c r="A2578" s="120"/>
      <c r="E2578" s="110"/>
      <c r="Q2578" s="110"/>
    </row>
    <row r="2579" spans="1:17" x14ac:dyDescent="0.2">
      <c r="A2579" s="120"/>
      <c r="E2579" s="110"/>
      <c r="Q2579" s="110"/>
    </row>
    <row r="2580" spans="1:17" x14ac:dyDescent="0.2">
      <c r="A2580" s="120"/>
      <c r="B2580" s="169"/>
      <c r="C2580" s="169"/>
      <c r="E2580" s="110"/>
      <c r="Q2580" s="110"/>
    </row>
    <row r="2581" spans="1:17" x14ac:dyDescent="0.2">
      <c r="A2581" s="120"/>
      <c r="E2581" s="110"/>
      <c r="Q2581" s="110"/>
    </row>
    <row r="2582" spans="1:17" x14ac:dyDescent="0.2">
      <c r="A2582" s="120"/>
      <c r="C2582" s="169"/>
      <c r="E2582" s="110"/>
      <c r="Q2582" s="110"/>
    </row>
    <row r="2583" spans="1:17" x14ac:dyDescent="0.2">
      <c r="A2583" s="120"/>
      <c r="E2583" s="110"/>
      <c r="Q2583" s="110"/>
    </row>
    <row r="2584" spans="1:17" x14ac:dyDescent="0.2">
      <c r="A2584" s="120"/>
      <c r="E2584" s="110"/>
      <c r="Q2584" s="110"/>
    </row>
    <row r="2585" spans="1:17" x14ac:dyDescent="0.2">
      <c r="A2585" s="120"/>
      <c r="E2585" s="110"/>
      <c r="Q2585" s="110"/>
    </row>
    <row r="2586" spans="1:17" x14ac:dyDescent="0.2">
      <c r="A2586" s="120"/>
      <c r="C2586" s="169"/>
      <c r="E2586" s="110"/>
      <c r="Q2586" s="110"/>
    </row>
    <row r="2587" spans="1:17" x14ac:dyDescent="0.2">
      <c r="A2587" s="120"/>
      <c r="C2587" s="169"/>
      <c r="E2587" s="110"/>
      <c r="Q2587" s="110"/>
    </row>
    <row r="2588" spans="1:17" x14ac:dyDescent="0.2">
      <c r="A2588" s="120"/>
      <c r="E2588" s="110"/>
      <c r="Q2588" s="110"/>
    </row>
    <row r="2589" spans="1:17" x14ac:dyDescent="0.2">
      <c r="A2589" s="120"/>
      <c r="E2589" s="110"/>
      <c r="Q2589" s="110"/>
    </row>
    <row r="2590" spans="1:17" x14ac:dyDescent="0.2">
      <c r="A2590" s="120"/>
      <c r="E2590" s="110"/>
      <c r="Q2590" s="110"/>
    </row>
    <row r="2591" spans="1:17" x14ac:dyDescent="0.2">
      <c r="A2591" s="120"/>
      <c r="E2591" s="110"/>
      <c r="Q2591" s="110"/>
    </row>
    <row r="2592" spans="1:17" x14ac:dyDescent="0.2">
      <c r="A2592" s="120"/>
      <c r="E2592" s="110"/>
      <c r="Q2592" s="110"/>
    </row>
    <row r="2593" spans="1:17" x14ac:dyDescent="0.2">
      <c r="A2593" s="120"/>
      <c r="E2593" s="110"/>
      <c r="Q2593" s="110"/>
    </row>
    <row r="2594" spans="1:17" x14ac:dyDescent="0.2">
      <c r="A2594" s="120"/>
      <c r="E2594" s="110"/>
      <c r="Q2594" s="110"/>
    </row>
    <row r="2595" spans="1:17" x14ac:dyDescent="0.2">
      <c r="A2595" s="120"/>
      <c r="C2595" s="169"/>
      <c r="E2595" s="110"/>
      <c r="Q2595" s="110"/>
    </row>
    <row r="2596" spans="1:17" x14ac:dyDescent="0.2">
      <c r="A2596" s="120"/>
      <c r="E2596" s="110"/>
      <c r="Q2596" s="110"/>
    </row>
    <row r="2597" spans="1:17" x14ac:dyDescent="0.2">
      <c r="A2597" s="120"/>
      <c r="C2597" s="169"/>
      <c r="E2597" s="110"/>
      <c r="Q2597" s="110"/>
    </row>
    <row r="2598" spans="1:17" x14ac:dyDescent="0.2">
      <c r="E2598" s="110"/>
      <c r="Q2598" s="110"/>
    </row>
    <row r="2599" spans="1:17" x14ac:dyDescent="0.2">
      <c r="E2599" s="110"/>
      <c r="Q2599" s="110"/>
    </row>
    <row r="2600" spans="1:17" x14ac:dyDescent="0.2">
      <c r="E2600" s="110"/>
      <c r="Q2600" s="110"/>
    </row>
    <row r="2601" spans="1:17" x14ac:dyDescent="0.2">
      <c r="E2601" s="110"/>
      <c r="Q2601" s="110"/>
    </row>
    <row r="2602" spans="1:17" x14ac:dyDescent="0.2">
      <c r="E2602" s="110"/>
      <c r="Q2602" s="110"/>
    </row>
    <row r="2603" spans="1:17" x14ac:dyDescent="0.2">
      <c r="E2603" s="110"/>
      <c r="Q2603" s="110"/>
    </row>
    <row r="2604" spans="1:17" x14ac:dyDescent="0.2">
      <c r="E2604" s="110"/>
      <c r="Q2604" s="110"/>
    </row>
    <row r="2605" spans="1:17" x14ac:dyDescent="0.2">
      <c r="E2605" s="110"/>
      <c r="Q2605" s="110"/>
    </row>
    <row r="2606" spans="1:17" x14ac:dyDescent="0.2">
      <c r="E2606" s="110"/>
      <c r="Q2606" s="110"/>
    </row>
    <row r="2607" spans="1:17" x14ac:dyDescent="0.2">
      <c r="E2607" s="110"/>
      <c r="Q2607" s="110"/>
    </row>
    <row r="2608" spans="1:17" x14ac:dyDescent="0.2">
      <c r="E2608" s="110"/>
      <c r="Q2608" s="110"/>
    </row>
    <row r="2609" spans="5:17" x14ac:dyDescent="0.2">
      <c r="E2609" s="110"/>
      <c r="Q2609" s="110"/>
    </row>
    <row r="2610" spans="5:17" x14ac:dyDescent="0.2">
      <c r="E2610" s="110"/>
      <c r="Q2610" s="110"/>
    </row>
    <row r="2611" spans="5:17" x14ac:dyDescent="0.2">
      <c r="E2611" s="110"/>
      <c r="Q2611" s="110"/>
    </row>
    <row r="2612" spans="5:17" x14ac:dyDescent="0.2">
      <c r="E2612" s="110"/>
      <c r="Q2612" s="110"/>
    </row>
    <row r="2613" spans="5:17" x14ac:dyDescent="0.2">
      <c r="E2613" s="110"/>
      <c r="Q2613" s="110"/>
    </row>
    <row r="2614" spans="5:17" x14ac:dyDescent="0.2">
      <c r="E2614" s="110"/>
      <c r="Q2614" s="110"/>
    </row>
    <row r="2615" spans="5:17" x14ac:dyDescent="0.2">
      <c r="E2615" s="110"/>
      <c r="Q2615" s="110"/>
    </row>
    <row r="2616" spans="5:17" x14ac:dyDescent="0.2">
      <c r="E2616" s="110"/>
      <c r="Q2616" s="110"/>
    </row>
    <row r="2617" spans="5:17" x14ac:dyDescent="0.2">
      <c r="E2617" s="110"/>
      <c r="Q2617" s="110"/>
    </row>
    <row r="2618" spans="5:17" x14ac:dyDescent="0.2">
      <c r="E2618" s="110"/>
      <c r="Q2618" s="110"/>
    </row>
    <row r="2619" spans="5:17" x14ac:dyDescent="0.2">
      <c r="E2619" s="110"/>
      <c r="Q2619" s="110"/>
    </row>
    <row r="2620" spans="5:17" x14ac:dyDescent="0.2">
      <c r="E2620" s="110"/>
      <c r="Q2620" s="110"/>
    </row>
    <row r="2621" spans="5:17" x14ac:dyDescent="0.2">
      <c r="E2621" s="110"/>
      <c r="Q2621" s="110"/>
    </row>
    <row r="2622" spans="5:17" x14ac:dyDescent="0.2">
      <c r="E2622" s="110"/>
      <c r="Q2622" s="110"/>
    </row>
    <row r="2623" spans="5:17" x14ac:dyDescent="0.2">
      <c r="E2623" s="110"/>
      <c r="Q2623" s="110"/>
    </row>
    <row r="2624" spans="5:17" x14ac:dyDescent="0.2">
      <c r="E2624" s="110"/>
      <c r="Q2624" s="110"/>
    </row>
    <row r="2625" spans="5:17" x14ac:dyDescent="0.2">
      <c r="E2625" s="110"/>
      <c r="Q2625" s="110"/>
    </row>
    <row r="2626" spans="5:17" x14ac:dyDescent="0.2">
      <c r="E2626" s="110"/>
      <c r="Q2626" s="110"/>
    </row>
    <row r="2627" spans="5:17" x14ac:dyDescent="0.2">
      <c r="E2627" s="110"/>
      <c r="Q2627" s="110"/>
    </row>
    <row r="2628" spans="5:17" x14ac:dyDescent="0.2">
      <c r="E2628" s="110"/>
      <c r="Q2628" s="110"/>
    </row>
    <row r="2629" spans="5:17" x14ac:dyDescent="0.2">
      <c r="E2629" s="110"/>
      <c r="Q2629" s="110"/>
    </row>
    <row r="2630" spans="5:17" x14ac:dyDescent="0.2">
      <c r="E2630" s="110"/>
      <c r="Q2630" s="110"/>
    </row>
    <row r="2631" spans="5:17" x14ac:dyDescent="0.2">
      <c r="E2631" s="110"/>
      <c r="Q2631" s="110"/>
    </row>
    <row r="2632" spans="5:17" x14ac:dyDescent="0.2">
      <c r="E2632" s="110"/>
      <c r="Q2632" s="110"/>
    </row>
    <row r="2633" spans="5:17" x14ac:dyDescent="0.2">
      <c r="E2633" s="110"/>
      <c r="Q2633" s="110"/>
    </row>
    <row r="2634" spans="5:17" x14ac:dyDescent="0.2">
      <c r="E2634" s="110"/>
      <c r="Q2634" s="110"/>
    </row>
    <row r="2635" spans="5:17" x14ac:dyDescent="0.2">
      <c r="E2635" s="110"/>
      <c r="Q2635" s="110"/>
    </row>
    <row r="2636" spans="5:17" x14ac:dyDescent="0.2">
      <c r="E2636" s="110"/>
      <c r="Q2636" s="110"/>
    </row>
    <row r="2637" spans="5:17" x14ac:dyDescent="0.2">
      <c r="E2637" s="110"/>
      <c r="Q2637" s="110"/>
    </row>
    <row r="2638" spans="5:17" x14ac:dyDescent="0.2">
      <c r="E2638" s="110"/>
      <c r="Q2638" s="110"/>
    </row>
    <row r="2639" spans="5:17" x14ac:dyDescent="0.2">
      <c r="E2639" s="110"/>
      <c r="Q2639" s="110"/>
    </row>
    <row r="2640" spans="5:17" x14ac:dyDescent="0.2">
      <c r="E2640" s="110"/>
      <c r="Q2640" s="110"/>
    </row>
    <row r="2641" spans="5:17" x14ac:dyDescent="0.2">
      <c r="E2641" s="110"/>
      <c r="Q2641" s="110"/>
    </row>
    <row r="2642" spans="5:17" x14ac:dyDescent="0.2">
      <c r="E2642" s="110"/>
      <c r="Q2642" s="110"/>
    </row>
    <row r="2643" spans="5:17" x14ac:dyDescent="0.2">
      <c r="E2643" s="110"/>
      <c r="Q2643" s="110"/>
    </row>
    <row r="2644" spans="5:17" x14ac:dyDescent="0.2">
      <c r="E2644" s="110"/>
      <c r="Q2644" s="110"/>
    </row>
    <row r="2645" spans="5:17" x14ac:dyDescent="0.2">
      <c r="E2645" s="110"/>
      <c r="Q2645" s="110"/>
    </row>
    <row r="2646" spans="5:17" x14ac:dyDescent="0.2">
      <c r="E2646" s="110"/>
      <c r="Q2646" s="110"/>
    </row>
    <row r="2647" spans="5:17" x14ac:dyDescent="0.2">
      <c r="E2647" s="110"/>
      <c r="Q2647" s="110"/>
    </row>
    <row r="2648" spans="5:17" x14ac:dyDescent="0.2">
      <c r="E2648" s="110"/>
      <c r="Q2648" s="110"/>
    </row>
    <row r="2649" spans="5:17" x14ac:dyDescent="0.2">
      <c r="E2649" s="110"/>
      <c r="Q2649" s="110"/>
    </row>
    <row r="2650" spans="5:17" x14ac:dyDescent="0.2">
      <c r="E2650" s="110"/>
      <c r="Q2650" s="110"/>
    </row>
    <row r="2651" spans="5:17" x14ac:dyDescent="0.2">
      <c r="E2651" s="110"/>
      <c r="Q2651" s="110"/>
    </row>
    <row r="2652" spans="5:17" x14ac:dyDescent="0.2">
      <c r="E2652" s="110"/>
      <c r="Q2652" s="110"/>
    </row>
    <row r="2653" spans="5:17" x14ac:dyDescent="0.2">
      <c r="E2653" s="110"/>
      <c r="Q2653" s="110"/>
    </row>
    <row r="2654" spans="5:17" x14ac:dyDescent="0.2">
      <c r="E2654" s="110"/>
      <c r="Q2654" s="110"/>
    </row>
    <row r="2655" spans="5:17" x14ac:dyDescent="0.2">
      <c r="E2655" s="110"/>
      <c r="Q2655" s="110"/>
    </row>
    <row r="2656" spans="5:17" x14ac:dyDescent="0.2">
      <c r="E2656" s="110"/>
      <c r="Q2656" s="110"/>
    </row>
    <row r="2657" spans="5:17" x14ac:dyDescent="0.2">
      <c r="E2657" s="110"/>
      <c r="Q2657" s="110"/>
    </row>
    <row r="2658" spans="5:17" x14ac:dyDescent="0.2">
      <c r="E2658" s="110"/>
      <c r="Q2658" s="110"/>
    </row>
    <row r="2659" spans="5:17" x14ac:dyDescent="0.2">
      <c r="E2659" s="110"/>
      <c r="Q2659" s="110"/>
    </row>
    <row r="2660" spans="5:17" x14ac:dyDescent="0.2">
      <c r="E2660" s="110"/>
      <c r="Q2660" s="110"/>
    </row>
    <row r="2661" spans="5:17" x14ac:dyDescent="0.2">
      <c r="E2661" s="110"/>
      <c r="Q2661" s="110"/>
    </row>
    <row r="2662" spans="5:17" x14ac:dyDescent="0.2">
      <c r="E2662" s="110"/>
      <c r="Q2662" s="110"/>
    </row>
    <row r="2663" spans="5:17" x14ac:dyDescent="0.2">
      <c r="E2663" s="110"/>
      <c r="Q2663" s="110"/>
    </row>
    <row r="2664" spans="5:17" x14ac:dyDescent="0.2">
      <c r="E2664" s="110"/>
      <c r="Q2664" s="110"/>
    </row>
    <row r="2665" spans="5:17" x14ac:dyDescent="0.2">
      <c r="E2665" s="110"/>
      <c r="Q2665" s="110"/>
    </row>
    <row r="2666" spans="5:17" x14ac:dyDescent="0.2">
      <c r="E2666" s="110"/>
      <c r="Q2666" s="110"/>
    </row>
    <row r="2667" spans="5:17" x14ac:dyDescent="0.2">
      <c r="E2667" s="110"/>
      <c r="Q2667" s="110"/>
    </row>
    <row r="2668" spans="5:17" x14ac:dyDescent="0.2">
      <c r="E2668" s="110"/>
      <c r="Q2668" s="110"/>
    </row>
    <row r="2669" spans="5:17" x14ac:dyDescent="0.2">
      <c r="E2669" s="110"/>
      <c r="Q2669" s="110"/>
    </row>
    <row r="2670" spans="5:17" x14ac:dyDescent="0.2">
      <c r="E2670" s="110"/>
      <c r="Q2670" s="110"/>
    </row>
    <row r="2671" spans="5:17" x14ac:dyDescent="0.2">
      <c r="E2671" s="110"/>
      <c r="Q2671" s="110"/>
    </row>
    <row r="2672" spans="5:17" x14ac:dyDescent="0.2">
      <c r="E2672" s="110"/>
      <c r="Q2672" s="110"/>
    </row>
    <row r="2673" spans="5:17" x14ac:dyDescent="0.2">
      <c r="E2673" s="110"/>
      <c r="Q2673" s="110"/>
    </row>
    <row r="2674" spans="5:17" x14ac:dyDescent="0.2">
      <c r="E2674" s="110"/>
      <c r="Q2674" s="110"/>
    </row>
    <row r="2675" spans="5:17" x14ac:dyDescent="0.2">
      <c r="E2675" s="110"/>
      <c r="Q2675" s="110"/>
    </row>
    <row r="2676" spans="5:17" x14ac:dyDescent="0.2">
      <c r="E2676" s="110"/>
      <c r="Q2676" s="110"/>
    </row>
    <row r="2677" spans="5:17" x14ac:dyDescent="0.2">
      <c r="E2677" s="110"/>
      <c r="Q2677" s="110"/>
    </row>
    <row r="2678" spans="5:17" x14ac:dyDescent="0.2">
      <c r="E2678" s="110"/>
      <c r="Q2678" s="110"/>
    </row>
    <row r="2679" spans="5:17" x14ac:dyDescent="0.2">
      <c r="E2679" s="110"/>
      <c r="Q2679" s="110"/>
    </row>
    <row r="2680" spans="5:17" x14ac:dyDescent="0.2">
      <c r="E2680" s="110"/>
      <c r="Q2680" s="110"/>
    </row>
    <row r="2681" spans="5:17" x14ac:dyDescent="0.2">
      <c r="E2681" s="110"/>
      <c r="Q2681" s="110"/>
    </row>
    <row r="2682" spans="5:17" x14ac:dyDescent="0.2">
      <c r="E2682" s="110"/>
      <c r="Q2682" s="110"/>
    </row>
    <row r="2683" spans="5:17" x14ac:dyDescent="0.2">
      <c r="E2683" s="110"/>
      <c r="Q2683" s="110"/>
    </row>
    <row r="2684" spans="5:17" x14ac:dyDescent="0.2">
      <c r="E2684" s="110"/>
      <c r="Q2684" s="110"/>
    </row>
    <row r="2685" spans="5:17" x14ac:dyDescent="0.2">
      <c r="E2685" s="110"/>
      <c r="Q2685" s="110"/>
    </row>
    <row r="2686" spans="5:17" x14ac:dyDescent="0.2">
      <c r="E2686" s="110"/>
      <c r="Q2686" s="110"/>
    </row>
    <row r="2687" spans="5:17" x14ac:dyDescent="0.2">
      <c r="E2687" s="110"/>
      <c r="Q2687" s="110"/>
    </row>
    <row r="2688" spans="5:17" x14ac:dyDescent="0.2">
      <c r="E2688" s="110"/>
      <c r="Q2688" s="110"/>
    </row>
    <row r="2689" spans="5:17" x14ac:dyDescent="0.2">
      <c r="E2689" s="110"/>
      <c r="Q2689" s="110"/>
    </row>
    <row r="2690" spans="5:17" x14ac:dyDescent="0.2">
      <c r="E2690" s="110"/>
      <c r="Q2690" s="110"/>
    </row>
    <row r="2691" spans="5:17" x14ac:dyDescent="0.2">
      <c r="E2691" s="110"/>
      <c r="Q2691" s="110"/>
    </row>
    <row r="2692" spans="5:17" x14ac:dyDescent="0.2">
      <c r="E2692" s="110"/>
      <c r="Q2692" s="110"/>
    </row>
    <row r="2693" spans="5:17" x14ac:dyDescent="0.2">
      <c r="E2693" s="110"/>
      <c r="Q2693" s="110"/>
    </row>
    <row r="2694" spans="5:17" x14ac:dyDescent="0.2">
      <c r="E2694" s="110"/>
      <c r="Q2694" s="110"/>
    </row>
    <row r="2695" spans="5:17" x14ac:dyDescent="0.2">
      <c r="E2695" s="110"/>
      <c r="Q2695" s="110"/>
    </row>
    <row r="2696" spans="5:17" x14ac:dyDescent="0.2">
      <c r="E2696" s="110"/>
      <c r="Q2696" s="110"/>
    </row>
    <row r="2697" spans="5:17" x14ac:dyDescent="0.2">
      <c r="E2697" s="110"/>
      <c r="Q2697" s="110"/>
    </row>
    <row r="2698" spans="5:17" x14ac:dyDescent="0.2">
      <c r="E2698" s="110"/>
      <c r="Q2698" s="110"/>
    </row>
    <row r="2699" spans="5:17" x14ac:dyDescent="0.2">
      <c r="E2699" s="110"/>
      <c r="Q2699" s="110"/>
    </row>
    <row r="2700" spans="5:17" x14ac:dyDescent="0.2">
      <c r="E2700" s="110"/>
      <c r="Q2700" s="110"/>
    </row>
    <row r="2701" spans="5:17" x14ac:dyDescent="0.2">
      <c r="E2701" s="110"/>
      <c r="Q2701" s="110"/>
    </row>
    <row r="2702" spans="5:17" x14ac:dyDescent="0.2">
      <c r="E2702" s="110"/>
      <c r="Q2702" s="110"/>
    </row>
    <row r="2703" spans="5:17" x14ac:dyDescent="0.2">
      <c r="E2703" s="110"/>
      <c r="Q2703" s="110"/>
    </row>
    <row r="2704" spans="5:17" x14ac:dyDescent="0.2">
      <c r="E2704" s="110"/>
      <c r="Q2704" s="110"/>
    </row>
    <row r="2705" spans="5:17" x14ac:dyDescent="0.2">
      <c r="E2705" s="110"/>
      <c r="Q2705" s="110"/>
    </row>
    <row r="2706" spans="5:17" x14ac:dyDescent="0.2">
      <c r="E2706" s="110"/>
      <c r="Q2706" s="110"/>
    </row>
    <row r="2707" spans="5:17" x14ac:dyDescent="0.2">
      <c r="E2707" s="110"/>
      <c r="Q2707" s="110"/>
    </row>
    <row r="2708" spans="5:17" x14ac:dyDescent="0.2">
      <c r="E2708" s="110"/>
      <c r="Q2708" s="110"/>
    </row>
    <row r="2709" spans="5:17" x14ac:dyDescent="0.2">
      <c r="E2709" s="110"/>
      <c r="Q2709" s="110"/>
    </row>
    <row r="2710" spans="5:17" x14ac:dyDescent="0.2">
      <c r="E2710" s="110"/>
      <c r="Q2710" s="110"/>
    </row>
    <row r="2711" spans="5:17" x14ac:dyDescent="0.2">
      <c r="E2711" s="110"/>
      <c r="Q2711" s="110"/>
    </row>
    <row r="2712" spans="5:17" x14ac:dyDescent="0.2">
      <c r="E2712" s="110"/>
      <c r="Q2712" s="110"/>
    </row>
    <row r="2713" spans="5:17" x14ac:dyDescent="0.2">
      <c r="E2713" s="110"/>
      <c r="Q2713" s="110"/>
    </row>
    <row r="2714" spans="5:17" x14ac:dyDescent="0.2">
      <c r="E2714" s="110"/>
      <c r="Q2714" s="110"/>
    </row>
    <row r="2715" spans="5:17" x14ac:dyDescent="0.2">
      <c r="E2715" s="110"/>
      <c r="Q2715" s="110"/>
    </row>
    <row r="2716" spans="5:17" x14ac:dyDescent="0.2">
      <c r="E2716" s="110"/>
      <c r="Q2716" s="110"/>
    </row>
    <row r="2717" spans="5:17" x14ac:dyDescent="0.2">
      <c r="E2717" s="110"/>
      <c r="Q2717" s="110"/>
    </row>
    <row r="2718" spans="5:17" x14ac:dyDescent="0.2">
      <c r="E2718" s="110"/>
      <c r="Q2718" s="110"/>
    </row>
    <row r="2719" spans="5:17" x14ac:dyDescent="0.2">
      <c r="E2719" s="110"/>
      <c r="Q2719" s="110"/>
    </row>
    <row r="2720" spans="5:17" x14ac:dyDescent="0.2">
      <c r="E2720" s="110"/>
      <c r="Q2720" s="110"/>
    </row>
    <row r="2721" spans="5:17" x14ac:dyDescent="0.2">
      <c r="E2721" s="110"/>
      <c r="Q2721" s="110"/>
    </row>
    <row r="2722" spans="5:17" x14ac:dyDescent="0.2">
      <c r="E2722" s="110"/>
      <c r="Q2722" s="110"/>
    </row>
    <row r="2723" spans="5:17" x14ac:dyDescent="0.2">
      <c r="E2723" s="110"/>
      <c r="Q2723" s="110"/>
    </row>
    <row r="2724" spans="5:17" x14ac:dyDescent="0.2">
      <c r="E2724" s="110"/>
      <c r="Q2724" s="110"/>
    </row>
    <row r="2725" spans="5:17" x14ac:dyDescent="0.2">
      <c r="E2725" s="110"/>
      <c r="Q2725" s="110"/>
    </row>
    <row r="2726" spans="5:17" x14ac:dyDescent="0.2">
      <c r="E2726" s="110"/>
      <c r="Q2726" s="110"/>
    </row>
    <row r="2727" spans="5:17" x14ac:dyDescent="0.2">
      <c r="E2727" s="110"/>
      <c r="Q2727" s="110"/>
    </row>
    <row r="2728" spans="5:17" x14ac:dyDescent="0.2">
      <c r="E2728" s="110"/>
      <c r="Q2728" s="110"/>
    </row>
    <row r="2729" spans="5:17" x14ac:dyDescent="0.2">
      <c r="E2729" s="110"/>
      <c r="Q2729" s="110"/>
    </row>
    <row r="2730" spans="5:17" x14ac:dyDescent="0.2">
      <c r="E2730" s="110"/>
      <c r="Q2730" s="110"/>
    </row>
    <row r="2731" spans="5:17" x14ac:dyDescent="0.2">
      <c r="E2731" s="110"/>
      <c r="Q2731" s="110"/>
    </row>
    <row r="2732" spans="5:17" x14ac:dyDescent="0.2">
      <c r="E2732" s="110"/>
      <c r="Q2732" s="110"/>
    </row>
    <row r="2733" spans="5:17" x14ac:dyDescent="0.2">
      <c r="E2733" s="110"/>
      <c r="Q2733" s="110"/>
    </row>
    <row r="2734" spans="5:17" x14ac:dyDescent="0.2">
      <c r="E2734" s="110"/>
      <c r="Q2734" s="110"/>
    </row>
    <row r="2735" spans="5:17" x14ac:dyDescent="0.2">
      <c r="E2735" s="110"/>
      <c r="Q2735" s="110"/>
    </row>
    <row r="2736" spans="5:17" x14ac:dyDescent="0.2">
      <c r="E2736" s="110"/>
      <c r="Q2736" s="110"/>
    </row>
    <row r="2737" spans="5:17" x14ac:dyDescent="0.2">
      <c r="E2737" s="110"/>
      <c r="Q2737" s="110"/>
    </row>
    <row r="2738" spans="5:17" x14ac:dyDescent="0.2">
      <c r="E2738" s="110"/>
      <c r="Q2738" s="110"/>
    </row>
    <row r="2739" spans="5:17" x14ac:dyDescent="0.2">
      <c r="E2739" s="110"/>
      <c r="Q2739" s="110"/>
    </row>
    <row r="2740" spans="5:17" x14ac:dyDescent="0.2">
      <c r="E2740" s="110"/>
      <c r="Q2740" s="110"/>
    </row>
    <row r="2741" spans="5:17" x14ac:dyDescent="0.2">
      <c r="E2741" s="110"/>
      <c r="Q2741" s="110"/>
    </row>
    <row r="2742" spans="5:17" x14ac:dyDescent="0.2">
      <c r="E2742" s="110"/>
      <c r="Q2742" s="110"/>
    </row>
    <row r="2743" spans="5:17" x14ac:dyDescent="0.2">
      <c r="E2743" s="110"/>
      <c r="Q2743" s="110"/>
    </row>
    <row r="2744" spans="5:17" x14ac:dyDescent="0.2">
      <c r="E2744" s="110"/>
      <c r="Q2744" s="110"/>
    </row>
    <row r="2745" spans="5:17" x14ac:dyDescent="0.2">
      <c r="E2745" s="110"/>
      <c r="Q2745" s="110"/>
    </row>
    <row r="2746" spans="5:17" x14ac:dyDescent="0.2">
      <c r="E2746" s="110"/>
      <c r="Q2746" s="110"/>
    </row>
    <row r="2747" spans="5:17" x14ac:dyDescent="0.2">
      <c r="E2747" s="110"/>
      <c r="Q2747" s="110"/>
    </row>
    <row r="2748" spans="5:17" x14ac:dyDescent="0.2">
      <c r="E2748" s="110"/>
      <c r="Q2748" s="110"/>
    </row>
    <row r="2749" spans="5:17" x14ac:dyDescent="0.2">
      <c r="E2749" s="110"/>
      <c r="Q2749" s="110"/>
    </row>
    <row r="2750" spans="5:17" x14ac:dyDescent="0.2">
      <c r="E2750" s="110"/>
      <c r="Q2750" s="110"/>
    </row>
    <row r="2751" spans="5:17" x14ac:dyDescent="0.2">
      <c r="E2751" s="110"/>
      <c r="Q2751" s="110"/>
    </row>
    <row r="2752" spans="5:17" x14ac:dyDescent="0.2">
      <c r="E2752" s="110"/>
      <c r="Q2752" s="110"/>
    </row>
    <row r="2753" spans="5:17" x14ac:dyDescent="0.2">
      <c r="E2753" s="110"/>
      <c r="Q2753" s="110"/>
    </row>
    <row r="2754" spans="5:17" x14ac:dyDescent="0.2">
      <c r="E2754" s="110"/>
      <c r="Q2754" s="110"/>
    </row>
    <row r="2755" spans="5:17" x14ac:dyDescent="0.2">
      <c r="E2755" s="110"/>
      <c r="Q2755" s="110"/>
    </row>
    <row r="2756" spans="5:17" x14ac:dyDescent="0.2">
      <c r="E2756" s="110"/>
      <c r="Q2756" s="110"/>
    </row>
    <row r="2757" spans="5:17" x14ac:dyDescent="0.2">
      <c r="E2757" s="110"/>
      <c r="Q2757" s="110"/>
    </row>
    <row r="2758" spans="5:17" x14ac:dyDescent="0.2">
      <c r="E2758" s="110"/>
      <c r="Q2758" s="110"/>
    </row>
    <row r="2759" spans="5:17" x14ac:dyDescent="0.2">
      <c r="E2759" s="110"/>
      <c r="Q2759" s="110"/>
    </row>
    <row r="2760" spans="5:17" x14ac:dyDescent="0.2">
      <c r="E2760" s="110"/>
      <c r="Q2760" s="110"/>
    </row>
    <row r="2761" spans="5:17" x14ac:dyDescent="0.2">
      <c r="E2761" s="110"/>
      <c r="Q2761" s="110"/>
    </row>
    <row r="2762" spans="5:17" x14ac:dyDescent="0.2">
      <c r="E2762" s="110"/>
      <c r="Q2762" s="110"/>
    </row>
    <row r="2763" spans="5:17" x14ac:dyDescent="0.2">
      <c r="E2763" s="110"/>
      <c r="Q2763" s="110"/>
    </row>
    <row r="2764" spans="5:17" x14ac:dyDescent="0.2">
      <c r="E2764" s="110"/>
      <c r="Q2764" s="110"/>
    </row>
    <row r="2765" spans="5:17" x14ac:dyDescent="0.2">
      <c r="E2765" s="110"/>
      <c r="Q2765" s="110"/>
    </row>
    <row r="2766" spans="5:17" x14ac:dyDescent="0.2">
      <c r="E2766" s="110"/>
      <c r="Q2766" s="110"/>
    </row>
    <row r="2767" spans="5:17" x14ac:dyDescent="0.2">
      <c r="E2767" s="110"/>
      <c r="Q2767" s="110"/>
    </row>
    <row r="2768" spans="5:17" x14ac:dyDescent="0.2">
      <c r="E2768" s="110"/>
      <c r="Q2768" s="110"/>
    </row>
    <row r="2769" spans="5:17" x14ac:dyDescent="0.2">
      <c r="E2769" s="110"/>
      <c r="Q2769" s="110"/>
    </row>
    <row r="2770" spans="5:17" x14ac:dyDescent="0.2">
      <c r="E2770" s="110"/>
      <c r="Q2770" s="110"/>
    </row>
    <row r="2771" spans="5:17" x14ac:dyDescent="0.2">
      <c r="E2771" s="110"/>
      <c r="Q2771" s="110"/>
    </row>
    <row r="2772" spans="5:17" x14ac:dyDescent="0.2">
      <c r="E2772" s="110"/>
      <c r="Q2772" s="110"/>
    </row>
    <row r="2773" spans="5:17" x14ac:dyDescent="0.2">
      <c r="E2773" s="110"/>
      <c r="Q2773" s="110"/>
    </row>
    <row r="2774" spans="5:17" x14ac:dyDescent="0.2">
      <c r="E2774" s="110"/>
      <c r="Q2774" s="110"/>
    </row>
    <row r="2775" spans="5:17" x14ac:dyDescent="0.2">
      <c r="E2775" s="110"/>
      <c r="Q2775" s="110"/>
    </row>
    <row r="2776" spans="5:17" x14ac:dyDescent="0.2">
      <c r="E2776" s="110"/>
      <c r="Q2776" s="110"/>
    </row>
    <row r="2777" spans="5:17" x14ac:dyDescent="0.2">
      <c r="E2777" s="110"/>
      <c r="Q2777" s="110"/>
    </row>
    <row r="2778" spans="5:17" x14ac:dyDescent="0.2">
      <c r="E2778" s="110"/>
      <c r="Q2778" s="110"/>
    </row>
    <row r="2779" spans="5:17" x14ac:dyDescent="0.2">
      <c r="E2779" s="110"/>
      <c r="Q2779" s="110"/>
    </row>
    <row r="2780" spans="5:17" x14ac:dyDescent="0.2">
      <c r="E2780" s="110"/>
      <c r="Q2780" s="110"/>
    </row>
    <row r="2781" spans="5:17" x14ac:dyDescent="0.2">
      <c r="E2781" s="110"/>
      <c r="Q2781" s="110"/>
    </row>
    <row r="2782" spans="5:17" x14ac:dyDescent="0.2">
      <c r="E2782" s="110"/>
      <c r="Q2782" s="110"/>
    </row>
    <row r="2783" spans="5:17" x14ac:dyDescent="0.2">
      <c r="E2783" s="110"/>
      <c r="Q2783" s="110"/>
    </row>
    <row r="2784" spans="5:17" x14ac:dyDescent="0.2">
      <c r="E2784" s="110"/>
      <c r="Q2784" s="110"/>
    </row>
    <row r="2785" spans="5:17" x14ac:dyDescent="0.2">
      <c r="E2785" s="110"/>
      <c r="Q2785" s="110"/>
    </row>
    <row r="2786" spans="5:17" x14ac:dyDescent="0.2">
      <c r="E2786" s="110"/>
      <c r="Q2786" s="110"/>
    </row>
    <row r="2787" spans="5:17" x14ac:dyDescent="0.2">
      <c r="E2787" s="110"/>
      <c r="Q2787" s="110"/>
    </row>
    <row r="2788" spans="5:17" x14ac:dyDescent="0.2">
      <c r="E2788" s="110"/>
      <c r="Q2788" s="110"/>
    </row>
    <row r="2789" spans="5:17" x14ac:dyDescent="0.2">
      <c r="E2789" s="110"/>
      <c r="Q2789" s="110"/>
    </row>
    <row r="2790" spans="5:17" x14ac:dyDescent="0.2">
      <c r="E2790" s="110"/>
      <c r="Q2790" s="110"/>
    </row>
    <row r="2791" spans="5:17" x14ac:dyDescent="0.2">
      <c r="E2791" s="110"/>
      <c r="Q2791" s="110"/>
    </row>
    <row r="2792" spans="5:17" x14ac:dyDescent="0.2">
      <c r="E2792" s="110"/>
      <c r="Q2792" s="110"/>
    </row>
    <row r="2793" spans="5:17" x14ac:dyDescent="0.2">
      <c r="E2793" s="110"/>
      <c r="Q2793" s="110"/>
    </row>
    <row r="2794" spans="5:17" x14ac:dyDescent="0.2">
      <c r="E2794" s="110"/>
      <c r="Q2794" s="110"/>
    </row>
    <row r="2795" spans="5:17" x14ac:dyDescent="0.2">
      <c r="E2795" s="110"/>
      <c r="Q2795" s="110"/>
    </row>
    <row r="2796" spans="5:17" x14ac:dyDescent="0.2">
      <c r="E2796" s="110"/>
      <c r="Q2796" s="110"/>
    </row>
    <row r="2797" spans="5:17" x14ac:dyDescent="0.2">
      <c r="E2797" s="110"/>
      <c r="Q2797" s="110"/>
    </row>
    <row r="2798" spans="5:17" x14ac:dyDescent="0.2">
      <c r="E2798" s="110"/>
      <c r="Q2798" s="110"/>
    </row>
    <row r="2799" spans="5:17" x14ac:dyDescent="0.2">
      <c r="E2799" s="110"/>
      <c r="Q2799" s="110"/>
    </row>
    <row r="2800" spans="5:17" x14ac:dyDescent="0.2">
      <c r="E2800" s="110"/>
      <c r="Q2800" s="110"/>
    </row>
    <row r="2801" spans="5:17" x14ac:dyDescent="0.2">
      <c r="E2801" s="110"/>
      <c r="Q2801" s="110"/>
    </row>
    <row r="2802" spans="5:17" x14ac:dyDescent="0.2">
      <c r="E2802" s="110"/>
      <c r="Q2802" s="110"/>
    </row>
    <row r="2803" spans="5:17" x14ac:dyDescent="0.2">
      <c r="E2803" s="110"/>
      <c r="Q2803" s="110"/>
    </row>
    <row r="2804" spans="5:17" x14ac:dyDescent="0.2">
      <c r="E2804" s="110"/>
      <c r="Q2804" s="110"/>
    </row>
    <row r="2805" spans="5:17" x14ac:dyDescent="0.2">
      <c r="E2805" s="110"/>
      <c r="Q2805" s="110"/>
    </row>
    <row r="2806" spans="5:17" x14ac:dyDescent="0.2">
      <c r="E2806" s="110"/>
      <c r="Q2806" s="110"/>
    </row>
    <row r="2807" spans="5:17" x14ac:dyDescent="0.2">
      <c r="E2807" s="110"/>
      <c r="Q2807" s="110"/>
    </row>
    <row r="2808" spans="5:17" x14ac:dyDescent="0.2">
      <c r="E2808" s="110"/>
      <c r="Q2808" s="110"/>
    </row>
    <row r="2809" spans="5:17" x14ac:dyDescent="0.2">
      <c r="E2809" s="110"/>
      <c r="Q2809" s="110"/>
    </row>
    <row r="2810" spans="5:17" x14ac:dyDescent="0.2">
      <c r="E2810" s="110"/>
      <c r="Q2810" s="110"/>
    </row>
    <row r="2811" spans="5:17" x14ac:dyDescent="0.2">
      <c r="E2811" s="110"/>
      <c r="Q2811" s="110"/>
    </row>
    <row r="2812" spans="5:17" x14ac:dyDescent="0.2">
      <c r="E2812" s="110"/>
      <c r="Q2812" s="110"/>
    </row>
    <row r="2813" spans="5:17" x14ac:dyDescent="0.2">
      <c r="E2813" s="110"/>
      <c r="Q2813" s="110"/>
    </row>
    <row r="2814" spans="5:17" x14ac:dyDescent="0.2">
      <c r="E2814" s="110"/>
      <c r="Q2814" s="110"/>
    </row>
    <row r="2815" spans="5:17" x14ac:dyDescent="0.2">
      <c r="E2815" s="110"/>
      <c r="Q2815" s="110"/>
    </row>
    <row r="2816" spans="5:17" x14ac:dyDescent="0.2">
      <c r="E2816" s="110"/>
      <c r="Q2816" s="110"/>
    </row>
    <row r="2817" spans="5:17" x14ac:dyDescent="0.2">
      <c r="E2817" s="110"/>
      <c r="Q2817" s="110"/>
    </row>
    <row r="2818" spans="5:17" x14ac:dyDescent="0.2">
      <c r="E2818" s="110"/>
      <c r="Q2818" s="110"/>
    </row>
    <row r="2819" spans="5:17" x14ac:dyDescent="0.2">
      <c r="E2819" s="110"/>
      <c r="Q2819" s="110"/>
    </row>
    <row r="2820" spans="5:17" x14ac:dyDescent="0.2">
      <c r="E2820" s="110"/>
      <c r="Q2820" s="110"/>
    </row>
    <row r="2821" spans="5:17" x14ac:dyDescent="0.2">
      <c r="E2821" s="110"/>
      <c r="Q2821" s="110"/>
    </row>
    <row r="2822" spans="5:17" x14ac:dyDescent="0.2">
      <c r="E2822" s="110"/>
      <c r="Q2822" s="110"/>
    </row>
  </sheetData>
  <sortState ref="A6:Q614">
    <sortCondition ref="A6:A614"/>
  </sortState>
  <mergeCells count="1">
    <mergeCell ref="K3:M3"/>
  </mergeCells>
  <phoneticPr fontId="4" type="noConversion"/>
  <printOptions gridLines="1"/>
  <pageMargins left="0" right="0" top="0.75" bottom="0.75" header="0.3" footer="0.3"/>
  <pageSetup paperSize="5" scale="85" fitToHeight="5" orientation="landscape" r:id="rId1"/>
  <headerFooter alignWithMargins="0">
    <oddHeader>&amp;L&amp;G</oddHeader>
    <oddFooter>&amp;C&amp;P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82"/>
  <sheetViews>
    <sheetView topLeftCell="A507" workbookViewId="0">
      <selection activeCell="A532" sqref="A532"/>
    </sheetView>
  </sheetViews>
  <sheetFormatPr defaultRowHeight="12.75" x14ac:dyDescent="0.2"/>
  <cols>
    <col min="1" max="1" width="44.7109375" bestFit="1" customWidth="1"/>
    <col min="2" max="2" width="10.5703125" customWidth="1"/>
    <col min="3" max="3" width="37.140625" bestFit="1" customWidth="1"/>
  </cols>
  <sheetData>
    <row r="1" spans="1:1" x14ac:dyDescent="0.2">
      <c r="A1" s="211" t="s">
        <v>6</v>
      </c>
    </row>
    <row r="2" spans="1:1" x14ac:dyDescent="0.2">
      <c r="A2" s="213" t="s">
        <v>27220</v>
      </c>
    </row>
    <row r="3" spans="1:1" x14ac:dyDescent="0.2">
      <c r="A3" s="213" t="s">
        <v>27554</v>
      </c>
    </row>
    <row r="4" spans="1:1" x14ac:dyDescent="0.2">
      <c r="A4" s="213" t="s">
        <v>27238</v>
      </c>
    </row>
    <row r="5" spans="1:1" x14ac:dyDescent="0.2">
      <c r="A5" s="213" t="s">
        <v>27353</v>
      </c>
    </row>
    <row r="6" spans="1:1" x14ac:dyDescent="0.2">
      <c r="A6" s="213" t="s">
        <v>27016</v>
      </c>
    </row>
    <row r="7" spans="1:1" x14ac:dyDescent="0.2">
      <c r="A7" s="213" t="s">
        <v>27203</v>
      </c>
    </row>
    <row r="8" spans="1:1" x14ac:dyDescent="0.2">
      <c r="A8" s="213" t="s">
        <v>27290</v>
      </c>
    </row>
    <row r="9" spans="1:1" x14ac:dyDescent="0.2">
      <c r="A9" s="213" t="s">
        <v>26980</v>
      </c>
    </row>
    <row r="10" spans="1:1" x14ac:dyDescent="0.2">
      <c r="A10" s="213" t="s">
        <v>26986</v>
      </c>
    </row>
    <row r="11" spans="1:1" x14ac:dyDescent="0.2">
      <c r="A11" s="213" t="s">
        <v>27183</v>
      </c>
    </row>
    <row r="12" spans="1:1" x14ac:dyDescent="0.2">
      <c r="A12" s="213" t="s">
        <v>27232</v>
      </c>
    </row>
    <row r="13" spans="1:1" x14ac:dyDescent="0.2">
      <c r="A13" t="s">
        <v>29</v>
      </c>
    </row>
    <row r="14" spans="1:1" x14ac:dyDescent="0.2">
      <c r="A14" s="108" t="s">
        <v>26883</v>
      </c>
    </row>
    <row r="15" spans="1:1" x14ac:dyDescent="0.2">
      <c r="A15" s="213" t="s">
        <v>27093</v>
      </c>
    </row>
    <row r="16" spans="1:1" x14ac:dyDescent="0.2">
      <c r="A16" t="s">
        <v>30</v>
      </c>
    </row>
    <row r="17" spans="1:1" x14ac:dyDescent="0.2">
      <c r="A17" s="108" t="s">
        <v>27363</v>
      </c>
    </row>
    <row r="18" spans="1:1" x14ac:dyDescent="0.2">
      <c r="A18" s="108" t="s">
        <v>27462</v>
      </c>
    </row>
    <row r="19" spans="1:1" x14ac:dyDescent="0.2">
      <c r="A19" s="108" t="s">
        <v>26959</v>
      </c>
    </row>
    <row r="20" spans="1:1" x14ac:dyDescent="0.2">
      <c r="A20" s="233" t="s">
        <v>27377</v>
      </c>
    </row>
    <row r="21" spans="1:1" x14ac:dyDescent="0.2">
      <c r="A21" s="108" t="s">
        <v>26898</v>
      </c>
    </row>
    <row r="22" spans="1:1" x14ac:dyDescent="0.2">
      <c r="A22" s="108" t="s">
        <v>27570</v>
      </c>
    </row>
    <row r="23" spans="1:1" x14ac:dyDescent="0.2">
      <c r="A23" s="108" t="s">
        <v>26972</v>
      </c>
    </row>
    <row r="24" spans="1:1" x14ac:dyDescent="0.2">
      <c r="A24" s="108" t="s">
        <v>27442</v>
      </c>
    </row>
    <row r="25" spans="1:1" x14ac:dyDescent="0.2">
      <c r="A25" s="108" t="s">
        <v>27441</v>
      </c>
    </row>
    <row r="26" spans="1:1" x14ac:dyDescent="0.2">
      <c r="A26" s="108" t="s">
        <v>27263</v>
      </c>
    </row>
    <row r="27" spans="1:1" x14ac:dyDescent="0.2">
      <c r="A27" t="s">
        <v>26869</v>
      </c>
    </row>
    <row r="28" spans="1:1" x14ac:dyDescent="0.2">
      <c r="A28" t="s">
        <v>27373</v>
      </c>
    </row>
    <row r="29" spans="1:1" x14ac:dyDescent="0.2">
      <c r="A29" s="108" t="s">
        <v>27294</v>
      </c>
    </row>
    <row r="30" spans="1:1" x14ac:dyDescent="0.2">
      <c r="A30" s="108" t="s">
        <v>27006</v>
      </c>
    </row>
    <row r="31" spans="1:1" x14ac:dyDescent="0.2">
      <c r="A31" s="108" t="s">
        <v>27324</v>
      </c>
    </row>
    <row r="32" spans="1:1" x14ac:dyDescent="0.2">
      <c r="A32" s="108" t="s">
        <v>27360</v>
      </c>
    </row>
    <row r="33" spans="1:1" x14ac:dyDescent="0.2">
      <c r="A33" t="s">
        <v>31</v>
      </c>
    </row>
    <row r="34" spans="1:1" x14ac:dyDescent="0.2">
      <c r="A34" t="s">
        <v>27588</v>
      </c>
    </row>
    <row r="35" spans="1:1" x14ac:dyDescent="0.2">
      <c r="A35" t="s">
        <v>32</v>
      </c>
    </row>
    <row r="36" spans="1:1" x14ac:dyDescent="0.2">
      <c r="A36" t="s">
        <v>27519</v>
      </c>
    </row>
    <row r="37" spans="1:1" x14ac:dyDescent="0.2">
      <c r="A37" s="108" t="s">
        <v>27230</v>
      </c>
    </row>
    <row r="38" spans="1:1" x14ac:dyDescent="0.2">
      <c r="A38" s="108" t="s">
        <v>27589</v>
      </c>
    </row>
    <row r="39" spans="1:1" x14ac:dyDescent="0.2">
      <c r="A39" s="108" t="s">
        <v>27530</v>
      </c>
    </row>
    <row r="40" spans="1:1" x14ac:dyDescent="0.2">
      <c r="A40" s="108" t="s">
        <v>27482</v>
      </c>
    </row>
    <row r="41" spans="1:1" x14ac:dyDescent="0.2">
      <c r="A41" s="108" t="s">
        <v>27355</v>
      </c>
    </row>
    <row r="42" spans="1:1" x14ac:dyDescent="0.2">
      <c r="A42" s="108" t="s">
        <v>27082</v>
      </c>
    </row>
    <row r="43" spans="1:1" x14ac:dyDescent="0.2">
      <c r="A43" s="108" t="s">
        <v>27017</v>
      </c>
    </row>
    <row r="44" spans="1:1" x14ac:dyDescent="0.2">
      <c r="A44" s="108" t="s">
        <v>27101</v>
      </c>
    </row>
    <row r="45" spans="1:1" x14ac:dyDescent="0.2">
      <c r="A45" t="s">
        <v>33</v>
      </c>
    </row>
    <row r="46" spans="1:1" x14ac:dyDescent="0.2">
      <c r="A46" t="s">
        <v>27316</v>
      </c>
    </row>
    <row r="47" spans="1:1" x14ac:dyDescent="0.2">
      <c r="A47" t="s">
        <v>26908</v>
      </c>
    </row>
    <row r="48" spans="1:1" x14ac:dyDescent="0.2">
      <c r="A48" s="108" t="s">
        <v>26887</v>
      </c>
    </row>
    <row r="49" spans="1:1" x14ac:dyDescent="0.2">
      <c r="A49" s="108" t="s">
        <v>26963</v>
      </c>
    </row>
    <row r="50" spans="1:1" x14ac:dyDescent="0.2">
      <c r="A50" s="108" t="s">
        <v>27465</v>
      </c>
    </row>
    <row r="51" spans="1:1" x14ac:dyDescent="0.2">
      <c r="A51" s="108" t="s">
        <v>27180</v>
      </c>
    </row>
    <row r="52" spans="1:1" x14ac:dyDescent="0.2">
      <c r="A52" s="108" t="s">
        <v>26901</v>
      </c>
    </row>
    <row r="53" spans="1:1" x14ac:dyDescent="0.2">
      <c r="A53" s="108" t="s">
        <v>26872</v>
      </c>
    </row>
    <row r="54" spans="1:1" x14ac:dyDescent="0.2">
      <c r="A54" s="108" t="s">
        <v>27370</v>
      </c>
    </row>
    <row r="55" spans="1:1" x14ac:dyDescent="0.2">
      <c r="A55" s="108" t="s">
        <v>27123</v>
      </c>
    </row>
    <row r="56" spans="1:1" x14ac:dyDescent="0.2">
      <c r="A56" s="108" t="s">
        <v>26896</v>
      </c>
    </row>
    <row r="57" spans="1:1" x14ac:dyDescent="0.2">
      <c r="A57" s="108" t="s">
        <v>27516</v>
      </c>
    </row>
    <row r="58" spans="1:1" x14ac:dyDescent="0.2">
      <c r="A58" s="108" t="s">
        <v>27235</v>
      </c>
    </row>
    <row r="59" spans="1:1" x14ac:dyDescent="0.2">
      <c r="A59" s="108" t="s">
        <v>27361</v>
      </c>
    </row>
    <row r="60" spans="1:1" x14ac:dyDescent="0.2">
      <c r="A60" s="108" t="s">
        <v>27065</v>
      </c>
    </row>
    <row r="61" spans="1:1" x14ac:dyDescent="0.2">
      <c r="A61" s="108" t="s">
        <v>27399</v>
      </c>
    </row>
    <row r="62" spans="1:1" x14ac:dyDescent="0.2">
      <c r="A62" s="108" t="s">
        <v>27173</v>
      </c>
    </row>
    <row r="63" spans="1:1" x14ac:dyDescent="0.2">
      <c r="A63" s="108" t="s">
        <v>27416</v>
      </c>
    </row>
    <row r="64" spans="1:1" x14ac:dyDescent="0.2">
      <c r="A64" s="108" t="s">
        <v>27247</v>
      </c>
    </row>
    <row r="65" spans="1:1" x14ac:dyDescent="0.2">
      <c r="A65" s="108" t="s">
        <v>27592</v>
      </c>
    </row>
    <row r="66" spans="1:1" x14ac:dyDescent="0.2">
      <c r="A66" s="108" t="s">
        <v>27445</v>
      </c>
    </row>
    <row r="67" spans="1:1" x14ac:dyDescent="0.2">
      <c r="A67" t="s">
        <v>34</v>
      </c>
    </row>
    <row r="68" spans="1:1" x14ac:dyDescent="0.2">
      <c r="A68" t="s">
        <v>27369</v>
      </c>
    </row>
    <row r="69" spans="1:1" x14ac:dyDescent="0.2">
      <c r="A69" t="s">
        <v>27545</v>
      </c>
    </row>
    <row r="70" spans="1:1" x14ac:dyDescent="0.2">
      <c r="A70" s="108" t="s">
        <v>27084</v>
      </c>
    </row>
    <row r="71" spans="1:1" x14ac:dyDescent="0.2">
      <c r="A71" s="108" t="s">
        <v>27402</v>
      </c>
    </row>
    <row r="72" spans="1:1" x14ac:dyDescent="0.2">
      <c r="A72" t="s">
        <v>35</v>
      </c>
    </row>
    <row r="73" spans="1:1" x14ac:dyDescent="0.2">
      <c r="A73" s="108" t="s">
        <v>27124</v>
      </c>
    </row>
    <row r="74" spans="1:1" x14ac:dyDescent="0.2">
      <c r="A74" s="108" t="s">
        <v>27130</v>
      </c>
    </row>
    <row r="75" spans="1:1" x14ac:dyDescent="0.2">
      <c r="A75" s="108" t="s">
        <v>27131</v>
      </c>
    </row>
    <row r="76" spans="1:1" x14ac:dyDescent="0.2">
      <c r="A76" s="108" t="s">
        <v>27496</v>
      </c>
    </row>
    <row r="77" spans="1:1" x14ac:dyDescent="0.2">
      <c r="A77" t="s">
        <v>36</v>
      </c>
    </row>
    <row r="78" spans="1:1" x14ac:dyDescent="0.2">
      <c r="A78" t="s">
        <v>27388</v>
      </c>
    </row>
    <row r="79" spans="1:1" x14ac:dyDescent="0.2">
      <c r="A79" t="s">
        <v>27444</v>
      </c>
    </row>
    <row r="80" spans="1:1" x14ac:dyDescent="0.2">
      <c r="A80" t="s">
        <v>26848</v>
      </c>
    </row>
    <row r="81" spans="1:1" x14ac:dyDescent="0.2">
      <c r="A81" s="108" t="s">
        <v>27266</v>
      </c>
    </row>
    <row r="82" spans="1:1" x14ac:dyDescent="0.2">
      <c r="A82" t="s">
        <v>26912</v>
      </c>
    </row>
    <row r="83" spans="1:1" x14ac:dyDescent="0.2">
      <c r="A83" t="s">
        <v>37</v>
      </c>
    </row>
    <row r="84" spans="1:1" x14ac:dyDescent="0.2">
      <c r="A84" t="s">
        <v>38</v>
      </c>
    </row>
    <row r="85" spans="1:1" x14ac:dyDescent="0.2">
      <c r="A85" t="s">
        <v>27499</v>
      </c>
    </row>
    <row r="86" spans="1:1" x14ac:dyDescent="0.2">
      <c r="A86" t="s">
        <v>26854</v>
      </c>
    </row>
    <row r="87" spans="1:1" x14ac:dyDescent="0.2">
      <c r="A87" s="108" t="s">
        <v>27313</v>
      </c>
    </row>
    <row r="88" spans="1:1" x14ac:dyDescent="0.2">
      <c r="A88" s="108" t="s">
        <v>27513</v>
      </c>
    </row>
    <row r="89" spans="1:1" x14ac:dyDescent="0.2">
      <c r="A89" t="s">
        <v>39</v>
      </c>
    </row>
    <row r="90" spans="1:1" x14ac:dyDescent="0.2">
      <c r="A90" s="108" t="s">
        <v>26954</v>
      </c>
    </row>
    <row r="91" spans="1:1" x14ac:dyDescent="0.2">
      <c r="A91" t="s">
        <v>40</v>
      </c>
    </row>
    <row r="92" spans="1:1" x14ac:dyDescent="0.2">
      <c r="A92" t="s">
        <v>27330</v>
      </c>
    </row>
    <row r="93" spans="1:1" x14ac:dyDescent="0.2">
      <c r="A93" s="108" t="s">
        <v>27118</v>
      </c>
    </row>
    <row r="94" spans="1:1" x14ac:dyDescent="0.2">
      <c r="A94" t="s">
        <v>41</v>
      </c>
    </row>
    <row r="95" spans="1:1" x14ac:dyDescent="0.2">
      <c r="A95" s="108" t="s">
        <v>27074</v>
      </c>
    </row>
    <row r="96" spans="1:1" x14ac:dyDescent="0.2">
      <c r="A96" s="108" t="s">
        <v>26873</v>
      </c>
    </row>
    <row r="97" spans="1:1" x14ac:dyDescent="0.2">
      <c r="A97" s="108" t="s">
        <v>27015</v>
      </c>
    </row>
    <row r="98" spans="1:1" x14ac:dyDescent="0.2">
      <c r="A98" t="s">
        <v>42</v>
      </c>
    </row>
    <row r="99" spans="1:1" x14ac:dyDescent="0.2">
      <c r="A99" t="s">
        <v>27320</v>
      </c>
    </row>
    <row r="100" spans="1:1" x14ac:dyDescent="0.2">
      <c r="A100" s="108" t="s">
        <v>27005</v>
      </c>
    </row>
    <row r="101" spans="1:1" x14ac:dyDescent="0.2">
      <c r="A101" s="108" t="s">
        <v>27237</v>
      </c>
    </row>
    <row r="102" spans="1:1" x14ac:dyDescent="0.2">
      <c r="A102" t="s">
        <v>26923</v>
      </c>
    </row>
    <row r="103" spans="1:1" x14ac:dyDescent="0.2">
      <c r="A103" s="108" t="s">
        <v>27434</v>
      </c>
    </row>
    <row r="104" spans="1:1" x14ac:dyDescent="0.2">
      <c r="A104" s="108" t="s">
        <v>27512</v>
      </c>
    </row>
    <row r="105" spans="1:1" x14ac:dyDescent="0.2">
      <c r="A105" s="108" t="s">
        <v>27170</v>
      </c>
    </row>
    <row r="106" spans="1:1" x14ac:dyDescent="0.2">
      <c r="A106" s="108" t="s">
        <v>26878</v>
      </c>
    </row>
    <row r="107" spans="1:1" x14ac:dyDescent="0.2">
      <c r="A107" s="108" t="s">
        <v>27354</v>
      </c>
    </row>
    <row r="108" spans="1:1" x14ac:dyDescent="0.2">
      <c r="A108" s="108" t="s">
        <v>27319</v>
      </c>
    </row>
    <row r="109" spans="1:1" x14ac:dyDescent="0.2">
      <c r="A109" s="108" t="s">
        <v>27100</v>
      </c>
    </row>
    <row r="110" spans="1:1" x14ac:dyDescent="0.2">
      <c r="A110" s="108" t="s">
        <v>27264</v>
      </c>
    </row>
    <row r="111" spans="1:1" x14ac:dyDescent="0.2">
      <c r="A111" s="108" t="s">
        <v>27351</v>
      </c>
    </row>
    <row r="112" spans="1:1" x14ac:dyDescent="0.2">
      <c r="A112" s="108" t="s">
        <v>27024</v>
      </c>
    </row>
    <row r="113" spans="1:1" x14ac:dyDescent="0.2">
      <c r="A113" s="108" t="s">
        <v>27031</v>
      </c>
    </row>
    <row r="114" spans="1:1" x14ac:dyDescent="0.2">
      <c r="A114" s="108" t="s">
        <v>27450</v>
      </c>
    </row>
    <row r="115" spans="1:1" x14ac:dyDescent="0.2">
      <c r="A115" s="108" t="s">
        <v>27269</v>
      </c>
    </row>
    <row r="116" spans="1:1" x14ac:dyDescent="0.2">
      <c r="A116" s="108" t="s">
        <v>27558</v>
      </c>
    </row>
    <row r="117" spans="1:1" x14ac:dyDescent="0.2">
      <c r="A117" s="108" t="s">
        <v>27205</v>
      </c>
    </row>
    <row r="118" spans="1:1" x14ac:dyDescent="0.2">
      <c r="A118" s="108" t="s">
        <v>27577</v>
      </c>
    </row>
    <row r="119" spans="1:1" x14ac:dyDescent="0.2">
      <c r="A119" s="108" t="s">
        <v>27463</v>
      </c>
    </row>
    <row r="120" spans="1:1" x14ac:dyDescent="0.2">
      <c r="A120" s="108" t="s">
        <v>27070</v>
      </c>
    </row>
    <row r="121" spans="1:1" x14ac:dyDescent="0.2">
      <c r="A121" s="108" t="s">
        <v>27121</v>
      </c>
    </row>
    <row r="122" spans="1:1" x14ac:dyDescent="0.2">
      <c r="A122" s="108" t="s">
        <v>27366</v>
      </c>
    </row>
    <row r="123" spans="1:1" x14ac:dyDescent="0.2">
      <c r="A123" s="108" t="s">
        <v>26946</v>
      </c>
    </row>
    <row r="124" spans="1:1" x14ac:dyDescent="0.2">
      <c r="A124" s="108" t="s">
        <v>27347</v>
      </c>
    </row>
    <row r="125" spans="1:1" x14ac:dyDescent="0.2">
      <c r="A125" s="108" t="s">
        <v>27503</v>
      </c>
    </row>
    <row r="126" spans="1:1" x14ac:dyDescent="0.2">
      <c r="A126" s="108" t="s">
        <v>27083</v>
      </c>
    </row>
    <row r="127" spans="1:1" x14ac:dyDescent="0.2">
      <c r="A127" s="108" t="s">
        <v>27421</v>
      </c>
    </row>
    <row r="128" spans="1:1" x14ac:dyDescent="0.2">
      <c r="A128" s="108" t="s">
        <v>27081</v>
      </c>
    </row>
    <row r="129" spans="1:1" x14ac:dyDescent="0.2">
      <c r="A129" s="108" t="s">
        <v>26866</v>
      </c>
    </row>
    <row r="130" spans="1:1" x14ac:dyDescent="0.2">
      <c r="A130" s="108" t="s">
        <v>27563</v>
      </c>
    </row>
    <row r="131" spans="1:1" x14ac:dyDescent="0.2">
      <c r="A131" s="108" t="s">
        <v>27340</v>
      </c>
    </row>
    <row r="132" spans="1:1" x14ac:dyDescent="0.2">
      <c r="A132" s="108" t="s">
        <v>27216</v>
      </c>
    </row>
    <row r="133" spans="1:1" x14ac:dyDescent="0.2">
      <c r="A133" s="108" t="s">
        <v>27193</v>
      </c>
    </row>
    <row r="134" spans="1:1" x14ac:dyDescent="0.2">
      <c r="A134" s="108" t="s">
        <v>27410</v>
      </c>
    </row>
    <row r="135" spans="1:1" x14ac:dyDescent="0.2">
      <c r="A135" s="108" t="s">
        <v>27280</v>
      </c>
    </row>
    <row r="136" spans="1:1" x14ac:dyDescent="0.2">
      <c r="A136" s="108" t="s">
        <v>26889</v>
      </c>
    </row>
    <row r="137" spans="1:1" x14ac:dyDescent="0.2">
      <c r="A137" s="108" t="s">
        <v>26880</v>
      </c>
    </row>
    <row r="138" spans="1:1" x14ac:dyDescent="0.2">
      <c r="A138" s="108" t="s">
        <v>27165</v>
      </c>
    </row>
    <row r="139" spans="1:1" x14ac:dyDescent="0.2">
      <c r="A139" t="s">
        <v>43</v>
      </c>
    </row>
    <row r="140" spans="1:1" x14ac:dyDescent="0.2">
      <c r="A140" s="108" t="s">
        <v>26984</v>
      </c>
    </row>
    <row r="141" spans="1:1" x14ac:dyDescent="0.2">
      <c r="A141" s="108" t="s">
        <v>27553</v>
      </c>
    </row>
    <row r="142" spans="1:1" x14ac:dyDescent="0.2">
      <c r="A142" s="108" t="s">
        <v>27312</v>
      </c>
    </row>
    <row r="143" spans="1:1" x14ac:dyDescent="0.2">
      <c r="A143" t="s">
        <v>44</v>
      </c>
    </row>
    <row r="144" spans="1:1" x14ac:dyDescent="0.2">
      <c r="A144" s="108" t="s">
        <v>26917</v>
      </c>
    </row>
    <row r="145" spans="1:1" x14ac:dyDescent="0.2">
      <c r="A145" s="108" t="s">
        <v>27471</v>
      </c>
    </row>
    <row r="146" spans="1:1" x14ac:dyDescent="0.2">
      <c r="A146" s="108" t="s">
        <v>26922</v>
      </c>
    </row>
    <row r="147" spans="1:1" x14ac:dyDescent="0.2">
      <c r="A147" s="108" t="s">
        <v>27147</v>
      </c>
    </row>
    <row r="148" spans="1:1" x14ac:dyDescent="0.2">
      <c r="A148" t="s">
        <v>26849</v>
      </c>
    </row>
    <row r="149" spans="1:1" x14ac:dyDescent="0.2">
      <c r="A149" s="108" t="s">
        <v>27234</v>
      </c>
    </row>
    <row r="150" spans="1:1" x14ac:dyDescent="0.2">
      <c r="A150" t="s">
        <v>26870</v>
      </c>
    </row>
    <row r="151" spans="1:1" x14ac:dyDescent="0.2">
      <c r="A151" t="s">
        <v>27521</v>
      </c>
    </row>
    <row r="152" spans="1:1" x14ac:dyDescent="0.2">
      <c r="A152" s="108" t="s">
        <v>26994</v>
      </c>
    </row>
    <row r="153" spans="1:1" x14ac:dyDescent="0.2">
      <c r="A153" s="108" t="s">
        <v>27387</v>
      </c>
    </row>
    <row r="154" spans="1:1" x14ac:dyDescent="0.2">
      <c r="A154" s="108" t="s">
        <v>26958</v>
      </c>
    </row>
    <row r="155" spans="1:1" x14ac:dyDescent="0.2">
      <c r="A155" s="108" t="s">
        <v>27196</v>
      </c>
    </row>
    <row r="156" spans="1:1" x14ac:dyDescent="0.2">
      <c r="A156" s="108" t="s">
        <v>27352</v>
      </c>
    </row>
    <row r="157" spans="1:1" x14ac:dyDescent="0.2">
      <c r="A157" s="108" t="s">
        <v>27359</v>
      </c>
    </row>
    <row r="158" spans="1:1" x14ac:dyDescent="0.2">
      <c r="A158" s="108" t="s">
        <v>27113</v>
      </c>
    </row>
    <row r="159" spans="1:1" x14ac:dyDescent="0.2">
      <c r="A159" t="s">
        <v>45</v>
      </c>
    </row>
    <row r="160" spans="1:1" x14ac:dyDescent="0.2">
      <c r="A160" t="s">
        <v>46</v>
      </c>
    </row>
    <row r="161" spans="1:1" x14ac:dyDescent="0.2">
      <c r="A161" s="108" t="s">
        <v>27138</v>
      </c>
    </row>
    <row r="162" spans="1:1" x14ac:dyDescent="0.2">
      <c r="A162" t="s">
        <v>27122</v>
      </c>
    </row>
    <row r="163" spans="1:1" x14ac:dyDescent="0.2">
      <c r="A163" t="s">
        <v>27474</v>
      </c>
    </row>
    <row r="164" spans="1:1" x14ac:dyDescent="0.2">
      <c r="A164" s="108" t="s">
        <v>27240</v>
      </c>
    </row>
    <row r="165" spans="1:1" x14ac:dyDescent="0.2">
      <c r="A165" s="108" t="s">
        <v>27591</v>
      </c>
    </row>
    <row r="166" spans="1:1" x14ac:dyDescent="0.2">
      <c r="A166" s="108" t="s">
        <v>27414</v>
      </c>
    </row>
    <row r="167" spans="1:1" x14ac:dyDescent="0.2">
      <c r="A167" t="s">
        <v>27174</v>
      </c>
    </row>
    <row r="168" spans="1:1" x14ac:dyDescent="0.2">
      <c r="A168" s="108" t="s">
        <v>26856</v>
      </c>
    </row>
    <row r="169" spans="1:1" x14ac:dyDescent="0.2">
      <c r="A169" s="108" t="s">
        <v>27301</v>
      </c>
    </row>
    <row r="170" spans="1:1" x14ac:dyDescent="0.2">
      <c r="A170" s="108" t="s">
        <v>27102</v>
      </c>
    </row>
    <row r="171" spans="1:1" x14ac:dyDescent="0.2">
      <c r="A171" s="108" t="s">
        <v>26977</v>
      </c>
    </row>
    <row r="172" spans="1:1" x14ac:dyDescent="0.2">
      <c r="A172" s="108" t="s">
        <v>27401</v>
      </c>
    </row>
    <row r="173" spans="1:1" x14ac:dyDescent="0.2">
      <c r="A173" s="108" t="s">
        <v>27206</v>
      </c>
    </row>
    <row r="174" spans="1:1" x14ac:dyDescent="0.2">
      <c r="A174" s="108" t="s">
        <v>27028</v>
      </c>
    </row>
    <row r="175" spans="1:1" x14ac:dyDescent="0.2">
      <c r="A175" s="108" t="s">
        <v>27332</v>
      </c>
    </row>
    <row r="176" spans="1:1" x14ac:dyDescent="0.2">
      <c r="A176" s="108" t="s">
        <v>27565</v>
      </c>
    </row>
    <row r="177" spans="1:1" x14ac:dyDescent="0.2">
      <c r="A177" t="s">
        <v>47</v>
      </c>
    </row>
    <row r="178" spans="1:1" x14ac:dyDescent="0.2">
      <c r="A178" t="s">
        <v>26899</v>
      </c>
    </row>
    <row r="179" spans="1:1" x14ac:dyDescent="0.2">
      <c r="A179" t="s">
        <v>48</v>
      </c>
    </row>
    <row r="180" spans="1:1" x14ac:dyDescent="0.2">
      <c r="A180" t="s">
        <v>26850</v>
      </c>
    </row>
    <row r="181" spans="1:1" x14ac:dyDescent="0.2">
      <c r="A181" t="s">
        <v>27524</v>
      </c>
    </row>
    <row r="182" spans="1:1" x14ac:dyDescent="0.2">
      <c r="A182" t="s">
        <v>27551</v>
      </c>
    </row>
    <row r="183" spans="1:1" x14ac:dyDescent="0.2">
      <c r="A183" t="s">
        <v>26851</v>
      </c>
    </row>
    <row r="184" spans="1:1" x14ac:dyDescent="0.2">
      <c r="A184" s="108" t="s">
        <v>27125</v>
      </c>
    </row>
    <row r="185" spans="1:1" x14ac:dyDescent="0.2">
      <c r="A185" s="108" t="s">
        <v>27342</v>
      </c>
    </row>
    <row r="186" spans="1:1" x14ac:dyDescent="0.2">
      <c r="A186" s="108" t="s">
        <v>27281</v>
      </c>
    </row>
    <row r="187" spans="1:1" x14ac:dyDescent="0.2">
      <c r="A187" s="108" t="s">
        <v>26943</v>
      </c>
    </row>
    <row r="188" spans="1:1" x14ac:dyDescent="0.2">
      <c r="A188" s="108" t="s">
        <v>27018</v>
      </c>
    </row>
    <row r="189" spans="1:1" x14ac:dyDescent="0.2">
      <c r="A189" s="108" t="s">
        <v>27068</v>
      </c>
    </row>
    <row r="190" spans="1:1" x14ac:dyDescent="0.2">
      <c r="A190" s="108" t="s">
        <v>27208</v>
      </c>
    </row>
    <row r="191" spans="1:1" x14ac:dyDescent="0.2">
      <c r="A191" s="108" t="s">
        <v>27204</v>
      </c>
    </row>
    <row r="192" spans="1:1" x14ac:dyDescent="0.2">
      <c r="A192" t="s">
        <v>49</v>
      </c>
    </row>
    <row r="193" spans="1:1" x14ac:dyDescent="0.2">
      <c r="A193" s="108" t="s">
        <v>27056</v>
      </c>
    </row>
    <row r="194" spans="1:1" x14ac:dyDescent="0.2">
      <c r="A194" s="108" t="s">
        <v>27239</v>
      </c>
    </row>
    <row r="195" spans="1:1" x14ac:dyDescent="0.2">
      <c r="A195" s="108" t="s">
        <v>27317</v>
      </c>
    </row>
    <row r="196" spans="1:1" x14ac:dyDescent="0.2">
      <c r="A196" s="108" t="s">
        <v>27381</v>
      </c>
    </row>
    <row r="197" spans="1:1" x14ac:dyDescent="0.2">
      <c r="A197" s="108" t="s">
        <v>27186</v>
      </c>
    </row>
    <row r="198" spans="1:1" x14ac:dyDescent="0.2">
      <c r="A198" t="s">
        <v>50</v>
      </c>
    </row>
    <row r="199" spans="1:1" x14ac:dyDescent="0.2">
      <c r="A199" t="s">
        <v>27569</v>
      </c>
    </row>
    <row r="200" spans="1:1" x14ac:dyDescent="0.2">
      <c r="A200" t="s">
        <v>51</v>
      </c>
    </row>
    <row r="201" spans="1:1" x14ac:dyDescent="0.2">
      <c r="A201" t="s">
        <v>27461</v>
      </c>
    </row>
    <row r="202" spans="1:1" x14ac:dyDescent="0.2">
      <c r="A202" s="108" t="s">
        <v>27211</v>
      </c>
    </row>
    <row r="203" spans="1:1" x14ac:dyDescent="0.2">
      <c r="A203" s="108" t="s">
        <v>27346</v>
      </c>
    </row>
    <row r="204" spans="1:1" x14ac:dyDescent="0.2">
      <c r="A204" s="108" t="s">
        <v>27158</v>
      </c>
    </row>
    <row r="205" spans="1:1" x14ac:dyDescent="0.2">
      <c r="A205" t="s">
        <v>26874</v>
      </c>
    </row>
    <row r="206" spans="1:1" x14ac:dyDescent="0.2">
      <c r="A206" t="s">
        <v>27466</v>
      </c>
    </row>
    <row r="207" spans="1:1" x14ac:dyDescent="0.2">
      <c r="A207" s="108" t="s">
        <v>27105</v>
      </c>
    </row>
    <row r="208" spans="1:1" x14ac:dyDescent="0.2">
      <c r="A208" s="108" t="s">
        <v>27488</v>
      </c>
    </row>
    <row r="209" spans="1:1" x14ac:dyDescent="0.2">
      <c r="A209" t="s">
        <v>52</v>
      </c>
    </row>
    <row r="210" spans="1:1" x14ac:dyDescent="0.2">
      <c r="A210" s="108" t="s">
        <v>27209</v>
      </c>
    </row>
    <row r="211" spans="1:1" x14ac:dyDescent="0.2">
      <c r="A211" s="108" t="s">
        <v>27440</v>
      </c>
    </row>
    <row r="212" spans="1:1" x14ac:dyDescent="0.2">
      <c r="A212" s="108" t="s">
        <v>26881</v>
      </c>
    </row>
    <row r="213" spans="1:1" x14ac:dyDescent="0.2">
      <c r="A213" s="108" t="s">
        <v>27404</v>
      </c>
    </row>
    <row r="214" spans="1:1" x14ac:dyDescent="0.2">
      <c r="A214" s="108" t="s">
        <v>27333</v>
      </c>
    </row>
    <row r="215" spans="1:1" x14ac:dyDescent="0.2">
      <c r="A215" s="108" t="s">
        <v>27520</v>
      </c>
    </row>
    <row r="216" spans="1:1" x14ac:dyDescent="0.2">
      <c r="A216" s="108" t="s">
        <v>27543</v>
      </c>
    </row>
    <row r="217" spans="1:1" x14ac:dyDescent="0.2">
      <c r="A217" s="108" t="s">
        <v>27335</v>
      </c>
    </row>
    <row r="218" spans="1:1" x14ac:dyDescent="0.2">
      <c r="A218" t="s">
        <v>53</v>
      </c>
    </row>
    <row r="219" spans="1:1" x14ac:dyDescent="0.2">
      <c r="A219" t="s">
        <v>27368</v>
      </c>
    </row>
    <row r="220" spans="1:1" x14ac:dyDescent="0.2">
      <c r="A220" s="108" t="s">
        <v>27003</v>
      </c>
    </row>
    <row r="221" spans="1:1" x14ac:dyDescent="0.2">
      <c r="A221" s="108" t="s">
        <v>27495</v>
      </c>
    </row>
    <row r="222" spans="1:1" x14ac:dyDescent="0.2">
      <c r="A222" s="108" t="s">
        <v>27310</v>
      </c>
    </row>
    <row r="223" spans="1:1" x14ac:dyDescent="0.2">
      <c r="A223" s="108" t="s">
        <v>27424</v>
      </c>
    </row>
    <row r="224" spans="1:1" x14ac:dyDescent="0.2">
      <c r="A224" t="s">
        <v>54</v>
      </c>
    </row>
    <row r="225" spans="1:1" x14ac:dyDescent="0.2">
      <c r="A225" s="108" t="s">
        <v>26925</v>
      </c>
    </row>
    <row r="226" spans="1:1" x14ac:dyDescent="0.2">
      <c r="A226" s="108" t="s">
        <v>27047</v>
      </c>
    </row>
    <row r="227" spans="1:1" x14ac:dyDescent="0.2">
      <c r="A227" s="108" t="s">
        <v>27555</v>
      </c>
    </row>
    <row r="228" spans="1:1" x14ac:dyDescent="0.2">
      <c r="A228" s="108" t="s">
        <v>27435</v>
      </c>
    </row>
    <row r="229" spans="1:1" x14ac:dyDescent="0.2">
      <c r="A229" s="108" t="s">
        <v>27395</v>
      </c>
    </row>
    <row r="230" spans="1:1" x14ac:dyDescent="0.2">
      <c r="A230" s="108" t="s">
        <v>27126</v>
      </c>
    </row>
    <row r="231" spans="1:1" x14ac:dyDescent="0.2">
      <c r="A231" s="108" t="s">
        <v>27356</v>
      </c>
    </row>
    <row r="232" spans="1:1" x14ac:dyDescent="0.2">
      <c r="A232" t="s">
        <v>26894</v>
      </c>
    </row>
    <row r="233" spans="1:1" x14ac:dyDescent="0.2">
      <c r="A233" s="108" t="s">
        <v>27423</v>
      </c>
    </row>
    <row r="234" spans="1:1" x14ac:dyDescent="0.2">
      <c r="A234" t="s">
        <v>27326</v>
      </c>
    </row>
    <row r="235" spans="1:1" x14ac:dyDescent="0.2">
      <c r="A235" t="s">
        <v>27458</v>
      </c>
    </row>
    <row r="236" spans="1:1" x14ac:dyDescent="0.2">
      <c r="A236" s="108" t="s">
        <v>27042</v>
      </c>
    </row>
    <row r="237" spans="1:1" x14ac:dyDescent="0.2">
      <c r="A237" s="108" t="s">
        <v>27181</v>
      </c>
    </row>
    <row r="238" spans="1:1" x14ac:dyDescent="0.2">
      <c r="A238" t="s">
        <v>7</v>
      </c>
    </row>
    <row r="239" spans="1:1" x14ac:dyDescent="0.2">
      <c r="A239" s="108" t="s">
        <v>27308</v>
      </c>
    </row>
    <row r="240" spans="1:1" x14ac:dyDescent="0.2">
      <c r="A240" s="108" t="s">
        <v>27213</v>
      </c>
    </row>
    <row r="241" spans="1:1" x14ac:dyDescent="0.2">
      <c r="A241" s="108" t="s">
        <v>27291</v>
      </c>
    </row>
    <row r="242" spans="1:1" x14ac:dyDescent="0.2">
      <c r="A242" s="108" t="s">
        <v>27043</v>
      </c>
    </row>
    <row r="243" spans="1:1" x14ac:dyDescent="0.2">
      <c r="A243" s="108" t="s">
        <v>27409</v>
      </c>
    </row>
    <row r="244" spans="1:1" x14ac:dyDescent="0.2">
      <c r="A244" s="108" t="s">
        <v>27214</v>
      </c>
    </row>
    <row r="245" spans="1:1" x14ac:dyDescent="0.2">
      <c r="A245" t="s">
        <v>27001</v>
      </c>
    </row>
    <row r="246" spans="1:1" x14ac:dyDescent="0.2">
      <c r="A246" t="s">
        <v>27479</v>
      </c>
    </row>
    <row r="247" spans="1:1" x14ac:dyDescent="0.2">
      <c r="A247" s="108" t="s">
        <v>26925</v>
      </c>
    </row>
    <row r="248" spans="1:1" x14ac:dyDescent="0.2">
      <c r="A248" t="s">
        <v>55</v>
      </c>
    </row>
    <row r="249" spans="1:1" x14ac:dyDescent="0.2">
      <c r="A249" s="108" t="s">
        <v>27309</v>
      </c>
    </row>
    <row r="250" spans="1:1" x14ac:dyDescent="0.2">
      <c r="A250" s="108" t="s">
        <v>26969</v>
      </c>
    </row>
    <row r="251" spans="1:1" x14ac:dyDescent="0.2">
      <c r="A251" s="108" t="s">
        <v>27098</v>
      </c>
    </row>
    <row r="252" spans="1:1" x14ac:dyDescent="0.2">
      <c r="A252" t="s">
        <v>56</v>
      </c>
    </row>
    <row r="253" spans="1:1" x14ac:dyDescent="0.2">
      <c r="A253" s="108" t="s">
        <v>27172</v>
      </c>
    </row>
    <row r="254" spans="1:1" x14ac:dyDescent="0.2">
      <c r="A254" s="108" t="s">
        <v>27548</v>
      </c>
    </row>
    <row r="255" spans="1:1" x14ac:dyDescent="0.2">
      <c r="A255" t="s">
        <v>17</v>
      </c>
    </row>
    <row r="256" spans="1:1" x14ac:dyDescent="0.2">
      <c r="A256" t="s">
        <v>27255</v>
      </c>
    </row>
    <row r="257" spans="1:1" x14ac:dyDescent="0.2">
      <c r="A257" s="108" t="s">
        <v>27295</v>
      </c>
    </row>
    <row r="258" spans="1:1" x14ac:dyDescent="0.2">
      <c r="A258" t="s">
        <v>57</v>
      </c>
    </row>
    <row r="259" spans="1:1" x14ac:dyDescent="0.2">
      <c r="A259" s="108" t="s">
        <v>27046</v>
      </c>
    </row>
    <row r="260" spans="1:1" x14ac:dyDescent="0.2">
      <c r="A260" t="s">
        <v>58</v>
      </c>
    </row>
    <row r="261" spans="1:1" x14ac:dyDescent="0.2">
      <c r="A261" s="108" t="s">
        <v>26911</v>
      </c>
    </row>
    <row r="262" spans="1:1" x14ac:dyDescent="0.2">
      <c r="A262" s="108" t="s">
        <v>27498</v>
      </c>
    </row>
    <row r="263" spans="1:1" x14ac:dyDescent="0.2">
      <c r="A263" t="s">
        <v>27251</v>
      </c>
    </row>
    <row r="264" spans="1:1" x14ac:dyDescent="0.2">
      <c r="A264" t="s">
        <v>27472</v>
      </c>
    </row>
    <row r="265" spans="1:1" x14ac:dyDescent="0.2">
      <c r="A265" s="108" t="s">
        <v>27142</v>
      </c>
    </row>
    <row r="266" spans="1:1" x14ac:dyDescent="0.2">
      <c r="A266" s="195" t="s">
        <v>26964</v>
      </c>
    </row>
    <row r="267" spans="1:1" x14ac:dyDescent="0.2">
      <c r="A267" s="108" t="s">
        <v>26927</v>
      </c>
    </row>
    <row r="268" spans="1:1" x14ac:dyDescent="0.2">
      <c r="A268" t="s">
        <v>59</v>
      </c>
    </row>
    <row r="269" spans="1:1" x14ac:dyDescent="0.2">
      <c r="A269" t="s">
        <v>60</v>
      </c>
    </row>
    <row r="270" spans="1:1" x14ac:dyDescent="0.2">
      <c r="A270" t="s">
        <v>27549</v>
      </c>
    </row>
    <row r="271" spans="1:1" x14ac:dyDescent="0.2">
      <c r="A271" t="s">
        <v>27509</v>
      </c>
    </row>
    <row r="272" spans="1:1" x14ac:dyDescent="0.2">
      <c r="A272" t="s">
        <v>27576</v>
      </c>
    </row>
    <row r="273" spans="1:1" x14ac:dyDescent="0.2">
      <c r="A273" t="s">
        <v>27372</v>
      </c>
    </row>
    <row r="274" spans="1:1" x14ac:dyDescent="0.2">
      <c r="A274" t="s">
        <v>27510</v>
      </c>
    </row>
    <row r="275" spans="1:1" x14ac:dyDescent="0.2">
      <c r="A275" t="s">
        <v>27446</v>
      </c>
    </row>
    <row r="276" spans="1:1" x14ac:dyDescent="0.2">
      <c r="A276" s="108" t="s">
        <v>27190</v>
      </c>
    </row>
    <row r="277" spans="1:1" x14ac:dyDescent="0.2">
      <c r="A277" t="s">
        <v>61</v>
      </c>
    </row>
    <row r="278" spans="1:1" x14ac:dyDescent="0.2">
      <c r="A278" s="108" t="s">
        <v>27041</v>
      </c>
    </row>
    <row r="279" spans="1:1" x14ac:dyDescent="0.2">
      <c r="A279" s="108" t="s">
        <v>27522</v>
      </c>
    </row>
    <row r="280" spans="1:1" x14ac:dyDescent="0.2">
      <c r="A280" s="108" t="s">
        <v>27455</v>
      </c>
    </row>
    <row r="281" spans="1:1" x14ac:dyDescent="0.2">
      <c r="A281" s="108" t="s">
        <v>27350</v>
      </c>
    </row>
    <row r="282" spans="1:1" x14ac:dyDescent="0.2">
      <c r="A282" s="108" t="s">
        <v>27292</v>
      </c>
    </row>
    <row r="283" spans="1:1" x14ac:dyDescent="0.2">
      <c r="A283" s="108" t="s">
        <v>27019</v>
      </c>
    </row>
    <row r="284" spans="1:1" x14ac:dyDescent="0.2">
      <c r="A284" s="108" t="s">
        <v>27231</v>
      </c>
    </row>
    <row r="285" spans="1:1" x14ac:dyDescent="0.2">
      <c r="A285" s="108" t="s">
        <v>27103</v>
      </c>
    </row>
    <row r="286" spans="1:1" x14ac:dyDescent="0.2">
      <c r="A286" s="108" t="s">
        <v>26966</v>
      </c>
    </row>
    <row r="287" spans="1:1" x14ac:dyDescent="0.2">
      <c r="A287" t="s">
        <v>26897</v>
      </c>
    </row>
    <row r="288" spans="1:1" x14ac:dyDescent="0.2">
      <c r="A288" t="s">
        <v>27254</v>
      </c>
    </row>
    <row r="289" spans="1:1" x14ac:dyDescent="0.2">
      <c r="A289" s="108" t="s">
        <v>26933</v>
      </c>
    </row>
    <row r="290" spans="1:1" x14ac:dyDescent="0.2">
      <c r="A290" s="108" t="s">
        <v>27382</v>
      </c>
    </row>
    <row r="291" spans="1:1" x14ac:dyDescent="0.2">
      <c r="A291" s="108" t="s">
        <v>27268</v>
      </c>
    </row>
    <row r="292" spans="1:1" x14ac:dyDescent="0.2">
      <c r="A292" t="s">
        <v>62</v>
      </c>
    </row>
    <row r="293" spans="1:1" x14ac:dyDescent="0.2">
      <c r="A293" s="108" t="s">
        <v>27505</v>
      </c>
    </row>
    <row r="294" spans="1:1" x14ac:dyDescent="0.2">
      <c r="A294" s="108" t="s">
        <v>27265</v>
      </c>
    </row>
    <row r="295" spans="1:1" x14ac:dyDescent="0.2">
      <c r="A295" t="s">
        <v>27072</v>
      </c>
    </row>
    <row r="296" spans="1:1" x14ac:dyDescent="0.2">
      <c r="A296" t="s">
        <v>27559</v>
      </c>
    </row>
    <row r="297" spans="1:1" x14ac:dyDescent="0.2">
      <c r="A297" s="108" t="s">
        <v>27087</v>
      </c>
    </row>
    <row r="298" spans="1:1" x14ac:dyDescent="0.2">
      <c r="A298" s="108" t="s">
        <v>27283</v>
      </c>
    </row>
    <row r="299" spans="1:1" x14ac:dyDescent="0.2">
      <c r="A299" s="108" t="s">
        <v>27430</v>
      </c>
    </row>
    <row r="300" spans="1:1" x14ac:dyDescent="0.2">
      <c r="A300" s="108" t="s">
        <v>26931</v>
      </c>
    </row>
    <row r="301" spans="1:1" x14ac:dyDescent="0.2">
      <c r="A301" s="108" t="s">
        <v>27349</v>
      </c>
    </row>
    <row r="302" spans="1:1" x14ac:dyDescent="0.2">
      <c r="A302" s="108" t="s">
        <v>27150</v>
      </c>
    </row>
    <row r="303" spans="1:1" x14ac:dyDescent="0.2">
      <c r="A303" t="s">
        <v>63</v>
      </c>
    </row>
    <row r="304" spans="1:1" x14ac:dyDescent="0.2">
      <c r="A304" t="s">
        <v>27528</v>
      </c>
    </row>
    <row r="305" spans="1:1" x14ac:dyDescent="0.2">
      <c r="A305" t="s">
        <v>27396</v>
      </c>
    </row>
    <row r="306" spans="1:1" x14ac:dyDescent="0.2">
      <c r="A306" s="108" t="s">
        <v>26997</v>
      </c>
    </row>
    <row r="307" spans="1:1" x14ac:dyDescent="0.2">
      <c r="A307" t="s">
        <v>64</v>
      </c>
    </row>
    <row r="308" spans="1:1" x14ac:dyDescent="0.2">
      <c r="A308" s="108" t="s">
        <v>26961</v>
      </c>
    </row>
    <row r="309" spans="1:1" x14ac:dyDescent="0.2">
      <c r="A309" s="108" t="s">
        <v>26875</v>
      </c>
    </row>
    <row r="310" spans="1:1" x14ac:dyDescent="0.2">
      <c r="A310" s="108" t="s">
        <v>27197</v>
      </c>
    </row>
    <row r="311" spans="1:1" x14ac:dyDescent="0.2">
      <c r="A311" t="s">
        <v>65</v>
      </c>
    </row>
    <row r="312" spans="1:1" x14ac:dyDescent="0.2">
      <c r="A312" t="s">
        <v>66</v>
      </c>
    </row>
    <row r="313" spans="1:1" x14ac:dyDescent="0.2">
      <c r="A313" s="108" t="s">
        <v>27137</v>
      </c>
    </row>
    <row r="314" spans="1:1" x14ac:dyDescent="0.2">
      <c r="A314" t="s">
        <v>67</v>
      </c>
    </row>
    <row r="315" spans="1:1" x14ac:dyDescent="0.2">
      <c r="A315" s="108" t="s">
        <v>26953</v>
      </c>
    </row>
    <row r="316" spans="1:1" x14ac:dyDescent="0.2">
      <c r="A316" s="108" t="s">
        <v>27336</v>
      </c>
    </row>
    <row r="317" spans="1:1" x14ac:dyDescent="0.2">
      <c r="A317" s="108" t="s">
        <v>26913</v>
      </c>
    </row>
    <row r="318" spans="1:1" x14ac:dyDescent="0.2">
      <c r="A318" s="108" t="s">
        <v>27534</v>
      </c>
    </row>
    <row r="319" spans="1:1" x14ac:dyDescent="0.2">
      <c r="A319" s="108" t="s">
        <v>27132</v>
      </c>
    </row>
    <row r="320" spans="1:1" x14ac:dyDescent="0.2">
      <c r="A320" s="108" t="s">
        <v>27526</v>
      </c>
    </row>
    <row r="321" spans="1:1" x14ac:dyDescent="0.2">
      <c r="A321" s="108" t="s">
        <v>27511</v>
      </c>
    </row>
    <row r="322" spans="1:1" x14ac:dyDescent="0.2">
      <c r="A322" s="108" t="s">
        <v>27272</v>
      </c>
    </row>
    <row r="323" spans="1:1" x14ac:dyDescent="0.2">
      <c r="A323" s="108" t="s">
        <v>26991</v>
      </c>
    </row>
    <row r="324" spans="1:1" x14ac:dyDescent="0.2">
      <c r="A324" s="108" t="s">
        <v>26926</v>
      </c>
    </row>
    <row r="325" spans="1:1" x14ac:dyDescent="0.2">
      <c r="A325" s="108" t="s">
        <v>26978</v>
      </c>
    </row>
    <row r="326" spans="1:1" x14ac:dyDescent="0.2">
      <c r="A326" s="108" t="s">
        <v>26950</v>
      </c>
    </row>
    <row r="327" spans="1:1" x14ac:dyDescent="0.2">
      <c r="A327" s="108" t="s">
        <v>27451</v>
      </c>
    </row>
    <row r="328" spans="1:1" x14ac:dyDescent="0.2">
      <c r="A328" s="108" t="s">
        <v>27167</v>
      </c>
    </row>
    <row r="329" spans="1:1" x14ac:dyDescent="0.2">
      <c r="A329" s="108" t="s">
        <v>27341</v>
      </c>
    </row>
    <row r="330" spans="1:1" x14ac:dyDescent="0.2">
      <c r="A330" s="108" t="s">
        <v>27567</v>
      </c>
    </row>
    <row r="331" spans="1:1" x14ac:dyDescent="0.2">
      <c r="A331" s="108" t="s">
        <v>27146</v>
      </c>
    </row>
    <row r="332" spans="1:1" x14ac:dyDescent="0.2">
      <c r="A332" s="108" t="s">
        <v>27069</v>
      </c>
    </row>
    <row r="333" spans="1:1" x14ac:dyDescent="0.2">
      <c r="A333" s="108" t="s">
        <v>27448</v>
      </c>
    </row>
    <row r="334" spans="1:1" x14ac:dyDescent="0.2">
      <c r="A334" s="108" t="s">
        <v>27302</v>
      </c>
    </row>
    <row r="335" spans="1:1" x14ac:dyDescent="0.2">
      <c r="A335" s="108" t="s">
        <v>27426</v>
      </c>
    </row>
    <row r="336" spans="1:1" x14ac:dyDescent="0.2">
      <c r="A336" s="108" t="s">
        <v>27574</v>
      </c>
    </row>
    <row r="337" spans="1:1" x14ac:dyDescent="0.2">
      <c r="A337" s="108" t="s">
        <v>27527</v>
      </c>
    </row>
    <row r="338" spans="1:1" x14ac:dyDescent="0.2">
      <c r="A338" s="108" t="s">
        <v>27562</v>
      </c>
    </row>
    <row r="339" spans="1:1" x14ac:dyDescent="0.2">
      <c r="A339" s="108" t="s">
        <v>27393</v>
      </c>
    </row>
    <row r="340" spans="1:1" x14ac:dyDescent="0.2">
      <c r="A340" s="108" t="s">
        <v>27533</v>
      </c>
    </row>
    <row r="341" spans="1:1" x14ac:dyDescent="0.2">
      <c r="A341" s="108" t="s">
        <v>27007</v>
      </c>
    </row>
    <row r="342" spans="1:1" x14ac:dyDescent="0.2">
      <c r="A342" s="108" t="s">
        <v>27568</v>
      </c>
    </row>
    <row r="343" spans="1:1" x14ac:dyDescent="0.2">
      <c r="A343" s="108" t="s">
        <v>27490</v>
      </c>
    </row>
    <row r="344" spans="1:1" x14ac:dyDescent="0.2">
      <c r="A344" s="108" t="s">
        <v>27075</v>
      </c>
    </row>
    <row r="345" spans="1:1" x14ac:dyDescent="0.2">
      <c r="A345" s="108" t="s">
        <v>27288</v>
      </c>
    </row>
    <row r="346" spans="1:1" x14ac:dyDescent="0.2">
      <c r="A346" s="108" t="s">
        <v>26932</v>
      </c>
    </row>
    <row r="347" spans="1:1" x14ac:dyDescent="0.2">
      <c r="A347" s="108" t="s">
        <v>27438</v>
      </c>
    </row>
    <row r="348" spans="1:1" x14ac:dyDescent="0.2">
      <c r="A348" s="108" t="s">
        <v>27550</v>
      </c>
    </row>
    <row r="349" spans="1:1" x14ac:dyDescent="0.2">
      <c r="A349" s="108" t="s">
        <v>27542</v>
      </c>
    </row>
    <row r="350" spans="1:1" x14ac:dyDescent="0.2">
      <c r="A350" s="108" t="s">
        <v>27422</v>
      </c>
    </row>
    <row r="351" spans="1:1" x14ac:dyDescent="0.2">
      <c r="A351" s="108" t="s">
        <v>27252</v>
      </c>
    </row>
    <row r="352" spans="1:1" x14ac:dyDescent="0.2">
      <c r="A352" s="108" t="s">
        <v>26974</v>
      </c>
    </row>
    <row r="353" spans="1:1" x14ac:dyDescent="0.2">
      <c r="A353" s="108" t="s">
        <v>26955</v>
      </c>
    </row>
    <row r="354" spans="1:1" x14ac:dyDescent="0.2">
      <c r="A354" s="108" t="s">
        <v>27296</v>
      </c>
    </row>
    <row r="355" spans="1:1" x14ac:dyDescent="0.2">
      <c r="A355" s="108" t="s">
        <v>27579</v>
      </c>
    </row>
    <row r="356" spans="1:1" x14ac:dyDescent="0.2">
      <c r="A356" t="s">
        <v>68</v>
      </c>
    </row>
    <row r="357" spans="1:1" x14ac:dyDescent="0.2">
      <c r="A357" s="108" t="s">
        <v>27060</v>
      </c>
    </row>
    <row r="358" spans="1:1" x14ac:dyDescent="0.2">
      <c r="A358" s="108" t="s">
        <v>27249</v>
      </c>
    </row>
    <row r="359" spans="1:1" x14ac:dyDescent="0.2">
      <c r="A359" s="108" t="s">
        <v>27086</v>
      </c>
    </row>
    <row r="360" spans="1:1" x14ac:dyDescent="0.2">
      <c r="A360" s="108" t="s">
        <v>26930</v>
      </c>
    </row>
    <row r="361" spans="1:1" x14ac:dyDescent="0.2">
      <c r="A361" s="108" t="s">
        <v>27500</v>
      </c>
    </row>
    <row r="362" spans="1:1" x14ac:dyDescent="0.2">
      <c r="A362" s="108" t="s">
        <v>27477</v>
      </c>
    </row>
    <row r="363" spans="1:1" x14ac:dyDescent="0.2">
      <c r="A363" t="s">
        <v>26886</v>
      </c>
    </row>
    <row r="364" spans="1:1" x14ac:dyDescent="0.2">
      <c r="A364" s="108" t="s">
        <v>27201</v>
      </c>
    </row>
    <row r="365" spans="1:1" x14ac:dyDescent="0.2">
      <c r="A365" t="s">
        <v>27096</v>
      </c>
    </row>
    <row r="366" spans="1:1" x14ac:dyDescent="0.2">
      <c r="A366" t="s">
        <v>27585</v>
      </c>
    </row>
    <row r="367" spans="1:1" x14ac:dyDescent="0.2">
      <c r="A367" s="108" t="s">
        <v>26939</v>
      </c>
    </row>
    <row r="368" spans="1:1" x14ac:dyDescent="0.2">
      <c r="A368" s="108" t="s">
        <v>27476</v>
      </c>
    </row>
    <row r="369" spans="1:1" x14ac:dyDescent="0.2">
      <c r="A369" s="108" t="s">
        <v>27033</v>
      </c>
    </row>
    <row r="370" spans="1:1" x14ac:dyDescent="0.2">
      <c r="A370" s="108" t="s">
        <v>27475</v>
      </c>
    </row>
    <row r="371" spans="1:1" x14ac:dyDescent="0.2">
      <c r="A371" s="108" t="s">
        <v>26910</v>
      </c>
    </row>
    <row r="372" spans="1:1" x14ac:dyDescent="0.2">
      <c r="A372" s="108" t="s">
        <v>27039</v>
      </c>
    </row>
    <row r="373" spans="1:1" x14ac:dyDescent="0.2">
      <c r="A373" s="108" t="s">
        <v>27127</v>
      </c>
    </row>
    <row r="374" spans="1:1" x14ac:dyDescent="0.2">
      <c r="A374" s="108" t="s">
        <v>26928</v>
      </c>
    </row>
    <row r="375" spans="1:1" x14ac:dyDescent="0.2">
      <c r="A375" s="108" t="s">
        <v>27009</v>
      </c>
    </row>
    <row r="376" spans="1:1" x14ac:dyDescent="0.2">
      <c r="A376" t="s">
        <v>69</v>
      </c>
    </row>
    <row r="377" spans="1:1" x14ac:dyDescent="0.2">
      <c r="A377" t="s">
        <v>27469</v>
      </c>
    </row>
    <row r="378" spans="1:1" x14ac:dyDescent="0.2">
      <c r="A378" t="s">
        <v>70</v>
      </c>
    </row>
    <row r="379" spans="1:1" x14ac:dyDescent="0.2">
      <c r="A379" s="108" t="s">
        <v>27002</v>
      </c>
    </row>
    <row r="380" spans="1:1" x14ac:dyDescent="0.2">
      <c r="A380" s="108" t="s">
        <v>27582</v>
      </c>
    </row>
    <row r="381" spans="1:1" x14ac:dyDescent="0.2">
      <c r="A381" s="245" t="s">
        <v>27578</v>
      </c>
    </row>
    <row r="382" spans="1:1" x14ac:dyDescent="0.2">
      <c r="A382" t="s">
        <v>26918</v>
      </c>
    </row>
    <row r="383" spans="1:1" x14ac:dyDescent="0.2">
      <c r="A383" s="108" t="s">
        <v>27044</v>
      </c>
    </row>
    <row r="384" spans="1:1" x14ac:dyDescent="0.2">
      <c r="A384" s="108" t="s">
        <v>27371</v>
      </c>
    </row>
    <row r="385" spans="1:1" x14ac:dyDescent="0.2">
      <c r="A385" t="s">
        <v>26960</v>
      </c>
    </row>
    <row r="386" spans="1:1" x14ac:dyDescent="0.2">
      <c r="A386" s="108" t="s">
        <v>26944</v>
      </c>
    </row>
    <row r="387" spans="1:1" x14ac:dyDescent="0.2">
      <c r="A387" s="108" t="s">
        <v>27155</v>
      </c>
    </row>
    <row r="388" spans="1:1" x14ac:dyDescent="0.2">
      <c r="A388" s="108" t="s">
        <v>27013</v>
      </c>
    </row>
    <row r="389" spans="1:1" x14ac:dyDescent="0.2">
      <c r="A389" s="108" t="s">
        <v>27480</v>
      </c>
    </row>
    <row r="390" spans="1:1" x14ac:dyDescent="0.2">
      <c r="A390" s="108" t="s">
        <v>26983</v>
      </c>
    </row>
    <row r="391" spans="1:1" x14ac:dyDescent="0.2">
      <c r="A391" s="108" t="s">
        <v>27025</v>
      </c>
    </row>
    <row r="392" spans="1:1" x14ac:dyDescent="0.2">
      <c r="A392" t="s">
        <v>71</v>
      </c>
    </row>
    <row r="393" spans="1:1" x14ac:dyDescent="0.2">
      <c r="A393" s="108" t="s">
        <v>27307</v>
      </c>
    </row>
    <row r="394" spans="1:1" x14ac:dyDescent="0.2">
      <c r="A394" t="s">
        <v>27149</v>
      </c>
    </row>
    <row r="395" spans="1:1" x14ac:dyDescent="0.2">
      <c r="A395" t="s">
        <v>27517</v>
      </c>
    </row>
    <row r="396" spans="1:1" x14ac:dyDescent="0.2">
      <c r="A396" t="s">
        <v>27449</v>
      </c>
    </row>
    <row r="397" spans="1:1" x14ac:dyDescent="0.2">
      <c r="A397" t="s">
        <v>27400</v>
      </c>
    </row>
    <row r="398" spans="1:1" x14ac:dyDescent="0.2">
      <c r="A398" t="s">
        <v>27364</v>
      </c>
    </row>
    <row r="399" spans="1:1" x14ac:dyDescent="0.2">
      <c r="A399" t="s">
        <v>27343</v>
      </c>
    </row>
    <row r="400" spans="1:1" x14ac:dyDescent="0.2">
      <c r="A400" t="s">
        <v>27339</v>
      </c>
    </row>
    <row r="401" spans="1:1" x14ac:dyDescent="0.2">
      <c r="A401" t="s">
        <v>27389</v>
      </c>
    </row>
    <row r="402" spans="1:1" x14ac:dyDescent="0.2">
      <c r="A402" s="108" t="s">
        <v>27217</v>
      </c>
    </row>
    <row r="403" spans="1:1" x14ac:dyDescent="0.2">
      <c r="A403" s="108" t="s">
        <v>26855</v>
      </c>
    </row>
    <row r="404" spans="1:1" x14ac:dyDescent="0.2">
      <c r="A404" s="108" t="s">
        <v>27154</v>
      </c>
    </row>
    <row r="405" spans="1:1" x14ac:dyDescent="0.2">
      <c r="A405" t="s">
        <v>72</v>
      </c>
    </row>
    <row r="406" spans="1:1" x14ac:dyDescent="0.2">
      <c r="A406" t="s">
        <v>26859</v>
      </c>
    </row>
    <row r="407" spans="1:1" x14ac:dyDescent="0.2">
      <c r="A407" s="108" t="s">
        <v>26996</v>
      </c>
    </row>
    <row r="408" spans="1:1" x14ac:dyDescent="0.2">
      <c r="A408" s="108" t="s">
        <v>27338</v>
      </c>
    </row>
    <row r="409" spans="1:1" x14ac:dyDescent="0.2">
      <c r="A409" s="108" t="s">
        <v>27486</v>
      </c>
    </row>
    <row r="410" spans="1:1" x14ac:dyDescent="0.2">
      <c r="A410" s="108" t="s">
        <v>27425</v>
      </c>
    </row>
    <row r="411" spans="1:1" x14ac:dyDescent="0.2">
      <c r="A411" s="108" t="s">
        <v>27460</v>
      </c>
    </row>
    <row r="412" spans="1:1" x14ac:dyDescent="0.2">
      <c r="A412" s="108" t="s">
        <v>27133</v>
      </c>
    </row>
    <row r="413" spans="1:1" x14ac:dyDescent="0.2">
      <c r="A413" s="108" t="s">
        <v>27328</v>
      </c>
    </row>
    <row r="414" spans="1:1" x14ac:dyDescent="0.2">
      <c r="A414" s="108" t="s">
        <v>27099</v>
      </c>
    </row>
    <row r="415" spans="1:1" x14ac:dyDescent="0.2">
      <c r="A415" s="108" t="s">
        <v>27453</v>
      </c>
    </row>
    <row r="416" spans="1:1" x14ac:dyDescent="0.2">
      <c r="A416" s="108" t="s">
        <v>27580</v>
      </c>
    </row>
    <row r="417" spans="1:1" x14ac:dyDescent="0.2">
      <c r="A417" s="108" t="s">
        <v>27443</v>
      </c>
    </row>
    <row r="418" spans="1:1" x14ac:dyDescent="0.2">
      <c r="A418" s="108" t="s">
        <v>27040</v>
      </c>
    </row>
    <row r="419" spans="1:1" x14ac:dyDescent="0.2">
      <c r="A419" t="s">
        <v>73</v>
      </c>
    </row>
    <row r="420" spans="1:1" x14ac:dyDescent="0.2">
      <c r="A420" t="s">
        <v>27248</v>
      </c>
    </row>
    <row r="421" spans="1:1" x14ac:dyDescent="0.2">
      <c r="A421" s="108" t="s">
        <v>27212</v>
      </c>
    </row>
    <row r="422" spans="1:1" x14ac:dyDescent="0.2">
      <c r="A422" s="108" t="s">
        <v>27128</v>
      </c>
    </row>
    <row r="423" spans="1:1" x14ac:dyDescent="0.2">
      <c r="A423" s="108" t="s">
        <v>27398</v>
      </c>
    </row>
    <row r="424" spans="1:1" x14ac:dyDescent="0.2">
      <c r="A424" t="s">
        <v>74</v>
      </c>
    </row>
    <row r="425" spans="1:1" x14ac:dyDescent="0.2">
      <c r="A425" t="s">
        <v>27547</v>
      </c>
    </row>
    <row r="426" spans="1:1" x14ac:dyDescent="0.2">
      <c r="A426" t="s">
        <v>27375</v>
      </c>
    </row>
    <row r="427" spans="1:1" x14ac:dyDescent="0.2">
      <c r="A427" t="s">
        <v>27112</v>
      </c>
    </row>
    <row r="428" spans="1:1" x14ac:dyDescent="0.2">
      <c r="A428" t="s">
        <v>27483</v>
      </c>
    </row>
    <row r="429" spans="1:1" x14ac:dyDescent="0.2">
      <c r="A429" t="s">
        <v>75</v>
      </c>
    </row>
    <row r="430" spans="1:1" x14ac:dyDescent="0.2">
      <c r="A430" s="108" t="s">
        <v>27052</v>
      </c>
    </row>
    <row r="431" spans="1:1" x14ac:dyDescent="0.2">
      <c r="A431" s="108" t="s">
        <v>27595</v>
      </c>
    </row>
    <row r="432" spans="1:1" x14ac:dyDescent="0.2">
      <c r="A432" s="108" t="s">
        <v>26967</v>
      </c>
    </row>
    <row r="433" spans="1:1" x14ac:dyDescent="0.2">
      <c r="A433" s="108" t="s">
        <v>27427</v>
      </c>
    </row>
    <row r="434" spans="1:1" x14ac:dyDescent="0.2">
      <c r="A434" s="108" t="s">
        <v>27411</v>
      </c>
    </row>
    <row r="435" spans="1:1" x14ac:dyDescent="0.2">
      <c r="A435" s="108" t="s">
        <v>27515</v>
      </c>
    </row>
    <row r="436" spans="1:1" x14ac:dyDescent="0.2">
      <c r="A436" s="108" t="s">
        <v>26987</v>
      </c>
    </row>
    <row r="437" spans="1:1" x14ac:dyDescent="0.2">
      <c r="A437" t="s">
        <v>76</v>
      </c>
    </row>
    <row r="438" spans="1:1" x14ac:dyDescent="0.2">
      <c r="A438" t="s">
        <v>27507</v>
      </c>
    </row>
    <row r="439" spans="1:1" x14ac:dyDescent="0.2">
      <c r="A439" s="108" t="s">
        <v>27166</v>
      </c>
    </row>
    <row r="440" spans="1:1" x14ac:dyDescent="0.2">
      <c r="A440" t="s">
        <v>77</v>
      </c>
    </row>
    <row r="441" spans="1:1" x14ac:dyDescent="0.2">
      <c r="A441" s="108" t="s">
        <v>27218</v>
      </c>
    </row>
    <row r="442" spans="1:1" x14ac:dyDescent="0.2">
      <c r="A442" s="108" t="s">
        <v>27535</v>
      </c>
    </row>
    <row r="443" spans="1:1" x14ac:dyDescent="0.2">
      <c r="A443" s="195" t="s">
        <v>26879</v>
      </c>
    </row>
    <row r="444" spans="1:1" x14ac:dyDescent="0.2">
      <c r="A444" s="195" t="s">
        <v>27501</v>
      </c>
    </row>
    <row r="445" spans="1:1" x14ac:dyDescent="0.2">
      <c r="A445" s="195" t="s">
        <v>27452</v>
      </c>
    </row>
    <row r="446" spans="1:1" x14ac:dyDescent="0.2">
      <c r="A446" s="195" t="s">
        <v>27114</v>
      </c>
    </row>
    <row r="447" spans="1:1" x14ac:dyDescent="0.2">
      <c r="A447" s="195" t="s">
        <v>27586</v>
      </c>
    </row>
    <row r="448" spans="1:1" x14ac:dyDescent="0.2">
      <c r="A448" s="195" t="s">
        <v>27497</v>
      </c>
    </row>
    <row r="449" spans="1:1" x14ac:dyDescent="0.2">
      <c r="A449" s="195" t="s">
        <v>27523</v>
      </c>
    </row>
    <row r="450" spans="1:1" x14ac:dyDescent="0.2">
      <c r="A450" s="195" t="s">
        <v>27303</v>
      </c>
    </row>
    <row r="451" spans="1:1" x14ac:dyDescent="0.2">
      <c r="A451" s="195" t="s">
        <v>27491</v>
      </c>
    </row>
    <row r="452" spans="1:1" x14ac:dyDescent="0.2">
      <c r="A452" s="195" t="s">
        <v>27071</v>
      </c>
    </row>
    <row r="453" spans="1:1" x14ac:dyDescent="0.2">
      <c r="A453" s="195" t="s">
        <v>27487</v>
      </c>
    </row>
    <row r="454" spans="1:1" x14ac:dyDescent="0.2">
      <c r="A454" s="195" t="s">
        <v>27504</v>
      </c>
    </row>
    <row r="455" spans="1:1" x14ac:dyDescent="0.2">
      <c r="A455" s="195" t="s">
        <v>27311</v>
      </c>
    </row>
    <row r="456" spans="1:1" x14ac:dyDescent="0.2">
      <c r="A456" s="195" t="s">
        <v>27026</v>
      </c>
    </row>
    <row r="457" spans="1:1" x14ac:dyDescent="0.2">
      <c r="A457" s="195" t="s">
        <v>27481</v>
      </c>
    </row>
    <row r="458" spans="1:1" x14ac:dyDescent="0.2">
      <c r="A458" t="s">
        <v>78</v>
      </c>
    </row>
    <row r="459" spans="1:1" x14ac:dyDescent="0.2">
      <c r="A459" s="108" t="s">
        <v>26970</v>
      </c>
    </row>
    <row r="460" spans="1:1" x14ac:dyDescent="0.2">
      <c r="A460" s="108" t="s">
        <v>27120</v>
      </c>
    </row>
    <row r="461" spans="1:1" x14ac:dyDescent="0.2">
      <c r="A461" s="108" t="s">
        <v>27314</v>
      </c>
    </row>
    <row r="462" spans="1:1" x14ac:dyDescent="0.2">
      <c r="A462" t="s">
        <v>79</v>
      </c>
    </row>
    <row r="463" spans="1:1" x14ac:dyDescent="0.2">
      <c r="A463" t="s">
        <v>80</v>
      </c>
    </row>
    <row r="464" spans="1:1" x14ac:dyDescent="0.2">
      <c r="A464" t="s">
        <v>26852</v>
      </c>
    </row>
    <row r="465" spans="1:1" x14ac:dyDescent="0.2">
      <c r="A465" t="s">
        <v>27067</v>
      </c>
    </row>
    <row r="466" spans="1:1" x14ac:dyDescent="0.2">
      <c r="A466" t="s">
        <v>81</v>
      </c>
    </row>
    <row r="467" spans="1:1" x14ac:dyDescent="0.2">
      <c r="A467" t="s">
        <v>26890</v>
      </c>
    </row>
    <row r="468" spans="1:1" x14ac:dyDescent="0.2">
      <c r="A468" s="108" t="s">
        <v>26992</v>
      </c>
    </row>
    <row r="469" spans="1:1" x14ac:dyDescent="0.2">
      <c r="A469" s="108" t="s">
        <v>27228</v>
      </c>
    </row>
    <row r="470" spans="1:1" x14ac:dyDescent="0.2">
      <c r="A470" s="108" t="s">
        <v>27357</v>
      </c>
    </row>
    <row r="471" spans="1:1" x14ac:dyDescent="0.2">
      <c r="A471" s="108" t="s">
        <v>27066</v>
      </c>
    </row>
    <row r="472" spans="1:1" x14ac:dyDescent="0.2">
      <c r="A472" t="s">
        <v>82</v>
      </c>
    </row>
    <row r="473" spans="1:1" x14ac:dyDescent="0.2">
      <c r="A473" s="108" t="s">
        <v>26995</v>
      </c>
    </row>
    <row r="474" spans="1:1" x14ac:dyDescent="0.2">
      <c r="A474" t="s">
        <v>26902</v>
      </c>
    </row>
    <row r="475" spans="1:1" x14ac:dyDescent="0.2">
      <c r="A475" s="108" t="s">
        <v>26985</v>
      </c>
    </row>
    <row r="476" spans="1:1" x14ac:dyDescent="0.2">
      <c r="A476" s="108" t="s">
        <v>27179</v>
      </c>
    </row>
    <row r="477" spans="1:1" x14ac:dyDescent="0.2">
      <c r="A477" s="108" t="s">
        <v>27267</v>
      </c>
    </row>
    <row r="478" spans="1:1" x14ac:dyDescent="0.2">
      <c r="A478" s="108" t="s">
        <v>27182</v>
      </c>
    </row>
    <row r="479" spans="1:1" x14ac:dyDescent="0.2">
      <c r="A479" s="108" t="s">
        <v>27575</v>
      </c>
    </row>
    <row r="480" spans="1:1" x14ac:dyDescent="0.2">
      <c r="A480" t="s">
        <v>83</v>
      </c>
    </row>
    <row r="481" spans="1:1" x14ac:dyDescent="0.2">
      <c r="A481" t="s">
        <v>26853</v>
      </c>
    </row>
    <row r="482" spans="1:1" x14ac:dyDescent="0.2">
      <c r="A482" t="s">
        <v>27564</v>
      </c>
    </row>
    <row r="483" spans="1:1" x14ac:dyDescent="0.2">
      <c r="A483" s="108" t="s">
        <v>27222</v>
      </c>
    </row>
    <row r="484" spans="1:1" x14ac:dyDescent="0.2">
      <c r="A484" s="108" t="s">
        <v>27485</v>
      </c>
    </row>
    <row r="485" spans="1:1" x14ac:dyDescent="0.2">
      <c r="A485" t="s">
        <v>84</v>
      </c>
    </row>
    <row r="486" spans="1:1" x14ac:dyDescent="0.2">
      <c r="A486" t="s">
        <v>27566</v>
      </c>
    </row>
    <row r="487" spans="1:1" x14ac:dyDescent="0.2">
      <c r="A487" t="s">
        <v>85</v>
      </c>
    </row>
    <row r="488" spans="1:1" x14ac:dyDescent="0.2">
      <c r="A488" t="s">
        <v>86</v>
      </c>
    </row>
    <row r="489" spans="1:1" x14ac:dyDescent="0.2">
      <c r="A489" t="s">
        <v>27367</v>
      </c>
    </row>
    <row r="490" spans="1:1" x14ac:dyDescent="0.2">
      <c r="A490" s="108" t="s">
        <v>26938</v>
      </c>
    </row>
    <row r="491" spans="1:1" x14ac:dyDescent="0.2">
      <c r="A491" s="108" t="s">
        <v>27233</v>
      </c>
    </row>
    <row r="492" spans="1:1" x14ac:dyDescent="0.2">
      <c r="A492" s="108" t="s">
        <v>27428</v>
      </c>
    </row>
    <row r="493" spans="1:1" x14ac:dyDescent="0.2">
      <c r="A493" s="108" t="s">
        <v>27169</v>
      </c>
    </row>
    <row r="494" spans="1:1" x14ac:dyDescent="0.2">
      <c r="A494" s="108" t="s">
        <v>27090</v>
      </c>
    </row>
    <row r="495" spans="1:1" x14ac:dyDescent="0.2">
      <c r="A495" s="108" t="s">
        <v>27202</v>
      </c>
    </row>
    <row r="496" spans="1:1" x14ac:dyDescent="0.2">
      <c r="A496" s="108" t="s">
        <v>27561</v>
      </c>
    </row>
    <row r="497" spans="1:1" x14ac:dyDescent="0.2">
      <c r="A497" s="108" t="s">
        <v>27573</v>
      </c>
    </row>
    <row r="498" spans="1:1" x14ac:dyDescent="0.2">
      <c r="A498" s="108" t="s">
        <v>27215</v>
      </c>
    </row>
    <row r="499" spans="1:1" x14ac:dyDescent="0.2">
      <c r="A499" t="s">
        <v>87</v>
      </c>
    </row>
    <row r="500" spans="1:1" x14ac:dyDescent="0.2">
      <c r="A500" s="108" t="s">
        <v>26990</v>
      </c>
    </row>
    <row r="501" spans="1:1" x14ac:dyDescent="0.2">
      <c r="A501" s="108" t="s">
        <v>27293</v>
      </c>
    </row>
    <row r="502" spans="1:1" x14ac:dyDescent="0.2">
      <c r="A502" s="108" t="s">
        <v>27419</v>
      </c>
    </row>
    <row r="503" spans="1:1" x14ac:dyDescent="0.2">
      <c r="A503" s="108" t="s">
        <v>27253</v>
      </c>
    </row>
    <row r="504" spans="1:1" x14ac:dyDescent="0.2">
      <c r="A504" s="108" t="s">
        <v>27284</v>
      </c>
    </row>
    <row r="505" spans="1:1" x14ac:dyDescent="0.2">
      <c r="A505" s="108" t="s">
        <v>27403</v>
      </c>
    </row>
    <row r="506" spans="1:1" x14ac:dyDescent="0.2">
      <c r="A506" s="108" t="s">
        <v>27478</v>
      </c>
    </row>
    <row r="507" spans="1:1" x14ac:dyDescent="0.2">
      <c r="A507" t="s">
        <v>88</v>
      </c>
    </row>
    <row r="508" spans="1:1" x14ac:dyDescent="0.2">
      <c r="A508" t="s">
        <v>27406</v>
      </c>
    </row>
    <row r="509" spans="1:1" x14ac:dyDescent="0.2">
      <c r="A509" t="s">
        <v>89</v>
      </c>
    </row>
    <row r="510" spans="1:1" x14ac:dyDescent="0.2">
      <c r="A510" s="108" t="s">
        <v>27073</v>
      </c>
    </row>
    <row r="511" spans="1:1" x14ac:dyDescent="0.2">
      <c r="A511" s="108" t="s">
        <v>27089</v>
      </c>
    </row>
    <row r="512" spans="1:1" x14ac:dyDescent="0.2">
      <c r="A512" s="108" t="s">
        <v>27050</v>
      </c>
    </row>
    <row r="513" spans="1:1" x14ac:dyDescent="0.2">
      <c r="A513" s="108" t="s">
        <v>27011</v>
      </c>
    </row>
    <row r="514" spans="1:1" x14ac:dyDescent="0.2">
      <c r="A514" s="108" t="s">
        <v>27348</v>
      </c>
    </row>
    <row r="515" spans="1:1" x14ac:dyDescent="0.2">
      <c r="A515" s="108" t="s">
        <v>27271</v>
      </c>
    </row>
    <row r="516" spans="1:1" x14ac:dyDescent="0.2">
      <c r="A516" s="108" t="s">
        <v>27176</v>
      </c>
    </row>
    <row r="517" spans="1:1" x14ac:dyDescent="0.2">
      <c r="A517" s="108" t="s">
        <v>27210</v>
      </c>
    </row>
    <row r="518" spans="1:1" x14ac:dyDescent="0.2">
      <c r="A518" t="s">
        <v>26975</v>
      </c>
    </row>
    <row r="519" spans="1:1" x14ac:dyDescent="0.2">
      <c r="A519" t="s">
        <v>90</v>
      </c>
    </row>
    <row r="520" spans="1:1" x14ac:dyDescent="0.2">
      <c r="A520" s="108" t="s">
        <v>27014</v>
      </c>
    </row>
    <row r="521" spans="1:1" x14ac:dyDescent="0.2">
      <c r="A521" s="108" t="s">
        <v>27062</v>
      </c>
    </row>
    <row r="522" spans="1:1" x14ac:dyDescent="0.2">
      <c r="A522" t="s">
        <v>91</v>
      </c>
    </row>
    <row r="523" spans="1:1" x14ac:dyDescent="0.2">
      <c r="A523" s="108" t="s">
        <v>27085</v>
      </c>
    </row>
    <row r="524" spans="1:1" x14ac:dyDescent="0.2">
      <c r="A524" s="108" t="s">
        <v>26971</v>
      </c>
    </row>
    <row r="525" spans="1:1" x14ac:dyDescent="0.2">
      <c r="A525" t="s">
        <v>92</v>
      </c>
    </row>
    <row r="526" spans="1:1" x14ac:dyDescent="0.2">
      <c r="A526" t="s">
        <v>27385</v>
      </c>
    </row>
    <row r="527" spans="1:1" x14ac:dyDescent="0.2">
      <c r="A527" t="s">
        <v>27376</v>
      </c>
    </row>
    <row r="528" spans="1:1" x14ac:dyDescent="0.2">
      <c r="A528" s="108" t="s">
        <v>27299</v>
      </c>
    </row>
    <row r="529" spans="1:1" x14ac:dyDescent="0.2">
      <c r="A529" s="108" t="s">
        <v>27225</v>
      </c>
    </row>
    <row r="530" spans="1:1" x14ac:dyDescent="0.2">
      <c r="A530" s="108" t="s">
        <v>27157</v>
      </c>
    </row>
    <row r="531" spans="1:1" x14ac:dyDescent="0.2">
      <c r="A531" s="108" t="s">
        <v>27597</v>
      </c>
    </row>
    <row r="532" spans="1:1" x14ac:dyDescent="0.2">
      <c r="A532" s="108" t="s">
        <v>27494</v>
      </c>
    </row>
    <row r="533" spans="1:1" x14ac:dyDescent="0.2">
      <c r="A533" t="s">
        <v>26900</v>
      </c>
    </row>
    <row r="534" spans="1:1" x14ac:dyDescent="0.2">
      <c r="A534" t="s">
        <v>27394</v>
      </c>
    </row>
    <row r="535" spans="1:1" x14ac:dyDescent="0.2">
      <c r="A535" t="s">
        <v>27325</v>
      </c>
    </row>
    <row r="536" spans="1:1" x14ac:dyDescent="0.2">
      <c r="A536" s="108" t="s">
        <v>27119</v>
      </c>
    </row>
    <row r="537" spans="1:1" x14ac:dyDescent="0.2">
      <c r="A537" s="108" t="s">
        <v>27161</v>
      </c>
    </row>
    <row r="538" spans="1:1" x14ac:dyDescent="0.2">
      <c r="A538" s="197" t="s">
        <v>26858</v>
      </c>
    </row>
    <row r="539" spans="1:1" x14ac:dyDescent="0.2">
      <c r="A539" s="197" t="s">
        <v>27297</v>
      </c>
    </row>
    <row r="540" spans="1:1" x14ac:dyDescent="0.2">
      <c r="A540" t="s">
        <v>93</v>
      </c>
    </row>
    <row r="541" spans="1:1" x14ac:dyDescent="0.2">
      <c r="A541" s="108" t="s">
        <v>26948</v>
      </c>
    </row>
    <row r="542" spans="1:1" x14ac:dyDescent="0.2">
      <c r="A542" s="108" t="s">
        <v>27162</v>
      </c>
    </row>
    <row r="543" spans="1:1" x14ac:dyDescent="0.2">
      <c r="A543" s="108" t="s">
        <v>27245</v>
      </c>
    </row>
    <row r="544" spans="1:1" x14ac:dyDescent="0.2">
      <c r="A544" s="108" t="s">
        <v>27536</v>
      </c>
    </row>
    <row r="545" spans="1:1" x14ac:dyDescent="0.2">
      <c r="A545" s="108" t="s">
        <v>26989</v>
      </c>
    </row>
    <row r="546" spans="1:1" x14ac:dyDescent="0.2">
      <c r="A546" s="108" t="s">
        <v>26979</v>
      </c>
    </row>
    <row r="547" spans="1:1" x14ac:dyDescent="0.2">
      <c r="A547" s="108" t="s">
        <v>27257</v>
      </c>
    </row>
    <row r="548" spans="1:1" x14ac:dyDescent="0.2">
      <c r="A548" s="108" t="s">
        <v>27077</v>
      </c>
    </row>
    <row r="549" spans="1:1" x14ac:dyDescent="0.2">
      <c r="A549" s="108" t="s">
        <v>27415</v>
      </c>
    </row>
    <row r="550" spans="1:1" x14ac:dyDescent="0.2">
      <c r="A550" s="108" t="s">
        <v>27095</v>
      </c>
    </row>
    <row r="551" spans="1:1" x14ac:dyDescent="0.2">
      <c r="A551" s="108" t="s">
        <v>27094</v>
      </c>
    </row>
    <row r="552" spans="1:1" x14ac:dyDescent="0.2">
      <c r="A552" s="108" t="s">
        <v>27358</v>
      </c>
    </row>
    <row r="553" spans="1:1" x14ac:dyDescent="0.2">
      <c r="A553" s="108" t="s">
        <v>27537</v>
      </c>
    </row>
    <row r="554" spans="1:1" x14ac:dyDescent="0.2">
      <c r="A554" s="108" t="s">
        <v>27432</v>
      </c>
    </row>
    <row r="555" spans="1:1" x14ac:dyDescent="0.2">
      <c r="A555" s="108" t="s">
        <v>27260</v>
      </c>
    </row>
    <row r="556" spans="1:1" x14ac:dyDescent="0.2">
      <c r="A556" s="108" t="s">
        <v>27584</v>
      </c>
    </row>
    <row r="557" spans="1:1" x14ac:dyDescent="0.2">
      <c r="A557" s="108" t="s">
        <v>27329</v>
      </c>
    </row>
    <row r="558" spans="1:1" x14ac:dyDescent="0.2">
      <c r="A558" t="s">
        <v>94</v>
      </c>
    </row>
    <row r="559" spans="1:1" x14ac:dyDescent="0.2">
      <c r="A559" t="s">
        <v>27246</v>
      </c>
    </row>
    <row r="560" spans="1:1" x14ac:dyDescent="0.2">
      <c r="A560" t="s">
        <v>27331</v>
      </c>
    </row>
    <row r="561" spans="1:1" x14ac:dyDescent="0.2">
      <c r="A561" s="108" t="s">
        <v>27236</v>
      </c>
    </row>
    <row r="562" spans="1:1" x14ac:dyDescent="0.2">
      <c r="A562" s="108" t="s">
        <v>27525</v>
      </c>
    </row>
    <row r="563" spans="1:1" x14ac:dyDescent="0.2">
      <c r="A563" s="108" t="s">
        <v>27276</v>
      </c>
    </row>
    <row r="564" spans="1:1" x14ac:dyDescent="0.2">
      <c r="A564" s="108" t="s">
        <v>27412</v>
      </c>
    </row>
    <row r="565" spans="1:1" x14ac:dyDescent="0.2">
      <c r="A565" s="108" t="s">
        <v>27004</v>
      </c>
    </row>
    <row r="566" spans="1:1" x14ac:dyDescent="0.2">
      <c r="A566" s="108" t="s">
        <v>27552</v>
      </c>
    </row>
    <row r="567" spans="1:1" x14ac:dyDescent="0.2">
      <c r="A567" s="108" t="s">
        <v>27413</v>
      </c>
    </row>
    <row r="568" spans="1:1" x14ac:dyDescent="0.2">
      <c r="A568" t="s">
        <v>95</v>
      </c>
    </row>
    <row r="569" spans="1:1" x14ac:dyDescent="0.2">
      <c r="A569" t="s">
        <v>27457</v>
      </c>
    </row>
    <row r="570" spans="1:1" x14ac:dyDescent="0.2">
      <c r="A570" t="s">
        <v>27321</v>
      </c>
    </row>
    <row r="571" spans="1:1" x14ac:dyDescent="0.2">
      <c r="A571" t="s">
        <v>96</v>
      </c>
    </row>
    <row r="572" spans="1:1" x14ac:dyDescent="0.2">
      <c r="A572" s="108" t="s">
        <v>27048</v>
      </c>
    </row>
    <row r="573" spans="1:1" x14ac:dyDescent="0.2">
      <c r="A573" s="108" t="s">
        <v>27229</v>
      </c>
    </row>
    <row r="574" spans="1:1" x14ac:dyDescent="0.2">
      <c r="A574" s="108" t="s">
        <v>27456</v>
      </c>
    </row>
    <row r="575" spans="1:1" x14ac:dyDescent="0.2">
      <c r="A575" s="108" t="s">
        <v>26965</v>
      </c>
    </row>
    <row r="576" spans="1:1" x14ac:dyDescent="0.2">
      <c r="A576" s="108" t="s">
        <v>27152</v>
      </c>
    </row>
    <row r="577" spans="1:1" x14ac:dyDescent="0.2">
      <c r="A577" s="108" t="s">
        <v>27156</v>
      </c>
    </row>
    <row r="578" spans="1:1" x14ac:dyDescent="0.2">
      <c r="A578" s="108" t="s">
        <v>27178</v>
      </c>
    </row>
    <row r="579" spans="1:1" x14ac:dyDescent="0.2">
      <c r="A579" s="108" t="s">
        <v>27538</v>
      </c>
    </row>
    <row r="580" spans="1:1" x14ac:dyDescent="0.2">
      <c r="A580" t="s">
        <v>97</v>
      </c>
    </row>
    <row r="581" spans="1:1" x14ac:dyDescent="0.2">
      <c r="A581" s="108" t="s">
        <v>27243</v>
      </c>
    </row>
    <row r="582" spans="1:1" x14ac:dyDescent="0.2">
      <c r="A582" s="108" t="s">
        <v>27032</v>
      </c>
    </row>
    <row r="583" spans="1:1" x14ac:dyDescent="0.2">
      <c r="A583" s="108" t="s">
        <v>27459</v>
      </c>
    </row>
    <row r="584" spans="1:1" x14ac:dyDescent="0.2">
      <c r="A584" s="108" t="s">
        <v>27318</v>
      </c>
    </row>
    <row r="585" spans="1:1" x14ac:dyDescent="0.2">
      <c r="A585" s="108" t="s">
        <v>27194</v>
      </c>
    </row>
    <row r="586" spans="1:1" x14ac:dyDescent="0.2">
      <c r="A586" s="108" t="s">
        <v>27374</v>
      </c>
    </row>
    <row r="587" spans="1:1" x14ac:dyDescent="0.2">
      <c r="A587" s="108" t="s">
        <v>26941</v>
      </c>
    </row>
    <row r="588" spans="1:1" x14ac:dyDescent="0.2">
      <c r="A588" s="108" t="s">
        <v>27362</v>
      </c>
    </row>
    <row r="589" spans="1:1" x14ac:dyDescent="0.2">
      <c r="A589" t="s">
        <v>98</v>
      </c>
    </row>
    <row r="590" spans="1:1" x14ac:dyDescent="0.2">
      <c r="A590" t="s">
        <v>27334</v>
      </c>
    </row>
    <row r="591" spans="1:1" x14ac:dyDescent="0.2">
      <c r="A591" t="s">
        <v>27278</v>
      </c>
    </row>
    <row r="592" spans="1:1" x14ac:dyDescent="0.2">
      <c r="A592" s="108" t="s">
        <v>27115</v>
      </c>
    </row>
    <row r="593" spans="1:1" x14ac:dyDescent="0.2">
      <c r="A593" s="108" t="s">
        <v>27129</v>
      </c>
    </row>
    <row r="594" spans="1:1" x14ac:dyDescent="0.2">
      <c r="A594" s="108" t="s">
        <v>27061</v>
      </c>
    </row>
    <row r="595" spans="1:1" x14ac:dyDescent="0.2">
      <c r="A595" s="108" t="s">
        <v>27274</v>
      </c>
    </row>
    <row r="596" spans="1:1" x14ac:dyDescent="0.2">
      <c r="A596" s="108" t="s">
        <v>26952</v>
      </c>
    </row>
    <row r="597" spans="1:1" x14ac:dyDescent="0.2">
      <c r="A597" t="s">
        <v>26907</v>
      </c>
    </row>
    <row r="598" spans="1:1" x14ac:dyDescent="0.2">
      <c r="A598" s="108" t="s">
        <v>27160</v>
      </c>
    </row>
    <row r="599" spans="1:1" x14ac:dyDescent="0.2">
      <c r="A599" s="108" t="s">
        <v>27261</v>
      </c>
    </row>
    <row r="600" spans="1:1" x14ac:dyDescent="0.2">
      <c r="A600" s="108" t="s">
        <v>27116</v>
      </c>
    </row>
    <row r="601" spans="1:1" x14ac:dyDescent="0.2">
      <c r="A601" s="108" t="s">
        <v>27279</v>
      </c>
    </row>
    <row r="602" spans="1:1" x14ac:dyDescent="0.2">
      <c r="A602" s="108" t="s">
        <v>27470</v>
      </c>
    </row>
    <row r="603" spans="1:1" x14ac:dyDescent="0.2">
      <c r="A603" s="108" t="s">
        <v>27277</v>
      </c>
    </row>
    <row r="604" spans="1:1" x14ac:dyDescent="0.2">
      <c r="A604" t="s">
        <v>27000</v>
      </c>
    </row>
    <row r="605" spans="1:1" x14ac:dyDescent="0.2">
      <c r="A605" s="108" t="s">
        <v>26951</v>
      </c>
    </row>
    <row r="606" spans="1:1" x14ac:dyDescent="0.2">
      <c r="A606" t="s">
        <v>99</v>
      </c>
    </row>
    <row r="607" spans="1:1" x14ac:dyDescent="0.2">
      <c r="A607" s="108" t="s">
        <v>27168</v>
      </c>
    </row>
    <row r="608" spans="1:1" x14ac:dyDescent="0.2">
      <c r="A608" s="108" t="s">
        <v>27076</v>
      </c>
    </row>
    <row r="609" spans="1:1" x14ac:dyDescent="0.2">
      <c r="A609" s="108" t="s">
        <v>27286</v>
      </c>
    </row>
    <row r="610" spans="1:1" x14ac:dyDescent="0.2">
      <c r="A610" s="108" t="s">
        <v>27045</v>
      </c>
    </row>
    <row r="611" spans="1:1" x14ac:dyDescent="0.2">
      <c r="A611" s="108" t="s">
        <v>27051</v>
      </c>
    </row>
    <row r="612" spans="1:1" x14ac:dyDescent="0.2">
      <c r="A612" t="s">
        <v>26891</v>
      </c>
    </row>
    <row r="613" spans="1:1" x14ac:dyDescent="0.2">
      <c r="A613" s="108" t="s">
        <v>27344</v>
      </c>
    </row>
    <row r="614" spans="1:1" x14ac:dyDescent="0.2">
      <c r="A614" s="108" t="s">
        <v>27454</v>
      </c>
    </row>
    <row r="615" spans="1:1" x14ac:dyDescent="0.2">
      <c r="A615" s="108" t="s">
        <v>27223</v>
      </c>
    </row>
    <row r="616" spans="1:1" x14ac:dyDescent="0.2">
      <c r="A616" s="108" t="s">
        <v>27097</v>
      </c>
    </row>
    <row r="617" spans="1:1" x14ac:dyDescent="0.2">
      <c r="A617" s="108" t="s">
        <v>27134</v>
      </c>
    </row>
    <row r="618" spans="1:1" x14ac:dyDescent="0.2">
      <c r="A618" t="s">
        <v>100</v>
      </c>
    </row>
    <row r="619" spans="1:1" x14ac:dyDescent="0.2">
      <c r="A619" t="s">
        <v>101</v>
      </c>
    </row>
    <row r="620" spans="1:1" x14ac:dyDescent="0.2">
      <c r="A620" t="s">
        <v>26905</v>
      </c>
    </row>
    <row r="621" spans="1:1" x14ac:dyDescent="0.2">
      <c r="A621" s="108" t="s">
        <v>27184</v>
      </c>
    </row>
    <row r="622" spans="1:1" x14ac:dyDescent="0.2">
      <c r="A622" t="s">
        <v>26921</v>
      </c>
    </row>
    <row r="623" spans="1:1" x14ac:dyDescent="0.2">
      <c r="A623" t="s">
        <v>27571</v>
      </c>
    </row>
    <row r="624" spans="1:1" x14ac:dyDescent="0.2">
      <c r="A624" t="s">
        <v>27473</v>
      </c>
    </row>
    <row r="625" spans="1:1" x14ac:dyDescent="0.2">
      <c r="A625" s="108" t="s">
        <v>26885</v>
      </c>
    </row>
    <row r="626" spans="1:1" x14ac:dyDescent="0.2">
      <c r="A626" s="108" t="s">
        <v>27035</v>
      </c>
    </row>
    <row r="627" spans="1:1" x14ac:dyDescent="0.2">
      <c r="A627" s="108" t="s">
        <v>27117</v>
      </c>
    </row>
    <row r="628" spans="1:1" x14ac:dyDescent="0.2">
      <c r="A628" s="108" t="s">
        <v>27259</v>
      </c>
    </row>
    <row r="629" spans="1:1" x14ac:dyDescent="0.2">
      <c r="A629" s="108" t="s">
        <v>27049</v>
      </c>
    </row>
    <row r="630" spans="1:1" x14ac:dyDescent="0.2">
      <c r="A630" s="108" t="s">
        <v>27484</v>
      </c>
    </row>
    <row r="631" spans="1:1" x14ac:dyDescent="0.2">
      <c r="A631" s="108" t="s">
        <v>27590</v>
      </c>
    </row>
    <row r="632" spans="1:1" x14ac:dyDescent="0.2">
      <c r="A632" s="108" t="s">
        <v>27518</v>
      </c>
    </row>
    <row r="633" spans="1:1" x14ac:dyDescent="0.2">
      <c r="A633" s="108" t="s">
        <v>27390</v>
      </c>
    </row>
    <row r="634" spans="1:1" x14ac:dyDescent="0.2">
      <c r="A634" s="108" t="s">
        <v>27241</v>
      </c>
    </row>
    <row r="635" spans="1:1" x14ac:dyDescent="0.2">
      <c r="A635" t="s">
        <v>102</v>
      </c>
    </row>
    <row r="636" spans="1:1" x14ac:dyDescent="0.2">
      <c r="A636" s="108" t="s">
        <v>27029</v>
      </c>
    </row>
    <row r="637" spans="1:1" x14ac:dyDescent="0.2">
      <c r="A637" s="108" t="s">
        <v>27467</v>
      </c>
    </row>
    <row r="638" spans="1:1" x14ac:dyDescent="0.2">
      <c r="A638" s="108" t="s">
        <v>26929</v>
      </c>
    </row>
    <row r="639" spans="1:1" x14ac:dyDescent="0.2">
      <c r="A639" t="s">
        <v>103</v>
      </c>
    </row>
    <row r="640" spans="1:1" x14ac:dyDescent="0.2">
      <c r="A640" t="s">
        <v>27557</v>
      </c>
    </row>
    <row r="641" spans="1:1" x14ac:dyDescent="0.2">
      <c r="A641" t="s">
        <v>104</v>
      </c>
    </row>
    <row r="642" spans="1:1" x14ac:dyDescent="0.2">
      <c r="A642" t="s">
        <v>27593</v>
      </c>
    </row>
    <row r="643" spans="1:1" x14ac:dyDescent="0.2">
      <c r="A643" t="s">
        <v>27244</v>
      </c>
    </row>
    <row r="644" spans="1:1" x14ac:dyDescent="0.2">
      <c r="A644" t="s">
        <v>27408</v>
      </c>
    </row>
    <row r="645" spans="1:1" x14ac:dyDescent="0.2">
      <c r="A645" s="108" t="s">
        <v>27199</v>
      </c>
    </row>
    <row r="646" spans="1:1" x14ac:dyDescent="0.2">
      <c r="A646" s="108" t="s">
        <v>27227</v>
      </c>
    </row>
    <row r="647" spans="1:1" x14ac:dyDescent="0.2">
      <c r="A647" s="108" t="s">
        <v>26988</v>
      </c>
    </row>
    <row r="648" spans="1:1" x14ac:dyDescent="0.2">
      <c r="A648" s="108" t="s">
        <v>27159</v>
      </c>
    </row>
    <row r="649" spans="1:1" x14ac:dyDescent="0.2">
      <c r="A649" s="108" t="s">
        <v>27140</v>
      </c>
    </row>
    <row r="650" spans="1:1" x14ac:dyDescent="0.2">
      <c r="A650" s="108" t="s">
        <v>27110</v>
      </c>
    </row>
    <row r="651" spans="1:1" x14ac:dyDescent="0.2">
      <c r="A651" s="108" t="s">
        <v>27429</v>
      </c>
    </row>
    <row r="652" spans="1:1" x14ac:dyDescent="0.2">
      <c r="A652" s="108" t="s">
        <v>27064</v>
      </c>
    </row>
    <row r="653" spans="1:1" x14ac:dyDescent="0.2">
      <c r="A653" s="108" t="s">
        <v>27135</v>
      </c>
    </row>
    <row r="654" spans="1:1" x14ac:dyDescent="0.2">
      <c r="A654" s="108" t="s">
        <v>27141</v>
      </c>
    </row>
    <row r="655" spans="1:1" x14ac:dyDescent="0.2">
      <c r="A655" s="108" t="s">
        <v>27136</v>
      </c>
    </row>
    <row r="656" spans="1:1" x14ac:dyDescent="0.2">
      <c r="A656" s="108" t="s">
        <v>27378</v>
      </c>
    </row>
    <row r="657" spans="1:1" x14ac:dyDescent="0.2">
      <c r="A657" s="108" t="s">
        <v>27379</v>
      </c>
    </row>
    <row r="658" spans="1:1" x14ac:dyDescent="0.2">
      <c r="A658" s="108" t="s">
        <v>27111</v>
      </c>
    </row>
    <row r="659" spans="1:1" x14ac:dyDescent="0.2">
      <c r="A659" s="108" t="s">
        <v>27539</v>
      </c>
    </row>
    <row r="660" spans="1:1" x14ac:dyDescent="0.2">
      <c r="A660" s="108" t="s">
        <v>27431</v>
      </c>
    </row>
    <row r="661" spans="1:1" x14ac:dyDescent="0.2">
      <c r="A661" t="s">
        <v>105</v>
      </c>
    </row>
    <row r="662" spans="1:1" x14ac:dyDescent="0.2">
      <c r="A662" s="108" t="s">
        <v>27164</v>
      </c>
    </row>
    <row r="663" spans="1:1" x14ac:dyDescent="0.2">
      <c r="A663" s="108" t="s">
        <v>27020</v>
      </c>
    </row>
    <row r="664" spans="1:1" x14ac:dyDescent="0.2">
      <c r="A664" s="108" t="s">
        <v>27063</v>
      </c>
    </row>
    <row r="665" spans="1:1" x14ac:dyDescent="0.2">
      <c r="A665" s="108" t="s">
        <v>27437</v>
      </c>
    </row>
    <row r="666" spans="1:1" x14ac:dyDescent="0.2">
      <c r="A666" t="s">
        <v>106</v>
      </c>
    </row>
    <row r="667" spans="1:1" x14ac:dyDescent="0.2">
      <c r="A667" t="s">
        <v>27581</v>
      </c>
    </row>
    <row r="668" spans="1:1" x14ac:dyDescent="0.2">
      <c r="A668" t="s">
        <v>26914</v>
      </c>
    </row>
    <row r="669" spans="1:1" x14ac:dyDescent="0.2">
      <c r="A669" s="108" t="s">
        <v>27192</v>
      </c>
    </row>
    <row r="670" spans="1:1" x14ac:dyDescent="0.2">
      <c r="A670" s="108" t="s">
        <v>27191</v>
      </c>
    </row>
    <row r="671" spans="1:1" x14ac:dyDescent="0.2">
      <c r="A671" s="108" t="s">
        <v>27200</v>
      </c>
    </row>
    <row r="672" spans="1:1" x14ac:dyDescent="0.2">
      <c r="A672" t="s">
        <v>27092</v>
      </c>
    </row>
    <row r="673" spans="1:1" x14ac:dyDescent="0.2">
      <c r="A673" s="108" t="s">
        <v>27224</v>
      </c>
    </row>
    <row r="674" spans="1:1" x14ac:dyDescent="0.2">
      <c r="A674" t="s">
        <v>107</v>
      </c>
    </row>
    <row r="675" spans="1:1" x14ac:dyDescent="0.2">
      <c r="A675" t="s">
        <v>27596</v>
      </c>
    </row>
    <row r="676" spans="1:1" x14ac:dyDescent="0.2">
      <c r="A676" s="108" t="s">
        <v>27195</v>
      </c>
    </row>
    <row r="677" spans="1:1" x14ac:dyDescent="0.2">
      <c r="A677" s="108" t="s">
        <v>27323</v>
      </c>
    </row>
    <row r="678" spans="1:1" x14ac:dyDescent="0.2">
      <c r="A678" s="108" t="s">
        <v>27151</v>
      </c>
    </row>
    <row r="679" spans="1:1" x14ac:dyDescent="0.2">
      <c r="A679" s="108" t="s">
        <v>27153</v>
      </c>
    </row>
    <row r="680" spans="1:1" x14ac:dyDescent="0.2">
      <c r="A680" s="108" t="s">
        <v>27433</v>
      </c>
    </row>
    <row r="681" spans="1:1" x14ac:dyDescent="0.2">
      <c r="A681" s="108" t="s">
        <v>27587</v>
      </c>
    </row>
    <row r="682" spans="1:1" x14ac:dyDescent="0.2">
      <c r="A682" t="s">
        <v>27091</v>
      </c>
    </row>
    <row r="683" spans="1:1" x14ac:dyDescent="0.2">
      <c r="A683" t="s">
        <v>27027</v>
      </c>
    </row>
    <row r="684" spans="1:1" x14ac:dyDescent="0.2">
      <c r="A684" t="s">
        <v>27250</v>
      </c>
    </row>
    <row r="685" spans="1:1" x14ac:dyDescent="0.2">
      <c r="A685" s="108" t="s">
        <v>27187</v>
      </c>
    </row>
    <row r="686" spans="1:1" x14ac:dyDescent="0.2">
      <c r="A686" s="108" t="s">
        <v>27532</v>
      </c>
    </row>
    <row r="687" spans="1:1" x14ac:dyDescent="0.2">
      <c r="A687" s="108" t="s">
        <v>27541</v>
      </c>
    </row>
    <row r="688" spans="1:1" x14ac:dyDescent="0.2">
      <c r="A688" s="108" t="s">
        <v>27489</v>
      </c>
    </row>
    <row r="689" spans="1:1" x14ac:dyDescent="0.2">
      <c r="A689" s="108" t="s">
        <v>27544</v>
      </c>
    </row>
    <row r="690" spans="1:1" x14ac:dyDescent="0.2">
      <c r="A690" s="108" t="s">
        <v>27270</v>
      </c>
    </row>
    <row r="691" spans="1:1" x14ac:dyDescent="0.2">
      <c r="A691" t="s">
        <v>108</v>
      </c>
    </row>
    <row r="692" spans="1:1" x14ac:dyDescent="0.2">
      <c r="A692" s="108" t="s">
        <v>27163</v>
      </c>
    </row>
    <row r="693" spans="1:1" x14ac:dyDescent="0.2">
      <c r="A693" s="108" t="s">
        <v>27464</v>
      </c>
    </row>
    <row r="694" spans="1:1" x14ac:dyDescent="0.2">
      <c r="A694" s="108" t="s">
        <v>27258</v>
      </c>
    </row>
    <row r="695" spans="1:1" x14ac:dyDescent="0.2">
      <c r="A695" s="108" t="s">
        <v>27322</v>
      </c>
    </row>
    <row r="696" spans="1:1" x14ac:dyDescent="0.2">
      <c r="A696" s="108" t="s">
        <v>27304</v>
      </c>
    </row>
    <row r="697" spans="1:1" x14ac:dyDescent="0.2">
      <c r="A697" s="108" t="s">
        <v>27345</v>
      </c>
    </row>
    <row r="698" spans="1:1" x14ac:dyDescent="0.2">
      <c r="A698" s="108" t="s">
        <v>27262</v>
      </c>
    </row>
    <row r="699" spans="1:1" x14ac:dyDescent="0.2">
      <c r="A699" t="s">
        <v>109</v>
      </c>
    </row>
    <row r="700" spans="1:1" x14ac:dyDescent="0.2">
      <c r="A700" s="108" t="s">
        <v>27143</v>
      </c>
    </row>
    <row r="701" spans="1:1" x14ac:dyDescent="0.2">
      <c r="A701" s="108" t="s">
        <v>27054</v>
      </c>
    </row>
    <row r="702" spans="1:1" x14ac:dyDescent="0.2">
      <c r="A702" s="108" t="s">
        <v>27144</v>
      </c>
    </row>
    <row r="703" spans="1:1" x14ac:dyDescent="0.2">
      <c r="A703" t="s">
        <v>110</v>
      </c>
    </row>
    <row r="704" spans="1:1" x14ac:dyDescent="0.2">
      <c r="A704" t="s">
        <v>111</v>
      </c>
    </row>
    <row r="705" spans="1:1" x14ac:dyDescent="0.2">
      <c r="A705" s="108" t="s">
        <v>27188</v>
      </c>
    </row>
    <row r="706" spans="1:1" x14ac:dyDescent="0.2">
      <c r="A706" t="s">
        <v>112</v>
      </c>
    </row>
    <row r="707" spans="1:1" x14ac:dyDescent="0.2">
      <c r="A707" t="s">
        <v>27380</v>
      </c>
    </row>
    <row r="708" spans="1:1" x14ac:dyDescent="0.2">
      <c r="A708" t="s">
        <v>27492</v>
      </c>
    </row>
    <row r="709" spans="1:1" x14ac:dyDescent="0.2">
      <c r="A709" s="108" t="s">
        <v>27289</v>
      </c>
    </row>
    <row r="710" spans="1:1" x14ac:dyDescent="0.2">
      <c r="A710" s="108" t="s">
        <v>27298</v>
      </c>
    </row>
    <row r="711" spans="1:1" x14ac:dyDescent="0.2">
      <c r="A711" s="108" t="s">
        <v>27418</v>
      </c>
    </row>
    <row r="712" spans="1:1" x14ac:dyDescent="0.2">
      <c r="A712" t="s">
        <v>113</v>
      </c>
    </row>
    <row r="713" spans="1:1" x14ac:dyDescent="0.2">
      <c r="A713" s="108" t="s">
        <v>26877</v>
      </c>
    </row>
    <row r="714" spans="1:1" x14ac:dyDescent="0.2">
      <c r="A714" s="108" t="s">
        <v>27529</v>
      </c>
    </row>
    <row r="715" spans="1:1" x14ac:dyDescent="0.2">
      <c r="A715" s="108" t="s">
        <v>27391</v>
      </c>
    </row>
    <row r="716" spans="1:1" x14ac:dyDescent="0.2">
      <c r="A716" s="108" t="s">
        <v>26936</v>
      </c>
    </row>
    <row r="717" spans="1:1" x14ac:dyDescent="0.2">
      <c r="A717" s="108" t="s">
        <v>27383</v>
      </c>
    </row>
    <row r="718" spans="1:1" x14ac:dyDescent="0.2">
      <c r="A718" t="s">
        <v>114</v>
      </c>
    </row>
    <row r="719" spans="1:1" x14ac:dyDescent="0.2">
      <c r="A719" s="108" t="s">
        <v>26892</v>
      </c>
    </row>
    <row r="720" spans="1:1" x14ac:dyDescent="0.2">
      <c r="A720" t="s">
        <v>26867</v>
      </c>
    </row>
    <row r="721" spans="1:1" x14ac:dyDescent="0.2">
      <c r="A721" s="108" t="s">
        <v>27008</v>
      </c>
    </row>
    <row r="722" spans="1:1" x14ac:dyDescent="0.2">
      <c r="A722" s="108" t="s">
        <v>27012</v>
      </c>
    </row>
    <row r="723" spans="1:1" x14ac:dyDescent="0.2">
      <c r="A723" s="108" t="s">
        <v>27221</v>
      </c>
    </row>
    <row r="724" spans="1:1" x14ac:dyDescent="0.2">
      <c r="A724" s="108" t="s">
        <v>27594</v>
      </c>
    </row>
    <row r="725" spans="1:1" x14ac:dyDescent="0.2">
      <c r="A725" t="s">
        <v>115</v>
      </c>
    </row>
    <row r="726" spans="1:1" x14ac:dyDescent="0.2">
      <c r="A726" t="s">
        <v>27556</v>
      </c>
    </row>
    <row r="727" spans="1:1" x14ac:dyDescent="0.2">
      <c r="A727" t="s">
        <v>27337</v>
      </c>
    </row>
    <row r="728" spans="1:1" x14ac:dyDescent="0.2">
      <c r="A728" t="s">
        <v>116</v>
      </c>
    </row>
    <row r="729" spans="1:1" x14ac:dyDescent="0.2">
      <c r="A729" t="s">
        <v>27405</v>
      </c>
    </row>
    <row r="730" spans="1:1" x14ac:dyDescent="0.2">
      <c r="A730" t="s">
        <v>27275</v>
      </c>
    </row>
    <row r="731" spans="1:1" x14ac:dyDescent="0.2">
      <c r="A731" s="108" t="s">
        <v>26920</v>
      </c>
    </row>
    <row r="732" spans="1:1" x14ac:dyDescent="0.2">
      <c r="A732" s="108" t="s">
        <v>26973</v>
      </c>
    </row>
    <row r="733" spans="1:1" x14ac:dyDescent="0.2">
      <c r="A733" s="108" t="s">
        <v>27327</v>
      </c>
    </row>
    <row r="734" spans="1:1" x14ac:dyDescent="0.2">
      <c r="A734" s="108" t="s">
        <v>27514</v>
      </c>
    </row>
    <row r="735" spans="1:1" x14ac:dyDescent="0.2">
      <c r="A735" s="108" t="s">
        <v>26982</v>
      </c>
    </row>
    <row r="736" spans="1:1" x14ac:dyDescent="0.2">
      <c r="A736" s="108" t="s">
        <v>27502</v>
      </c>
    </row>
    <row r="737" spans="1:1" x14ac:dyDescent="0.2">
      <c r="A737" t="s">
        <v>117</v>
      </c>
    </row>
    <row r="738" spans="1:1" x14ac:dyDescent="0.2">
      <c r="A738" s="108" t="s">
        <v>26968</v>
      </c>
    </row>
    <row r="739" spans="1:1" x14ac:dyDescent="0.2">
      <c r="A739" s="108" t="s">
        <v>26998</v>
      </c>
    </row>
    <row r="740" spans="1:1" x14ac:dyDescent="0.2">
      <c r="A740" s="108" t="s">
        <v>26976</v>
      </c>
    </row>
    <row r="741" spans="1:1" x14ac:dyDescent="0.2">
      <c r="A741" s="108" t="s">
        <v>27365</v>
      </c>
    </row>
    <row r="742" spans="1:1" x14ac:dyDescent="0.2">
      <c r="A742" t="s">
        <v>118</v>
      </c>
    </row>
    <row r="743" spans="1:1" x14ac:dyDescent="0.2">
      <c r="A743" t="s">
        <v>27256</v>
      </c>
    </row>
    <row r="744" spans="1:1" x14ac:dyDescent="0.2">
      <c r="A744" t="s">
        <v>119</v>
      </c>
    </row>
    <row r="745" spans="1:1" x14ac:dyDescent="0.2">
      <c r="A745" t="s">
        <v>120</v>
      </c>
    </row>
    <row r="746" spans="1:1" x14ac:dyDescent="0.2">
      <c r="A746" t="s">
        <v>27540</v>
      </c>
    </row>
    <row r="747" spans="1:1" x14ac:dyDescent="0.2">
      <c r="A747" t="s">
        <v>27397</v>
      </c>
    </row>
    <row r="748" spans="1:1" x14ac:dyDescent="0.2">
      <c r="A748" s="108" t="s">
        <v>26981</v>
      </c>
    </row>
    <row r="749" spans="1:1" x14ac:dyDescent="0.2">
      <c r="A749" s="108" t="s">
        <v>27145</v>
      </c>
    </row>
    <row r="750" spans="1:1" x14ac:dyDescent="0.2">
      <c r="A750" s="108" t="s">
        <v>26949</v>
      </c>
    </row>
    <row r="751" spans="1:1" x14ac:dyDescent="0.2">
      <c r="A751" t="s">
        <v>26903</v>
      </c>
    </row>
    <row r="752" spans="1:1" x14ac:dyDescent="0.2">
      <c r="A752" t="s">
        <v>121</v>
      </c>
    </row>
    <row r="753" spans="1:1" x14ac:dyDescent="0.2">
      <c r="A753" s="108" t="s">
        <v>27287</v>
      </c>
    </row>
    <row r="754" spans="1:1" x14ac:dyDescent="0.2">
      <c r="A754" s="108" t="s">
        <v>27306</v>
      </c>
    </row>
    <row r="755" spans="1:1" x14ac:dyDescent="0.2">
      <c r="A755" s="108" t="s">
        <v>27189</v>
      </c>
    </row>
    <row r="756" spans="1:1" x14ac:dyDescent="0.2">
      <c r="A756" t="s">
        <v>122</v>
      </c>
    </row>
    <row r="757" spans="1:1" x14ac:dyDescent="0.2">
      <c r="A757" t="s">
        <v>123</v>
      </c>
    </row>
    <row r="758" spans="1:1" x14ac:dyDescent="0.2">
      <c r="A758" t="s">
        <v>27417</v>
      </c>
    </row>
    <row r="759" spans="1:1" x14ac:dyDescent="0.2">
      <c r="A759" t="s">
        <v>27148</v>
      </c>
    </row>
    <row r="760" spans="1:1" x14ac:dyDescent="0.2">
      <c r="A760" t="s">
        <v>27207</v>
      </c>
    </row>
    <row r="761" spans="1:1" x14ac:dyDescent="0.2">
      <c r="A761" t="s">
        <v>27447</v>
      </c>
    </row>
    <row r="762" spans="1:1" x14ac:dyDescent="0.2">
      <c r="A762" s="108" t="s">
        <v>27420</v>
      </c>
    </row>
    <row r="763" spans="1:1" x14ac:dyDescent="0.2">
      <c r="A763" t="s">
        <v>26956</v>
      </c>
    </row>
    <row r="764" spans="1:1" x14ac:dyDescent="0.2">
      <c r="A764" s="108" t="s">
        <v>27219</v>
      </c>
    </row>
    <row r="765" spans="1:1" x14ac:dyDescent="0.2">
      <c r="A765" s="108" t="s">
        <v>27037</v>
      </c>
    </row>
    <row r="766" spans="1:1" x14ac:dyDescent="0.2">
      <c r="A766" s="108" t="s">
        <v>27468</v>
      </c>
    </row>
    <row r="767" spans="1:1" x14ac:dyDescent="0.2">
      <c r="A767" s="108" t="s">
        <v>27508</v>
      </c>
    </row>
    <row r="768" spans="1:1" x14ac:dyDescent="0.2">
      <c r="A768" s="108" t="s">
        <v>27531</v>
      </c>
    </row>
    <row r="769" spans="1:1" x14ac:dyDescent="0.2">
      <c r="A769" s="108" t="s">
        <v>27177</v>
      </c>
    </row>
    <row r="770" spans="1:1" x14ac:dyDescent="0.2">
      <c r="A770" s="108" t="s">
        <v>27384</v>
      </c>
    </row>
    <row r="771" spans="1:1" x14ac:dyDescent="0.2">
      <c r="A771" s="108" t="s">
        <v>26993</v>
      </c>
    </row>
    <row r="772" spans="1:1" x14ac:dyDescent="0.2">
      <c r="A772" s="108" t="s">
        <v>27185</v>
      </c>
    </row>
    <row r="773" spans="1:1" x14ac:dyDescent="0.2">
      <c r="A773" s="108" t="s">
        <v>27282</v>
      </c>
    </row>
    <row r="774" spans="1:1" x14ac:dyDescent="0.2">
      <c r="A774" s="108" t="s">
        <v>27436</v>
      </c>
    </row>
    <row r="775" spans="1:1" x14ac:dyDescent="0.2">
      <c r="A775" s="108" t="s">
        <v>27300</v>
      </c>
    </row>
    <row r="776" spans="1:1" x14ac:dyDescent="0.2">
      <c r="A776" s="108" t="s">
        <v>27305</v>
      </c>
    </row>
    <row r="777" spans="1:1" x14ac:dyDescent="0.2">
      <c r="A777" s="108" t="s">
        <v>27315</v>
      </c>
    </row>
    <row r="778" spans="1:1" x14ac:dyDescent="0.2">
      <c r="A778" s="108" t="s">
        <v>27407</v>
      </c>
    </row>
    <row r="779" spans="1:1" x14ac:dyDescent="0.2">
      <c r="A779" s="108" t="s">
        <v>27273</v>
      </c>
    </row>
    <row r="780" spans="1:1" x14ac:dyDescent="0.2">
      <c r="A780" t="s">
        <v>124</v>
      </c>
    </row>
    <row r="781" spans="1:1" x14ac:dyDescent="0.2">
      <c r="A781" s="108" t="s">
        <v>27088</v>
      </c>
    </row>
    <row r="782" spans="1:1" x14ac:dyDescent="0.2">
      <c r="A782" s="108" t="s">
        <v>27546</v>
      </c>
    </row>
  </sheetData>
  <autoFilter ref="A1:A78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F7061"/>
  <sheetViews>
    <sheetView zoomScaleNormal="100" workbookViewId="0"/>
  </sheetViews>
  <sheetFormatPr defaultColWidth="9.140625" defaultRowHeight="11.25" x14ac:dyDescent="0.15"/>
  <cols>
    <col min="1" max="1" width="28.5703125" style="11" bestFit="1" customWidth="1"/>
    <col min="2" max="2" width="47.7109375" style="11" bestFit="1" customWidth="1"/>
    <col min="3" max="3" width="13.85546875" style="77" bestFit="1" customWidth="1"/>
    <col min="4" max="4" width="18.28515625" style="77" bestFit="1" customWidth="1"/>
    <col min="5" max="5" width="15.5703125" style="78" bestFit="1" customWidth="1"/>
    <col min="6" max="6" width="9.5703125" style="77" bestFit="1" customWidth="1"/>
    <col min="7" max="16384" width="9.140625" style="11"/>
  </cols>
  <sheetData>
    <row r="3" spans="1:6" x14ac:dyDescent="0.15">
      <c r="A3" s="8" t="s">
        <v>154</v>
      </c>
      <c r="B3" s="9"/>
      <c r="C3" s="10"/>
      <c r="D3" s="10"/>
      <c r="E3" s="10"/>
      <c r="F3" s="10"/>
    </row>
    <row r="4" spans="1:6" x14ac:dyDescent="0.15">
      <c r="A4" s="8" t="s">
        <v>155</v>
      </c>
      <c r="B4" s="9" t="s">
        <v>156</v>
      </c>
      <c r="C4" s="10" t="s">
        <v>157</v>
      </c>
      <c r="D4" s="10" t="s">
        <v>158</v>
      </c>
      <c r="E4" s="10" t="s">
        <v>159</v>
      </c>
      <c r="F4" s="10" t="s">
        <v>160</v>
      </c>
    </row>
    <row r="5" spans="1:6" x14ac:dyDescent="0.15">
      <c r="A5" s="12" t="s">
        <v>161</v>
      </c>
      <c r="B5" s="12" t="s">
        <v>162</v>
      </c>
      <c r="C5" s="13" t="s">
        <v>141</v>
      </c>
      <c r="D5" s="12"/>
      <c r="E5" s="14">
        <v>8600</v>
      </c>
      <c r="F5" s="13" t="s">
        <v>163</v>
      </c>
    </row>
    <row r="6" spans="1:6" x14ac:dyDescent="0.15">
      <c r="A6" s="12" t="s">
        <v>164</v>
      </c>
      <c r="B6" s="12" t="s">
        <v>165</v>
      </c>
      <c r="C6" s="13" t="s">
        <v>141</v>
      </c>
      <c r="D6" s="12"/>
      <c r="E6" s="14">
        <v>15644.999999999998</v>
      </c>
      <c r="F6" s="13" t="s">
        <v>163</v>
      </c>
    </row>
    <row r="7" spans="1:6" x14ac:dyDescent="0.15">
      <c r="A7" s="12" t="s">
        <v>166</v>
      </c>
      <c r="B7" s="12" t="s">
        <v>167</v>
      </c>
      <c r="C7" s="13" t="s">
        <v>141</v>
      </c>
      <c r="D7" s="12"/>
      <c r="E7" s="14">
        <v>41500</v>
      </c>
      <c r="F7" s="13" t="s">
        <v>163</v>
      </c>
    </row>
    <row r="8" spans="1:6" x14ac:dyDescent="0.15">
      <c r="A8" s="12" t="s">
        <v>168</v>
      </c>
      <c r="B8" s="12" t="s">
        <v>169</v>
      </c>
      <c r="C8" s="13" t="s">
        <v>141</v>
      </c>
      <c r="D8" s="12"/>
      <c r="E8" s="14">
        <v>52500</v>
      </c>
      <c r="F8" s="13" t="s">
        <v>163</v>
      </c>
    </row>
    <row r="9" spans="1:6" x14ac:dyDescent="0.15">
      <c r="A9" s="12" t="s">
        <v>170</v>
      </c>
      <c r="B9" s="12" t="s">
        <v>171</v>
      </c>
      <c r="C9" s="13" t="s">
        <v>141</v>
      </c>
      <c r="D9" s="12"/>
      <c r="E9" s="14">
        <v>54500</v>
      </c>
      <c r="F9" s="13" t="s">
        <v>163</v>
      </c>
    </row>
    <row r="10" spans="1:6" x14ac:dyDescent="0.15">
      <c r="A10" s="12" t="s">
        <v>172</v>
      </c>
      <c r="B10" s="12" t="s">
        <v>173</v>
      </c>
      <c r="C10" s="13" t="s">
        <v>142</v>
      </c>
      <c r="D10" s="12"/>
      <c r="E10" s="14">
        <v>100880</v>
      </c>
      <c r="F10" s="13" t="s">
        <v>163</v>
      </c>
    </row>
    <row r="11" spans="1:6" x14ac:dyDescent="0.15">
      <c r="A11" s="12" t="s">
        <v>174</v>
      </c>
      <c r="B11" s="12" t="s">
        <v>175</v>
      </c>
      <c r="C11" s="13" t="s">
        <v>142</v>
      </c>
      <c r="D11" s="12"/>
      <c r="E11" s="14">
        <v>143370</v>
      </c>
      <c r="F11" s="13" t="s">
        <v>163</v>
      </c>
    </row>
    <row r="12" spans="1:6" x14ac:dyDescent="0.15">
      <c r="A12" s="12" t="s">
        <v>176</v>
      </c>
      <c r="B12" s="12" t="s">
        <v>177</v>
      </c>
      <c r="C12" s="13" t="s">
        <v>141</v>
      </c>
      <c r="D12" s="12"/>
      <c r="E12" s="14">
        <v>64100</v>
      </c>
      <c r="F12" s="13" t="s">
        <v>163</v>
      </c>
    </row>
    <row r="13" spans="1:6" x14ac:dyDescent="0.15">
      <c r="A13" s="12" t="s">
        <v>178</v>
      </c>
      <c r="B13" s="12" t="s">
        <v>179</v>
      </c>
      <c r="C13" s="13" t="s">
        <v>136</v>
      </c>
      <c r="D13" s="12"/>
      <c r="E13" s="14">
        <v>0</v>
      </c>
      <c r="F13" s="13" t="s">
        <v>163</v>
      </c>
    </row>
    <row r="14" spans="1:6" x14ac:dyDescent="0.15">
      <c r="A14" s="12" t="s">
        <v>180</v>
      </c>
      <c r="B14" s="12" t="s">
        <v>181</v>
      </c>
      <c r="C14" s="13" t="s">
        <v>141</v>
      </c>
      <c r="D14" s="12"/>
      <c r="E14" s="14">
        <v>0</v>
      </c>
      <c r="F14" s="13" t="s">
        <v>163</v>
      </c>
    </row>
    <row r="15" spans="1:6" x14ac:dyDescent="0.15">
      <c r="A15" s="12" t="s">
        <v>182</v>
      </c>
      <c r="B15" s="12" t="s">
        <v>183</v>
      </c>
      <c r="C15" s="13" t="s">
        <v>142</v>
      </c>
      <c r="D15" s="13"/>
      <c r="E15" s="14">
        <v>22800</v>
      </c>
      <c r="F15" s="13" t="s">
        <v>163</v>
      </c>
    </row>
    <row r="16" spans="1:6" x14ac:dyDescent="0.15">
      <c r="A16" s="12" t="s">
        <v>184</v>
      </c>
      <c r="B16" s="12" t="s">
        <v>185</v>
      </c>
      <c r="C16" s="13" t="s">
        <v>142</v>
      </c>
      <c r="D16" s="13"/>
      <c r="E16" s="14">
        <v>37200</v>
      </c>
      <c r="F16" s="13" t="s">
        <v>163</v>
      </c>
    </row>
    <row r="17" spans="1:6" x14ac:dyDescent="0.15">
      <c r="A17" s="12" t="s">
        <v>186</v>
      </c>
      <c r="B17" s="12" t="s">
        <v>187</v>
      </c>
      <c r="C17" s="13" t="s">
        <v>142</v>
      </c>
      <c r="D17" s="12"/>
      <c r="E17" s="14">
        <v>30300</v>
      </c>
      <c r="F17" s="13" t="s">
        <v>163</v>
      </c>
    </row>
    <row r="18" spans="1:6" x14ac:dyDescent="0.15">
      <c r="A18" s="12" t="s">
        <v>188</v>
      </c>
      <c r="B18" s="12" t="s">
        <v>189</v>
      </c>
      <c r="C18" s="13" t="s">
        <v>142</v>
      </c>
      <c r="D18" s="12"/>
      <c r="E18" s="14">
        <v>52200</v>
      </c>
      <c r="F18" s="13" t="s">
        <v>163</v>
      </c>
    </row>
    <row r="19" spans="1:6" x14ac:dyDescent="0.15">
      <c r="A19" s="12" t="s">
        <v>190</v>
      </c>
      <c r="B19" s="12" t="s">
        <v>191</v>
      </c>
      <c r="C19" s="13" t="s">
        <v>142</v>
      </c>
      <c r="D19" s="13"/>
      <c r="E19" s="14">
        <v>112960</v>
      </c>
      <c r="F19" s="13" t="s">
        <v>163</v>
      </c>
    </row>
    <row r="20" spans="1:6" x14ac:dyDescent="0.15">
      <c r="A20" s="12" t="s">
        <v>192</v>
      </c>
      <c r="B20" s="12" t="s">
        <v>193</v>
      </c>
      <c r="C20" s="13" t="s">
        <v>142</v>
      </c>
      <c r="D20" s="13"/>
      <c r="E20" s="14">
        <v>123280</v>
      </c>
      <c r="F20" s="13" t="s">
        <v>163</v>
      </c>
    </row>
    <row r="21" spans="1:6" x14ac:dyDescent="0.15">
      <c r="A21" s="12" t="s">
        <v>194</v>
      </c>
      <c r="B21" s="12" t="s">
        <v>195</v>
      </c>
      <c r="C21" s="13" t="s">
        <v>142</v>
      </c>
      <c r="D21" s="13"/>
      <c r="E21" s="14">
        <v>139600</v>
      </c>
      <c r="F21" s="13" t="s">
        <v>163</v>
      </c>
    </row>
    <row r="22" spans="1:6" x14ac:dyDescent="0.15">
      <c r="A22" s="12" t="s">
        <v>196</v>
      </c>
      <c r="B22" s="12" t="s">
        <v>197</v>
      </c>
      <c r="C22" s="13" t="s">
        <v>142</v>
      </c>
      <c r="D22" s="13"/>
      <c r="E22" s="14">
        <v>149920</v>
      </c>
      <c r="F22" s="13" t="s">
        <v>163</v>
      </c>
    </row>
    <row r="23" spans="1:6" x14ac:dyDescent="0.15">
      <c r="A23" s="12" t="s">
        <v>198</v>
      </c>
      <c r="B23" s="12" t="s">
        <v>199</v>
      </c>
      <c r="C23" s="13" t="s">
        <v>142</v>
      </c>
      <c r="D23" s="13"/>
      <c r="E23" s="14">
        <v>86320</v>
      </c>
      <c r="F23" s="13" t="s">
        <v>163</v>
      </c>
    </row>
    <row r="24" spans="1:6" x14ac:dyDescent="0.15">
      <c r="A24" s="12" t="s">
        <v>200</v>
      </c>
      <c r="B24" s="12" t="s">
        <v>201</v>
      </c>
      <c r="C24" s="13" t="s">
        <v>142</v>
      </c>
      <c r="D24" s="13"/>
      <c r="E24" s="14">
        <v>96640</v>
      </c>
      <c r="F24" s="13" t="s">
        <v>163</v>
      </c>
    </row>
    <row r="25" spans="1:6" x14ac:dyDescent="0.15">
      <c r="A25" s="12" t="s">
        <v>202</v>
      </c>
      <c r="B25" s="12" t="s">
        <v>203</v>
      </c>
      <c r="C25" s="13" t="s">
        <v>142</v>
      </c>
      <c r="D25" s="12"/>
      <c r="E25" s="14">
        <v>112320</v>
      </c>
      <c r="F25" s="13" t="s">
        <v>163</v>
      </c>
    </row>
    <row r="26" spans="1:6" x14ac:dyDescent="0.15">
      <c r="A26" s="12" t="s">
        <v>204</v>
      </c>
      <c r="B26" s="12" t="s">
        <v>205</v>
      </c>
      <c r="C26" s="13" t="s">
        <v>142</v>
      </c>
      <c r="D26" s="12"/>
      <c r="E26" s="14">
        <v>133980</v>
      </c>
      <c r="F26" s="13" t="s">
        <v>163</v>
      </c>
    </row>
    <row r="27" spans="1:6" x14ac:dyDescent="0.15">
      <c r="A27" s="12" t="s">
        <v>206</v>
      </c>
      <c r="B27" s="12" t="s">
        <v>207</v>
      </c>
      <c r="C27" s="13" t="s">
        <v>142</v>
      </c>
      <c r="D27" s="12"/>
      <c r="E27" s="14">
        <v>149640</v>
      </c>
      <c r="F27" s="13" t="s">
        <v>163</v>
      </c>
    </row>
    <row r="28" spans="1:6" x14ac:dyDescent="0.15">
      <c r="A28" s="12" t="s">
        <v>208</v>
      </c>
      <c r="B28" s="12" t="s">
        <v>209</v>
      </c>
      <c r="C28" s="13" t="s">
        <v>142</v>
      </c>
      <c r="D28" s="12"/>
      <c r="E28" s="14">
        <v>171300</v>
      </c>
      <c r="F28" s="13" t="s">
        <v>163</v>
      </c>
    </row>
    <row r="29" spans="1:6" x14ac:dyDescent="0.15">
      <c r="A29" s="12" t="s">
        <v>210</v>
      </c>
      <c r="B29" s="12" t="s">
        <v>211</v>
      </c>
      <c r="C29" s="13" t="s">
        <v>142</v>
      </c>
      <c r="D29" s="12"/>
      <c r="E29" s="14">
        <v>186960</v>
      </c>
      <c r="F29" s="13" t="s">
        <v>163</v>
      </c>
    </row>
    <row r="30" spans="1:6" x14ac:dyDescent="0.15">
      <c r="A30" s="12" t="s">
        <v>212</v>
      </c>
      <c r="B30" s="12" t="s">
        <v>213</v>
      </c>
      <c r="C30" s="13" t="s">
        <v>142</v>
      </c>
      <c r="D30" s="12"/>
      <c r="E30" s="14">
        <v>208620</v>
      </c>
      <c r="F30" s="13" t="s">
        <v>163</v>
      </c>
    </row>
    <row r="31" spans="1:6" x14ac:dyDescent="0.15">
      <c r="A31" s="12" t="s">
        <v>214</v>
      </c>
      <c r="B31" s="12" t="s">
        <v>215</v>
      </c>
      <c r="C31" s="13" t="s">
        <v>142</v>
      </c>
      <c r="D31" s="12"/>
      <c r="E31" s="14">
        <v>224280</v>
      </c>
      <c r="F31" s="13" t="s">
        <v>163</v>
      </c>
    </row>
    <row r="32" spans="1:6" x14ac:dyDescent="0.15">
      <c r="A32" s="12" t="s">
        <v>216</v>
      </c>
      <c r="B32" s="12" t="s">
        <v>217</v>
      </c>
      <c r="C32" s="13" t="s">
        <v>142</v>
      </c>
      <c r="D32" s="12"/>
      <c r="E32" s="14">
        <v>96660</v>
      </c>
      <c r="F32" s="13" t="s">
        <v>163</v>
      </c>
    </row>
    <row r="33" spans="1:6" x14ac:dyDescent="0.15">
      <c r="A33" s="12" t="s">
        <v>218</v>
      </c>
      <c r="B33" s="12" t="s">
        <v>219</v>
      </c>
      <c r="C33" s="13" t="s">
        <v>143</v>
      </c>
      <c r="D33" s="13"/>
      <c r="E33" s="14">
        <v>950</v>
      </c>
      <c r="F33" s="13" t="s">
        <v>163</v>
      </c>
    </row>
    <row r="34" spans="1:6" x14ac:dyDescent="0.15">
      <c r="A34" s="12" t="s">
        <v>220</v>
      </c>
      <c r="B34" s="12" t="s">
        <v>221</v>
      </c>
      <c r="C34" s="13" t="s">
        <v>143</v>
      </c>
      <c r="D34" s="13"/>
      <c r="E34" s="14">
        <v>1235</v>
      </c>
      <c r="F34" s="13" t="s">
        <v>163</v>
      </c>
    </row>
    <row r="35" spans="1:6" x14ac:dyDescent="0.15">
      <c r="A35" s="12" t="s">
        <v>222</v>
      </c>
      <c r="B35" s="12" t="s">
        <v>223</v>
      </c>
      <c r="C35" s="13" t="s">
        <v>143</v>
      </c>
      <c r="D35" s="12"/>
      <c r="E35" s="14">
        <v>0</v>
      </c>
      <c r="F35" s="13" t="s">
        <v>163</v>
      </c>
    </row>
    <row r="36" spans="1:6" x14ac:dyDescent="0.15">
      <c r="A36" s="12" t="s">
        <v>224</v>
      </c>
      <c r="B36" s="12" t="s">
        <v>225</v>
      </c>
      <c r="C36" s="13" t="s">
        <v>143</v>
      </c>
      <c r="D36" s="12"/>
      <c r="E36" s="14">
        <v>0</v>
      </c>
      <c r="F36" s="13" t="s">
        <v>163</v>
      </c>
    </row>
    <row r="37" spans="1:6" x14ac:dyDescent="0.15">
      <c r="A37" s="15" t="s">
        <v>226</v>
      </c>
      <c r="B37" s="15" t="s">
        <v>227</v>
      </c>
      <c r="C37" s="16" t="s">
        <v>228</v>
      </c>
      <c r="D37" s="16" t="s">
        <v>148</v>
      </c>
      <c r="E37" s="17" t="s">
        <v>229</v>
      </c>
      <c r="F37" s="18" t="s">
        <v>230</v>
      </c>
    </row>
    <row r="38" spans="1:6" x14ac:dyDescent="0.15">
      <c r="A38" s="15" t="s">
        <v>231</v>
      </c>
      <c r="B38" s="15" t="s">
        <v>232</v>
      </c>
      <c r="C38" s="16" t="s">
        <v>146</v>
      </c>
      <c r="D38" s="19" t="s">
        <v>147</v>
      </c>
      <c r="E38" s="20" t="s">
        <v>229</v>
      </c>
      <c r="F38" s="18" t="s">
        <v>230</v>
      </c>
    </row>
    <row r="39" spans="1:6" x14ac:dyDescent="0.15">
      <c r="A39" s="15" t="s">
        <v>233</v>
      </c>
      <c r="B39" s="15" t="s">
        <v>234</v>
      </c>
      <c r="C39" s="16" t="s">
        <v>228</v>
      </c>
      <c r="D39" s="16" t="s">
        <v>148</v>
      </c>
      <c r="E39" s="17" t="s">
        <v>229</v>
      </c>
      <c r="F39" s="18" t="s">
        <v>230</v>
      </c>
    </row>
    <row r="40" spans="1:6" x14ac:dyDescent="0.15">
      <c r="A40" s="15" t="s">
        <v>235</v>
      </c>
      <c r="B40" s="15" t="s">
        <v>236</v>
      </c>
      <c r="C40" s="16" t="s">
        <v>146</v>
      </c>
      <c r="D40" s="19" t="s">
        <v>147</v>
      </c>
      <c r="E40" s="20" t="s">
        <v>229</v>
      </c>
      <c r="F40" s="18" t="s">
        <v>230</v>
      </c>
    </row>
    <row r="41" spans="1:6" x14ac:dyDescent="0.15">
      <c r="A41" s="15" t="s">
        <v>237</v>
      </c>
      <c r="B41" s="15" t="s">
        <v>238</v>
      </c>
      <c r="C41" s="16" t="s">
        <v>228</v>
      </c>
      <c r="D41" s="16" t="s">
        <v>148</v>
      </c>
      <c r="E41" s="17" t="s">
        <v>229</v>
      </c>
      <c r="F41" s="18" t="s">
        <v>230</v>
      </c>
    </row>
    <row r="42" spans="1:6" x14ac:dyDescent="0.15">
      <c r="A42" s="15" t="s">
        <v>239</v>
      </c>
      <c r="B42" s="15" t="s">
        <v>240</v>
      </c>
      <c r="C42" s="16" t="s">
        <v>146</v>
      </c>
      <c r="D42" s="19" t="s">
        <v>147</v>
      </c>
      <c r="E42" s="20" t="s">
        <v>229</v>
      </c>
      <c r="F42" s="18" t="s">
        <v>230</v>
      </c>
    </row>
    <row r="43" spans="1:6" x14ac:dyDescent="0.15">
      <c r="A43" s="15" t="s">
        <v>241</v>
      </c>
      <c r="B43" s="15" t="s">
        <v>242</v>
      </c>
      <c r="C43" s="16" t="s">
        <v>228</v>
      </c>
      <c r="D43" s="16" t="s">
        <v>148</v>
      </c>
      <c r="E43" s="17" t="s">
        <v>229</v>
      </c>
      <c r="F43" s="18" t="s">
        <v>230</v>
      </c>
    </row>
    <row r="44" spans="1:6" x14ac:dyDescent="0.15">
      <c r="A44" s="15" t="s">
        <v>243</v>
      </c>
      <c r="B44" s="15" t="s">
        <v>244</v>
      </c>
      <c r="C44" s="16" t="s">
        <v>146</v>
      </c>
      <c r="D44" s="19" t="s">
        <v>147</v>
      </c>
      <c r="E44" s="20" t="s">
        <v>229</v>
      </c>
      <c r="F44" s="18" t="s">
        <v>230</v>
      </c>
    </row>
    <row r="45" spans="1:6" x14ac:dyDescent="0.15">
      <c r="A45" s="15" t="s">
        <v>245</v>
      </c>
      <c r="B45" s="15" t="s">
        <v>246</v>
      </c>
      <c r="C45" s="16" t="s">
        <v>228</v>
      </c>
      <c r="D45" s="16" t="s">
        <v>148</v>
      </c>
      <c r="E45" s="17" t="s">
        <v>229</v>
      </c>
      <c r="F45" s="18" t="s">
        <v>230</v>
      </c>
    </row>
    <row r="46" spans="1:6" x14ac:dyDescent="0.15">
      <c r="A46" s="15" t="s">
        <v>247</v>
      </c>
      <c r="B46" s="15" t="s">
        <v>248</v>
      </c>
      <c r="C46" s="16" t="s">
        <v>146</v>
      </c>
      <c r="D46" s="19" t="s">
        <v>147</v>
      </c>
      <c r="E46" s="20" t="s">
        <v>229</v>
      </c>
      <c r="F46" s="18" t="s">
        <v>230</v>
      </c>
    </row>
    <row r="47" spans="1:6" x14ac:dyDescent="0.15">
      <c r="A47" s="15" t="s">
        <v>249</v>
      </c>
      <c r="B47" s="15" t="s">
        <v>250</v>
      </c>
      <c r="C47" s="16" t="s">
        <v>228</v>
      </c>
      <c r="D47" s="16" t="s">
        <v>148</v>
      </c>
      <c r="E47" s="17" t="s">
        <v>229</v>
      </c>
      <c r="F47" s="18" t="s">
        <v>230</v>
      </c>
    </row>
    <row r="48" spans="1:6" x14ac:dyDescent="0.15">
      <c r="A48" s="15" t="s">
        <v>251</v>
      </c>
      <c r="B48" s="15" t="s">
        <v>252</v>
      </c>
      <c r="C48" s="16" t="s">
        <v>146</v>
      </c>
      <c r="D48" s="19" t="s">
        <v>147</v>
      </c>
      <c r="E48" s="20" t="s">
        <v>229</v>
      </c>
      <c r="F48" s="18" t="s">
        <v>230</v>
      </c>
    </row>
    <row r="49" spans="1:6" x14ac:dyDescent="0.15">
      <c r="A49" s="21" t="s">
        <v>253</v>
      </c>
      <c r="B49" s="15" t="s">
        <v>254</v>
      </c>
      <c r="C49" s="16" t="s">
        <v>228</v>
      </c>
      <c r="D49" s="16" t="s">
        <v>148</v>
      </c>
      <c r="E49" s="22" t="s">
        <v>229</v>
      </c>
      <c r="F49" s="18" t="s">
        <v>230</v>
      </c>
    </row>
    <row r="50" spans="1:6" x14ac:dyDescent="0.15">
      <c r="A50" s="21" t="s">
        <v>255</v>
      </c>
      <c r="B50" s="15" t="s">
        <v>256</v>
      </c>
      <c r="C50" s="23" t="s">
        <v>148</v>
      </c>
      <c r="D50" s="24"/>
      <c r="E50" s="22" t="s">
        <v>229</v>
      </c>
      <c r="F50" s="18" t="s">
        <v>230</v>
      </c>
    </row>
    <row r="51" spans="1:6" x14ac:dyDescent="0.15">
      <c r="A51" s="21" t="s">
        <v>257</v>
      </c>
      <c r="B51" s="15" t="s">
        <v>258</v>
      </c>
      <c r="C51" s="16" t="s">
        <v>147</v>
      </c>
      <c r="D51" s="25"/>
      <c r="E51" s="20" t="s">
        <v>229</v>
      </c>
      <c r="F51" s="18" t="s">
        <v>230</v>
      </c>
    </row>
    <row r="52" spans="1:6" x14ac:dyDescent="0.15">
      <c r="A52" s="21" t="s">
        <v>259</v>
      </c>
      <c r="B52" s="15" t="s">
        <v>260</v>
      </c>
      <c r="C52" s="16" t="s">
        <v>146</v>
      </c>
      <c r="D52" s="24"/>
      <c r="E52" s="22" t="s">
        <v>229</v>
      </c>
      <c r="F52" s="18" t="s">
        <v>230</v>
      </c>
    </row>
    <row r="53" spans="1:6" x14ac:dyDescent="0.15">
      <c r="A53" s="12" t="s">
        <v>261</v>
      </c>
      <c r="B53" s="26" t="s">
        <v>262</v>
      </c>
      <c r="C53" s="13" t="s">
        <v>263</v>
      </c>
      <c r="D53" s="13"/>
      <c r="E53" s="22" t="s">
        <v>229</v>
      </c>
      <c r="F53" s="27" t="s">
        <v>230</v>
      </c>
    </row>
    <row r="54" spans="1:6" x14ac:dyDescent="0.15">
      <c r="A54" s="21" t="s">
        <v>264</v>
      </c>
      <c r="B54" s="15" t="s">
        <v>265</v>
      </c>
      <c r="C54" s="16" t="s">
        <v>266</v>
      </c>
      <c r="D54" s="25"/>
      <c r="E54" s="20" t="s">
        <v>229</v>
      </c>
      <c r="F54" s="18" t="s">
        <v>230</v>
      </c>
    </row>
    <row r="55" spans="1:6" x14ac:dyDescent="0.15">
      <c r="A55" s="12" t="s">
        <v>267</v>
      </c>
      <c r="B55" s="26" t="s">
        <v>268</v>
      </c>
      <c r="C55" s="13" t="s">
        <v>263</v>
      </c>
      <c r="D55" s="13" t="s">
        <v>263</v>
      </c>
      <c r="E55" s="22" t="s">
        <v>229</v>
      </c>
      <c r="F55" s="27" t="s">
        <v>230</v>
      </c>
    </row>
    <row r="56" spans="1:6" x14ac:dyDescent="0.15">
      <c r="A56" s="21" t="s">
        <v>269</v>
      </c>
      <c r="B56" s="15" t="s">
        <v>270</v>
      </c>
      <c r="C56" s="16" t="s">
        <v>263</v>
      </c>
      <c r="D56" s="25"/>
      <c r="E56" s="20" t="s">
        <v>229</v>
      </c>
      <c r="F56" s="18" t="s">
        <v>230</v>
      </c>
    </row>
    <row r="57" spans="1:6" x14ac:dyDescent="0.15">
      <c r="A57" s="21" t="s">
        <v>271</v>
      </c>
      <c r="B57" s="28" t="s">
        <v>272</v>
      </c>
      <c r="C57" s="16" t="s">
        <v>263</v>
      </c>
      <c r="D57" s="16"/>
      <c r="E57" s="20" t="s">
        <v>229</v>
      </c>
      <c r="F57" s="18" t="s">
        <v>230</v>
      </c>
    </row>
    <row r="58" spans="1:6" x14ac:dyDescent="0.15">
      <c r="A58" s="12" t="s">
        <v>273</v>
      </c>
      <c r="B58" s="12" t="s">
        <v>274</v>
      </c>
      <c r="C58" s="13" t="s">
        <v>144</v>
      </c>
      <c r="D58" s="12"/>
      <c r="E58" s="14">
        <v>5000</v>
      </c>
      <c r="F58" s="13" t="s">
        <v>163</v>
      </c>
    </row>
    <row r="59" spans="1:6" x14ac:dyDescent="0.15">
      <c r="A59" s="12" t="s">
        <v>275</v>
      </c>
      <c r="B59" s="12" t="s">
        <v>276</v>
      </c>
      <c r="C59" s="13" t="s">
        <v>146</v>
      </c>
      <c r="D59" s="12"/>
      <c r="E59" s="14">
        <v>1</v>
      </c>
      <c r="F59" s="13" t="s">
        <v>230</v>
      </c>
    </row>
    <row r="60" spans="1:6" x14ac:dyDescent="0.15">
      <c r="A60" s="12" t="s">
        <v>277</v>
      </c>
      <c r="B60" s="12" t="s">
        <v>278</v>
      </c>
      <c r="C60" s="13" t="s">
        <v>146</v>
      </c>
      <c r="D60" s="12"/>
      <c r="E60" s="14">
        <v>0</v>
      </c>
      <c r="F60" s="13" t="s">
        <v>230</v>
      </c>
    </row>
    <row r="61" spans="1:6" x14ac:dyDescent="0.15">
      <c r="A61" s="15" t="s">
        <v>279</v>
      </c>
      <c r="B61" s="15" t="s">
        <v>280</v>
      </c>
      <c r="C61" s="16" t="s">
        <v>228</v>
      </c>
      <c r="D61" s="16" t="s">
        <v>148</v>
      </c>
      <c r="E61" s="22" t="s">
        <v>229</v>
      </c>
      <c r="F61" s="18" t="s">
        <v>230</v>
      </c>
    </row>
    <row r="62" spans="1:6" x14ac:dyDescent="0.15">
      <c r="A62" s="15" t="s">
        <v>281</v>
      </c>
      <c r="B62" s="29" t="s">
        <v>282</v>
      </c>
      <c r="C62" s="16" t="s">
        <v>228</v>
      </c>
      <c r="D62" s="16" t="s">
        <v>148</v>
      </c>
      <c r="E62" s="22" t="s">
        <v>229</v>
      </c>
      <c r="F62" s="18" t="s">
        <v>230</v>
      </c>
    </row>
    <row r="63" spans="1:6" x14ac:dyDescent="0.15">
      <c r="A63" s="15" t="s">
        <v>283</v>
      </c>
      <c r="B63" s="29" t="s">
        <v>284</v>
      </c>
      <c r="C63" s="16" t="s">
        <v>146</v>
      </c>
      <c r="D63" s="19" t="s">
        <v>147</v>
      </c>
      <c r="E63" s="20" t="s">
        <v>229</v>
      </c>
      <c r="F63" s="18" t="s">
        <v>230</v>
      </c>
    </row>
    <row r="64" spans="1:6" x14ac:dyDescent="0.15">
      <c r="A64" s="15" t="s">
        <v>285</v>
      </c>
      <c r="B64" s="15" t="s">
        <v>286</v>
      </c>
      <c r="C64" s="16" t="s">
        <v>146</v>
      </c>
      <c r="D64" s="19" t="s">
        <v>147</v>
      </c>
      <c r="E64" s="20" t="s">
        <v>229</v>
      </c>
      <c r="F64" s="18" t="s">
        <v>230</v>
      </c>
    </row>
    <row r="65" spans="1:6" x14ac:dyDescent="0.15">
      <c r="A65" s="30" t="s">
        <v>287</v>
      </c>
      <c r="B65" s="31" t="s">
        <v>288</v>
      </c>
      <c r="C65" s="32" t="s">
        <v>145</v>
      </c>
      <c r="D65" s="32"/>
      <c r="E65" s="33" t="s">
        <v>229</v>
      </c>
      <c r="F65" s="18" t="s">
        <v>230</v>
      </c>
    </row>
    <row r="66" spans="1:6" x14ac:dyDescent="0.15">
      <c r="A66" s="12" t="s">
        <v>289</v>
      </c>
      <c r="B66" s="26" t="s">
        <v>290</v>
      </c>
      <c r="C66" s="13" t="s">
        <v>145</v>
      </c>
      <c r="D66" s="13"/>
      <c r="E66" s="34" t="s">
        <v>229</v>
      </c>
      <c r="F66" s="35" t="s">
        <v>230</v>
      </c>
    </row>
    <row r="67" spans="1:6" x14ac:dyDescent="0.15">
      <c r="A67" s="30" t="s">
        <v>291</v>
      </c>
      <c r="B67" s="15" t="s">
        <v>292</v>
      </c>
      <c r="C67" s="32" t="s">
        <v>263</v>
      </c>
      <c r="D67" s="32"/>
      <c r="E67" s="33" t="s">
        <v>229</v>
      </c>
      <c r="F67" s="18" t="s">
        <v>230</v>
      </c>
    </row>
    <row r="68" spans="1:6" x14ac:dyDescent="0.15">
      <c r="A68" s="12" t="s">
        <v>293</v>
      </c>
      <c r="B68" s="26" t="s">
        <v>294</v>
      </c>
      <c r="C68" s="13" t="s">
        <v>263</v>
      </c>
      <c r="D68" s="13"/>
      <c r="E68" s="34" t="s">
        <v>229</v>
      </c>
      <c r="F68" s="35" t="s">
        <v>230</v>
      </c>
    </row>
    <row r="69" spans="1:6" x14ac:dyDescent="0.15">
      <c r="A69" s="30" t="s">
        <v>295</v>
      </c>
      <c r="B69" s="15" t="s">
        <v>296</v>
      </c>
      <c r="C69" s="32" t="s">
        <v>266</v>
      </c>
      <c r="D69" s="32"/>
      <c r="E69" s="33" t="s">
        <v>229</v>
      </c>
      <c r="F69" s="18" t="s">
        <v>230</v>
      </c>
    </row>
    <row r="70" spans="1:6" x14ac:dyDescent="0.15">
      <c r="A70" s="36" t="s">
        <v>297</v>
      </c>
      <c r="B70" s="15" t="s">
        <v>298</v>
      </c>
      <c r="C70" s="37" t="s">
        <v>266</v>
      </c>
      <c r="D70" s="37"/>
      <c r="E70" s="22" t="s">
        <v>229</v>
      </c>
      <c r="F70" s="18" t="s">
        <v>230</v>
      </c>
    </row>
    <row r="71" spans="1:6" x14ac:dyDescent="0.15">
      <c r="A71" s="30" t="s">
        <v>299</v>
      </c>
      <c r="B71" s="31" t="s">
        <v>300</v>
      </c>
      <c r="C71" s="32" t="s">
        <v>145</v>
      </c>
      <c r="D71" s="32"/>
      <c r="E71" s="33" t="s">
        <v>229</v>
      </c>
      <c r="F71" s="18" t="s">
        <v>230</v>
      </c>
    </row>
    <row r="72" spans="1:6" x14ac:dyDescent="0.15">
      <c r="A72" s="12" t="s">
        <v>301</v>
      </c>
      <c r="B72" s="26" t="s">
        <v>302</v>
      </c>
      <c r="C72" s="13" t="s">
        <v>145</v>
      </c>
      <c r="D72" s="13"/>
      <c r="E72" s="34" t="s">
        <v>229</v>
      </c>
      <c r="F72" s="35" t="s">
        <v>230</v>
      </c>
    </row>
    <row r="73" spans="1:6" x14ac:dyDescent="0.15">
      <c r="A73" s="30" t="s">
        <v>303</v>
      </c>
      <c r="B73" s="15" t="s">
        <v>304</v>
      </c>
      <c r="C73" s="32" t="s">
        <v>263</v>
      </c>
      <c r="D73" s="32"/>
      <c r="E73" s="33" t="s">
        <v>229</v>
      </c>
      <c r="F73" s="18" t="s">
        <v>230</v>
      </c>
    </row>
    <row r="74" spans="1:6" x14ac:dyDescent="0.15">
      <c r="A74" s="12" t="s">
        <v>305</v>
      </c>
      <c r="B74" s="26" t="s">
        <v>306</v>
      </c>
      <c r="C74" s="13" t="s">
        <v>263</v>
      </c>
      <c r="D74" s="13"/>
      <c r="E74" s="34" t="s">
        <v>229</v>
      </c>
      <c r="F74" s="35" t="s">
        <v>230</v>
      </c>
    </row>
    <row r="75" spans="1:6" x14ac:dyDescent="0.15">
      <c r="A75" s="30" t="s">
        <v>307</v>
      </c>
      <c r="B75" s="15" t="s">
        <v>308</v>
      </c>
      <c r="C75" s="32" t="s">
        <v>266</v>
      </c>
      <c r="D75" s="32"/>
      <c r="E75" s="33" t="s">
        <v>229</v>
      </c>
      <c r="F75" s="18" t="s">
        <v>230</v>
      </c>
    </row>
    <row r="76" spans="1:6" x14ac:dyDescent="0.15">
      <c r="A76" s="36" t="s">
        <v>309</v>
      </c>
      <c r="B76" s="15" t="s">
        <v>310</v>
      </c>
      <c r="C76" s="37" t="s">
        <v>266</v>
      </c>
      <c r="D76" s="37"/>
      <c r="E76" s="22" t="s">
        <v>229</v>
      </c>
      <c r="F76" s="18" t="s">
        <v>230</v>
      </c>
    </row>
    <row r="77" spans="1:6" x14ac:dyDescent="0.15">
      <c r="A77" s="30" t="s">
        <v>311</v>
      </c>
      <c r="B77" s="31" t="s">
        <v>312</v>
      </c>
      <c r="C77" s="32" t="s">
        <v>146</v>
      </c>
      <c r="D77" s="32"/>
      <c r="E77" s="33" t="s">
        <v>229</v>
      </c>
      <c r="F77" s="18" t="s">
        <v>230</v>
      </c>
    </row>
    <row r="78" spans="1:6" x14ac:dyDescent="0.15">
      <c r="A78" s="36" t="s">
        <v>313</v>
      </c>
      <c r="B78" s="38" t="s">
        <v>314</v>
      </c>
      <c r="C78" s="37" t="s">
        <v>146</v>
      </c>
      <c r="D78" s="37"/>
      <c r="E78" s="22" t="s">
        <v>229</v>
      </c>
      <c r="F78" s="18" t="s">
        <v>230</v>
      </c>
    </row>
    <row r="79" spans="1:6" x14ac:dyDescent="0.15">
      <c r="A79" s="30" t="s">
        <v>315</v>
      </c>
      <c r="B79" s="31" t="s">
        <v>316</v>
      </c>
      <c r="C79" s="32" t="s">
        <v>146</v>
      </c>
      <c r="D79" s="32"/>
      <c r="E79" s="33" t="s">
        <v>229</v>
      </c>
      <c r="F79" s="18" t="s">
        <v>230</v>
      </c>
    </row>
    <row r="80" spans="1:6" x14ac:dyDescent="0.15">
      <c r="A80" s="36" t="s">
        <v>317</v>
      </c>
      <c r="B80" s="38" t="s">
        <v>318</v>
      </c>
      <c r="C80" s="37" t="s">
        <v>146</v>
      </c>
      <c r="D80" s="37"/>
      <c r="E80" s="22" t="s">
        <v>229</v>
      </c>
      <c r="F80" s="18" t="s">
        <v>230</v>
      </c>
    </row>
    <row r="81" spans="1:6" x14ac:dyDescent="0.15">
      <c r="A81" s="15" t="s">
        <v>319</v>
      </c>
      <c r="B81" s="29" t="s">
        <v>320</v>
      </c>
      <c r="C81" s="16" t="s">
        <v>228</v>
      </c>
      <c r="D81" s="16" t="s">
        <v>148</v>
      </c>
      <c r="E81" s="22" t="s">
        <v>229</v>
      </c>
      <c r="F81" s="18" t="s">
        <v>230</v>
      </c>
    </row>
    <row r="82" spans="1:6" x14ac:dyDescent="0.15">
      <c r="A82" s="15" t="s">
        <v>321</v>
      </c>
      <c r="B82" s="15" t="s">
        <v>322</v>
      </c>
      <c r="C82" s="16" t="s">
        <v>228</v>
      </c>
      <c r="D82" s="16" t="s">
        <v>148</v>
      </c>
      <c r="E82" s="22" t="s">
        <v>229</v>
      </c>
      <c r="F82" s="18" t="s">
        <v>230</v>
      </c>
    </row>
    <row r="83" spans="1:6" x14ac:dyDescent="0.15">
      <c r="A83" s="15" t="s">
        <v>323</v>
      </c>
      <c r="B83" s="15" t="s">
        <v>324</v>
      </c>
      <c r="C83" s="16" t="s">
        <v>146</v>
      </c>
      <c r="D83" s="19" t="s">
        <v>147</v>
      </c>
      <c r="E83" s="20" t="s">
        <v>229</v>
      </c>
      <c r="F83" s="18" t="s">
        <v>230</v>
      </c>
    </row>
    <row r="84" spans="1:6" x14ac:dyDescent="0.15">
      <c r="A84" s="15" t="s">
        <v>325</v>
      </c>
      <c r="B84" s="29" t="s">
        <v>326</v>
      </c>
      <c r="C84" s="16" t="s">
        <v>146</v>
      </c>
      <c r="D84" s="19" t="s">
        <v>147</v>
      </c>
      <c r="E84" s="20" t="s">
        <v>229</v>
      </c>
      <c r="F84" s="18" t="s">
        <v>230</v>
      </c>
    </row>
    <row r="85" spans="1:6" x14ac:dyDescent="0.15">
      <c r="A85" s="15" t="s">
        <v>327</v>
      </c>
      <c r="B85" s="15" t="s">
        <v>328</v>
      </c>
      <c r="C85" s="16" t="s">
        <v>228</v>
      </c>
      <c r="D85" s="16" t="s">
        <v>148</v>
      </c>
      <c r="E85" s="17" t="s">
        <v>229</v>
      </c>
      <c r="F85" s="18" t="s">
        <v>230</v>
      </c>
    </row>
    <row r="86" spans="1:6" x14ac:dyDescent="0.15">
      <c r="A86" s="15" t="s">
        <v>329</v>
      </c>
      <c r="B86" s="15" t="s">
        <v>330</v>
      </c>
      <c r="C86" s="16" t="s">
        <v>146</v>
      </c>
      <c r="D86" s="19" t="s">
        <v>147</v>
      </c>
      <c r="E86" s="20" t="s">
        <v>229</v>
      </c>
      <c r="F86" s="18" t="s">
        <v>230</v>
      </c>
    </row>
    <row r="87" spans="1:6" x14ac:dyDescent="0.15">
      <c r="A87" s="15" t="s">
        <v>331</v>
      </c>
      <c r="B87" s="15" t="s">
        <v>332</v>
      </c>
      <c r="C87" s="16" t="s">
        <v>228</v>
      </c>
      <c r="D87" s="16" t="s">
        <v>148</v>
      </c>
      <c r="E87" s="17" t="s">
        <v>229</v>
      </c>
      <c r="F87" s="18" t="s">
        <v>230</v>
      </c>
    </row>
    <row r="88" spans="1:6" x14ac:dyDescent="0.15">
      <c r="A88" s="12" t="s">
        <v>333</v>
      </c>
      <c r="B88" s="12" t="s">
        <v>334</v>
      </c>
      <c r="C88" s="13" t="s">
        <v>145</v>
      </c>
      <c r="D88" s="13"/>
      <c r="E88" s="14" t="s">
        <v>229</v>
      </c>
      <c r="F88" s="13" t="s">
        <v>230</v>
      </c>
    </row>
    <row r="89" spans="1:6" x14ac:dyDescent="0.15">
      <c r="A89" s="12" t="s">
        <v>335</v>
      </c>
      <c r="B89" s="12" t="s">
        <v>336</v>
      </c>
      <c r="C89" s="13" t="s">
        <v>145</v>
      </c>
      <c r="D89" s="12"/>
      <c r="E89" s="14" t="s">
        <v>229</v>
      </c>
      <c r="F89" s="13" t="s">
        <v>230</v>
      </c>
    </row>
    <row r="90" spans="1:6" x14ac:dyDescent="0.15">
      <c r="A90" s="15" t="s">
        <v>337</v>
      </c>
      <c r="B90" s="15" t="s">
        <v>338</v>
      </c>
      <c r="C90" s="16" t="s">
        <v>146</v>
      </c>
      <c r="D90" s="19" t="s">
        <v>147</v>
      </c>
      <c r="E90" s="20" t="s">
        <v>229</v>
      </c>
      <c r="F90" s="18" t="s">
        <v>230</v>
      </c>
    </row>
    <row r="91" spans="1:6" x14ac:dyDescent="0.15">
      <c r="A91" s="15" t="s">
        <v>339</v>
      </c>
      <c r="B91" s="15" t="s">
        <v>340</v>
      </c>
      <c r="C91" s="16" t="s">
        <v>228</v>
      </c>
      <c r="D91" s="16" t="s">
        <v>148</v>
      </c>
      <c r="E91" s="17" t="s">
        <v>229</v>
      </c>
      <c r="F91" s="18" t="s">
        <v>230</v>
      </c>
    </row>
    <row r="92" spans="1:6" x14ac:dyDescent="0.15">
      <c r="A92" s="12" t="s">
        <v>341</v>
      </c>
      <c r="B92" s="12" t="s">
        <v>342</v>
      </c>
      <c r="C92" s="13" t="s">
        <v>145</v>
      </c>
      <c r="D92" s="13"/>
      <c r="E92" s="14" t="s">
        <v>229</v>
      </c>
      <c r="F92" s="13" t="s">
        <v>230</v>
      </c>
    </row>
    <row r="93" spans="1:6" x14ac:dyDescent="0.15">
      <c r="A93" s="12" t="s">
        <v>343</v>
      </c>
      <c r="B93" s="12" t="s">
        <v>344</v>
      </c>
      <c r="C93" s="13" t="s">
        <v>145</v>
      </c>
      <c r="D93" s="12"/>
      <c r="E93" s="14" t="s">
        <v>229</v>
      </c>
      <c r="F93" s="13" t="s">
        <v>230</v>
      </c>
    </row>
    <row r="94" spans="1:6" x14ac:dyDescent="0.15">
      <c r="A94" s="15" t="s">
        <v>345</v>
      </c>
      <c r="B94" s="15" t="s">
        <v>346</v>
      </c>
      <c r="C94" s="16" t="s">
        <v>146</v>
      </c>
      <c r="D94" s="19" t="s">
        <v>147</v>
      </c>
      <c r="E94" s="20" t="s">
        <v>229</v>
      </c>
      <c r="F94" s="18" t="s">
        <v>230</v>
      </c>
    </row>
    <row r="95" spans="1:6" x14ac:dyDescent="0.15">
      <c r="A95" s="15" t="s">
        <v>347</v>
      </c>
      <c r="B95" s="15" t="s">
        <v>348</v>
      </c>
      <c r="C95" s="16" t="s">
        <v>228</v>
      </c>
      <c r="D95" s="16" t="s">
        <v>148</v>
      </c>
      <c r="E95" s="17" t="s">
        <v>229</v>
      </c>
      <c r="F95" s="18" t="s">
        <v>230</v>
      </c>
    </row>
    <row r="96" spans="1:6" x14ac:dyDescent="0.15">
      <c r="A96" s="15" t="s">
        <v>349</v>
      </c>
      <c r="B96" s="15" t="s">
        <v>350</v>
      </c>
      <c r="C96" s="16" t="s">
        <v>146</v>
      </c>
      <c r="D96" s="19" t="s">
        <v>147</v>
      </c>
      <c r="E96" s="20" t="s">
        <v>229</v>
      </c>
      <c r="F96" s="18" t="s">
        <v>230</v>
      </c>
    </row>
    <row r="97" spans="1:6" x14ac:dyDescent="0.15">
      <c r="A97" s="15" t="s">
        <v>351</v>
      </c>
      <c r="B97" s="15" t="s">
        <v>352</v>
      </c>
      <c r="C97" s="16" t="s">
        <v>228</v>
      </c>
      <c r="D97" s="16" t="s">
        <v>148</v>
      </c>
      <c r="E97" s="17" t="s">
        <v>229</v>
      </c>
      <c r="F97" s="18" t="s">
        <v>230</v>
      </c>
    </row>
    <row r="98" spans="1:6" x14ac:dyDescent="0.15">
      <c r="A98" s="12" t="s">
        <v>353</v>
      </c>
      <c r="B98" s="12" t="s">
        <v>354</v>
      </c>
      <c r="C98" s="13" t="s">
        <v>145</v>
      </c>
      <c r="D98" s="13"/>
      <c r="E98" s="14" t="s">
        <v>229</v>
      </c>
      <c r="F98" s="13" t="s">
        <v>230</v>
      </c>
    </row>
    <row r="99" spans="1:6" x14ac:dyDescent="0.15">
      <c r="A99" s="12" t="s">
        <v>355</v>
      </c>
      <c r="B99" s="12" t="s">
        <v>356</v>
      </c>
      <c r="C99" s="13" t="s">
        <v>145</v>
      </c>
      <c r="D99" s="12"/>
      <c r="E99" s="14" t="s">
        <v>229</v>
      </c>
      <c r="F99" s="13" t="s">
        <v>230</v>
      </c>
    </row>
    <row r="100" spans="1:6" x14ac:dyDescent="0.15">
      <c r="A100" s="15" t="s">
        <v>357</v>
      </c>
      <c r="B100" s="15" t="s">
        <v>358</v>
      </c>
      <c r="C100" s="16" t="s">
        <v>146</v>
      </c>
      <c r="D100" s="19" t="s">
        <v>147</v>
      </c>
      <c r="E100" s="20" t="s">
        <v>229</v>
      </c>
      <c r="F100" s="18" t="s">
        <v>230</v>
      </c>
    </row>
    <row r="101" spans="1:6" x14ac:dyDescent="0.15">
      <c r="A101" s="15" t="s">
        <v>359</v>
      </c>
      <c r="B101" s="15" t="s">
        <v>360</v>
      </c>
      <c r="C101" s="16" t="s">
        <v>228</v>
      </c>
      <c r="D101" s="16" t="s">
        <v>148</v>
      </c>
      <c r="E101" s="17" t="s">
        <v>229</v>
      </c>
      <c r="F101" s="18" t="s">
        <v>230</v>
      </c>
    </row>
    <row r="102" spans="1:6" x14ac:dyDescent="0.15">
      <c r="A102" s="12" t="s">
        <v>361</v>
      </c>
      <c r="B102" s="12" t="s">
        <v>362</v>
      </c>
      <c r="C102" s="13" t="s">
        <v>145</v>
      </c>
      <c r="D102" s="13"/>
      <c r="E102" s="14" t="s">
        <v>229</v>
      </c>
      <c r="F102" s="13" t="s">
        <v>230</v>
      </c>
    </row>
    <row r="103" spans="1:6" x14ac:dyDescent="0.15">
      <c r="A103" s="12" t="s">
        <v>363</v>
      </c>
      <c r="B103" s="12" t="s">
        <v>364</v>
      </c>
      <c r="C103" s="13" t="s">
        <v>145</v>
      </c>
      <c r="D103" s="12"/>
      <c r="E103" s="14" t="s">
        <v>229</v>
      </c>
      <c r="F103" s="13" t="s">
        <v>230</v>
      </c>
    </row>
    <row r="104" spans="1:6" x14ac:dyDescent="0.15">
      <c r="A104" s="15" t="s">
        <v>365</v>
      </c>
      <c r="B104" s="15" t="s">
        <v>366</v>
      </c>
      <c r="C104" s="16" t="s">
        <v>146</v>
      </c>
      <c r="D104" s="19" t="s">
        <v>147</v>
      </c>
      <c r="E104" s="20" t="s">
        <v>229</v>
      </c>
      <c r="F104" s="18" t="s">
        <v>230</v>
      </c>
    </row>
    <row r="105" spans="1:6" x14ac:dyDescent="0.15">
      <c r="A105" s="12" t="s">
        <v>367</v>
      </c>
      <c r="B105" s="26" t="s">
        <v>367</v>
      </c>
      <c r="C105" s="13" t="s">
        <v>263</v>
      </c>
      <c r="D105" s="13"/>
      <c r="E105" s="22" t="s">
        <v>229</v>
      </c>
      <c r="F105" s="27" t="s">
        <v>230</v>
      </c>
    </row>
    <row r="106" spans="1:6" x14ac:dyDescent="0.15">
      <c r="A106" s="12" t="s">
        <v>368</v>
      </c>
      <c r="B106" s="26" t="s">
        <v>368</v>
      </c>
      <c r="C106" s="13" t="s">
        <v>266</v>
      </c>
      <c r="D106" s="13"/>
      <c r="E106" s="22" t="s">
        <v>229</v>
      </c>
      <c r="F106" s="27" t="s">
        <v>230</v>
      </c>
    </row>
    <row r="107" spans="1:6" x14ac:dyDescent="0.15">
      <c r="A107" s="30" t="s">
        <v>369</v>
      </c>
      <c r="B107" s="31" t="s">
        <v>370</v>
      </c>
      <c r="C107" s="32" t="s">
        <v>148</v>
      </c>
      <c r="D107" s="32"/>
      <c r="E107" s="33" t="s">
        <v>229</v>
      </c>
      <c r="F107" s="18" t="s">
        <v>230</v>
      </c>
    </row>
    <row r="108" spans="1:6" x14ac:dyDescent="0.15">
      <c r="A108" s="12" t="s">
        <v>371</v>
      </c>
      <c r="B108" s="26" t="s">
        <v>372</v>
      </c>
      <c r="C108" s="13" t="s">
        <v>148</v>
      </c>
      <c r="D108" s="13"/>
      <c r="E108" s="34" t="s">
        <v>229</v>
      </c>
      <c r="F108" s="35" t="s">
        <v>230</v>
      </c>
    </row>
    <row r="109" spans="1:6" x14ac:dyDescent="0.15">
      <c r="A109" s="30" t="s">
        <v>373</v>
      </c>
      <c r="B109" s="15" t="s">
        <v>374</v>
      </c>
      <c r="C109" s="32" t="s">
        <v>263</v>
      </c>
      <c r="D109" s="32"/>
      <c r="E109" s="33" t="s">
        <v>229</v>
      </c>
      <c r="F109" s="18" t="s">
        <v>230</v>
      </c>
    </row>
    <row r="110" spans="1:6" x14ac:dyDescent="0.15">
      <c r="A110" s="12" t="s">
        <v>375</v>
      </c>
      <c r="B110" s="26" t="s">
        <v>376</v>
      </c>
      <c r="C110" s="13" t="s">
        <v>263</v>
      </c>
      <c r="D110" s="13"/>
      <c r="E110" s="34" t="s">
        <v>229</v>
      </c>
      <c r="F110" s="35" t="s">
        <v>230</v>
      </c>
    </row>
    <row r="111" spans="1:6" x14ac:dyDescent="0.15">
      <c r="A111" s="30" t="s">
        <v>377</v>
      </c>
      <c r="B111" s="15" t="s">
        <v>378</v>
      </c>
      <c r="C111" s="32" t="s">
        <v>266</v>
      </c>
      <c r="D111" s="32"/>
      <c r="E111" s="33" t="s">
        <v>229</v>
      </c>
      <c r="F111" s="18" t="s">
        <v>230</v>
      </c>
    </row>
    <row r="112" spans="1:6" x14ac:dyDescent="0.15">
      <c r="A112" s="36" t="s">
        <v>379</v>
      </c>
      <c r="B112" s="15" t="s">
        <v>380</v>
      </c>
      <c r="C112" s="37" t="s">
        <v>266</v>
      </c>
      <c r="D112" s="37"/>
      <c r="E112" s="22" t="s">
        <v>229</v>
      </c>
      <c r="F112" s="18" t="s">
        <v>230</v>
      </c>
    </row>
    <row r="113" spans="1:6" x14ac:dyDescent="0.15">
      <c r="A113" s="30" t="s">
        <v>381</v>
      </c>
      <c r="B113" s="31" t="s">
        <v>382</v>
      </c>
      <c r="C113" s="32" t="s">
        <v>148</v>
      </c>
      <c r="D113" s="32"/>
      <c r="E113" s="33" t="s">
        <v>229</v>
      </c>
      <c r="F113" s="18" t="s">
        <v>230</v>
      </c>
    </row>
    <row r="114" spans="1:6" x14ac:dyDescent="0.15">
      <c r="A114" s="12" t="s">
        <v>383</v>
      </c>
      <c r="B114" s="26" t="s">
        <v>384</v>
      </c>
      <c r="C114" s="13" t="s">
        <v>148</v>
      </c>
      <c r="D114" s="13"/>
      <c r="E114" s="34" t="s">
        <v>229</v>
      </c>
      <c r="F114" s="35" t="s">
        <v>230</v>
      </c>
    </row>
    <row r="115" spans="1:6" x14ac:dyDescent="0.15">
      <c r="A115" s="30" t="s">
        <v>385</v>
      </c>
      <c r="B115" s="15" t="s">
        <v>386</v>
      </c>
      <c r="C115" s="32" t="s">
        <v>263</v>
      </c>
      <c r="D115" s="32"/>
      <c r="E115" s="33" t="s">
        <v>229</v>
      </c>
      <c r="F115" s="18" t="s">
        <v>230</v>
      </c>
    </row>
    <row r="116" spans="1:6" x14ac:dyDescent="0.15">
      <c r="A116" s="12" t="s">
        <v>387</v>
      </c>
      <c r="B116" s="26" t="s">
        <v>388</v>
      </c>
      <c r="C116" s="13" t="s">
        <v>263</v>
      </c>
      <c r="D116" s="13"/>
      <c r="E116" s="34" t="s">
        <v>229</v>
      </c>
      <c r="F116" s="35" t="s">
        <v>230</v>
      </c>
    </row>
    <row r="117" spans="1:6" x14ac:dyDescent="0.15">
      <c r="A117" s="30" t="s">
        <v>389</v>
      </c>
      <c r="B117" s="15" t="s">
        <v>390</v>
      </c>
      <c r="C117" s="32" t="s">
        <v>266</v>
      </c>
      <c r="D117" s="32"/>
      <c r="E117" s="33" t="s">
        <v>229</v>
      </c>
      <c r="F117" s="18" t="s">
        <v>230</v>
      </c>
    </row>
    <row r="118" spans="1:6" x14ac:dyDescent="0.15">
      <c r="A118" s="36" t="s">
        <v>391</v>
      </c>
      <c r="B118" s="15" t="s">
        <v>392</v>
      </c>
      <c r="C118" s="37" t="s">
        <v>266</v>
      </c>
      <c r="D118" s="37"/>
      <c r="E118" s="22" t="s">
        <v>229</v>
      </c>
      <c r="F118" s="18" t="s">
        <v>230</v>
      </c>
    </row>
    <row r="119" spans="1:6" x14ac:dyDescent="0.15">
      <c r="A119" s="30" t="s">
        <v>393</v>
      </c>
      <c r="B119" s="31" t="s">
        <v>394</v>
      </c>
      <c r="C119" s="32" t="s">
        <v>147</v>
      </c>
      <c r="D119" s="32"/>
      <c r="E119" s="33" t="s">
        <v>229</v>
      </c>
      <c r="F119" s="18" t="s">
        <v>230</v>
      </c>
    </row>
    <row r="120" spans="1:6" x14ac:dyDescent="0.15">
      <c r="A120" s="36" t="s">
        <v>395</v>
      </c>
      <c r="B120" s="38" t="s">
        <v>396</v>
      </c>
      <c r="C120" s="37" t="s">
        <v>147</v>
      </c>
      <c r="D120" s="37"/>
      <c r="E120" s="22" t="s">
        <v>229</v>
      </c>
      <c r="F120" s="18" t="s">
        <v>230</v>
      </c>
    </row>
    <row r="121" spans="1:6" x14ac:dyDescent="0.15">
      <c r="A121" s="30" t="s">
        <v>397</v>
      </c>
      <c r="B121" s="31" t="s">
        <v>398</v>
      </c>
      <c r="C121" s="32" t="s">
        <v>147</v>
      </c>
      <c r="D121" s="32"/>
      <c r="E121" s="33" t="s">
        <v>229</v>
      </c>
      <c r="F121" s="18" t="s">
        <v>230</v>
      </c>
    </row>
    <row r="122" spans="1:6" x14ac:dyDescent="0.15">
      <c r="A122" s="36" t="s">
        <v>399</v>
      </c>
      <c r="B122" s="38" t="s">
        <v>400</v>
      </c>
      <c r="C122" s="37" t="s">
        <v>147</v>
      </c>
      <c r="D122" s="37"/>
      <c r="E122" s="22" t="s">
        <v>229</v>
      </c>
      <c r="F122" s="18" t="s">
        <v>230</v>
      </c>
    </row>
    <row r="123" spans="1:6" x14ac:dyDescent="0.15">
      <c r="A123" s="12" t="s">
        <v>401</v>
      </c>
      <c r="B123" s="26" t="s">
        <v>401</v>
      </c>
      <c r="C123" s="13" t="s">
        <v>263</v>
      </c>
      <c r="D123" s="13"/>
      <c r="E123" s="22" t="s">
        <v>229</v>
      </c>
      <c r="F123" s="27" t="s">
        <v>230</v>
      </c>
    </row>
    <row r="124" spans="1:6" x14ac:dyDescent="0.15">
      <c r="A124" s="12" t="s">
        <v>402</v>
      </c>
      <c r="B124" s="26" t="s">
        <v>403</v>
      </c>
      <c r="C124" s="13" t="s">
        <v>266</v>
      </c>
      <c r="D124" s="13"/>
      <c r="E124" s="22" t="s">
        <v>229</v>
      </c>
      <c r="F124" s="27" t="s">
        <v>230</v>
      </c>
    </row>
    <row r="125" spans="1:6" x14ac:dyDescent="0.15">
      <c r="A125" s="21" t="s">
        <v>404</v>
      </c>
      <c r="B125" s="15" t="s">
        <v>405</v>
      </c>
      <c r="C125" s="16" t="s">
        <v>228</v>
      </c>
      <c r="D125" s="16" t="s">
        <v>148</v>
      </c>
      <c r="E125" s="22" t="s">
        <v>229</v>
      </c>
      <c r="F125" s="18" t="s">
        <v>230</v>
      </c>
    </row>
    <row r="126" spans="1:6" x14ac:dyDescent="0.15">
      <c r="A126" s="21" t="s">
        <v>406</v>
      </c>
      <c r="B126" s="15" t="s">
        <v>407</v>
      </c>
      <c r="C126" s="16" t="s">
        <v>228</v>
      </c>
      <c r="D126" s="16" t="s">
        <v>148</v>
      </c>
      <c r="E126" s="22" t="s">
        <v>229</v>
      </c>
      <c r="F126" s="18" t="s">
        <v>230</v>
      </c>
    </row>
    <row r="127" spans="1:6" x14ac:dyDescent="0.15">
      <c r="A127" s="21" t="s">
        <v>408</v>
      </c>
      <c r="B127" s="15" t="s">
        <v>409</v>
      </c>
      <c r="C127" s="16" t="s">
        <v>146</v>
      </c>
      <c r="D127" s="19" t="s">
        <v>147</v>
      </c>
      <c r="E127" s="20" t="s">
        <v>229</v>
      </c>
      <c r="F127" s="18" t="s">
        <v>230</v>
      </c>
    </row>
    <row r="128" spans="1:6" x14ac:dyDescent="0.15">
      <c r="A128" s="21" t="s">
        <v>410</v>
      </c>
      <c r="B128" s="15" t="s">
        <v>411</v>
      </c>
      <c r="C128" s="16" t="s">
        <v>146</v>
      </c>
      <c r="D128" s="19" t="s">
        <v>147</v>
      </c>
      <c r="E128" s="20" t="s">
        <v>229</v>
      </c>
      <c r="F128" s="18" t="s">
        <v>230</v>
      </c>
    </row>
    <row r="129" spans="1:6" x14ac:dyDescent="0.15">
      <c r="A129" s="29" t="s">
        <v>412</v>
      </c>
      <c r="B129" s="15" t="s">
        <v>413</v>
      </c>
      <c r="C129" s="16" t="s">
        <v>228</v>
      </c>
      <c r="D129" s="16" t="s">
        <v>148</v>
      </c>
      <c r="E129" s="22" t="s">
        <v>229</v>
      </c>
      <c r="F129" s="18" t="s">
        <v>230</v>
      </c>
    </row>
    <row r="130" spans="1:6" x14ac:dyDescent="0.15">
      <c r="A130" s="39" t="s">
        <v>414</v>
      </c>
      <c r="B130" s="15" t="s">
        <v>415</v>
      </c>
      <c r="C130" s="16" t="s">
        <v>228</v>
      </c>
      <c r="D130" s="16" t="s">
        <v>148</v>
      </c>
      <c r="E130" s="22" t="s">
        <v>229</v>
      </c>
      <c r="F130" s="18" t="s">
        <v>230</v>
      </c>
    </row>
    <row r="131" spans="1:6" x14ac:dyDescent="0.15">
      <c r="A131" s="39" t="s">
        <v>416</v>
      </c>
      <c r="B131" s="15" t="s">
        <v>417</v>
      </c>
      <c r="C131" s="16" t="s">
        <v>146</v>
      </c>
      <c r="D131" s="19" t="s">
        <v>147</v>
      </c>
      <c r="E131" s="20" t="s">
        <v>229</v>
      </c>
      <c r="F131" s="18" t="s">
        <v>230</v>
      </c>
    </row>
    <row r="132" spans="1:6" x14ac:dyDescent="0.15">
      <c r="A132" s="29" t="s">
        <v>418</v>
      </c>
      <c r="B132" s="15" t="s">
        <v>419</v>
      </c>
      <c r="C132" s="16" t="s">
        <v>146</v>
      </c>
      <c r="D132" s="19" t="s">
        <v>147</v>
      </c>
      <c r="E132" s="20" t="s">
        <v>229</v>
      </c>
      <c r="F132" s="18" t="s">
        <v>230</v>
      </c>
    </row>
    <row r="133" spans="1:6" x14ac:dyDescent="0.15">
      <c r="A133" s="29" t="s">
        <v>420</v>
      </c>
      <c r="B133" s="15" t="s">
        <v>421</v>
      </c>
      <c r="C133" s="16" t="s">
        <v>228</v>
      </c>
      <c r="D133" s="16" t="s">
        <v>148</v>
      </c>
      <c r="E133" s="22" t="s">
        <v>229</v>
      </c>
      <c r="F133" s="18" t="s">
        <v>230</v>
      </c>
    </row>
    <row r="134" spans="1:6" x14ac:dyDescent="0.15">
      <c r="A134" s="40" t="s">
        <v>422</v>
      </c>
      <c r="B134" s="15" t="s">
        <v>423</v>
      </c>
      <c r="C134" s="16" t="s">
        <v>228</v>
      </c>
      <c r="D134" s="16" t="s">
        <v>148</v>
      </c>
      <c r="E134" s="22" t="s">
        <v>229</v>
      </c>
      <c r="F134" s="18" t="s">
        <v>230</v>
      </c>
    </row>
    <row r="135" spans="1:6" x14ac:dyDescent="0.15">
      <c r="A135" s="40" t="s">
        <v>424</v>
      </c>
      <c r="B135" s="15" t="s">
        <v>425</v>
      </c>
      <c r="C135" s="16" t="s">
        <v>146</v>
      </c>
      <c r="D135" s="19" t="s">
        <v>147</v>
      </c>
      <c r="E135" s="20" t="s">
        <v>229</v>
      </c>
      <c r="F135" s="18" t="s">
        <v>230</v>
      </c>
    </row>
    <row r="136" spans="1:6" x14ac:dyDescent="0.15">
      <c r="A136" s="29" t="s">
        <v>426</v>
      </c>
      <c r="B136" s="15" t="s">
        <v>427</v>
      </c>
      <c r="C136" s="16" t="s">
        <v>146</v>
      </c>
      <c r="D136" s="19" t="s">
        <v>147</v>
      </c>
      <c r="E136" s="20" t="s">
        <v>229</v>
      </c>
      <c r="F136" s="18" t="s">
        <v>230</v>
      </c>
    </row>
    <row r="137" spans="1:6" x14ac:dyDescent="0.15">
      <c r="A137" s="29" t="s">
        <v>428</v>
      </c>
      <c r="B137" s="15" t="s">
        <v>429</v>
      </c>
      <c r="C137" s="16" t="s">
        <v>228</v>
      </c>
      <c r="D137" s="16" t="s">
        <v>148</v>
      </c>
      <c r="E137" s="22" t="s">
        <v>229</v>
      </c>
      <c r="F137" s="18" t="s">
        <v>230</v>
      </c>
    </row>
    <row r="138" spans="1:6" x14ac:dyDescent="0.15">
      <c r="A138" s="39" t="s">
        <v>430</v>
      </c>
      <c r="B138" s="15" t="s">
        <v>431</v>
      </c>
      <c r="C138" s="16" t="s">
        <v>228</v>
      </c>
      <c r="D138" s="16" t="s">
        <v>148</v>
      </c>
      <c r="E138" s="22" t="s">
        <v>229</v>
      </c>
      <c r="F138" s="18" t="s">
        <v>230</v>
      </c>
    </row>
    <row r="139" spans="1:6" x14ac:dyDescent="0.15">
      <c r="A139" s="39" t="s">
        <v>432</v>
      </c>
      <c r="B139" s="15" t="s">
        <v>433</v>
      </c>
      <c r="C139" s="16" t="s">
        <v>146</v>
      </c>
      <c r="D139" s="19" t="s">
        <v>147</v>
      </c>
      <c r="E139" s="20" t="s">
        <v>229</v>
      </c>
      <c r="F139" s="18" t="s">
        <v>230</v>
      </c>
    </row>
    <row r="140" spans="1:6" x14ac:dyDescent="0.15">
      <c r="A140" s="29" t="s">
        <v>434</v>
      </c>
      <c r="B140" s="15" t="s">
        <v>435</v>
      </c>
      <c r="C140" s="16" t="s">
        <v>146</v>
      </c>
      <c r="D140" s="19" t="s">
        <v>147</v>
      </c>
      <c r="E140" s="20" t="s">
        <v>229</v>
      </c>
      <c r="F140" s="18" t="s">
        <v>230</v>
      </c>
    </row>
    <row r="141" spans="1:6" x14ac:dyDescent="0.15">
      <c r="A141" s="21" t="s">
        <v>436</v>
      </c>
      <c r="B141" s="21" t="s">
        <v>437</v>
      </c>
      <c r="C141" s="16" t="s">
        <v>228</v>
      </c>
      <c r="D141" s="16" t="s">
        <v>148</v>
      </c>
      <c r="E141" s="22" t="s">
        <v>229</v>
      </c>
      <c r="F141" s="18" t="s">
        <v>230</v>
      </c>
    </row>
    <row r="142" spans="1:6" x14ac:dyDescent="0.15">
      <c r="A142" s="21" t="s">
        <v>438</v>
      </c>
      <c r="B142" s="21" t="s">
        <v>439</v>
      </c>
      <c r="C142" s="16" t="s">
        <v>146</v>
      </c>
      <c r="D142" s="19" t="s">
        <v>147</v>
      </c>
      <c r="E142" s="20" t="s">
        <v>229</v>
      </c>
      <c r="F142" s="18" t="s">
        <v>230</v>
      </c>
    </row>
    <row r="143" spans="1:6" x14ac:dyDescent="0.15">
      <c r="A143" s="29" t="s">
        <v>440</v>
      </c>
      <c r="B143" s="29" t="s">
        <v>441</v>
      </c>
      <c r="C143" s="16" t="s">
        <v>228</v>
      </c>
      <c r="D143" s="16" t="s">
        <v>148</v>
      </c>
      <c r="E143" s="22" t="s">
        <v>229</v>
      </c>
      <c r="F143" s="18" t="s">
        <v>230</v>
      </c>
    </row>
    <row r="144" spans="1:6" x14ac:dyDescent="0.15">
      <c r="A144" s="29" t="s">
        <v>442</v>
      </c>
      <c r="B144" s="29" t="s">
        <v>443</v>
      </c>
      <c r="C144" s="16" t="s">
        <v>146</v>
      </c>
      <c r="D144" s="19" t="s">
        <v>147</v>
      </c>
      <c r="E144" s="20" t="s">
        <v>229</v>
      </c>
      <c r="F144" s="18" t="s">
        <v>230</v>
      </c>
    </row>
    <row r="145" spans="1:6" x14ac:dyDescent="0.15">
      <c r="A145" s="21" t="s">
        <v>444</v>
      </c>
      <c r="B145" s="41" t="s">
        <v>445</v>
      </c>
      <c r="C145" s="16" t="s">
        <v>228</v>
      </c>
      <c r="D145" s="16" t="s">
        <v>148</v>
      </c>
      <c r="E145" s="22" t="s">
        <v>229</v>
      </c>
      <c r="F145" s="18" t="s">
        <v>230</v>
      </c>
    </row>
    <row r="146" spans="1:6" x14ac:dyDescent="0.15">
      <c r="A146" s="21" t="s">
        <v>446</v>
      </c>
      <c r="B146" s="41" t="s">
        <v>447</v>
      </c>
      <c r="C146" s="16" t="s">
        <v>146</v>
      </c>
      <c r="D146" s="19" t="s">
        <v>147</v>
      </c>
      <c r="E146" s="20" t="s">
        <v>229</v>
      </c>
      <c r="F146" s="18" t="s">
        <v>230</v>
      </c>
    </row>
    <row r="147" spans="1:6" x14ac:dyDescent="0.15">
      <c r="A147" s="29" t="s">
        <v>448</v>
      </c>
      <c r="B147" s="29" t="s">
        <v>449</v>
      </c>
      <c r="C147" s="16" t="s">
        <v>228</v>
      </c>
      <c r="D147" s="16" t="s">
        <v>148</v>
      </c>
      <c r="E147" s="22" t="s">
        <v>229</v>
      </c>
      <c r="F147" s="18" t="s">
        <v>230</v>
      </c>
    </row>
    <row r="148" spans="1:6" x14ac:dyDescent="0.15">
      <c r="A148" s="29" t="s">
        <v>450</v>
      </c>
      <c r="B148" s="29" t="s">
        <v>451</v>
      </c>
      <c r="C148" s="16" t="s">
        <v>146</v>
      </c>
      <c r="D148" s="19" t="s">
        <v>147</v>
      </c>
      <c r="E148" s="20" t="s">
        <v>229</v>
      </c>
      <c r="F148" s="18" t="s">
        <v>230</v>
      </c>
    </row>
    <row r="149" spans="1:6" x14ac:dyDescent="0.15">
      <c r="A149" s="29" t="s">
        <v>452</v>
      </c>
      <c r="B149" s="29" t="s">
        <v>453</v>
      </c>
      <c r="C149" s="16" t="s">
        <v>228</v>
      </c>
      <c r="D149" s="16" t="s">
        <v>148</v>
      </c>
      <c r="E149" s="22" t="s">
        <v>229</v>
      </c>
      <c r="F149" s="18" t="s">
        <v>230</v>
      </c>
    </row>
    <row r="150" spans="1:6" x14ac:dyDescent="0.15">
      <c r="A150" s="21" t="s">
        <v>454</v>
      </c>
      <c r="B150" s="21" t="s">
        <v>455</v>
      </c>
      <c r="C150" s="16" t="s">
        <v>228</v>
      </c>
      <c r="D150" s="16" t="s">
        <v>148</v>
      </c>
      <c r="E150" s="22" t="s">
        <v>229</v>
      </c>
      <c r="F150" s="18" t="s">
        <v>230</v>
      </c>
    </row>
    <row r="151" spans="1:6" x14ac:dyDescent="0.15">
      <c r="A151" s="21" t="s">
        <v>456</v>
      </c>
      <c r="B151" s="21" t="s">
        <v>457</v>
      </c>
      <c r="C151" s="16" t="s">
        <v>146</v>
      </c>
      <c r="D151" s="19" t="s">
        <v>147</v>
      </c>
      <c r="E151" s="20" t="s">
        <v>229</v>
      </c>
      <c r="F151" s="18" t="s">
        <v>230</v>
      </c>
    </row>
    <row r="152" spans="1:6" x14ac:dyDescent="0.15">
      <c r="A152" s="29" t="s">
        <v>458</v>
      </c>
      <c r="B152" s="29" t="s">
        <v>459</v>
      </c>
      <c r="C152" s="16" t="s">
        <v>146</v>
      </c>
      <c r="D152" s="19" t="s">
        <v>147</v>
      </c>
      <c r="E152" s="20" t="s">
        <v>229</v>
      </c>
      <c r="F152" s="18" t="s">
        <v>230</v>
      </c>
    </row>
    <row r="153" spans="1:6" x14ac:dyDescent="0.15">
      <c r="A153" s="39" t="s">
        <v>460</v>
      </c>
      <c r="B153" s="15" t="s">
        <v>461</v>
      </c>
      <c r="C153" s="16" t="s">
        <v>228</v>
      </c>
      <c r="D153" s="16" t="s">
        <v>148</v>
      </c>
      <c r="E153" s="22" t="s">
        <v>229</v>
      </c>
      <c r="F153" s="18" t="s">
        <v>230</v>
      </c>
    </row>
    <row r="154" spans="1:6" x14ac:dyDescent="0.15">
      <c r="A154" s="40" t="s">
        <v>462</v>
      </c>
      <c r="B154" s="15" t="s">
        <v>463</v>
      </c>
      <c r="C154" s="16" t="s">
        <v>228</v>
      </c>
      <c r="D154" s="16" t="s">
        <v>148</v>
      </c>
      <c r="E154" s="22" t="s">
        <v>229</v>
      </c>
      <c r="F154" s="18" t="s">
        <v>230</v>
      </c>
    </row>
    <row r="155" spans="1:6" x14ac:dyDescent="0.15">
      <c r="A155" s="21" t="s">
        <v>464</v>
      </c>
      <c r="B155" s="15" t="s">
        <v>465</v>
      </c>
      <c r="C155" s="16" t="s">
        <v>228</v>
      </c>
      <c r="D155" s="16" t="s">
        <v>148</v>
      </c>
      <c r="E155" s="22" t="s">
        <v>229</v>
      </c>
      <c r="F155" s="18" t="s">
        <v>230</v>
      </c>
    </row>
    <row r="156" spans="1:6" x14ac:dyDescent="0.15">
      <c r="A156" s="21" t="s">
        <v>466</v>
      </c>
      <c r="B156" s="15" t="s">
        <v>467</v>
      </c>
      <c r="C156" s="16" t="s">
        <v>146</v>
      </c>
      <c r="D156" s="19" t="s">
        <v>147</v>
      </c>
      <c r="E156" s="20" t="s">
        <v>229</v>
      </c>
      <c r="F156" s="18" t="s">
        <v>230</v>
      </c>
    </row>
    <row r="157" spans="1:6" x14ac:dyDescent="0.15">
      <c r="A157" s="39" t="s">
        <v>468</v>
      </c>
      <c r="B157" s="15" t="s">
        <v>469</v>
      </c>
      <c r="C157" s="16" t="s">
        <v>228</v>
      </c>
      <c r="D157" s="16" t="s">
        <v>148</v>
      </c>
      <c r="E157" s="22" t="s">
        <v>229</v>
      </c>
      <c r="F157" s="18" t="s">
        <v>230</v>
      </c>
    </row>
    <row r="158" spans="1:6" x14ac:dyDescent="0.15">
      <c r="A158" s="39" t="s">
        <v>470</v>
      </c>
      <c r="B158" s="15" t="s">
        <v>471</v>
      </c>
      <c r="C158" s="16" t="s">
        <v>146</v>
      </c>
      <c r="D158" s="19" t="s">
        <v>147</v>
      </c>
      <c r="E158" s="20" t="s">
        <v>229</v>
      </c>
      <c r="F158" s="18" t="s">
        <v>230</v>
      </c>
    </row>
    <row r="159" spans="1:6" x14ac:dyDescent="0.15">
      <c r="A159" s="40" t="s">
        <v>472</v>
      </c>
      <c r="B159" s="15" t="s">
        <v>473</v>
      </c>
      <c r="C159" s="16" t="s">
        <v>228</v>
      </c>
      <c r="D159" s="16" t="s">
        <v>148</v>
      </c>
      <c r="E159" s="22" t="s">
        <v>229</v>
      </c>
      <c r="F159" s="18" t="s">
        <v>230</v>
      </c>
    </row>
    <row r="160" spans="1:6" x14ac:dyDescent="0.15">
      <c r="A160" s="40" t="s">
        <v>474</v>
      </c>
      <c r="B160" s="15" t="s">
        <v>475</v>
      </c>
      <c r="C160" s="16" t="s">
        <v>146</v>
      </c>
      <c r="D160" s="19" t="s">
        <v>147</v>
      </c>
      <c r="E160" s="20" t="s">
        <v>229</v>
      </c>
      <c r="F160" s="18" t="s">
        <v>230</v>
      </c>
    </row>
    <row r="161" spans="1:6" x14ac:dyDescent="0.15">
      <c r="A161" s="40" t="s">
        <v>476</v>
      </c>
      <c r="B161" s="15" t="s">
        <v>477</v>
      </c>
      <c r="C161" s="16" t="s">
        <v>228</v>
      </c>
      <c r="D161" s="16" t="s">
        <v>148</v>
      </c>
      <c r="E161" s="22" t="s">
        <v>229</v>
      </c>
      <c r="F161" s="18" t="s">
        <v>230</v>
      </c>
    </row>
    <row r="162" spans="1:6" x14ac:dyDescent="0.15">
      <c r="A162" s="40" t="s">
        <v>478</v>
      </c>
      <c r="B162" s="15" t="s">
        <v>479</v>
      </c>
      <c r="C162" s="16" t="s">
        <v>146</v>
      </c>
      <c r="D162" s="19" t="s">
        <v>147</v>
      </c>
      <c r="E162" s="20" t="s">
        <v>229</v>
      </c>
      <c r="F162" s="18" t="s">
        <v>230</v>
      </c>
    </row>
    <row r="163" spans="1:6" x14ac:dyDescent="0.15">
      <c r="A163" s="40" t="s">
        <v>480</v>
      </c>
      <c r="B163" s="15" t="s">
        <v>481</v>
      </c>
      <c r="C163" s="16" t="s">
        <v>228</v>
      </c>
      <c r="D163" s="16" t="s">
        <v>148</v>
      </c>
      <c r="E163" s="22" t="s">
        <v>229</v>
      </c>
      <c r="F163" s="18" t="s">
        <v>230</v>
      </c>
    </row>
    <row r="164" spans="1:6" x14ac:dyDescent="0.15">
      <c r="A164" s="40" t="s">
        <v>482</v>
      </c>
      <c r="B164" s="15" t="s">
        <v>483</v>
      </c>
      <c r="C164" s="16" t="s">
        <v>146</v>
      </c>
      <c r="D164" s="19" t="s">
        <v>147</v>
      </c>
      <c r="E164" s="20" t="s">
        <v>229</v>
      </c>
      <c r="F164" s="18" t="s">
        <v>230</v>
      </c>
    </row>
    <row r="165" spans="1:6" x14ac:dyDescent="0.15">
      <c r="A165" s="40" t="s">
        <v>484</v>
      </c>
      <c r="B165" s="15" t="s">
        <v>485</v>
      </c>
      <c r="C165" s="16" t="s">
        <v>146</v>
      </c>
      <c r="D165" s="19" t="s">
        <v>147</v>
      </c>
      <c r="E165" s="20" t="s">
        <v>229</v>
      </c>
      <c r="F165" s="18" t="s">
        <v>230</v>
      </c>
    </row>
    <row r="166" spans="1:6" x14ac:dyDescent="0.15">
      <c r="A166" s="39" t="s">
        <v>486</v>
      </c>
      <c r="B166" s="15" t="s">
        <v>487</v>
      </c>
      <c r="C166" s="16" t="s">
        <v>146</v>
      </c>
      <c r="D166" s="19" t="s">
        <v>147</v>
      </c>
      <c r="E166" s="20" t="s">
        <v>229</v>
      </c>
      <c r="F166" s="18" t="s">
        <v>230</v>
      </c>
    </row>
    <row r="167" spans="1:6" x14ac:dyDescent="0.15">
      <c r="A167" s="29" t="s">
        <v>488</v>
      </c>
      <c r="B167" s="15" t="s">
        <v>489</v>
      </c>
      <c r="C167" s="16" t="s">
        <v>228</v>
      </c>
      <c r="D167" s="16" t="s">
        <v>148</v>
      </c>
      <c r="E167" s="22" t="s">
        <v>229</v>
      </c>
      <c r="F167" s="18" t="s">
        <v>230</v>
      </c>
    </row>
    <row r="168" spans="1:6" x14ac:dyDescent="0.15">
      <c r="A168" s="40" t="s">
        <v>490</v>
      </c>
      <c r="B168" s="15" t="s">
        <v>491</v>
      </c>
      <c r="C168" s="16" t="s">
        <v>228</v>
      </c>
      <c r="D168" s="16" t="s">
        <v>148</v>
      </c>
      <c r="E168" s="22" t="s">
        <v>229</v>
      </c>
      <c r="F168" s="18" t="s">
        <v>230</v>
      </c>
    </row>
    <row r="169" spans="1:6" x14ac:dyDescent="0.15">
      <c r="A169" s="40" t="s">
        <v>492</v>
      </c>
      <c r="B169" s="15" t="s">
        <v>493</v>
      </c>
      <c r="C169" s="16" t="s">
        <v>146</v>
      </c>
      <c r="D169" s="19" t="s">
        <v>147</v>
      </c>
      <c r="E169" s="20" t="s">
        <v>229</v>
      </c>
      <c r="F169" s="18" t="s">
        <v>230</v>
      </c>
    </row>
    <row r="170" spans="1:6" x14ac:dyDescent="0.15">
      <c r="A170" s="29" t="s">
        <v>494</v>
      </c>
      <c r="B170" s="15" t="s">
        <v>495</v>
      </c>
      <c r="C170" s="16" t="s">
        <v>146</v>
      </c>
      <c r="D170" s="19" t="s">
        <v>147</v>
      </c>
      <c r="E170" s="20" t="s">
        <v>229</v>
      </c>
      <c r="F170" s="18" t="s">
        <v>230</v>
      </c>
    </row>
    <row r="171" spans="1:6" x14ac:dyDescent="0.15">
      <c r="A171" s="12" t="s">
        <v>496</v>
      </c>
      <c r="B171" s="26" t="s">
        <v>497</v>
      </c>
      <c r="C171" s="13" t="s">
        <v>498</v>
      </c>
      <c r="D171" s="13"/>
      <c r="E171" s="34" t="s">
        <v>229</v>
      </c>
      <c r="F171" s="13" t="s">
        <v>230</v>
      </c>
    </row>
    <row r="172" spans="1:6" x14ac:dyDescent="0.15">
      <c r="A172" s="12" t="s">
        <v>499</v>
      </c>
      <c r="B172" s="26" t="s">
        <v>500</v>
      </c>
      <c r="C172" s="13" t="s">
        <v>501</v>
      </c>
      <c r="D172" s="13"/>
      <c r="E172" s="34" t="s">
        <v>229</v>
      </c>
      <c r="F172" s="13" t="s">
        <v>230</v>
      </c>
    </row>
    <row r="173" spans="1:6" x14ac:dyDescent="0.15">
      <c r="A173" s="39" t="s">
        <v>502</v>
      </c>
      <c r="B173" s="15" t="s">
        <v>503</v>
      </c>
      <c r="C173" s="16" t="s">
        <v>228</v>
      </c>
      <c r="D173" s="16" t="s">
        <v>148</v>
      </c>
      <c r="E173" s="22" t="s">
        <v>229</v>
      </c>
      <c r="F173" s="18" t="s">
        <v>230</v>
      </c>
    </row>
    <row r="174" spans="1:6" x14ac:dyDescent="0.15">
      <c r="A174" s="21" t="s">
        <v>504</v>
      </c>
      <c r="B174" s="15" t="s">
        <v>505</v>
      </c>
      <c r="C174" s="16" t="s">
        <v>228</v>
      </c>
      <c r="D174" s="16" t="s">
        <v>148</v>
      </c>
      <c r="E174" s="22" t="s">
        <v>229</v>
      </c>
      <c r="F174" s="18" t="s">
        <v>230</v>
      </c>
    </row>
    <row r="175" spans="1:6" x14ac:dyDescent="0.15">
      <c r="A175" s="21" t="s">
        <v>506</v>
      </c>
      <c r="B175" s="15" t="s">
        <v>507</v>
      </c>
      <c r="C175" s="16" t="s">
        <v>146</v>
      </c>
      <c r="D175" s="19" t="s">
        <v>147</v>
      </c>
      <c r="E175" s="20" t="s">
        <v>229</v>
      </c>
      <c r="F175" s="18" t="s">
        <v>230</v>
      </c>
    </row>
    <row r="176" spans="1:6" x14ac:dyDescent="0.15">
      <c r="A176" s="29" t="s">
        <v>508</v>
      </c>
      <c r="B176" s="15" t="s">
        <v>509</v>
      </c>
      <c r="C176" s="16" t="s">
        <v>228</v>
      </c>
      <c r="D176" s="16" t="s">
        <v>148</v>
      </c>
      <c r="E176" s="22" t="s">
        <v>229</v>
      </c>
      <c r="F176" s="18" t="s">
        <v>230</v>
      </c>
    </row>
    <row r="177" spans="1:6" x14ac:dyDescent="0.15">
      <c r="A177" s="29" t="s">
        <v>510</v>
      </c>
      <c r="B177" s="15" t="s">
        <v>511</v>
      </c>
      <c r="C177" s="16" t="s">
        <v>146</v>
      </c>
      <c r="D177" s="19" t="s">
        <v>147</v>
      </c>
      <c r="E177" s="20" t="s">
        <v>229</v>
      </c>
      <c r="F177" s="18" t="s">
        <v>230</v>
      </c>
    </row>
    <row r="178" spans="1:6" x14ac:dyDescent="0.15">
      <c r="A178" s="29" t="s">
        <v>512</v>
      </c>
      <c r="B178" s="15" t="s">
        <v>513</v>
      </c>
      <c r="C178" s="16" t="s">
        <v>228</v>
      </c>
      <c r="D178" s="16" t="s">
        <v>148</v>
      </c>
      <c r="E178" s="22" t="s">
        <v>229</v>
      </c>
      <c r="F178" s="18" t="s">
        <v>230</v>
      </c>
    </row>
    <row r="179" spans="1:6" x14ac:dyDescent="0.15">
      <c r="A179" s="29" t="s">
        <v>514</v>
      </c>
      <c r="B179" s="15" t="s">
        <v>515</v>
      </c>
      <c r="C179" s="16" t="s">
        <v>146</v>
      </c>
      <c r="D179" s="19" t="s">
        <v>147</v>
      </c>
      <c r="E179" s="20" t="s">
        <v>229</v>
      </c>
      <c r="F179" s="18" t="s">
        <v>230</v>
      </c>
    </row>
    <row r="180" spans="1:6" x14ac:dyDescent="0.15">
      <c r="A180" s="39" t="s">
        <v>516</v>
      </c>
      <c r="B180" s="15" t="s">
        <v>517</v>
      </c>
      <c r="C180" s="16" t="s">
        <v>228</v>
      </c>
      <c r="D180" s="16" t="s">
        <v>148</v>
      </c>
      <c r="E180" s="22" t="s">
        <v>229</v>
      </c>
      <c r="F180" s="18" t="s">
        <v>230</v>
      </c>
    </row>
    <row r="181" spans="1:6" x14ac:dyDescent="0.15">
      <c r="A181" s="39" t="s">
        <v>518</v>
      </c>
      <c r="B181" s="15" t="s">
        <v>519</v>
      </c>
      <c r="C181" s="16" t="s">
        <v>146</v>
      </c>
      <c r="D181" s="19" t="s">
        <v>147</v>
      </c>
      <c r="E181" s="20" t="s">
        <v>229</v>
      </c>
      <c r="F181" s="18" t="s">
        <v>230</v>
      </c>
    </row>
    <row r="182" spans="1:6" x14ac:dyDescent="0.15">
      <c r="A182" s="21" t="s">
        <v>520</v>
      </c>
      <c r="B182" s="15" t="s">
        <v>521</v>
      </c>
      <c r="C182" s="16" t="s">
        <v>228</v>
      </c>
      <c r="D182" s="16" t="s">
        <v>148</v>
      </c>
      <c r="E182" s="22" t="s">
        <v>229</v>
      </c>
      <c r="F182" s="18" t="s">
        <v>230</v>
      </c>
    </row>
    <row r="183" spans="1:6" x14ac:dyDescent="0.15">
      <c r="A183" s="21" t="s">
        <v>522</v>
      </c>
      <c r="B183" s="15" t="s">
        <v>523</v>
      </c>
      <c r="C183" s="16" t="s">
        <v>146</v>
      </c>
      <c r="D183" s="19" t="s">
        <v>147</v>
      </c>
      <c r="E183" s="20" t="s">
        <v>229</v>
      </c>
      <c r="F183" s="18" t="s">
        <v>230</v>
      </c>
    </row>
    <row r="184" spans="1:6" x14ac:dyDescent="0.15">
      <c r="A184" s="39" t="s">
        <v>524</v>
      </c>
      <c r="B184" s="15" t="s">
        <v>525</v>
      </c>
      <c r="C184" s="16" t="s">
        <v>228</v>
      </c>
      <c r="D184" s="16" t="s">
        <v>148</v>
      </c>
      <c r="E184" s="22" t="s">
        <v>229</v>
      </c>
      <c r="F184" s="18" t="s">
        <v>230</v>
      </c>
    </row>
    <row r="185" spans="1:6" x14ac:dyDescent="0.15">
      <c r="A185" s="39" t="s">
        <v>526</v>
      </c>
      <c r="B185" s="15" t="s">
        <v>527</v>
      </c>
      <c r="C185" s="16" t="s">
        <v>146</v>
      </c>
      <c r="D185" s="19" t="s">
        <v>147</v>
      </c>
      <c r="E185" s="20" t="s">
        <v>229</v>
      </c>
      <c r="F185" s="18" t="s">
        <v>230</v>
      </c>
    </row>
    <row r="186" spans="1:6" x14ac:dyDescent="0.15">
      <c r="A186" s="39" t="s">
        <v>528</v>
      </c>
      <c r="B186" s="15" t="s">
        <v>529</v>
      </c>
      <c r="C186" s="16" t="s">
        <v>146</v>
      </c>
      <c r="D186" s="19" t="s">
        <v>147</v>
      </c>
      <c r="E186" s="20" t="s">
        <v>229</v>
      </c>
      <c r="F186" s="18" t="s">
        <v>230</v>
      </c>
    </row>
    <row r="187" spans="1:6" x14ac:dyDescent="0.15">
      <c r="A187" s="12" t="s">
        <v>530</v>
      </c>
      <c r="B187" s="26" t="s">
        <v>531</v>
      </c>
      <c r="C187" s="13" t="s">
        <v>148</v>
      </c>
      <c r="D187" s="13"/>
      <c r="E187" s="34" t="s">
        <v>229</v>
      </c>
      <c r="F187" s="13" t="s">
        <v>230</v>
      </c>
    </row>
    <row r="188" spans="1:6" x14ac:dyDescent="0.15">
      <c r="A188" s="12" t="s">
        <v>532</v>
      </c>
      <c r="B188" s="26" t="s">
        <v>533</v>
      </c>
      <c r="C188" s="13" t="s">
        <v>266</v>
      </c>
      <c r="D188" s="13"/>
      <c r="E188" s="34" t="s">
        <v>229</v>
      </c>
      <c r="F188" s="27" t="s">
        <v>230</v>
      </c>
    </row>
    <row r="189" spans="1:6" x14ac:dyDescent="0.15">
      <c r="A189" s="12" t="s">
        <v>534</v>
      </c>
      <c r="B189" s="26" t="s">
        <v>535</v>
      </c>
      <c r="C189" s="13" t="s">
        <v>148</v>
      </c>
      <c r="D189" s="13"/>
      <c r="E189" s="34" t="s">
        <v>229</v>
      </c>
      <c r="F189" s="27" t="s">
        <v>230</v>
      </c>
    </row>
    <row r="190" spans="1:6" x14ac:dyDescent="0.15">
      <c r="A190" s="12" t="s">
        <v>536</v>
      </c>
      <c r="B190" s="26" t="s">
        <v>537</v>
      </c>
      <c r="C190" s="13" t="s">
        <v>263</v>
      </c>
      <c r="D190" s="13"/>
      <c r="E190" s="34" t="s">
        <v>229</v>
      </c>
      <c r="F190" s="27" t="s">
        <v>230</v>
      </c>
    </row>
    <row r="191" spans="1:6" x14ac:dyDescent="0.15">
      <c r="A191" s="12" t="s">
        <v>538</v>
      </c>
      <c r="B191" s="26" t="s">
        <v>539</v>
      </c>
      <c r="C191" s="13" t="s">
        <v>147</v>
      </c>
      <c r="D191" s="13"/>
      <c r="E191" s="34" t="s">
        <v>229</v>
      </c>
      <c r="F191" s="27" t="s">
        <v>230</v>
      </c>
    </row>
    <row r="192" spans="1:6" x14ac:dyDescent="0.15">
      <c r="A192" s="12" t="s">
        <v>540</v>
      </c>
      <c r="B192" s="26" t="s">
        <v>541</v>
      </c>
      <c r="C192" s="13" t="s">
        <v>148</v>
      </c>
      <c r="D192" s="13"/>
      <c r="E192" s="34" t="s">
        <v>229</v>
      </c>
      <c r="F192" s="27" t="s">
        <v>230</v>
      </c>
    </row>
    <row r="193" spans="1:6" x14ac:dyDescent="0.15">
      <c r="A193" s="12" t="s">
        <v>542</v>
      </c>
      <c r="B193" s="26" t="s">
        <v>543</v>
      </c>
      <c r="C193" s="13" t="s">
        <v>263</v>
      </c>
      <c r="D193" s="13"/>
      <c r="E193" s="34" t="s">
        <v>229</v>
      </c>
      <c r="F193" s="27" t="s">
        <v>230</v>
      </c>
    </row>
    <row r="194" spans="1:6" x14ac:dyDescent="0.15">
      <c r="A194" s="12" t="s">
        <v>544</v>
      </c>
      <c r="B194" s="26" t="s">
        <v>545</v>
      </c>
      <c r="C194" s="13" t="s">
        <v>266</v>
      </c>
      <c r="D194" s="13"/>
      <c r="E194" s="34" t="s">
        <v>229</v>
      </c>
      <c r="F194" s="27" t="s">
        <v>230</v>
      </c>
    </row>
    <row r="195" spans="1:6" x14ac:dyDescent="0.15">
      <c r="A195" s="12" t="s">
        <v>546</v>
      </c>
      <c r="B195" s="26" t="s">
        <v>547</v>
      </c>
      <c r="C195" s="13" t="s">
        <v>147</v>
      </c>
      <c r="D195" s="13"/>
      <c r="E195" s="34" t="s">
        <v>229</v>
      </c>
      <c r="F195" s="27" t="s">
        <v>230</v>
      </c>
    </row>
    <row r="196" spans="1:6" x14ac:dyDescent="0.15">
      <c r="A196" s="12" t="s">
        <v>548</v>
      </c>
      <c r="B196" s="26" t="s">
        <v>549</v>
      </c>
      <c r="C196" s="13" t="s">
        <v>263</v>
      </c>
      <c r="D196" s="13"/>
      <c r="E196" s="34" t="s">
        <v>229</v>
      </c>
      <c r="F196" s="13" t="s">
        <v>230</v>
      </c>
    </row>
    <row r="197" spans="1:6" x14ac:dyDescent="0.15">
      <c r="A197" s="12" t="s">
        <v>550</v>
      </c>
      <c r="B197" s="26" t="s">
        <v>551</v>
      </c>
      <c r="C197" s="13" t="s">
        <v>266</v>
      </c>
      <c r="D197" s="13"/>
      <c r="E197" s="34" t="s">
        <v>229</v>
      </c>
      <c r="F197" s="13" t="s">
        <v>230</v>
      </c>
    </row>
    <row r="198" spans="1:6" x14ac:dyDescent="0.15">
      <c r="A198" s="12" t="s">
        <v>552</v>
      </c>
      <c r="B198" s="26" t="s">
        <v>553</v>
      </c>
      <c r="C198" s="13" t="s">
        <v>147</v>
      </c>
      <c r="D198" s="13"/>
      <c r="E198" s="34" t="s">
        <v>229</v>
      </c>
      <c r="F198" s="13" t="s">
        <v>230</v>
      </c>
    </row>
    <row r="199" spans="1:6" x14ac:dyDescent="0.15">
      <c r="A199" s="15" t="s">
        <v>554</v>
      </c>
      <c r="B199" s="15" t="s">
        <v>555</v>
      </c>
      <c r="C199" s="16" t="s">
        <v>228</v>
      </c>
      <c r="D199" s="16" t="s">
        <v>148</v>
      </c>
      <c r="E199" s="17" t="s">
        <v>229</v>
      </c>
      <c r="F199" s="18" t="s">
        <v>230</v>
      </c>
    </row>
    <row r="200" spans="1:6" x14ac:dyDescent="0.15">
      <c r="A200" s="15" t="s">
        <v>556</v>
      </c>
      <c r="B200" s="15" t="s">
        <v>557</v>
      </c>
      <c r="C200" s="16" t="s">
        <v>228</v>
      </c>
      <c r="D200" s="16" t="s">
        <v>148</v>
      </c>
      <c r="E200" s="17" t="s">
        <v>229</v>
      </c>
      <c r="F200" s="18" t="s">
        <v>230</v>
      </c>
    </row>
    <row r="201" spans="1:6" x14ac:dyDescent="0.15">
      <c r="A201" s="15" t="s">
        <v>558</v>
      </c>
      <c r="B201" s="15" t="s">
        <v>559</v>
      </c>
      <c r="C201" s="16" t="s">
        <v>228</v>
      </c>
      <c r="D201" s="16" t="s">
        <v>148</v>
      </c>
      <c r="E201" s="17" t="s">
        <v>229</v>
      </c>
      <c r="F201" s="18" t="s">
        <v>230</v>
      </c>
    </row>
    <row r="202" spans="1:6" x14ac:dyDescent="0.15">
      <c r="A202" s="15" t="s">
        <v>560</v>
      </c>
      <c r="B202" s="15" t="s">
        <v>561</v>
      </c>
      <c r="C202" s="16" t="s">
        <v>228</v>
      </c>
      <c r="D202" s="16" t="s">
        <v>148</v>
      </c>
      <c r="E202" s="17" t="s">
        <v>229</v>
      </c>
      <c r="F202" s="18" t="s">
        <v>230</v>
      </c>
    </row>
    <row r="203" spans="1:6" x14ac:dyDescent="0.15">
      <c r="A203" s="15" t="s">
        <v>562</v>
      </c>
      <c r="B203" s="15" t="s">
        <v>563</v>
      </c>
      <c r="C203" s="16" t="s">
        <v>228</v>
      </c>
      <c r="D203" s="16" t="s">
        <v>148</v>
      </c>
      <c r="E203" s="17" t="s">
        <v>229</v>
      </c>
      <c r="F203" s="18" t="s">
        <v>230</v>
      </c>
    </row>
    <row r="204" spans="1:6" x14ac:dyDescent="0.15">
      <c r="A204" s="15" t="s">
        <v>564</v>
      </c>
      <c r="B204" s="15" t="s">
        <v>565</v>
      </c>
      <c r="C204" s="16" t="s">
        <v>228</v>
      </c>
      <c r="D204" s="16" t="s">
        <v>148</v>
      </c>
      <c r="E204" s="17" t="s">
        <v>229</v>
      </c>
      <c r="F204" s="18" t="s">
        <v>230</v>
      </c>
    </row>
    <row r="205" spans="1:6" x14ac:dyDescent="0.15">
      <c r="A205" s="21" t="s">
        <v>566</v>
      </c>
      <c r="B205" s="15" t="s">
        <v>567</v>
      </c>
      <c r="C205" s="16" t="s">
        <v>228</v>
      </c>
      <c r="D205" s="16" t="s">
        <v>148</v>
      </c>
      <c r="E205" s="22" t="s">
        <v>229</v>
      </c>
      <c r="F205" s="18" t="s">
        <v>230</v>
      </c>
    </row>
    <row r="206" spans="1:6" x14ac:dyDescent="0.15">
      <c r="A206" s="42" t="s">
        <v>568</v>
      </c>
      <c r="B206" s="15" t="s">
        <v>569</v>
      </c>
      <c r="C206" s="16" t="s">
        <v>228</v>
      </c>
      <c r="D206" s="16" t="s">
        <v>148</v>
      </c>
      <c r="E206" s="22" t="s">
        <v>229</v>
      </c>
      <c r="F206" s="18" t="s">
        <v>230</v>
      </c>
    </row>
    <row r="207" spans="1:6" x14ac:dyDescent="0.15">
      <c r="A207" s="42" t="s">
        <v>570</v>
      </c>
      <c r="B207" s="15" t="s">
        <v>571</v>
      </c>
      <c r="C207" s="16" t="s">
        <v>228</v>
      </c>
      <c r="D207" s="16" t="s">
        <v>148</v>
      </c>
      <c r="E207" s="22" t="s">
        <v>229</v>
      </c>
      <c r="F207" s="18" t="s">
        <v>230</v>
      </c>
    </row>
    <row r="208" spans="1:6" x14ac:dyDescent="0.15">
      <c r="A208" s="42" t="s">
        <v>572</v>
      </c>
      <c r="B208" s="15" t="s">
        <v>573</v>
      </c>
      <c r="C208" s="16" t="s">
        <v>228</v>
      </c>
      <c r="D208" s="16" t="s">
        <v>148</v>
      </c>
      <c r="E208" s="22" t="s">
        <v>229</v>
      </c>
      <c r="F208" s="18" t="s">
        <v>230</v>
      </c>
    </row>
    <row r="209" spans="1:6" x14ac:dyDescent="0.15">
      <c r="A209" s="42" t="s">
        <v>574</v>
      </c>
      <c r="B209" s="21" t="s">
        <v>575</v>
      </c>
      <c r="C209" s="16" t="s">
        <v>228</v>
      </c>
      <c r="D209" s="16" t="s">
        <v>148</v>
      </c>
      <c r="E209" s="22" t="s">
        <v>229</v>
      </c>
      <c r="F209" s="18" t="s">
        <v>230</v>
      </c>
    </row>
    <row r="210" spans="1:6" x14ac:dyDescent="0.15">
      <c r="A210" s="42" t="s">
        <v>576</v>
      </c>
      <c r="B210" s="21" t="s">
        <v>577</v>
      </c>
      <c r="C210" s="16" t="s">
        <v>228</v>
      </c>
      <c r="D210" s="16" t="s">
        <v>148</v>
      </c>
      <c r="E210" s="22" t="s">
        <v>229</v>
      </c>
      <c r="F210" s="18" t="s">
        <v>230</v>
      </c>
    </row>
    <row r="211" spans="1:6" x14ac:dyDescent="0.15">
      <c r="A211" s="42" t="s">
        <v>578</v>
      </c>
      <c r="B211" s="21" t="s">
        <v>579</v>
      </c>
      <c r="C211" s="16" t="s">
        <v>228</v>
      </c>
      <c r="D211" s="16" t="s">
        <v>148</v>
      </c>
      <c r="E211" s="22" t="s">
        <v>229</v>
      </c>
      <c r="F211" s="18" t="s">
        <v>230</v>
      </c>
    </row>
    <row r="212" spans="1:6" x14ac:dyDescent="0.15">
      <c r="A212" s="42" t="s">
        <v>580</v>
      </c>
      <c r="B212" s="21" t="s">
        <v>581</v>
      </c>
      <c r="C212" s="16" t="s">
        <v>228</v>
      </c>
      <c r="D212" s="16" t="s">
        <v>148</v>
      </c>
      <c r="E212" s="22" t="s">
        <v>229</v>
      </c>
      <c r="F212" s="18" t="s">
        <v>230</v>
      </c>
    </row>
    <row r="213" spans="1:6" x14ac:dyDescent="0.15">
      <c r="A213" s="42" t="s">
        <v>582</v>
      </c>
      <c r="B213" s="21" t="s">
        <v>583</v>
      </c>
      <c r="C213" s="16" t="s">
        <v>228</v>
      </c>
      <c r="D213" s="16" t="s">
        <v>148</v>
      </c>
      <c r="E213" s="22" t="s">
        <v>229</v>
      </c>
      <c r="F213" s="18" t="s">
        <v>230</v>
      </c>
    </row>
    <row r="214" spans="1:6" x14ac:dyDescent="0.15">
      <c r="A214" s="42" t="s">
        <v>584</v>
      </c>
      <c r="B214" s="21" t="s">
        <v>585</v>
      </c>
      <c r="C214" s="16" t="s">
        <v>228</v>
      </c>
      <c r="D214" s="16" t="s">
        <v>148</v>
      </c>
      <c r="E214" s="22" t="s">
        <v>229</v>
      </c>
      <c r="F214" s="18" t="s">
        <v>230</v>
      </c>
    </row>
    <row r="215" spans="1:6" x14ac:dyDescent="0.15">
      <c r="A215" s="42" t="s">
        <v>586</v>
      </c>
      <c r="B215" s="15" t="s">
        <v>587</v>
      </c>
      <c r="C215" s="16" t="s">
        <v>228</v>
      </c>
      <c r="D215" s="16" t="s">
        <v>148</v>
      </c>
      <c r="E215" s="22" t="s">
        <v>229</v>
      </c>
      <c r="F215" s="18" t="s">
        <v>230</v>
      </c>
    </row>
    <row r="216" spans="1:6" x14ac:dyDescent="0.15">
      <c r="A216" s="12" t="s">
        <v>588</v>
      </c>
      <c r="B216" s="26" t="s">
        <v>589</v>
      </c>
      <c r="C216" s="13" t="s">
        <v>137</v>
      </c>
      <c r="D216" s="12"/>
      <c r="E216" s="14">
        <v>0</v>
      </c>
      <c r="F216" s="13" t="s">
        <v>163</v>
      </c>
    </row>
    <row r="217" spans="1:6" x14ac:dyDescent="0.15">
      <c r="A217" s="12" t="s">
        <v>590</v>
      </c>
      <c r="B217" s="26" t="s">
        <v>591</v>
      </c>
      <c r="C217" s="13" t="s">
        <v>137</v>
      </c>
      <c r="D217" s="12"/>
      <c r="E217" s="14">
        <v>0</v>
      </c>
      <c r="F217" s="13" t="s">
        <v>163</v>
      </c>
    </row>
    <row r="218" spans="1:6" x14ac:dyDescent="0.15">
      <c r="A218" s="12" t="s">
        <v>592</v>
      </c>
      <c r="B218" s="26" t="s">
        <v>593</v>
      </c>
      <c r="C218" s="13" t="s">
        <v>137</v>
      </c>
      <c r="D218" s="12"/>
      <c r="E218" s="14">
        <v>0</v>
      </c>
      <c r="F218" s="13" t="s">
        <v>163</v>
      </c>
    </row>
    <row r="219" spans="1:6" x14ac:dyDescent="0.15">
      <c r="A219" s="12" t="s">
        <v>594</v>
      </c>
      <c r="B219" s="26" t="s">
        <v>595</v>
      </c>
      <c r="C219" s="13" t="s">
        <v>141</v>
      </c>
      <c r="D219" s="12"/>
      <c r="E219" s="14">
        <v>0</v>
      </c>
      <c r="F219" s="13" t="s">
        <v>163</v>
      </c>
    </row>
    <row r="220" spans="1:6" x14ac:dyDescent="0.15">
      <c r="A220" s="36" t="s">
        <v>596</v>
      </c>
      <c r="B220" s="38" t="s">
        <v>597</v>
      </c>
      <c r="C220" s="13" t="s">
        <v>141</v>
      </c>
      <c r="D220" s="13"/>
      <c r="E220" s="43">
        <v>0</v>
      </c>
      <c r="F220" s="13" t="s">
        <v>163</v>
      </c>
    </row>
    <row r="221" spans="1:6" x14ac:dyDescent="0.15">
      <c r="A221" s="12" t="s">
        <v>598</v>
      </c>
      <c r="B221" s="12" t="s">
        <v>599</v>
      </c>
      <c r="C221" s="13" t="s">
        <v>141</v>
      </c>
      <c r="D221" s="12"/>
      <c r="E221" s="14">
        <v>0</v>
      </c>
      <c r="F221" s="13" t="s">
        <v>163</v>
      </c>
    </row>
    <row r="222" spans="1:6" x14ac:dyDescent="0.15">
      <c r="A222" s="12" t="s">
        <v>600</v>
      </c>
      <c r="B222" s="12" t="s">
        <v>601</v>
      </c>
      <c r="C222" s="13" t="s">
        <v>141</v>
      </c>
      <c r="D222" s="12"/>
      <c r="E222" s="14">
        <v>0</v>
      </c>
      <c r="F222" s="13" t="s">
        <v>163</v>
      </c>
    </row>
    <row r="223" spans="1:6" x14ac:dyDescent="0.15">
      <c r="A223" s="12" t="s">
        <v>602</v>
      </c>
      <c r="B223" s="12" t="s">
        <v>603</v>
      </c>
      <c r="C223" s="13" t="s">
        <v>141</v>
      </c>
      <c r="D223" s="12"/>
      <c r="E223" s="14">
        <v>0</v>
      </c>
      <c r="F223" s="13" t="s">
        <v>163</v>
      </c>
    </row>
    <row r="224" spans="1:6" x14ac:dyDescent="0.15">
      <c r="A224" s="12" t="s">
        <v>604</v>
      </c>
      <c r="B224" s="12" t="s">
        <v>605</v>
      </c>
      <c r="C224" s="13" t="s">
        <v>141</v>
      </c>
      <c r="D224" s="13"/>
      <c r="E224" s="14">
        <v>0</v>
      </c>
      <c r="F224" s="13" t="s">
        <v>163</v>
      </c>
    </row>
    <row r="225" spans="1:6" x14ac:dyDescent="0.15">
      <c r="A225" s="12" t="s">
        <v>606</v>
      </c>
      <c r="B225" s="26" t="s">
        <v>607</v>
      </c>
      <c r="C225" s="13" t="s">
        <v>136</v>
      </c>
      <c r="D225" s="13"/>
      <c r="E225" s="43">
        <v>0</v>
      </c>
      <c r="F225" s="37" t="s">
        <v>163</v>
      </c>
    </row>
    <row r="226" spans="1:6" x14ac:dyDescent="0.15">
      <c r="A226" s="12" t="s">
        <v>608</v>
      </c>
      <c r="B226" s="12" t="s">
        <v>609</v>
      </c>
      <c r="C226" s="13" t="s">
        <v>141</v>
      </c>
      <c r="D226" s="13"/>
      <c r="E226" s="14">
        <v>0</v>
      </c>
      <c r="F226" s="13" t="s">
        <v>163</v>
      </c>
    </row>
    <row r="227" spans="1:6" x14ac:dyDescent="0.15">
      <c r="A227" s="12" t="s">
        <v>610</v>
      </c>
      <c r="B227" s="12" t="s">
        <v>611</v>
      </c>
      <c r="C227" s="13" t="s">
        <v>141</v>
      </c>
      <c r="D227" s="13"/>
      <c r="E227" s="14">
        <v>0</v>
      </c>
      <c r="F227" s="13" t="s">
        <v>163</v>
      </c>
    </row>
    <row r="228" spans="1:6" x14ac:dyDescent="0.15">
      <c r="A228" s="12" t="s">
        <v>612</v>
      </c>
      <c r="B228" s="12" t="s">
        <v>613</v>
      </c>
      <c r="C228" s="13" t="s">
        <v>141</v>
      </c>
      <c r="D228" s="13"/>
      <c r="E228" s="14">
        <v>0</v>
      </c>
      <c r="F228" s="13" t="s">
        <v>163</v>
      </c>
    </row>
    <row r="229" spans="1:6" x14ac:dyDescent="0.15">
      <c r="A229" s="14" t="s">
        <v>614</v>
      </c>
      <c r="B229" s="44" t="s">
        <v>615</v>
      </c>
      <c r="C229" s="45" t="s">
        <v>141</v>
      </c>
      <c r="D229" s="45"/>
      <c r="E229" s="46">
        <v>0</v>
      </c>
      <c r="F229" s="45" t="s">
        <v>163</v>
      </c>
    </row>
    <row r="230" spans="1:6" x14ac:dyDescent="0.15">
      <c r="A230" s="12" t="s">
        <v>616</v>
      </c>
      <c r="B230" s="12" t="s">
        <v>617</v>
      </c>
      <c r="C230" s="13" t="s">
        <v>137</v>
      </c>
      <c r="D230" s="12"/>
      <c r="E230" s="14">
        <v>0</v>
      </c>
      <c r="F230" s="13" t="s">
        <v>163</v>
      </c>
    </row>
    <row r="231" spans="1:6" x14ac:dyDescent="0.15">
      <c r="A231" s="12" t="s">
        <v>618</v>
      </c>
      <c r="B231" s="26" t="s">
        <v>619</v>
      </c>
      <c r="C231" s="13" t="s">
        <v>142</v>
      </c>
      <c r="D231" s="12"/>
      <c r="E231" s="14">
        <v>15480</v>
      </c>
      <c r="F231" s="13" t="s">
        <v>163</v>
      </c>
    </row>
    <row r="232" spans="1:6" x14ac:dyDescent="0.15">
      <c r="A232" s="12" t="s">
        <v>620</v>
      </c>
      <c r="B232" s="26" t="s">
        <v>621</v>
      </c>
      <c r="C232" s="13" t="s">
        <v>137</v>
      </c>
      <c r="D232" s="12"/>
      <c r="E232" s="14">
        <v>9380</v>
      </c>
      <c r="F232" s="13" t="s">
        <v>163</v>
      </c>
    </row>
    <row r="233" spans="1:6" x14ac:dyDescent="0.15">
      <c r="A233" s="12" t="s">
        <v>622</v>
      </c>
      <c r="B233" s="26" t="s">
        <v>623</v>
      </c>
      <c r="C233" s="13" t="s">
        <v>142</v>
      </c>
      <c r="D233" s="12"/>
      <c r="E233" s="14">
        <v>31725</v>
      </c>
      <c r="F233" s="13" t="s">
        <v>163</v>
      </c>
    </row>
    <row r="234" spans="1:6" x14ac:dyDescent="0.15">
      <c r="A234" s="12" t="s">
        <v>624</v>
      </c>
      <c r="B234" s="26" t="s">
        <v>625</v>
      </c>
      <c r="C234" s="13" t="s">
        <v>142</v>
      </c>
      <c r="D234" s="12"/>
      <c r="E234" s="14">
        <v>21660</v>
      </c>
      <c r="F234" s="13" t="s">
        <v>163</v>
      </c>
    </row>
    <row r="235" spans="1:6" x14ac:dyDescent="0.15">
      <c r="A235" s="12" t="s">
        <v>626</v>
      </c>
      <c r="B235" s="26" t="s">
        <v>627</v>
      </c>
      <c r="C235" s="13" t="s">
        <v>142</v>
      </c>
      <c r="D235" s="12"/>
      <c r="E235" s="14">
        <v>13980</v>
      </c>
      <c r="F235" s="13" t="s">
        <v>163</v>
      </c>
    </row>
    <row r="236" spans="1:6" x14ac:dyDescent="0.15">
      <c r="A236" s="12" t="s">
        <v>628</v>
      </c>
      <c r="B236" s="26" t="s">
        <v>629</v>
      </c>
      <c r="C236" s="13" t="s">
        <v>137</v>
      </c>
      <c r="D236" s="12"/>
      <c r="E236" s="14">
        <v>8785</v>
      </c>
      <c r="F236" s="13" t="s">
        <v>163</v>
      </c>
    </row>
    <row r="237" spans="1:6" x14ac:dyDescent="0.15">
      <c r="A237" s="12" t="s">
        <v>630</v>
      </c>
      <c r="B237" s="26" t="s">
        <v>631</v>
      </c>
      <c r="C237" s="13" t="s">
        <v>142</v>
      </c>
      <c r="D237" s="12"/>
      <c r="E237" s="14">
        <v>23430</v>
      </c>
      <c r="F237" s="13" t="s">
        <v>163</v>
      </c>
    </row>
    <row r="238" spans="1:6" x14ac:dyDescent="0.15">
      <c r="A238" s="12" t="s">
        <v>632</v>
      </c>
      <c r="B238" s="26" t="s">
        <v>633</v>
      </c>
      <c r="C238" s="13" t="s">
        <v>142</v>
      </c>
      <c r="D238" s="12"/>
      <c r="E238" s="14">
        <v>19560</v>
      </c>
      <c r="F238" s="13" t="s">
        <v>163</v>
      </c>
    </row>
    <row r="239" spans="1:6" x14ac:dyDescent="0.15">
      <c r="A239" s="12" t="s">
        <v>634</v>
      </c>
      <c r="B239" s="26" t="s">
        <v>635</v>
      </c>
      <c r="C239" s="13" t="s">
        <v>142</v>
      </c>
      <c r="D239" s="12"/>
      <c r="E239" s="14">
        <v>21960</v>
      </c>
      <c r="F239" s="13" t="s">
        <v>163</v>
      </c>
    </row>
    <row r="240" spans="1:6" x14ac:dyDescent="0.15">
      <c r="A240" s="12" t="s">
        <v>636</v>
      </c>
      <c r="B240" s="26" t="s">
        <v>637</v>
      </c>
      <c r="C240" s="13" t="s">
        <v>137</v>
      </c>
      <c r="D240" s="12"/>
      <c r="E240" s="14">
        <v>14450</v>
      </c>
      <c r="F240" s="13" t="s">
        <v>163</v>
      </c>
    </row>
    <row r="241" spans="1:6" x14ac:dyDescent="0.15">
      <c r="A241" s="12" t="s">
        <v>638</v>
      </c>
      <c r="B241" s="26" t="s">
        <v>639</v>
      </c>
      <c r="C241" s="13" t="s">
        <v>142</v>
      </c>
      <c r="D241" s="12"/>
      <c r="E241" s="14">
        <v>39360</v>
      </c>
      <c r="F241" s="13" t="s">
        <v>163</v>
      </c>
    </row>
    <row r="242" spans="1:6" x14ac:dyDescent="0.15">
      <c r="A242" s="12" t="s">
        <v>640</v>
      </c>
      <c r="B242" s="26" t="s">
        <v>641</v>
      </c>
      <c r="C242" s="13" t="s">
        <v>142</v>
      </c>
      <c r="D242" s="12"/>
      <c r="E242" s="14">
        <v>30720</v>
      </c>
      <c r="F242" s="13" t="s">
        <v>163</v>
      </c>
    </row>
    <row r="243" spans="1:6" x14ac:dyDescent="0.15">
      <c r="A243" s="12" t="s">
        <v>642</v>
      </c>
      <c r="B243" s="26" t="s">
        <v>643</v>
      </c>
      <c r="C243" s="13" t="s">
        <v>142</v>
      </c>
      <c r="D243" s="12"/>
      <c r="E243" s="14">
        <v>32520</v>
      </c>
      <c r="F243" s="13" t="s">
        <v>163</v>
      </c>
    </row>
    <row r="244" spans="1:6" x14ac:dyDescent="0.15">
      <c r="A244" s="12" t="s">
        <v>644</v>
      </c>
      <c r="B244" s="26" t="s">
        <v>645</v>
      </c>
      <c r="C244" s="13" t="s">
        <v>137</v>
      </c>
      <c r="D244" s="12"/>
      <c r="E244" s="14">
        <v>19940</v>
      </c>
      <c r="F244" s="13" t="s">
        <v>163</v>
      </c>
    </row>
    <row r="245" spans="1:6" x14ac:dyDescent="0.15">
      <c r="A245" s="12" t="s">
        <v>646</v>
      </c>
      <c r="B245" s="26" t="s">
        <v>647</v>
      </c>
      <c r="C245" s="13" t="s">
        <v>142</v>
      </c>
      <c r="D245" s="12"/>
      <c r="E245" s="14">
        <v>76260</v>
      </c>
      <c r="F245" s="13" t="s">
        <v>163</v>
      </c>
    </row>
    <row r="246" spans="1:6" x14ac:dyDescent="0.15">
      <c r="A246" s="12" t="s">
        <v>648</v>
      </c>
      <c r="B246" s="26" t="s">
        <v>649</v>
      </c>
      <c r="C246" s="13" t="s">
        <v>142</v>
      </c>
      <c r="D246" s="12"/>
      <c r="E246" s="14">
        <v>45480</v>
      </c>
      <c r="F246" s="13" t="s">
        <v>163</v>
      </c>
    </row>
    <row r="247" spans="1:6" x14ac:dyDescent="0.15">
      <c r="A247" s="12" t="s">
        <v>650</v>
      </c>
      <c r="B247" s="12" t="s">
        <v>651</v>
      </c>
      <c r="C247" s="13" t="s">
        <v>142</v>
      </c>
      <c r="D247" s="12"/>
      <c r="E247" s="14">
        <v>22740</v>
      </c>
      <c r="F247" s="13" t="s">
        <v>163</v>
      </c>
    </row>
    <row r="248" spans="1:6" x14ac:dyDescent="0.15">
      <c r="A248" s="12" t="s">
        <v>652</v>
      </c>
      <c r="B248" s="12" t="s">
        <v>653</v>
      </c>
      <c r="C248" s="13" t="s">
        <v>137</v>
      </c>
      <c r="D248" s="12"/>
      <c r="E248" s="14">
        <v>13940</v>
      </c>
      <c r="F248" s="13" t="s">
        <v>163</v>
      </c>
    </row>
    <row r="249" spans="1:6" x14ac:dyDescent="0.15">
      <c r="A249" s="12" t="s">
        <v>654</v>
      </c>
      <c r="B249" s="12" t="s">
        <v>655</v>
      </c>
      <c r="C249" s="13" t="s">
        <v>142</v>
      </c>
      <c r="D249" s="12"/>
      <c r="E249" s="14">
        <v>31800</v>
      </c>
      <c r="F249" s="13" t="s">
        <v>163</v>
      </c>
    </row>
    <row r="250" spans="1:6" x14ac:dyDescent="0.15">
      <c r="A250" s="12" t="s">
        <v>656</v>
      </c>
      <c r="B250" s="26" t="s">
        <v>657</v>
      </c>
      <c r="C250" s="13" t="s">
        <v>142</v>
      </c>
      <c r="D250" s="12"/>
      <c r="E250" s="14">
        <v>17760</v>
      </c>
      <c r="F250" s="13" t="s">
        <v>163</v>
      </c>
    </row>
    <row r="251" spans="1:6" x14ac:dyDescent="0.15">
      <c r="A251" s="12" t="s">
        <v>658</v>
      </c>
      <c r="B251" s="26" t="s">
        <v>659</v>
      </c>
      <c r="C251" s="13" t="s">
        <v>137</v>
      </c>
      <c r="D251" s="12"/>
      <c r="E251" s="14">
        <v>10820</v>
      </c>
      <c r="F251" s="13" t="s">
        <v>163</v>
      </c>
    </row>
    <row r="252" spans="1:6" x14ac:dyDescent="0.15">
      <c r="A252" s="12" t="s">
        <v>660</v>
      </c>
      <c r="B252" s="26" t="s">
        <v>661</v>
      </c>
      <c r="C252" s="13" t="s">
        <v>142</v>
      </c>
      <c r="D252" s="12"/>
      <c r="E252" s="14">
        <v>39925</v>
      </c>
      <c r="F252" s="13" t="s">
        <v>163</v>
      </c>
    </row>
    <row r="253" spans="1:6" x14ac:dyDescent="0.15">
      <c r="A253" s="12" t="s">
        <v>662</v>
      </c>
      <c r="B253" s="26" t="s">
        <v>663</v>
      </c>
      <c r="C253" s="13" t="s">
        <v>142</v>
      </c>
      <c r="D253" s="12"/>
      <c r="E253" s="14">
        <v>24840</v>
      </c>
      <c r="F253" s="13" t="s">
        <v>163</v>
      </c>
    </row>
    <row r="254" spans="1:6" x14ac:dyDescent="0.15">
      <c r="A254" s="12" t="s">
        <v>664</v>
      </c>
      <c r="B254" s="26" t="s">
        <v>665</v>
      </c>
      <c r="C254" s="13" t="s">
        <v>142</v>
      </c>
      <c r="D254" s="12"/>
      <c r="E254" s="14">
        <v>30080</v>
      </c>
      <c r="F254" s="13" t="s">
        <v>163</v>
      </c>
    </row>
    <row r="255" spans="1:6" x14ac:dyDescent="0.15">
      <c r="A255" s="12" t="s">
        <v>666</v>
      </c>
      <c r="B255" s="12" t="s">
        <v>667</v>
      </c>
      <c r="C255" s="13" t="s">
        <v>137</v>
      </c>
      <c r="D255" s="13"/>
      <c r="E255" s="14">
        <v>19940</v>
      </c>
      <c r="F255" s="13" t="s">
        <v>163</v>
      </c>
    </row>
    <row r="256" spans="1:6" x14ac:dyDescent="0.15">
      <c r="A256" s="12" t="s">
        <v>668</v>
      </c>
      <c r="B256" s="26" t="s">
        <v>669</v>
      </c>
      <c r="C256" s="13" t="s">
        <v>142</v>
      </c>
      <c r="D256" s="12"/>
      <c r="E256" s="14">
        <v>67525</v>
      </c>
      <c r="F256" s="13" t="s">
        <v>163</v>
      </c>
    </row>
    <row r="257" spans="1:6" x14ac:dyDescent="0.15">
      <c r="A257" s="12" t="s">
        <v>670</v>
      </c>
      <c r="B257" s="26" t="s">
        <v>671</v>
      </c>
      <c r="C257" s="13" t="s">
        <v>142</v>
      </c>
      <c r="D257" s="12"/>
      <c r="E257" s="14">
        <v>42080</v>
      </c>
      <c r="F257" s="13" t="s">
        <v>163</v>
      </c>
    </row>
    <row r="258" spans="1:6" x14ac:dyDescent="0.15">
      <c r="A258" s="12" t="s">
        <v>672</v>
      </c>
      <c r="B258" s="26" t="s">
        <v>673</v>
      </c>
      <c r="C258" s="13" t="s">
        <v>142</v>
      </c>
      <c r="D258" s="12"/>
      <c r="E258" s="14">
        <v>24960</v>
      </c>
      <c r="F258" s="13" t="s">
        <v>163</v>
      </c>
    </row>
    <row r="259" spans="1:6" x14ac:dyDescent="0.15">
      <c r="A259" s="12" t="s">
        <v>674</v>
      </c>
      <c r="B259" s="26" t="s">
        <v>675</v>
      </c>
      <c r="C259" s="13" t="s">
        <v>137</v>
      </c>
      <c r="D259" s="12"/>
      <c r="E259" s="14">
        <v>15285</v>
      </c>
      <c r="F259" s="13" t="s">
        <v>163</v>
      </c>
    </row>
    <row r="260" spans="1:6" x14ac:dyDescent="0.15">
      <c r="A260" s="12" t="s">
        <v>676</v>
      </c>
      <c r="B260" s="26" t="s">
        <v>677</v>
      </c>
      <c r="C260" s="13" t="s">
        <v>142</v>
      </c>
      <c r="D260" s="12"/>
      <c r="E260" s="14">
        <v>53705</v>
      </c>
      <c r="F260" s="13" t="s">
        <v>163</v>
      </c>
    </row>
    <row r="261" spans="1:6" x14ac:dyDescent="0.15">
      <c r="A261" s="12" t="s">
        <v>678</v>
      </c>
      <c r="B261" s="26" t="s">
        <v>679</v>
      </c>
      <c r="C261" s="13" t="s">
        <v>142</v>
      </c>
      <c r="D261" s="12"/>
      <c r="E261" s="14">
        <v>34920</v>
      </c>
      <c r="F261" s="13" t="s">
        <v>163</v>
      </c>
    </row>
    <row r="262" spans="1:6" x14ac:dyDescent="0.15">
      <c r="A262" s="12" t="s">
        <v>680</v>
      </c>
      <c r="B262" s="12" t="s">
        <v>681</v>
      </c>
      <c r="C262" s="13" t="s">
        <v>142</v>
      </c>
      <c r="D262" s="12"/>
      <c r="E262" s="14">
        <v>39480</v>
      </c>
      <c r="F262" s="13" t="s">
        <v>163</v>
      </c>
    </row>
    <row r="263" spans="1:6" x14ac:dyDescent="0.15">
      <c r="A263" s="12" t="s">
        <v>682</v>
      </c>
      <c r="B263" s="12" t="s">
        <v>683</v>
      </c>
      <c r="C263" s="13" t="s">
        <v>137</v>
      </c>
      <c r="D263" s="12"/>
      <c r="E263" s="14">
        <v>24380</v>
      </c>
      <c r="F263" s="13" t="s">
        <v>163</v>
      </c>
    </row>
    <row r="264" spans="1:6" x14ac:dyDescent="0.15">
      <c r="A264" s="12" t="s">
        <v>684</v>
      </c>
      <c r="B264" s="12" t="s">
        <v>685</v>
      </c>
      <c r="C264" s="13" t="s">
        <v>142</v>
      </c>
      <c r="D264" s="12"/>
      <c r="E264" s="14">
        <v>55200</v>
      </c>
      <c r="F264" s="13" t="s">
        <v>163</v>
      </c>
    </row>
    <row r="265" spans="1:6" x14ac:dyDescent="0.15">
      <c r="A265" s="12" t="s">
        <v>686</v>
      </c>
      <c r="B265" s="26" t="s">
        <v>687</v>
      </c>
      <c r="C265" s="13" t="s">
        <v>142</v>
      </c>
      <c r="D265" s="12"/>
      <c r="E265" s="14">
        <v>29520</v>
      </c>
      <c r="F265" s="13" t="s">
        <v>163</v>
      </c>
    </row>
    <row r="266" spans="1:6" x14ac:dyDescent="0.15">
      <c r="A266" s="12" t="s">
        <v>688</v>
      </c>
      <c r="B266" s="26" t="s">
        <v>689</v>
      </c>
      <c r="C266" s="13" t="s">
        <v>137</v>
      </c>
      <c r="D266" s="12"/>
      <c r="E266" s="14">
        <v>18170</v>
      </c>
      <c r="F266" s="13" t="s">
        <v>163</v>
      </c>
    </row>
    <row r="267" spans="1:6" x14ac:dyDescent="0.15">
      <c r="A267" s="12" t="s">
        <v>690</v>
      </c>
      <c r="B267" s="26" t="s">
        <v>691</v>
      </c>
      <c r="C267" s="13" t="s">
        <v>142</v>
      </c>
      <c r="D267" s="12"/>
      <c r="E267" s="14">
        <v>69370</v>
      </c>
      <c r="F267" s="13" t="s">
        <v>163</v>
      </c>
    </row>
    <row r="268" spans="1:6" x14ac:dyDescent="0.15">
      <c r="A268" s="12" t="s">
        <v>692</v>
      </c>
      <c r="B268" s="26" t="s">
        <v>693</v>
      </c>
      <c r="C268" s="13" t="s">
        <v>142</v>
      </c>
      <c r="D268" s="12"/>
      <c r="E268" s="14">
        <v>41280</v>
      </c>
      <c r="F268" s="13" t="s">
        <v>163</v>
      </c>
    </row>
    <row r="269" spans="1:6" x14ac:dyDescent="0.15">
      <c r="A269" s="12" t="s">
        <v>694</v>
      </c>
      <c r="B269" s="12" t="s">
        <v>695</v>
      </c>
      <c r="C269" s="13" t="s">
        <v>142</v>
      </c>
      <c r="D269" s="12"/>
      <c r="E269" s="14">
        <v>26640</v>
      </c>
      <c r="F269" s="13" t="s">
        <v>163</v>
      </c>
    </row>
    <row r="270" spans="1:6" x14ac:dyDescent="0.15">
      <c r="A270" s="12" t="s">
        <v>696</v>
      </c>
      <c r="B270" s="12" t="s">
        <v>697</v>
      </c>
      <c r="C270" s="13" t="s">
        <v>142</v>
      </c>
      <c r="D270" s="12"/>
      <c r="E270" s="14">
        <v>47230</v>
      </c>
      <c r="F270" s="13" t="s">
        <v>163</v>
      </c>
    </row>
    <row r="271" spans="1:6" x14ac:dyDescent="0.15">
      <c r="A271" s="12" t="s">
        <v>698</v>
      </c>
      <c r="B271" s="12" t="s">
        <v>699</v>
      </c>
      <c r="C271" s="13" t="s">
        <v>142</v>
      </c>
      <c r="D271" s="12"/>
      <c r="E271" s="14">
        <v>110975</v>
      </c>
      <c r="F271" s="13" t="s">
        <v>163</v>
      </c>
    </row>
    <row r="272" spans="1:6" x14ac:dyDescent="0.15">
      <c r="A272" s="12" t="s">
        <v>700</v>
      </c>
      <c r="B272" s="12" t="s">
        <v>701</v>
      </c>
      <c r="C272" s="13" t="s">
        <v>142</v>
      </c>
      <c r="D272" s="12"/>
      <c r="E272" s="14">
        <v>79270</v>
      </c>
      <c r="F272" s="13" t="s">
        <v>163</v>
      </c>
    </row>
    <row r="273" spans="1:6" x14ac:dyDescent="0.15">
      <c r="A273" s="12" t="s">
        <v>702</v>
      </c>
      <c r="B273" s="12" t="s">
        <v>703</v>
      </c>
      <c r="C273" s="13" t="s">
        <v>142</v>
      </c>
      <c r="D273" s="12"/>
      <c r="E273" s="14">
        <v>150765</v>
      </c>
      <c r="F273" s="13" t="s">
        <v>163</v>
      </c>
    </row>
    <row r="274" spans="1:6" x14ac:dyDescent="0.15">
      <c r="A274" s="12" t="s">
        <v>704</v>
      </c>
      <c r="B274" s="12" t="s">
        <v>705</v>
      </c>
      <c r="C274" s="13" t="s">
        <v>137</v>
      </c>
      <c r="D274" s="12"/>
      <c r="E274" s="14">
        <v>14450</v>
      </c>
      <c r="F274" s="13" t="s">
        <v>163</v>
      </c>
    </row>
    <row r="275" spans="1:6" x14ac:dyDescent="0.15">
      <c r="A275" s="12" t="s">
        <v>706</v>
      </c>
      <c r="B275" s="12" t="s">
        <v>707</v>
      </c>
      <c r="C275" s="13" t="s">
        <v>137</v>
      </c>
      <c r="D275" s="12"/>
      <c r="E275" s="14">
        <v>19940</v>
      </c>
      <c r="F275" s="13" t="s">
        <v>163</v>
      </c>
    </row>
    <row r="276" spans="1:6" x14ac:dyDescent="0.15">
      <c r="A276" s="12" t="s">
        <v>708</v>
      </c>
      <c r="B276" s="12" t="s">
        <v>709</v>
      </c>
      <c r="C276" s="13" t="s">
        <v>137</v>
      </c>
      <c r="D276" s="12"/>
      <c r="E276" s="14">
        <v>15285</v>
      </c>
      <c r="F276" s="13" t="s">
        <v>163</v>
      </c>
    </row>
    <row r="277" spans="1:6" x14ac:dyDescent="0.15">
      <c r="A277" s="12" t="s">
        <v>710</v>
      </c>
      <c r="B277" s="12" t="s">
        <v>711</v>
      </c>
      <c r="C277" s="13" t="s">
        <v>137</v>
      </c>
      <c r="D277" s="12"/>
      <c r="E277" s="14">
        <v>18170</v>
      </c>
      <c r="F277" s="13" t="s">
        <v>163</v>
      </c>
    </row>
    <row r="278" spans="1:6" x14ac:dyDescent="0.15">
      <c r="A278" s="12" t="s">
        <v>712</v>
      </c>
      <c r="B278" s="12" t="s">
        <v>713</v>
      </c>
      <c r="C278" s="13" t="s">
        <v>137</v>
      </c>
      <c r="D278" s="12"/>
      <c r="E278" s="14">
        <v>55200</v>
      </c>
      <c r="F278" s="13" t="s">
        <v>163</v>
      </c>
    </row>
    <row r="279" spans="1:6" x14ac:dyDescent="0.15">
      <c r="A279" s="12" t="s">
        <v>714</v>
      </c>
      <c r="B279" s="12" t="s">
        <v>715</v>
      </c>
      <c r="C279" s="13" t="s">
        <v>137</v>
      </c>
      <c r="D279" s="12"/>
      <c r="E279" s="14">
        <v>94160</v>
      </c>
      <c r="F279" s="13" t="s">
        <v>163</v>
      </c>
    </row>
    <row r="280" spans="1:6" x14ac:dyDescent="0.15">
      <c r="A280" s="12" t="s">
        <v>716</v>
      </c>
      <c r="B280" s="26" t="s">
        <v>717</v>
      </c>
      <c r="C280" s="13" t="s">
        <v>142</v>
      </c>
      <c r="D280" s="12"/>
      <c r="E280" s="14">
        <v>36680</v>
      </c>
      <c r="F280" s="13" t="s">
        <v>163</v>
      </c>
    </row>
    <row r="281" spans="1:6" x14ac:dyDescent="0.15">
      <c r="A281" s="12" t="s">
        <v>718</v>
      </c>
      <c r="B281" s="26" t="s">
        <v>719</v>
      </c>
      <c r="C281" s="13" t="s">
        <v>137</v>
      </c>
      <c r="D281" s="12"/>
      <c r="E281" s="14">
        <v>24320</v>
      </c>
      <c r="F281" s="13" t="s">
        <v>163</v>
      </c>
    </row>
    <row r="282" spans="1:6" x14ac:dyDescent="0.15">
      <c r="A282" s="12" t="s">
        <v>720</v>
      </c>
      <c r="B282" s="26" t="s">
        <v>721</v>
      </c>
      <c r="C282" s="13" t="s">
        <v>142</v>
      </c>
      <c r="D282" s="12"/>
      <c r="E282" s="14">
        <v>106550</v>
      </c>
      <c r="F282" s="13" t="s">
        <v>163</v>
      </c>
    </row>
    <row r="283" spans="1:6" x14ac:dyDescent="0.15">
      <c r="A283" s="12" t="s">
        <v>722</v>
      </c>
      <c r="B283" s="26" t="s">
        <v>723</v>
      </c>
      <c r="C283" s="13" t="s">
        <v>142</v>
      </c>
      <c r="D283" s="12"/>
      <c r="E283" s="14">
        <v>51300</v>
      </c>
      <c r="F283" s="13" t="s">
        <v>163</v>
      </c>
    </row>
    <row r="284" spans="1:6" x14ac:dyDescent="0.15">
      <c r="A284" s="12" t="s">
        <v>724</v>
      </c>
      <c r="B284" s="12" t="s">
        <v>725</v>
      </c>
      <c r="C284" s="13" t="s">
        <v>142</v>
      </c>
      <c r="D284" s="12"/>
      <c r="E284" s="14">
        <v>71420</v>
      </c>
      <c r="F284" s="13" t="s">
        <v>163</v>
      </c>
    </row>
    <row r="285" spans="1:6" x14ac:dyDescent="0.15">
      <c r="A285" s="12" t="s">
        <v>726</v>
      </c>
      <c r="B285" s="12" t="s">
        <v>727</v>
      </c>
      <c r="C285" s="13" t="s">
        <v>137</v>
      </c>
      <c r="D285" s="12"/>
      <c r="E285" s="14">
        <v>29520</v>
      </c>
      <c r="F285" s="13" t="s">
        <v>163</v>
      </c>
    </row>
    <row r="286" spans="1:6" x14ac:dyDescent="0.15">
      <c r="A286" s="12" t="s">
        <v>728</v>
      </c>
      <c r="B286" s="12" t="s">
        <v>729</v>
      </c>
      <c r="C286" s="13" t="s">
        <v>142</v>
      </c>
      <c r="D286" s="12"/>
      <c r="E286" s="14">
        <v>99920</v>
      </c>
      <c r="F286" s="13" t="s">
        <v>163</v>
      </c>
    </row>
    <row r="287" spans="1:6" x14ac:dyDescent="0.15">
      <c r="A287" s="12" t="s">
        <v>730</v>
      </c>
      <c r="B287" s="26" t="s">
        <v>731</v>
      </c>
      <c r="C287" s="13" t="s">
        <v>142</v>
      </c>
      <c r="D287" s="12"/>
      <c r="E287" s="14">
        <v>14280</v>
      </c>
      <c r="F287" s="13" t="s">
        <v>163</v>
      </c>
    </row>
    <row r="288" spans="1:6" x14ac:dyDescent="0.15">
      <c r="A288" s="12" t="s">
        <v>732</v>
      </c>
      <c r="B288" s="26" t="s">
        <v>733</v>
      </c>
      <c r="C288" s="13" t="s">
        <v>142</v>
      </c>
      <c r="D288" s="12"/>
      <c r="E288" s="14">
        <v>27845</v>
      </c>
      <c r="F288" s="13" t="s">
        <v>163</v>
      </c>
    </row>
    <row r="289" spans="1:6" x14ac:dyDescent="0.15">
      <c r="A289" s="12" t="s">
        <v>734</v>
      </c>
      <c r="B289" s="26" t="s">
        <v>735</v>
      </c>
      <c r="C289" s="13" t="s">
        <v>142</v>
      </c>
      <c r="D289" s="12"/>
      <c r="E289" s="14">
        <v>19980</v>
      </c>
      <c r="F289" s="13" t="s">
        <v>163</v>
      </c>
    </row>
    <row r="290" spans="1:6" x14ac:dyDescent="0.15">
      <c r="A290" s="12" t="s">
        <v>736</v>
      </c>
      <c r="B290" s="12" t="s">
        <v>737</v>
      </c>
      <c r="C290" s="13" t="s">
        <v>142</v>
      </c>
      <c r="D290" s="13"/>
      <c r="E290" s="14">
        <v>32880</v>
      </c>
      <c r="F290" s="13" t="s">
        <v>163</v>
      </c>
    </row>
    <row r="291" spans="1:6" x14ac:dyDescent="0.15">
      <c r="A291" s="12" t="s">
        <v>738</v>
      </c>
      <c r="B291" s="12" t="s">
        <v>739</v>
      </c>
      <c r="C291" s="13" t="s">
        <v>137</v>
      </c>
      <c r="D291" s="13"/>
      <c r="E291" s="14">
        <v>21920</v>
      </c>
      <c r="F291" s="13" t="s">
        <v>163</v>
      </c>
    </row>
    <row r="292" spans="1:6" x14ac:dyDescent="0.15">
      <c r="A292" s="12" t="s">
        <v>740</v>
      </c>
      <c r="B292" s="12" t="s">
        <v>741</v>
      </c>
      <c r="C292" s="13" t="s">
        <v>142</v>
      </c>
      <c r="D292" s="13"/>
      <c r="E292" s="14">
        <v>46000</v>
      </c>
      <c r="F292" s="13" t="s">
        <v>163</v>
      </c>
    </row>
    <row r="293" spans="1:6" x14ac:dyDescent="0.15">
      <c r="A293" s="12" t="s">
        <v>742</v>
      </c>
      <c r="B293" s="26" t="s">
        <v>743</v>
      </c>
      <c r="C293" s="13" t="s">
        <v>142</v>
      </c>
      <c r="D293" s="12"/>
      <c r="E293" s="14">
        <v>17080</v>
      </c>
      <c r="F293" s="13" t="s">
        <v>163</v>
      </c>
    </row>
    <row r="294" spans="1:6" x14ac:dyDescent="0.15">
      <c r="A294" s="12" t="s">
        <v>744</v>
      </c>
      <c r="B294" s="26" t="s">
        <v>745</v>
      </c>
      <c r="C294" s="13" t="s">
        <v>137</v>
      </c>
      <c r="D294" s="12"/>
      <c r="E294" s="14">
        <v>10740</v>
      </c>
      <c r="F294" s="13" t="s">
        <v>163</v>
      </c>
    </row>
    <row r="295" spans="1:6" x14ac:dyDescent="0.15">
      <c r="A295" s="12" t="s">
        <v>746</v>
      </c>
      <c r="B295" s="26" t="s">
        <v>747</v>
      </c>
      <c r="C295" s="13" t="s">
        <v>142</v>
      </c>
      <c r="D295" s="12"/>
      <c r="E295" s="14">
        <v>48390</v>
      </c>
      <c r="F295" s="13" t="s">
        <v>163</v>
      </c>
    </row>
    <row r="296" spans="1:6" x14ac:dyDescent="0.15">
      <c r="A296" s="12" t="s">
        <v>748</v>
      </c>
      <c r="B296" s="26" t="s">
        <v>749</v>
      </c>
      <c r="C296" s="13" t="s">
        <v>142</v>
      </c>
      <c r="D296" s="12"/>
      <c r="E296" s="14">
        <v>23900</v>
      </c>
      <c r="F296" s="13" t="s">
        <v>163</v>
      </c>
    </row>
    <row r="297" spans="1:6" x14ac:dyDescent="0.15">
      <c r="A297" s="12" t="s">
        <v>750</v>
      </c>
      <c r="B297" s="26" t="s">
        <v>751</v>
      </c>
      <c r="C297" s="13" t="s">
        <v>142</v>
      </c>
      <c r="D297" s="12"/>
      <c r="E297" s="14">
        <v>30840</v>
      </c>
      <c r="F297" s="13" t="s">
        <v>163</v>
      </c>
    </row>
    <row r="298" spans="1:6" x14ac:dyDescent="0.15">
      <c r="A298" s="12" t="s">
        <v>752</v>
      </c>
      <c r="B298" s="26" t="s">
        <v>753</v>
      </c>
      <c r="C298" s="13" t="s">
        <v>142</v>
      </c>
      <c r="D298" s="12"/>
      <c r="E298" s="14">
        <v>69165</v>
      </c>
      <c r="F298" s="13" t="s">
        <v>163</v>
      </c>
    </row>
    <row r="299" spans="1:6" x14ac:dyDescent="0.15">
      <c r="A299" s="12" t="s">
        <v>754</v>
      </c>
      <c r="B299" s="26" t="s">
        <v>755</v>
      </c>
      <c r="C299" s="13" t="s">
        <v>142</v>
      </c>
      <c r="D299" s="12"/>
      <c r="E299" s="14">
        <v>43140</v>
      </c>
      <c r="F299" s="13" t="s">
        <v>163</v>
      </c>
    </row>
    <row r="300" spans="1:6" x14ac:dyDescent="0.15">
      <c r="A300" s="15" t="s">
        <v>756</v>
      </c>
      <c r="B300" s="15" t="s">
        <v>757</v>
      </c>
      <c r="C300" s="16" t="s">
        <v>137</v>
      </c>
      <c r="D300" s="16"/>
      <c r="E300" s="14">
        <v>24595</v>
      </c>
      <c r="F300" s="18" t="s">
        <v>163</v>
      </c>
    </row>
    <row r="301" spans="1:6" x14ac:dyDescent="0.15">
      <c r="A301" s="12" t="s">
        <v>758</v>
      </c>
      <c r="B301" s="26" t="s">
        <v>759</v>
      </c>
      <c r="C301" s="13" t="s">
        <v>142</v>
      </c>
      <c r="D301" s="12"/>
      <c r="E301" s="14">
        <v>39340</v>
      </c>
      <c r="F301" s="13" t="s">
        <v>163</v>
      </c>
    </row>
    <row r="302" spans="1:6" x14ac:dyDescent="0.15">
      <c r="A302" s="12" t="s">
        <v>760</v>
      </c>
      <c r="B302" s="26" t="s">
        <v>761</v>
      </c>
      <c r="C302" s="13" t="s">
        <v>137</v>
      </c>
      <c r="D302" s="12"/>
      <c r="E302" s="14">
        <v>29360</v>
      </c>
      <c r="F302" s="13" t="s">
        <v>163</v>
      </c>
    </row>
    <row r="303" spans="1:6" x14ac:dyDescent="0.15">
      <c r="A303" s="12" t="s">
        <v>762</v>
      </c>
      <c r="B303" s="26" t="s">
        <v>763</v>
      </c>
      <c r="C303" s="13" t="s">
        <v>142</v>
      </c>
      <c r="D303" s="12"/>
      <c r="E303" s="14">
        <v>129015</v>
      </c>
      <c r="F303" s="13" t="s">
        <v>163</v>
      </c>
    </row>
    <row r="304" spans="1:6" x14ac:dyDescent="0.15">
      <c r="A304" s="12" t="s">
        <v>764</v>
      </c>
      <c r="B304" s="26" t="s">
        <v>765</v>
      </c>
      <c r="C304" s="13" t="s">
        <v>142</v>
      </c>
      <c r="D304" s="12"/>
      <c r="E304" s="14">
        <v>54900</v>
      </c>
      <c r="F304" s="13" t="s">
        <v>163</v>
      </c>
    </row>
    <row r="305" spans="1:6" x14ac:dyDescent="0.15">
      <c r="A305" s="12" t="s">
        <v>766</v>
      </c>
      <c r="B305" s="26" t="s">
        <v>767</v>
      </c>
      <c r="C305" s="13" t="s">
        <v>142</v>
      </c>
      <c r="D305" s="12"/>
      <c r="E305" s="14">
        <v>55680</v>
      </c>
      <c r="F305" s="13" t="s">
        <v>163</v>
      </c>
    </row>
    <row r="306" spans="1:6" x14ac:dyDescent="0.15">
      <c r="A306" s="12" t="s">
        <v>768</v>
      </c>
      <c r="B306" s="26" t="s">
        <v>769</v>
      </c>
      <c r="C306" s="13" t="s">
        <v>142</v>
      </c>
      <c r="D306" s="12"/>
      <c r="E306" s="14">
        <v>131150</v>
      </c>
      <c r="F306" s="13" t="s">
        <v>163</v>
      </c>
    </row>
    <row r="307" spans="1:6" x14ac:dyDescent="0.15">
      <c r="A307" s="12" t="s">
        <v>770</v>
      </c>
      <c r="B307" s="26" t="s">
        <v>771</v>
      </c>
      <c r="C307" s="13" t="s">
        <v>142</v>
      </c>
      <c r="D307" s="12"/>
      <c r="E307" s="14">
        <v>77880</v>
      </c>
      <c r="F307" s="13" t="s">
        <v>163</v>
      </c>
    </row>
    <row r="308" spans="1:6" x14ac:dyDescent="0.15">
      <c r="A308" s="15" t="s">
        <v>772</v>
      </c>
      <c r="B308" s="15" t="s">
        <v>773</v>
      </c>
      <c r="C308" s="16" t="s">
        <v>137</v>
      </c>
      <c r="D308" s="16"/>
      <c r="E308" s="14">
        <v>46410</v>
      </c>
      <c r="F308" s="18" t="s">
        <v>163</v>
      </c>
    </row>
    <row r="309" spans="1:6" x14ac:dyDescent="0.15">
      <c r="A309" s="12" t="s">
        <v>774</v>
      </c>
      <c r="B309" s="12" t="s">
        <v>775</v>
      </c>
      <c r="C309" s="13" t="s">
        <v>142</v>
      </c>
      <c r="D309" s="13"/>
      <c r="E309" s="14">
        <v>86880</v>
      </c>
      <c r="F309" s="13" t="s">
        <v>163</v>
      </c>
    </row>
    <row r="310" spans="1:6" x14ac:dyDescent="0.15">
      <c r="A310" s="12" t="s">
        <v>776</v>
      </c>
      <c r="B310" s="12" t="s">
        <v>777</v>
      </c>
      <c r="C310" s="13" t="s">
        <v>137</v>
      </c>
      <c r="D310" s="13"/>
      <c r="E310" s="14">
        <v>66980</v>
      </c>
      <c r="F310" s="13" t="s">
        <v>163</v>
      </c>
    </row>
    <row r="311" spans="1:6" x14ac:dyDescent="0.15">
      <c r="A311" s="12" t="s">
        <v>778</v>
      </c>
      <c r="B311" s="12" t="s">
        <v>779</v>
      </c>
      <c r="C311" s="13" t="s">
        <v>142</v>
      </c>
      <c r="D311" s="13"/>
      <c r="E311" s="14">
        <v>121620</v>
      </c>
      <c r="F311" s="13" t="s">
        <v>163</v>
      </c>
    </row>
    <row r="312" spans="1:6" x14ac:dyDescent="0.15">
      <c r="A312" s="12" t="s">
        <v>780</v>
      </c>
      <c r="B312" s="12" t="s">
        <v>781</v>
      </c>
      <c r="C312" s="13" t="s">
        <v>142</v>
      </c>
      <c r="D312" s="13"/>
      <c r="E312" s="14">
        <v>63780</v>
      </c>
      <c r="F312" s="13" t="s">
        <v>163</v>
      </c>
    </row>
    <row r="313" spans="1:6" x14ac:dyDescent="0.15">
      <c r="A313" s="15" t="s">
        <v>782</v>
      </c>
      <c r="B313" s="15" t="s">
        <v>783</v>
      </c>
      <c r="C313" s="16" t="s">
        <v>137</v>
      </c>
      <c r="D313" s="16"/>
      <c r="E313" s="14">
        <v>48860</v>
      </c>
      <c r="F313" s="18" t="s">
        <v>163</v>
      </c>
    </row>
    <row r="314" spans="1:6" x14ac:dyDescent="0.15">
      <c r="A314" s="15" t="s">
        <v>784</v>
      </c>
      <c r="B314" s="15" t="s">
        <v>785</v>
      </c>
      <c r="C314" s="16" t="s">
        <v>142</v>
      </c>
      <c r="D314" s="16"/>
      <c r="E314" s="14">
        <v>89280</v>
      </c>
      <c r="F314" s="18" t="s">
        <v>163</v>
      </c>
    </row>
    <row r="315" spans="1:6" x14ac:dyDescent="0.15">
      <c r="A315" s="12" t="s">
        <v>786</v>
      </c>
      <c r="B315" s="26" t="s">
        <v>787</v>
      </c>
      <c r="C315" s="13" t="s">
        <v>142</v>
      </c>
      <c r="D315" s="12"/>
      <c r="E315" s="14">
        <v>72480</v>
      </c>
      <c r="F315" s="13" t="s">
        <v>163</v>
      </c>
    </row>
    <row r="316" spans="1:6" x14ac:dyDescent="0.15">
      <c r="A316" s="12" t="s">
        <v>788</v>
      </c>
      <c r="B316" s="26" t="s">
        <v>789</v>
      </c>
      <c r="C316" s="13" t="s">
        <v>137</v>
      </c>
      <c r="D316" s="12"/>
      <c r="E316" s="14">
        <v>55200</v>
      </c>
      <c r="F316" s="13" t="s">
        <v>163</v>
      </c>
    </row>
    <row r="317" spans="1:6" x14ac:dyDescent="0.15">
      <c r="A317" s="12" t="s">
        <v>790</v>
      </c>
      <c r="B317" s="26" t="s">
        <v>791</v>
      </c>
      <c r="C317" s="13" t="s">
        <v>142</v>
      </c>
      <c r="D317" s="12"/>
      <c r="E317" s="14">
        <v>254400</v>
      </c>
      <c r="F317" s="13" t="s">
        <v>163</v>
      </c>
    </row>
    <row r="318" spans="1:6" x14ac:dyDescent="0.15">
      <c r="A318" s="12" t="s">
        <v>792</v>
      </c>
      <c r="B318" s="26" t="s">
        <v>793</v>
      </c>
      <c r="C318" s="13" t="s">
        <v>142</v>
      </c>
      <c r="D318" s="12"/>
      <c r="E318" s="14">
        <v>101400</v>
      </c>
      <c r="F318" s="13" t="s">
        <v>163</v>
      </c>
    </row>
    <row r="319" spans="1:6" x14ac:dyDescent="0.15">
      <c r="A319" s="15" t="s">
        <v>794</v>
      </c>
      <c r="B319" s="15" t="s">
        <v>795</v>
      </c>
      <c r="C319" s="16" t="s">
        <v>142</v>
      </c>
      <c r="D319" s="16"/>
      <c r="E319" s="14">
        <v>118560</v>
      </c>
      <c r="F319" s="18" t="s">
        <v>163</v>
      </c>
    </row>
    <row r="320" spans="1:6" x14ac:dyDescent="0.15">
      <c r="A320" s="15" t="s">
        <v>796</v>
      </c>
      <c r="B320" s="15" t="s">
        <v>797</v>
      </c>
      <c r="C320" s="16" t="s">
        <v>137</v>
      </c>
      <c r="D320" s="16"/>
      <c r="E320" s="14">
        <v>92360</v>
      </c>
      <c r="F320" s="18" t="s">
        <v>163</v>
      </c>
    </row>
    <row r="321" spans="1:6" x14ac:dyDescent="0.15">
      <c r="A321" s="15" t="s">
        <v>798</v>
      </c>
      <c r="B321" s="15" t="s">
        <v>799</v>
      </c>
      <c r="C321" s="16" t="s">
        <v>142</v>
      </c>
      <c r="D321" s="16"/>
      <c r="E321" s="14">
        <v>165960</v>
      </c>
      <c r="F321" s="18" t="s">
        <v>163</v>
      </c>
    </row>
    <row r="322" spans="1:6" x14ac:dyDescent="0.15">
      <c r="A322" s="12" t="s">
        <v>800</v>
      </c>
      <c r="B322" s="26" t="s">
        <v>801</v>
      </c>
      <c r="C322" s="13" t="s">
        <v>142</v>
      </c>
      <c r="D322" s="12"/>
      <c r="E322" s="14">
        <v>121560</v>
      </c>
      <c r="F322" s="13" t="s">
        <v>163</v>
      </c>
    </row>
    <row r="323" spans="1:6" x14ac:dyDescent="0.15">
      <c r="A323" s="12" t="s">
        <v>802</v>
      </c>
      <c r="B323" s="26" t="s">
        <v>803</v>
      </c>
      <c r="C323" s="13" t="s">
        <v>137</v>
      </c>
      <c r="D323" s="12"/>
      <c r="E323" s="14">
        <v>94160</v>
      </c>
      <c r="F323" s="13" t="s">
        <v>163</v>
      </c>
    </row>
    <row r="324" spans="1:6" x14ac:dyDescent="0.15">
      <c r="A324" s="12" t="s">
        <v>804</v>
      </c>
      <c r="B324" s="26" t="s">
        <v>805</v>
      </c>
      <c r="C324" s="13" t="s">
        <v>142</v>
      </c>
      <c r="D324" s="12"/>
      <c r="E324" s="14">
        <v>496980</v>
      </c>
      <c r="F324" s="13" t="s">
        <v>163</v>
      </c>
    </row>
    <row r="325" spans="1:6" x14ac:dyDescent="0.15">
      <c r="A325" s="12" t="s">
        <v>806</v>
      </c>
      <c r="B325" s="26" t="s">
        <v>807</v>
      </c>
      <c r="C325" s="13" t="s">
        <v>142</v>
      </c>
      <c r="D325" s="12"/>
      <c r="E325" s="14">
        <v>170160</v>
      </c>
      <c r="F325" s="13" t="s">
        <v>163</v>
      </c>
    </row>
    <row r="326" spans="1:6" x14ac:dyDescent="0.15">
      <c r="A326" s="12" t="s">
        <v>808</v>
      </c>
      <c r="B326" s="12" t="s">
        <v>809</v>
      </c>
      <c r="C326" s="13" t="s">
        <v>142</v>
      </c>
      <c r="D326" s="13"/>
      <c r="E326" s="14">
        <v>167760</v>
      </c>
      <c r="F326" s="13" t="s">
        <v>163</v>
      </c>
    </row>
    <row r="327" spans="1:6" x14ac:dyDescent="0.15">
      <c r="A327" s="12" t="s">
        <v>810</v>
      </c>
      <c r="B327" s="12" t="s">
        <v>811</v>
      </c>
      <c r="C327" s="13" t="s">
        <v>137</v>
      </c>
      <c r="D327" s="13"/>
      <c r="E327" s="14">
        <v>130460</v>
      </c>
      <c r="F327" s="13" t="s">
        <v>163</v>
      </c>
    </row>
    <row r="328" spans="1:6" x14ac:dyDescent="0.15">
      <c r="A328" s="12" t="s">
        <v>812</v>
      </c>
      <c r="B328" s="12" t="s">
        <v>813</v>
      </c>
      <c r="C328" s="13" t="s">
        <v>142</v>
      </c>
      <c r="D328" s="13"/>
      <c r="E328" s="14">
        <v>234840</v>
      </c>
      <c r="F328" s="13" t="s">
        <v>163</v>
      </c>
    </row>
    <row r="329" spans="1:6" x14ac:dyDescent="0.15">
      <c r="A329" s="12" t="s">
        <v>814</v>
      </c>
      <c r="B329" s="26" t="s">
        <v>815</v>
      </c>
      <c r="C329" s="13" t="s">
        <v>142</v>
      </c>
      <c r="D329" s="12"/>
      <c r="E329" s="14">
        <v>231120</v>
      </c>
      <c r="F329" s="13" t="s">
        <v>163</v>
      </c>
    </row>
    <row r="330" spans="1:6" x14ac:dyDescent="0.15">
      <c r="A330" s="12" t="s">
        <v>816</v>
      </c>
      <c r="B330" s="26" t="s">
        <v>817</v>
      </c>
      <c r="C330" s="13" t="s">
        <v>137</v>
      </c>
      <c r="D330" s="12"/>
      <c r="E330" s="14">
        <v>181205</v>
      </c>
      <c r="F330" s="13" t="s">
        <v>163</v>
      </c>
    </row>
    <row r="331" spans="1:6" x14ac:dyDescent="0.15">
      <c r="A331" s="12" t="s">
        <v>818</v>
      </c>
      <c r="B331" s="26" t="s">
        <v>819</v>
      </c>
      <c r="C331" s="13" t="s">
        <v>142</v>
      </c>
      <c r="D331" s="12"/>
      <c r="E331" s="14">
        <v>993960</v>
      </c>
      <c r="F331" s="13" t="s">
        <v>163</v>
      </c>
    </row>
    <row r="332" spans="1:6" x14ac:dyDescent="0.15">
      <c r="A332" s="12" t="s">
        <v>820</v>
      </c>
      <c r="B332" s="26" t="s">
        <v>821</v>
      </c>
      <c r="C332" s="13" t="s">
        <v>142</v>
      </c>
      <c r="D332" s="12"/>
      <c r="E332" s="14">
        <v>323520</v>
      </c>
      <c r="F332" s="13" t="s">
        <v>163</v>
      </c>
    </row>
    <row r="333" spans="1:6" x14ac:dyDescent="0.15">
      <c r="A333" s="12" t="s">
        <v>822</v>
      </c>
      <c r="B333" s="26" t="s">
        <v>823</v>
      </c>
      <c r="C333" s="13" t="s">
        <v>142</v>
      </c>
      <c r="D333" s="12"/>
      <c r="E333" s="14">
        <v>18060</v>
      </c>
      <c r="F333" s="13" t="s">
        <v>163</v>
      </c>
    </row>
    <row r="334" spans="1:6" x14ac:dyDescent="0.15">
      <c r="A334" s="12" t="s">
        <v>824</v>
      </c>
      <c r="B334" s="26" t="s">
        <v>825</v>
      </c>
      <c r="C334" s="13" t="s">
        <v>142</v>
      </c>
      <c r="D334" s="12"/>
      <c r="E334" s="14">
        <v>26280</v>
      </c>
      <c r="F334" s="13" t="s">
        <v>163</v>
      </c>
    </row>
    <row r="335" spans="1:6" x14ac:dyDescent="0.15">
      <c r="A335" s="12" t="s">
        <v>826</v>
      </c>
      <c r="B335" s="26" t="s">
        <v>827</v>
      </c>
      <c r="C335" s="13" t="s">
        <v>142</v>
      </c>
      <c r="D335" s="12"/>
      <c r="E335" s="14">
        <v>27720</v>
      </c>
      <c r="F335" s="13" t="s">
        <v>163</v>
      </c>
    </row>
    <row r="336" spans="1:6" x14ac:dyDescent="0.15">
      <c r="A336" s="12" t="s">
        <v>828</v>
      </c>
      <c r="B336" s="26" t="s">
        <v>829</v>
      </c>
      <c r="C336" s="13" t="s">
        <v>142</v>
      </c>
      <c r="D336" s="12"/>
      <c r="E336" s="14">
        <v>44160</v>
      </c>
      <c r="F336" s="13" t="s">
        <v>163</v>
      </c>
    </row>
    <row r="337" spans="1:6" x14ac:dyDescent="0.15">
      <c r="A337" s="12" t="s">
        <v>830</v>
      </c>
      <c r="B337" s="26" t="s">
        <v>831</v>
      </c>
      <c r="C337" s="13" t="s">
        <v>142</v>
      </c>
      <c r="D337" s="12"/>
      <c r="E337" s="14">
        <v>12420</v>
      </c>
      <c r="F337" s="13" t="s">
        <v>163</v>
      </c>
    </row>
    <row r="338" spans="1:6" x14ac:dyDescent="0.15">
      <c r="A338" s="12" t="s">
        <v>832</v>
      </c>
      <c r="B338" s="26" t="s">
        <v>833</v>
      </c>
      <c r="C338" s="13" t="s">
        <v>137</v>
      </c>
      <c r="D338" s="12"/>
      <c r="E338" s="14">
        <v>7460</v>
      </c>
      <c r="F338" s="13" t="s">
        <v>163</v>
      </c>
    </row>
    <row r="339" spans="1:6" x14ac:dyDescent="0.15">
      <c r="A339" s="12" t="s">
        <v>834</v>
      </c>
      <c r="B339" s="26" t="s">
        <v>835</v>
      </c>
      <c r="C339" s="13" t="s">
        <v>142</v>
      </c>
      <c r="D339" s="12"/>
      <c r="E339" s="14">
        <v>23635</v>
      </c>
      <c r="F339" s="13" t="s">
        <v>163</v>
      </c>
    </row>
    <row r="340" spans="1:6" x14ac:dyDescent="0.15">
      <c r="A340" s="12" t="s">
        <v>836</v>
      </c>
      <c r="B340" s="26" t="s">
        <v>837</v>
      </c>
      <c r="C340" s="13" t="s">
        <v>142</v>
      </c>
      <c r="D340" s="12"/>
      <c r="E340" s="14">
        <v>17340</v>
      </c>
      <c r="F340" s="13" t="s">
        <v>163</v>
      </c>
    </row>
    <row r="341" spans="1:6" x14ac:dyDescent="0.15">
      <c r="A341" s="12" t="s">
        <v>838</v>
      </c>
      <c r="B341" s="26" t="s">
        <v>839</v>
      </c>
      <c r="C341" s="13" t="s">
        <v>142</v>
      </c>
      <c r="D341" s="12"/>
      <c r="E341" s="14">
        <v>18780</v>
      </c>
      <c r="F341" s="13" t="s">
        <v>163</v>
      </c>
    </row>
    <row r="342" spans="1:6" x14ac:dyDescent="0.15">
      <c r="A342" s="12" t="s">
        <v>840</v>
      </c>
      <c r="B342" s="26" t="s">
        <v>841</v>
      </c>
      <c r="C342" s="13" t="s">
        <v>137</v>
      </c>
      <c r="D342" s="12"/>
      <c r="E342" s="14">
        <v>12260</v>
      </c>
      <c r="F342" s="13" t="s">
        <v>163</v>
      </c>
    </row>
    <row r="343" spans="1:6" x14ac:dyDescent="0.15">
      <c r="A343" s="12" t="s">
        <v>842</v>
      </c>
      <c r="B343" s="26" t="s">
        <v>843</v>
      </c>
      <c r="C343" s="13" t="s">
        <v>142</v>
      </c>
      <c r="D343" s="12"/>
      <c r="E343" s="14">
        <v>32620</v>
      </c>
      <c r="F343" s="13" t="s">
        <v>163</v>
      </c>
    </row>
    <row r="344" spans="1:6" x14ac:dyDescent="0.15">
      <c r="A344" s="12" t="s">
        <v>844</v>
      </c>
      <c r="B344" s="26" t="s">
        <v>845</v>
      </c>
      <c r="C344" s="13" t="s">
        <v>142</v>
      </c>
      <c r="D344" s="12"/>
      <c r="E344" s="14">
        <v>26280</v>
      </c>
      <c r="F344" s="13" t="s">
        <v>163</v>
      </c>
    </row>
    <row r="345" spans="1:6" x14ac:dyDescent="0.15">
      <c r="A345" s="12" t="s">
        <v>846</v>
      </c>
      <c r="B345" s="26" t="s">
        <v>847</v>
      </c>
      <c r="C345" s="13" t="s">
        <v>142</v>
      </c>
      <c r="D345" s="12"/>
      <c r="E345" s="14">
        <v>16320</v>
      </c>
      <c r="F345" s="13" t="s">
        <v>163</v>
      </c>
    </row>
    <row r="346" spans="1:6" x14ac:dyDescent="0.15">
      <c r="A346" s="12" t="s">
        <v>848</v>
      </c>
      <c r="B346" s="26" t="s">
        <v>849</v>
      </c>
      <c r="C346" s="13" t="s">
        <v>137</v>
      </c>
      <c r="D346" s="12"/>
      <c r="E346" s="14">
        <v>10160</v>
      </c>
      <c r="F346" s="13" t="s">
        <v>163</v>
      </c>
    </row>
    <row r="347" spans="1:6" x14ac:dyDescent="0.15">
      <c r="A347" s="12" t="s">
        <v>850</v>
      </c>
      <c r="B347" s="26" t="s">
        <v>851</v>
      </c>
      <c r="C347" s="13" t="s">
        <v>142</v>
      </c>
      <c r="D347" s="12"/>
      <c r="E347" s="14">
        <v>40205</v>
      </c>
      <c r="F347" s="13" t="s">
        <v>163</v>
      </c>
    </row>
    <row r="348" spans="1:6" x14ac:dyDescent="0.15">
      <c r="A348" s="12" t="s">
        <v>852</v>
      </c>
      <c r="B348" s="26" t="s">
        <v>853</v>
      </c>
      <c r="C348" s="13" t="s">
        <v>142</v>
      </c>
      <c r="D348" s="12"/>
      <c r="E348" s="14">
        <v>22800</v>
      </c>
      <c r="F348" s="13" t="s">
        <v>163</v>
      </c>
    </row>
    <row r="349" spans="1:6" x14ac:dyDescent="0.15">
      <c r="A349" s="12" t="s">
        <v>854</v>
      </c>
      <c r="B349" s="26" t="s">
        <v>855</v>
      </c>
      <c r="C349" s="13" t="s">
        <v>142</v>
      </c>
      <c r="D349" s="12"/>
      <c r="E349" s="14">
        <v>18840</v>
      </c>
      <c r="F349" s="13" t="s">
        <v>163</v>
      </c>
    </row>
    <row r="350" spans="1:6" x14ac:dyDescent="0.15">
      <c r="A350" s="12" t="s">
        <v>856</v>
      </c>
      <c r="B350" s="26" t="s">
        <v>857</v>
      </c>
      <c r="C350" s="13" t="s">
        <v>137</v>
      </c>
      <c r="D350" s="12"/>
      <c r="E350" s="14">
        <v>11410</v>
      </c>
      <c r="F350" s="13" t="s">
        <v>163</v>
      </c>
    </row>
    <row r="351" spans="1:6" x14ac:dyDescent="0.15">
      <c r="A351" s="12" t="s">
        <v>858</v>
      </c>
      <c r="B351" s="26" t="s">
        <v>859</v>
      </c>
      <c r="C351" s="13" t="s">
        <v>142</v>
      </c>
      <c r="D351" s="12"/>
      <c r="E351" s="14">
        <v>38970</v>
      </c>
      <c r="F351" s="13" t="s">
        <v>163</v>
      </c>
    </row>
    <row r="352" spans="1:6" x14ac:dyDescent="0.15">
      <c r="A352" s="12" t="s">
        <v>860</v>
      </c>
      <c r="B352" s="26" t="s">
        <v>861</v>
      </c>
      <c r="C352" s="13" t="s">
        <v>142</v>
      </c>
      <c r="D352" s="12"/>
      <c r="E352" s="14">
        <v>26280</v>
      </c>
      <c r="F352" s="13" t="s">
        <v>163</v>
      </c>
    </row>
    <row r="353" spans="1:6" x14ac:dyDescent="0.15">
      <c r="A353" s="12" t="s">
        <v>862</v>
      </c>
      <c r="B353" s="12" t="s">
        <v>863</v>
      </c>
      <c r="C353" s="13" t="s">
        <v>142</v>
      </c>
      <c r="D353" s="13"/>
      <c r="E353" s="14">
        <v>21660</v>
      </c>
      <c r="F353" s="13" t="s">
        <v>163</v>
      </c>
    </row>
    <row r="354" spans="1:6" x14ac:dyDescent="0.15">
      <c r="A354" s="12" t="s">
        <v>864</v>
      </c>
      <c r="B354" s="12" t="s">
        <v>865</v>
      </c>
      <c r="C354" s="13" t="s">
        <v>137</v>
      </c>
      <c r="D354" s="13"/>
      <c r="E354" s="14">
        <v>13820</v>
      </c>
      <c r="F354" s="13" t="s">
        <v>163</v>
      </c>
    </row>
    <row r="355" spans="1:6" x14ac:dyDescent="0.15">
      <c r="A355" s="12" t="s">
        <v>866</v>
      </c>
      <c r="B355" s="12" t="s">
        <v>867</v>
      </c>
      <c r="C355" s="13" t="s">
        <v>142</v>
      </c>
      <c r="D355" s="13"/>
      <c r="E355" s="14">
        <v>30300</v>
      </c>
      <c r="F355" s="13" t="s">
        <v>163</v>
      </c>
    </row>
    <row r="356" spans="1:6" x14ac:dyDescent="0.15">
      <c r="A356" s="47" t="s">
        <v>868</v>
      </c>
      <c r="B356" s="48" t="s">
        <v>869</v>
      </c>
      <c r="C356" s="13" t="s">
        <v>142</v>
      </c>
      <c r="D356" s="13"/>
      <c r="E356" s="49">
        <v>31560</v>
      </c>
      <c r="F356" s="37" t="s">
        <v>163</v>
      </c>
    </row>
    <row r="357" spans="1:6" x14ac:dyDescent="0.15">
      <c r="A357" s="12" t="s">
        <v>870</v>
      </c>
      <c r="B357" s="26" t="s">
        <v>871</v>
      </c>
      <c r="C357" s="13" t="s">
        <v>137</v>
      </c>
      <c r="D357" s="12"/>
      <c r="E357" s="14">
        <v>21020</v>
      </c>
      <c r="F357" s="13" t="s">
        <v>163</v>
      </c>
    </row>
    <row r="358" spans="1:6" x14ac:dyDescent="0.15">
      <c r="A358" s="12" t="s">
        <v>872</v>
      </c>
      <c r="B358" s="26" t="s">
        <v>873</v>
      </c>
      <c r="C358" s="13" t="s">
        <v>142</v>
      </c>
      <c r="D358" s="12"/>
      <c r="E358" s="14">
        <v>55425</v>
      </c>
      <c r="F358" s="13" t="s">
        <v>163</v>
      </c>
    </row>
    <row r="359" spans="1:6" x14ac:dyDescent="0.15">
      <c r="A359" s="12" t="s">
        <v>874</v>
      </c>
      <c r="B359" s="26" t="s">
        <v>875</v>
      </c>
      <c r="C359" s="13" t="s">
        <v>142</v>
      </c>
      <c r="D359" s="12"/>
      <c r="E359" s="14">
        <v>44160</v>
      </c>
      <c r="F359" s="13" t="s">
        <v>163</v>
      </c>
    </row>
    <row r="360" spans="1:6" x14ac:dyDescent="0.15">
      <c r="A360" s="12" t="s">
        <v>876</v>
      </c>
      <c r="B360" s="26" t="s">
        <v>877</v>
      </c>
      <c r="C360" s="13" t="s">
        <v>142</v>
      </c>
      <c r="D360" s="12"/>
      <c r="E360" s="14">
        <v>26640</v>
      </c>
      <c r="F360" s="13" t="s">
        <v>163</v>
      </c>
    </row>
    <row r="361" spans="1:6" x14ac:dyDescent="0.15">
      <c r="A361" s="12" t="s">
        <v>878</v>
      </c>
      <c r="B361" s="26" t="s">
        <v>879</v>
      </c>
      <c r="C361" s="13" t="s">
        <v>137</v>
      </c>
      <c r="D361" s="12"/>
      <c r="E361" s="14">
        <v>16875</v>
      </c>
      <c r="F361" s="13" t="s">
        <v>163</v>
      </c>
    </row>
    <row r="362" spans="1:6" x14ac:dyDescent="0.15">
      <c r="A362" s="12" t="s">
        <v>880</v>
      </c>
      <c r="B362" s="26" t="s">
        <v>881</v>
      </c>
      <c r="C362" s="13" t="s">
        <v>142</v>
      </c>
      <c r="D362" s="12"/>
      <c r="E362" s="14">
        <v>69930</v>
      </c>
      <c r="F362" s="13" t="s">
        <v>163</v>
      </c>
    </row>
    <row r="363" spans="1:6" x14ac:dyDescent="0.15">
      <c r="A363" s="12" t="s">
        <v>882</v>
      </c>
      <c r="B363" s="26" t="s">
        <v>883</v>
      </c>
      <c r="C363" s="13" t="s">
        <v>142</v>
      </c>
      <c r="D363" s="12"/>
      <c r="E363" s="14">
        <v>37200</v>
      </c>
      <c r="F363" s="13" t="s">
        <v>163</v>
      </c>
    </row>
    <row r="364" spans="1:6" x14ac:dyDescent="0.15">
      <c r="A364" s="12" t="s">
        <v>884</v>
      </c>
      <c r="B364" s="26" t="s">
        <v>885</v>
      </c>
      <c r="C364" s="13" t="s">
        <v>142</v>
      </c>
      <c r="D364" s="12"/>
      <c r="E364" s="14">
        <v>34800</v>
      </c>
      <c r="F364" s="13" t="s">
        <v>163</v>
      </c>
    </row>
    <row r="365" spans="1:6" x14ac:dyDescent="0.15">
      <c r="A365" s="12" t="s">
        <v>886</v>
      </c>
      <c r="B365" s="26" t="s">
        <v>887</v>
      </c>
      <c r="C365" s="13" t="s">
        <v>137</v>
      </c>
      <c r="D365" s="12"/>
      <c r="E365" s="14">
        <v>22100</v>
      </c>
      <c r="F365" s="13" t="s">
        <v>163</v>
      </c>
    </row>
    <row r="366" spans="1:6" x14ac:dyDescent="0.15">
      <c r="A366" s="12" t="s">
        <v>888</v>
      </c>
      <c r="B366" s="26" t="s">
        <v>889</v>
      </c>
      <c r="C366" s="13" t="s">
        <v>142</v>
      </c>
      <c r="D366" s="12"/>
      <c r="E366" s="14">
        <v>99300</v>
      </c>
      <c r="F366" s="13" t="s">
        <v>163</v>
      </c>
    </row>
    <row r="367" spans="1:6" x14ac:dyDescent="0.15">
      <c r="A367" s="12" t="s">
        <v>890</v>
      </c>
      <c r="B367" s="26" t="s">
        <v>891</v>
      </c>
      <c r="C367" s="13" t="s">
        <v>142</v>
      </c>
      <c r="D367" s="12"/>
      <c r="E367" s="14">
        <v>48720</v>
      </c>
      <c r="F367" s="13" t="s">
        <v>163</v>
      </c>
    </row>
    <row r="368" spans="1:6" x14ac:dyDescent="0.15">
      <c r="A368" s="12" t="s">
        <v>892</v>
      </c>
      <c r="B368" s="12" t="s">
        <v>893</v>
      </c>
      <c r="C368" s="13" t="s">
        <v>142</v>
      </c>
      <c r="D368" s="13"/>
      <c r="E368" s="14">
        <v>37320</v>
      </c>
      <c r="F368" s="13" t="s">
        <v>163</v>
      </c>
    </row>
    <row r="369" spans="1:6" x14ac:dyDescent="0.15">
      <c r="A369" s="12" t="s">
        <v>894</v>
      </c>
      <c r="B369" s="12" t="s">
        <v>895</v>
      </c>
      <c r="C369" s="13" t="s">
        <v>137</v>
      </c>
      <c r="D369" s="13"/>
      <c r="E369" s="14">
        <v>24100</v>
      </c>
      <c r="F369" s="13" t="s">
        <v>163</v>
      </c>
    </row>
    <row r="370" spans="1:6" x14ac:dyDescent="0.15">
      <c r="A370" s="12" t="s">
        <v>896</v>
      </c>
      <c r="B370" s="12" t="s">
        <v>897</v>
      </c>
      <c r="C370" s="13" t="s">
        <v>142</v>
      </c>
      <c r="D370" s="13"/>
      <c r="E370" s="14">
        <v>52200</v>
      </c>
      <c r="F370" s="13" t="s">
        <v>163</v>
      </c>
    </row>
    <row r="371" spans="1:6" x14ac:dyDescent="0.15">
      <c r="A371" s="12" t="s">
        <v>898</v>
      </c>
      <c r="B371" s="26" t="s">
        <v>899</v>
      </c>
      <c r="C371" s="13" t="s">
        <v>142</v>
      </c>
      <c r="D371" s="12"/>
      <c r="E371" s="14">
        <v>24980</v>
      </c>
      <c r="F371" s="13" t="s">
        <v>163</v>
      </c>
    </row>
    <row r="372" spans="1:6" x14ac:dyDescent="0.15">
      <c r="A372" s="12" t="s">
        <v>900</v>
      </c>
      <c r="B372" s="12" t="s">
        <v>901</v>
      </c>
      <c r="C372" s="13" t="s">
        <v>137</v>
      </c>
      <c r="D372" s="13"/>
      <c r="E372" s="14">
        <v>16740</v>
      </c>
      <c r="F372" s="13" t="s">
        <v>163</v>
      </c>
    </row>
    <row r="373" spans="1:6" x14ac:dyDescent="0.15">
      <c r="A373" s="12" t="s">
        <v>902</v>
      </c>
      <c r="B373" s="26" t="s">
        <v>903</v>
      </c>
      <c r="C373" s="13" t="s">
        <v>142</v>
      </c>
      <c r="D373" s="12"/>
      <c r="E373" s="14">
        <v>55650</v>
      </c>
      <c r="F373" s="13" t="s">
        <v>163</v>
      </c>
    </row>
    <row r="374" spans="1:6" x14ac:dyDescent="0.15">
      <c r="A374" s="12" t="s">
        <v>904</v>
      </c>
      <c r="B374" s="26" t="s">
        <v>905</v>
      </c>
      <c r="C374" s="13" t="s">
        <v>142</v>
      </c>
      <c r="D374" s="12"/>
      <c r="E374" s="14">
        <v>34880</v>
      </c>
      <c r="F374" s="13" t="s">
        <v>163</v>
      </c>
    </row>
    <row r="375" spans="1:6" x14ac:dyDescent="0.15">
      <c r="A375" s="12" t="s">
        <v>906</v>
      </c>
      <c r="B375" s="26" t="s">
        <v>907</v>
      </c>
      <c r="C375" s="13" t="s">
        <v>142</v>
      </c>
      <c r="D375" s="12"/>
      <c r="E375" s="14">
        <v>31480</v>
      </c>
      <c r="F375" s="13" t="s">
        <v>163</v>
      </c>
    </row>
    <row r="376" spans="1:6" x14ac:dyDescent="0.15">
      <c r="A376" s="12" t="s">
        <v>908</v>
      </c>
      <c r="B376" s="12" t="s">
        <v>909</v>
      </c>
      <c r="C376" s="13" t="s">
        <v>137</v>
      </c>
      <c r="D376" s="13"/>
      <c r="E376" s="14">
        <v>21240</v>
      </c>
      <c r="F376" s="13" t="s">
        <v>163</v>
      </c>
    </row>
    <row r="377" spans="1:6" x14ac:dyDescent="0.15">
      <c r="A377" s="12" t="s">
        <v>910</v>
      </c>
      <c r="B377" s="26" t="s">
        <v>911</v>
      </c>
      <c r="C377" s="13" t="s">
        <v>142</v>
      </c>
      <c r="D377" s="12"/>
      <c r="E377" s="14">
        <v>80910</v>
      </c>
      <c r="F377" s="13" t="s">
        <v>163</v>
      </c>
    </row>
    <row r="378" spans="1:6" x14ac:dyDescent="0.15">
      <c r="A378" s="12" t="s">
        <v>912</v>
      </c>
      <c r="B378" s="26" t="s">
        <v>913</v>
      </c>
      <c r="C378" s="13" t="s">
        <v>142</v>
      </c>
      <c r="D378" s="12"/>
      <c r="E378" s="14">
        <v>43980</v>
      </c>
      <c r="F378" s="13" t="s">
        <v>163</v>
      </c>
    </row>
    <row r="379" spans="1:6" x14ac:dyDescent="0.15">
      <c r="A379" s="12" t="s">
        <v>914</v>
      </c>
      <c r="B379" s="12" t="s">
        <v>915</v>
      </c>
      <c r="C379" s="13" t="s">
        <v>137</v>
      </c>
      <c r="D379" s="12"/>
      <c r="E379" s="14">
        <v>11410</v>
      </c>
      <c r="F379" s="13" t="s">
        <v>163</v>
      </c>
    </row>
    <row r="380" spans="1:6" x14ac:dyDescent="0.15">
      <c r="A380" s="12" t="s">
        <v>916</v>
      </c>
      <c r="B380" s="12" t="s">
        <v>917</v>
      </c>
      <c r="C380" s="13" t="s">
        <v>137</v>
      </c>
      <c r="D380" s="12"/>
      <c r="E380" s="14">
        <v>21020</v>
      </c>
      <c r="F380" s="13" t="s">
        <v>163</v>
      </c>
    </row>
    <row r="381" spans="1:6" x14ac:dyDescent="0.15">
      <c r="A381" s="12" t="s">
        <v>918</v>
      </c>
      <c r="B381" s="12" t="s">
        <v>919</v>
      </c>
      <c r="C381" s="13" t="s">
        <v>137</v>
      </c>
      <c r="D381" s="12"/>
      <c r="E381" s="14">
        <v>16875</v>
      </c>
      <c r="F381" s="13" t="s">
        <v>163</v>
      </c>
    </row>
    <row r="382" spans="1:6" x14ac:dyDescent="0.15">
      <c r="A382" s="12" t="s">
        <v>920</v>
      </c>
      <c r="B382" s="12" t="s">
        <v>921</v>
      </c>
      <c r="C382" s="13" t="s">
        <v>137</v>
      </c>
      <c r="D382" s="12"/>
      <c r="E382" s="14">
        <v>22100</v>
      </c>
      <c r="F382" s="13" t="s">
        <v>163</v>
      </c>
    </row>
    <row r="383" spans="1:6" x14ac:dyDescent="0.15">
      <c r="A383" s="12" t="s">
        <v>922</v>
      </c>
      <c r="B383" s="26" t="s">
        <v>923</v>
      </c>
      <c r="C383" s="13" t="s">
        <v>142</v>
      </c>
      <c r="D383" s="12"/>
      <c r="E383" s="14">
        <v>27780</v>
      </c>
      <c r="F383" s="13" t="s">
        <v>163</v>
      </c>
    </row>
    <row r="384" spans="1:6" x14ac:dyDescent="0.15">
      <c r="A384" s="12" t="s">
        <v>924</v>
      </c>
      <c r="B384" s="26" t="s">
        <v>925</v>
      </c>
      <c r="C384" s="13" t="s">
        <v>137</v>
      </c>
      <c r="D384" s="12"/>
      <c r="E384" s="14">
        <v>18720</v>
      </c>
      <c r="F384" s="13" t="s">
        <v>163</v>
      </c>
    </row>
    <row r="385" spans="1:6" x14ac:dyDescent="0.15">
      <c r="A385" s="12" t="s">
        <v>926</v>
      </c>
      <c r="B385" s="26" t="s">
        <v>927</v>
      </c>
      <c r="C385" s="13" t="s">
        <v>142</v>
      </c>
      <c r="D385" s="12"/>
      <c r="E385" s="14">
        <v>77500</v>
      </c>
      <c r="F385" s="13" t="s">
        <v>163</v>
      </c>
    </row>
    <row r="386" spans="1:6" x14ac:dyDescent="0.15">
      <c r="A386" s="12" t="s">
        <v>928</v>
      </c>
      <c r="B386" s="26" t="s">
        <v>929</v>
      </c>
      <c r="C386" s="13" t="s">
        <v>142</v>
      </c>
      <c r="D386" s="12"/>
      <c r="E386" s="14">
        <v>38880</v>
      </c>
      <c r="F386" s="13" t="s">
        <v>163</v>
      </c>
    </row>
    <row r="387" spans="1:6" x14ac:dyDescent="0.15">
      <c r="A387" s="12" t="s">
        <v>930</v>
      </c>
      <c r="B387" s="26" t="s">
        <v>931</v>
      </c>
      <c r="C387" s="13" t="s">
        <v>142</v>
      </c>
      <c r="D387" s="12"/>
      <c r="E387" s="14">
        <v>34280</v>
      </c>
      <c r="F387" s="13" t="s">
        <v>163</v>
      </c>
    </row>
    <row r="388" spans="1:6" x14ac:dyDescent="0.15">
      <c r="A388" s="12" t="s">
        <v>932</v>
      </c>
      <c r="B388" s="26" t="s">
        <v>933</v>
      </c>
      <c r="C388" s="13" t="s">
        <v>137</v>
      </c>
      <c r="D388" s="12"/>
      <c r="E388" s="14">
        <v>23220</v>
      </c>
      <c r="F388" s="13" t="s">
        <v>163</v>
      </c>
    </row>
    <row r="389" spans="1:6" x14ac:dyDescent="0.15">
      <c r="A389" s="12" t="s">
        <v>934</v>
      </c>
      <c r="B389" s="26" t="s">
        <v>935</v>
      </c>
      <c r="C389" s="13" t="s">
        <v>142</v>
      </c>
      <c r="D389" s="12"/>
      <c r="E389" s="14">
        <v>101860</v>
      </c>
      <c r="F389" s="13" t="s">
        <v>163</v>
      </c>
    </row>
    <row r="390" spans="1:6" x14ac:dyDescent="0.15">
      <c r="A390" s="12" t="s">
        <v>936</v>
      </c>
      <c r="B390" s="26" t="s">
        <v>937</v>
      </c>
      <c r="C390" s="13" t="s">
        <v>142</v>
      </c>
      <c r="D390" s="12"/>
      <c r="E390" s="14">
        <v>47900</v>
      </c>
      <c r="F390" s="13" t="s">
        <v>163</v>
      </c>
    </row>
    <row r="391" spans="1:6" x14ac:dyDescent="0.15">
      <c r="A391" s="12" t="s">
        <v>938</v>
      </c>
      <c r="B391" s="12" t="s">
        <v>939</v>
      </c>
      <c r="C391" s="13" t="s">
        <v>142</v>
      </c>
      <c r="D391" s="13"/>
      <c r="E391" s="14">
        <v>43180</v>
      </c>
      <c r="F391" s="13" t="s">
        <v>163</v>
      </c>
    </row>
    <row r="392" spans="1:6" x14ac:dyDescent="0.15">
      <c r="A392" s="12" t="s">
        <v>940</v>
      </c>
      <c r="B392" s="12" t="s">
        <v>941</v>
      </c>
      <c r="C392" s="13" t="s">
        <v>137</v>
      </c>
      <c r="D392" s="13"/>
      <c r="E392" s="14">
        <v>29320</v>
      </c>
      <c r="F392" s="13" t="s">
        <v>163</v>
      </c>
    </row>
    <row r="393" spans="1:6" x14ac:dyDescent="0.15">
      <c r="A393" s="12" t="s">
        <v>942</v>
      </c>
      <c r="B393" s="12" t="s">
        <v>943</v>
      </c>
      <c r="C393" s="13" t="s">
        <v>142</v>
      </c>
      <c r="D393" s="13"/>
      <c r="E393" s="14">
        <v>60400</v>
      </c>
      <c r="F393" s="13" t="s">
        <v>163</v>
      </c>
    </row>
    <row r="394" spans="1:6" x14ac:dyDescent="0.15">
      <c r="A394" s="12" t="s">
        <v>944</v>
      </c>
      <c r="B394" s="26" t="s">
        <v>945</v>
      </c>
      <c r="C394" s="13" t="s">
        <v>142</v>
      </c>
      <c r="D394" s="12"/>
      <c r="E394" s="14">
        <v>51600</v>
      </c>
      <c r="F394" s="13" t="s">
        <v>163</v>
      </c>
    </row>
    <row r="395" spans="1:6" x14ac:dyDescent="0.15">
      <c r="A395" s="12" t="s">
        <v>946</v>
      </c>
      <c r="B395" s="26" t="s">
        <v>947</v>
      </c>
      <c r="C395" s="13" t="s">
        <v>142</v>
      </c>
      <c r="D395" s="12"/>
      <c r="E395" s="14">
        <v>139775</v>
      </c>
      <c r="F395" s="13" t="s">
        <v>163</v>
      </c>
    </row>
    <row r="396" spans="1:6" x14ac:dyDescent="0.15">
      <c r="A396" s="12" t="s">
        <v>948</v>
      </c>
      <c r="B396" s="26" t="s">
        <v>949</v>
      </c>
      <c r="C396" s="13" t="s">
        <v>142</v>
      </c>
      <c r="D396" s="12"/>
      <c r="E396" s="14">
        <v>66000</v>
      </c>
      <c r="F396" s="13" t="s">
        <v>163</v>
      </c>
    </row>
    <row r="397" spans="1:6" x14ac:dyDescent="0.15">
      <c r="A397" s="12" t="s">
        <v>950</v>
      </c>
      <c r="B397" s="12" t="s">
        <v>951</v>
      </c>
      <c r="C397" s="13" t="s">
        <v>142</v>
      </c>
      <c r="D397" s="13"/>
      <c r="E397" s="14">
        <v>66480</v>
      </c>
      <c r="F397" s="13" t="s">
        <v>163</v>
      </c>
    </row>
    <row r="398" spans="1:6" x14ac:dyDescent="0.15">
      <c r="A398" s="12" t="s">
        <v>952</v>
      </c>
      <c r="B398" s="12" t="s">
        <v>953</v>
      </c>
      <c r="C398" s="13" t="s">
        <v>142</v>
      </c>
      <c r="D398" s="13"/>
      <c r="E398" s="14">
        <v>92880</v>
      </c>
      <c r="F398" s="13" t="s">
        <v>163</v>
      </c>
    </row>
    <row r="399" spans="1:6" x14ac:dyDescent="0.15">
      <c r="A399" s="12" t="s">
        <v>954</v>
      </c>
      <c r="B399" s="15" t="s">
        <v>955</v>
      </c>
      <c r="C399" s="13" t="s">
        <v>137</v>
      </c>
      <c r="D399" s="12"/>
      <c r="E399" s="14">
        <v>2725</v>
      </c>
      <c r="F399" s="13" t="s">
        <v>163</v>
      </c>
    </row>
    <row r="400" spans="1:6" x14ac:dyDescent="0.15">
      <c r="A400" s="12" t="s">
        <v>956</v>
      </c>
      <c r="B400" s="12" t="s">
        <v>957</v>
      </c>
      <c r="C400" s="13" t="s">
        <v>137</v>
      </c>
      <c r="D400" s="13"/>
      <c r="E400" s="14">
        <v>2725</v>
      </c>
      <c r="F400" s="13" t="s">
        <v>163</v>
      </c>
    </row>
    <row r="401" spans="1:6" x14ac:dyDescent="0.15">
      <c r="A401" s="12" t="s">
        <v>958</v>
      </c>
      <c r="B401" s="12" t="s">
        <v>959</v>
      </c>
      <c r="C401" s="13" t="s">
        <v>137</v>
      </c>
      <c r="D401" s="13"/>
      <c r="E401" s="14">
        <v>2725</v>
      </c>
      <c r="F401" s="13" t="s">
        <v>163</v>
      </c>
    </row>
    <row r="402" spans="1:6" x14ac:dyDescent="0.15">
      <c r="A402" s="12" t="s">
        <v>960</v>
      </c>
      <c r="B402" s="15" t="s">
        <v>961</v>
      </c>
      <c r="C402" s="13" t="s">
        <v>137</v>
      </c>
      <c r="D402" s="12"/>
      <c r="E402" s="14">
        <v>3725</v>
      </c>
      <c r="F402" s="13" t="s">
        <v>163</v>
      </c>
    </row>
    <row r="403" spans="1:6" x14ac:dyDescent="0.15">
      <c r="A403" s="12" t="s">
        <v>962</v>
      </c>
      <c r="B403" s="12" t="s">
        <v>963</v>
      </c>
      <c r="C403" s="13" t="s">
        <v>137</v>
      </c>
      <c r="D403" s="13"/>
      <c r="E403" s="14">
        <v>3725</v>
      </c>
      <c r="F403" s="13" t="s">
        <v>163</v>
      </c>
    </row>
    <row r="404" spans="1:6" x14ac:dyDescent="0.15">
      <c r="A404" s="12" t="s">
        <v>964</v>
      </c>
      <c r="B404" s="12" t="s">
        <v>965</v>
      </c>
      <c r="C404" s="13" t="s">
        <v>141</v>
      </c>
      <c r="D404" s="13"/>
      <c r="E404" s="14">
        <v>10820</v>
      </c>
      <c r="F404" s="13" t="s">
        <v>163</v>
      </c>
    </row>
    <row r="405" spans="1:6" x14ac:dyDescent="0.15">
      <c r="A405" s="12" t="s">
        <v>966</v>
      </c>
      <c r="B405" s="12" t="s">
        <v>967</v>
      </c>
      <c r="C405" s="13" t="s">
        <v>141</v>
      </c>
      <c r="D405" s="13"/>
      <c r="E405" s="14">
        <v>7730</v>
      </c>
      <c r="F405" s="13" t="s">
        <v>163</v>
      </c>
    </row>
    <row r="406" spans="1:6" x14ac:dyDescent="0.15">
      <c r="A406" s="12" t="s">
        <v>968</v>
      </c>
      <c r="B406" s="26" t="s">
        <v>969</v>
      </c>
      <c r="C406" s="13" t="s">
        <v>141</v>
      </c>
      <c r="D406" s="12"/>
      <c r="E406" s="14">
        <v>19500</v>
      </c>
      <c r="F406" s="13" t="s">
        <v>163</v>
      </c>
    </row>
    <row r="407" spans="1:6" x14ac:dyDescent="0.15">
      <c r="A407" s="12" t="s">
        <v>970</v>
      </c>
      <c r="B407" s="12" t="s">
        <v>971</v>
      </c>
      <c r="C407" s="13" t="s">
        <v>141</v>
      </c>
      <c r="D407" s="13"/>
      <c r="E407" s="14">
        <v>19500</v>
      </c>
      <c r="F407" s="13" t="s">
        <v>163</v>
      </c>
    </row>
    <row r="408" spans="1:6" x14ac:dyDescent="0.15">
      <c r="A408" s="50" t="s">
        <v>972</v>
      </c>
      <c r="B408" s="51" t="s">
        <v>973</v>
      </c>
      <c r="C408" s="37" t="s">
        <v>144</v>
      </c>
      <c r="D408" s="24"/>
      <c r="E408" s="43">
        <v>75</v>
      </c>
      <c r="F408" s="37" t="s">
        <v>163</v>
      </c>
    </row>
    <row r="409" spans="1:6" x14ac:dyDescent="0.15">
      <c r="A409" s="50" t="s">
        <v>974</v>
      </c>
      <c r="B409" s="51" t="s">
        <v>975</v>
      </c>
      <c r="C409" s="37" t="s">
        <v>144</v>
      </c>
      <c r="D409" s="24"/>
      <c r="E409" s="52">
        <v>82.5</v>
      </c>
      <c r="F409" s="37" t="s">
        <v>163</v>
      </c>
    </row>
    <row r="410" spans="1:6" x14ac:dyDescent="0.15">
      <c r="A410" s="50" t="s">
        <v>976</v>
      </c>
      <c r="B410" s="51" t="s">
        <v>977</v>
      </c>
      <c r="C410" s="37" t="s">
        <v>144</v>
      </c>
      <c r="D410" s="24"/>
      <c r="E410" s="52">
        <v>37.5</v>
      </c>
      <c r="F410" s="37" t="s">
        <v>163</v>
      </c>
    </row>
    <row r="411" spans="1:6" x14ac:dyDescent="0.15">
      <c r="A411" s="50" t="s">
        <v>978</v>
      </c>
      <c r="B411" s="51" t="s">
        <v>979</v>
      </c>
      <c r="C411" s="37" t="s">
        <v>144</v>
      </c>
      <c r="D411" s="24"/>
      <c r="E411" s="43">
        <v>60</v>
      </c>
      <c r="F411" s="37" t="s">
        <v>163</v>
      </c>
    </row>
    <row r="412" spans="1:6" x14ac:dyDescent="0.15">
      <c r="A412" s="12" t="s">
        <v>980</v>
      </c>
      <c r="B412" s="26" t="s">
        <v>981</v>
      </c>
      <c r="C412" s="13" t="s">
        <v>142</v>
      </c>
      <c r="D412" s="12"/>
      <c r="E412" s="14">
        <v>79140</v>
      </c>
      <c r="F412" s="13" t="s">
        <v>163</v>
      </c>
    </row>
    <row r="413" spans="1:6" x14ac:dyDescent="0.15">
      <c r="A413" s="12" t="s">
        <v>982</v>
      </c>
      <c r="B413" s="26" t="s">
        <v>983</v>
      </c>
      <c r="C413" s="13" t="s">
        <v>142</v>
      </c>
      <c r="D413" s="12"/>
      <c r="E413" s="14">
        <v>2705</v>
      </c>
      <c r="F413" s="13" t="s">
        <v>163</v>
      </c>
    </row>
    <row r="414" spans="1:6" x14ac:dyDescent="0.15">
      <c r="A414" s="12" t="s">
        <v>984</v>
      </c>
      <c r="B414" s="26" t="s">
        <v>985</v>
      </c>
      <c r="C414" s="13" t="s">
        <v>142</v>
      </c>
      <c r="D414" s="12"/>
      <c r="E414" s="14">
        <v>44880</v>
      </c>
      <c r="F414" s="13" t="s">
        <v>163</v>
      </c>
    </row>
    <row r="415" spans="1:6" x14ac:dyDescent="0.15">
      <c r="A415" s="12" t="s">
        <v>986</v>
      </c>
      <c r="B415" s="26" t="s">
        <v>987</v>
      </c>
      <c r="C415" s="13" t="s">
        <v>142</v>
      </c>
      <c r="D415" s="12"/>
      <c r="E415" s="14">
        <v>1590</v>
      </c>
      <c r="F415" s="13" t="s">
        <v>163</v>
      </c>
    </row>
    <row r="416" spans="1:6" x14ac:dyDescent="0.15">
      <c r="A416" s="12" t="s">
        <v>988</v>
      </c>
      <c r="B416" s="26" t="s">
        <v>989</v>
      </c>
      <c r="C416" s="13" t="s">
        <v>142</v>
      </c>
      <c r="D416" s="12"/>
      <c r="E416" s="14">
        <v>79140</v>
      </c>
      <c r="F416" s="13" t="s">
        <v>163</v>
      </c>
    </row>
    <row r="417" spans="1:6" x14ac:dyDescent="0.15">
      <c r="A417" s="12" t="s">
        <v>990</v>
      </c>
      <c r="B417" s="26" t="s">
        <v>991</v>
      </c>
      <c r="C417" s="13" t="s">
        <v>142</v>
      </c>
      <c r="D417" s="12"/>
      <c r="E417" s="14">
        <v>2705</v>
      </c>
      <c r="F417" s="13" t="s">
        <v>163</v>
      </c>
    </row>
    <row r="418" spans="1:6" x14ac:dyDescent="0.15">
      <c r="A418" s="12" t="s">
        <v>992</v>
      </c>
      <c r="B418" s="26" t="s">
        <v>993</v>
      </c>
      <c r="C418" s="13" t="s">
        <v>142</v>
      </c>
      <c r="D418" s="12"/>
      <c r="E418" s="14">
        <v>112560</v>
      </c>
      <c r="F418" s="13" t="s">
        <v>163</v>
      </c>
    </row>
    <row r="419" spans="1:6" x14ac:dyDescent="0.15">
      <c r="A419" s="12" t="s">
        <v>994</v>
      </c>
      <c r="B419" s="26" t="s">
        <v>995</v>
      </c>
      <c r="C419" s="13" t="s">
        <v>142</v>
      </c>
      <c r="D419" s="12"/>
      <c r="E419" s="14">
        <v>5165</v>
      </c>
      <c r="F419" s="13" t="s">
        <v>163</v>
      </c>
    </row>
    <row r="420" spans="1:6" x14ac:dyDescent="0.15">
      <c r="A420" s="12" t="s">
        <v>996</v>
      </c>
      <c r="B420" s="15" t="s">
        <v>997</v>
      </c>
      <c r="C420" s="13" t="s">
        <v>141</v>
      </c>
      <c r="D420" s="12"/>
      <c r="E420" s="14">
        <v>21925</v>
      </c>
      <c r="F420" s="13" t="s">
        <v>163</v>
      </c>
    </row>
    <row r="421" spans="1:6" x14ac:dyDescent="0.15">
      <c r="A421" s="12" t="s">
        <v>998</v>
      </c>
      <c r="B421" s="26" t="s">
        <v>999</v>
      </c>
      <c r="C421" s="13" t="s">
        <v>141</v>
      </c>
      <c r="D421" s="12"/>
      <c r="E421" s="14">
        <v>21925</v>
      </c>
      <c r="F421" s="13" t="s">
        <v>163</v>
      </c>
    </row>
    <row r="422" spans="1:6" x14ac:dyDescent="0.15">
      <c r="A422" s="12" t="s">
        <v>1000</v>
      </c>
      <c r="B422" s="15" t="s">
        <v>1001</v>
      </c>
      <c r="C422" s="13" t="s">
        <v>141</v>
      </c>
      <c r="D422" s="12"/>
      <c r="E422" s="14">
        <v>21370</v>
      </c>
      <c r="F422" s="13" t="s">
        <v>163</v>
      </c>
    </row>
    <row r="423" spans="1:6" x14ac:dyDescent="0.15">
      <c r="A423" s="12" t="s">
        <v>1002</v>
      </c>
      <c r="B423" s="26" t="s">
        <v>1003</v>
      </c>
      <c r="C423" s="13" t="s">
        <v>141</v>
      </c>
      <c r="D423" s="12"/>
      <c r="E423" s="14">
        <v>21370</v>
      </c>
      <c r="F423" s="13" t="s">
        <v>163</v>
      </c>
    </row>
    <row r="424" spans="1:6" x14ac:dyDescent="0.15">
      <c r="A424" s="12" t="s">
        <v>1004</v>
      </c>
      <c r="B424" s="15" t="s">
        <v>1005</v>
      </c>
      <c r="C424" s="13" t="s">
        <v>141</v>
      </c>
      <c r="D424" s="13"/>
      <c r="E424" s="14">
        <v>21540</v>
      </c>
      <c r="F424" s="13" t="s">
        <v>163</v>
      </c>
    </row>
    <row r="425" spans="1:6" x14ac:dyDescent="0.15">
      <c r="A425" s="12" t="s">
        <v>1006</v>
      </c>
      <c r="B425" s="12" t="s">
        <v>1007</v>
      </c>
      <c r="C425" s="13" t="s">
        <v>141</v>
      </c>
      <c r="D425" s="13"/>
      <c r="E425" s="14">
        <v>21540</v>
      </c>
      <c r="F425" s="13" t="s">
        <v>163</v>
      </c>
    </row>
    <row r="426" spans="1:6" x14ac:dyDescent="0.15">
      <c r="A426" s="12" t="s">
        <v>1008</v>
      </c>
      <c r="B426" s="15" t="s">
        <v>1009</v>
      </c>
      <c r="C426" s="13" t="s">
        <v>141</v>
      </c>
      <c r="D426" s="12"/>
      <c r="E426" s="14">
        <v>21925</v>
      </c>
      <c r="F426" s="13" t="s">
        <v>163</v>
      </c>
    </row>
    <row r="427" spans="1:6" x14ac:dyDescent="0.15">
      <c r="A427" s="12" t="s">
        <v>1010</v>
      </c>
      <c r="B427" s="12" t="s">
        <v>1011</v>
      </c>
      <c r="C427" s="13" t="s">
        <v>141</v>
      </c>
      <c r="D427" s="13"/>
      <c r="E427" s="14">
        <v>21925</v>
      </c>
      <c r="F427" s="13" t="s">
        <v>163</v>
      </c>
    </row>
    <row r="428" spans="1:6" x14ac:dyDescent="0.15">
      <c r="A428" s="12" t="s">
        <v>1012</v>
      </c>
      <c r="B428" s="15" t="s">
        <v>1013</v>
      </c>
      <c r="C428" s="13" t="s">
        <v>141</v>
      </c>
      <c r="D428" s="12"/>
      <c r="E428" s="14">
        <v>22310</v>
      </c>
      <c r="F428" s="13" t="s">
        <v>163</v>
      </c>
    </row>
    <row r="429" spans="1:6" x14ac:dyDescent="0.15">
      <c r="A429" s="12" t="s">
        <v>1014</v>
      </c>
      <c r="B429" s="26" t="s">
        <v>1015</v>
      </c>
      <c r="C429" s="13" t="s">
        <v>141</v>
      </c>
      <c r="D429" s="12"/>
      <c r="E429" s="14">
        <v>22310</v>
      </c>
      <c r="F429" s="13" t="s">
        <v>163</v>
      </c>
    </row>
    <row r="430" spans="1:6" x14ac:dyDescent="0.15">
      <c r="A430" s="12" t="s">
        <v>1016</v>
      </c>
      <c r="B430" s="15" t="s">
        <v>1017</v>
      </c>
      <c r="C430" s="13" t="s">
        <v>141</v>
      </c>
      <c r="D430" s="13"/>
      <c r="E430" s="14">
        <v>24225</v>
      </c>
      <c r="F430" s="13" t="s">
        <v>163</v>
      </c>
    </row>
    <row r="431" spans="1:6" x14ac:dyDescent="0.15">
      <c r="A431" s="12" t="s">
        <v>1018</v>
      </c>
      <c r="B431" s="12" t="s">
        <v>1019</v>
      </c>
      <c r="C431" s="13" t="s">
        <v>141</v>
      </c>
      <c r="D431" s="13"/>
      <c r="E431" s="14">
        <v>24225</v>
      </c>
      <c r="F431" s="13" t="s">
        <v>163</v>
      </c>
    </row>
    <row r="432" spans="1:6" x14ac:dyDescent="0.15">
      <c r="A432" s="12" t="s">
        <v>1020</v>
      </c>
      <c r="B432" s="15" t="s">
        <v>1021</v>
      </c>
      <c r="C432" s="13" t="s">
        <v>141</v>
      </c>
      <c r="D432" s="13"/>
      <c r="E432" s="14">
        <v>21925</v>
      </c>
      <c r="F432" s="13" t="s">
        <v>163</v>
      </c>
    </row>
    <row r="433" spans="1:6" x14ac:dyDescent="0.15">
      <c r="A433" s="12" t="s">
        <v>1022</v>
      </c>
      <c r="B433" s="12" t="s">
        <v>1023</v>
      </c>
      <c r="C433" s="13" t="s">
        <v>141</v>
      </c>
      <c r="D433" s="13"/>
      <c r="E433" s="14">
        <v>21925</v>
      </c>
      <c r="F433" s="13" t="s">
        <v>163</v>
      </c>
    </row>
    <row r="434" spans="1:6" x14ac:dyDescent="0.15">
      <c r="A434" s="12" t="s">
        <v>1024</v>
      </c>
      <c r="B434" s="15" t="s">
        <v>1025</v>
      </c>
      <c r="C434" s="13" t="s">
        <v>141</v>
      </c>
      <c r="D434" s="13"/>
      <c r="E434" s="14">
        <v>21540</v>
      </c>
      <c r="F434" s="13" t="s">
        <v>163</v>
      </c>
    </row>
    <row r="435" spans="1:6" x14ac:dyDescent="0.15">
      <c r="A435" s="12" t="s">
        <v>1026</v>
      </c>
      <c r="B435" s="12" t="s">
        <v>1027</v>
      </c>
      <c r="C435" s="13" t="s">
        <v>141</v>
      </c>
      <c r="D435" s="13"/>
      <c r="E435" s="14">
        <v>21540</v>
      </c>
      <c r="F435" s="13" t="s">
        <v>163</v>
      </c>
    </row>
    <row r="436" spans="1:6" x14ac:dyDescent="0.15">
      <c r="A436" s="12" t="s">
        <v>1028</v>
      </c>
      <c r="B436" s="15" t="s">
        <v>1029</v>
      </c>
      <c r="C436" s="13" t="s">
        <v>141</v>
      </c>
      <c r="D436" s="13"/>
      <c r="E436" s="14">
        <v>21925</v>
      </c>
      <c r="F436" s="13" t="s">
        <v>163</v>
      </c>
    </row>
    <row r="437" spans="1:6" x14ac:dyDescent="0.15">
      <c r="A437" s="53" t="s">
        <v>1030</v>
      </c>
      <c r="B437" s="53" t="s">
        <v>1031</v>
      </c>
      <c r="C437" s="13" t="s">
        <v>141</v>
      </c>
      <c r="D437" s="13"/>
      <c r="E437" s="14">
        <v>21925</v>
      </c>
      <c r="F437" s="13" t="s">
        <v>163</v>
      </c>
    </row>
    <row r="438" spans="1:6" x14ac:dyDescent="0.15">
      <c r="A438" s="12" t="s">
        <v>1032</v>
      </c>
      <c r="B438" s="15" t="s">
        <v>1033</v>
      </c>
      <c r="C438" s="13" t="s">
        <v>141</v>
      </c>
      <c r="D438" s="13"/>
      <c r="E438" s="14">
        <v>24225</v>
      </c>
      <c r="F438" s="13" t="s">
        <v>163</v>
      </c>
    </row>
    <row r="439" spans="1:6" x14ac:dyDescent="0.15">
      <c r="A439" s="12" t="s">
        <v>1034</v>
      </c>
      <c r="B439" s="12" t="s">
        <v>1035</v>
      </c>
      <c r="C439" s="13" t="s">
        <v>141</v>
      </c>
      <c r="D439" s="13"/>
      <c r="E439" s="14">
        <v>24225</v>
      </c>
      <c r="F439" s="13" t="s">
        <v>163</v>
      </c>
    </row>
    <row r="440" spans="1:6" x14ac:dyDescent="0.15">
      <c r="A440" s="12" t="s">
        <v>1036</v>
      </c>
      <c r="B440" s="26" t="s">
        <v>1037</v>
      </c>
      <c r="C440" s="13" t="s">
        <v>142</v>
      </c>
      <c r="D440" s="12"/>
      <c r="E440" s="14">
        <v>3880</v>
      </c>
      <c r="F440" s="13" t="s">
        <v>163</v>
      </c>
    </row>
    <row r="441" spans="1:6" x14ac:dyDescent="0.15">
      <c r="A441" s="12" t="s">
        <v>1038</v>
      </c>
      <c r="B441" s="26" t="s">
        <v>1039</v>
      </c>
      <c r="C441" s="13" t="s">
        <v>142</v>
      </c>
      <c r="D441" s="12"/>
      <c r="E441" s="14">
        <v>3880</v>
      </c>
      <c r="F441" s="13" t="s">
        <v>163</v>
      </c>
    </row>
    <row r="442" spans="1:6" x14ac:dyDescent="0.15">
      <c r="A442" s="12" t="s">
        <v>1040</v>
      </c>
      <c r="B442" s="26" t="s">
        <v>1041</v>
      </c>
      <c r="C442" s="13" t="s">
        <v>142</v>
      </c>
      <c r="D442" s="12"/>
      <c r="E442" s="14">
        <v>3880</v>
      </c>
      <c r="F442" s="13" t="s">
        <v>163</v>
      </c>
    </row>
    <row r="443" spans="1:6" x14ac:dyDescent="0.15">
      <c r="A443" s="12" t="s">
        <v>1042</v>
      </c>
      <c r="B443" s="12" t="s">
        <v>1043</v>
      </c>
      <c r="C443" s="13" t="s">
        <v>141</v>
      </c>
      <c r="D443" s="13"/>
      <c r="E443" s="14">
        <v>0</v>
      </c>
      <c r="F443" s="13" t="s">
        <v>163</v>
      </c>
    </row>
    <row r="444" spans="1:6" x14ac:dyDescent="0.15">
      <c r="A444" s="12" t="s">
        <v>1044</v>
      </c>
      <c r="B444" s="12" t="s">
        <v>1045</v>
      </c>
      <c r="C444" s="13" t="s">
        <v>137</v>
      </c>
      <c r="D444" s="13"/>
      <c r="E444" s="14">
        <v>223600</v>
      </c>
      <c r="F444" s="13" t="s">
        <v>163</v>
      </c>
    </row>
    <row r="445" spans="1:6" x14ac:dyDescent="0.15">
      <c r="A445" s="12" t="s">
        <v>1046</v>
      </c>
      <c r="B445" s="12" t="s">
        <v>1047</v>
      </c>
      <c r="C445" s="13" t="s">
        <v>137</v>
      </c>
      <c r="D445" s="12"/>
      <c r="E445" s="14">
        <v>183500</v>
      </c>
      <c r="F445" s="13" t="s">
        <v>163</v>
      </c>
    </row>
    <row r="446" spans="1:6" x14ac:dyDescent="0.15">
      <c r="A446" s="12" t="s">
        <v>1048</v>
      </c>
      <c r="B446" s="12" t="s">
        <v>1049</v>
      </c>
      <c r="C446" s="13" t="s">
        <v>137</v>
      </c>
      <c r="D446" s="12"/>
      <c r="E446" s="14">
        <v>183500</v>
      </c>
      <c r="F446" s="13" t="s">
        <v>163</v>
      </c>
    </row>
    <row r="447" spans="1:6" x14ac:dyDescent="0.15">
      <c r="A447" s="12" t="s">
        <v>1050</v>
      </c>
      <c r="B447" s="12" t="s">
        <v>1051</v>
      </c>
      <c r="C447" s="13" t="s">
        <v>137</v>
      </c>
      <c r="D447" s="12"/>
      <c r="E447" s="14">
        <v>223600</v>
      </c>
      <c r="F447" s="13" t="s">
        <v>163</v>
      </c>
    </row>
    <row r="448" spans="1:6" x14ac:dyDescent="0.15">
      <c r="A448" s="12" t="s">
        <v>1052</v>
      </c>
      <c r="B448" s="15" t="s">
        <v>1053</v>
      </c>
      <c r="C448" s="13" t="s">
        <v>137</v>
      </c>
      <c r="D448" s="12"/>
      <c r="E448" s="14">
        <v>2725</v>
      </c>
      <c r="F448" s="13" t="s">
        <v>163</v>
      </c>
    </row>
    <row r="449" spans="1:6" x14ac:dyDescent="0.15">
      <c r="A449" s="12" t="s">
        <v>1054</v>
      </c>
      <c r="B449" s="15" t="s">
        <v>1055</v>
      </c>
      <c r="C449" s="13" t="s">
        <v>137</v>
      </c>
      <c r="D449" s="13"/>
      <c r="E449" s="14">
        <v>2725</v>
      </c>
      <c r="F449" s="13" t="s">
        <v>163</v>
      </c>
    </row>
    <row r="450" spans="1:6" x14ac:dyDescent="0.15">
      <c r="A450" s="12" t="s">
        <v>1056</v>
      </c>
      <c r="B450" s="15" t="s">
        <v>1057</v>
      </c>
      <c r="C450" s="13" t="s">
        <v>137</v>
      </c>
      <c r="D450" s="12"/>
      <c r="E450" s="14">
        <v>3725</v>
      </c>
      <c r="F450" s="13" t="s">
        <v>163</v>
      </c>
    </row>
    <row r="451" spans="1:6" x14ac:dyDescent="0.15">
      <c r="A451" s="12" t="s">
        <v>1058</v>
      </c>
      <c r="B451" s="15" t="s">
        <v>1059</v>
      </c>
      <c r="C451" s="13" t="s">
        <v>137</v>
      </c>
      <c r="D451" s="13"/>
      <c r="E451" s="14">
        <v>3725</v>
      </c>
      <c r="F451" s="13" t="s">
        <v>163</v>
      </c>
    </row>
    <row r="452" spans="1:6" x14ac:dyDescent="0.15">
      <c r="A452" s="12" t="s">
        <v>1060</v>
      </c>
      <c r="B452" s="26" t="s">
        <v>1061</v>
      </c>
      <c r="C452" s="13" t="s">
        <v>137</v>
      </c>
      <c r="D452" s="12"/>
      <c r="E452" s="14">
        <v>780</v>
      </c>
      <c r="F452" s="13" t="s">
        <v>163</v>
      </c>
    </row>
    <row r="453" spans="1:6" x14ac:dyDescent="0.15">
      <c r="A453" s="12" t="s">
        <v>1062</v>
      </c>
      <c r="B453" s="26" t="s">
        <v>1063</v>
      </c>
      <c r="C453" s="13" t="s">
        <v>141</v>
      </c>
      <c r="D453" s="12"/>
      <c r="E453" s="14">
        <v>2630</v>
      </c>
      <c r="F453" s="13" t="s">
        <v>163</v>
      </c>
    </row>
    <row r="454" spans="1:6" x14ac:dyDescent="0.15">
      <c r="A454" s="12" t="s">
        <v>1064</v>
      </c>
      <c r="B454" s="26" t="s">
        <v>1065</v>
      </c>
      <c r="C454" s="13" t="s">
        <v>141</v>
      </c>
      <c r="D454" s="12"/>
      <c r="E454" s="14">
        <v>2630</v>
      </c>
      <c r="F454" s="13" t="s">
        <v>163</v>
      </c>
    </row>
    <row r="455" spans="1:6" x14ac:dyDescent="0.15">
      <c r="A455" s="12" t="s">
        <v>1066</v>
      </c>
      <c r="B455" s="26" t="s">
        <v>1067</v>
      </c>
      <c r="C455" s="13" t="s">
        <v>137</v>
      </c>
      <c r="D455" s="12"/>
      <c r="E455" s="14">
        <v>648</v>
      </c>
      <c r="F455" s="13" t="s">
        <v>163</v>
      </c>
    </row>
    <row r="456" spans="1:6" x14ac:dyDescent="0.15">
      <c r="A456" s="12" t="s">
        <v>1068</v>
      </c>
      <c r="B456" s="26" t="s">
        <v>1069</v>
      </c>
      <c r="C456" s="13" t="s">
        <v>142</v>
      </c>
      <c r="D456" s="12"/>
      <c r="E456" s="14">
        <v>14910</v>
      </c>
      <c r="F456" s="13" t="s">
        <v>163</v>
      </c>
    </row>
    <row r="457" spans="1:6" x14ac:dyDescent="0.15">
      <c r="A457" s="12" t="s">
        <v>1070</v>
      </c>
      <c r="B457" s="26" t="s">
        <v>1071</v>
      </c>
      <c r="C457" s="13" t="s">
        <v>142</v>
      </c>
      <c r="D457" s="12"/>
      <c r="E457" s="14">
        <v>21510</v>
      </c>
      <c r="F457" s="13" t="s">
        <v>163</v>
      </c>
    </row>
    <row r="458" spans="1:6" x14ac:dyDescent="0.15">
      <c r="A458" s="12" t="s">
        <v>1072</v>
      </c>
      <c r="B458" s="26" t="s">
        <v>1073</v>
      </c>
      <c r="C458" s="13" t="s">
        <v>142</v>
      </c>
      <c r="D458" s="12"/>
      <c r="E458" s="14">
        <v>1065</v>
      </c>
      <c r="F458" s="13" t="s">
        <v>163</v>
      </c>
    </row>
    <row r="459" spans="1:6" x14ac:dyDescent="0.15">
      <c r="A459" s="12" t="s">
        <v>1074</v>
      </c>
      <c r="B459" s="26" t="s">
        <v>1075</v>
      </c>
      <c r="C459" s="13" t="s">
        <v>142</v>
      </c>
      <c r="D459" s="12"/>
      <c r="E459" s="14">
        <v>2151</v>
      </c>
      <c r="F459" s="13" t="s">
        <v>163</v>
      </c>
    </row>
    <row r="460" spans="1:6" x14ac:dyDescent="0.15">
      <c r="A460" s="12" t="s">
        <v>1076</v>
      </c>
      <c r="B460" s="26" t="s">
        <v>1077</v>
      </c>
      <c r="C460" s="13" t="s">
        <v>137</v>
      </c>
      <c r="D460" s="12"/>
      <c r="E460" s="14">
        <v>648</v>
      </c>
      <c r="F460" s="13" t="s">
        <v>163</v>
      </c>
    </row>
    <row r="461" spans="1:6" x14ac:dyDescent="0.15">
      <c r="A461" s="12" t="s">
        <v>1078</v>
      </c>
      <c r="B461" s="26" t="s">
        <v>1079</v>
      </c>
      <c r="C461" s="13" t="s">
        <v>142</v>
      </c>
      <c r="D461" s="12"/>
      <c r="E461" s="14">
        <v>17890</v>
      </c>
      <c r="F461" s="13" t="s">
        <v>163</v>
      </c>
    </row>
    <row r="462" spans="1:6" x14ac:dyDescent="0.15">
      <c r="A462" s="12" t="s">
        <v>1080</v>
      </c>
      <c r="B462" s="26" t="s">
        <v>1081</v>
      </c>
      <c r="C462" s="13" t="s">
        <v>142</v>
      </c>
      <c r="D462" s="12"/>
      <c r="E462" s="14">
        <v>25812</v>
      </c>
      <c r="F462" s="13" t="s">
        <v>163</v>
      </c>
    </row>
    <row r="463" spans="1:6" x14ac:dyDescent="0.15">
      <c r="A463" s="12" t="s">
        <v>1082</v>
      </c>
      <c r="B463" s="26" t="s">
        <v>1083</v>
      </c>
      <c r="C463" s="13" t="s">
        <v>142</v>
      </c>
      <c r="D463" s="12"/>
      <c r="E463" s="14">
        <v>1065</v>
      </c>
      <c r="F463" s="13" t="s">
        <v>163</v>
      </c>
    </row>
    <row r="464" spans="1:6" x14ac:dyDescent="0.15">
      <c r="A464" s="12" t="s">
        <v>1084</v>
      </c>
      <c r="B464" s="26" t="s">
        <v>1085</v>
      </c>
      <c r="C464" s="13" t="s">
        <v>142</v>
      </c>
      <c r="D464" s="12"/>
      <c r="E464" s="14">
        <v>2151</v>
      </c>
      <c r="F464" s="13" t="s">
        <v>163</v>
      </c>
    </row>
    <row r="465" spans="1:6" x14ac:dyDescent="0.15">
      <c r="A465" s="12" t="s">
        <v>1086</v>
      </c>
      <c r="B465" s="26" t="s">
        <v>1087</v>
      </c>
      <c r="C465" s="13" t="s">
        <v>137</v>
      </c>
      <c r="D465" s="12"/>
      <c r="E465" s="14">
        <v>405</v>
      </c>
      <c r="F465" s="13" t="s">
        <v>163</v>
      </c>
    </row>
    <row r="466" spans="1:6" x14ac:dyDescent="0.15">
      <c r="A466" s="12" t="s">
        <v>1088</v>
      </c>
      <c r="B466" s="26" t="s">
        <v>1089</v>
      </c>
      <c r="C466" s="13" t="s">
        <v>142</v>
      </c>
      <c r="D466" s="12"/>
      <c r="E466" s="14">
        <v>7200</v>
      </c>
      <c r="F466" s="13" t="s">
        <v>163</v>
      </c>
    </row>
    <row r="467" spans="1:6" x14ac:dyDescent="0.15">
      <c r="A467" s="12" t="s">
        <v>1090</v>
      </c>
      <c r="B467" s="26" t="s">
        <v>1091</v>
      </c>
      <c r="C467" s="13" t="s">
        <v>142</v>
      </c>
      <c r="D467" s="12"/>
      <c r="E467" s="14">
        <v>11600</v>
      </c>
      <c r="F467" s="13" t="s">
        <v>163</v>
      </c>
    </row>
    <row r="468" spans="1:6" x14ac:dyDescent="0.15">
      <c r="A468" s="12" t="s">
        <v>1092</v>
      </c>
      <c r="B468" s="26" t="s">
        <v>1093</v>
      </c>
      <c r="C468" s="13" t="s">
        <v>142</v>
      </c>
      <c r="D468" s="12"/>
      <c r="E468" s="14">
        <v>535</v>
      </c>
      <c r="F468" s="13" t="s">
        <v>163</v>
      </c>
    </row>
    <row r="469" spans="1:6" x14ac:dyDescent="0.15">
      <c r="A469" s="12" t="s">
        <v>1094</v>
      </c>
      <c r="B469" s="26" t="s">
        <v>1095</v>
      </c>
      <c r="C469" s="13" t="s">
        <v>142</v>
      </c>
      <c r="D469" s="12"/>
      <c r="E469" s="14">
        <v>1160</v>
      </c>
      <c r="F469" s="13" t="s">
        <v>163</v>
      </c>
    </row>
    <row r="470" spans="1:6" x14ac:dyDescent="0.15">
      <c r="A470" s="12" t="s">
        <v>1096</v>
      </c>
      <c r="B470" s="26" t="s">
        <v>1097</v>
      </c>
      <c r="C470" s="13" t="s">
        <v>137</v>
      </c>
      <c r="D470" s="12"/>
      <c r="E470" s="14">
        <v>405</v>
      </c>
      <c r="F470" s="13" t="s">
        <v>163</v>
      </c>
    </row>
    <row r="471" spans="1:6" x14ac:dyDescent="0.15">
      <c r="A471" s="12" t="s">
        <v>1098</v>
      </c>
      <c r="B471" s="26" t="s">
        <v>1099</v>
      </c>
      <c r="C471" s="13" t="s">
        <v>142</v>
      </c>
      <c r="D471" s="12"/>
      <c r="E471" s="14">
        <v>8640</v>
      </c>
      <c r="F471" s="13" t="s">
        <v>163</v>
      </c>
    </row>
    <row r="472" spans="1:6" x14ac:dyDescent="0.15">
      <c r="A472" s="12" t="s">
        <v>1100</v>
      </c>
      <c r="B472" s="26" t="s">
        <v>1101</v>
      </c>
      <c r="C472" s="13" t="s">
        <v>142</v>
      </c>
      <c r="D472" s="12"/>
      <c r="E472" s="14">
        <v>13920</v>
      </c>
      <c r="F472" s="13" t="s">
        <v>163</v>
      </c>
    </row>
    <row r="473" spans="1:6" x14ac:dyDescent="0.15">
      <c r="A473" s="12" t="s">
        <v>1102</v>
      </c>
      <c r="B473" s="26" t="s">
        <v>1103</v>
      </c>
      <c r="C473" s="13" t="s">
        <v>142</v>
      </c>
      <c r="D473" s="12"/>
      <c r="E473" s="14">
        <v>535</v>
      </c>
      <c r="F473" s="13" t="s">
        <v>163</v>
      </c>
    </row>
    <row r="474" spans="1:6" x14ac:dyDescent="0.15">
      <c r="A474" s="12" t="s">
        <v>1104</v>
      </c>
      <c r="B474" s="26" t="s">
        <v>1105</v>
      </c>
      <c r="C474" s="13" t="s">
        <v>142</v>
      </c>
      <c r="D474" s="12"/>
      <c r="E474" s="14">
        <v>1160</v>
      </c>
      <c r="F474" s="13" t="s">
        <v>163</v>
      </c>
    </row>
    <row r="475" spans="1:6" x14ac:dyDescent="0.15">
      <c r="A475" s="12" t="s">
        <v>1106</v>
      </c>
      <c r="B475" s="26" t="s">
        <v>1107</v>
      </c>
      <c r="C475" s="13" t="s">
        <v>137</v>
      </c>
      <c r="D475" s="12"/>
      <c r="E475" s="14">
        <v>562</v>
      </c>
      <c r="F475" s="13" t="s">
        <v>163</v>
      </c>
    </row>
    <row r="476" spans="1:6" x14ac:dyDescent="0.15">
      <c r="A476" s="12" t="s">
        <v>1108</v>
      </c>
      <c r="B476" s="26" t="s">
        <v>1109</v>
      </c>
      <c r="C476" s="13" t="s">
        <v>142</v>
      </c>
      <c r="D476" s="12"/>
      <c r="E476" s="14">
        <v>12540</v>
      </c>
      <c r="F476" s="13" t="s">
        <v>163</v>
      </c>
    </row>
    <row r="477" spans="1:6" x14ac:dyDescent="0.15">
      <c r="A477" s="12" t="s">
        <v>1110</v>
      </c>
      <c r="B477" s="26" t="s">
        <v>1111</v>
      </c>
      <c r="C477" s="13" t="s">
        <v>142</v>
      </c>
      <c r="D477" s="12"/>
      <c r="E477" s="14">
        <v>18180</v>
      </c>
      <c r="F477" s="13" t="s">
        <v>163</v>
      </c>
    </row>
    <row r="478" spans="1:6" x14ac:dyDescent="0.15">
      <c r="A478" s="12" t="s">
        <v>1112</v>
      </c>
      <c r="B478" s="26" t="s">
        <v>1113</v>
      </c>
      <c r="C478" s="13" t="s">
        <v>142</v>
      </c>
      <c r="D478" s="12"/>
      <c r="E478" s="14">
        <v>790</v>
      </c>
      <c r="F478" s="13" t="s">
        <v>163</v>
      </c>
    </row>
    <row r="479" spans="1:6" x14ac:dyDescent="0.15">
      <c r="A479" s="12" t="s">
        <v>1114</v>
      </c>
      <c r="B479" s="26" t="s">
        <v>1115</v>
      </c>
      <c r="C479" s="13" t="s">
        <v>142</v>
      </c>
      <c r="D479" s="12"/>
      <c r="E479" s="14">
        <v>1515</v>
      </c>
      <c r="F479" s="13" t="s">
        <v>163</v>
      </c>
    </row>
    <row r="480" spans="1:6" x14ac:dyDescent="0.15">
      <c r="A480" s="12" t="s">
        <v>1116</v>
      </c>
      <c r="B480" s="26" t="s">
        <v>1117</v>
      </c>
      <c r="C480" s="13" t="s">
        <v>137</v>
      </c>
      <c r="D480" s="12"/>
      <c r="E480" s="14">
        <v>416</v>
      </c>
      <c r="F480" s="13" t="s">
        <v>163</v>
      </c>
    </row>
    <row r="481" spans="1:6" x14ac:dyDescent="0.15">
      <c r="A481" s="12" t="s">
        <v>1118</v>
      </c>
      <c r="B481" s="26" t="s">
        <v>1119</v>
      </c>
      <c r="C481" s="13" t="s">
        <v>142</v>
      </c>
      <c r="D481" s="12"/>
      <c r="E481" s="14">
        <v>11255</v>
      </c>
      <c r="F481" s="13" t="s">
        <v>163</v>
      </c>
    </row>
    <row r="482" spans="1:6" x14ac:dyDescent="0.15">
      <c r="A482" s="12" t="s">
        <v>1120</v>
      </c>
      <c r="B482" s="26" t="s">
        <v>1121</v>
      </c>
      <c r="C482" s="13" t="s">
        <v>142</v>
      </c>
      <c r="D482" s="12"/>
      <c r="E482" s="14">
        <v>15000</v>
      </c>
      <c r="F482" s="13" t="s">
        <v>163</v>
      </c>
    </row>
    <row r="483" spans="1:6" x14ac:dyDescent="0.15">
      <c r="A483" s="12" t="s">
        <v>1122</v>
      </c>
      <c r="B483" s="26" t="s">
        <v>1123</v>
      </c>
      <c r="C483" s="13" t="s">
        <v>142</v>
      </c>
      <c r="D483" s="12"/>
      <c r="E483" s="14">
        <v>665</v>
      </c>
      <c r="F483" s="13" t="s">
        <v>163</v>
      </c>
    </row>
    <row r="484" spans="1:6" x14ac:dyDescent="0.15">
      <c r="A484" s="12" t="s">
        <v>1124</v>
      </c>
      <c r="B484" s="26" t="s">
        <v>1125</v>
      </c>
      <c r="C484" s="13" t="s">
        <v>142</v>
      </c>
      <c r="D484" s="12"/>
      <c r="E484" s="14">
        <v>1250</v>
      </c>
      <c r="F484" s="13" t="s">
        <v>163</v>
      </c>
    </row>
    <row r="485" spans="1:6" x14ac:dyDescent="0.15">
      <c r="A485" s="12" t="s">
        <v>1126</v>
      </c>
      <c r="B485" s="26" t="s">
        <v>1127</v>
      </c>
      <c r="C485" s="13" t="s">
        <v>137</v>
      </c>
      <c r="D485" s="12"/>
      <c r="E485" s="14">
        <v>648</v>
      </c>
      <c r="F485" s="13" t="s">
        <v>163</v>
      </c>
    </row>
    <row r="486" spans="1:6" x14ac:dyDescent="0.15">
      <c r="A486" s="12" t="s">
        <v>1128</v>
      </c>
      <c r="B486" s="26" t="s">
        <v>1129</v>
      </c>
      <c r="C486" s="13" t="s">
        <v>142</v>
      </c>
      <c r="D486" s="12"/>
      <c r="E486" s="14">
        <v>14910</v>
      </c>
      <c r="F486" s="13" t="s">
        <v>163</v>
      </c>
    </row>
    <row r="487" spans="1:6" x14ac:dyDescent="0.15">
      <c r="A487" s="12" t="s">
        <v>1130</v>
      </c>
      <c r="B487" s="26" t="s">
        <v>1131</v>
      </c>
      <c r="C487" s="13" t="s">
        <v>142</v>
      </c>
      <c r="D487" s="12"/>
      <c r="E487" s="14">
        <v>21510</v>
      </c>
      <c r="F487" s="13" t="s">
        <v>163</v>
      </c>
    </row>
    <row r="488" spans="1:6" x14ac:dyDescent="0.15">
      <c r="A488" s="12" t="s">
        <v>1132</v>
      </c>
      <c r="B488" s="26" t="s">
        <v>1133</v>
      </c>
      <c r="C488" s="13" t="s">
        <v>142</v>
      </c>
      <c r="D488" s="12"/>
      <c r="E488" s="14">
        <v>1065</v>
      </c>
      <c r="F488" s="13" t="s">
        <v>163</v>
      </c>
    </row>
    <row r="489" spans="1:6" x14ac:dyDescent="0.15">
      <c r="A489" s="12" t="s">
        <v>1134</v>
      </c>
      <c r="B489" s="26" t="s">
        <v>1135</v>
      </c>
      <c r="C489" s="13" t="s">
        <v>142</v>
      </c>
      <c r="D489" s="12"/>
      <c r="E489" s="14">
        <v>2151</v>
      </c>
      <c r="F489" s="13" t="s">
        <v>163</v>
      </c>
    </row>
    <row r="490" spans="1:6" x14ac:dyDescent="0.15">
      <c r="A490" s="12" t="s">
        <v>1136</v>
      </c>
      <c r="B490" s="26" t="s">
        <v>1137</v>
      </c>
      <c r="C490" s="13" t="s">
        <v>137</v>
      </c>
      <c r="D490" s="12"/>
      <c r="E490" s="14">
        <v>648</v>
      </c>
      <c r="F490" s="13" t="s">
        <v>163</v>
      </c>
    </row>
    <row r="491" spans="1:6" x14ac:dyDescent="0.15">
      <c r="A491" s="12" t="s">
        <v>1138</v>
      </c>
      <c r="B491" s="26" t="s">
        <v>1139</v>
      </c>
      <c r="C491" s="13" t="s">
        <v>142</v>
      </c>
      <c r="D491" s="12"/>
      <c r="E491" s="14">
        <v>17890</v>
      </c>
      <c r="F491" s="13" t="s">
        <v>163</v>
      </c>
    </row>
    <row r="492" spans="1:6" x14ac:dyDescent="0.15">
      <c r="A492" s="12" t="s">
        <v>1140</v>
      </c>
      <c r="B492" s="26" t="s">
        <v>1141</v>
      </c>
      <c r="C492" s="13" t="s">
        <v>142</v>
      </c>
      <c r="D492" s="12"/>
      <c r="E492" s="14">
        <v>25812</v>
      </c>
      <c r="F492" s="13" t="s">
        <v>163</v>
      </c>
    </row>
    <row r="493" spans="1:6" x14ac:dyDescent="0.15">
      <c r="A493" s="12" t="s">
        <v>1142</v>
      </c>
      <c r="B493" s="26" t="s">
        <v>1143</v>
      </c>
      <c r="C493" s="13" t="s">
        <v>142</v>
      </c>
      <c r="D493" s="12"/>
      <c r="E493" s="14">
        <v>1065</v>
      </c>
      <c r="F493" s="13" t="s">
        <v>163</v>
      </c>
    </row>
    <row r="494" spans="1:6" x14ac:dyDescent="0.15">
      <c r="A494" s="12" t="s">
        <v>1144</v>
      </c>
      <c r="B494" s="26" t="s">
        <v>1145</v>
      </c>
      <c r="C494" s="13" t="s">
        <v>142</v>
      </c>
      <c r="D494" s="12"/>
      <c r="E494" s="14">
        <v>2151</v>
      </c>
      <c r="F494" s="13" t="s">
        <v>163</v>
      </c>
    </row>
    <row r="495" spans="1:6" x14ac:dyDescent="0.15">
      <c r="A495" s="12" t="s">
        <v>1146</v>
      </c>
      <c r="B495" s="26" t="s">
        <v>1147</v>
      </c>
      <c r="C495" s="13" t="s">
        <v>137</v>
      </c>
      <c r="D495" s="12"/>
      <c r="E495" s="14">
        <v>562</v>
      </c>
      <c r="F495" s="13" t="s">
        <v>163</v>
      </c>
    </row>
    <row r="496" spans="1:6" x14ac:dyDescent="0.15">
      <c r="A496" s="12" t="s">
        <v>1148</v>
      </c>
      <c r="B496" s="26" t="s">
        <v>1149</v>
      </c>
      <c r="C496" s="13" t="s">
        <v>142</v>
      </c>
      <c r="D496" s="12"/>
      <c r="E496" s="14">
        <v>12540</v>
      </c>
      <c r="F496" s="13" t="s">
        <v>163</v>
      </c>
    </row>
    <row r="497" spans="1:6" x14ac:dyDescent="0.15">
      <c r="A497" s="12" t="s">
        <v>1150</v>
      </c>
      <c r="B497" s="26" t="s">
        <v>1151</v>
      </c>
      <c r="C497" s="13" t="s">
        <v>142</v>
      </c>
      <c r="D497" s="12"/>
      <c r="E497" s="14">
        <v>18180</v>
      </c>
      <c r="F497" s="13" t="s">
        <v>163</v>
      </c>
    </row>
    <row r="498" spans="1:6" x14ac:dyDescent="0.15">
      <c r="A498" s="12" t="s">
        <v>1152</v>
      </c>
      <c r="B498" s="26" t="s">
        <v>1153</v>
      </c>
      <c r="C498" s="13" t="s">
        <v>142</v>
      </c>
      <c r="D498" s="12"/>
      <c r="E498" s="14">
        <v>790</v>
      </c>
      <c r="F498" s="13" t="s">
        <v>163</v>
      </c>
    </row>
    <row r="499" spans="1:6" x14ac:dyDescent="0.15">
      <c r="A499" s="12" t="s">
        <v>1154</v>
      </c>
      <c r="B499" s="26" t="s">
        <v>1155</v>
      </c>
      <c r="C499" s="13" t="s">
        <v>142</v>
      </c>
      <c r="D499" s="12"/>
      <c r="E499" s="14">
        <v>1515</v>
      </c>
      <c r="F499" s="13" t="s">
        <v>163</v>
      </c>
    </row>
    <row r="500" spans="1:6" x14ac:dyDescent="0.15">
      <c r="A500" s="12" t="s">
        <v>1156</v>
      </c>
      <c r="B500" s="26" t="s">
        <v>1157</v>
      </c>
      <c r="C500" s="13" t="s">
        <v>137</v>
      </c>
      <c r="D500" s="12"/>
      <c r="E500" s="14">
        <v>405</v>
      </c>
      <c r="F500" s="13" t="s">
        <v>163</v>
      </c>
    </row>
    <row r="501" spans="1:6" x14ac:dyDescent="0.15">
      <c r="A501" s="12" t="s">
        <v>1158</v>
      </c>
      <c r="B501" s="26" t="s">
        <v>1159</v>
      </c>
      <c r="C501" s="13" t="s">
        <v>142</v>
      </c>
      <c r="D501" s="12"/>
      <c r="E501" s="14">
        <v>8640</v>
      </c>
      <c r="F501" s="13" t="s">
        <v>163</v>
      </c>
    </row>
    <row r="502" spans="1:6" x14ac:dyDescent="0.15">
      <c r="A502" s="12" t="s">
        <v>1160</v>
      </c>
      <c r="B502" s="26" t="s">
        <v>1161</v>
      </c>
      <c r="C502" s="13" t="s">
        <v>142</v>
      </c>
      <c r="D502" s="12"/>
      <c r="E502" s="14">
        <v>13920</v>
      </c>
      <c r="F502" s="13" t="s">
        <v>163</v>
      </c>
    </row>
    <row r="503" spans="1:6" x14ac:dyDescent="0.15">
      <c r="A503" s="12" t="s">
        <v>1162</v>
      </c>
      <c r="B503" s="26" t="s">
        <v>1163</v>
      </c>
      <c r="C503" s="13" t="s">
        <v>142</v>
      </c>
      <c r="D503" s="12"/>
      <c r="E503" s="14">
        <v>535</v>
      </c>
      <c r="F503" s="13" t="s">
        <v>163</v>
      </c>
    </row>
    <row r="504" spans="1:6" x14ac:dyDescent="0.15">
      <c r="A504" s="12" t="s">
        <v>1164</v>
      </c>
      <c r="B504" s="26" t="s">
        <v>1165</v>
      </c>
      <c r="C504" s="13" t="s">
        <v>142</v>
      </c>
      <c r="D504" s="12"/>
      <c r="E504" s="14">
        <v>1160</v>
      </c>
      <c r="F504" s="13" t="s">
        <v>163</v>
      </c>
    </row>
    <row r="505" spans="1:6" x14ac:dyDescent="0.15">
      <c r="A505" s="12" t="s">
        <v>1166</v>
      </c>
      <c r="B505" s="26" t="s">
        <v>1167</v>
      </c>
      <c r="C505" s="13" t="s">
        <v>137</v>
      </c>
      <c r="D505" s="12"/>
      <c r="E505" s="14">
        <v>562</v>
      </c>
      <c r="F505" s="13" t="s">
        <v>163</v>
      </c>
    </row>
    <row r="506" spans="1:6" x14ac:dyDescent="0.15">
      <c r="A506" s="12" t="s">
        <v>1168</v>
      </c>
      <c r="B506" s="26" t="s">
        <v>1169</v>
      </c>
      <c r="C506" s="13" t="s">
        <v>142</v>
      </c>
      <c r="D506" s="12"/>
      <c r="E506" s="14">
        <v>10450</v>
      </c>
      <c r="F506" s="13" t="s">
        <v>163</v>
      </c>
    </row>
    <row r="507" spans="1:6" x14ac:dyDescent="0.15">
      <c r="A507" s="12" t="s">
        <v>1170</v>
      </c>
      <c r="B507" s="26" t="s">
        <v>1171</v>
      </c>
      <c r="C507" s="13" t="s">
        <v>142</v>
      </c>
      <c r="D507" s="12"/>
      <c r="E507" s="14">
        <v>15150</v>
      </c>
      <c r="F507" s="13" t="s">
        <v>163</v>
      </c>
    </row>
    <row r="508" spans="1:6" x14ac:dyDescent="0.15">
      <c r="A508" s="12" t="s">
        <v>1172</v>
      </c>
      <c r="B508" s="26" t="s">
        <v>1173</v>
      </c>
      <c r="C508" s="13" t="s">
        <v>142</v>
      </c>
      <c r="D508" s="12"/>
      <c r="E508" s="14">
        <v>790</v>
      </c>
      <c r="F508" s="13" t="s">
        <v>163</v>
      </c>
    </row>
    <row r="509" spans="1:6" x14ac:dyDescent="0.15">
      <c r="A509" s="12" t="s">
        <v>1174</v>
      </c>
      <c r="B509" s="26" t="s">
        <v>1175</v>
      </c>
      <c r="C509" s="13" t="s">
        <v>142</v>
      </c>
      <c r="D509" s="12"/>
      <c r="E509" s="14">
        <v>1515</v>
      </c>
      <c r="F509" s="13" t="s">
        <v>163</v>
      </c>
    </row>
    <row r="510" spans="1:6" x14ac:dyDescent="0.15">
      <c r="A510" s="12" t="s">
        <v>1176</v>
      </c>
      <c r="B510" s="26" t="s">
        <v>1177</v>
      </c>
      <c r="C510" s="13" t="s">
        <v>137</v>
      </c>
      <c r="D510" s="12"/>
      <c r="E510" s="14">
        <v>562</v>
      </c>
      <c r="F510" s="13" t="s">
        <v>163</v>
      </c>
    </row>
    <row r="511" spans="1:6" x14ac:dyDescent="0.15">
      <c r="A511" s="12" t="s">
        <v>1178</v>
      </c>
      <c r="B511" s="26" t="s">
        <v>1179</v>
      </c>
      <c r="C511" s="13" t="s">
        <v>142</v>
      </c>
      <c r="D511" s="12"/>
      <c r="E511" s="14">
        <v>10450</v>
      </c>
      <c r="F511" s="13" t="s">
        <v>163</v>
      </c>
    </row>
    <row r="512" spans="1:6" x14ac:dyDescent="0.15">
      <c r="A512" s="12" t="s">
        <v>1180</v>
      </c>
      <c r="B512" s="26" t="s">
        <v>1181</v>
      </c>
      <c r="C512" s="13" t="s">
        <v>142</v>
      </c>
      <c r="D512" s="12"/>
      <c r="E512" s="14">
        <v>15150</v>
      </c>
      <c r="F512" s="13" t="s">
        <v>163</v>
      </c>
    </row>
    <row r="513" spans="1:6" x14ac:dyDescent="0.15">
      <c r="A513" s="12" t="s">
        <v>1182</v>
      </c>
      <c r="B513" s="26" t="s">
        <v>1183</v>
      </c>
      <c r="C513" s="13" t="s">
        <v>142</v>
      </c>
      <c r="D513" s="12"/>
      <c r="E513" s="14">
        <v>790</v>
      </c>
      <c r="F513" s="13" t="s">
        <v>163</v>
      </c>
    </row>
    <row r="514" spans="1:6" x14ac:dyDescent="0.15">
      <c r="A514" s="12" t="s">
        <v>1184</v>
      </c>
      <c r="B514" s="26" t="s">
        <v>1185</v>
      </c>
      <c r="C514" s="13" t="s">
        <v>142</v>
      </c>
      <c r="D514" s="12"/>
      <c r="E514" s="14">
        <v>1515</v>
      </c>
      <c r="F514" s="13" t="s">
        <v>163</v>
      </c>
    </row>
    <row r="515" spans="1:6" x14ac:dyDescent="0.15">
      <c r="A515" s="12" t="s">
        <v>1186</v>
      </c>
      <c r="B515" s="26" t="s">
        <v>1187</v>
      </c>
      <c r="C515" s="13" t="s">
        <v>137</v>
      </c>
      <c r="D515" s="12"/>
      <c r="E515" s="14">
        <v>4420</v>
      </c>
      <c r="F515" s="13" t="s">
        <v>163</v>
      </c>
    </row>
    <row r="516" spans="1:6" x14ac:dyDescent="0.15">
      <c r="A516" s="12" t="s">
        <v>1188</v>
      </c>
      <c r="B516" s="26" t="s">
        <v>1189</v>
      </c>
      <c r="C516" s="13" t="s">
        <v>142</v>
      </c>
      <c r="D516" s="12"/>
      <c r="E516" s="14">
        <v>79140</v>
      </c>
      <c r="F516" s="13" t="s">
        <v>163</v>
      </c>
    </row>
    <row r="517" spans="1:6" x14ac:dyDescent="0.15">
      <c r="A517" s="12" t="s">
        <v>1190</v>
      </c>
      <c r="B517" s="26" t="s">
        <v>1191</v>
      </c>
      <c r="C517" s="13" t="s">
        <v>142</v>
      </c>
      <c r="D517" s="12"/>
      <c r="E517" s="14">
        <v>131640</v>
      </c>
      <c r="F517" s="13" t="s">
        <v>163</v>
      </c>
    </row>
    <row r="518" spans="1:6" x14ac:dyDescent="0.15">
      <c r="A518" s="12" t="s">
        <v>1192</v>
      </c>
      <c r="B518" s="26" t="s">
        <v>1193</v>
      </c>
      <c r="C518" s="13" t="s">
        <v>142</v>
      </c>
      <c r="D518" s="12"/>
      <c r="E518" s="14">
        <v>10970</v>
      </c>
      <c r="F518" s="13" t="s">
        <v>163</v>
      </c>
    </row>
    <row r="519" spans="1:6" x14ac:dyDescent="0.15">
      <c r="A519" s="12" t="s">
        <v>1194</v>
      </c>
      <c r="B519" s="26" t="s">
        <v>1195</v>
      </c>
      <c r="C519" s="13" t="s">
        <v>142</v>
      </c>
      <c r="D519" s="12"/>
      <c r="E519" s="14">
        <v>4815</v>
      </c>
      <c r="F519" s="13" t="s">
        <v>163</v>
      </c>
    </row>
    <row r="520" spans="1:6" x14ac:dyDescent="0.15">
      <c r="A520" s="12" t="s">
        <v>1196</v>
      </c>
      <c r="B520" s="26" t="s">
        <v>1197</v>
      </c>
      <c r="C520" s="13" t="s">
        <v>137</v>
      </c>
      <c r="D520" s="12"/>
      <c r="E520" s="14">
        <v>4420</v>
      </c>
      <c r="F520" s="13" t="s">
        <v>163</v>
      </c>
    </row>
    <row r="521" spans="1:6" x14ac:dyDescent="0.15">
      <c r="A521" s="12" t="s">
        <v>1198</v>
      </c>
      <c r="B521" s="26" t="s">
        <v>1199</v>
      </c>
      <c r="C521" s="13" t="s">
        <v>142</v>
      </c>
      <c r="D521" s="12"/>
      <c r="E521" s="14">
        <v>65950</v>
      </c>
      <c r="F521" s="13" t="s">
        <v>163</v>
      </c>
    </row>
    <row r="522" spans="1:6" x14ac:dyDescent="0.15">
      <c r="A522" s="12" t="s">
        <v>1200</v>
      </c>
      <c r="B522" s="26" t="s">
        <v>1201</v>
      </c>
      <c r="C522" s="13" t="s">
        <v>142</v>
      </c>
      <c r="D522" s="12"/>
      <c r="E522" s="14">
        <v>109700</v>
      </c>
      <c r="F522" s="13" t="s">
        <v>163</v>
      </c>
    </row>
    <row r="523" spans="1:6" x14ac:dyDescent="0.15">
      <c r="A523" s="12" t="s">
        <v>1202</v>
      </c>
      <c r="B523" s="26" t="s">
        <v>1203</v>
      </c>
      <c r="C523" s="13" t="s">
        <v>142</v>
      </c>
      <c r="D523" s="12"/>
      <c r="E523" s="14">
        <v>10970</v>
      </c>
      <c r="F523" s="13" t="s">
        <v>163</v>
      </c>
    </row>
    <row r="524" spans="1:6" x14ac:dyDescent="0.15">
      <c r="A524" s="12" t="s">
        <v>1204</v>
      </c>
      <c r="B524" s="26" t="s">
        <v>1205</v>
      </c>
      <c r="C524" s="13" t="s">
        <v>142</v>
      </c>
      <c r="D524" s="12"/>
      <c r="E524" s="14">
        <v>4815</v>
      </c>
      <c r="F524" s="13" t="s">
        <v>163</v>
      </c>
    </row>
    <row r="525" spans="1:6" x14ac:dyDescent="0.15">
      <c r="A525" s="12" t="s">
        <v>1206</v>
      </c>
      <c r="B525" s="26" t="s">
        <v>1207</v>
      </c>
      <c r="C525" s="13" t="s">
        <v>137</v>
      </c>
      <c r="D525" s="12"/>
      <c r="E525" s="14">
        <v>405</v>
      </c>
      <c r="F525" s="13" t="s">
        <v>163</v>
      </c>
    </row>
    <row r="526" spans="1:6" x14ac:dyDescent="0.15">
      <c r="A526" s="12" t="s">
        <v>1208</v>
      </c>
      <c r="B526" s="26" t="s">
        <v>1209</v>
      </c>
      <c r="C526" s="13" t="s">
        <v>142</v>
      </c>
      <c r="D526" s="12"/>
      <c r="E526" s="14">
        <v>7200</v>
      </c>
      <c r="F526" s="13" t="s">
        <v>163</v>
      </c>
    </row>
    <row r="527" spans="1:6" x14ac:dyDescent="0.15">
      <c r="A527" s="12" t="s">
        <v>1210</v>
      </c>
      <c r="B527" s="26" t="s">
        <v>1211</v>
      </c>
      <c r="C527" s="13" t="s">
        <v>142</v>
      </c>
      <c r="D527" s="12"/>
      <c r="E527" s="14">
        <v>11600</v>
      </c>
      <c r="F527" s="13" t="s">
        <v>163</v>
      </c>
    </row>
    <row r="528" spans="1:6" x14ac:dyDescent="0.15">
      <c r="A528" s="12" t="s">
        <v>1212</v>
      </c>
      <c r="B528" s="26" t="s">
        <v>1213</v>
      </c>
      <c r="C528" s="13" t="s">
        <v>142</v>
      </c>
      <c r="D528" s="12"/>
      <c r="E528" s="14">
        <v>535</v>
      </c>
      <c r="F528" s="13" t="s">
        <v>163</v>
      </c>
    </row>
    <row r="529" spans="1:6" x14ac:dyDescent="0.15">
      <c r="A529" s="12" t="s">
        <v>1214</v>
      </c>
      <c r="B529" s="26" t="s">
        <v>1215</v>
      </c>
      <c r="C529" s="13" t="s">
        <v>142</v>
      </c>
      <c r="D529" s="12"/>
      <c r="E529" s="14">
        <v>1160</v>
      </c>
      <c r="F529" s="13" t="s">
        <v>163</v>
      </c>
    </row>
    <row r="530" spans="1:6" x14ac:dyDescent="0.15">
      <c r="A530" s="12" t="s">
        <v>1216</v>
      </c>
      <c r="B530" s="26" t="s">
        <v>1217</v>
      </c>
      <c r="C530" s="13" t="s">
        <v>137</v>
      </c>
      <c r="D530" s="12"/>
      <c r="E530" s="14">
        <v>704</v>
      </c>
      <c r="F530" s="13" t="s">
        <v>163</v>
      </c>
    </row>
    <row r="531" spans="1:6" x14ac:dyDescent="0.15">
      <c r="A531" s="12" t="s">
        <v>1218</v>
      </c>
      <c r="B531" s="26" t="s">
        <v>1219</v>
      </c>
      <c r="C531" s="13" t="s">
        <v>142</v>
      </c>
      <c r="D531" s="12"/>
      <c r="E531" s="14">
        <v>14460</v>
      </c>
      <c r="F531" s="13" t="s">
        <v>163</v>
      </c>
    </row>
    <row r="532" spans="1:6" x14ac:dyDescent="0.15">
      <c r="A532" s="12" t="s">
        <v>1220</v>
      </c>
      <c r="B532" s="26" t="s">
        <v>1221</v>
      </c>
      <c r="C532" s="13" t="s">
        <v>142</v>
      </c>
      <c r="D532" s="12"/>
      <c r="E532" s="14">
        <v>25020</v>
      </c>
      <c r="F532" s="13" t="s">
        <v>163</v>
      </c>
    </row>
    <row r="533" spans="1:6" x14ac:dyDescent="0.15">
      <c r="A533" s="12" t="s">
        <v>1222</v>
      </c>
      <c r="B533" s="26" t="s">
        <v>1223</v>
      </c>
      <c r="C533" s="13" t="s">
        <v>142</v>
      </c>
      <c r="D533" s="12"/>
      <c r="E533" s="14">
        <v>2085</v>
      </c>
      <c r="F533" s="13" t="s">
        <v>163</v>
      </c>
    </row>
    <row r="534" spans="1:6" x14ac:dyDescent="0.15">
      <c r="A534" s="12" t="s">
        <v>1224</v>
      </c>
      <c r="B534" s="26" t="s">
        <v>1225</v>
      </c>
      <c r="C534" s="13" t="s">
        <v>142</v>
      </c>
      <c r="D534" s="12"/>
      <c r="E534" s="14">
        <v>860</v>
      </c>
      <c r="F534" s="13" t="s">
        <v>163</v>
      </c>
    </row>
    <row r="535" spans="1:6" x14ac:dyDescent="0.15">
      <c r="A535" s="12" t="s">
        <v>1226</v>
      </c>
      <c r="B535" s="26" t="s">
        <v>1227</v>
      </c>
      <c r="C535" s="13" t="s">
        <v>137</v>
      </c>
      <c r="D535" s="12"/>
      <c r="E535" s="14">
        <v>704</v>
      </c>
      <c r="F535" s="13" t="s">
        <v>163</v>
      </c>
    </row>
    <row r="536" spans="1:6" x14ac:dyDescent="0.15">
      <c r="A536" s="12" t="s">
        <v>1228</v>
      </c>
      <c r="B536" s="26" t="s">
        <v>1229</v>
      </c>
      <c r="C536" s="13" t="s">
        <v>142</v>
      </c>
      <c r="D536" s="12"/>
      <c r="E536" s="14">
        <v>14460</v>
      </c>
      <c r="F536" s="13" t="s">
        <v>163</v>
      </c>
    </row>
    <row r="537" spans="1:6" x14ac:dyDescent="0.15">
      <c r="A537" s="12" t="s">
        <v>1230</v>
      </c>
      <c r="B537" s="26" t="s">
        <v>1231</v>
      </c>
      <c r="C537" s="13" t="s">
        <v>142</v>
      </c>
      <c r="D537" s="12"/>
      <c r="E537" s="14">
        <v>25020</v>
      </c>
      <c r="F537" s="13" t="s">
        <v>163</v>
      </c>
    </row>
    <row r="538" spans="1:6" x14ac:dyDescent="0.15">
      <c r="A538" s="12" t="s">
        <v>1232</v>
      </c>
      <c r="B538" s="26" t="s">
        <v>1233</v>
      </c>
      <c r="C538" s="13" t="s">
        <v>142</v>
      </c>
      <c r="D538" s="12"/>
      <c r="E538" s="14">
        <v>2085</v>
      </c>
      <c r="F538" s="13" t="s">
        <v>163</v>
      </c>
    </row>
    <row r="539" spans="1:6" x14ac:dyDescent="0.15">
      <c r="A539" s="12" t="s">
        <v>1234</v>
      </c>
      <c r="B539" s="26" t="s">
        <v>1235</v>
      </c>
      <c r="C539" s="13" t="s">
        <v>142</v>
      </c>
      <c r="D539" s="12"/>
      <c r="E539" s="14">
        <v>860</v>
      </c>
      <c r="F539" s="13" t="s">
        <v>163</v>
      </c>
    </row>
    <row r="540" spans="1:6" x14ac:dyDescent="0.15">
      <c r="A540" s="12" t="s">
        <v>1236</v>
      </c>
      <c r="B540" s="26" t="s">
        <v>1237</v>
      </c>
      <c r="C540" s="13" t="s">
        <v>137</v>
      </c>
      <c r="D540" s="12"/>
      <c r="E540" s="14">
        <v>704</v>
      </c>
      <c r="F540" s="13" t="s">
        <v>163</v>
      </c>
    </row>
    <row r="541" spans="1:6" x14ac:dyDescent="0.15">
      <c r="A541" s="12" t="s">
        <v>1238</v>
      </c>
      <c r="B541" s="26" t="s">
        <v>1239</v>
      </c>
      <c r="C541" s="13" t="s">
        <v>142</v>
      </c>
      <c r="D541" s="12"/>
      <c r="E541" s="14">
        <v>12050</v>
      </c>
      <c r="F541" s="13" t="s">
        <v>163</v>
      </c>
    </row>
    <row r="542" spans="1:6" x14ac:dyDescent="0.15">
      <c r="A542" s="12" t="s">
        <v>1240</v>
      </c>
      <c r="B542" s="26" t="s">
        <v>1241</v>
      </c>
      <c r="C542" s="13" t="s">
        <v>142</v>
      </c>
      <c r="D542" s="12"/>
      <c r="E542" s="14">
        <v>20850</v>
      </c>
      <c r="F542" s="13" t="s">
        <v>163</v>
      </c>
    </row>
    <row r="543" spans="1:6" x14ac:dyDescent="0.15">
      <c r="A543" s="12" t="s">
        <v>1242</v>
      </c>
      <c r="B543" s="26" t="s">
        <v>1243</v>
      </c>
      <c r="C543" s="13" t="s">
        <v>142</v>
      </c>
      <c r="D543" s="12"/>
      <c r="E543" s="14">
        <v>2085</v>
      </c>
      <c r="F543" s="13" t="s">
        <v>163</v>
      </c>
    </row>
    <row r="544" spans="1:6" x14ac:dyDescent="0.15">
      <c r="A544" s="12" t="s">
        <v>1244</v>
      </c>
      <c r="B544" s="26" t="s">
        <v>1245</v>
      </c>
      <c r="C544" s="13" t="s">
        <v>142</v>
      </c>
      <c r="D544" s="12"/>
      <c r="E544" s="14">
        <v>860</v>
      </c>
      <c r="F544" s="13" t="s">
        <v>163</v>
      </c>
    </row>
    <row r="545" spans="1:6" x14ac:dyDescent="0.15">
      <c r="A545" s="12" t="s">
        <v>1246</v>
      </c>
      <c r="B545" s="26" t="s">
        <v>1247</v>
      </c>
      <c r="C545" s="13" t="s">
        <v>137</v>
      </c>
      <c r="D545" s="12"/>
      <c r="E545" s="14">
        <v>704</v>
      </c>
      <c r="F545" s="13" t="s">
        <v>163</v>
      </c>
    </row>
    <row r="546" spans="1:6" x14ac:dyDescent="0.15">
      <c r="A546" s="12" t="s">
        <v>1248</v>
      </c>
      <c r="B546" s="26" t="s">
        <v>1249</v>
      </c>
      <c r="C546" s="13" t="s">
        <v>142</v>
      </c>
      <c r="D546" s="12"/>
      <c r="E546" s="14">
        <v>12050</v>
      </c>
      <c r="F546" s="13" t="s">
        <v>163</v>
      </c>
    </row>
    <row r="547" spans="1:6" x14ac:dyDescent="0.15">
      <c r="A547" s="12" t="s">
        <v>1250</v>
      </c>
      <c r="B547" s="26" t="s">
        <v>1251</v>
      </c>
      <c r="C547" s="13" t="s">
        <v>142</v>
      </c>
      <c r="D547" s="12"/>
      <c r="E547" s="14">
        <v>20850</v>
      </c>
      <c r="F547" s="13" t="s">
        <v>163</v>
      </c>
    </row>
    <row r="548" spans="1:6" x14ac:dyDescent="0.15">
      <c r="A548" s="12" t="s">
        <v>1252</v>
      </c>
      <c r="B548" s="26" t="s">
        <v>1253</v>
      </c>
      <c r="C548" s="13" t="s">
        <v>142</v>
      </c>
      <c r="D548" s="12"/>
      <c r="E548" s="14">
        <v>2085</v>
      </c>
      <c r="F548" s="13" t="s">
        <v>163</v>
      </c>
    </row>
    <row r="549" spans="1:6" x14ac:dyDescent="0.15">
      <c r="A549" s="12" t="s">
        <v>1254</v>
      </c>
      <c r="B549" s="26" t="s">
        <v>1255</v>
      </c>
      <c r="C549" s="13" t="s">
        <v>142</v>
      </c>
      <c r="D549" s="12"/>
      <c r="E549" s="14">
        <v>860</v>
      </c>
      <c r="F549" s="13" t="s">
        <v>163</v>
      </c>
    </row>
    <row r="550" spans="1:6" x14ac:dyDescent="0.15">
      <c r="A550" s="12" t="s">
        <v>1256</v>
      </c>
      <c r="B550" s="26" t="s">
        <v>1257</v>
      </c>
      <c r="C550" s="13" t="s">
        <v>137</v>
      </c>
      <c r="D550" s="12"/>
      <c r="E550" s="14">
        <v>416</v>
      </c>
      <c r="F550" s="13" t="s">
        <v>163</v>
      </c>
    </row>
    <row r="551" spans="1:6" x14ac:dyDescent="0.15">
      <c r="A551" s="12" t="s">
        <v>1258</v>
      </c>
      <c r="B551" s="26" t="s">
        <v>1259</v>
      </c>
      <c r="C551" s="13" t="s">
        <v>142</v>
      </c>
      <c r="D551" s="12"/>
      <c r="E551" s="14">
        <v>9380</v>
      </c>
      <c r="F551" s="13" t="s">
        <v>163</v>
      </c>
    </row>
    <row r="552" spans="1:6" x14ac:dyDescent="0.15">
      <c r="A552" s="12" t="s">
        <v>1260</v>
      </c>
      <c r="B552" s="26" t="s">
        <v>1261</v>
      </c>
      <c r="C552" s="13" t="s">
        <v>142</v>
      </c>
      <c r="D552" s="12"/>
      <c r="E552" s="14">
        <v>12500</v>
      </c>
      <c r="F552" s="13" t="s">
        <v>163</v>
      </c>
    </row>
    <row r="553" spans="1:6" x14ac:dyDescent="0.15">
      <c r="A553" s="12" t="s">
        <v>1262</v>
      </c>
      <c r="B553" s="26" t="s">
        <v>1263</v>
      </c>
      <c r="C553" s="13" t="s">
        <v>142</v>
      </c>
      <c r="D553" s="12"/>
      <c r="E553" s="14">
        <v>665</v>
      </c>
      <c r="F553" s="13" t="s">
        <v>163</v>
      </c>
    </row>
    <row r="554" spans="1:6" x14ac:dyDescent="0.15">
      <c r="A554" s="12" t="s">
        <v>1264</v>
      </c>
      <c r="B554" s="26" t="s">
        <v>1265</v>
      </c>
      <c r="C554" s="13" t="s">
        <v>142</v>
      </c>
      <c r="D554" s="12"/>
      <c r="E554" s="14">
        <v>1250</v>
      </c>
      <c r="F554" s="13" t="s">
        <v>163</v>
      </c>
    </row>
    <row r="555" spans="1:6" x14ac:dyDescent="0.15">
      <c r="A555" s="12" t="s">
        <v>1266</v>
      </c>
      <c r="B555" s="26" t="s">
        <v>1267</v>
      </c>
      <c r="C555" s="13" t="s">
        <v>137</v>
      </c>
      <c r="D555" s="12"/>
      <c r="E555" s="14">
        <v>416</v>
      </c>
      <c r="F555" s="13" t="s">
        <v>163</v>
      </c>
    </row>
    <row r="556" spans="1:6" x14ac:dyDescent="0.15">
      <c r="A556" s="12" t="s">
        <v>1268</v>
      </c>
      <c r="B556" s="26" t="s">
        <v>1269</v>
      </c>
      <c r="C556" s="13" t="s">
        <v>142</v>
      </c>
      <c r="D556" s="12"/>
      <c r="E556" s="14">
        <v>9380</v>
      </c>
      <c r="F556" s="13" t="s">
        <v>163</v>
      </c>
    </row>
    <row r="557" spans="1:6" x14ac:dyDescent="0.15">
      <c r="A557" s="12" t="s">
        <v>1270</v>
      </c>
      <c r="B557" s="26" t="s">
        <v>1271</v>
      </c>
      <c r="C557" s="13" t="s">
        <v>142</v>
      </c>
      <c r="D557" s="12"/>
      <c r="E557" s="14">
        <v>12500</v>
      </c>
      <c r="F557" s="13" t="s">
        <v>163</v>
      </c>
    </row>
    <row r="558" spans="1:6" x14ac:dyDescent="0.15">
      <c r="A558" s="12" t="s">
        <v>1272</v>
      </c>
      <c r="B558" s="26" t="s">
        <v>1273</v>
      </c>
      <c r="C558" s="13" t="s">
        <v>142</v>
      </c>
      <c r="D558" s="12"/>
      <c r="E558" s="14">
        <v>665</v>
      </c>
      <c r="F558" s="13" t="s">
        <v>163</v>
      </c>
    </row>
    <row r="559" spans="1:6" x14ac:dyDescent="0.15">
      <c r="A559" s="12" t="s">
        <v>1274</v>
      </c>
      <c r="B559" s="26" t="s">
        <v>1275</v>
      </c>
      <c r="C559" s="13" t="s">
        <v>142</v>
      </c>
      <c r="D559" s="12"/>
      <c r="E559" s="14">
        <v>1250</v>
      </c>
      <c r="F559" s="13" t="s">
        <v>163</v>
      </c>
    </row>
    <row r="560" spans="1:6" x14ac:dyDescent="0.15">
      <c r="A560" s="12" t="s">
        <v>1276</v>
      </c>
      <c r="B560" s="26" t="s">
        <v>1277</v>
      </c>
      <c r="C560" s="13" t="s">
        <v>137</v>
      </c>
      <c r="D560" s="12"/>
      <c r="E560" s="14">
        <v>416</v>
      </c>
      <c r="F560" s="13" t="s">
        <v>163</v>
      </c>
    </row>
    <row r="561" spans="1:6" x14ac:dyDescent="0.15">
      <c r="A561" s="12" t="s">
        <v>1278</v>
      </c>
      <c r="B561" s="26" t="s">
        <v>1279</v>
      </c>
      <c r="C561" s="13" t="s">
        <v>142</v>
      </c>
      <c r="D561" s="12"/>
      <c r="E561" s="14">
        <v>11255</v>
      </c>
      <c r="F561" s="13" t="s">
        <v>163</v>
      </c>
    </row>
    <row r="562" spans="1:6" x14ac:dyDescent="0.15">
      <c r="A562" s="12" t="s">
        <v>1280</v>
      </c>
      <c r="B562" s="26" t="s">
        <v>1281</v>
      </c>
      <c r="C562" s="13" t="s">
        <v>142</v>
      </c>
      <c r="D562" s="12"/>
      <c r="E562" s="14">
        <v>15000</v>
      </c>
      <c r="F562" s="13" t="s">
        <v>163</v>
      </c>
    </row>
    <row r="563" spans="1:6" x14ac:dyDescent="0.15">
      <c r="A563" s="12" t="s">
        <v>1282</v>
      </c>
      <c r="B563" s="26" t="s">
        <v>1283</v>
      </c>
      <c r="C563" s="13" t="s">
        <v>142</v>
      </c>
      <c r="D563" s="12"/>
      <c r="E563" s="14">
        <v>665</v>
      </c>
      <c r="F563" s="13" t="s">
        <v>163</v>
      </c>
    </row>
    <row r="564" spans="1:6" x14ac:dyDescent="0.15">
      <c r="A564" s="12" t="s">
        <v>1284</v>
      </c>
      <c r="B564" s="26" t="s">
        <v>1285</v>
      </c>
      <c r="C564" s="13" t="s">
        <v>142</v>
      </c>
      <c r="D564" s="12"/>
      <c r="E564" s="14">
        <v>1250</v>
      </c>
      <c r="F564" s="13" t="s">
        <v>163</v>
      </c>
    </row>
    <row r="565" spans="1:6" x14ac:dyDescent="0.15">
      <c r="A565" s="12" t="s">
        <v>1286</v>
      </c>
      <c r="B565" s="26" t="s">
        <v>1287</v>
      </c>
      <c r="C565" s="13" t="s">
        <v>137</v>
      </c>
      <c r="D565" s="12"/>
      <c r="E565" s="14">
        <v>700</v>
      </c>
      <c r="F565" s="13" t="s">
        <v>163</v>
      </c>
    </row>
    <row r="566" spans="1:6" x14ac:dyDescent="0.15">
      <c r="A566" s="12" t="s">
        <v>1288</v>
      </c>
      <c r="B566" s="26" t="s">
        <v>1289</v>
      </c>
      <c r="C566" s="13" t="s">
        <v>142</v>
      </c>
      <c r="D566" s="12"/>
      <c r="E566" s="14">
        <v>12950</v>
      </c>
      <c r="F566" s="13" t="s">
        <v>163</v>
      </c>
    </row>
    <row r="567" spans="1:6" x14ac:dyDescent="0.15">
      <c r="A567" s="12" t="s">
        <v>1290</v>
      </c>
      <c r="B567" s="26" t="s">
        <v>1291</v>
      </c>
      <c r="C567" s="13" t="s">
        <v>142</v>
      </c>
      <c r="D567" s="12"/>
      <c r="E567" s="14">
        <v>19200</v>
      </c>
      <c r="F567" s="13" t="s">
        <v>163</v>
      </c>
    </row>
    <row r="568" spans="1:6" x14ac:dyDescent="0.15">
      <c r="A568" s="12" t="s">
        <v>1292</v>
      </c>
      <c r="B568" s="26" t="s">
        <v>1293</v>
      </c>
      <c r="C568" s="13" t="s">
        <v>142</v>
      </c>
      <c r="D568" s="12"/>
      <c r="E568" s="14">
        <v>980</v>
      </c>
      <c r="F568" s="13" t="s">
        <v>163</v>
      </c>
    </row>
    <row r="569" spans="1:6" x14ac:dyDescent="0.15">
      <c r="A569" s="12" t="s">
        <v>1294</v>
      </c>
      <c r="B569" s="26" t="s">
        <v>1295</v>
      </c>
      <c r="C569" s="13" t="s">
        <v>142</v>
      </c>
      <c r="D569" s="12"/>
      <c r="E569" s="14">
        <v>1920</v>
      </c>
      <c r="F569" s="13" t="s">
        <v>163</v>
      </c>
    </row>
    <row r="570" spans="1:6" x14ac:dyDescent="0.15">
      <c r="A570" s="12" t="s">
        <v>1296</v>
      </c>
      <c r="B570" s="26" t="s">
        <v>1297</v>
      </c>
      <c r="C570" s="13" t="s">
        <v>137</v>
      </c>
      <c r="D570" s="12"/>
      <c r="E570" s="14">
        <v>700</v>
      </c>
      <c r="F570" s="13" t="s">
        <v>163</v>
      </c>
    </row>
    <row r="571" spans="1:6" x14ac:dyDescent="0.15">
      <c r="A571" s="12" t="s">
        <v>1298</v>
      </c>
      <c r="B571" s="26" t="s">
        <v>1299</v>
      </c>
      <c r="C571" s="13" t="s">
        <v>142</v>
      </c>
      <c r="D571" s="12"/>
      <c r="E571" s="14">
        <v>12950</v>
      </c>
      <c r="F571" s="13" t="s">
        <v>163</v>
      </c>
    </row>
    <row r="572" spans="1:6" x14ac:dyDescent="0.15">
      <c r="A572" s="12" t="s">
        <v>1300</v>
      </c>
      <c r="B572" s="26" t="s">
        <v>1301</v>
      </c>
      <c r="C572" s="13" t="s">
        <v>142</v>
      </c>
      <c r="D572" s="12"/>
      <c r="E572" s="14">
        <v>19200</v>
      </c>
      <c r="F572" s="13" t="s">
        <v>163</v>
      </c>
    </row>
    <row r="573" spans="1:6" x14ac:dyDescent="0.15">
      <c r="A573" s="12" t="s">
        <v>1302</v>
      </c>
      <c r="B573" s="26" t="s">
        <v>1303</v>
      </c>
      <c r="C573" s="13" t="s">
        <v>142</v>
      </c>
      <c r="D573" s="12"/>
      <c r="E573" s="14">
        <v>980</v>
      </c>
      <c r="F573" s="13" t="s">
        <v>163</v>
      </c>
    </row>
    <row r="574" spans="1:6" x14ac:dyDescent="0.15">
      <c r="A574" s="12" t="s">
        <v>1304</v>
      </c>
      <c r="B574" s="26" t="s">
        <v>1305</v>
      </c>
      <c r="C574" s="13" t="s">
        <v>142</v>
      </c>
      <c r="D574" s="12"/>
      <c r="E574" s="14">
        <v>1920</v>
      </c>
      <c r="F574" s="13" t="s">
        <v>163</v>
      </c>
    </row>
    <row r="575" spans="1:6" x14ac:dyDescent="0.15">
      <c r="A575" s="12" t="s">
        <v>1306</v>
      </c>
      <c r="B575" s="26" t="s">
        <v>1307</v>
      </c>
      <c r="C575" s="13" t="s">
        <v>137</v>
      </c>
      <c r="D575" s="12"/>
      <c r="E575" s="14">
        <v>700</v>
      </c>
      <c r="F575" s="13" t="s">
        <v>163</v>
      </c>
    </row>
    <row r="576" spans="1:6" x14ac:dyDescent="0.15">
      <c r="A576" s="12" t="s">
        <v>1308</v>
      </c>
      <c r="B576" s="26" t="s">
        <v>1309</v>
      </c>
      <c r="C576" s="13" t="s">
        <v>142</v>
      </c>
      <c r="D576" s="12"/>
      <c r="E576" s="14">
        <v>15540</v>
      </c>
      <c r="F576" s="13" t="s">
        <v>163</v>
      </c>
    </row>
    <row r="577" spans="1:6" x14ac:dyDescent="0.15">
      <c r="A577" s="12" t="s">
        <v>1310</v>
      </c>
      <c r="B577" s="26" t="s">
        <v>1311</v>
      </c>
      <c r="C577" s="13" t="s">
        <v>142</v>
      </c>
      <c r="D577" s="12"/>
      <c r="E577" s="14">
        <v>23040</v>
      </c>
      <c r="F577" s="13" t="s">
        <v>163</v>
      </c>
    </row>
    <row r="578" spans="1:6" x14ac:dyDescent="0.15">
      <c r="A578" s="12" t="s">
        <v>1312</v>
      </c>
      <c r="B578" s="26" t="s">
        <v>1313</v>
      </c>
      <c r="C578" s="13" t="s">
        <v>142</v>
      </c>
      <c r="D578" s="12"/>
      <c r="E578" s="14">
        <v>980</v>
      </c>
      <c r="F578" s="13" t="s">
        <v>163</v>
      </c>
    </row>
    <row r="579" spans="1:6" x14ac:dyDescent="0.15">
      <c r="A579" s="12" t="s">
        <v>1314</v>
      </c>
      <c r="B579" s="26" t="s">
        <v>1315</v>
      </c>
      <c r="C579" s="13" t="s">
        <v>142</v>
      </c>
      <c r="D579" s="12"/>
      <c r="E579" s="14">
        <v>1920</v>
      </c>
      <c r="F579" s="13" t="s">
        <v>163</v>
      </c>
    </row>
    <row r="580" spans="1:6" x14ac:dyDescent="0.15">
      <c r="A580" s="12" t="s">
        <v>1316</v>
      </c>
      <c r="B580" s="26" t="s">
        <v>1317</v>
      </c>
      <c r="C580" s="13" t="s">
        <v>137</v>
      </c>
      <c r="D580" s="12"/>
      <c r="E580" s="14">
        <v>700</v>
      </c>
      <c r="F580" s="13" t="s">
        <v>163</v>
      </c>
    </row>
    <row r="581" spans="1:6" x14ac:dyDescent="0.15">
      <c r="A581" s="12" t="s">
        <v>1318</v>
      </c>
      <c r="B581" s="26" t="s">
        <v>1319</v>
      </c>
      <c r="C581" s="13" t="s">
        <v>142</v>
      </c>
      <c r="D581" s="12"/>
      <c r="E581" s="14">
        <v>15540</v>
      </c>
      <c r="F581" s="13" t="s">
        <v>163</v>
      </c>
    </row>
    <row r="582" spans="1:6" x14ac:dyDescent="0.15">
      <c r="A582" s="12" t="s">
        <v>1320</v>
      </c>
      <c r="B582" s="26" t="s">
        <v>1321</v>
      </c>
      <c r="C582" s="13" t="s">
        <v>142</v>
      </c>
      <c r="D582" s="12"/>
      <c r="E582" s="14">
        <v>23040</v>
      </c>
      <c r="F582" s="13" t="s">
        <v>163</v>
      </c>
    </row>
    <row r="583" spans="1:6" x14ac:dyDescent="0.15">
      <c r="A583" s="12" t="s">
        <v>1322</v>
      </c>
      <c r="B583" s="26" t="s">
        <v>1323</v>
      </c>
      <c r="C583" s="13" t="s">
        <v>142</v>
      </c>
      <c r="D583" s="12"/>
      <c r="E583" s="14">
        <v>980</v>
      </c>
      <c r="F583" s="13" t="s">
        <v>163</v>
      </c>
    </row>
    <row r="584" spans="1:6" x14ac:dyDescent="0.15">
      <c r="A584" s="12" t="s">
        <v>1324</v>
      </c>
      <c r="B584" s="26" t="s">
        <v>1325</v>
      </c>
      <c r="C584" s="13" t="s">
        <v>142</v>
      </c>
      <c r="D584" s="12"/>
      <c r="E584" s="14">
        <v>1920</v>
      </c>
      <c r="F584" s="13" t="s">
        <v>163</v>
      </c>
    </row>
    <row r="585" spans="1:6" x14ac:dyDescent="0.15">
      <c r="A585" s="12" t="s">
        <v>1326</v>
      </c>
      <c r="B585" s="26" t="s">
        <v>1327</v>
      </c>
      <c r="C585" s="13" t="s">
        <v>137</v>
      </c>
      <c r="D585" s="12"/>
      <c r="E585" s="14">
        <v>2425</v>
      </c>
      <c r="F585" s="13" t="s">
        <v>163</v>
      </c>
    </row>
    <row r="586" spans="1:6" x14ac:dyDescent="0.15">
      <c r="A586" s="12" t="s">
        <v>1328</v>
      </c>
      <c r="B586" s="26" t="s">
        <v>1329</v>
      </c>
      <c r="C586" s="13" t="s">
        <v>142</v>
      </c>
      <c r="D586" s="12"/>
      <c r="E586" s="14">
        <v>44880</v>
      </c>
      <c r="F586" s="13" t="s">
        <v>163</v>
      </c>
    </row>
    <row r="587" spans="1:6" x14ac:dyDescent="0.15">
      <c r="A587" s="12" t="s">
        <v>1330</v>
      </c>
      <c r="B587" s="26" t="s">
        <v>1331</v>
      </c>
      <c r="C587" s="13" t="s">
        <v>142</v>
      </c>
      <c r="D587" s="12"/>
      <c r="E587" s="14">
        <v>71160</v>
      </c>
      <c r="F587" s="13" t="s">
        <v>163</v>
      </c>
    </row>
    <row r="588" spans="1:6" x14ac:dyDescent="0.15">
      <c r="A588" s="12" t="s">
        <v>1332</v>
      </c>
      <c r="B588" s="26" t="s">
        <v>1333</v>
      </c>
      <c r="C588" s="13" t="s">
        <v>142</v>
      </c>
      <c r="D588" s="12"/>
      <c r="E588" s="14">
        <v>5930</v>
      </c>
      <c r="F588" s="13" t="s">
        <v>163</v>
      </c>
    </row>
    <row r="589" spans="1:6" x14ac:dyDescent="0.15">
      <c r="A589" s="12" t="s">
        <v>1334</v>
      </c>
      <c r="B589" s="26" t="s">
        <v>1335</v>
      </c>
      <c r="C589" s="13" t="s">
        <v>142</v>
      </c>
      <c r="D589" s="12"/>
      <c r="E589" s="14">
        <v>2770</v>
      </c>
      <c r="F589" s="13" t="s">
        <v>163</v>
      </c>
    </row>
    <row r="590" spans="1:6" x14ac:dyDescent="0.15">
      <c r="A590" s="12" t="s">
        <v>1336</v>
      </c>
      <c r="B590" s="26" t="s">
        <v>1337</v>
      </c>
      <c r="C590" s="13" t="s">
        <v>137</v>
      </c>
      <c r="D590" s="12"/>
      <c r="E590" s="14">
        <v>4420</v>
      </c>
      <c r="F590" s="13" t="s">
        <v>163</v>
      </c>
    </row>
    <row r="591" spans="1:6" x14ac:dyDescent="0.15">
      <c r="A591" s="12" t="s">
        <v>1338</v>
      </c>
      <c r="B591" s="26" t="s">
        <v>1339</v>
      </c>
      <c r="C591" s="13" t="s">
        <v>142</v>
      </c>
      <c r="D591" s="12"/>
      <c r="E591" s="14">
        <v>79140</v>
      </c>
      <c r="F591" s="13" t="s">
        <v>163</v>
      </c>
    </row>
    <row r="592" spans="1:6" x14ac:dyDescent="0.15">
      <c r="A592" s="12" t="s">
        <v>1340</v>
      </c>
      <c r="B592" s="26" t="s">
        <v>1341</v>
      </c>
      <c r="C592" s="13" t="s">
        <v>142</v>
      </c>
      <c r="D592" s="12"/>
      <c r="E592" s="14">
        <v>131640</v>
      </c>
      <c r="F592" s="13" t="s">
        <v>163</v>
      </c>
    </row>
    <row r="593" spans="1:6" x14ac:dyDescent="0.15">
      <c r="A593" s="12" t="s">
        <v>1342</v>
      </c>
      <c r="B593" s="26" t="s">
        <v>1343</v>
      </c>
      <c r="C593" s="13" t="s">
        <v>142</v>
      </c>
      <c r="D593" s="12"/>
      <c r="E593" s="14">
        <v>10970</v>
      </c>
      <c r="F593" s="13" t="s">
        <v>163</v>
      </c>
    </row>
    <row r="594" spans="1:6" x14ac:dyDescent="0.15">
      <c r="A594" s="12" t="s">
        <v>1344</v>
      </c>
      <c r="B594" s="26" t="s">
        <v>1345</v>
      </c>
      <c r="C594" s="13" t="s">
        <v>142</v>
      </c>
      <c r="D594" s="12"/>
      <c r="E594" s="14">
        <v>4815</v>
      </c>
      <c r="F594" s="13" t="s">
        <v>163</v>
      </c>
    </row>
    <row r="595" spans="1:6" x14ac:dyDescent="0.15">
      <c r="A595" s="12" t="s">
        <v>1346</v>
      </c>
      <c r="B595" s="26" t="s">
        <v>1347</v>
      </c>
      <c r="C595" s="13" t="s">
        <v>137</v>
      </c>
      <c r="D595" s="12"/>
      <c r="E595" s="14">
        <v>8630</v>
      </c>
      <c r="F595" s="13" t="s">
        <v>163</v>
      </c>
    </row>
    <row r="596" spans="1:6" x14ac:dyDescent="0.15">
      <c r="A596" s="12" t="s">
        <v>1348</v>
      </c>
      <c r="B596" s="26" t="s">
        <v>1349</v>
      </c>
      <c r="C596" s="13" t="s">
        <v>142</v>
      </c>
      <c r="D596" s="12"/>
      <c r="E596" s="14">
        <v>112560</v>
      </c>
      <c r="F596" s="13" t="s">
        <v>163</v>
      </c>
    </row>
    <row r="597" spans="1:6" x14ac:dyDescent="0.15">
      <c r="A597" s="12" t="s">
        <v>1350</v>
      </c>
      <c r="B597" s="26" t="s">
        <v>1351</v>
      </c>
      <c r="C597" s="13" t="s">
        <v>142</v>
      </c>
      <c r="D597" s="12"/>
      <c r="E597" s="14">
        <v>259200</v>
      </c>
      <c r="F597" s="13" t="s">
        <v>163</v>
      </c>
    </row>
    <row r="598" spans="1:6" x14ac:dyDescent="0.15">
      <c r="A598" s="12" t="s">
        <v>1352</v>
      </c>
      <c r="B598" s="26" t="s">
        <v>1353</v>
      </c>
      <c r="C598" s="13" t="s">
        <v>142</v>
      </c>
      <c r="D598" s="12"/>
      <c r="E598" s="14">
        <v>21600</v>
      </c>
      <c r="F598" s="13" t="s">
        <v>163</v>
      </c>
    </row>
    <row r="599" spans="1:6" x14ac:dyDescent="0.15">
      <c r="A599" s="12" t="s">
        <v>1354</v>
      </c>
      <c r="B599" s="26" t="s">
        <v>1355</v>
      </c>
      <c r="C599" s="13" t="s">
        <v>142</v>
      </c>
      <c r="D599" s="12"/>
      <c r="E599" s="14">
        <v>9380</v>
      </c>
      <c r="F599" s="13" t="s">
        <v>163</v>
      </c>
    </row>
    <row r="600" spans="1:6" x14ac:dyDescent="0.15">
      <c r="A600" s="12" t="s">
        <v>1356</v>
      </c>
      <c r="B600" s="26" t="s">
        <v>1357</v>
      </c>
      <c r="C600" s="13" t="s">
        <v>137</v>
      </c>
      <c r="D600" s="12"/>
      <c r="E600" s="14">
        <v>2425</v>
      </c>
      <c r="F600" s="13" t="s">
        <v>163</v>
      </c>
    </row>
    <row r="601" spans="1:6" x14ac:dyDescent="0.15">
      <c r="A601" s="12" t="s">
        <v>1358</v>
      </c>
      <c r="B601" s="26" t="s">
        <v>1359</v>
      </c>
      <c r="C601" s="13" t="s">
        <v>142</v>
      </c>
      <c r="D601" s="12"/>
      <c r="E601" s="14">
        <v>37400</v>
      </c>
      <c r="F601" s="13" t="s">
        <v>163</v>
      </c>
    </row>
    <row r="602" spans="1:6" x14ac:dyDescent="0.15">
      <c r="A602" s="12" t="s">
        <v>1360</v>
      </c>
      <c r="B602" s="26" t="s">
        <v>1361</v>
      </c>
      <c r="C602" s="13" t="s">
        <v>142</v>
      </c>
      <c r="D602" s="12"/>
      <c r="E602" s="14">
        <v>59300</v>
      </c>
      <c r="F602" s="13" t="s">
        <v>163</v>
      </c>
    </row>
    <row r="603" spans="1:6" x14ac:dyDescent="0.15">
      <c r="A603" s="12" t="s">
        <v>1362</v>
      </c>
      <c r="B603" s="26" t="s">
        <v>1363</v>
      </c>
      <c r="C603" s="13" t="s">
        <v>142</v>
      </c>
      <c r="D603" s="12"/>
      <c r="E603" s="14">
        <v>5930</v>
      </c>
      <c r="F603" s="13" t="s">
        <v>163</v>
      </c>
    </row>
    <row r="604" spans="1:6" x14ac:dyDescent="0.15">
      <c r="A604" s="12" t="s">
        <v>1364</v>
      </c>
      <c r="B604" s="26" t="s">
        <v>1365</v>
      </c>
      <c r="C604" s="13" t="s">
        <v>142</v>
      </c>
      <c r="D604" s="12"/>
      <c r="E604" s="14">
        <v>2770</v>
      </c>
      <c r="F604" s="13" t="s">
        <v>163</v>
      </c>
    </row>
    <row r="605" spans="1:6" x14ac:dyDescent="0.15">
      <c r="A605" s="12" t="s">
        <v>1366</v>
      </c>
      <c r="B605" s="26" t="s">
        <v>1367</v>
      </c>
      <c r="C605" s="13" t="s">
        <v>137</v>
      </c>
      <c r="D605" s="12"/>
      <c r="E605" s="14">
        <v>4420</v>
      </c>
      <c r="F605" s="13" t="s">
        <v>163</v>
      </c>
    </row>
    <row r="606" spans="1:6" x14ac:dyDescent="0.15">
      <c r="A606" s="12" t="s">
        <v>1368</v>
      </c>
      <c r="B606" s="26" t="s">
        <v>1369</v>
      </c>
      <c r="C606" s="13" t="s">
        <v>142</v>
      </c>
      <c r="D606" s="12"/>
      <c r="E606" s="14">
        <v>65950</v>
      </c>
      <c r="F606" s="13" t="s">
        <v>163</v>
      </c>
    </row>
    <row r="607" spans="1:6" x14ac:dyDescent="0.15">
      <c r="A607" s="12" t="s">
        <v>1370</v>
      </c>
      <c r="B607" s="26" t="s">
        <v>1371</v>
      </c>
      <c r="C607" s="13" t="s">
        <v>142</v>
      </c>
      <c r="D607" s="12"/>
      <c r="E607" s="14">
        <v>109700</v>
      </c>
      <c r="F607" s="13" t="s">
        <v>163</v>
      </c>
    </row>
    <row r="608" spans="1:6" x14ac:dyDescent="0.15">
      <c r="A608" s="12" t="s">
        <v>1372</v>
      </c>
      <c r="B608" s="26" t="s">
        <v>1373</v>
      </c>
      <c r="C608" s="13" t="s">
        <v>142</v>
      </c>
      <c r="D608" s="12"/>
      <c r="E608" s="14">
        <v>10970</v>
      </c>
      <c r="F608" s="13" t="s">
        <v>163</v>
      </c>
    </row>
    <row r="609" spans="1:6" x14ac:dyDescent="0.15">
      <c r="A609" s="12" t="s">
        <v>1374</v>
      </c>
      <c r="B609" s="26" t="s">
        <v>1375</v>
      </c>
      <c r="C609" s="13" t="s">
        <v>142</v>
      </c>
      <c r="D609" s="12"/>
      <c r="E609" s="14">
        <v>4815</v>
      </c>
      <c r="F609" s="13" t="s">
        <v>163</v>
      </c>
    </row>
    <row r="610" spans="1:6" x14ac:dyDescent="0.15">
      <c r="A610" s="12" t="s">
        <v>1376</v>
      </c>
      <c r="B610" s="26" t="s">
        <v>1377</v>
      </c>
      <c r="C610" s="13" t="s">
        <v>137</v>
      </c>
      <c r="D610" s="12"/>
      <c r="E610" s="14">
        <v>8630</v>
      </c>
      <c r="F610" s="13" t="s">
        <v>163</v>
      </c>
    </row>
    <row r="611" spans="1:6" x14ac:dyDescent="0.15">
      <c r="A611" s="12" t="s">
        <v>1378</v>
      </c>
      <c r="B611" s="26" t="s">
        <v>1379</v>
      </c>
      <c r="C611" s="13" t="s">
        <v>142</v>
      </c>
      <c r="D611" s="12"/>
      <c r="E611" s="14">
        <v>128500</v>
      </c>
      <c r="F611" s="13" t="s">
        <v>163</v>
      </c>
    </row>
    <row r="612" spans="1:6" x14ac:dyDescent="0.15">
      <c r="A612" s="12" t="s">
        <v>1380</v>
      </c>
      <c r="B612" s="26" t="s">
        <v>1381</v>
      </c>
      <c r="C612" s="13" t="s">
        <v>142</v>
      </c>
      <c r="D612" s="12"/>
      <c r="E612" s="14">
        <v>216000</v>
      </c>
      <c r="F612" s="13" t="s">
        <v>163</v>
      </c>
    </row>
    <row r="613" spans="1:6" x14ac:dyDescent="0.15">
      <c r="A613" s="12" t="s">
        <v>1382</v>
      </c>
      <c r="B613" s="26" t="s">
        <v>1383</v>
      </c>
      <c r="C613" s="13" t="s">
        <v>142</v>
      </c>
      <c r="D613" s="12"/>
      <c r="E613" s="14">
        <v>21600</v>
      </c>
      <c r="F613" s="13" t="s">
        <v>163</v>
      </c>
    </row>
    <row r="614" spans="1:6" x14ac:dyDescent="0.15">
      <c r="A614" s="12" t="s">
        <v>1384</v>
      </c>
      <c r="B614" s="26" t="s">
        <v>1385</v>
      </c>
      <c r="C614" s="13" t="s">
        <v>142</v>
      </c>
      <c r="D614" s="12"/>
      <c r="E614" s="14">
        <v>9380</v>
      </c>
      <c r="F614" s="13" t="s">
        <v>163</v>
      </c>
    </row>
    <row r="615" spans="1:6" x14ac:dyDescent="0.15">
      <c r="A615" s="12" t="s">
        <v>1386</v>
      </c>
      <c r="B615" s="12" t="s">
        <v>1387</v>
      </c>
      <c r="C615" s="13" t="s">
        <v>137</v>
      </c>
      <c r="D615" s="13"/>
      <c r="E615" s="14">
        <v>1017</v>
      </c>
      <c r="F615" s="13" t="s">
        <v>163</v>
      </c>
    </row>
    <row r="616" spans="1:6" x14ac:dyDescent="0.15">
      <c r="A616" s="12" t="s">
        <v>1388</v>
      </c>
      <c r="B616" s="12" t="s">
        <v>1389</v>
      </c>
      <c r="C616" s="13" t="s">
        <v>142</v>
      </c>
      <c r="D616" s="13"/>
      <c r="E616" s="14">
        <v>21180</v>
      </c>
      <c r="F616" s="13" t="s">
        <v>163</v>
      </c>
    </row>
    <row r="617" spans="1:6" x14ac:dyDescent="0.15">
      <c r="A617" s="12" t="s">
        <v>1390</v>
      </c>
      <c r="B617" s="12" t="s">
        <v>1391</v>
      </c>
      <c r="C617" s="13" t="s">
        <v>142</v>
      </c>
      <c r="D617" s="13"/>
      <c r="E617" s="14">
        <v>37020</v>
      </c>
      <c r="F617" s="13" t="s">
        <v>163</v>
      </c>
    </row>
    <row r="618" spans="1:6" x14ac:dyDescent="0.15">
      <c r="A618" s="12" t="s">
        <v>1392</v>
      </c>
      <c r="B618" s="12" t="s">
        <v>1393</v>
      </c>
      <c r="C618" s="13" t="s">
        <v>142</v>
      </c>
      <c r="D618" s="13"/>
      <c r="E618" s="14">
        <v>3085</v>
      </c>
      <c r="F618" s="13" t="s">
        <v>163</v>
      </c>
    </row>
    <row r="619" spans="1:6" x14ac:dyDescent="0.15">
      <c r="A619" s="12" t="s">
        <v>1394</v>
      </c>
      <c r="B619" s="12" t="s">
        <v>1395</v>
      </c>
      <c r="C619" s="13" t="s">
        <v>142</v>
      </c>
      <c r="D619" s="13"/>
      <c r="E619" s="14">
        <v>1260</v>
      </c>
      <c r="F619" s="13" t="s">
        <v>163</v>
      </c>
    </row>
    <row r="620" spans="1:6" x14ac:dyDescent="0.15">
      <c r="A620" s="12" t="s">
        <v>1396</v>
      </c>
      <c r="B620" s="12" t="s">
        <v>1397</v>
      </c>
      <c r="C620" s="13" t="s">
        <v>137</v>
      </c>
      <c r="D620" s="13"/>
      <c r="E620" s="14">
        <v>1017</v>
      </c>
      <c r="F620" s="13" t="s">
        <v>163</v>
      </c>
    </row>
    <row r="621" spans="1:6" x14ac:dyDescent="0.15">
      <c r="A621" s="12" t="s">
        <v>1398</v>
      </c>
      <c r="B621" s="12" t="s">
        <v>1399</v>
      </c>
      <c r="C621" s="13" t="s">
        <v>142</v>
      </c>
      <c r="D621" s="13"/>
      <c r="E621" s="14">
        <v>17650</v>
      </c>
      <c r="F621" s="13" t="s">
        <v>163</v>
      </c>
    </row>
    <row r="622" spans="1:6" x14ac:dyDescent="0.15">
      <c r="A622" s="12" t="s">
        <v>1400</v>
      </c>
      <c r="B622" s="12" t="s">
        <v>1401</v>
      </c>
      <c r="C622" s="13" t="s">
        <v>142</v>
      </c>
      <c r="D622" s="13"/>
      <c r="E622" s="14">
        <v>30850</v>
      </c>
      <c r="F622" s="13" t="s">
        <v>163</v>
      </c>
    </row>
    <row r="623" spans="1:6" x14ac:dyDescent="0.15">
      <c r="A623" s="12" t="s">
        <v>1402</v>
      </c>
      <c r="B623" s="12" t="s">
        <v>1403</v>
      </c>
      <c r="C623" s="13" t="s">
        <v>142</v>
      </c>
      <c r="D623" s="13"/>
      <c r="E623" s="14">
        <v>3085</v>
      </c>
      <c r="F623" s="13" t="s">
        <v>163</v>
      </c>
    </row>
    <row r="624" spans="1:6" x14ac:dyDescent="0.15">
      <c r="A624" s="12" t="s">
        <v>1404</v>
      </c>
      <c r="B624" s="12" t="s">
        <v>1405</v>
      </c>
      <c r="C624" s="13" t="s">
        <v>142</v>
      </c>
      <c r="D624" s="13"/>
      <c r="E624" s="14">
        <v>1260</v>
      </c>
      <c r="F624" s="13" t="s">
        <v>163</v>
      </c>
    </row>
    <row r="625" spans="1:6" x14ac:dyDescent="0.15">
      <c r="A625" s="12" t="s">
        <v>1406</v>
      </c>
      <c r="B625" s="12" t="s">
        <v>1407</v>
      </c>
      <c r="C625" s="13" t="s">
        <v>137</v>
      </c>
      <c r="D625" s="13"/>
      <c r="E625" s="14">
        <v>1017</v>
      </c>
      <c r="F625" s="13" t="s">
        <v>163</v>
      </c>
    </row>
    <row r="626" spans="1:6" x14ac:dyDescent="0.15">
      <c r="A626" s="12" t="s">
        <v>1408</v>
      </c>
      <c r="B626" s="12" t="s">
        <v>1409</v>
      </c>
      <c r="C626" s="13" t="s">
        <v>142</v>
      </c>
      <c r="D626" s="13"/>
      <c r="E626" s="14">
        <v>21180</v>
      </c>
      <c r="F626" s="13" t="s">
        <v>163</v>
      </c>
    </row>
    <row r="627" spans="1:6" x14ac:dyDescent="0.15">
      <c r="A627" s="12" t="s">
        <v>1410</v>
      </c>
      <c r="B627" s="12" t="s">
        <v>1411</v>
      </c>
      <c r="C627" s="13" t="s">
        <v>142</v>
      </c>
      <c r="D627" s="13"/>
      <c r="E627" s="14">
        <v>37020</v>
      </c>
      <c r="F627" s="13" t="s">
        <v>163</v>
      </c>
    </row>
    <row r="628" spans="1:6" x14ac:dyDescent="0.15">
      <c r="A628" s="12" t="s">
        <v>1412</v>
      </c>
      <c r="B628" s="12" t="s">
        <v>1413</v>
      </c>
      <c r="C628" s="13" t="s">
        <v>142</v>
      </c>
      <c r="D628" s="13"/>
      <c r="E628" s="14">
        <v>3085</v>
      </c>
      <c r="F628" s="13" t="s">
        <v>163</v>
      </c>
    </row>
    <row r="629" spans="1:6" x14ac:dyDescent="0.15">
      <c r="A629" s="12" t="s">
        <v>1414</v>
      </c>
      <c r="B629" s="12" t="s">
        <v>1415</v>
      </c>
      <c r="C629" s="13" t="s">
        <v>142</v>
      </c>
      <c r="D629" s="13"/>
      <c r="E629" s="14">
        <v>1260</v>
      </c>
      <c r="F629" s="13" t="s">
        <v>163</v>
      </c>
    </row>
    <row r="630" spans="1:6" x14ac:dyDescent="0.15">
      <c r="A630" s="12" t="s">
        <v>1416</v>
      </c>
      <c r="B630" s="12" t="s">
        <v>1417</v>
      </c>
      <c r="C630" s="13" t="s">
        <v>137</v>
      </c>
      <c r="D630" s="13"/>
      <c r="E630" s="14">
        <v>1017</v>
      </c>
      <c r="F630" s="13" t="s">
        <v>163</v>
      </c>
    </row>
    <row r="631" spans="1:6" x14ac:dyDescent="0.15">
      <c r="A631" s="12" t="s">
        <v>1418</v>
      </c>
      <c r="B631" s="12" t="s">
        <v>1419</v>
      </c>
      <c r="C631" s="13" t="s">
        <v>142</v>
      </c>
      <c r="D631" s="13"/>
      <c r="E631" s="14">
        <v>17650</v>
      </c>
      <c r="F631" s="13" t="s">
        <v>163</v>
      </c>
    </row>
    <row r="632" spans="1:6" x14ac:dyDescent="0.15">
      <c r="A632" s="12" t="s">
        <v>1420</v>
      </c>
      <c r="B632" s="12" t="s">
        <v>1421</v>
      </c>
      <c r="C632" s="13" t="s">
        <v>142</v>
      </c>
      <c r="D632" s="13"/>
      <c r="E632" s="14">
        <v>30850</v>
      </c>
      <c r="F632" s="13" t="s">
        <v>163</v>
      </c>
    </row>
    <row r="633" spans="1:6" x14ac:dyDescent="0.15">
      <c r="A633" s="12" t="s">
        <v>1422</v>
      </c>
      <c r="B633" s="12" t="s">
        <v>1423</v>
      </c>
      <c r="C633" s="13" t="s">
        <v>142</v>
      </c>
      <c r="D633" s="13"/>
      <c r="E633" s="14">
        <v>3085</v>
      </c>
      <c r="F633" s="13" t="s">
        <v>163</v>
      </c>
    </row>
    <row r="634" spans="1:6" x14ac:dyDescent="0.15">
      <c r="A634" s="12" t="s">
        <v>1424</v>
      </c>
      <c r="B634" s="12" t="s">
        <v>1425</v>
      </c>
      <c r="C634" s="13" t="s">
        <v>142</v>
      </c>
      <c r="D634" s="13"/>
      <c r="E634" s="14">
        <v>1260</v>
      </c>
      <c r="F634" s="13" t="s">
        <v>163</v>
      </c>
    </row>
    <row r="635" spans="1:6" x14ac:dyDescent="0.15">
      <c r="A635" s="12" t="s">
        <v>1426</v>
      </c>
      <c r="B635" s="12" t="s">
        <v>1427</v>
      </c>
      <c r="C635" s="13" t="s">
        <v>137</v>
      </c>
      <c r="D635" s="12"/>
      <c r="E635" s="14">
        <v>0</v>
      </c>
      <c r="F635" s="13" t="s">
        <v>163</v>
      </c>
    </row>
    <row r="636" spans="1:6" x14ac:dyDescent="0.15">
      <c r="A636" s="12" t="s">
        <v>1428</v>
      </c>
      <c r="B636" s="12" t="s">
        <v>1429</v>
      </c>
      <c r="C636" s="13" t="s">
        <v>142</v>
      </c>
      <c r="D636" s="12"/>
      <c r="E636" s="14">
        <v>22080</v>
      </c>
      <c r="F636" s="13" t="s">
        <v>163</v>
      </c>
    </row>
    <row r="637" spans="1:6" x14ac:dyDescent="0.15">
      <c r="A637" s="12" t="s">
        <v>1430</v>
      </c>
      <c r="B637" s="12" t="s">
        <v>1431</v>
      </c>
      <c r="C637" s="13" t="s">
        <v>142</v>
      </c>
      <c r="D637" s="12"/>
      <c r="E637" s="14">
        <v>33300</v>
      </c>
      <c r="F637" s="13" t="s">
        <v>163</v>
      </c>
    </row>
    <row r="638" spans="1:6" x14ac:dyDescent="0.15">
      <c r="A638" s="12" t="s">
        <v>1432</v>
      </c>
      <c r="B638" s="12" t="s">
        <v>1433</v>
      </c>
      <c r="C638" s="13" t="s">
        <v>142</v>
      </c>
      <c r="D638" s="12"/>
      <c r="E638" s="14">
        <v>2775</v>
      </c>
      <c r="F638" s="13" t="s">
        <v>163</v>
      </c>
    </row>
    <row r="639" spans="1:6" x14ac:dyDescent="0.15">
      <c r="A639" s="12" t="s">
        <v>1434</v>
      </c>
      <c r="B639" s="12" t="s">
        <v>1435</v>
      </c>
      <c r="C639" s="13" t="s">
        <v>142</v>
      </c>
      <c r="D639" s="12"/>
      <c r="E639" s="14">
        <v>1395</v>
      </c>
      <c r="F639" s="13" t="s">
        <v>163</v>
      </c>
    </row>
    <row r="640" spans="1:6" x14ac:dyDescent="0.15">
      <c r="A640" s="12" t="s">
        <v>1436</v>
      </c>
      <c r="B640" s="12" t="s">
        <v>1437</v>
      </c>
      <c r="C640" s="13" t="s">
        <v>137</v>
      </c>
      <c r="D640" s="12"/>
      <c r="E640" s="14">
        <v>0</v>
      </c>
      <c r="F640" s="13" t="s">
        <v>163</v>
      </c>
    </row>
    <row r="641" spans="1:6" x14ac:dyDescent="0.15">
      <c r="A641" s="12" t="s">
        <v>1438</v>
      </c>
      <c r="B641" s="12" t="s">
        <v>1439</v>
      </c>
      <c r="C641" s="13" t="s">
        <v>142</v>
      </c>
      <c r="D641" s="12"/>
      <c r="E641" s="14">
        <v>22080</v>
      </c>
      <c r="F641" s="13" t="s">
        <v>163</v>
      </c>
    </row>
    <row r="642" spans="1:6" x14ac:dyDescent="0.15">
      <c r="A642" s="12" t="s">
        <v>1440</v>
      </c>
      <c r="B642" s="12" t="s">
        <v>1441</v>
      </c>
      <c r="C642" s="13" t="s">
        <v>142</v>
      </c>
      <c r="D642" s="12"/>
      <c r="E642" s="14">
        <v>33300</v>
      </c>
      <c r="F642" s="13" t="s">
        <v>163</v>
      </c>
    </row>
    <row r="643" spans="1:6" x14ac:dyDescent="0.15">
      <c r="A643" s="12" t="s">
        <v>1442</v>
      </c>
      <c r="B643" s="12" t="s">
        <v>1443</v>
      </c>
      <c r="C643" s="13" t="s">
        <v>142</v>
      </c>
      <c r="D643" s="12"/>
      <c r="E643" s="14">
        <v>2775</v>
      </c>
      <c r="F643" s="13" t="s">
        <v>163</v>
      </c>
    </row>
    <row r="644" spans="1:6" x14ac:dyDescent="0.15">
      <c r="A644" s="12" t="s">
        <v>1444</v>
      </c>
      <c r="B644" s="12" t="s">
        <v>1445</v>
      </c>
      <c r="C644" s="13" t="s">
        <v>142</v>
      </c>
      <c r="D644" s="12"/>
      <c r="E644" s="14">
        <v>1395</v>
      </c>
      <c r="F644" s="13" t="s">
        <v>163</v>
      </c>
    </row>
    <row r="645" spans="1:6" x14ac:dyDescent="0.15">
      <c r="A645" s="12" t="s">
        <v>1446</v>
      </c>
      <c r="B645" s="12" t="s">
        <v>1447</v>
      </c>
      <c r="C645" s="13" t="s">
        <v>137</v>
      </c>
      <c r="D645" s="12"/>
      <c r="E645" s="14">
        <v>0</v>
      </c>
      <c r="F645" s="13" t="s">
        <v>163</v>
      </c>
    </row>
    <row r="646" spans="1:6" x14ac:dyDescent="0.15">
      <c r="A646" s="12" t="s">
        <v>1448</v>
      </c>
      <c r="B646" s="12" t="s">
        <v>1449</v>
      </c>
      <c r="C646" s="13" t="s">
        <v>142</v>
      </c>
      <c r="D646" s="12"/>
      <c r="E646" s="14">
        <v>18400</v>
      </c>
      <c r="F646" s="13" t="s">
        <v>163</v>
      </c>
    </row>
    <row r="647" spans="1:6" x14ac:dyDescent="0.15">
      <c r="A647" s="12" t="s">
        <v>1450</v>
      </c>
      <c r="B647" s="12" t="s">
        <v>1451</v>
      </c>
      <c r="C647" s="13" t="s">
        <v>142</v>
      </c>
      <c r="D647" s="12"/>
      <c r="E647" s="14">
        <v>27750</v>
      </c>
      <c r="F647" s="13" t="s">
        <v>163</v>
      </c>
    </row>
    <row r="648" spans="1:6" x14ac:dyDescent="0.15">
      <c r="A648" s="12" t="s">
        <v>1452</v>
      </c>
      <c r="B648" s="12" t="s">
        <v>1453</v>
      </c>
      <c r="C648" s="13" t="s">
        <v>142</v>
      </c>
      <c r="D648" s="12"/>
      <c r="E648" s="14">
        <v>2775</v>
      </c>
      <c r="F648" s="13" t="s">
        <v>163</v>
      </c>
    </row>
    <row r="649" spans="1:6" x14ac:dyDescent="0.15">
      <c r="A649" s="12" t="s">
        <v>1454</v>
      </c>
      <c r="B649" s="12" t="s">
        <v>1455</v>
      </c>
      <c r="C649" s="13" t="s">
        <v>142</v>
      </c>
      <c r="D649" s="12"/>
      <c r="E649" s="14">
        <v>1395</v>
      </c>
      <c r="F649" s="13" t="s">
        <v>163</v>
      </c>
    </row>
    <row r="650" spans="1:6" x14ac:dyDescent="0.15">
      <c r="A650" s="12" t="s">
        <v>1456</v>
      </c>
      <c r="B650" s="12" t="s">
        <v>1457</v>
      </c>
      <c r="C650" s="13" t="s">
        <v>137</v>
      </c>
      <c r="D650" s="12"/>
      <c r="E650" s="14">
        <v>0</v>
      </c>
      <c r="F650" s="13" t="s">
        <v>163</v>
      </c>
    </row>
    <row r="651" spans="1:6" x14ac:dyDescent="0.15">
      <c r="A651" s="12" t="s">
        <v>1458</v>
      </c>
      <c r="B651" s="12" t="s">
        <v>1459</v>
      </c>
      <c r="C651" s="13" t="s">
        <v>142</v>
      </c>
      <c r="D651" s="12"/>
      <c r="E651" s="14">
        <v>18400</v>
      </c>
      <c r="F651" s="13" t="s">
        <v>163</v>
      </c>
    </row>
    <row r="652" spans="1:6" x14ac:dyDescent="0.15">
      <c r="A652" s="12" t="s">
        <v>1460</v>
      </c>
      <c r="B652" s="12" t="s">
        <v>1461</v>
      </c>
      <c r="C652" s="13" t="s">
        <v>142</v>
      </c>
      <c r="D652" s="12"/>
      <c r="E652" s="14">
        <v>27750</v>
      </c>
      <c r="F652" s="13" t="s">
        <v>163</v>
      </c>
    </row>
    <row r="653" spans="1:6" x14ac:dyDescent="0.15">
      <c r="A653" s="12" t="s">
        <v>1462</v>
      </c>
      <c r="B653" s="12" t="s">
        <v>1463</v>
      </c>
      <c r="C653" s="13" t="s">
        <v>142</v>
      </c>
      <c r="D653" s="12"/>
      <c r="E653" s="14">
        <v>2775</v>
      </c>
      <c r="F653" s="13" t="s">
        <v>163</v>
      </c>
    </row>
    <row r="654" spans="1:6" x14ac:dyDescent="0.15">
      <c r="A654" s="12" t="s">
        <v>1464</v>
      </c>
      <c r="B654" s="12" t="s">
        <v>1465</v>
      </c>
      <c r="C654" s="13" t="s">
        <v>142</v>
      </c>
      <c r="D654" s="12"/>
      <c r="E654" s="14">
        <v>1395</v>
      </c>
      <c r="F654" s="13" t="s">
        <v>163</v>
      </c>
    </row>
    <row r="655" spans="1:6" x14ac:dyDescent="0.15">
      <c r="A655" s="12" t="s">
        <v>1466</v>
      </c>
      <c r="B655" s="15" t="s">
        <v>1467</v>
      </c>
      <c r="C655" s="13" t="s">
        <v>141</v>
      </c>
      <c r="D655" s="12"/>
      <c r="E655" s="14">
        <v>21925</v>
      </c>
      <c r="F655" s="13" t="s">
        <v>163</v>
      </c>
    </row>
    <row r="656" spans="1:6" x14ac:dyDescent="0.15">
      <c r="A656" s="12" t="s">
        <v>1468</v>
      </c>
      <c r="B656" s="15" t="s">
        <v>1469</v>
      </c>
      <c r="C656" s="13" t="s">
        <v>141</v>
      </c>
      <c r="D656" s="12"/>
      <c r="E656" s="14">
        <v>21370</v>
      </c>
      <c r="F656" s="13" t="s">
        <v>163</v>
      </c>
    </row>
    <row r="657" spans="1:6" x14ac:dyDescent="0.15">
      <c r="A657" s="12" t="s">
        <v>1470</v>
      </c>
      <c r="B657" s="15" t="s">
        <v>1471</v>
      </c>
      <c r="C657" s="13" t="s">
        <v>141</v>
      </c>
      <c r="D657" s="13"/>
      <c r="E657" s="14">
        <v>21540</v>
      </c>
      <c r="F657" s="13" t="s">
        <v>163</v>
      </c>
    </row>
    <row r="658" spans="1:6" x14ac:dyDescent="0.15">
      <c r="A658" s="12" t="s">
        <v>1472</v>
      </c>
      <c r="B658" s="15" t="s">
        <v>1473</v>
      </c>
      <c r="C658" s="13" t="s">
        <v>141</v>
      </c>
      <c r="D658" s="12"/>
      <c r="E658" s="14">
        <v>21925</v>
      </c>
      <c r="F658" s="13" t="s">
        <v>163</v>
      </c>
    </row>
    <row r="659" spans="1:6" x14ac:dyDescent="0.15">
      <c r="A659" s="12" t="s">
        <v>1474</v>
      </c>
      <c r="B659" s="15" t="s">
        <v>1475</v>
      </c>
      <c r="C659" s="13" t="s">
        <v>141</v>
      </c>
      <c r="D659" s="12"/>
      <c r="E659" s="14">
        <v>22310</v>
      </c>
      <c r="F659" s="13" t="s">
        <v>163</v>
      </c>
    </row>
    <row r="660" spans="1:6" x14ac:dyDescent="0.15">
      <c r="A660" s="12" t="s">
        <v>1476</v>
      </c>
      <c r="B660" s="15" t="s">
        <v>1477</v>
      </c>
      <c r="C660" s="13" t="s">
        <v>141</v>
      </c>
      <c r="D660" s="13"/>
      <c r="E660" s="14">
        <v>24225</v>
      </c>
      <c r="F660" s="13" t="s">
        <v>163</v>
      </c>
    </row>
    <row r="661" spans="1:6" x14ac:dyDescent="0.15">
      <c r="A661" s="12" t="s">
        <v>1478</v>
      </c>
      <c r="B661" s="15" t="s">
        <v>1479</v>
      </c>
      <c r="C661" s="13" t="s">
        <v>141</v>
      </c>
      <c r="D661" s="13"/>
      <c r="E661" s="14">
        <v>21925</v>
      </c>
      <c r="F661" s="13" t="s">
        <v>163</v>
      </c>
    </row>
    <row r="662" spans="1:6" x14ac:dyDescent="0.15">
      <c r="A662" s="12" t="s">
        <v>1480</v>
      </c>
      <c r="B662" s="15" t="s">
        <v>1481</v>
      </c>
      <c r="C662" s="13" t="s">
        <v>141</v>
      </c>
      <c r="D662" s="13"/>
      <c r="E662" s="14">
        <v>21540</v>
      </c>
      <c r="F662" s="13" t="s">
        <v>163</v>
      </c>
    </row>
    <row r="663" spans="1:6" x14ac:dyDescent="0.15">
      <c r="A663" s="12" t="s">
        <v>1482</v>
      </c>
      <c r="B663" s="15" t="s">
        <v>1483</v>
      </c>
      <c r="C663" s="13" t="s">
        <v>141</v>
      </c>
      <c r="D663" s="13"/>
      <c r="E663" s="14">
        <v>21925</v>
      </c>
      <c r="F663" s="13" t="s">
        <v>163</v>
      </c>
    </row>
    <row r="664" spans="1:6" x14ac:dyDescent="0.15">
      <c r="A664" s="12" t="s">
        <v>1484</v>
      </c>
      <c r="B664" s="15" t="s">
        <v>1485</v>
      </c>
      <c r="C664" s="13" t="s">
        <v>141</v>
      </c>
      <c r="D664" s="13"/>
      <c r="E664" s="14">
        <v>24225</v>
      </c>
      <c r="F664" s="13" t="s">
        <v>163</v>
      </c>
    </row>
    <row r="665" spans="1:6" x14ac:dyDescent="0.15">
      <c r="A665" s="12" t="s">
        <v>1486</v>
      </c>
      <c r="B665" s="12" t="s">
        <v>1487</v>
      </c>
      <c r="C665" s="13" t="s">
        <v>141</v>
      </c>
      <c r="D665" s="13"/>
      <c r="E665" s="14">
        <v>25580</v>
      </c>
      <c r="F665" s="13" t="s">
        <v>163</v>
      </c>
    </row>
    <row r="666" spans="1:6" x14ac:dyDescent="0.15">
      <c r="A666" s="12" t="s">
        <v>1488</v>
      </c>
      <c r="B666" s="26" t="s">
        <v>1489</v>
      </c>
      <c r="C666" s="13" t="s">
        <v>137</v>
      </c>
      <c r="D666" s="12"/>
      <c r="E666" s="14">
        <v>14120</v>
      </c>
      <c r="F666" s="13" t="s">
        <v>163</v>
      </c>
    </row>
    <row r="667" spans="1:6" x14ac:dyDescent="0.15">
      <c r="A667" s="12" t="s">
        <v>1490</v>
      </c>
      <c r="B667" s="26" t="s">
        <v>1491</v>
      </c>
      <c r="C667" s="13" t="s">
        <v>142</v>
      </c>
      <c r="D667" s="12"/>
      <c r="E667" s="14">
        <v>19060</v>
      </c>
      <c r="F667" s="13" t="s">
        <v>163</v>
      </c>
    </row>
    <row r="668" spans="1:6" x14ac:dyDescent="0.15">
      <c r="A668" s="12" t="s">
        <v>1492</v>
      </c>
      <c r="B668" s="26" t="s">
        <v>1493</v>
      </c>
      <c r="C668" s="13" t="s">
        <v>137</v>
      </c>
      <c r="D668" s="12"/>
      <c r="E668" s="14">
        <v>14120</v>
      </c>
      <c r="F668" s="13" t="s">
        <v>163</v>
      </c>
    </row>
    <row r="669" spans="1:6" x14ac:dyDescent="0.15">
      <c r="A669" s="12" t="s">
        <v>1494</v>
      </c>
      <c r="B669" s="26" t="s">
        <v>1495</v>
      </c>
      <c r="C669" s="13" t="s">
        <v>142</v>
      </c>
      <c r="D669" s="12"/>
      <c r="E669" s="14">
        <v>19060</v>
      </c>
      <c r="F669" s="13" t="s">
        <v>163</v>
      </c>
    </row>
    <row r="670" spans="1:6" x14ac:dyDescent="0.15">
      <c r="A670" s="12" t="s">
        <v>1496</v>
      </c>
      <c r="B670" s="26" t="s">
        <v>1497</v>
      </c>
      <c r="C670" s="13" t="s">
        <v>142</v>
      </c>
      <c r="D670" s="12"/>
      <c r="E670" s="14">
        <v>19060</v>
      </c>
      <c r="F670" s="13" t="s">
        <v>163</v>
      </c>
    </row>
    <row r="671" spans="1:6" x14ac:dyDescent="0.15">
      <c r="A671" s="12" t="s">
        <v>1498</v>
      </c>
      <c r="B671" s="26" t="s">
        <v>1499</v>
      </c>
      <c r="C671" s="13" t="s">
        <v>142</v>
      </c>
      <c r="D671" s="12"/>
      <c r="E671" s="14">
        <v>19060</v>
      </c>
      <c r="F671" s="13" t="s">
        <v>163</v>
      </c>
    </row>
    <row r="672" spans="1:6" x14ac:dyDescent="0.15">
      <c r="A672" s="12" t="s">
        <v>1500</v>
      </c>
      <c r="B672" s="26" t="s">
        <v>1501</v>
      </c>
      <c r="C672" s="13" t="s">
        <v>137</v>
      </c>
      <c r="D672" s="12"/>
      <c r="E672" s="14">
        <v>2400</v>
      </c>
      <c r="F672" s="13" t="s">
        <v>163</v>
      </c>
    </row>
    <row r="673" spans="1:6" x14ac:dyDescent="0.15">
      <c r="A673" s="12" t="s">
        <v>1502</v>
      </c>
      <c r="B673" s="26" t="s">
        <v>1503</v>
      </c>
      <c r="C673" s="13" t="s">
        <v>142</v>
      </c>
      <c r="D673" s="12"/>
      <c r="E673" s="14">
        <v>3880</v>
      </c>
      <c r="F673" s="13" t="s">
        <v>163</v>
      </c>
    </row>
    <row r="674" spans="1:6" x14ac:dyDescent="0.15">
      <c r="A674" s="12" t="s">
        <v>1504</v>
      </c>
      <c r="B674" s="12" t="s">
        <v>1505</v>
      </c>
      <c r="C674" s="13" t="s">
        <v>137</v>
      </c>
      <c r="D674" s="12"/>
      <c r="E674" s="14">
        <v>3795</v>
      </c>
      <c r="F674" s="13" t="s">
        <v>163</v>
      </c>
    </row>
    <row r="675" spans="1:6" x14ac:dyDescent="0.15">
      <c r="A675" s="12" t="s">
        <v>1506</v>
      </c>
      <c r="B675" s="12" t="s">
        <v>1507</v>
      </c>
      <c r="C675" s="13" t="s">
        <v>142</v>
      </c>
      <c r="D675" s="12"/>
      <c r="E675" s="14">
        <v>6140</v>
      </c>
      <c r="F675" s="13" t="s">
        <v>163</v>
      </c>
    </row>
    <row r="676" spans="1:6" x14ac:dyDescent="0.15">
      <c r="A676" s="12" t="s">
        <v>1508</v>
      </c>
      <c r="B676" s="12" t="s">
        <v>1509</v>
      </c>
      <c r="C676" s="13" t="s">
        <v>137</v>
      </c>
      <c r="D676" s="12"/>
      <c r="E676" s="14">
        <v>3795</v>
      </c>
      <c r="F676" s="13" t="s">
        <v>163</v>
      </c>
    </row>
    <row r="677" spans="1:6" x14ac:dyDescent="0.15">
      <c r="A677" s="12" t="s">
        <v>1510</v>
      </c>
      <c r="B677" s="12" t="s">
        <v>1511</v>
      </c>
      <c r="C677" s="13" t="s">
        <v>142</v>
      </c>
      <c r="D677" s="12"/>
      <c r="E677" s="14">
        <v>6140</v>
      </c>
      <c r="F677" s="13" t="s">
        <v>163</v>
      </c>
    </row>
    <row r="678" spans="1:6" x14ac:dyDescent="0.15">
      <c r="A678" s="12" t="s">
        <v>1512</v>
      </c>
      <c r="B678" s="12" t="s">
        <v>1513</v>
      </c>
      <c r="C678" s="13" t="s">
        <v>142</v>
      </c>
      <c r="D678" s="12"/>
      <c r="E678" s="14">
        <v>6140</v>
      </c>
      <c r="F678" s="13" t="s">
        <v>163</v>
      </c>
    </row>
    <row r="679" spans="1:6" x14ac:dyDescent="0.15">
      <c r="A679" s="12" t="s">
        <v>1514</v>
      </c>
      <c r="B679" s="12" t="s">
        <v>1515</v>
      </c>
      <c r="C679" s="13" t="s">
        <v>142</v>
      </c>
      <c r="D679" s="12"/>
      <c r="E679" s="14">
        <v>6140</v>
      </c>
      <c r="F679" s="13" t="s">
        <v>163</v>
      </c>
    </row>
    <row r="680" spans="1:6" x14ac:dyDescent="0.15">
      <c r="A680" s="12" t="s">
        <v>1516</v>
      </c>
      <c r="B680" s="26" t="s">
        <v>1517</v>
      </c>
      <c r="C680" s="13" t="s">
        <v>137</v>
      </c>
      <c r="D680" s="12"/>
      <c r="E680" s="14">
        <v>2400</v>
      </c>
      <c r="F680" s="13" t="s">
        <v>163</v>
      </c>
    </row>
    <row r="681" spans="1:6" x14ac:dyDescent="0.15">
      <c r="A681" s="12" t="s">
        <v>1518</v>
      </c>
      <c r="B681" s="26" t="s">
        <v>1519</v>
      </c>
      <c r="C681" s="13" t="s">
        <v>142</v>
      </c>
      <c r="D681" s="12"/>
      <c r="E681" s="14">
        <v>3880</v>
      </c>
      <c r="F681" s="13" t="s">
        <v>163</v>
      </c>
    </row>
    <row r="682" spans="1:6" x14ac:dyDescent="0.15">
      <c r="A682" s="12" t="s">
        <v>1520</v>
      </c>
      <c r="B682" s="26" t="s">
        <v>1521</v>
      </c>
      <c r="C682" s="13" t="s">
        <v>142</v>
      </c>
      <c r="D682" s="12"/>
      <c r="E682" s="14">
        <v>3880</v>
      </c>
      <c r="F682" s="13" t="s">
        <v>163</v>
      </c>
    </row>
    <row r="683" spans="1:6" x14ac:dyDescent="0.15">
      <c r="A683" s="12" t="s">
        <v>1522</v>
      </c>
      <c r="B683" s="26" t="s">
        <v>1523</v>
      </c>
      <c r="C683" s="13" t="s">
        <v>142</v>
      </c>
      <c r="D683" s="12"/>
      <c r="E683" s="14">
        <v>3880</v>
      </c>
      <c r="F683" s="13" t="s">
        <v>163</v>
      </c>
    </row>
    <row r="684" spans="1:6" x14ac:dyDescent="0.15">
      <c r="A684" s="12" t="s">
        <v>1524</v>
      </c>
      <c r="B684" s="26" t="s">
        <v>1525</v>
      </c>
      <c r="C684" s="13" t="s">
        <v>137</v>
      </c>
      <c r="D684" s="12"/>
      <c r="E684" s="14">
        <v>2000</v>
      </c>
      <c r="F684" s="13" t="s">
        <v>163</v>
      </c>
    </row>
    <row r="685" spans="1:6" x14ac:dyDescent="0.15">
      <c r="A685" s="12" t="s">
        <v>1526</v>
      </c>
      <c r="B685" s="26" t="s">
        <v>1527</v>
      </c>
      <c r="C685" s="13" t="s">
        <v>142</v>
      </c>
      <c r="D685" s="12"/>
      <c r="E685" s="14">
        <v>3230</v>
      </c>
      <c r="F685" s="13" t="s">
        <v>163</v>
      </c>
    </row>
    <row r="686" spans="1:6" x14ac:dyDescent="0.15">
      <c r="A686" s="12" t="s">
        <v>1528</v>
      </c>
      <c r="B686" s="12" t="s">
        <v>1529</v>
      </c>
      <c r="C686" s="13" t="s">
        <v>137</v>
      </c>
      <c r="D686" s="12"/>
      <c r="E686" s="14">
        <v>3395</v>
      </c>
      <c r="F686" s="13" t="s">
        <v>163</v>
      </c>
    </row>
    <row r="687" spans="1:6" x14ac:dyDescent="0.15">
      <c r="A687" s="12" t="s">
        <v>1530</v>
      </c>
      <c r="B687" s="12" t="s">
        <v>1531</v>
      </c>
      <c r="C687" s="13" t="s">
        <v>142</v>
      </c>
      <c r="D687" s="12"/>
      <c r="E687" s="14">
        <v>5490</v>
      </c>
      <c r="F687" s="13" t="s">
        <v>163</v>
      </c>
    </row>
    <row r="688" spans="1:6" x14ac:dyDescent="0.15">
      <c r="A688" s="12" t="s">
        <v>1532</v>
      </c>
      <c r="B688" s="12" t="s">
        <v>1533</v>
      </c>
      <c r="C688" s="13" t="s">
        <v>137</v>
      </c>
      <c r="D688" s="12"/>
      <c r="E688" s="14">
        <v>3395</v>
      </c>
      <c r="F688" s="13" t="s">
        <v>163</v>
      </c>
    </row>
    <row r="689" spans="1:6" x14ac:dyDescent="0.15">
      <c r="A689" s="12" t="s">
        <v>1534</v>
      </c>
      <c r="B689" s="12" t="s">
        <v>1535</v>
      </c>
      <c r="C689" s="13" t="s">
        <v>142</v>
      </c>
      <c r="D689" s="12"/>
      <c r="E689" s="14">
        <v>5490</v>
      </c>
      <c r="F689" s="13" t="s">
        <v>163</v>
      </c>
    </row>
    <row r="690" spans="1:6" x14ac:dyDescent="0.15">
      <c r="A690" s="12" t="s">
        <v>1536</v>
      </c>
      <c r="B690" s="12" t="s">
        <v>1537</v>
      </c>
      <c r="C690" s="13" t="s">
        <v>142</v>
      </c>
      <c r="D690" s="12"/>
      <c r="E690" s="14">
        <v>5490</v>
      </c>
      <c r="F690" s="13" t="s">
        <v>163</v>
      </c>
    </row>
    <row r="691" spans="1:6" x14ac:dyDescent="0.15">
      <c r="A691" s="12" t="s">
        <v>1538</v>
      </c>
      <c r="B691" s="12" t="s">
        <v>1539</v>
      </c>
      <c r="C691" s="13" t="s">
        <v>142</v>
      </c>
      <c r="D691" s="12"/>
      <c r="E691" s="14">
        <v>5490</v>
      </c>
      <c r="F691" s="13" t="s">
        <v>163</v>
      </c>
    </row>
    <row r="692" spans="1:6" x14ac:dyDescent="0.15">
      <c r="A692" s="12" t="s">
        <v>1540</v>
      </c>
      <c r="B692" s="26" t="s">
        <v>1541</v>
      </c>
      <c r="C692" s="13" t="s">
        <v>137</v>
      </c>
      <c r="D692" s="12"/>
      <c r="E692" s="14">
        <v>2000</v>
      </c>
      <c r="F692" s="13" t="s">
        <v>163</v>
      </c>
    </row>
    <row r="693" spans="1:6" x14ac:dyDescent="0.15">
      <c r="A693" s="12" t="s">
        <v>1542</v>
      </c>
      <c r="B693" s="26" t="s">
        <v>1543</v>
      </c>
      <c r="C693" s="13" t="s">
        <v>142</v>
      </c>
      <c r="D693" s="12"/>
      <c r="E693" s="14">
        <v>3230</v>
      </c>
      <c r="F693" s="13" t="s">
        <v>163</v>
      </c>
    </row>
    <row r="694" spans="1:6" x14ac:dyDescent="0.15">
      <c r="A694" s="12" t="s">
        <v>1544</v>
      </c>
      <c r="B694" s="26" t="s">
        <v>1545</v>
      </c>
      <c r="C694" s="13" t="s">
        <v>142</v>
      </c>
      <c r="D694" s="12"/>
      <c r="E694" s="14">
        <v>3230</v>
      </c>
      <c r="F694" s="13" t="s">
        <v>163</v>
      </c>
    </row>
    <row r="695" spans="1:6" x14ac:dyDescent="0.15">
      <c r="A695" s="12" t="s">
        <v>1546</v>
      </c>
      <c r="B695" s="26" t="s">
        <v>1547</v>
      </c>
      <c r="C695" s="13" t="s">
        <v>142</v>
      </c>
      <c r="D695" s="12"/>
      <c r="E695" s="14">
        <v>3230</v>
      </c>
      <c r="F695" s="13" t="s">
        <v>163</v>
      </c>
    </row>
    <row r="696" spans="1:6" x14ac:dyDescent="0.15">
      <c r="A696" s="12" t="s">
        <v>1548</v>
      </c>
      <c r="B696" s="26" t="s">
        <v>1549</v>
      </c>
      <c r="C696" s="13" t="s">
        <v>137</v>
      </c>
      <c r="D696" s="12"/>
      <c r="E696" s="14">
        <v>3150</v>
      </c>
      <c r="F696" s="13" t="s">
        <v>163</v>
      </c>
    </row>
    <row r="697" spans="1:6" x14ac:dyDescent="0.15">
      <c r="A697" s="12" t="s">
        <v>1550</v>
      </c>
      <c r="B697" s="26" t="s">
        <v>1551</v>
      </c>
      <c r="C697" s="13" t="s">
        <v>137</v>
      </c>
      <c r="D697" s="12"/>
      <c r="E697" s="14">
        <v>3250</v>
      </c>
      <c r="F697" s="13" t="s">
        <v>163</v>
      </c>
    </row>
    <row r="698" spans="1:6" x14ac:dyDescent="0.15">
      <c r="A698" s="12" t="s">
        <v>1552</v>
      </c>
      <c r="B698" s="26" t="s">
        <v>1553</v>
      </c>
      <c r="C698" s="13" t="s">
        <v>137</v>
      </c>
      <c r="D698" s="12"/>
      <c r="E698" s="14">
        <v>8610</v>
      </c>
      <c r="F698" s="13" t="s">
        <v>163</v>
      </c>
    </row>
    <row r="699" spans="1:6" x14ac:dyDescent="0.15">
      <c r="A699" s="12" t="s">
        <v>1554</v>
      </c>
      <c r="B699" s="26" t="s">
        <v>1555</v>
      </c>
      <c r="C699" s="13" t="s">
        <v>137</v>
      </c>
      <c r="D699" s="12"/>
      <c r="E699" s="14">
        <v>14560</v>
      </c>
      <c r="F699" s="13" t="s">
        <v>163</v>
      </c>
    </row>
    <row r="700" spans="1:6" x14ac:dyDescent="0.15">
      <c r="A700" s="12" t="s">
        <v>1556</v>
      </c>
      <c r="B700" s="26" t="s">
        <v>1557</v>
      </c>
      <c r="C700" s="13" t="s">
        <v>137</v>
      </c>
      <c r="D700" s="12"/>
      <c r="E700" s="14">
        <v>8610</v>
      </c>
      <c r="F700" s="13" t="s">
        <v>163</v>
      </c>
    </row>
    <row r="701" spans="1:6" x14ac:dyDescent="0.15">
      <c r="A701" s="12" t="s">
        <v>1558</v>
      </c>
      <c r="B701" s="26" t="s">
        <v>1559</v>
      </c>
      <c r="C701" s="13" t="s">
        <v>137</v>
      </c>
      <c r="D701" s="12"/>
      <c r="E701" s="14">
        <v>15000</v>
      </c>
      <c r="F701" s="13" t="s">
        <v>163</v>
      </c>
    </row>
    <row r="702" spans="1:6" x14ac:dyDescent="0.15">
      <c r="A702" s="12" t="s">
        <v>1560</v>
      </c>
      <c r="B702" s="26" t="s">
        <v>1561</v>
      </c>
      <c r="C702" s="13" t="s">
        <v>137</v>
      </c>
      <c r="D702" s="12"/>
      <c r="E702" s="14">
        <v>12760</v>
      </c>
      <c r="F702" s="13" t="s">
        <v>163</v>
      </c>
    </row>
    <row r="703" spans="1:6" x14ac:dyDescent="0.15">
      <c r="A703" s="12" t="s">
        <v>1562</v>
      </c>
      <c r="B703" s="26" t="s">
        <v>1563</v>
      </c>
      <c r="C703" s="13" t="s">
        <v>137</v>
      </c>
      <c r="D703" s="12"/>
      <c r="E703" s="14">
        <v>27360</v>
      </c>
      <c r="F703" s="13" t="s">
        <v>163</v>
      </c>
    </row>
    <row r="704" spans="1:6" x14ac:dyDescent="0.15">
      <c r="A704" s="12" t="s">
        <v>1564</v>
      </c>
      <c r="B704" s="26" t="s">
        <v>1565</v>
      </c>
      <c r="C704" s="13" t="s">
        <v>137</v>
      </c>
      <c r="D704" s="12"/>
      <c r="E704" s="14">
        <v>46860</v>
      </c>
      <c r="F704" s="13" t="s">
        <v>163</v>
      </c>
    </row>
    <row r="705" spans="1:6" x14ac:dyDescent="0.15">
      <c r="A705" s="12" t="s">
        <v>1566</v>
      </c>
      <c r="B705" s="26" t="s">
        <v>1567</v>
      </c>
      <c r="C705" s="13" t="s">
        <v>137</v>
      </c>
      <c r="D705" s="12"/>
      <c r="E705" s="14">
        <v>14430</v>
      </c>
      <c r="F705" s="13" t="s">
        <v>163</v>
      </c>
    </row>
    <row r="706" spans="1:6" x14ac:dyDescent="0.15">
      <c r="A706" s="12" t="s">
        <v>1568</v>
      </c>
      <c r="B706" s="26" t="s">
        <v>1569</v>
      </c>
      <c r="C706" s="13" t="s">
        <v>137</v>
      </c>
      <c r="D706" s="12"/>
      <c r="E706" s="14">
        <v>90360</v>
      </c>
      <c r="F706" s="13" t="s">
        <v>163</v>
      </c>
    </row>
    <row r="707" spans="1:6" x14ac:dyDescent="0.15">
      <c r="A707" s="12" t="s">
        <v>1570</v>
      </c>
      <c r="B707" s="26" t="s">
        <v>1571</v>
      </c>
      <c r="C707" s="13" t="s">
        <v>137</v>
      </c>
      <c r="D707" s="12"/>
      <c r="E707" s="14">
        <v>6960</v>
      </c>
      <c r="F707" s="13" t="s">
        <v>163</v>
      </c>
    </row>
    <row r="708" spans="1:6" x14ac:dyDescent="0.15">
      <c r="A708" s="12" t="s">
        <v>1572</v>
      </c>
      <c r="B708" s="26" t="s">
        <v>1573</v>
      </c>
      <c r="C708" s="13" t="s">
        <v>137</v>
      </c>
      <c r="D708" s="12"/>
      <c r="E708" s="14">
        <v>3990</v>
      </c>
      <c r="F708" s="13" t="s">
        <v>163</v>
      </c>
    </row>
    <row r="709" spans="1:6" x14ac:dyDescent="0.15">
      <c r="A709" s="12" t="s">
        <v>1574</v>
      </c>
      <c r="B709" s="26" t="s">
        <v>1575</v>
      </c>
      <c r="C709" s="13" t="s">
        <v>137</v>
      </c>
      <c r="D709" s="12"/>
      <c r="E709" s="14">
        <v>7380</v>
      </c>
      <c r="F709" s="13" t="s">
        <v>163</v>
      </c>
    </row>
    <row r="710" spans="1:6" x14ac:dyDescent="0.15">
      <c r="A710" s="12" t="s">
        <v>1576</v>
      </c>
      <c r="B710" s="26" t="s">
        <v>1577</v>
      </c>
      <c r="C710" s="13" t="s">
        <v>137</v>
      </c>
      <c r="D710" s="12"/>
      <c r="E710" s="14">
        <v>8820</v>
      </c>
      <c r="F710" s="13" t="s">
        <v>163</v>
      </c>
    </row>
    <row r="711" spans="1:6" x14ac:dyDescent="0.15">
      <c r="A711" s="12" t="s">
        <v>1578</v>
      </c>
      <c r="B711" s="26" t="s">
        <v>1579</v>
      </c>
      <c r="C711" s="13" t="s">
        <v>137</v>
      </c>
      <c r="D711" s="12"/>
      <c r="E711" s="14">
        <v>9720</v>
      </c>
      <c r="F711" s="13" t="s">
        <v>163</v>
      </c>
    </row>
    <row r="712" spans="1:6" x14ac:dyDescent="0.15">
      <c r="A712" s="12" t="s">
        <v>1580</v>
      </c>
      <c r="B712" s="26" t="s">
        <v>1581</v>
      </c>
      <c r="C712" s="13" t="s">
        <v>137</v>
      </c>
      <c r="D712" s="12"/>
      <c r="E712" s="14">
        <v>5460</v>
      </c>
      <c r="F712" s="13" t="s">
        <v>163</v>
      </c>
    </row>
    <row r="713" spans="1:6" x14ac:dyDescent="0.15">
      <c r="A713" s="12" t="s">
        <v>1582</v>
      </c>
      <c r="B713" s="26" t="s">
        <v>1583</v>
      </c>
      <c r="C713" s="13" t="s">
        <v>137</v>
      </c>
      <c r="D713" s="12"/>
      <c r="E713" s="14">
        <v>3660</v>
      </c>
      <c r="F713" s="13" t="s">
        <v>163</v>
      </c>
    </row>
    <row r="714" spans="1:6" x14ac:dyDescent="0.15">
      <c r="A714" s="12" t="s">
        <v>1584</v>
      </c>
      <c r="B714" s="26" t="s">
        <v>1585</v>
      </c>
      <c r="C714" s="13" t="s">
        <v>137</v>
      </c>
      <c r="D714" s="12"/>
      <c r="E714" s="14">
        <v>10260</v>
      </c>
      <c r="F714" s="13" t="s">
        <v>163</v>
      </c>
    </row>
    <row r="715" spans="1:6" x14ac:dyDescent="0.15">
      <c r="A715" s="12" t="s">
        <v>1586</v>
      </c>
      <c r="B715" s="26" t="s">
        <v>1587</v>
      </c>
      <c r="C715" s="13" t="s">
        <v>137</v>
      </c>
      <c r="D715" s="12"/>
      <c r="E715" s="14">
        <v>8160</v>
      </c>
      <c r="F715" s="13" t="s">
        <v>163</v>
      </c>
    </row>
    <row r="716" spans="1:6" x14ac:dyDescent="0.15">
      <c r="A716" s="12" t="s">
        <v>1588</v>
      </c>
      <c r="B716" s="26" t="s">
        <v>1589</v>
      </c>
      <c r="C716" s="13" t="s">
        <v>137</v>
      </c>
      <c r="D716" s="12"/>
      <c r="E716" s="14">
        <v>10800</v>
      </c>
      <c r="F716" s="13" t="s">
        <v>163</v>
      </c>
    </row>
    <row r="717" spans="1:6" x14ac:dyDescent="0.15">
      <c r="A717" s="12" t="s">
        <v>1590</v>
      </c>
      <c r="B717" s="26" t="s">
        <v>1591</v>
      </c>
      <c r="C717" s="13" t="s">
        <v>137</v>
      </c>
      <c r="D717" s="12"/>
      <c r="E717" s="14">
        <v>14040</v>
      </c>
      <c r="F717" s="13" t="s">
        <v>163</v>
      </c>
    </row>
    <row r="718" spans="1:6" x14ac:dyDescent="0.15">
      <c r="A718" s="12" t="s">
        <v>1592</v>
      </c>
      <c r="B718" s="26" t="s">
        <v>1593</v>
      </c>
      <c r="C718" s="13" t="s">
        <v>137</v>
      </c>
      <c r="D718" s="12"/>
      <c r="E718" s="14">
        <v>10110</v>
      </c>
      <c r="F718" s="13" t="s">
        <v>163</v>
      </c>
    </row>
    <row r="719" spans="1:6" x14ac:dyDescent="0.15">
      <c r="A719" s="12" t="s">
        <v>1594</v>
      </c>
      <c r="B719" s="12" t="s">
        <v>1595</v>
      </c>
      <c r="C719" s="13" t="s">
        <v>137</v>
      </c>
      <c r="D719" s="12"/>
      <c r="E719" s="14">
        <v>10780</v>
      </c>
      <c r="F719" s="13" t="s">
        <v>163</v>
      </c>
    </row>
    <row r="720" spans="1:6" x14ac:dyDescent="0.15">
      <c r="A720" s="12" t="s">
        <v>1596</v>
      </c>
      <c r="B720" s="12" t="s">
        <v>1597</v>
      </c>
      <c r="C720" s="13" t="s">
        <v>137</v>
      </c>
      <c r="D720" s="12"/>
      <c r="E720" s="14">
        <v>12580</v>
      </c>
      <c r="F720" s="13" t="s">
        <v>163</v>
      </c>
    </row>
    <row r="721" spans="1:6" x14ac:dyDescent="0.15">
      <c r="A721" s="12" t="s">
        <v>1598</v>
      </c>
      <c r="B721" s="12" t="s">
        <v>1599</v>
      </c>
      <c r="C721" s="13" t="s">
        <v>137</v>
      </c>
      <c r="D721" s="12"/>
      <c r="E721" s="14">
        <v>12060</v>
      </c>
      <c r="F721" s="13" t="s">
        <v>163</v>
      </c>
    </row>
    <row r="722" spans="1:6" x14ac:dyDescent="0.15">
      <c r="A722" s="12" t="s">
        <v>1600</v>
      </c>
      <c r="B722" s="12" t="s">
        <v>1601</v>
      </c>
      <c r="C722" s="13" t="s">
        <v>137</v>
      </c>
      <c r="D722" s="12"/>
      <c r="E722" s="14">
        <v>13020</v>
      </c>
      <c r="F722" s="13" t="s">
        <v>163</v>
      </c>
    </row>
    <row r="723" spans="1:6" x14ac:dyDescent="0.15">
      <c r="A723" s="12" t="s">
        <v>1602</v>
      </c>
      <c r="B723" s="12" t="s">
        <v>1603</v>
      </c>
      <c r="C723" s="13" t="s">
        <v>137</v>
      </c>
      <c r="D723" s="12"/>
      <c r="E723" s="14">
        <v>11780</v>
      </c>
      <c r="F723" s="13" t="s">
        <v>163</v>
      </c>
    </row>
    <row r="724" spans="1:6" x14ac:dyDescent="0.15">
      <c r="A724" s="12" t="s">
        <v>1604</v>
      </c>
      <c r="B724" s="12" t="s">
        <v>1605</v>
      </c>
      <c r="C724" s="13" t="s">
        <v>137</v>
      </c>
      <c r="D724" s="12"/>
      <c r="E724" s="14">
        <v>22980</v>
      </c>
      <c r="F724" s="13" t="s">
        <v>163</v>
      </c>
    </row>
    <row r="725" spans="1:6" x14ac:dyDescent="0.15">
      <c r="A725" s="12" t="s">
        <v>1606</v>
      </c>
      <c r="B725" s="12" t="s">
        <v>1607</v>
      </c>
      <c r="C725" s="13" t="s">
        <v>137</v>
      </c>
      <c r="D725" s="12"/>
      <c r="E725" s="14">
        <v>13760</v>
      </c>
      <c r="F725" s="13" t="s">
        <v>163</v>
      </c>
    </row>
    <row r="726" spans="1:6" x14ac:dyDescent="0.15">
      <c r="A726" s="12" t="s">
        <v>1608</v>
      </c>
      <c r="B726" s="12" t="s">
        <v>1609</v>
      </c>
      <c r="C726" s="13" t="s">
        <v>137</v>
      </c>
      <c r="D726" s="13"/>
      <c r="E726" s="14">
        <v>11820</v>
      </c>
      <c r="F726" s="13" t="s">
        <v>163</v>
      </c>
    </row>
    <row r="727" spans="1:6" x14ac:dyDescent="0.15">
      <c r="A727" s="12" t="s">
        <v>1610</v>
      </c>
      <c r="B727" s="12" t="s">
        <v>1611</v>
      </c>
      <c r="C727" s="13" t="s">
        <v>137</v>
      </c>
      <c r="D727" s="13"/>
      <c r="E727" s="14">
        <v>15020</v>
      </c>
      <c r="F727" s="13" t="s">
        <v>163</v>
      </c>
    </row>
    <row r="728" spans="1:6" x14ac:dyDescent="0.15">
      <c r="A728" s="12" t="s">
        <v>1612</v>
      </c>
      <c r="B728" s="12" t="s">
        <v>1613</v>
      </c>
      <c r="C728" s="13" t="s">
        <v>137</v>
      </c>
      <c r="D728" s="13"/>
      <c r="E728" s="14">
        <v>17000</v>
      </c>
      <c r="F728" s="13" t="s">
        <v>163</v>
      </c>
    </row>
    <row r="729" spans="1:6" x14ac:dyDescent="0.15">
      <c r="A729" s="12" t="s">
        <v>1614</v>
      </c>
      <c r="B729" s="12" t="s">
        <v>1615</v>
      </c>
      <c r="C729" s="13" t="s">
        <v>137</v>
      </c>
      <c r="D729" s="12"/>
      <c r="E729" s="14">
        <v>17080</v>
      </c>
      <c r="F729" s="13" t="s">
        <v>163</v>
      </c>
    </row>
    <row r="730" spans="1:6" x14ac:dyDescent="0.15">
      <c r="A730" s="12" t="s">
        <v>1616</v>
      </c>
      <c r="B730" s="12" t="s">
        <v>1617</v>
      </c>
      <c r="C730" s="13" t="s">
        <v>137</v>
      </c>
      <c r="D730" s="12"/>
      <c r="E730" s="14">
        <v>11940</v>
      </c>
      <c r="F730" s="13" t="s">
        <v>163</v>
      </c>
    </row>
    <row r="731" spans="1:6" x14ac:dyDescent="0.15">
      <c r="A731" s="12" t="s">
        <v>1618</v>
      </c>
      <c r="B731" s="12" t="s">
        <v>1619</v>
      </c>
      <c r="C731" s="13" t="s">
        <v>137</v>
      </c>
      <c r="D731" s="12"/>
      <c r="E731" s="14">
        <v>23580</v>
      </c>
      <c r="F731" s="13" t="s">
        <v>163</v>
      </c>
    </row>
    <row r="732" spans="1:6" x14ac:dyDescent="0.15">
      <c r="A732" s="12" t="s">
        <v>1620</v>
      </c>
      <c r="B732" s="26" t="s">
        <v>1621</v>
      </c>
      <c r="C732" s="13" t="s">
        <v>137</v>
      </c>
      <c r="D732" s="12"/>
      <c r="E732" s="14">
        <v>2950</v>
      </c>
      <c r="F732" s="13" t="s">
        <v>163</v>
      </c>
    </row>
    <row r="733" spans="1:6" x14ac:dyDescent="0.15">
      <c r="A733" s="12" t="s">
        <v>1622</v>
      </c>
      <c r="B733" s="26" t="s">
        <v>1623</v>
      </c>
      <c r="C733" s="13" t="s">
        <v>137</v>
      </c>
      <c r="D733" s="12"/>
      <c r="E733" s="14">
        <v>11575</v>
      </c>
      <c r="F733" s="13" t="s">
        <v>163</v>
      </c>
    </row>
    <row r="734" spans="1:6" x14ac:dyDescent="0.15">
      <c r="A734" s="12" t="s">
        <v>1624</v>
      </c>
      <c r="B734" s="26" t="s">
        <v>1625</v>
      </c>
      <c r="C734" s="13" t="s">
        <v>137</v>
      </c>
      <c r="D734" s="12"/>
      <c r="E734" s="14">
        <v>11950</v>
      </c>
      <c r="F734" s="13" t="s">
        <v>163</v>
      </c>
    </row>
    <row r="735" spans="1:6" x14ac:dyDescent="0.15">
      <c r="A735" s="12" t="s">
        <v>1626</v>
      </c>
      <c r="B735" s="26" t="s">
        <v>1627</v>
      </c>
      <c r="C735" s="13" t="s">
        <v>137</v>
      </c>
      <c r="D735" s="12"/>
      <c r="E735" s="14">
        <v>11360</v>
      </c>
      <c r="F735" s="13" t="s">
        <v>163</v>
      </c>
    </row>
    <row r="736" spans="1:6" x14ac:dyDescent="0.15">
      <c r="A736" s="12" t="s">
        <v>1628</v>
      </c>
      <c r="B736" s="26" t="s">
        <v>1629</v>
      </c>
      <c r="C736" s="13" t="s">
        <v>137</v>
      </c>
      <c r="D736" s="12"/>
      <c r="E736" s="14">
        <v>0</v>
      </c>
      <c r="F736" s="13" t="s">
        <v>163</v>
      </c>
    </row>
    <row r="737" spans="1:6" x14ac:dyDescent="0.15">
      <c r="A737" s="12" t="s">
        <v>1630</v>
      </c>
      <c r="B737" s="12" t="s">
        <v>1621</v>
      </c>
      <c r="C737" s="13" t="s">
        <v>137</v>
      </c>
      <c r="D737" s="12"/>
      <c r="E737" s="14">
        <v>0</v>
      </c>
      <c r="F737" s="13" t="s">
        <v>163</v>
      </c>
    </row>
    <row r="738" spans="1:6" x14ac:dyDescent="0.15">
      <c r="A738" s="12" t="s">
        <v>1631</v>
      </c>
      <c r="B738" s="12" t="s">
        <v>1632</v>
      </c>
      <c r="C738" s="13" t="s">
        <v>137</v>
      </c>
      <c r="D738" s="12"/>
      <c r="E738" s="14">
        <v>2950</v>
      </c>
      <c r="F738" s="13" t="s">
        <v>163</v>
      </c>
    </row>
    <row r="739" spans="1:6" x14ac:dyDescent="0.15">
      <c r="A739" s="12" t="s">
        <v>1633</v>
      </c>
      <c r="B739" s="12" t="s">
        <v>1634</v>
      </c>
      <c r="C739" s="13" t="s">
        <v>137</v>
      </c>
      <c r="D739" s="12"/>
      <c r="E739" s="14">
        <v>27360</v>
      </c>
      <c r="F739" s="13" t="s">
        <v>163</v>
      </c>
    </row>
    <row r="740" spans="1:6" x14ac:dyDescent="0.15">
      <c r="A740" s="12" t="s">
        <v>1635</v>
      </c>
      <c r="B740" s="12" t="s">
        <v>1636</v>
      </c>
      <c r="C740" s="13" t="s">
        <v>137</v>
      </c>
      <c r="D740" s="12"/>
      <c r="E740" s="14">
        <v>46860</v>
      </c>
      <c r="F740" s="13" t="s">
        <v>163</v>
      </c>
    </row>
    <row r="741" spans="1:6" x14ac:dyDescent="0.15">
      <c r="A741" s="12" t="s">
        <v>1637</v>
      </c>
      <c r="B741" s="12" t="s">
        <v>1638</v>
      </c>
      <c r="C741" s="13" t="s">
        <v>137</v>
      </c>
      <c r="D741" s="12"/>
      <c r="E741" s="14">
        <v>90360</v>
      </c>
      <c r="F741" s="13" t="s">
        <v>163</v>
      </c>
    </row>
    <row r="742" spans="1:6" x14ac:dyDescent="0.15">
      <c r="A742" s="12" t="s">
        <v>1639</v>
      </c>
      <c r="B742" s="12" t="s">
        <v>1640</v>
      </c>
      <c r="C742" s="13" t="s">
        <v>137</v>
      </c>
      <c r="D742" s="12"/>
      <c r="E742" s="14">
        <v>6960</v>
      </c>
      <c r="F742" s="13" t="s">
        <v>163</v>
      </c>
    </row>
    <row r="743" spans="1:6" x14ac:dyDescent="0.15">
      <c r="A743" s="12" t="s">
        <v>1641</v>
      </c>
      <c r="B743" s="12" t="s">
        <v>1642</v>
      </c>
      <c r="C743" s="13" t="s">
        <v>137</v>
      </c>
      <c r="D743" s="12"/>
      <c r="E743" s="14">
        <v>7380</v>
      </c>
      <c r="F743" s="13" t="s">
        <v>163</v>
      </c>
    </row>
    <row r="744" spans="1:6" x14ac:dyDescent="0.15">
      <c r="A744" s="12" t="s">
        <v>1643</v>
      </c>
      <c r="B744" s="12" t="s">
        <v>1644</v>
      </c>
      <c r="C744" s="13" t="s">
        <v>137</v>
      </c>
      <c r="D744" s="12"/>
      <c r="E744" s="14">
        <v>8820</v>
      </c>
      <c r="F744" s="13" t="s">
        <v>163</v>
      </c>
    </row>
    <row r="745" spans="1:6" x14ac:dyDescent="0.15">
      <c r="A745" s="12" t="s">
        <v>1645</v>
      </c>
      <c r="B745" s="12" t="s">
        <v>1646</v>
      </c>
      <c r="C745" s="13" t="s">
        <v>137</v>
      </c>
      <c r="D745" s="12"/>
      <c r="E745" s="14">
        <v>9720</v>
      </c>
      <c r="F745" s="13" t="s">
        <v>163</v>
      </c>
    </row>
    <row r="746" spans="1:6" x14ac:dyDescent="0.15">
      <c r="A746" s="12" t="s">
        <v>1647</v>
      </c>
      <c r="B746" s="12" t="s">
        <v>1648</v>
      </c>
      <c r="C746" s="13" t="s">
        <v>137</v>
      </c>
      <c r="D746" s="12"/>
      <c r="E746" s="14">
        <v>5460</v>
      </c>
      <c r="F746" s="13" t="s">
        <v>163</v>
      </c>
    </row>
    <row r="747" spans="1:6" x14ac:dyDescent="0.15">
      <c r="A747" s="12" t="s">
        <v>1649</v>
      </c>
      <c r="B747" s="12" t="s">
        <v>1650</v>
      </c>
      <c r="C747" s="13" t="s">
        <v>137</v>
      </c>
      <c r="D747" s="12"/>
      <c r="E747" s="14">
        <v>10260</v>
      </c>
      <c r="F747" s="13" t="s">
        <v>163</v>
      </c>
    </row>
    <row r="748" spans="1:6" x14ac:dyDescent="0.15">
      <c r="A748" s="12" t="s">
        <v>1651</v>
      </c>
      <c r="B748" s="12" t="s">
        <v>1652</v>
      </c>
      <c r="C748" s="13" t="s">
        <v>137</v>
      </c>
      <c r="D748" s="12"/>
      <c r="E748" s="14">
        <v>8160</v>
      </c>
      <c r="F748" s="13" t="s">
        <v>163</v>
      </c>
    </row>
    <row r="749" spans="1:6" x14ac:dyDescent="0.15">
      <c r="A749" s="12" t="s">
        <v>1653</v>
      </c>
      <c r="B749" s="12" t="s">
        <v>1654</v>
      </c>
      <c r="C749" s="13" t="s">
        <v>137</v>
      </c>
      <c r="D749" s="12"/>
      <c r="E749" s="14">
        <v>10800</v>
      </c>
      <c r="F749" s="13" t="s">
        <v>163</v>
      </c>
    </row>
    <row r="750" spans="1:6" x14ac:dyDescent="0.15">
      <c r="A750" s="12" t="s">
        <v>1655</v>
      </c>
      <c r="B750" s="26" t="s">
        <v>1656</v>
      </c>
      <c r="C750" s="13" t="s">
        <v>137</v>
      </c>
      <c r="D750" s="12"/>
      <c r="E750" s="14">
        <v>3950</v>
      </c>
      <c r="F750" s="13" t="s">
        <v>163</v>
      </c>
    </row>
    <row r="751" spans="1:6" x14ac:dyDescent="0.15">
      <c r="A751" s="12" t="s">
        <v>1657</v>
      </c>
      <c r="B751" s="26" t="s">
        <v>1658</v>
      </c>
      <c r="C751" s="13" t="s">
        <v>137</v>
      </c>
      <c r="D751" s="12"/>
      <c r="E751" s="14">
        <v>4500</v>
      </c>
      <c r="F751" s="13" t="s">
        <v>163</v>
      </c>
    </row>
    <row r="752" spans="1:6" x14ac:dyDescent="0.15">
      <c r="A752" s="12" t="s">
        <v>1659</v>
      </c>
      <c r="B752" s="26" t="s">
        <v>1660</v>
      </c>
      <c r="C752" s="13" t="s">
        <v>137</v>
      </c>
      <c r="D752" s="12"/>
      <c r="E752" s="14">
        <v>24320</v>
      </c>
      <c r="F752" s="13" t="s">
        <v>163</v>
      </c>
    </row>
    <row r="753" spans="1:6" x14ac:dyDescent="0.15">
      <c r="A753" s="12" t="s">
        <v>1661</v>
      </c>
      <c r="B753" s="26" t="s">
        <v>1662</v>
      </c>
      <c r="C753" s="13" t="s">
        <v>137</v>
      </c>
      <c r="D753" s="12"/>
      <c r="E753" s="14">
        <v>99680</v>
      </c>
      <c r="F753" s="13" t="s">
        <v>163</v>
      </c>
    </row>
    <row r="754" spans="1:6" x14ac:dyDescent="0.15">
      <c r="A754" s="12" t="s">
        <v>1663</v>
      </c>
      <c r="B754" s="26" t="s">
        <v>1664</v>
      </c>
      <c r="C754" s="13" t="s">
        <v>137</v>
      </c>
      <c r="D754" s="12"/>
      <c r="E754" s="14">
        <v>58910</v>
      </c>
      <c r="F754" s="13" t="s">
        <v>163</v>
      </c>
    </row>
    <row r="755" spans="1:6" x14ac:dyDescent="0.15">
      <c r="A755" s="12" t="s">
        <v>1665</v>
      </c>
      <c r="B755" s="26" t="s">
        <v>1666</v>
      </c>
      <c r="C755" s="13" t="s">
        <v>137</v>
      </c>
      <c r="D755" s="12"/>
      <c r="E755" s="14">
        <v>55200</v>
      </c>
      <c r="F755" s="13" t="s">
        <v>163</v>
      </c>
    </row>
    <row r="756" spans="1:6" x14ac:dyDescent="0.15">
      <c r="A756" s="12" t="s">
        <v>1667</v>
      </c>
      <c r="B756" s="12" t="s">
        <v>1668</v>
      </c>
      <c r="C756" s="13" t="s">
        <v>137</v>
      </c>
      <c r="D756" s="13"/>
      <c r="E756" s="14">
        <v>130460</v>
      </c>
      <c r="F756" s="13" t="s">
        <v>163</v>
      </c>
    </row>
    <row r="757" spans="1:6" x14ac:dyDescent="0.15">
      <c r="A757" s="12" t="s">
        <v>1669</v>
      </c>
      <c r="B757" s="26" t="s">
        <v>1670</v>
      </c>
      <c r="C757" s="13" t="s">
        <v>137</v>
      </c>
      <c r="D757" s="12"/>
      <c r="E757" s="14">
        <v>94160</v>
      </c>
      <c r="F757" s="13" t="s">
        <v>163</v>
      </c>
    </row>
    <row r="758" spans="1:6" x14ac:dyDescent="0.15">
      <c r="A758" s="12" t="s">
        <v>1671</v>
      </c>
      <c r="B758" s="26" t="s">
        <v>1672</v>
      </c>
      <c r="C758" s="13" t="s">
        <v>137</v>
      </c>
      <c r="D758" s="12"/>
      <c r="E758" s="14">
        <v>181205</v>
      </c>
      <c r="F758" s="13" t="s">
        <v>163</v>
      </c>
    </row>
    <row r="759" spans="1:6" x14ac:dyDescent="0.15">
      <c r="A759" s="12" t="s">
        <v>1673</v>
      </c>
      <c r="B759" s="26" t="s">
        <v>1674</v>
      </c>
      <c r="C759" s="13" t="s">
        <v>137</v>
      </c>
      <c r="D759" s="12"/>
      <c r="E759" s="14">
        <v>29360</v>
      </c>
      <c r="F759" s="13" t="s">
        <v>163</v>
      </c>
    </row>
    <row r="760" spans="1:6" x14ac:dyDescent="0.15">
      <c r="A760" s="12" t="s">
        <v>1675</v>
      </c>
      <c r="B760" s="12" t="s">
        <v>1676</v>
      </c>
      <c r="C760" s="13" t="s">
        <v>137</v>
      </c>
      <c r="D760" s="13"/>
      <c r="E760" s="14">
        <v>66980</v>
      </c>
      <c r="F760" s="13" t="s">
        <v>163</v>
      </c>
    </row>
    <row r="761" spans="1:6" x14ac:dyDescent="0.15">
      <c r="A761" s="12" t="s">
        <v>1677</v>
      </c>
      <c r="B761" s="26" t="s">
        <v>1678</v>
      </c>
      <c r="C761" s="13" t="s">
        <v>137</v>
      </c>
      <c r="D761" s="12"/>
      <c r="E761" s="14">
        <v>48860</v>
      </c>
      <c r="F761" s="13" t="s">
        <v>163</v>
      </c>
    </row>
    <row r="762" spans="1:6" x14ac:dyDescent="0.15">
      <c r="A762" s="12" t="s">
        <v>1679</v>
      </c>
      <c r="B762" s="26" t="s">
        <v>1680</v>
      </c>
      <c r="C762" s="13" t="s">
        <v>137</v>
      </c>
      <c r="D762" s="12"/>
      <c r="E762" s="14">
        <v>92360</v>
      </c>
      <c r="F762" s="13" t="s">
        <v>163</v>
      </c>
    </row>
    <row r="763" spans="1:6" x14ac:dyDescent="0.15">
      <c r="A763" s="12" t="s">
        <v>1681</v>
      </c>
      <c r="B763" s="26" t="s">
        <v>1682</v>
      </c>
      <c r="C763" s="13" t="s">
        <v>137</v>
      </c>
      <c r="D763" s="12"/>
      <c r="E763" s="14">
        <v>14450</v>
      </c>
      <c r="F763" s="13" t="s">
        <v>163</v>
      </c>
    </row>
    <row r="764" spans="1:6" x14ac:dyDescent="0.15">
      <c r="A764" s="12" t="s">
        <v>1683</v>
      </c>
      <c r="B764" s="26" t="s">
        <v>1684</v>
      </c>
      <c r="C764" s="13" t="s">
        <v>137</v>
      </c>
      <c r="D764" s="12"/>
      <c r="E764" s="14">
        <v>15285</v>
      </c>
      <c r="F764" s="13" t="s">
        <v>163</v>
      </c>
    </row>
    <row r="765" spans="1:6" x14ac:dyDescent="0.15">
      <c r="A765" s="12" t="s">
        <v>1685</v>
      </c>
      <c r="B765" s="26" t="s">
        <v>1686</v>
      </c>
      <c r="C765" s="13" t="s">
        <v>137</v>
      </c>
      <c r="D765" s="12"/>
      <c r="E765" s="14">
        <v>18170</v>
      </c>
      <c r="F765" s="13" t="s">
        <v>163</v>
      </c>
    </row>
    <row r="766" spans="1:6" x14ac:dyDescent="0.15">
      <c r="A766" s="12" t="s">
        <v>1687</v>
      </c>
      <c r="B766" s="26" t="s">
        <v>1688</v>
      </c>
      <c r="C766" s="13" t="s">
        <v>137</v>
      </c>
      <c r="D766" s="12"/>
      <c r="E766" s="14">
        <v>19940</v>
      </c>
      <c r="F766" s="13" t="s">
        <v>163</v>
      </c>
    </row>
    <row r="767" spans="1:6" x14ac:dyDescent="0.15">
      <c r="A767" s="12" t="s">
        <v>1689</v>
      </c>
      <c r="B767" s="26" t="s">
        <v>1690</v>
      </c>
      <c r="C767" s="13" t="s">
        <v>137</v>
      </c>
      <c r="D767" s="12"/>
      <c r="E767" s="14">
        <v>8785</v>
      </c>
      <c r="F767" s="13" t="s">
        <v>163</v>
      </c>
    </row>
    <row r="768" spans="1:6" x14ac:dyDescent="0.15">
      <c r="A768" s="12" t="s">
        <v>1691</v>
      </c>
      <c r="B768" s="26" t="s">
        <v>1692</v>
      </c>
      <c r="C768" s="13" t="s">
        <v>137</v>
      </c>
      <c r="D768" s="12"/>
      <c r="E768" s="14">
        <v>9380</v>
      </c>
      <c r="F768" s="13" t="s">
        <v>163</v>
      </c>
    </row>
    <row r="769" spans="1:6" x14ac:dyDescent="0.15">
      <c r="A769" s="12" t="s">
        <v>1693</v>
      </c>
      <c r="B769" s="26" t="s">
        <v>1694</v>
      </c>
      <c r="C769" s="13" t="s">
        <v>137</v>
      </c>
      <c r="D769" s="12"/>
      <c r="E769" s="14">
        <v>10820</v>
      </c>
      <c r="F769" s="13" t="s">
        <v>163</v>
      </c>
    </row>
    <row r="770" spans="1:6" x14ac:dyDescent="0.15">
      <c r="A770" s="12" t="s">
        <v>1695</v>
      </c>
      <c r="B770" s="26" t="s">
        <v>1696</v>
      </c>
      <c r="C770" s="13" t="s">
        <v>137</v>
      </c>
      <c r="D770" s="12"/>
      <c r="E770" s="14">
        <v>11720</v>
      </c>
      <c r="F770" s="13" t="s">
        <v>163</v>
      </c>
    </row>
    <row r="771" spans="1:6" x14ac:dyDescent="0.15">
      <c r="A771" s="12" t="s">
        <v>1697</v>
      </c>
      <c r="B771" s="26" t="s">
        <v>1698</v>
      </c>
      <c r="C771" s="13" t="s">
        <v>137</v>
      </c>
      <c r="D771" s="12"/>
      <c r="E771" s="14">
        <v>21920</v>
      </c>
      <c r="F771" s="13" t="s">
        <v>163</v>
      </c>
    </row>
    <row r="772" spans="1:6" x14ac:dyDescent="0.15">
      <c r="A772" s="12" t="s">
        <v>1699</v>
      </c>
      <c r="B772" s="12" t="s">
        <v>1700</v>
      </c>
      <c r="C772" s="13" t="s">
        <v>137</v>
      </c>
      <c r="D772" s="12"/>
      <c r="E772" s="14">
        <v>19940</v>
      </c>
      <c r="F772" s="13" t="s">
        <v>163</v>
      </c>
    </row>
    <row r="773" spans="1:6" x14ac:dyDescent="0.15">
      <c r="A773" s="12" t="s">
        <v>1701</v>
      </c>
      <c r="B773" s="12" t="s">
        <v>1702</v>
      </c>
      <c r="C773" s="13" t="s">
        <v>137</v>
      </c>
      <c r="D773" s="12"/>
      <c r="E773" s="14">
        <v>22340</v>
      </c>
      <c r="F773" s="13" t="s">
        <v>163</v>
      </c>
    </row>
    <row r="774" spans="1:6" x14ac:dyDescent="0.15">
      <c r="A774" s="12" t="s">
        <v>1703</v>
      </c>
      <c r="B774" s="12" t="s">
        <v>1704</v>
      </c>
      <c r="C774" s="13" t="s">
        <v>137</v>
      </c>
      <c r="D774" s="12"/>
      <c r="E774" s="14">
        <v>19240</v>
      </c>
      <c r="F774" s="13" t="s">
        <v>163</v>
      </c>
    </row>
    <row r="775" spans="1:6" x14ac:dyDescent="0.15">
      <c r="A775" s="12" t="s">
        <v>1705</v>
      </c>
      <c r="B775" s="12" t="s">
        <v>1706</v>
      </c>
      <c r="C775" s="13" t="s">
        <v>137</v>
      </c>
      <c r="D775" s="12"/>
      <c r="E775" s="14">
        <v>24595</v>
      </c>
      <c r="F775" s="13" t="s">
        <v>163</v>
      </c>
    </row>
    <row r="776" spans="1:6" x14ac:dyDescent="0.15">
      <c r="A776" s="12" t="s">
        <v>1707</v>
      </c>
      <c r="B776" s="12" t="s">
        <v>1708</v>
      </c>
      <c r="C776" s="13" t="s">
        <v>137</v>
      </c>
      <c r="D776" s="12"/>
      <c r="E776" s="14">
        <v>46410</v>
      </c>
      <c r="F776" s="13" t="s">
        <v>163</v>
      </c>
    </row>
    <row r="777" spans="1:6" x14ac:dyDescent="0.15">
      <c r="A777" s="12" t="s">
        <v>1709</v>
      </c>
      <c r="B777" s="12" t="s">
        <v>1710</v>
      </c>
      <c r="C777" s="13" t="s">
        <v>137</v>
      </c>
      <c r="D777" s="12"/>
      <c r="E777" s="14">
        <v>21220</v>
      </c>
      <c r="F777" s="13" t="s">
        <v>163</v>
      </c>
    </row>
    <row r="778" spans="1:6" x14ac:dyDescent="0.15">
      <c r="A778" s="12" t="s">
        <v>1711</v>
      </c>
      <c r="B778" s="12" t="s">
        <v>1712</v>
      </c>
      <c r="C778" s="13" t="s">
        <v>137</v>
      </c>
      <c r="D778" s="13"/>
      <c r="E778" s="14">
        <v>45320</v>
      </c>
      <c r="F778" s="13" t="s">
        <v>163</v>
      </c>
    </row>
    <row r="779" spans="1:6" x14ac:dyDescent="0.15">
      <c r="A779" s="12" t="s">
        <v>1713</v>
      </c>
      <c r="B779" s="12" t="s">
        <v>1714</v>
      </c>
      <c r="C779" s="13" t="s">
        <v>137</v>
      </c>
      <c r="D779" s="13"/>
      <c r="E779" s="14">
        <v>27720</v>
      </c>
      <c r="F779" s="13" t="s">
        <v>163</v>
      </c>
    </row>
    <row r="780" spans="1:6" x14ac:dyDescent="0.15">
      <c r="A780" s="12" t="s">
        <v>1715</v>
      </c>
      <c r="B780" s="12" t="s">
        <v>1716</v>
      </c>
      <c r="C780" s="13" t="s">
        <v>137</v>
      </c>
      <c r="D780" s="13"/>
      <c r="E780" s="14">
        <v>30820</v>
      </c>
      <c r="F780" s="13" t="s">
        <v>163</v>
      </c>
    </row>
    <row r="781" spans="1:6" x14ac:dyDescent="0.15">
      <c r="A781" s="12" t="s">
        <v>1717</v>
      </c>
      <c r="B781" s="12" t="s">
        <v>1718</v>
      </c>
      <c r="C781" s="13" t="s">
        <v>137</v>
      </c>
      <c r="D781" s="13"/>
      <c r="E781" s="14">
        <v>34370</v>
      </c>
      <c r="F781" s="13" t="s">
        <v>163</v>
      </c>
    </row>
    <row r="782" spans="1:6" x14ac:dyDescent="0.15">
      <c r="A782" s="12" t="s">
        <v>1719</v>
      </c>
      <c r="B782" s="12" t="s">
        <v>1720</v>
      </c>
      <c r="C782" s="13" t="s">
        <v>137</v>
      </c>
      <c r="D782" s="12"/>
      <c r="E782" s="14">
        <v>29520</v>
      </c>
      <c r="F782" s="13" t="s">
        <v>163</v>
      </c>
    </row>
    <row r="783" spans="1:6" x14ac:dyDescent="0.15">
      <c r="A783" s="12" t="s">
        <v>1721</v>
      </c>
      <c r="B783" s="12" t="s">
        <v>1722</v>
      </c>
      <c r="C783" s="13" t="s">
        <v>137</v>
      </c>
      <c r="D783" s="12"/>
      <c r="E783" s="14">
        <v>63590</v>
      </c>
      <c r="F783" s="13" t="s">
        <v>163</v>
      </c>
    </row>
    <row r="784" spans="1:6" x14ac:dyDescent="0.15">
      <c r="A784" s="12" t="s">
        <v>1723</v>
      </c>
      <c r="B784" s="12" t="s">
        <v>1724</v>
      </c>
      <c r="C784" s="13" t="s">
        <v>137</v>
      </c>
      <c r="D784" s="12"/>
      <c r="E784" s="14">
        <v>24380</v>
      </c>
      <c r="F784" s="13" t="s">
        <v>163</v>
      </c>
    </row>
    <row r="785" spans="1:6" x14ac:dyDescent="0.15">
      <c r="A785" s="12" t="s">
        <v>1725</v>
      </c>
      <c r="B785" s="12" t="s">
        <v>1726</v>
      </c>
      <c r="C785" s="13" t="s">
        <v>137</v>
      </c>
      <c r="D785" s="12"/>
      <c r="E785" s="14">
        <v>13940</v>
      </c>
      <c r="F785" s="13" t="s">
        <v>163</v>
      </c>
    </row>
    <row r="786" spans="1:6" x14ac:dyDescent="0.15">
      <c r="A786" s="12" t="s">
        <v>1727</v>
      </c>
      <c r="B786" s="12" t="s">
        <v>1728</v>
      </c>
      <c r="C786" s="13" t="s">
        <v>137</v>
      </c>
      <c r="D786" s="12"/>
      <c r="E786" s="14">
        <v>36020</v>
      </c>
      <c r="F786" s="13" t="s">
        <v>163</v>
      </c>
    </row>
    <row r="787" spans="1:6" x14ac:dyDescent="0.15">
      <c r="A787" s="12" t="s">
        <v>1729</v>
      </c>
      <c r="B787" s="12" t="s">
        <v>1730</v>
      </c>
      <c r="C787" s="13" t="s">
        <v>137</v>
      </c>
      <c r="D787" s="12"/>
      <c r="E787" s="14">
        <v>50520</v>
      </c>
      <c r="F787" s="13" t="s">
        <v>163</v>
      </c>
    </row>
    <row r="788" spans="1:6" x14ac:dyDescent="0.15">
      <c r="A788" s="12" t="s">
        <v>1731</v>
      </c>
      <c r="B788" s="26" t="s">
        <v>1732</v>
      </c>
      <c r="C788" s="13" t="s">
        <v>137</v>
      </c>
      <c r="D788" s="12"/>
      <c r="E788" s="14">
        <v>3650</v>
      </c>
      <c r="F788" s="13" t="s">
        <v>163</v>
      </c>
    </row>
    <row r="789" spans="1:6" x14ac:dyDescent="0.15">
      <c r="A789" s="12" t="s">
        <v>1733</v>
      </c>
      <c r="B789" s="12" t="s">
        <v>1734</v>
      </c>
      <c r="C789" s="13" t="s">
        <v>137</v>
      </c>
      <c r="D789" s="12"/>
      <c r="E789" s="14">
        <v>15745</v>
      </c>
      <c r="F789" s="13" t="s">
        <v>163</v>
      </c>
    </row>
    <row r="790" spans="1:6" x14ac:dyDescent="0.15">
      <c r="A790" s="12" t="s">
        <v>1735</v>
      </c>
      <c r="B790" s="26" t="s">
        <v>1736</v>
      </c>
      <c r="C790" s="13" t="s">
        <v>137</v>
      </c>
      <c r="D790" s="12"/>
      <c r="E790" s="14">
        <v>22510</v>
      </c>
      <c r="F790" s="13" t="s">
        <v>163</v>
      </c>
    </row>
    <row r="791" spans="1:6" x14ac:dyDescent="0.15">
      <c r="A791" s="12" t="s">
        <v>1737</v>
      </c>
      <c r="B791" s="26" t="s">
        <v>1738</v>
      </c>
      <c r="C791" s="13" t="s">
        <v>137</v>
      </c>
      <c r="D791" s="12"/>
      <c r="E791" s="14">
        <v>23345</v>
      </c>
      <c r="F791" s="13" t="s">
        <v>163</v>
      </c>
    </row>
    <row r="792" spans="1:6" x14ac:dyDescent="0.15">
      <c r="A792" s="12" t="s">
        <v>1739</v>
      </c>
      <c r="B792" s="26" t="s">
        <v>1740</v>
      </c>
      <c r="C792" s="13" t="s">
        <v>137</v>
      </c>
      <c r="D792" s="12"/>
      <c r="E792" s="14">
        <v>23345</v>
      </c>
      <c r="F792" s="13" t="s">
        <v>163</v>
      </c>
    </row>
    <row r="793" spans="1:6" x14ac:dyDescent="0.15">
      <c r="A793" s="12" t="s">
        <v>1741</v>
      </c>
      <c r="B793" s="26" t="s">
        <v>1742</v>
      </c>
      <c r="C793" s="13" t="s">
        <v>137</v>
      </c>
      <c r="D793" s="12"/>
      <c r="E793" s="14">
        <v>16845</v>
      </c>
      <c r="F793" s="13" t="s">
        <v>163</v>
      </c>
    </row>
    <row r="794" spans="1:6" x14ac:dyDescent="0.15">
      <c r="A794" s="12" t="s">
        <v>1743</v>
      </c>
      <c r="B794" s="26" t="s">
        <v>1744</v>
      </c>
      <c r="C794" s="13" t="s">
        <v>137</v>
      </c>
      <c r="D794" s="12"/>
      <c r="E794" s="14">
        <v>0</v>
      </c>
      <c r="F794" s="13" t="s">
        <v>163</v>
      </c>
    </row>
    <row r="795" spans="1:6" x14ac:dyDescent="0.15">
      <c r="A795" s="12" t="s">
        <v>1745</v>
      </c>
      <c r="B795" s="12" t="s">
        <v>1732</v>
      </c>
      <c r="C795" s="13" t="s">
        <v>137</v>
      </c>
      <c r="D795" s="12"/>
      <c r="E795" s="14">
        <v>0</v>
      </c>
      <c r="F795" s="13" t="s">
        <v>163</v>
      </c>
    </row>
    <row r="796" spans="1:6" x14ac:dyDescent="0.15">
      <c r="A796" s="12" t="s">
        <v>1746</v>
      </c>
      <c r="B796" s="12" t="s">
        <v>1747</v>
      </c>
      <c r="C796" s="13" t="s">
        <v>137</v>
      </c>
      <c r="D796" s="12"/>
      <c r="E796" s="14">
        <v>3650</v>
      </c>
      <c r="F796" s="13" t="s">
        <v>163</v>
      </c>
    </row>
    <row r="797" spans="1:6" x14ac:dyDescent="0.15">
      <c r="A797" s="12" t="s">
        <v>1748</v>
      </c>
      <c r="B797" s="12" t="s">
        <v>1749</v>
      </c>
      <c r="C797" s="13" t="s">
        <v>137</v>
      </c>
      <c r="D797" s="12"/>
      <c r="E797" s="14">
        <v>55200</v>
      </c>
      <c r="F797" s="13" t="s">
        <v>163</v>
      </c>
    </row>
    <row r="798" spans="1:6" x14ac:dyDescent="0.15">
      <c r="A798" s="12" t="s">
        <v>1750</v>
      </c>
      <c r="B798" s="12" t="s">
        <v>1751</v>
      </c>
      <c r="C798" s="13" t="s">
        <v>137</v>
      </c>
      <c r="D798" s="12"/>
      <c r="E798" s="14">
        <v>94160</v>
      </c>
      <c r="F798" s="13" t="s">
        <v>163</v>
      </c>
    </row>
    <row r="799" spans="1:6" x14ac:dyDescent="0.15">
      <c r="A799" s="12" t="s">
        <v>1752</v>
      </c>
      <c r="B799" s="12" t="s">
        <v>1753</v>
      </c>
      <c r="C799" s="13" t="s">
        <v>137</v>
      </c>
      <c r="D799" s="12"/>
      <c r="E799" s="14">
        <v>181205</v>
      </c>
      <c r="F799" s="13" t="s">
        <v>163</v>
      </c>
    </row>
    <row r="800" spans="1:6" x14ac:dyDescent="0.15">
      <c r="A800" s="12" t="s">
        <v>1754</v>
      </c>
      <c r="B800" s="12" t="s">
        <v>1755</v>
      </c>
      <c r="C800" s="13" t="s">
        <v>137</v>
      </c>
      <c r="D800" s="12"/>
      <c r="E800" s="14">
        <v>14450</v>
      </c>
      <c r="F800" s="13" t="s">
        <v>163</v>
      </c>
    </row>
    <row r="801" spans="1:6" x14ac:dyDescent="0.15">
      <c r="A801" s="12" t="s">
        <v>1756</v>
      </c>
      <c r="B801" s="12" t="s">
        <v>1757</v>
      </c>
      <c r="C801" s="13" t="s">
        <v>137</v>
      </c>
      <c r="D801" s="12"/>
      <c r="E801" s="14">
        <v>15285</v>
      </c>
      <c r="F801" s="13" t="s">
        <v>163</v>
      </c>
    </row>
    <row r="802" spans="1:6" x14ac:dyDescent="0.15">
      <c r="A802" s="12" t="s">
        <v>1758</v>
      </c>
      <c r="B802" s="12" t="s">
        <v>1759</v>
      </c>
      <c r="C802" s="13" t="s">
        <v>137</v>
      </c>
      <c r="D802" s="12"/>
      <c r="E802" s="14">
        <v>18170</v>
      </c>
      <c r="F802" s="13" t="s">
        <v>163</v>
      </c>
    </row>
    <row r="803" spans="1:6" x14ac:dyDescent="0.15">
      <c r="A803" s="12" t="s">
        <v>1760</v>
      </c>
      <c r="B803" s="12" t="s">
        <v>1761</v>
      </c>
      <c r="C803" s="13" t="s">
        <v>137</v>
      </c>
      <c r="D803" s="12"/>
      <c r="E803" s="14">
        <v>19940</v>
      </c>
      <c r="F803" s="13" t="s">
        <v>163</v>
      </c>
    </row>
    <row r="804" spans="1:6" x14ac:dyDescent="0.15">
      <c r="A804" s="12" t="s">
        <v>1762</v>
      </c>
      <c r="B804" s="26" t="s">
        <v>1763</v>
      </c>
      <c r="C804" s="13" t="s">
        <v>137</v>
      </c>
      <c r="D804" s="12"/>
      <c r="E804" s="14">
        <v>3950</v>
      </c>
      <c r="F804" s="13" t="s">
        <v>163</v>
      </c>
    </row>
    <row r="805" spans="1:6" x14ac:dyDescent="0.15">
      <c r="A805" s="12" t="s">
        <v>1764</v>
      </c>
      <c r="B805" s="26" t="s">
        <v>1765</v>
      </c>
      <c r="C805" s="13" t="s">
        <v>137</v>
      </c>
      <c r="D805" s="12"/>
      <c r="E805" s="14">
        <v>4500</v>
      </c>
      <c r="F805" s="13" t="s">
        <v>163</v>
      </c>
    </row>
    <row r="806" spans="1:6" x14ac:dyDescent="0.15">
      <c r="A806" s="12" t="s">
        <v>1766</v>
      </c>
      <c r="B806" s="26" t="s">
        <v>1767</v>
      </c>
      <c r="C806" s="13" t="s">
        <v>137</v>
      </c>
      <c r="D806" s="12"/>
      <c r="E806" s="14">
        <v>18720</v>
      </c>
      <c r="F806" s="13" t="s">
        <v>163</v>
      </c>
    </row>
    <row r="807" spans="1:6" x14ac:dyDescent="0.15">
      <c r="A807" s="12" t="s">
        <v>1768</v>
      </c>
      <c r="B807" s="26" t="s">
        <v>1769</v>
      </c>
      <c r="C807" s="13" t="s">
        <v>137</v>
      </c>
      <c r="D807" s="12"/>
      <c r="E807" s="14">
        <v>23220</v>
      </c>
      <c r="F807" s="13" t="s">
        <v>163</v>
      </c>
    </row>
    <row r="808" spans="1:6" x14ac:dyDescent="0.15">
      <c r="A808" s="12" t="s">
        <v>1770</v>
      </c>
      <c r="B808" s="26" t="s">
        <v>1771</v>
      </c>
      <c r="C808" s="13" t="s">
        <v>137</v>
      </c>
      <c r="D808" s="12"/>
      <c r="E808" s="14">
        <v>11410</v>
      </c>
      <c r="F808" s="13" t="s">
        <v>163</v>
      </c>
    </row>
    <row r="809" spans="1:6" x14ac:dyDescent="0.15">
      <c r="A809" s="12" t="s">
        <v>1772</v>
      </c>
      <c r="B809" s="26" t="s">
        <v>1773</v>
      </c>
      <c r="C809" s="13" t="s">
        <v>137</v>
      </c>
      <c r="D809" s="12"/>
      <c r="E809" s="14">
        <v>21020</v>
      </c>
      <c r="F809" s="13" t="s">
        <v>163</v>
      </c>
    </row>
    <row r="810" spans="1:6" x14ac:dyDescent="0.15">
      <c r="A810" s="12" t="s">
        <v>1774</v>
      </c>
      <c r="B810" s="26" t="s">
        <v>1775</v>
      </c>
      <c r="C810" s="13" t="s">
        <v>137</v>
      </c>
      <c r="D810" s="12"/>
      <c r="E810" s="14">
        <v>16875</v>
      </c>
      <c r="F810" s="13" t="s">
        <v>163</v>
      </c>
    </row>
    <row r="811" spans="1:6" x14ac:dyDescent="0.15">
      <c r="A811" s="12" t="s">
        <v>1776</v>
      </c>
      <c r="B811" s="26" t="s">
        <v>1777</v>
      </c>
      <c r="C811" s="13" t="s">
        <v>137</v>
      </c>
      <c r="D811" s="12"/>
      <c r="E811" s="14">
        <v>22100</v>
      </c>
      <c r="F811" s="13" t="s">
        <v>163</v>
      </c>
    </row>
    <row r="812" spans="1:6" x14ac:dyDescent="0.15">
      <c r="A812" s="12" t="s">
        <v>1778</v>
      </c>
      <c r="B812" s="26" t="s">
        <v>1779</v>
      </c>
      <c r="C812" s="13" t="s">
        <v>137</v>
      </c>
      <c r="D812" s="12"/>
      <c r="E812" s="14">
        <v>7460</v>
      </c>
      <c r="F812" s="13" t="s">
        <v>163</v>
      </c>
    </row>
    <row r="813" spans="1:6" x14ac:dyDescent="0.15">
      <c r="A813" s="12" t="s">
        <v>1780</v>
      </c>
      <c r="B813" s="26" t="s">
        <v>1781</v>
      </c>
      <c r="C813" s="13" t="s">
        <v>137</v>
      </c>
      <c r="D813" s="12"/>
      <c r="E813" s="14">
        <v>12260</v>
      </c>
      <c r="F813" s="13" t="s">
        <v>163</v>
      </c>
    </row>
    <row r="814" spans="1:6" x14ac:dyDescent="0.15">
      <c r="A814" s="12" t="s">
        <v>1782</v>
      </c>
      <c r="B814" s="26" t="s">
        <v>1783</v>
      </c>
      <c r="C814" s="13" t="s">
        <v>137</v>
      </c>
      <c r="D814" s="12"/>
      <c r="E814" s="14">
        <v>10160</v>
      </c>
      <c r="F814" s="13" t="s">
        <v>163</v>
      </c>
    </row>
    <row r="815" spans="1:6" x14ac:dyDescent="0.15">
      <c r="A815" s="12" t="s">
        <v>1784</v>
      </c>
      <c r="B815" s="26" t="s">
        <v>1785</v>
      </c>
      <c r="C815" s="13" t="s">
        <v>137</v>
      </c>
      <c r="D815" s="12"/>
      <c r="E815" s="14">
        <v>12800</v>
      </c>
      <c r="F815" s="13" t="s">
        <v>163</v>
      </c>
    </row>
    <row r="816" spans="1:6" x14ac:dyDescent="0.15">
      <c r="A816" s="12" t="s">
        <v>1786</v>
      </c>
      <c r="B816" s="12" t="s">
        <v>1787</v>
      </c>
      <c r="C816" s="13" t="s">
        <v>137</v>
      </c>
      <c r="D816" s="12"/>
      <c r="E816" s="14">
        <v>16740</v>
      </c>
      <c r="F816" s="13" t="s">
        <v>163</v>
      </c>
    </row>
    <row r="817" spans="1:6" x14ac:dyDescent="0.15">
      <c r="A817" s="12" t="s">
        <v>1788</v>
      </c>
      <c r="B817" s="26" t="s">
        <v>1789</v>
      </c>
      <c r="C817" s="13" t="s">
        <v>137</v>
      </c>
      <c r="D817" s="12"/>
      <c r="E817" s="14">
        <v>16120</v>
      </c>
      <c r="F817" s="13" t="s">
        <v>163</v>
      </c>
    </row>
    <row r="818" spans="1:6" x14ac:dyDescent="0.15">
      <c r="A818" s="12" t="s">
        <v>1790</v>
      </c>
      <c r="B818" s="12" t="s">
        <v>1791</v>
      </c>
      <c r="C818" s="13" t="s">
        <v>137</v>
      </c>
      <c r="D818" s="12"/>
      <c r="E818" s="14">
        <v>21240</v>
      </c>
      <c r="F818" s="13" t="s">
        <v>163</v>
      </c>
    </row>
    <row r="819" spans="1:6" x14ac:dyDescent="0.15">
      <c r="A819" s="12" t="s">
        <v>1792</v>
      </c>
      <c r="B819" s="12" t="s">
        <v>1793</v>
      </c>
      <c r="C819" s="13" t="s">
        <v>137</v>
      </c>
      <c r="D819" s="13"/>
      <c r="E819" s="14">
        <v>24100</v>
      </c>
      <c r="F819" s="13" t="s">
        <v>163</v>
      </c>
    </row>
    <row r="820" spans="1:6" x14ac:dyDescent="0.15">
      <c r="A820" s="12" t="s">
        <v>1794</v>
      </c>
      <c r="B820" s="12" t="s">
        <v>1795</v>
      </c>
      <c r="C820" s="13" t="s">
        <v>137</v>
      </c>
      <c r="D820" s="13"/>
      <c r="E820" s="14">
        <v>13820</v>
      </c>
      <c r="F820" s="13" t="s">
        <v>163</v>
      </c>
    </row>
    <row r="821" spans="1:6" x14ac:dyDescent="0.15">
      <c r="A821" s="12" t="s">
        <v>1796</v>
      </c>
      <c r="B821" s="12" t="s">
        <v>1797</v>
      </c>
      <c r="C821" s="13" t="s">
        <v>137</v>
      </c>
      <c r="D821" s="13"/>
      <c r="E821" s="14">
        <v>27340</v>
      </c>
      <c r="F821" s="13" t="s">
        <v>163</v>
      </c>
    </row>
    <row r="822" spans="1:6" x14ac:dyDescent="0.15">
      <c r="A822" s="12" t="s">
        <v>1798</v>
      </c>
      <c r="B822" s="12" t="s">
        <v>1799</v>
      </c>
      <c r="C822" s="13" t="s">
        <v>137</v>
      </c>
      <c r="D822" s="13"/>
      <c r="E822" s="14">
        <v>29320</v>
      </c>
      <c r="F822" s="13" t="s">
        <v>163</v>
      </c>
    </row>
    <row r="823" spans="1:6" x14ac:dyDescent="0.15">
      <c r="A823" s="12" t="s">
        <v>1800</v>
      </c>
      <c r="B823" s="12" t="s">
        <v>1801</v>
      </c>
      <c r="C823" s="13" t="s">
        <v>137</v>
      </c>
      <c r="D823" s="13"/>
      <c r="E823" s="14">
        <v>25220</v>
      </c>
      <c r="F823" s="13" t="s">
        <v>163</v>
      </c>
    </row>
    <row r="824" spans="1:6" x14ac:dyDescent="0.15">
      <c r="A824" s="12" t="s">
        <v>1802</v>
      </c>
      <c r="B824" s="12" t="s">
        <v>1803</v>
      </c>
      <c r="C824" s="13" t="s">
        <v>137</v>
      </c>
      <c r="D824" s="13"/>
      <c r="E824" s="14">
        <v>29720</v>
      </c>
      <c r="F824" s="13" t="s">
        <v>163</v>
      </c>
    </row>
    <row r="825" spans="1:6" x14ac:dyDescent="0.15">
      <c r="A825" s="12" t="s">
        <v>1804</v>
      </c>
      <c r="B825" s="12" t="s">
        <v>1805</v>
      </c>
      <c r="C825" s="13" t="s">
        <v>137</v>
      </c>
      <c r="D825" s="13"/>
      <c r="E825" s="14">
        <v>36170</v>
      </c>
      <c r="F825" s="13" t="s">
        <v>163</v>
      </c>
    </row>
    <row r="826" spans="1:6" x14ac:dyDescent="0.15">
      <c r="A826" s="12" t="s">
        <v>1806</v>
      </c>
      <c r="B826" s="12" t="s">
        <v>1807</v>
      </c>
      <c r="C826" s="13" t="s">
        <v>137</v>
      </c>
      <c r="D826" s="13"/>
      <c r="E826" s="14">
        <v>35820</v>
      </c>
      <c r="F826" s="13" t="s">
        <v>163</v>
      </c>
    </row>
    <row r="827" spans="1:6" x14ac:dyDescent="0.15">
      <c r="A827" s="12" t="s">
        <v>1808</v>
      </c>
      <c r="B827" s="26" t="s">
        <v>1809</v>
      </c>
      <c r="C827" s="13" t="s">
        <v>137</v>
      </c>
      <c r="D827" s="12"/>
      <c r="E827" s="14">
        <v>3650</v>
      </c>
      <c r="F827" s="13" t="s">
        <v>163</v>
      </c>
    </row>
    <row r="828" spans="1:6" x14ac:dyDescent="0.15">
      <c r="A828" s="12" t="s">
        <v>1810</v>
      </c>
      <c r="B828" s="26" t="s">
        <v>1811</v>
      </c>
      <c r="C828" s="13" t="s">
        <v>137</v>
      </c>
      <c r="D828" s="12"/>
      <c r="E828" s="14">
        <v>19470</v>
      </c>
      <c r="F828" s="13" t="s">
        <v>163</v>
      </c>
    </row>
    <row r="829" spans="1:6" x14ac:dyDescent="0.15">
      <c r="A829" s="12" t="s">
        <v>1812</v>
      </c>
      <c r="B829" s="26" t="s">
        <v>1813</v>
      </c>
      <c r="C829" s="13" t="s">
        <v>137</v>
      </c>
      <c r="D829" s="12"/>
      <c r="E829" s="14">
        <v>19470</v>
      </c>
      <c r="F829" s="13" t="s">
        <v>163</v>
      </c>
    </row>
    <row r="830" spans="1:6" x14ac:dyDescent="0.15">
      <c r="A830" s="12" t="s">
        <v>1814</v>
      </c>
      <c r="B830" s="26" t="s">
        <v>1815</v>
      </c>
      <c r="C830" s="13" t="s">
        <v>137</v>
      </c>
      <c r="D830" s="12"/>
      <c r="E830" s="14">
        <v>15520</v>
      </c>
      <c r="F830" s="13" t="s">
        <v>163</v>
      </c>
    </row>
    <row r="831" spans="1:6" x14ac:dyDescent="0.15">
      <c r="A831" s="12" t="s">
        <v>1816</v>
      </c>
      <c r="B831" s="26" t="s">
        <v>1817</v>
      </c>
      <c r="C831" s="13" t="s">
        <v>137</v>
      </c>
      <c r="D831" s="12"/>
      <c r="E831" s="14">
        <v>0</v>
      </c>
      <c r="F831" s="13" t="s">
        <v>163</v>
      </c>
    </row>
    <row r="832" spans="1:6" x14ac:dyDescent="0.15">
      <c r="A832" s="12" t="s">
        <v>1818</v>
      </c>
      <c r="B832" s="12" t="s">
        <v>1809</v>
      </c>
      <c r="C832" s="13" t="s">
        <v>137</v>
      </c>
      <c r="D832" s="12"/>
      <c r="E832" s="14">
        <v>0</v>
      </c>
      <c r="F832" s="13" t="s">
        <v>163</v>
      </c>
    </row>
    <row r="833" spans="1:6" x14ac:dyDescent="0.15">
      <c r="A833" s="12" t="s">
        <v>1819</v>
      </c>
      <c r="B833" s="12" t="s">
        <v>1820</v>
      </c>
      <c r="C833" s="13" t="s">
        <v>137</v>
      </c>
      <c r="D833" s="12"/>
      <c r="E833" s="14">
        <v>3650</v>
      </c>
      <c r="F833" s="13" t="s">
        <v>163</v>
      </c>
    </row>
    <row r="834" spans="1:6" x14ac:dyDescent="0.15">
      <c r="A834" s="12" t="s">
        <v>1821</v>
      </c>
      <c r="B834" s="12" t="s">
        <v>1822</v>
      </c>
      <c r="C834" s="13" t="s">
        <v>137</v>
      </c>
      <c r="D834" s="12"/>
      <c r="E834" s="14">
        <v>11410</v>
      </c>
      <c r="F834" s="13" t="s">
        <v>163</v>
      </c>
    </row>
    <row r="835" spans="1:6" x14ac:dyDescent="0.15">
      <c r="A835" s="12" t="s">
        <v>1823</v>
      </c>
      <c r="B835" s="12" t="s">
        <v>1824</v>
      </c>
      <c r="C835" s="13" t="s">
        <v>137</v>
      </c>
      <c r="D835" s="12"/>
      <c r="E835" s="14">
        <v>21020</v>
      </c>
      <c r="F835" s="13" t="s">
        <v>163</v>
      </c>
    </row>
    <row r="836" spans="1:6" x14ac:dyDescent="0.15">
      <c r="A836" s="12" t="s">
        <v>1825</v>
      </c>
      <c r="B836" s="12" t="s">
        <v>1826</v>
      </c>
      <c r="C836" s="13" t="s">
        <v>137</v>
      </c>
      <c r="D836" s="12"/>
      <c r="E836" s="14">
        <v>16875</v>
      </c>
      <c r="F836" s="13" t="s">
        <v>163</v>
      </c>
    </row>
    <row r="837" spans="1:6" x14ac:dyDescent="0.15">
      <c r="A837" s="12" t="s">
        <v>1827</v>
      </c>
      <c r="B837" s="12" t="s">
        <v>1828</v>
      </c>
      <c r="C837" s="13" t="s">
        <v>137</v>
      </c>
      <c r="D837" s="12"/>
      <c r="E837" s="14">
        <v>22100</v>
      </c>
      <c r="F837" s="13" t="s">
        <v>163</v>
      </c>
    </row>
    <row r="838" spans="1:6" x14ac:dyDescent="0.15">
      <c r="A838" s="12" t="s">
        <v>1829</v>
      </c>
      <c r="B838" s="26" t="s">
        <v>1830</v>
      </c>
      <c r="C838" s="13" t="s">
        <v>141</v>
      </c>
      <c r="D838" s="12"/>
      <c r="E838" s="14">
        <v>15900</v>
      </c>
      <c r="F838" s="13" t="s">
        <v>163</v>
      </c>
    </row>
    <row r="839" spans="1:6" x14ac:dyDescent="0.15">
      <c r="A839" s="12" t="s">
        <v>1831</v>
      </c>
      <c r="B839" s="26" t="s">
        <v>1832</v>
      </c>
      <c r="C839" s="13" t="s">
        <v>141</v>
      </c>
      <c r="D839" s="12"/>
      <c r="E839" s="14">
        <v>12290</v>
      </c>
      <c r="F839" s="13" t="s">
        <v>163</v>
      </c>
    </row>
    <row r="840" spans="1:6" x14ac:dyDescent="0.15">
      <c r="A840" s="12" t="s">
        <v>1833</v>
      </c>
      <c r="B840" s="12" t="s">
        <v>1834</v>
      </c>
      <c r="C840" s="13" t="s">
        <v>142</v>
      </c>
      <c r="D840" s="13"/>
      <c r="E840" s="14">
        <v>69930</v>
      </c>
      <c r="F840" s="13" t="s">
        <v>163</v>
      </c>
    </row>
    <row r="841" spans="1:6" x14ac:dyDescent="0.15">
      <c r="A841" s="12" t="s">
        <v>1835</v>
      </c>
      <c r="B841" s="15" t="s">
        <v>1836</v>
      </c>
      <c r="C841" s="13" t="s">
        <v>142</v>
      </c>
      <c r="D841" s="13"/>
      <c r="E841" s="14">
        <v>51500</v>
      </c>
      <c r="F841" s="13" t="s">
        <v>163</v>
      </c>
    </row>
    <row r="842" spans="1:6" x14ac:dyDescent="0.15">
      <c r="A842" s="12" t="s">
        <v>1837</v>
      </c>
      <c r="B842" s="12" t="s">
        <v>1838</v>
      </c>
      <c r="C842" s="13" t="s">
        <v>142</v>
      </c>
      <c r="D842" s="13"/>
      <c r="E842" s="14">
        <v>37460</v>
      </c>
      <c r="F842" s="13" t="s">
        <v>163</v>
      </c>
    </row>
    <row r="843" spans="1:6" x14ac:dyDescent="0.15">
      <c r="A843" s="12" t="s">
        <v>1839</v>
      </c>
      <c r="B843" s="26" t="s">
        <v>1840</v>
      </c>
      <c r="C843" s="13" t="s">
        <v>141</v>
      </c>
      <c r="D843" s="13"/>
      <c r="E843" s="14">
        <v>12290</v>
      </c>
      <c r="F843" s="13" t="s">
        <v>163</v>
      </c>
    </row>
    <row r="844" spans="1:6" x14ac:dyDescent="0.15">
      <c r="A844" s="12" t="s">
        <v>1841</v>
      </c>
      <c r="B844" s="26" t="s">
        <v>1842</v>
      </c>
      <c r="C844" s="13" t="s">
        <v>141</v>
      </c>
      <c r="D844" s="12"/>
      <c r="E844" s="14">
        <v>29200</v>
      </c>
      <c r="F844" s="13" t="s">
        <v>163</v>
      </c>
    </row>
    <row r="845" spans="1:6" x14ac:dyDescent="0.15">
      <c r="A845" s="12" t="s">
        <v>1843</v>
      </c>
      <c r="B845" s="26" t="s">
        <v>1844</v>
      </c>
      <c r="C845" s="13" t="s">
        <v>141</v>
      </c>
      <c r="D845" s="12"/>
      <c r="E845" s="14">
        <v>22350</v>
      </c>
      <c r="F845" s="13" t="s">
        <v>163</v>
      </c>
    </row>
    <row r="846" spans="1:6" x14ac:dyDescent="0.15">
      <c r="A846" s="12" t="s">
        <v>1845</v>
      </c>
      <c r="B846" s="12" t="s">
        <v>1846</v>
      </c>
      <c r="C846" s="13" t="s">
        <v>142</v>
      </c>
      <c r="D846" s="13"/>
      <c r="E846" s="14">
        <v>71930</v>
      </c>
      <c r="F846" s="13" t="s">
        <v>163</v>
      </c>
    </row>
    <row r="847" spans="1:6" x14ac:dyDescent="0.15">
      <c r="A847" s="12" t="s">
        <v>1847</v>
      </c>
      <c r="B847" s="15" t="s">
        <v>1848</v>
      </c>
      <c r="C847" s="13" t="s">
        <v>142</v>
      </c>
      <c r="D847" s="13"/>
      <c r="E847" s="14">
        <v>59000</v>
      </c>
      <c r="F847" s="13" t="s">
        <v>163</v>
      </c>
    </row>
    <row r="848" spans="1:6" x14ac:dyDescent="0.15">
      <c r="A848" s="12" t="s">
        <v>1849</v>
      </c>
      <c r="B848" s="12" t="s">
        <v>1850</v>
      </c>
      <c r="C848" s="13" t="s">
        <v>142</v>
      </c>
      <c r="D848" s="13"/>
      <c r="E848" s="14">
        <v>41810</v>
      </c>
      <c r="F848" s="13" t="s">
        <v>163</v>
      </c>
    </row>
    <row r="849" spans="1:6" x14ac:dyDescent="0.15">
      <c r="A849" s="12" t="s">
        <v>1851</v>
      </c>
      <c r="B849" s="26" t="s">
        <v>1852</v>
      </c>
      <c r="C849" s="13" t="s">
        <v>141</v>
      </c>
      <c r="D849" s="13"/>
      <c r="E849" s="14">
        <v>22350</v>
      </c>
      <c r="F849" s="13" t="s">
        <v>163</v>
      </c>
    </row>
    <row r="850" spans="1:6" x14ac:dyDescent="0.15">
      <c r="A850" s="12" t="s">
        <v>1853</v>
      </c>
      <c r="B850" s="26" t="s">
        <v>1854</v>
      </c>
      <c r="C850" s="13" t="s">
        <v>141</v>
      </c>
      <c r="D850" s="12"/>
      <c r="E850" s="14">
        <v>55100</v>
      </c>
      <c r="F850" s="13" t="s">
        <v>163</v>
      </c>
    </row>
    <row r="851" spans="1:6" x14ac:dyDescent="0.15">
      <c r="A851" s="12" t="s">
        <v>1855</v>
      </c>
      <c r="B851" s="26" t="s">
        <v>1856</v>
      </c>
      <c r="C851" s="13" t="s">
        <v>141</v>
      </c>
      <c r="D851" s="12"/>
      <c r="E851" s="14">
        <v>41500</v>
      </c>
      <c r="F851" s="13" t="s">
        <v>163</v>
      </c>
    </row>
    <row r="852" spans="1:6" x14ac:dyDescent="0.15">
      <c r="A852" s="12" t="s">
        <v>1857</v>
      </c>
      <c r="B852" s="12" t="s">
        <v>1858</v>
      </c>
      <c r="C852" s="13" t="s">
        <v>141</v>
      </c>
      <c r="D852" s="13"/>
      <c r="E852" s="14">
        <v>52500</v>
      </c>
      <c r="F852" s="13" t="s">
        <v>163</v>
      </c>
    </row>
    <row r="853" spans="1:6" x14ac:dyDescent="0.15">
      <c r="A853" s="12" t="s">
        <v>1859</v>
      </c>
      <c r="B853" s="12" t="s">
        <v>1860</v>
      </c>
      <c r="C853" s="13" t="s">
        <v>142</v>
      </c>
      <c r="D853" s="13"/>
      <c r="E853" s="14">
        <v>75930</v>
      </c>
      <c r="F853" s="13" t="s">
        <v>163</v>
      </c>
    </row>
    <row r="854" spans="1:6" x14ac:dyDescent="0.15">
      <c r="A854" s="12" t="s">
        <v>1861</v>
      </c>
      <c r="B854" s="12" t="s">
        <v>1862</v>
      </c>
      <c r="C854" s="13" t="s">
        <v>142</v>
      </c>
      <c r="D854" s="13"/>
      <c r="E854" s="14">
        <v>130545</v>
      </c>
      <c r="F854" s="13" t="s">
        <v>163</v>
      </c>
    </row>
    <row r="855" spans="1:6" x14ac:dyDescent="0.15">
      <c r="A855" s="12" t="s">
        <v>1863</v>
      </c>
      <c r="B855" s="15" t="s">
        <v>1864</v>
      </c>
      <c r="C855" s="13" t="s">
        <v>142</v>
      </c>
      <c r="D855" s="12"/>
      <c r="E855" s="14">
        <v>66500</v>
      </c>
      <c r="F855" s="13" t="s">
        <v>163</v>
      </c>
    </row>
    <row r="856" spans="1:6" x14ac:dyDescent="0.15">
      <c r="A856" s="12" t="s">
        <v>1865</v>
      </c>
      <c r="B856" s="12" t="s">
        <v>1866</v>
      </c>
      <c r="C856" s="13" t="s">
        <v>142</v>
      </c>
      <c r="D856" s="13"/>
      <c r="E856" s="14">
        <v>49460</v>
      </c>
      <c r="F856" s="13" t="s">
        <v>163</v>
      </c>
    </row>
    <row r="857" spans="1:6" x14ac:dyDescent="0.15">
      <c r="A857" s="12" t="s">
        <v>1867</v>
      </c>
      <c r="B857" s="26" t="s">
        <v>1868</v>
      </c>
      <c r="C857" s="13" t="s">
        <v>141</v>
      </c>
      <c r="D857" s="13"/>
      <c r="E857" s="14">
        <v>41500</v>
      </c>
      <c r="F857" s="13" t="s">
        <v>163</v>
      </c>
    </row>
    <row r="858" spans="1:6" x14ac:dyDescent="0.15">
      <c r="A858" s="12" t="s">
        <v>1869</v>
      </c>
      <c r="B858" s="12" t="s">
        <v>1870</v>
      </c>
      <c r="C858" s="13" t="s">
        <v>141</v>
      </c>
      <c r="D858" s="13"/>
      <c r="E858" s="14">
        <v>71100</v>
      </c>
      <c r="F858" s="13" t="s">
        <v>163</v>
      </c>
    </row>
    <row r="859" spans="1:6" x14ac:dyDescent="0.15">
      <c r="A859" s="12" t="s">
        <v>1871</v>
      </c>
      <c r="B859" s="12" t="s">
        <v>1872</v>
      </c>
      <c r="C859" s="13" t="s">
        <v>141</v>
      </c>
      <c r="D859" s="12"/>
      <c r="E859" s="14">
        <v>64100</v>
      </c>
      <c r="F859" s="13" t="s">
        <v>163</v>
      </c>
    </row>
    <row r="860" spans="1:6" x14ac:dyDescent="0.15">
      <c r="A860" s="12" t="s">
        <v>1873</v>
      </c>
      <c r="B860" s="12" t="s">
        <v>1874</v>
      </c>
      <c r="C860" s="13" t="s">
        <v>142</v>
      </c>
      <c r="D860" s="13"/>
      <c r="E860" s="14">
        <v>95930</v>
      </c>
      <c r="F860" s="13" t="s">
        <v>163</v>
      </c>
    </row>
    <row r="861" spans="1:6" x14ac:dyDescent="0.15">
      <c r="A861" s="12" t="s">
        <v>1875</v>
      </c>
      <c r="B861" s="12" t="s">
        <v>1876</v>
      </c>
      <c r="C861" s="13" t="s">
        <v>142</v>
      </c>
      <c r="D861" s="13"/>
      <c r="E861" s="14">
        <v>150545</v>
      </c>
      <c r="F861" s="13" t="s">
        <v>163</v>
      </c>
    </row>
    <row r="862" spans="1:6" x14ac:dyDescent="0.15">
      <c r="A862" s="12" t="s">
        <v>1877</v>
      </c>
      <c r="B862" s="12" t="s">
        <v>1878</v>
      </c>
      <c r="C862" s="13" t="s">
        <v>142</v>
      </c>
      <c r="D862" s="13"/>
      <c r="E862" s="14">
        <v>89000</v>
      </c>
      <c r="F862" s="13" t="s">
        <v>163</v>
      </c>
    </row>
    <row r="863" spans="1:6" x14ac:dyDescent="0.15">
      <c r="A863" s="12" t="s">
        <v>1879</v>
      </c>
      <c r="B863" s="12" t="s">
        <v>1880</v>
      </c>
      <c r="C863" s="13" t="s">
        <v>142</v>
      </c>
      <c r="D863" s="13"/>
      <c r="E863" s="14">
        <v>145585</v>
      </c>
      <c r="F863" s="13" t="s">
        <v>163</v>
      </c>
    </row>
    <row r="864" spans="1:6" x14ac:dyDescent="0.15">
      <c r="A864" s="12" t="s">
        <v>1881</v>
      </c>
      <c r="B864" s="12" t="s">
        <v>1882</v>
      </c>
      <c r="C864" s="13" t="s">
        <v>141</v>
      </c>
      <c r="D864" s="12"/>
      <c r="E864" s="14">
        <v>89700</v>
      </c>
      <c r="F864" s="13" t="s">
        <v>163</v>
      </c>
    </row>
    <row r="865" spans="1:6" x14ac:dyDescent="0.15">
      <c r="A865" s="12" t="s">
        <v>1883</v>
      </c>
      <c r="B865" s="26" t="s">
        <v>1884</v>
      </c>
      <c r="C865" s="13" t="s">
        <v>134</v>
      </c>
      <c r="D865" s="12"/>
      <c r="E865" s="14">
        <v>4750</v>
      </c>
      <c r="F865" s="13" t="s">
        <v>163</v>
      </c>
    </row>
    <row r="866" spans="1:6" x14ac:dyDescent="0.15">
      <c r="A866" s="12" t="s">
        <v>1885</v>
      </c>
      <c r="B866" s="12" t="s">
        <v>1886</v>
      </c>
      <c r="C866" s="13" t="s">
        <v>143</v>
      </c>
      <c r="D866" s="12"/>
      <c r="E866" s="14">
        <v>0</v>
      </c>
      <c r="F866" s="13" t="s">
        <v>163</v>
      </c>
    </row>
    <row r="867" spans="1:6" x14ac:dyDescent="0.15">
      <c r="A867" s="15" t="s">
        <v>1887</v>
      </c>
      <c r="B867" s="15" t="s">
        <v>1888</v>
      </c>
      <c r="C867" s="16" t="s">
        <v>142</v>
      </c>
      <c r="D867" s="16"/>
      <c r="E867" s="17">
        <v>5395</v>
      </c>
      <c r="F867" s="18" t="s">
        <v>163</v>
      </c>
    </row>
    <row r="868" spans="1:6" x14ac:dyDescent="0.15">
      <c r="A868" s="12" t="s">
        <v>1889</v>
      </c>
      <c r="B868" s="12" t="s">
        <v>1890</v>
      </c>
      <c r="C868" s="13" t="s">
        <v>136</v>
      </c>
      <c r="D868" s="13"/>
      <c r="E868" s="14">
        <v>1830</v>
      </c>
      <c r="F868" s="13" t="s">
        <v>163</v>
      </c>
    </row>
    <row r="869" spans="1:6" x14ac:dyDescent="0.15">
      <c r="A869" s="12" t="s">
        <v>1891</v>
      </c>
      <c r="B869" s="12" t="s">
        <v>1892</v>
      </c>
      <c r="C869" s="13" t="s">
        <v>136</v>
      </c>
      <c r="D869" s="13"/>
      <c r="E869" s="14">
        <v>1995</v>
      </c>
      <c r="F869" s="13" t="s">
        <v>163</v>
      </c>
    </row>
    <row r="870" spans="1:6" x14ac:dyDescent="0.15">
      <c r="A870" s="15" t="s">
        <v>1893</v>
      </c>
      <c r="B870" s="15" t="s">
        <v>1894</v>
      </c>
      <c r="C870" s="16" t="s">
        <v>142</v>
      </c>
      <c r="D870" s="16"/>
      <c r="E870" s="17">
        <v>2995</v>
      </c>
      <c r="F870" s="18" t="s">
        <v>163</v>
      </c>
    </row>
    <row r="871" spans="1:6" x14ac:dyDescent="0.15">
      <c r="A871" s="15" t="s">
        <v>1895</v>
      </c>
      <c r="B871" s="15" t="s">
        <v>1896</v>
      </c>
      <c r="C871" s="16" t="s">
        <v>142</v>
      </c>
      <c r="D871" s="16"/>
      <c r="E871" s="17">
        <v>12995</v>
      </c>
      <c r="F871" s="18" t="s">
        <v>163</v>
      </c>
    </row>
    <row r="872" spans="1:6" x14ac:dyDescent="0.15">
      <c r="A872" s="12" t="s">
        <v>1897</v>
      </c>
      <c r="B872" s="26" t="s">
        <v>1898</v>
      </c>
      <c r="C872" s="13" t="s">
        <v>138</v>
      </c>
      <c r="D872" s="12"/>
      <c r="E872" s="14">
        <v>33</v>
      </c>
      <c r="F872" s="13" t="s">
        <v>163</v>
      </c>
    </row>
    <row r="873" spans="1:6" x14ac:dyDescent="0.15">
      <c r="A873" s="12" t="s">
        <v>1899</v>
      </c>
      <c r="B873" s="26" t="s">
        <v>1900</v>
      </c>
      <c r="C873" s="13" t="s">
        <v>138</v>
      </c>
      <c r="D873" s="12"/>
      <c r="E873" s="14">
        <v>33</v>
      </c>
      <c r="F873" s="13" t="s">
        <v>163</v>
      </c>
    </row>
    <row r="874" spans="1:6" x14ac:dyDescent="0.15">
      <c r="A874" s="12" t="s">
        <v>1901</v>
      </c>
      <c r="B874" s="26" t="s">
        <v>1902</v>
      </c>
      <c r="C874" s="13" t="s">
        <v>140</v>
      </c>
      <c r="D874" s="12"/>
      <c r="E874" s="14">
        <v>14</v>
      </c>
      <c r="F874" s="13" t="s">
        <v>163</v>
      </c>
    </row>
    <row r="875" spans="1:6" x14ac:dyDescent="0.15">
      <c r="A875" s="12" t="s">
        <v>1903</v>
      </c>
      <c r="B875" s="26" t="s">
        <v>1904</v>
      </c>
      <c r="C875" s="13" t="s">
        <v>140</v>
      </c>
      <c r="D875" s="12"/>
      <c r="E875" s="14">
        <v>14</v>
      </c>
      <c r="F875" s="13" t="s">
        <v>163</v>
      </c>
    </row>
    <row r="876" spans="1:6" x14ac:dyDescent="0.15">
      <c r="A876" s="12" t="s">
        <v>1905</v>
      </c>
      <c r="B876" s="26" t="s">
        <v>1906</v>
      </c>
      <c r="C876" s="13" t="s">
        <v>138</v>
      </c>
      <c r="D876" s="12"/>
      <c r="E876" s="14">
        <v>92</v>
      </c>
      <c r="F876" s="13" t="s">
        <v>163</v>
      </c>
    </row>
    <row r="877" spans="1:6" x14ac:dyDescent="0.15">
      <c r="A877" s="12" t="s">
        <v>1907</v>
      </c>
      <c r="B877" s="26" t="s">
        <v>1908</v>
      </c>
      <c r="C877" s="13" t="s">
        <v>138</v>
      </c>
      <c r="D877" s="12"/>
      <c r="E877" s="14">
        <v>92</v>
      </c>
      <c r="F877" s="13" t="s">
        <v>163</v>
      </c>
    </row>
    <row r="878" spans="1:6" x14ac:dyDescent="0.15">
      <c r="A878" s="12" t="s">
        <v>1909</v>
      </c>
      <c r="B878" s="26" t="s">
        <v>1910</v>
      </c>
      <c r="C878" s="13" t="s">
        <v>140</v>
      </c>
      <c r="D878" s="12"/>
      <c r="E878" s="14">
        <v>39</v>
      </c>
      <c r="F878" s="13" t="s">
        <v>163</v>
      </c>
    </row>
    <row r="879" spans="1:6" x14ac:dyDescent="0.15">
      <c r="A879" s="12" t="s">
        <v>1911</v>
      </c>
      <c r="B879" s="26" t="s">
        <v>1912</v>
      </c>
      <c r="C879" s="13" t="s">
        <v>140</v>
      </c>
      <c r="D879" s="12"/>
      <c r="E879" s="14">
        <v>39</v>
      </c>
      <c r="F879" s="13" t="s">
        <v>163</v>
      </c>
    </row>
    <row r="880" spans="1:6" x14ac:dyDescent="0.15">
      <c r="A880" s="12" t="s">
        <v>1913</v>
      </c>
      <c r="B880" s="26" t="s">
        <v>1914</v>
      </c>
      <c r="C880" s="13" t="s">
        <v>138</v>
      </c>
      <c r="D880" s="12"/>
      <c r="E880" s="14">
        <v>780</v>
      </c>
      <c r="F880" s="13" t="s">
        <v>163</v>
      </c>
    </row>
    <row r="881" spans="1:6" x14ac:dyDescent="0.15">
      <c r="A881" s="12" t="s">
        <v>1915</v>
      </c>
      <c r="B881" s="26" t="s">
        <v>1916</v>
      </c>
      <c r="C881" s="13" t="s">
        <v>138</v>
      </c>
      <c r="D881" s="12"/>
      <c r="E881" s="14">
        <v>780</v>
      </c>
      <c r="F881" s="13" t="s">
        <v>163</v>
      </c>
    </row>
    <row r="882" spans="1:6" x14ac:dyDescent="0.15">
      <c r="A882" s="12" t="s">
        <v>1917</v>
      </c>
      <c r="B882" s="26" t="s">
        <v>1918</v>
      </c>
      <c r="C882" s="13" t="s">
        <v>140</v>
      </c>
      <c r="D882" s="12"/>
      <c r="E882" s="14">
        <v>330</v>
      </c>
      <c r="F882" s="13" t="s">
        <v>163</v>
      </c>
    </row>
    <row r="883" spans="1:6" x14ac:dyDescent="0.15">
      <c r="A883" s="12" t="s">
        <v>1919</v>
      </c>
      <c r="B883" s="26" t="s">
        <v>1920</v>
      </c>
      <c r="C883" s="13" t="s">
        <v>140</v>
      </c>
      <c r="D883" s="12"/>
      <c r="E883" s="14">
        <v>330</v>
      </c>
      <c r="F883" s="13" t="s">
        <v>163</v>
      </c>
    </row>
    <row r="884" spans="1:6" x14ac:dyDescent="0.15">
      <c r="A884" s="15" t="s">
        <v>1921</v>
      </c>
      <c r="B884" s="15" t="s">
        <v>1922</v>
      </c>
      <c r="C884" s="16" t="s">
        <v>138</v>
      </c>
      <c r="D884" s="16"/>
      <c r="E884" s="14">
        <v>22</v>
      </c>
      <c r="F884" s="18" t="s">
        <v>163</v>
      </c>
    </row>
    <row r="885" spans="1:6" x14ac:dyDescent="0.15">
      <c r="A885" s="15" t="s">
        <v>1923</v>
      </c>
      <c r="B885" s="15" t="s">
        <v>1924</v>
      </c>
      <c r="C885" s="16" t="s">
        <v>138</v>
      </c>
      <c r="D885" s="16"/>
      <c r="E885" s="14">
        <v>52</v>
      </c>
      <c r="F885" s="18" t="s">
        <v>163</v>
      </c>
    </row>
    <row r="886" spans="1:6" x14ac:dyDescent="0.15">
      <c r="A886" s="15" t="s">
        <v>1925</v>
      </c>
      <c r="B886" s="15" t="s">
        <v>1926</v>
      </c>
      <c r="C886" s="16" t="s">
        <v>138</v>
      </c>
      <c r="D886" s="16"/>
      <c r="E886" s="14">
        <v>547</v>
      </c>
      <c r="F886" s="18" t="s">
        <v>163</v>
      </c>
    </row>
    <row r="887" spans="1:6" x14ac:dyDescent="0.15">
      <c r="A887" s="15" t="s">
        <v>1927</v>
      </c>
      <c r="B887" s="15" t="s">
        <v>1928</v>
      </c>
      <c r="C887" s="16" t="s">
        <v>138</v>
      </c>
      <c r="D887" s="16"/>
      <c r="E887" s="14">
        <v>547</v>
      </c>
      <c r="F887" s="18" t="s">
        <v>163</v>
      </c>
    </row>
    <row r="888" spans="1:6" x14ac:dyDescent="0.15">
      <c r="A888" s="15" t="s">
        <v>1929</v>
      </c>
      <c r="B888" s="15" t="s">
        <v>1930</v>
      </c>
      <c r="C888" s="16" t="s">
        <v>138</v>
      </c>
      <c r="D888" s="16"/>
      <c r="E888" s="14">
        <v>547</v>
      </c>
      <c r="F888" s="18" t="s">
        <v>163</v>
      </c>
    </row>
    <row r="889" spans="1:6" x14ac:dyDescent="0.15">
      <c r="A889" s="15" t="s">
        <v>1931</v>
      </c>
      <c r="B889" s="15" t="s">
        <v>1932</v>
      </c>
      <c r="C889" s="16" t="s">
        <v>138</v>
      </c>
      <c r="D889" s="16"/>
      <c r="E889" s="14">
        <v>547</v>
      </c>
      <c r="F889" s="18" t="s">
        <v>163</v>
      </c>
    </row>
    <row r="890" spans="1:6" x14ac:dyDescent="0.15">
      <c r="A890" s="12" t="s">
        <v>1933</v>
      </c>
      <c r="B890" s="26" t="s">
        <v>1934</v>
      </c>
      <c r="C890" s="13" t="s">
        <v>140</v>
      </c>
      <c r="D890" s="12"/>
      <c r="E890" s="14">
        <v>6</v>
      </c>
      <c r="F890" s="13" t="s">
        <v>163</v>
      </c>
    </row>
    <row r="891" spans="1:6" x14ac:dyDescent="0.15">
      <c r="A891" s="12" t="s">
        <v>1935</v>
      </c>
      <c r="B891" s="26" t="s">
        <v>1936</v>
      </c>
      <c r="C891" s="13" t="s">
        <v>138</v>
      </c>
      <c r="D891" s="12"/>
      <c r="E891" s="14">
        <v>22</v>
      </c>
      <c r="F891" s="13" t="s">
        <v>163</v>
      </c>
    </row>
    <row r="892" spans="1:6" x14ac:dyDescent="0.15">
      <c r="A892" s="12" t="s">
        <v>1937</v>
      </c>
      <c r="B892" s="26" t="s">
        <v>1938</v>
      </c>
      <c r="C892" s="13" t="s">
        <v>138</v>
      </c>
      <c r="D892" s="12"/>
      <c r="E892" s="14">
        <v>22</v>
      </c>
      <c r="F892" s="13" t="s">
        <v>163</v>
      </c>
    </row>
    <row r="893" spans="1:6" x14ac:dyDescent="0.15">
      <c r="A893" s="12" t="s">
        <v>1939</v>
      </c>
      <c r="B893" s="26" t="s">
        <v>1940</v>
      </c>
      <c r="C893" s="13" t="s">
        <v>140</v>
      </c>
      <c r="D893" s="12"/>
      <c r="E893" s="14">
        <v>15</v>
      </c>
      <c r="F893" s="13" t="s">
        <v>163</v>
      </c>
    </row>
    <row r="894" spans="1:6" x14ac:dyDescent="0.15">
      <c r="A894" s="12" t="s">
        <v>1941</v>
      </c>
      <c r="B894" s="26" t="s">
        <v>1942</v>
      </c>
      <c r="C894" s="13" t="s">
        <v>138</v>
      </c>
      <c r="D894" s="12"/>
      <c r="E894" s="14">
        <v>52</v>
      </c>
      <c r="F894" s="13" t="s">
        <v>163</v>
      </c>
    </row>
    <row r="895" spans="1:6" x14ac:dyDescent="0.15">
      <c r="A895" s="12" t="s">
        <v>1943</v>
      </c>
      <c r="B895" s="26" t="s">
        <v>1944</v>
      </c>
      <c r="C895" s="13" t="s">
        <v>138</v>
      </c>
      <c r="D895" s="12"/>
      <c r="E895" s="14">
        <v>52</v>
      </c>
      <c r="F895" s="13" t="s">
        <v>163</v>
      </c>
    </row>
    <row r="896" spans="1:6" x14ac:dyDescent="0.15">
      <c r="A896" s="12" t="s">
        <v>1945</v>
      </c>
      <c r="B896" s="26" t="s">
        <v>1946</v>
      </c>
      <c r="C896" s="13" t="s">
        <v>140</v>
      </c>
      <c r="D896" s="12"/>
      <c r="E896" s="14">
        <v>150</v>
      </c>
      <c r="F896" s="13" t="s">
        <v>163</v>
      </c>
    </row>
    <row r="897" spans="1:6" x14ac:dyDescent="0.15">
      <c r="A897" s="12" t="s">
        <v>1947</v>
      </c>
      <c r="B897" s="26" t="s">
        <v>1948</v>
      </c>
      <c r="C897" s="13" t="s">
        <v>138</v>
      </c>
      <c r="D897" s="12"/>
      <c r="E897" s="14">
        <v>547</v>
      </c>
      <c r="F897" s="13" t="s">
        <v>163</v>
      </c>
    </row>
    <row r="898" spans="1:6" x14ac:dyDescent="0.15">
      <c r="A898" s="12" t="s">
        <v>1949</v>
      </c>
      <c r="B898" s="26" t="s">
        <v>1950</v>
      </c>
      <c r="C898" s="13" t="s">
        <v>138</v>
      </c>
      <c r="D898" s="12"/>
      <c r="E898" s="14">
        <v>547</v>
      </c>
      <c r="F898" s="13" t="s">
        <v>163</v>
      </c>
    </row>
    <row r="899" spans="1:6" x14ac:dyDescent="0.15">
      <c r="A899" s="44" t="s">
        <v>1951</v>
      </c>
      <c r="B899" s="44" t="s">
        <v>1952</v>
      </c>
      <c r="C899" s="45" t="s">
        <v>144</v>
      </c>
      <c r="D899" s="45"/>
      <c r="E899" s="14">
        <v>8800</v>
      </c>
      <c r="F899" s="45" t="s">
        <v>163</v>
      </c>
    </row>
    <row r="900" spans="1:6" x14ac:dyDescent="0.15">
      <c r="A900" s="44" t="s">
        <v>1953</v>
      </c>
      <c r="B900" s="44" t="s">
        <v>1954</v>
      </c>
      <c r="C900" s="45" t="s">
        <v>144</v>
      </c>
      <c r="D900" s="45"/>
      <c r="E900" s="14">
        <v>4400</v>
      </c>
      <c r="F900" s="45" t="s">
        <v>163</v>
      </c>
    </row>
    <row r="901" spans="1:6" x14ac:dyDescent="0.15">
      <c r="A901" s="54" t="s">
        <v>1955</v>
      </c>
      <c r="B901" s="51" t="s">
        <v>1956</v>
      </c>
      <c r="C901" s="55" t="s">
        <v>144</v>
      </c>
      <c r="D901" s="55"/>
      <c r="E901" s="14">
        <v>5000</v>
      </c>
      <c r="F901" s="55" t="s">
        <v>163</v>
      </c>
    </row>
    <row r="902" spans="1:6" x14ac:dyDescent="0.15">
      <c r="A902" s="54" t="s">
        <v>1957</v>
      </c>
      <c r="B902" s="51" t="s">
        <v>1958</v>
      </c>
      <c r="C902" s="55" t="s">
        <v>144</v>
      </c>
      <c r="D902" s="55"/>
      <c r="E902" s="14">
        <v>4150</v>
      </c>
      <c r="F902" s="55" t="s">
        <v>163</v>
      </c>
    </row>
    <row r="903" spans="1:6" x14ac:dyDescent="0.15">
      <c r="A903" s="54" t="s">
        <v>1959</v>
      </c>
      <c r="B903" s="51" t="s">
        <v>1960</v>
      </c>
      <c r="C903" s="55" t="s">
        <v>144</v>
      </c>
      <c r="D903" s="55"/>
      <c r="E903" s="14">
        <v>3300</v>
      </c>
      <c r="F903" s="55" t="s">
        <v>163</v>
      </c>
    </row>
    <row r="904" spans="1:6" x14ac:dyDescent="0.15">
      <c r="A904" s="54" t="s">
        <v>1961</v>
      </c>
      <c r="B904" s="51" t="s">
        <v>1962</v>
      </c>
      <c r="C904" s="55" t="s">
        <v>144</v>
      </c>
      <c r="D904" s="55"/>
      <c r="E904" s="14">
        <v>2800</v>
      </c>
      <c r="F904" s="55" t="s">
        <v>163</v>
      </c>
    </row>
    <row r="905" spans="1:6" x14ac:dyDescent="0.15">
      <c r="A905" s="54" t="s">
        <v>1963</v>
      </c>
      <c r="B905" s="51" t="s">
        <v>1964</v>
      </c>
      <c r="C905" s="55" t="s">
        <v>144</v>
      </c>
      <c r="D905" s="55"/>
      <c r="E905" s="14">
        <v>2250</v>
      </c>
      <c r="F905" s="55" t="s">
        <v>163</v>
      </c>
    </row>
    <row r="906" spans="1:6" x14ac:dyDescent="0.15">
      <c r="A906" s="54" t="s">
        <v>1965</v>
      </c>
      <c r="B906" s="51" t="s">
        <v>1966</v>
      </c>
      <c r="C906" s="55" t="s">
        <v>144</v>
      </c>
      <c r="D906" s="55"/>
      <c r="E906" s="14">
        <v>8000</v>
      </c>
      <c r="F906" s="55" t="s">
        <v>163</v>
      </c>
    </row>
    <row r="907" spans="1:6" x14ac:dyDescent="0.15">
      <c r="A907" s="54" t="s">
        <v>1967</v>
      </c>
      <c r="B907" s="51" t="s">
        <v>1968</v>
      </c>
      <c r="C907" s="55" t="s">
        <v>144</v>
      </c>
      <c r="D907" s="55"/>
      <c r="E907" s="14">
        <v>6640</v>
      </c>
      <c r="F907" s="55" t="s">
        <v>163</v>
      </c>
    </row>
    <row r="908" spans="1:6" x14ac:dyDescent="0.15">
      <c r="A908" s="54" t="s">
        <v>1969</v>
      </c>
      <c r="B908" s="51" t="s">
        <v>1970</v>
      </c>
      <c r="C908" s="55" t="s">
        <v>144</v>
      </c>
      <c r="D908" s="55"/>
      <c r="E908" s="14">
        <v>5280</v>
      </c>
      <c r="F908" s="55" t="s">
        <v>163</v>
      </c>
    </row>
    <row r="909" spans="1:6" x14ac:dyDescent="0.15">
      <c r="A909" s="54" t="s">
        <v>1971</v>
      </c>
      <c r="B909" s="51" t="s">
        <v>1972</v>
      </c>
      <c r="C909" s="55" t="s">
        <v>144</v>
      </c>
      <c r="D909" s="55"/>
      <c r="E909" s="14">
        <v>4480</v>
      </c>
      <c r="F909" s="55" t="s">
        <v>163</v>
      </c>
    </row>
    <row r="910" spans="1:6" x14ac:dyDescent="0.15">
      <c r="A910" s="54" t="s">
        <v>1973</v>
      </c>
      <c r="B910" s="51" t="s">
        <v>1974</v>
      </c>
      <c r="C910" s="55" t="s">
        <v>144</v>
      </c>
      <c r="D910" s="55"/>
      <c r="E910" s="14">
        <v>3600</v>
      </c>
      <c r="F910" s="55" t="s">
        <v>163</v>
      </c>
    </row>
    <row r="911" spans="1:6" x14ac:dyDescent="0.15">
      <c r="A911" s="15" t="s">
        <v>1975</v>
      </c>
      <c r="B911" s="15" t="s">
        <v>1976</v>
      </c>
      <c r="C911" s="16" t="s">
        <v>144</v>
      </c>
      <c r="D911" s="16"/>
      <c r="E911" s="17">
        <v>4075</v>
      </c>
      <c r="F911" s="18" t="s">
        <v>163</v>
      </c>
    </row>
    <row r="912" spans="1:6" x14ac:dyDescent="0.15">
      <c r="A912" s="15" t="s">
        <v>1977</v>
      </c>
      <c r="B912" s="15" t="s">
        <v>1978</v>
      </c>
      <c r="C912" s="16" t="s">
        <v>144</v>
      </c>
      <c r="D912" s="16"/>
      <c r="E912" s="17">
        <v>3385</v>
      </c>
      <c r="F912" s="18" t="s">
        <v>163</v>
      </c>
    </row>
    <row r="913" spans="1:6" x14ac:dyDescent="0.15">
      <c r="A913" s="15" t="s">
        <v>1979</v>
      </c>
      <c r="B913" s="15" t="s">
        <v>1980</v>
      </c>
      <c r="C913" s="16" t="s">
        <v>144</v>
      </c>
      <c r="D913" s="16"/>
      <c r="E913" s="17">
        <v>2690</v>
      </c>
      <c r="F913" s="18" t="s">
        <v>163</v>
      </c>
    </row>
    <row r="914" spans="1:6" x14ac:dyDescent="0.15">
      <c r="A914" s="15" t="s">
        <v>1981</v>
      </c>
      <c r="B914" s="15" t="s">
        <v>1982</v>
      </c>
      <c r="C914" s="16" t="s">
        <v>144</v>
      </c>
      <c r="D914" s="16"/>
      <c r="E914" s="17">
        <v>2285</v>
      </c>
      <c r="F914" s="18" t="s">
        <v>163</v>
      </c>
    </row>
    <row r="915" spans="1:6" x14ac:dyDescent="0.15">
      <c r="A915" s="15" t="s">
        <v>1983</v>
      </c>
      <c r="B915" s="15" t="s">
        <v>1984</v>
      </c>
      <c r="C915" s="16" t="s">
        <v>144</v>
      </c>
      <c r="D915" s="16"/>
      <c r="E915" s="17">
        <v>1835</v>
      </c>
      <c r="F915" s="18" t="s">
        <v>163</v>
      </c>
    </row>
    <row r="916" spans="1:6" x14ac:dyDescent="0.15">
      <c r="A916" s="15" t="s">
        <v>1985</v>
      </c>
      <c r="B916" s="15" t="s">
        <v>1986</v>
      </c>
      <c r="C916" s="16" t="s">
        <v>144</v>
      </c>
      <c r="D916" s="16"/>
      <c r="E916" s="17">
        <v>4705</v>
      </c>
      <c r="F916" s="18" t="s">
        <v>163</v>
      </c>
    </row>
    <row r="917" spans="1:6" x14ac:dyDescent="0.15">
      <c r="A917" s="15" t="s">
        <v>1987</v>
      </c>
      <c r="B917" s="15" t="s">
        <v>1988</v>
      </c>
      <c r="C917" s="16" t="s">
        <v>144</v>
      </c>
      <c r="D917" s="16"/>
      <c r="E917" s="17">
        <v>3905</v>
      </c>
      <c r="F917" s="18" t="s">
        <v>163</v>
      </c>
    </row>
    <row r="918" spans="1:6" x14ac:dyDescent="0.15">
      <c r="A918" s="15" t="s">
        <v>1989</v>
      </c>
      <c r="B918" s="15" t="s">
        <v>1990</v>
      </c>
      <c r="C918" s="16" t="s">
        <v>144</v>
      </c>
      <c r="D918" s="16"/>
      <c r="E918" s="17">
        <v>3105</v>
      </c>
      <c r="F918" s="18" t="s">
        <v>163</v>
      </c>
    </row>
    <row r="919" spans="1:6" x14ac:dyDescent="0.15">
      <c r="A919" s="15" t="s">
        <v>1991</v>
      </c>
      <c r="B919" s="15" t="s">
        <v>1992</v>
      </c>
      <c r="C919" s="16" t="s">
        <v>144</v>
      </c>
      <c r="D919" s="16"/>
      <c r="E919" s="17">
        <v>2635</v>
      </c>
      <c r="F919" s="18" t="s">
        <v>163</v>
      </c>
    </row>
    <row r="920" spans="1:6" x14ac:dyDescent="0.15">
      <c r="A920" s="15" t="s">
        <v>1993</v>
      </c>
      <c r="B920" s="15" t="s">
        <v>1994</v>
      </c>
      <c r="C920" s="16" t="s">
        <v>144</v>
      </c>
      <c r="D920" s="16"/>
      <c r="E920" s="17">
        <v>2115</v>
      </c>
      <c r="F920" s="18" t="s">
        <v>163</v>
      </c>
    </row>
    <row r="921" spans="1:6" x14ac:dyDescent="0.15">
      <c r="A921" s="15" t="s">
        <v>1995</v>
      </c>
      <c r="B921" s="15" t="s">
        <v>1996</v>
      </c>
      <c r="C921" s="16" t="s">
        <v>144</v>
      </c>
      <c r="D921" s="16"/>
      <c r="E921" s="17">
        <v>20065</v>
      </c>
      <c r="F921" s="18" t="s">
        <v>163</v>
      </c>
    </row>
    <row r="922" spans="1:6" x14ac:dyDescent="0.15">
      <c r="A922" s="15" t="s">
        <v>1997</v>
      </c>
      <c r="B922" s="15" t="s">
        <v>1998</v>
      </c>
      <c r="C922" s="16" t="s">
        <v>144</v>
      </c>
      <c r="D922" s="16"/>
      <c r="E922" s="17">
        <v>16655</v>
      </c>
      <c r="F922" s="18" t="s">
        <v>163</v>
      </c>
    </row>
    <row r="923" spans="1:6" x14ac:dyDescent="0.15">
      <c r="A923" s="15" t="s">
        <v>1999</v>
      </c>
      <c r="B923" s="15" t="s">
        <v>2000</v>
      </c>
      <c r="C923" s="16" t="s">
        <v>144</v>
      </c>
      <c r="D923" s="16"/>
      <c r="E923" s="17">
        <v>13245</v>
      </c>
      <c r="F923" s="18" t="s">
        <v>163</v>
      </c>
    </row>
    <row r="924" spans="1:6" x14ac:dyDescent="0.15">
      <c r="A924" s="15" t="s">
        <v>2001</v>
      </c>
      <c r="B924" s="15" t="s">
        <v>2002</v>
      </c>
      <c r="C924" s="16" t="s">
        <v>144</v>
      </c>
      <c r="D924" s="16"/>
      <c r="E924" s="17">
        <v>11235</v>
      </c>
      <c r="F924" s="18" t="s">
        <v>163</v>
      </c>
    </row>
    <row r="925" spans="1:6" x14ac:dyDescent="0.15">
      <c r="A925" s="15" t="s">
        <v>2003</v>
      </c>
      <c r="B925" s="15" t="s">
        <v>2004</v>
      </c>
      <c r="C925" s="16" t="s">
        <v>144</v>
      </c>
      <c r="D925" s="16"/>
      <c r="E925" s="17">
        <v>9030</v>
      </c>
      <c r="F925" s="18" t="s">
        <v>163</v>
      </c>
    </row>
    <row r="926" spans="1:6" x14ac:dyDescent="0.15">
      <c r="A926" s="15" t="s">
        <v>2005</v>
      </c>
      <c r="B926" s="15" t="s">
        <v>2006</v>
      </c>
      <c r="C926" s="16" t="s">
        <v>144</v>
      </c>
      <c r="D926" s="16"/>
      <c r="E926" s="17">
        <v>5645</v>
      </c>
      <c r="F926" s="18" t="s">
        <v>163</v>
      </c>
    </row>
    <row r="927" spans="1:6" x14ac:dyDescent="0.15">
      <c r="A927" s="15" t="s">
        <v>2007</v>
      </c>
      <c r="B927" s="15" t="s">
        <v>2008</v>
      </c>
      <c r="C927" s="16" t="s">
        <v>144</v>
      </c>
      <c r="D927" s="16"/>
      <c r="E927" s="17">
        <v>4685</v>
      </c>
      <c r="F927" s="18" t="s">
        <v>163</v>
      </c>
    </row>
    <row r="928" spans="1:6" x14ac:dyDescent="0.15">
      <c r="A928" s="15" t="s">
        <v>2009</v>
      </c>
      <c r="B928" s="15" t="s">
        <v>2010</v>
      </c>
      <c r="C928" s="16" t="s">
        <v>144</v>
      </c>
      <c r="D928" s="16"/>
      <c r="E928" s="17">
        <v>3725</v>
      </c>
      <c r="F928" s="18" t="s">
        <v>163</v>
      </c>
    </row>
    <row r="929" spans="1:6" x14ac:dyDescent="0.15">
      <c r="A929" s="15" t="s">
        <v>2011</v>
      </c>
      <c r="B929" s="15" t="s">
        <v>2012</v>
      </c>
      <c r="C929" s="16" t="s">
        <v>144</v>
      </c>
      <c r="D929" s="16"/>
      <c r="E929" s="17">
        <v>3160</v>
      </c>
      <c r="F929" s="18" t="s">
        <v>163</v>
      </c>
    </row>
    <row r="930" spans="1:6" x14ac:dyDescent="0.15">
      <c r="A930" s="15" t="s">
        <v>2013</v>
      </c>
      <c r="B930" s="15" t="s">
        <v>2014</v>
      </c>
      <c r="C930" s="16" t="s">
        <v>144</v>
      </c>
      <c r="D930" s="16"/>
      <c r="E930" s="17">
        <v>2540</v>
      </c>
      <c r="F930" s="18" t="s">
        <v>163</v>
      </c>
    </row>
    <row r="931" spans="1:6" x14ac:dyDescent="0.15">
      <c r="A931" s="15" t="s">
        <v>2015</v>
      </c>
      <c r="B931" s="15" t="s">
        <v>2016</v>
      </c>
      <c r="C931" s="16" t="s">
        <v>144</v>
      </c>
      <c r="D931" s="16"/>
      <c r="E931" s="17">
        <v>6270</v>
      </c>
      <c r="F931" s="18" t="s">
        <v>163</v>
      </c>
    </row>
    <row r="932" spans="1:6" x14ac:dyDescent="0.15">
      <c r="A932" s="15" t="s">
        <v>2017</v>
      </c>
      <c r="B932" s="15" t="s">
        <v>2018</v>
      </c>
      <c r="C932" s="16" t="s">
        <v>144</v>
      </c>
      <c r="D932" s="16"/>
      <c r="E932" s="17">
        <v>5205</v>
      </c>
      <c r="F932" s="18" t="s">
        <v>163</v>
      </c>
    </row>
    <row r="933" spans="1:6" x14ac:dyDescent="0.15">
      <c r="A933" s="15" t="s">
        <v>2019</v>
      </c>
      <c r="B933" s="15" t="s">
        <v>2020</v>
      </c>
      <c r="C933" s="16" t="s">
        <v>144</v>
      </c>
      <c r="D933" s="16"/>
      <c r="E933" s="17">
        <v>4140</v>
      </c>
      <c r="F933" s="18" t="s">
        <v>163</v>
      </c>
    </row>
    <row r="934" spans="1:6" x14ac:dyDescent="0.15">
      <c r="A934" s="15" t="s">
        <v>2021</v>
      </c>
      <c r="B934" s="15" t="s">
        <v>2022</v>
      </c>
      <c r="C934" s="16" t="s">
        <v>144</v>
      </c>
      <c r="D934" s="16"/>
      <c r="E934" s="17">
        <v>3510</v>
      </c>
      <c r="F934" s="18" t="s">
        <v>163</v>
      </c>
    </row>
    <row r="935" spans="1:6" x14ac:dyDescent="0.15">
      <c r="A935" s="15" t="s">
        <v>2023</v>
      </c>
      <c r="B935" s="15" t="s">
        <v>2024</v>
      </c>
      <c r="C935" s="16" t="s">
        <v>144</v>
      </c>
      <c r="D935" s="16"/>
      <c r="E935" s="17">
        <v>2820</v>
      </c>
      <c r="F935" s="18" t="s">
        <v>163</v>
      </c>
    </row>
    <row r="936" spans="1:6" x14ac:dyDescent="0.15">
      <c r="A936" s="15" t="s">
        <v>2025</v>
      </c>
      <c r="B936" s="15" t="s">
        <v>2026</v>
      </c>
      <c r="C936" s="16" t="s">
        <v>144</v>
      </c>
      <c r="D936" s="16"/>
      <c r="E936" s="17">
        <v>3465</v>
      </c>
      <c r="F936" s="18" t="s">
        <v>163</v>
      </c>
    </row>
    <row r="937" spans="1:6" x14ac:dyDescent="0.15">
      <c r="A937" s="15" t="s">
        <v>2027</v>
      </c>
      <c r="B937" s="15" t="s">
        <v>2028</v>
      </c>
      <c r="C937" s="16" t="s">
        <v>144</v>
      </c>
      <c r="D937" s="16"/>
      <c r="E937" s="17">
        <v>2875</v>
      </c>
      <c r="F937" s="18" t="s">
        <v>163</v>
      </c>
    </row>
    <row r="938" spans="1:6" x14ac:dyDescent="0.15">
      <c r="A938" s="15" t="s">
        <v>2029</v>
      </c>
      <c r="B938" s="15" t="s">
        <v>2030</v>
      </c>
      <c r="C938" s="16" t="s">
        <v>144</v>
      </c>
      <c r="D938" s="16"/>
      <c r="E938" s="17">
        <v>2285</v>
      </c>
      <c r="F938" s="18" t="s">
        <v>163</v>
      </c>
    </row>
    <row r="939" spans="1:6" x14ac:dyDescent="0.15">
      <c r="A939" s="15" t="s">
        <v>2031</v>
      </c>
      <c r="B939" s="15" t="s">
        <v>2032</v>
      </c>
      <c r="C939" s="16" t="s">
        <v>144</v>
      </c>
      <c r="D939" s="16"/>
      <c r="E939" s="17">
        <v>1940</v>
      </c>
      <c r="F939" s="18" t="s">
        <v>163</v>
      </c>
    </row>
    <row r="940" spans="1:6" x14ac:dyDescent="0.15">
      <c r="A940" s="15" t="s">
        <v>2033</v>
      </c>
      <c r="B940" s="15" t="s">
        <v>2034</v>
      </c>
      <c r="C940" s="16" t="s">
        <v>144</v>
      </c>
      <c r="D940" s="16"/>
      <c r="E940" s="17">
        <v>1560</v>
      </c>
      <c r="F940" s="18" t="s">
        <v>163</v>
      </c>
    </row>
    <row r="941" spans="1:6" x14ac:dyDescent="0.15">
      <c r="A941" s="15" t="s">
        <v>2035</v>
      </c>
      <c r="B941" s="15" t="s">
        <v>2036</v>
      </c>
      <c r="C941" s="16" t="s">
        <v>144</v>
      </c>
      <c r="D941" s="16"/>
      <c r="E941" s="17">
        <v>4000</v>
      </c>
      <c r="F941" s="18" t="s">
        <v>163</v>
      </c>
    </row>
    <row r="942" spans="1:6" x14ac:dyDescent="0.15">
      <c r="A942" s="15" t="s">
        <v>2037</v>
      </c>
      <c r="B942" s="15" t="s">
        <v>2038</v>
      </c>
      <c r="C942" s="16" t="s">
        <v>144</v>
      </c>
      <c r="D942" s="16"/>
      <c r="E942" s="17">
        <v>3320</v>
      </c>
      <c r="F942" s="18" t="s">
        <v>163</v>
      </c>
    </row>
    <row r="943" spans="1:6" x14ac:dyDescent="0.15">
      <c r="A943" s="15" t="s">
        <v>2039</v>
      </c>
      <c r="B943" s="15" t="s">
        <v>2040</v>
      </c>
      <c r="C943" s="16" t="s">
        <v>144</v>
      </c>
      <c r="D943" s="16"/>
      <c r="E943" s="17">
        <v>2640</v>
      </c>
      <c r="F943" s="18" t="s">
        <v>163</v>
      </c>
    </row>
    <row r="944" spans="1:6" x14ac:dyDescent="0.15">
      <c r="A944" s="15" t="s">
        <v>2041</v>
      </c>
      <c r="B944" s="15" t="s">
        <v>2042</v>
      </c>
      <c r="C944" s="16" t="s">
        <v>144</v>
      </c>
      <c r="D944" s="16"/>
      <c r="E944" s="17">
        <v>2240</v>
      </c>
      <c r="F944" s="18" t="s">
        <v>163</v>
      </c>
    </row>
    <row r="945" spans="1:6" x14ac:dyDescent="0.15">
      <c r="A945" s="15" t="s">
        <v>2043</v>
      </c>
      <c r="B945" s="15" t="s">
        <v>2044</v>
      </c>
      <c r="C945" s="16" t="s">
        <v>144</v>
      </c>
      <c r="D945" s="16"/>
      <c r="E945" s="17">
        <v>1800</v>
      </c>
      <c r="F945" s="18" t="s">
        <v>163</v>
      </c>
    </row>
    <row r="946" spans="1:6" x14ac:dyDescent="0.15">
      <c r="A946" s="15" t="s">
        <v>2045</v>
      </c>
      <c r="B946" s="15" t="s">
        <v>2046</v>
      </c>
      <c r="C946" s="16" t="s">
        <v>144</v>
      </c>
      <c r="D946" s="16"/>
      <c r="E946" s="17">
        <v>17050</v>
      </c>
      <c r="F946" s="18" t="s">
        <v>163</v>
      </c>
    </row>
    <row r="947" spans="1:6" x14ac:dyDescent="0.15">
      <c r="A947" s="15" t="s">
        <v>2047</v>
      </c>
      <c r="B947" s="15" t="s">
        <v>2048</v>
      </c>
      <c r="C947" s="16" t="s">
        <v>144</v>
      </c>
      <c r="D947" s="16"/>
      <c r="E947" s="17">
        <v>14160</v>
      </c>
      <c r="F947" s="18" t="s">
        <v>163</v>
      </c>
    </row>
    <row r="948" spans="1:6" x14ac:dyDescent="0.15">
      <c r="A948" s="15" t="s">
        <v>2049</v>
      </c>
      <c r="B948" s="15" t="s">
        <v>2050</v>
      </c>
      <c r="C948" s="16" t="s">
        <v>144</v>
      </c>
      <c r="D948" s="16"/>
      <c r="E948" s="17">
        <v>11260</v>
      </c>
      <c r="F948" s="18" t="s">
        <v>163</v>
      </c>
    </row>
    <row r="949" spans="1:6" x14ac:dyDescent="0.15">
      <c r="A949" s="15" t="s">
        <v>2051</v>
      </c>
      <c r="B949" s="15" t="s">
        <v>2052</v>
      </c>
      <c r="C949" s="16" t="s">
        <v>144</v>
      </c>
      <c r="D949" s="16"/>
      <c r="E949" s="17">
        <v>9555</v>
      </c>
      <c r="F949" s="18" t="s">
        <v>163</v>
      </c>
    </row>
    <row r="950" spans="1:6" x14ac:dyDescent="0.15">
      <c r="A950" s="15" t="s">
        <v>2053</v>
      </c>
      <c r="B950" s="15" t="s">
        <v>2054</v>
      </c>
      <c r="C950" s="16" t="s">
        <v>144</v>
      </c>
      <c r="D950" s="16"/>
      <c r="E950" s="17">
        <v>7680</v>
      </c>
      <c r="F950" s="18" t="s">
        <v>163</v>
      </c>
    </row>
    <row r="951" spans="1:6" x14ac:dyDescent="0.15">
      <c r="A951" s="15" t="s">
        <v>2055</v>
      </c>
      <c r="B951" s="15" t="s">
        <v>2056</v>
      </c>
      <c r="C951" s="16" t="s">
        <v>144</v>
      </c>
      <c r="D951" s="16"/>
      <c r="E951" s="17">
        <v>4800</v>
      </c>
      <c r="F951" s="18" t="s">
        <v>163</v>
      </c>
    </row>
    <row r="952" spans="1:6" x14ac:dyDescent="0.15">
      <c r="A952" s="15" t="s">
        <v>2057</v>
      </c>
      <c r="B952" s="15" t="s">
        <v>2058</v>
      </c>
      <c r="C952" s="16" t="s">
        <v>144</v>
      </c>
      <c r="D952" s="16"/>
      <c r="E952" s="17">
        <v>3980</v>
      </c>
      <c r="F952" s="18" t="s">
        <v>163</v>
      </c>
    </row>
    <row r="953" spans="1:6" x14ac:dyDescent="0.15">
      <c r="A953" s="15" t="s">
        <v>2059</v>
      </c>
      <c r="B953" s="15" t="s">
        <v>2060</v>
      </c>
      <c r="C953" s="16" t="s">
        <v>144</v>
      </c>
      <c r="D953" s="16"/>
      <c r="E953" s="17">
        <v>3165</v>
      </c>
      <c r="F953" s="18" t="s">
        <v>163</v>
      </c>
    </row>
    <row r="954" spans="1:6" x14ac:dyDescent="0.15">
      <c r="A954" s="15" t="s">
        <v>2061</v>
      </c>
      <c r="B954" s="15" t="s">
        <v>2062</v>
      </c>
      <c r="C954" s="16" t="s">
        <v>144</v>
      </c>
      <c r="D954" s="16"/>
      <c r="E954" s="17">
        <v>2685</v>
      </c>
      <c r="F954" s="18" t="s">
        <v>163</v>
      </c>
    </row>
    <row r="955" spans="1:6" x14ac:dyDescent="0.15">
      <c r="A955" s="15" t="s">
        <v>2063</v>
      </c>
      <c r="B955" s="15" t="s">
        <v>2064</v>
      </c>
      <c r="C955" s="16" t="s">
        <v>144</v>
      </c>
      <c r="D955" s="16"/>
      <c r="E955" s="17">
        <v>2160</v>
      </c>
      <c r="F955" s="18" t="s">
        <v>163</v>
      </c>
    </row>
    <row r="956" spans="1:6" x14ac:dyDescent="0.15">
      <c r="A956" s="15" t="s">
        <v>2065</v>
      </c>
      <c r="B956" s="15" t="s">
        <v>2066</v>
      </c>
      <c r="C956" s="16" t="s">
        <v>144</v>
      </c>
      <c r="D956" s="16"/>
      <c r="E956" s="17">
        <v>5330</v>
      </c>
      <c r="F956" s="18" t="s">
        <v>163</v>
      </c>
    </row>
    <row r="957" spans="1:6" x14ac:dyDescent="0.15">
      <c r="A957" s="15" t="s">
        <v>2067</v>
      </c>
      <c r="B957" s="15" t="s">
        <v>2068</v>
      </c>
      <c r="C957" s="16" t="s">
        <v>144</v>
      </c>
      <c r="D957" s="16"/>
      <c r="E957" s="17">
        <v>4425</v>
      </c>
      <c r="F957" s="18" t="s">
        <v>163</v>
      </c>
    </row>
    <row r="958" spans="1:6" x14ac:dyDescent="0.15">
      <c r="A958" s="15" t="s">
        <v>2069</v>
      </c>
      <c r="B958" s="15" t="s">
        <v>2070</v>
      </c>
      <c r="C958" s="16" t="s">
        <v>144</v>
      </c>
      <c r="D958" s="16"/>
      <c r="E958" s="17">
        <v>3520</v>
      </c>
      <c r="F958" s="18" t="s">
        <v>163</v>
      </c>
    </row>
    <row r="959" spans="1:6" x14ac:dyDescent="0.15">
      <c r="A959" s="15" t="s">
        <v>2071</v>
      </c>
      <c r="B959" s="15" t="s">
        <v>2072</v>
      </c>
      <c r="C959" s="16" t="s">
        <v>144</v>
      </c>
      <c r="D959" s="16"/>
      <c r="E959" s="17">
        <v>2985</v>
      </c>
      <c r="F959" s="18" t="s">
        <v>163</v>
      </c>
    </row>
    <row r="960" spans="1:6" x14ac:dyDescent="0.15">
      <c r="A960" s="15" t="s">
        <v>2073</v>
      </c>
      <c r="B960" s="15" t="s">
        <v>2074</v>
      </c>
      <c r="C960" s="16" t="s">
        <v>144</v>
      </c>
      <c r="D960" s="16"/>
      <c r="E960" s="17">
        <v>2400</v>
      </c>
      <c r="F960" s="18" t="s">
        <v>163</v>
      </c>
    </row>
    <row r="961" spans="1:6" x14ac:dyDescent="0.15">
      <c r="A961" s="15" t="s">
        <v>2075</v>
      </c>
      <c r="B961" s="15" t="s">
        <v>2076</v>
      </c>
      <c r="C961" s="16" t="s">
        <v>144</v>
      </c>
      <c r="D961" s="16"/>
      <c r="E961" s="17">
        <v>3790</v>
      </c>
      <c r="F961" s="18" t="s">
        <v>163</v>
      </c>
    </row>
    <row r="962" spans="1:6" x14ac:dyDescent="0.15">
      <c r="A962" s="15" t="s">
        <v>2077</v>
      </c>
      <c r="B962" s="15" t="s">
        <v>2078</v>
      </c>
      <c r="C962" s="16" t="s">
        <v>144</v>
      </c>
      <c r="D962" s="16"/>
      <c r="E962" s="17">
        <v>3145</v>
      </c>
      <c r="F962" s="18" t="s">
        <v>163</v>
      </c>
    </row>
    <row r="963" spans="1:6" x14ac:dyDescent="0.15">
      <c r="A963" s="15" t="s">
        <v>2079</v>
      </c>
      <c r="B963" s="15" t="s">
        <v>2080</v>
      </c>
      <c r="C963" s="16" t="s">
        <v>144</v>
      </c>
      <c r="D963" s="16"/>
      <c r="E963" s="17">
        <v>2500</v>
      </c>
      <c r="F963" s="18" t="s">
        <v>163</v>
      </c>
    </row>
    <row r="964" spans="1:6" x14ac:dyDescent="0.15">
      <c r="A964" s="15" t="s">
        <v>2081</v>
      </c>
      <c r="B964" s="15" t="s">
        <v>2082</v>
      </c>
      <c r="C964" s="16" t="s">
        <v>144</v>
      </c>
      <c r="D964" s="16"/>
      <c r="E964" s="17">
        <v>2125</v>
      </c>
      <c r="F964" s="18" t="s">
        <v>163</v>
      </c>
    </row>
    <row r="965" spans="1:6" x14ac:dyDescent="0.15">
      <c r="A965" s="15" t="s">
        <v>2083</v>
      </c>
      <c r="B965" s="15" t="s">
        <v>2084</v>
      </c>
      <c r="C965" s="16" t="s">
        <v>144</v>
      </c>
      <c r="D965" s="16"/>
      <c r="E965" s="17">
        <v>1705</v>
      </c>
      <c r="F965" s="18" t="s">
        <v>163</v>
      </c>
    </row>
    <row r="966" spans="1:6" x14ac:dyDescent="0.15">
      <c r="A966" s="15" t="s">
        <v>2085</v>
      </c>
      <c r="B966" s="15" t="s">
        <v>2086</v>
      </c>
      <c r="C966" s="16" t="s">
        <v>144</v>
      </c>
      <c r="D966" s="16"/>
      <c r="E966" s="17">
        <v>4375</v>
      </c>
      <c r="F966" s="18" t="s">
        <v>163</v>
      </c>
    </row>
    <row r="967" spans="1:6" x14ac:dyDescent="0.15">
      <c r="A967" s="15" t="s">
        <v>2087</v>
      </c>
      <c r="B967" s="15" t="s">
        <v>2088</v>
      </c>
      <c r="C967" s="16" t="s">
        <v>144</v>
      </c>
      <c r="D967" s="16"/>
      <c r="E967" s="17">
        <v>3630</v>
      </c>
      <c r="F967" s="18" t="s">
        <v>163</v>
      </c>
    </row>
    <row r="968" spans="1:6" x14ac:dyDescent="0.15">
      <c r="A968" s="15" t="s">
        <v>2089</v>
      </c>
      <c r="B968" s="15" t="s">
        <v>2090</v>
      </c>
      <c r="C968" s="16" t="s">
        <v>144</v>
      </c>
      <c r="D968" s="16"/>
      <c r="E968" s="17">
        <v>2885</v>
      </c>
      <c r="F968" s="18" t="s">
        <v>163</v>
      </c>
    </row>
    <row r="969" spans="1:6" x14ac:dyDescent="0.15">
      <c r="A969" s="15" t="s">
        <v>2091</v>
      </c>
      <c r="B969" s="15" t="s">
        <v>2092</v>
      </c>
      <c r="C969" s="16" t="s">
        <v>144</v>
      </c>
      <c r="D969" s="16"/>
      <c r="E969" s="17">
        <v>2450</v>
      </c>
      <c r="F969" s="18" t="s">
        <v>163</v>
      </c>
    </row>
    <row r="970" spans="1:6" x14ac:dyDescent="0.15">
      <c r="A970" s="15" t="s">
        <v>2093</v>
      </c>
      <c r="B970" s="15" t="s">
        <v>2094</v>
      </c>
      <c r="C970" s="16" t="s">
        <v>144</v>
      </c>
      <c r="D970" s="16"/>
      <c r="E970" s="17">
        <v>1970</v>
      </c>
      <c r="F970" s="18" t="s">
        <v>163</v>
      </c>
    </row>
    <row r="971" spans="1:6" x14ac:dyDescent="0.15">
      <c r="A971" s="15" t="s">
        <v>2095</v>
      </c>
      <c r="B971" s="15" t="s">
        <v>2096</v>
      </c>
      <c r="C971" s="16" t="s">
        <v>144</v>
      </c>
      <c r="D971" s="16"/>
      <c r="E971" s="17">
        <v>18660</v>
      </c>
      <c r="F971" s="18" t="s">
        <v>163</v>
      </c>
    </row>
    <row r="972" spans="1:6" x14ac:dyDescent="0.15">
      <c r="A972" s="15" t="s">
        <v>2097</v>
      </c>
      <c r="B972" s="15" t="s">
        <v>2098</v>
      </c>
      <c r="C972" s="16" t="s">
        <v>144</v>
      </c>
      <c r="D972" s="16"/>
      <c r="E972" s="17">
        <v>15490</v>
      </c>
      <c r="F972" s="18" t="s">
        <v>163</v>
      </c>
    </row>
    <row r="973" spans="1:6" x14ac:dyDescent="0.15">
      <c r="A973" s="15" t="s">
        <v>2099</v>
      </c>
      <c r="B973" s="15" t="s">
        <v>2100</v>
      </c>
      <c r="C973" s="16" t="s">
        <v>144</v>
      </c>
      <c r="D973" s="16"/>
      <c r="E973" s="17">
        <v>12320</v>
      </c>
      <c r="F973" s="18" t="s">
        <v>163</v>
      </c>
    </row>
    <row r="974" spans="1:6" x14ac:dyDescent="0.15">
      <c r="A974" s="15" t="s">
        <v>2101</v>
      </c>
      <c r="B974" s="15" t="s">
        <v>2102</v>
      </c>
      <c r="C974" s="16" t="s">
        <v>144</v>
      </c>
      <c r="D974" s="16"/>
      <c r="E974" s="17">
        <v>10450</v>
      </c>
      <c r="F974" s="18" t="s">
        <v>163</v>
      </c>
    </row>
    <row r="975" spans="1:6" x14ac:dyDescent="0.15">
      <c r="A975" s="15" t="s">
        <v>2103</v>
      </c>
      <c r="B975" s="15" t="s">
        <v>2104</v>
      </c>
      <c r="C975" s="16" t="s">
        <v>144</v>
      </c>
      <c r="D975" s="16"/>
      <c r="E975" s="17">
        <v>8400</v>
      </c>
      <c r="F975" s="18" t="s">
        <v>163</v>
      </c>
    </row>
    <row r="976" spans="1:6" x14ac:dyDescent="0.15">
      <c r="A976" s="15" t="s">
        <v>2105</v>
      </c>
      <c r="B976" s="15" t="s">
        <v>2106</v>
      </c>
      <c r="C976" s="16" t="s">
        <v>144</v>
      </c>
      <c r="D976" s="16"/>
      <c r="E976" s="17">
        <v>5250</v>
      </c>
      <c r="F976" s="18" t="s">
        <v>163</v>
      </c>
    </row>
    <row r="977" spans="1:6" x14ac:dyDescent="0.15">
      <c r="A977" s="15" t="s">
        <v>2107</v>
      </c>
      <c r="B977" s="15" t="s">
        <v>2108</v>
      </c>
      <c r="C977" s="16" t="s">
        <v>144</v>
      </c>
      <c r="D977" s="16"/>
      <c r="E977" s="17">
        <v>4355</v>
      </c>
      <c r="F977" s="18" t="s">
        <v>163</v>
      </c>
    </row>
    <row r="978" spans="1:6" x14ac:dyDescent="0.15">
      <c r="A978" s="15" t="s">
        <v>2109</v>
      </c>
      <c r="B978" s="15" t="s">
        <v>2110</v>
      </c>
      <c r="C978" s="16" t="s">
        <v>144</v>
      </c>
      <c r="D978" s="16"/>
      <c r="E978" s="17">
        <v>3465</v>
      </c>
      <c r="F978" s="18" t="s">
        <v>163</v>
      </c>
    </row>
    <row r="979" spans="1:6" x14ac:dyDescent="0.15">
      <c r="A979" s="15" t="s">
        <v>2111</v>
      </c>
      <c r="B979" s="15" t="s">
        <v>2112</v>
      </c>
      <c r="C979" s="16" t="s">
        <v>144</v>
      </c>
      <c r="D979" s="16"/>
      <c r="E979" s="17">
        <v>2940</v>
      </c>
      <c r="F979" s="18" t="s">
        <v>163</v>
      </c>
    </row>
    <row r="980" spans="1:6" x14ac:dyDescent="0.15">
      <c r="A980" s="15" t="s">
        <v>2113</v>
      </c>
      <c r="B980" s="15" t="s">
        <v>2114</v>
      </c>
      <c r="C980" s="16" t="s">
        <v>144</v>
      </c>
      <c r="D980" s="16"/>
      <c r="E980" s="17">
        <v>2360</v>
      </c>
      <c r="F980" s="18" t="s">
        <v>163</v>
      </c>
    </row>
    <row r="981" spans="1:6" x14ac:dyDescent="0.15">
      <c r="A981" s="15" t="s">
        <v>2115</v>
      </c>
      <c r="B981" s="15" t="s">
        <v>2116</v>
      </c>
      <c r="C981" s="16" t="s">
        <v>144</v>
      </c>
      <c r="D981" s="16"/>
      <c r="E981" s="17">
        <v>5830</v>
      </c>
      <c r="F981" s="18" t="s">
        <v>163</v>
      </c>
    </row>
    <row r="982" spans="1:6" x14ac:dyDescent="0.15">
      <c r="A982" s="15" t="s">
        <v>2117</v>
      </c>
      <c r="B982" s="15" t="s">
        <v>2118</v>
      </c>
      <c r="C982" s="16" t="s">
        <v>144</v>
      </c>
      <c r="D982" s="16"/>
      <c r="E982" s="17">
        <v>4840</v>
      </c>
      <c r="F982" s="18" t="s">
        <v>163</v>
      </c>
    </row>
    <row r="983" spans="1:6" x14ac:dyDescent="0.15">
      <c r="A983" s="15" t="s">
        <v>2119</v>
      </c>
      <c r="B983" s="15" t="s">
        <v>2120</v>
      </c>
      <c r="C983" s="16" t="s">
        <v>144</v>
      </c>
      <c r="D983" s="16"/>
      <c r="E983" s="17">
        <v>3850</v>
      </c>
      <c r="F983" s="18" t="s">
        <v>163</v>
      </c>
    </row>
    <row r="984" spans="1:6" x14ac:dyDescent="0.15">
      <c r="A984" s="15" t="s">
        <v>2121</v>
      </c>
      <c r="B984" s="15" t="s">
        <v>2122</v>
      </c>
      <c r="C984" s="16" t="s">
        <v>144</v>
      </c>
      <c r="D984" s="16"/>
      <c r="E984" s="17">
        <v>3265</v>
      </c>
      <c r="F984" s="18" t="s">
        <v>163</v>
      </c>
    </row>
    <row r="985" spans="1:6" x14ac:dyDescent="0.15">
      <c r="A985" s="15" t="s">
        <v>2123</v>
      </c>
      <c r="B985" s="15" t="s">
        <v>2124</v>
      </c>
      <c r="C985" s="16" t="s">
        <v>144</v>
      </c>
      <c r="D985" s="16"/>
      <c r="E985" s="17">
        <v>2625</v>
      </c>
      <c r="F985" s="18" t="s">
        <v>163</v>
      </c>
    </row>
    <row r="986" spans="1:6" x14ac:dyDescent="0.15">
      <c r="A986" s="12" t="s">
        <v>2125</v>
      </c>
      <c r="B986" s="26" t="s">
        <v>2126</v>
      </c>
      <c r="C986" s="13" t="s">
        <v>144</v>
      </c>
      <c r="D986" s="12"/>
      <c r="E986" s="14">
        <v>2700</v>
      </c>
      <c r="F986" s="13" t="s">
        <v>163</v>
      </c>
    </row>
    <row r="987" spans="1:6" x14ac:dyDescent="0.15">
      <c r="A987" s="12" t="s">
        <v>2127</v>
      </c>
      <c r="B987" s="26" t="s">
        <v>2128</v>
      </c>
      <c r="C987" s="13" t="s">
        <v>144</v>
      </c>
      <c r="D987" s="12"/>
      <c r="E987" s="14">
        <v>2241</v>
      </c>
      <c r="F987" s="13" t="s">
        <v>163</v>
      </c>
    </row>
    <row r="988" spans="1:6" x14ac:dyDescent="0.15">
      <c r="A988" s="12" t="s">
        <v>2129</v>
      </c>
      <c r="B988" s="26" t="s">
        <v>2130</v>
      </c>
      <c r="C988" s="13" t="s">
        <v>144</v>
      </c>
      <c r="D988" s="12"/>
      <c r="E988" s="14">
        <v>1782</v>
      </c>
      <c r="F988" s="13" t="s">
        <v>163</v>
      </c>
    </row>
    <row r="989" spans="1:6" x14ac:dyDescent="0.15">
      <c r="A989" s="12" t="s">
        <v>2131</v>
      </c>
      <c r="B989" s="26" t="s">
        <v>2132</v>
      </c>
      <c r="C989" s="13" t="s">
        <v>144</v>
      </c>
      <c r="D989" s="12"/>
      <c r="E989" s="14">
        <v>1512</v>
      </c>
      <c r="F989" s="13" t="s">
        <v>163</v>
      </c>
    </row>
    <row r="990" spans="1:6" x14ac:dyDescent="0.15">
      <c r="A990" s="12" t="s">
        <v>2133</v>
      </c>
      <c r="B990" s="26" t="s">
        <v>2134</v>
      </c>
      <c r="C990" s="13" t="s">
        <v>144</v>
      </c>
      <c r="D990" s="12"/>
      <c r="E990" s="14">
        <v>1215</v>
      </c>
      <c r="F990" s="13" t="s">
        <v>163</v>
      </c>
    </row>
    <row r="991" spans="1:6" x14ac:dyDescent="0.15">
      <c r="A991" s="12" t="s">
        <v>2135</v>
      </c>
      <c r="B991" s="26" t="s">
        <v>2136</v>
      </c>
      <c r="C991" s="13" t="s">
        <v>144</v>
      </c>
      <c r="D991" s="12"/>
      <c r="E991" s="14">
        <v>4050</v>
      </c>
      <c r="F991" s="13" t="s">
        <v>163</v>
      </c>
    </row>
    <row r="992" spans="1:6" x14ac:dyDescent="0.15">
      <c r="A992" s="12" t="s">
        <v>2137</v>
      </c>
      <c r="B992" s="26" t="s">
        <v>2138</v>
      </c>
      <c r="C992" s="13" t="s">
        <v>144</v>
      </c>
      <c r="D992" s="12"/>
      <c r="E992" s="14">
        <v>3361.5</v>
      </c>
      <c r="F992" s="13" t="s">
        <v>163</v>
      </c>
    </row>
    <row r="993" spans="1:6" x14ac:dyDescent="0.15">
      <c r="A993" s="12" t="s">
        <v>2139</v>
      </c>
      <c r="B993" s="26" t="s">
        <v>2140</v>
      </c>
      <c r="C993" s="13" t="s">
        <v>144</v>
      </c>
      <c r="D993" s="12"/>
      <c r="E993" s="14">
        <v>2673</v>
      </c>
      <c r="F993" s="13" t="s">
        <v>163</v>
      </c>
    </row>
    <row r="994" spans="1:6" x14ac:dyDescent="0.15">
      <c r="A994" s="12" t="s">
        <v>2141</v>
      </c>
      <c r="B994" s="26" t="s">
        <v>2142</v>
      </c>
      <c r="C994" s="13" t="s">
        <v>144</v>
      </c>
      <c r="D994" s="12"/>
      <c r="E994" s="14">
        <v>2268</v>
      </c>
      <c r="F994" s="13" t="s">
        <v>163</v>
      </c>
    </row>
    <row r="995" spans="1:6" x14ac:dyDescent="0.15">
      <c r="A995" s="12" t="s">
        <v>2143</v>
      </c>
      <c r="B995" s="26" t="s">
        <v>2144</v>
      </c>
      <c r="C995" s="13" t="s">
        <v>144</v>
      </c>
      <c r="D995" s="12"/>
      <c r="E995" s="14">
        <v>1822.5</v>
      </c>
      <c r="F995" s="13" t="s">
        <v>163</v>
      </c>
    </row>
    <row r="996" spans="1:6" x14ac:dyDescent="0.15">
      <c r="A996" s="12" t="s">
        <v>2145</v>
      </c>
      <c r="B996" s="26" t="s">
        <v>2146</v>
      </c>
      <c r="C996" s="13" t="s">
        <v>144</v>
      </c>
      <c r="D996" s="12"/>
      <c r="E996" s="14">
        <v>5400</v>
      </c>
      <c r="F996" s="13" t="s">
        <v>163</v>
      </c>
    </row>
    <row r="997" spans="1:6" x14ac:dyDescent="0.15">
      <c r="A997" s="12" t="s">
        <v>2147</v>
      </c>
      <c r="B997" s="26" t="s">
        <v>2148</v>
      </c>
      <c r="C997" s="13" t="s">
        <v>144</v>
      </c>
      <c r="D997" s="12"/>
      <c r="E997" s="14">
        <v>4482</v>
      </c>
      <c r="F997" s="13" t="s">
        <v>163</v>
      </c>
    </row>
    <row r="998" spans="1:6" x14ac:dyDescent="0.15">
      <c r="A998" s="12" t="s">
        <v>2149</v>
      </c>
      <c r="B998" s="26" t="s">
        <v>2150</v>
      </c>
      <c r="C998" s="13" t="s">
        <v>144</v>
      </c>
      <c r="D998" s="12"/>
      <c r="E998" s="14">
        <v>3564</v>
      </c>
      <c r="F998" s="13" t="s">
        <v>163</v>
      </c>
    </row>
    <row r="999" spans="1:6" x14ac:dyDescent="0.15">
      <c r="A999" s="12" t="s">
        <v>2151</v>
      </c>
      <c r="B999" s="26" t="s">
        <v>2152</v>
      </c>
      <c r="C999" s="13" t="s">
        <v>144</v>
      </c>
      <c r="D999" s="12"/>
      <c r="E999" s="14">
        <v>3024</v>
      </c>
      <c r="F999" s="13" t="s">
        <v>163</v>
      </c>
    </row>
    <row r="1000" spans="1:6" x14ac:dyDescent="0.15">
      <c r="A1000" s="12" t="s">
        <v>2153</v>
      </c>
      <c r="B1000" s="26" t="s">
        <v>2154</v>
      </c>
      <c r="C1000" s="13" t="s">
        <v>144</v>
      </c>
      <c r="D1000" s="12"/>
      <c r="E1000" s="14">
        <v>2430</v>
      </c>
      <c r="F1000" s="13" t="s">
        <v>163</v>
      </c>
    </row>
    <row r="1001" spans="1:6" x14ac:dyDescent="0.15">
      <c r="A1001" s="12" t="s">
        <v>2155</v>
      </c>
      <c r="B1001" s="26" t="s">
        <v>2156</v>
      </c>
      <c r="C1001" s="13" t="s">
        <v>144</v>
      </c>
      <c r="D1001" s="13"/>
      <c r="E1001" s="14">
        <v>8100</v>
      </c>
      <c r="F1001" s="13" t="s">
        <v>163</v>
      </c>
    </row>
    <row r="1002" spans="1:6" x14ac:dyDescent="0.15">
      <c r="A1002" s="12" t="s">
        <v>2157</v>
      </c>
      <c r="B1002" s="26" t="s">
        <v>2158</v>
      </c>
      <c r="C1002" s="13" t="s">
        <v>144</v>
      </c>
      <c r="D1002" s="13"/>
      <c r="E1002" s="14">
        <v>6723</v>
      </c>
      <c r="F1002" s="13" t="s">
        <v>163</v>
      </c>
    </row>
    <row r="1003" spans="1:6" x14ac:dyDescent="0.15">
      <c r="A1003" s="12" t="s">
        <v>2159</v>
      </c>
      <c r="B1003" s="26" t="s">
        <v>2160</v>
      </c>
      <c r="C1003" s="13" t="s">
        <v>144</v>
      </c>
      <c r="D1003" s="13"/>
      <c r="E1003" s="14">
        <v>5346</v>
      </c>
      <c r="F1003" s="13" t="s">
        <v>163</v>
      </c>
    </row>
    <row r="1004" spans="1:6" x14ac:dyDescent="0.15">
      <c r="A1004" s="12" t="s">
        <v>2161</v>
      </c>
      <c r="B1004" s="26" t="s">
        <v>2162</v>
      </c>
      <c r="C1004" s="13" t="s">
        <v>144</v>
      </c>
      <c r="D1004" s="13"/>
      <c r="E1004" s="14">
        <v>4536</v>
      </c>
      <c r="F1004" s="13" t="s">
        <v>163</v>
      </c>
    </row>
    <row r="1005" spans="1:6" x14ac:dyDescent="0.15">
      <c r="A1005" s="12" t="s">
        <v>2163</v>
      </c>
      <c r="B1005" s="26" t="s">
        <v>2164</v>
      </c>
      <c r="C1005" s="13" t="s">
        <v>144</v>
      </c>
      <c r="D1005" s="13"/>
      <c r="E1005" s="14">
        <v>3645</v>
      </c>
      <c r="F1005" s="13" t="s">
        <v>163</v>
      </c>
    </row>
    <row r="1006" spans="1:6" x14ac:dyDescent="0.15">
      <c r="A1006" s="12" t="s">
        <v>2165</v>
      </c>
      <c r="B1006" s="26" t="s">
        <v>2166</v>
      </c>
      <c r="C1006" s="13" t="s">
        <v>144</v>
      </c>
      <c r="D1006" s="13"/>
      <c r="E1006" s="14">
        <v>29700</v>
      </c>
      <c r="F1006" s="13" t="s">
        <v>163</v>
      </c>
    </row>
    <row r="1007" spans="1:6" x14ac:dyDescent="0.15">
      <c r="A1007" s="12" t="s">
        <v>2167</v>
      </c>
      <c r="B1007" s="26" t="s">
        <v>2168</v>
      </c>
      <c r="C1007" s="13" t="s">
        <v>144</v>
      </c>
      <c r="D1007" s="13"/>
      <c r="E1007" s="14">
        <v>24651</v>
      </c>
      <c r="F1007" s="13" t="s">
        <v>163</v>
      </c>
    </row>
    <row r="1008" spans="1:6" x14ac:dyDescent="0.15">
      <c r="A1008" s="12" t="s">
        <v>2169</v>
      </c>
      <c r="B1008" s="26" t="s">
        <v>2170</v>
      </c>
      <c r="C1008" s="13" t="s">
        <v>144</v>
      </c>
      <c r="D1008" s="13"/>
      <c r="E1008" s="14">
        <v>19602</v>
      </c>
      <c r="F1008" s="13" t="s">
        <v>163</v>
      </c>
    </row>
    <row r="1009" spans="1:6" x14ac:dyDescent="0.15">
      <c r="A1009" s="12" t="s">
        <v>2171</v>
      </c>
      <c r="B1009" s="26" t="s">
        <v>2172</v>
      </c>
      <c r="C1009" s="13" t="s">
        <v>144</v>
      </c>
      <c r="D1009" s="13"/>
      <c r="E1009" s="14">
        <v>16632</v>
      </c>
      <c r="F1009" s="13" t="s">
        <v>163</v>
      </c>
    </row>
    <row r="1010" spans="1:6" x14ac:dyDescent="0.15">
      <c r="A1010" s="12" t="s">
        <v>2173</v>
      </c>
      <c r="B1010" s="26" t="s">
        <v>2174</v>
      </c>
      <c r="C1010" s="13" t="s">
        <v>144</v>
      </c>
      <c r="D1010" s="13"/>
      <c r="E1010" s="14">
        <v>13365</v>
      </c>
      <c r="F1010" s="13" t="s">
        <v>163</v>
      </c>
    </row>
    <row r="1011" spans="1:6" x14ac:dyDescent="0.15">
      <c r="A1011" s="12" t="s">
        <v>2175</v>
      </c>
      <c r="B1011" s="26" t="s">
        <v>2176</v>
      </c>
      <c r="C1011" s="13" t="s">
        <v>144</v>
      </c>
      <c r="D1011" s="13"/>
      <c r="E1011" s="14">
        <v>7290</v>
      </c>
      <c r="F1011" s="13" t="s">
        <v>163</v>
      </c>
    </row>
    <row r="1012" spans="1:6" x14ac:dyDescent="0.15">
      <c r="A1012" s="12" t="s">
        <v>2177</v>
      </c>
      <c r="B1012" s="26" t="s">
        <v>2178</v>
      </c>
      <c r="C1012" s="13" t="s">
        <v>144</v>
      </c>
      <c r="D1012" s="13"/>
      <c r="E1012" s="14">
        <v>6051</v>
      </c>
      <c r="F1012" s="13" t="s">
        <v>163</v>
      </c>
    </row>
    <row r="1013" spans="1:6" x14ac:dyDescent="0.15">
      <c r="A1013" s="12" t="s">
        <v>2179</v>
      </c>
      <c r="B1013" s="26" t="s">
        <v>2180</v>
      </c>
      <c r="C1013" s="13" t="s">
        <v>144</v>
      </c>
      <c r="D1013" s="13"/>
      <c r="E1013" s="14">
        <v>4811</v>
      </c>
      <c r="F1013" s="13" t="s">
        <v>163</v>
      </c>
    </row>
    <row r="1014" spans="1:6" x14ac:dyDescent="0.15">
      <c r="A1014" s="12" t="s">
        <v>2181</v>
      </c>
      <c r="B1014" s="26" t="s">
        <v>2182</v>
      </c>
      <c r="C1014" s="13" t="s">
        <v>144</v>
      </c>
      <c r="D1014" s="13"/>
      <c r="E1014" s="14">
        <v>4082</v>
      </c>
      <c r="F1014" s="13" t="s">
        <v>163</v>
      </c>
    </row>
    <row r="1015" spans="1:6" x14ac:dyDescent="0.15">
      <c r="A1015" s="12" t="s">
        <v>2183</v>
      </c>
      <c r="B1015" s="26" t="s">
        <v>2184</v>
      </c>
      <c r="C1015" s="13" t="s">
        <v>144</v>
      </c>
      <c r="D1015" s="13"/>
      <c r="E1015" s="14">
        <v>3281</v>
      </c>
      <c r="F1015" s="13" t="s">
        <v>163</v>
      </c>
    </row>
    <row r="1016" spans="1:6" x14ac:dyDescent="0.15">
      <c r="A1016" s="12" t="s">
        <v>2185</v>
      </c>
      <c r="B1016" s="26" t="s">
        <v>2186</v>
      </c>
      <c r="C1016" s="13" t="s">
        <v>144</v>
      </c>
      <c r="D1016" s="13"/>
      <c r="E1016" s="14">
        <v>26730</v>
      </c>
      <c r="F1016" s="13" t="s">
        <v>163</v>
      </c>
    </row>
    <row r="1017" spans="1:6" x14ac:dyDescent="0.15">
      <c r="A1017" s="12" t="s">
        <v>2187</v>
      </c>
      <c r="B1017" s="26" t="s">
        <v>2188</v>
      </c>
      <c r="C1017" s="13" t="s">
        <v>144</v>
      </c>
      <c r="D1017" s="13"/>
      <c r="E1017" s="14">
        <v>22186</v>
      </c>
      <c r="F1017" s="13" t="s">
        <v>163</v>
      </c>
    </row>
    <row r="1018" spans="1:6" x14ac:dyDescent="0.15">
      <c r="A1018" s="12" t="s">
        <v>2189</v>
      </c>
      <c r="B1018" s="26" t="s">
        <v>2190</v>
      </c>
      <c r="C1018" s="13" t="s">
        <v>144</v>
      </c>
      <c r="D1018" s="13"/>
      <c r="E1018" s="14">
        <v>17642</v>
      </c>
      <c r="F1018" s="13" t="s">
        <v>163</v>
      </c>
    </row>
    <row r="1019" spans="1:6" x14ac:dyDescent="0.15">
      <c r="A1019" s="12" t="s">
        <v>2191</v>
      </c>
      <c r="B1019" s="26" t="s">
        <v>2192</v>
      </c>
      <c r="C1019" s="13" t="s">
        <v>144</v>
      </c>
      <c r="D1019" s="13"/>
      <c r="E1019" s="14">
        <v>14969</v>
      </c>
      <c r="F1019" s="13" t="s">
        <v>163</v>
      </c>
    </row>
    <row r="1020" spans="1:6" x14ac:dyDescent="0.15">
      <c r="A1020" s="12" t="s">
        <v>2193</v>
      </c>
      <c r="B1020" s="26" t="s">
        <v>2194</v>
      </c>
      <c r="C1020" s="13" t="s">
        <v>144</v>
      </c>
      <c r="D1020" s="13"/>
      <c r="E1020" s="14">
        <v>12029</v>
      </c>
      <c r="F1020" s="13" t="s">
        <v>163</v>
      </c>
    </row>
    <row r="1021" spans="1:6" x14ac:dyDescent="0.15">
      <c r="A1021" s="12" t="s">
        <v>2195</v>
      </c>
      <c r="B1021" s="26" t="s">
        <v>2196</v>
      </c>
      <c r="C1021" s="13" t="s">
        <v>144</v>
      </c>
      <c r="D1021" s="13"/>
      <c r="E1021" s="14">
        <v>7695</v>
      </c>
      <c r="F1021" s="13" t="s">
        <v>163</v>
      </c>
    </row>
    <row r="1022" spans="1:6" x14ac:dyDescent="0.15">
      <c r="A1022" s="12" t="s">
        <v>2197</v>
      </c>
      <c r="B1022" s="26" t="s">
        <v>2198</v>
      </c>
      <c r="C1022" s="13" t="s">
        <v>144</v>
      </c>
      <c r="D1022" s="13"/>
      <c r="E1022" s="14">
        <v>6387</v>
      </c>
      <c r="F1022" s="13" t="s">
        <v>163</v>
      </c>
    </row>
    <row r="1023" spans="1:6" x14ac:dyDescent="0.15">
      <c r="A1023" s="12" t="s">
        <v>2199</v>
      </c>
      <c r="B1023" s="26" t="s">
        <v>2200</v>
      </c>
      <c r="C1023" s="13" t="s">
        <v>144</v>
      </c>
      <c r="D1023" s="13"/>
      <c r="E1023" s="14">
        <v>5079</v>
      </c>
      <c r="F1023" s="13" t="s">
        <v>163</v>
      </c>
    </row>
    <row r="1024" spans="1:6" x14ac:dyDescent="0.15">
      <c r="A1024" s="12" t="s">
        <v>2201</v>
      </c>
      <c r="B1024" s="26" t="s">
        <v>2202</v>
      </c>
      <c r="C1024" s="13" t="s">
        <v>144</v>
      </c>
      <c r="D1024" s="13"/>
      <c r="E1024" s="14">
        <v>4309</v>
      </c>
      <c r="F1024" s="13" t="s">
        <v>163</v>
      </c>
    </row>
    <row r="1025" spans="1:6" x14ac:dyDescent="0.15">
      <c r="A1025" s="12" t="s">
        <v>2203</v>
      </c>
      <c r="B1025" s="26" t="s">
        <v>2204</v>
      </c>
      <c r="C1025" s="13" t="s">
        <v>144</v>
      </c>
      <c r="D1025" s="13"/>
      <c r="E1025" s="14">
        <v>3463</v>
      </c>
      <c r="F1025" s="13" t="s">
        <v>163</v>
      </c>
    </row>
    <row r="1026" spans="1:6" x14ac:dyDescent="0.15">
      <c r="A1026" s="12" t="s">
        <v>2205</v>
      </c>
      <c r="B1026" s="26" t="s">
        <v>2206</v>
      </c>
      <c r="C1026" s="13" t="s">
        <v>144</v>
      </c>
      <c r="D1026" s="13"/>
      <c r="E1026" s="14">
        <v>28215</v>
      </c>
      <c r="F1026" s="13" t="s">
        <v>163</v>
      </c>
    </row>
    <row r="1027" spans="1:6" x14ac:dyDescent="0.15">
      <c r="A1027" s="12" t="s">
        <v>2207</v>
      </c>
      <c r="B1027" s="26" t="s">
        <v>2208</v>
      </c>
      <c r="C1027" s="13" t="s">
        <v>144</v>
      </c>
      <c r="D1027" s="13"/>
      <c r="E1027" s="14">
        <v>23418</v>
      </c>
      <c r="F1027" s="13" t="s">
        <v>163</v>
      </c>
    </row>
    <row r="1028" spans="1:6" x14ac:dyDescent="0.15">
      <c r="A1028" s="12" t="s">
        <v>2209</v>
      </c>
      <c r="B1028" s="26" t="s">
        <v>2210</v>
      </c>
      <c r="C1028" s="13" t="s">
        <v>144</v>
      </c>
      <c r="D1028" s="13"/>
      <c r="E1028" s="14">
        <v>18622</v>
      </c>
      <c r="F1028" s="13" t="s">
        <v>163</v>
      </c>
    </row>
    <row r="1029" spans="1:6" x14ac:dyDescent="0.15">
      <c r="A1029" s="12" t="s">
        <v>2211</v>
      </c>
      <c r="B1029" s="26" t="s">
        <v>2212</v>
      </c>
      <c r="C1029" s="13" t="s">
        <v>144</v>
      </c>
      <c r="D1029" s="13"/>
      <c r="E1029" s="14">
        <v>15800</v>
      </c>
      <c r="F1029" s="13" t="s">
        <v>163</v>
      </c>
    </row>
    <row r="1030" spans="1:6" x14ac:dyDescent="0.15">
      <c r="A1030" s="12" t="s">
        <v>2213</v>
      </c>
      <c r="B1030" s="26" t="s">
        <v>2214</v>
      </c>
      <c r="C1030" s="13" t="s">
        <v>144</v>
      </c>
      <c r="D1030" s="13"/>
      <c r="E1030" s="14">
        <v>12697</v>
      </c>
      <c r="F1030" s="13" t="s">
        <v>163</v>
      </c>
    </row>
    <row r="1031" spans="1:6" x14ac:dyDescent="0.15">
      <c r="A1031" s="12" t="s">
        <v>2215</v>
      </c>
      <c r="B1031" s="26" t="s">
        <v>2216</v>
      </c>
      <c r="C1031" s="13" t="s">
        <v>144</v>
      </c>
      <c r="D1031" s="13"/>
      <c r="E1031" s="14">
        <v>6926</v>
      </c>
      <c r="F1031" s="13" t="s">
        <v>163</v>
      </c>
    </row>
    <row r="1032" spans="1:6" x14ac:dyDescent="0.15">
      <c r="A1032" s="12" t="s">
        <v>2217</v>
      </c>
      <c r="B1032" s="26" t="s">
        <v>2218</v>
      </c>
      <c r="C1032" s="13" t="s">
        <v>144</v>
      </c>
      <c r="D1032" s="13"/>
      <c r="E1032" s="14">
        <v>5748</v>
      </c>
      <c r="F1032" s="13" t="s">
        <v>163</v>
      </c>
    </row>
    <row r="1033" spans="1:6" x14ac:dyDescent="0.15">
      <c r="A1033" s="12" t="s">
        <v>2219</v>
      </c>
      <c r="B1033" s="26" t="s">
        <v>2220</v>
      </c>
      <c r="C1033" s="13" t="s">
        <v>144</v>
      </c>
      <c r="D1033" s="13"/>
      <c r="E1033" s="14">
        <v>4571</v>
      </c>
      <c r="F1033" s="13" t="s">
        <v>163</v>
      </c>
    </row>
    <row r="1034" spans="1:6" x14ac:dyDescent="0.15">
      <c r="A1034" s="12" t="s">
        <v>2221</v>
      </c>
      <c r="B1034" s="26" t="s">
        <v>2222</v>
      </c>
      <c r="C1034" s="13" t="s">
        <v>144</v>
      </c>
      <c r="D1034" s="13"/>
      <c r="E1034" s="14">
        <v>3878</v>
      </c>
      <c r="F1034" s="13" t="s">
        <v>163</v>
      </c>
    </row>
    <row r="1035" spans="1:6" x14ac:dyDescent="0.15">
      <c r="A1035" s="12" t="s">
        <v>2223</v>
      </c>
      <c r="B1035" s="26" t="s">
        <v>2224</v>
      </c>
      <c r="C1035" s="13" t="s">
        <v>144</v>
      </c>
      <c r="D1035" s="13"/>
      <c r="E1035" s="14">
        <v>3117</v>
      </c>
      <c r="F1035" s="13" t="s">
        <v>163</v>
      </c>
    </row>
    <row r="1036" spans="1:6" x14ac:dyDescent="0.15">
      <c r="A1036" s="12" t="s">
        <v>2225</v>
      </c>
      <c r="B1036" s="26" t="s">
        <v>2226</v>
      </c>
      <c r="C1036" s="13" t="s">
        <v>144</v>
      </c>
      <c r="D1036" s="13"/>
      <c r="E1036" s="14">
        <v>25394</v>
      </c>
      <c r="F1036" s="13" t="s">
        <v>163</v>
      </c>
    </row>
    <row r="1037" spans="1:6" x14ac:dyDescent="0.15">
      <c r="A1037" s="12" t="s">
        <v>2227</v>
      </c>
      <c r="B1037" s="26" t="s">
        <v>2228</v>
      </c>
      <c r="C1037" s="13" t="s">
        <v>144</v>
      </c>
      <c r="D1037" s="13"/>
      <c r="E1037" s="14">
        <v>21076</v>
      </c>
      <c r="F1037" s="13" t="s">
        <v>163</v>
      </c>
    </row>
    <row r="1038" spans="1:6" x14ac:dyDescent="0.15">
      <c r="A1038" s="12" t="s">
        <v>2229</v>
      </c>
      <c r="B1038" s="26" t="s">
        <v>2230</v>
      </c>
      <c r="C1038" s="13" t="s">
        <v>144</v>
      </c>
      <c r="D1038" s="13"/>
      <c r="E1038" s="14">
        <v>16760</v>
      </c>
      <c r="F1038" s="13" t="s">
        <v>163</v>
      </c>
    </row>
    <row r="1039" spans="1:6" x14ac:dyDescent="0.15">
      <c r="A1039" s="12" t="s">
        <v>2231</v>
      </c>
      <c r="B1039" s="26" t="s">
        <v>2232</v>
      </c>
      <c r="C1039" s="13" t="s">
        <v>144</v>
      </c>
      <c r="D1039" s="13"/>
      <c r="E1039" s="14">
        <v>14220</v>
      </c>
      <c r="F1039" s="13" t="s">
        <v>163</v>
      </c>
    </row>
    <row r="1040" spans="1:6" x14ac:dyDescent="0.15">
      <c r="A1040" s="12" t="s">
        <v>2233</v>
      </c>
      <c r="B1040" s="26" t="s">
        <v>2234</v>
      </c>
      <c r="C1040" s="13" t="s">
        <v>144</v>
      </c>
      <c r="D1040" s="13"/>
      <c r="E1040" s="14">
        <v>11427</v>
      </c>
      <c r="F1040" s="13" t="s">
        <v>163</v>
      </c>
    </row>
    <row r="1041" spans="1:6" x14ac:dyDescent="0.15">
      <c r="A1041" s="12" t="s">
        <v>2235</v>
      </c>
      <c r="B1041" s="12" t="s">
        <v>2236</v>
      </c>
      <c r="C1041" s="13" t="s">
        <v>144</v>
      </c>
      <c r="D1041" s="13"/>
      <c r="E1041" s="14">
        <v>21000</v>
      </c>
      <c r="F1041" s="13" t="s">
        <v>163</v>
      </c>
    </row>
    <row r="1042" spans="1:6" x14ac:dyDescent="0.15">
      <c r="A1042" s="12" t="s">
        <v>2237</v>
      </c>
      <c r="B1042" s="12" t="s">
        <v>2238</v>
      </c>
      <c r="C1042" s="13" t="s">
        <v>144</v>
      </c>
      <c r="D1042" s="13"/>
      <c r="E1042" s="14">
        <v>17430</v>
      </c>
      <c r="F1042" s="13" t="s">
        <v>163</v>
      </c>
    </row>
    <row r="1043" spans="1:6" x14ac:dyDescent="0.15">
      <c r="A1043" s="12" t="s">
        <v>2239</v>
      </c>
      <c r="B1043" s="12" t="s">
        <v>2240</v>
      </c>
      <c r="C1043" s="13" t="s">
        <v>144</v>
      </c>
      <c r="D1043" s="13"/>
      <c r="E1043" s="14">
        <v>13860</v>
      </c>
      <c r="F1043" s="13" t="s">
        <v>163</v>
      </c>
    </row>
    <row r="1044" spans="1:6" x14ac:dyDescent="0.15">
      <c r="A1044" s="12" t="s">
        <v>2241</v>
      </c>
      <c r="B1044" s="12" t="s">
        <v>2242</v>
      </c>
      <c r="C1044" s="13" t="s">
        <v>144</v>
      </c>
      <c r="D1044" s="13"/>
      <c r="E1044" s="14">
        <v>11760</v>
      </c>
      <c r="F1044" s="13" t="s">
        <v>163</v>
      </c>
    </row>
    <row r="1045" spans="1:6" x14ac:dyDescent="0.15">
      <c r="A1045" s="12" t="s">
        <v>2243</v>
      </c>
      <c r="B1045" s="12" t="s">
        <v>2244</v>
      </c>
      <c r="C1045" s="13" t="s">
        <v>144</v>
      </c>
      <c r="D1045" s="13"/>
      <c r="E1045" s="14">
        <v>9450</v>
      </c>
      <c r="F1045" s="13" t="s">
        <v>163</v>
      </c>
    </row>
    <row r="1046" spans="1:6" x14ac:dyDescent="0.15">
      <c r="A1046" s="12" t="s">
        <v>2245</v>
      </c>
      <c r="B1046" s="26" t="s">
        <v>2246</v>
      </c>
      <c r="C1046" s="13" t="s">
        <v>144</v>
      </c>
      <c r="D1046" s="13"/>
      <c r="E1046" s="14">
        <v>13200</v>
      </c>
      <c r="F1046" s="13" t="s">
        <v>163</v>
      </c>
    </row>
    <row r="1047" spans="1:6" x14ac:dyDescent="0.15">
      <c r="A1047" s="12" t="s">
        <v>2247</v>
      </c>
      <c r="B1047" s="26" t="s">
        <v>2248</v>
      </c>
      <c r="C1047" s="13" t="s">
        <v>144</v>
      </c>
      <c r="D1047" s="13"/>
      <c r="E1047" s="14">
        <v>10956</v>
      </c>
      <c r="F1047" s="13" t="s">
        <v>163</v>
      </c>
    </row>
    <row r="1048" spans="1:6" x14ac:dyDescent="0.15">
      <c r="A1048" s="12" t="s">
        <v>2249</v>
      </c>
      <c r="B1048" s="26" t="s">
        <v>2250</v>
      </c>
      <c r="C1048" s="13" t="s">
        <v>144</v>
      </c>
      <c r="D1048" s="13"/>
      <c r="E1048" s="14">
        <v>8712</v>
      </c>
      <c r="F1048" s="13" t="s">
        <v>163</v>
      </c>
    </row>
    <row r="1049" spans="1:6" x14ac:dyDescent="0.15">
      <c r="A1049" s="12" t="s">
        <v>2251</v>
      </c>
      <c r="B1049" s="26" t="s">
        <v>2252</v>
      </c>
      <c r="C1049" s="13" t="s">
        <v>144</v>
      </c>
      <c r="D1049" s="13"/>
      <c r="E1049" s="14">
        <v>7392</v>
      </c>
      <c r="F1049" s="13" t="s">
        <v>163</v>
      </c>
    </row>
    <row r="1050" spans="1:6" x14ac:dyDescent="0.15">
      <c r="A1050" s="12" t="s">
        <v>2253</v>
      </c>
      <c r="B1050" s="26" t="s">
        <v>2254</v>
      </c>
      <c r="C1050" s="13" t="s">
        <v>144</v>
      </c>
      <c r="D1050" s="13"/>
      <c r="E1050" s="14">
        <v>5940</v>
      </c>
      <c r="F1050" s="13" t="s">
        <v>163</v>
      </c>
    </row>
    <row r="1051" spans="1:6" x14ac:dyDescent="0.15">
      <c r="A1051" s="12" t="s">
        <v>2255</v>
      </c>
      <c r="B1051" s="26" t="s">
        <v>2256</v>
      </c>
      <c r="C1051" s="13" t="s">
        <v>144</v>
      </c>
      <c r="D1051" s="13"/>
      <c r="E1051" s="14">
        <v>17600</v>
      </c>
      <c r="F1051" s="13" t="s">
        <v>163</v>
      </c>
    </row>
    <row r="1052" spans="1:6" x14ac:dyDescent="0.15">
      <c r="A1052" s="12" t="s">
        <v>2257</v>
      </c>
      <c r="B1052" s="26" t="s">
        <v>2258</v>
      </c>
      <c r="C1052" s="13" t="s">
        <v>144</v>
      </c>
      <c r="D1052" s="13"/>
      <c r="E1052" s="14">
        <v>14608</v>
      </c>
      <c r="F1052" s="13" t="s">
        <v>163</v>
      </c>
    </row>
    <row r="1053" spans="1:6" x14ac:dyDescent="0.15">
      <c r="A1053" s="12" t="s">
        <v>2259</v>
      </c>
      <c r="B1053" s="26" t="s">
        <v>2260</v>
      </c>
      <c r="C1053" s="13" t="s">
        <v>144</v>
      </c>
      <c r="D1053" s="13"/>
      <c r="E1053" s="14">
        <v>11616</v>
      </c>
      <c r="F1053" s="13" t="s">
        <v>163</v>
      </c>
    </row>
    <row r="1054" spans="1:6" x14ac:dyDescent="0.15">
      <c r="A1054" s="12" t="s">
        <v>2261</v>
      </c>
      <c r="B1054" s="26" t="s">
        <v>2262</v>
      </c>
      <c r="C1054" s="13" t="s">
        <v>144</v>
      </c>
      <c r="D1054" s="13"/>
      <c r="E1054" s="14">
        <v>9856</v>
      </c>
      <c r="F1054" s="13" t="s">
        <v>163</v>
      </c>
    </row>
    <row r="1055" spans="1:6" x14ac:dyDescent="0.15">
      <c r="A1055" s="12" t="s">
        <v>2263</v>
      </c>
      <c r="B1055" s="26" t="s">
        <v>2264</v>
      </c>
      <c r="C1055" s="13" t="s">
        <v>144</v>
      </c>
      <c r="D1055" s="13"/>
      <c r="E1055" s="14">
        <v>7920</v>
      </c>
      <c r="F1055" s="13" t="s">
        <v>163</v>
      </c>
    </row>
    <row r="1056" spans="1:6" x14ac:dyDescent="0.15">
      <c r="A1056" s="54" t="s">
        <v>2265</v>
      </c>
      <c r="B1056" s="51" t="s">
        <v>2266</v>
      </c>
      <c r="C1056" s="55" t="s">
        <v>144</v>
      </c>
      <c r="D1056" s="55"/>
      <c r="E1056" s="14">
        <v>1100</v>
      </c>
      <c r="F1056" s="55" t="s">
        <v>163</v>
      </c>
    </row>
    <row r="1057" spans="1:6" x14ac:dyDescent="0.15">
      <c r="A1057" s="54" t="s">
        <v>2267</v>
      </c>
      <c r="B1057" s="51" t="s">
        <v>2268</v>
      </c>
      <c r="C1057" s="55" t="s">
        <v>144</v>
      </c>
      <c r="D1057" s="55"/>
      <c r="E1057" s="14">
        <v>425</v>
      </c>
      <c r="F1057" s="55" t="s">
        <v>163</v>
      </c>
    </row>
    <row r="1058" spans="1:6" x14ac:dyDescent="0.15">
      <c r="A1058" s="56" t="s">
        <v>2269</v>
      </c>
      <c r="B1058" s="57" t="s">
        <v>2270</v>
      </c>
      <c r="C1058" s="58" t="s">
        <v>144</v>
      </c>
      <c r="D1058" s="58"/>
      <c r="E1058" s="14">
        <v>10800</v>
      </c>
      <c r="F1058" s="58" t="s">
        <v>163</v>
      </c>
    </row>
    <row r="1059" spans="1:6" x14ac:dyDescent="0.15">
      <c r="A1059" s="56" t="s">
        <v>2271</v>
      </c>
      <c r="B1059" s="57" t="s">
        <v>2272</v>
      </c>
      <c r="C1059" s="58" t="s">
        <v>144</v>
      </c>
      <c r="D1059" s="58"/>
      <c r="E1059" s="14">
        <v>8964</v>
      </c>
      <c r="F1059" s="58" t="s">
        <v>163</v>
      </c>
    </row>
    <row r="1060" spans="1:6" x14ac:dyDescent="0.15">
      <c r="A1060" s="56" t="s">
        <v>2273</v>
      </c>
      <c r="B1060" s="57" t="s">
        <v>2274</v>
      </c>
      <c r="C1060" s="58" t="s">
        <v>144</v>
      </c>
      <c r="D1060" s="58"/>
      <c r="E1060" s="14">
        <v>7128</v>
      </c>
      <c r="F1060" s="58" t="s">
        <v>163</v>
      </c>
    </row>
    <row r="1061" spans="1:6" x14ac:dyDescent="0.15">
      <c r="A1061" s="56" t="s">
        <v>2275</v>
      </c>
      <c r="B1061" s="57" t="s">
        <v>2276</v>
      </c>
      <c r="C1061" s="58" t="s">
        <v>144</v>
      </c>
      <c r="D1061" s="58"/>
      <c r="E1061" s="14">
        <v>6048</v>
      </c>
      <c r="F1061" s="58" t="s">
        <v>163</v>
      </c>
    </row>
    <row r="1062" spans="1:6" x14ac:dyDescent="0.15">
      <c r="A1062" s="56" t="s">
        <v>2277</v>
      </c>
      <c r="B1062" s="57" t="s">
        <v>2278</v>
      </c>
      <c r="C1062" s="58" t="s">
        <v>144</v>
      </c>
      <c r="D1062" s="58"/>
      <c r="E1062" s="14">
        <v>4860</v>
      </c>
      <c r="F1062" s="58" t="s">
        <v>163</v>
      </c>
    </row>
    <row r="1063" spans="1:6" x14ac:dyDescent="0.15">
      <c r="A1063" s="56" t="s">
        <v>2279</v>
      </c>
      <c r="B1063" s="57" t="s">
        <v>2280</v>
      </c>
      <c r="C1063" s="58" t="s">
        <v>144</v>
      </c>
      <c r="D1063" s="58"/>
      <c r="E1063" s="14">
        <v>7200</v>
      </c>
      <c r="F1063" s="58" t="s">
        <v>163</v>
      </c>
    </row>
    <row r="1064" spans="1:6" x14ac:dyDescent="0.15">
      <c r="A1064" s="56" t="s">
        <v>2281</v>
      </c>
      <c r="B1064" s="57" t="s">
        <v>2282</v>
      </c>
      <c r="C1064" s="58" t="s">
        <v>144</v>
      </c>
      <c r="D1064" s="58"/>
      <c r="E1064" s="14">
        <v>5976</v>
      </c>
      <c r="F1064" s="58" t="s">
        <v>163</v>
      </c>
    </row>
    <row r="1065" spans="1:6" x14ac:dyDescent="0.15">
      <c r="A1065" s="56" t="s">
        <v>2283</v>
      </c>
      <c r="B1065" s="57" t="s">
        <v>2284</v>
      </c>
      <c r="C1065" s="58" t="s">
        <v>144</v>
      </c>
      <c r="D1065" s="58"/>
      <c r="E1065" s="14">
        <v>4752</v>
      </c>
      <c r="F1065" s="58" t="s">
        <v>163</v>
      </c>
    </row>
    <row r="1066" spans="1:6" x14ac:dyDescent="0.15">
      <c r="A1066" s="56" t="s">
        <v>2285</v>
      </c>
      <c r="B1066" s="57" t="s">
        <v>2286</v>
      </c>
      <c r="C1066" s="58" t="s">
        <v>144</v>
      </c>
      <c r="D1066" s="58"/>
      <c r="E1066" s="14">
        <v>4032</v>
      </c>
      <c r="F1066" s="58" t="s">
        <v>163</v>
      </c>
    </row>
    <row r="1067" spans="1:6" x14ac:dyDescent="0.15">
      <c r="A1067" s="56" t="s">
        <v>2287</v>
      </c>
      <c r="B1067" s="57" t="s">
        <v>2288</v>
      </c>
      <c r="C1067" s="58" t="s">
        <v>144</v>
      </c>
      <c r="D1067" s="58"/>
      <c r="E1067" s="14">
        <v>3240</v>
      </c>
      <c r="F1067" s="58" t="s">
        <v>163</v>
      </c>
    </row>
    <row r="1068" spans="1:6" x14ac:dyDescent="0.15">
      <c r="A1068" s="56" t="s">
        <v>2289</v>
      </c>
      <c r="B1068" s="57" t="s">
        <v>2290</v>
      </c>
      <c r="C1068" s="58" t="s">
        <v>144</v>
      </c>
      <c r="D1068" s="58"/>
      <c r="E1068" s="14">
        <v>7200</v>
      </c>
      <c r="F1068" s="58" t="s">
        <v>163</v>
      </c>
    </row>
    <row r="1069" spans="1:6" x14ac:dyDescent="0.15">
      <c r="A1069" s="56" t="s">
        <v>2291</v>
      </c>
      <c r="B1069" s="57" t="s">
        <v>2292</v>
      </c>
      <c r="C1069" s="58" t="s">
        <v>144</v>
      </c>
      <c r="D1069" s="58"/>
      <c r="E1069" s="14">
        <v>5976</v>
      </c>
      <c r="F1069" s="58" t="s">
        <v>163</v>
      </c>
    </row>
    <row r="1070" spans="1:6" x14ac:dyDescent="0.15">
      <c r="A1070" s="56" t="s">
        <v>2293</v>
      </c>
      <c r="B1070" s="57" t="s">
        <v>2294</v>
      </c>
      <c r="C1070" s="58" t="s">
        <v>144</v>
      </c>
      <c r="D1070" s="58"/>
      <c r="E1070" s="14">
        <v>4752</v>
      </c>
      <c r="F1070" s="58" t="s">
        <v>163</v>
      </c>
    </row>
    <row r="1071" spans="1:6" x14ac:dyDescent="0.15">
      <c r="A1071" s="56" t="s">
        <v>2295</v>
      </c>
      <c r="B1071" s="57" t="s">
        <v>2296</v>
      </c>
      <c r="C1071" s="58" t="s">
        <v>144</v>
      </c>
      <c r="D1071" s="58"/>
      <c r="E1071" s="14">
        <v>4032</v>
      </c>
      <c r="F1071" s="58" t="s">
        <v>163</v>
      </c>
    </row>
    <row r="1072" spans="1:6" x14ac:dyDescent="0.15">
      <c r="A1072" s="56" t="s">
        <v>2297</v>
      </c>
      <c r="B1072" s="57" t="s">
        <v>2298</v>
      </c>
      <c r="C1072" s="58" t="s">
        <v>144</v>
      </c>
      <c r="D1072" s="58"/>
      <c r="E1072" s="14">
        <v>3240</v>
      </c>
      <c r="F1072" s="58" t="s">
        <v>163</v>
      </c>
    </row>
    <row r="1073" spans="1:6" x14ac:dyDescent="0.15">
      <c r="A1073" s="12" t="s">
        <v>2299</v>
      </c>
      <c r="B1073" s="26" t="s">
        <v>2300</v>
      </c>
      <c r="C1073" s="13" t="s">
        <v>144</v>
      </c>
      <c r="D1073" s="13"/>
      <c r="E1073" s="14">
        <v>1100</v>
      </c>
      <c r="F1073" s="13" t="s">
        <v>163</v>
      </c>
    </row>
    <row r="1074" spans="1:6" x14ac:dyDescent="0.15">
      <c r="A1074" s="12" t="s">
        <v>2301</v>
      </c>
      <c r="B1074" s="26" t="s">
        <v>2302</v>
      </c>
      <c r="C1074" s="13" t="s">
        <v>144</v>
      </c>
      <c r="D1074" s="13"/>
      <c r="E1074" s="14">
        <v>913</v>
      </c>
      <c r="F1074" s="13" t="s">
        <v>163</v>
      </c>
    </row>
    <row r="1075" spans="1:6" x14ac:dyDescent="0.15">
      <c r="A1075" s="12" t="s">
        <v>2303</v>
      </c>
      <c r="B1075" s="26" t="s">
        <v>2304</v>
      </c>
      <c r="C1075" s="13" t="s">
        <v>144</v>
      </c>
      <c r="D1075" s="13"/>
      <c r="E1075" s="14">
        <v>726</v>
      </c>
      <c r="F1075" s="13" t="s">
        <v>163</v>
      </c>
    </row>
    <row r="1076" spans="1:6" x14ac:dyDescent="0.15">
      <c r="A1076" s="12" t="s">
        <v>2305</v>
      </c>
      <c r="B1076" s="26" t="s">
        <v>2306</v>
      </c>
      <c r="C1076" s="13" t="s">
        <v>144</v>
      </c>
      <c r="D1076" s="13"/>
      <c r="E1076" s="14">
        <v>616</v>
      </c>
      <c r="F1076" s="13" t="s">
        <v>163</v>
      </c>
    </row>
    <row r="1077" spans="1:6" x14ac:dyDescent="0.15">
      <c r="A1077" s="12" t="s">
        <v>2307</v>
      </c>
      <c r="B1077" s="26" t="s">
        <v>2308</v>
      </c>
      <c r="C1077" s="13" t="s">
        <v>144</v>
      </c>
      <c r="D1077" s="13"/>
      <c r="E1077" s="14">
        <v>495</v>
      </c>
      <c r="F1077" s="13" t="s">
        <v>163</v>
      </c>
    </row>
    <row r="1078" spans="1:6" x14ac:dyDescent="0.15">
      <c r="A1078" s="12" t="s">
        <v>2309</v>
      </c>
      <c r="B1078" s="26" t="s">
        <v>2310</v>
      </c>
      <c r="C1078" s="13" t="s">
        <v>144</v>
      </c>
      <c r="D1078" s="13"/>
      <c r="E1078" s="14">
        <v>3450</v>
      </c>
      <c r="F1078" s="13" t="s">
        <v>163</v>
      </c>
    </row>
    <row r="1079" spans="1:6" x14ac:dyDescent="0.15">
      <c r="A1079" s="12" t="s">
        <v>2311</v>
      </c>
      <c r="B1079" s="26" t="s">
        <v>2312</v>
      </c>
      <c r="C1079" s="13" t="s">
        <v>144</v>
      </c>
      <c r="D1079" s="13"/>
      <c r="E1079" s="14">
        <v>2864</v>
      </c>
      <c r="F1079" s="13" t="s">
        <v>163</v>
      </c>
    </row>
    <row r="1080" spans="1:6" x14ac:dyDescent="0.15">
      <c r="A1080" s="12" t="s">
        <v>2313</v>
      </c>
      <c r="B1080" s="26" t="s">
        <v>2314</v>
      </c>
      <c r="C1080" s="13" t="s">
        <v>144</v>
      </c>
      <c r="D1080" s="13"/>
      <c r="E1080" s="14">
        <v>2277</v>
      </c>
      <c r="F1080" s="13" t="s">
        <v>163</v>
      </c>
    </row>
    <row r="1081" spans="1:6" x14ac:dyDescent="0.15">
      <c r="A1081" s="12" t="s">
        <v>2315</v>
      </c>
      <c r="B1081" s="26" t="s">
        <v>2316</v>
      </c>
      <c r="C1081" s="13" t="s">
        <v>144</v>
      </c>
      <c r="D1081" s="13"/>
      <c r="E1081" s="14">
        <v>1932</v>
      </c>
      <c r="F1081" s="13" t="s">
        <v>163</v>
      </c>
    </row>
    <row r="1082" spans="1:6" x14ac:dyDescent="0.15">
      <c r="A1082" s="12" t="s">
        <v>2317</v>
      </c>
      <c r="B1082" s="26" t="s">
        <v>2318</v>
      </c>
      <c r="C1082" s="13" t="s">
        <v>144</v>
      </c>
      <c r="D1082" s="13"/>
      <c r="E1082" s="14">
        <v>1553</v>
      </c>
      <c r="F1082" s="13" t="s">
        <v>163</v>
      </c>
    </row>
    <row r="1083" spans="1:6" x14ac:dyDescent="0.15">
      <c r="A1083" s="12" t="s">
        <v>2319</v>
      </c>
      <c r="B1083" s="26" t="s">
        <v>2320</v>
      </c>
      <c r="C1083" s="13" t="s">
        <v>144</v>
      </c>
      <c r="D1083" s="13"/>
      <c r="E1083" s="14">
        <v>4550</v>
      </c>
      <c r="F1083" s="13" t="s">
        <v>163</v>
      </c>
    </row>
    <row r="1084" spans="1:6" x14ac:dyDescent="0.15">
      <c r="A1084" s="12" t="s">
        <v>2321</v>
      </c>
      <c r="B1084" s="26" t="s">
        <v>2322</v>
      </c>
      <c r="C1084" s="13" t="s">
        <v>144</v>
      </c>
      <c r="D1084" s="13"/>
      <c r="E1084" s="14">
        <v>3777</v>
      </c>
      <c r="F1084" s="13" t="s">
        <v>163</v>
      </c>
    </row>
    <row r="1085" spans="1:6" x14ac:dyDescent="0.15">
      <c r="A1085" s="12" t="s">
        <v>2323</v>
      </c>
      <c r="B1085" s="26" t="s">
        <v>2324</v>
      </c>
      <c r="C1085" s="13" t="s">
        <v>144</v>
      </c>
      <c r="D1085" s="13"/>
      <c r="E1085" s="14">
        <v>3003</v>
      </c>
      <c r="F1085" s="13" t="s">
        <v>163</v>
      </c>
    </row>
    <row r="1086" spans="1:6" x14ac:dyDescent="0.15">
      <c r="A1086" s="12" t="s">
        <v>2325</v>
      </c>
      <c r="B1086" s="26" t="s">
        <v>2326</v>
      </c>
      <c r="C1086" s="13" t="s">
        <v>144</v>
      </c>
      <c r="D1086" s="13"/>
      <c r="E1086" s="14">
        <v>2548</v>
      </c>
      <c r="F1086" s="13" t="s">
        <v>163</v>
      </c>
    </row>
    <row r="1087" spans="1:6" x14ac:dyDescent="0.15">
      <c r="A1087" s="12" t="s">
        <v>2327</v>
      </c>
      <c r="B1087" s="26" t="s">
        <v>2328</v>
      </c>
      <c r="C1087" s="13" t="s">
        <v>144</v>
      </c>
      <c r="D1087" s="13"/>
      <c r="E1087" s="14">
        <v>2048</v>
      </c>
      <c r="F1087" s="13" t="s">
        <v>163</v>
      </c>
    </row>
    <row r="1088" spans="1:6" x14ac:dyDescent="0.15">
      <c r="A1088" s="12" t="s">
        <v>2329</v>
      </c>
      <c r="B1088" s="26" t="s">
        <v>2330</v>
      </c>
      <c r="C1088" s="13" t="s">
        <v>144</v>
      </c>
      <c r="D1088" s="13"/>
      <c r="E1088" s="14">
        <v>12800</v>
      </c>
      <c r="F1088" s="13" t="s">
        <v>163</v>
      </c>
    </row>
    <row r="1089" spans="1:6" x14ac:dyDescent="0.15">
      <c r="A1089" s="12" t="s">
        <v>2331</v>
      </c>
      <c r="B1089" s="26" t="s">
        <v>2332</v>
      </c>
      <c r="C1089" s="13" t="s">
        <v>144</v>
      </c>
      <c r="D1089" s="13"/>
      <c r="E1089" s="14">
        <v>10624</v>
      </c>
      <c r="F1089" s="13" t="s">
        <v>163</v>
      </c>
    </row>
    <row r="1090" spans="1:6" x14ac:dyDescent="0.15">
      <c r="A1090" s="12" t="s">
        <v>2333</v>
      </c>
      <c r="B1090" s="26" t="s">
        <v>2334</v>
      </c>
      <c r="C1090" s="13" t="s">
        <v>144</v>
      </c>
      <c r="D1090" s="13"/>
      <c r="E1090" s="14">
        <v>8448</v>
      </c>
      <c r="F1090" s="13" t="s">
        <v>163</v>
      </c>
    </row>
    <row r="1091" spans="1:6" x14ac:dyDescent="0.15">
      <c r="A1091" s="12" t="s">
        <v>2335</v>
      </c>
      <c r="B1091" s="26" t="s">
        <v>2336</v>
      </c>
      <c r="C1091" s="13" t="s">
        <v>144</v>
      </c>
      <c r="D1091" s="13"/>
      <c r="E1091" s="14">
        <v>7168</v>
      </c>
      <c r="F1091" s="13" t="s">
        <v>163</v>
      </c>
    </row>
    <row r="1092" spans="1:6" x14ac:dyDescent="0.15">
      <c r="A1092" s="12" t="s">
        <v>2337</v>
      </c>
      <c r="B1092" s="26" t="s">
        <v>2338</v>
      </c>
      <c r="C1092" s="13" t="s">
        <v>144</v>
      </c>
      <c r="D1092" s="13"/>
      <c r="E1092" s="14">
        <v>5760</v>
      </c>
      <c r="F1092" s="13" t="s">
        <v>163</v>
      </c>
    </row>
    <row r="1093" spans="1:6" x14ac:dyDescent="0.15">
      <c r="A1093" s="12" t="s">
        <v>2339</v>
      </c>
      <c r="B1093" s="26" t="s">
        <v>2340</v>
      </c>
      <c r="C1093" s="13" t="s">
        <v>144</v>
      </c>
      <c r="D1093" s="13"/>
      <c r="E1093" s="14">
        <v>5650</v>
      </c>
      <c r="F1093" s="13" t="s">
        <v>163</v>
      </c>
    </row>
    <row r="1094" spans="1:6" x14ac:dyDescent="0.15">
      <c r="A1094" s="12" t="s">
        <v>2341</v>
      </c>
      <c r="B1094" s="26" t="s">
        <v>2342</v>
      </c>
      <c r="C1094" s="13" t="s">
        <v>144</v>
      </c>
      <c r="D1094" s="13"/>
      <c r="E1094" s="14">
        <v>4690</v>
      </c>
      <c r="F1094" s="13" t="s">
        <v>163</v>
      </c>
    </row>
    <row r="1095" spans="1:6" x14ac:dyDescent="0.15">
      <c r="A1095" s="12" t="s">
        <v>2343</v>
      </c>
      <c r="B1095" s="26" t="s">
        <v>2344</v>
      </c>
      <c r="C1095" s="13" t="s">
        <v>144</v>
      </c>
      <c r="D1095" s="13"/>
      <c r="E1095" s="14">
        <v>3729</v>
      </c>
      <c r="F1095" s="13" t="s">
        <v>163</v>
      </c>
    </row>
    <row r="1096" spans="1:6" x14ac:dyDescent="0.15">
      <c r="A1096" s="12" t="s">
        <v>2345</v>
      </c>
      <c r="B1096" s="26" t="s">
        <v>2346</v>
      </c>
      <c r="C1096" s="13" t="s">
        <v>144</v>
      </c>
      <c r="D1096" s="13"/>
      <c r="E1096" s="14">
        <v>3164</v>
      </c>
      <c r="F1096" s="13" t="s">
        <v>163</v>
      </c>
    </row>
    <row r="1097" spans="1:6" x14ac:dyDescent="0.15">
      <c r="A1097" s="12" t="s">
        <v>2347</v>
      </c>
      <c r="B1097" s="26" t="s">
        <v>2348</v>
      </c>
      <c r="C1097" s="13" t="s">
        <v>144</v>
      </c>
      <c r="D1097" s="13"/>
      <c r="E1097" s="14">
        <v>2543</v>
      </c>
      <c r="F1097" s="13" t="s">
        <v>163</v>
      </c>
    </row>
    <row r="1098" spans="1:6" x14ac:dyDescent="0.15">
      <c r="A1098" s="12" t="s">
        <v>2349</v>
      </c>
      <c r="B1098" s="26" t="s">
        <v>2350</v>
      </c>
      <c r="C1098" s="13" t="s">
        <v>144</v>
      </c>
      <c r="D1098" s="13"/>
      <c r="E1098" s="14">
        <v>9100</v>
      </c>
      <c r="F1098" s="13" t="s">
        <v>163</v>
      </c>
    </row>
    <row r="1099" spans="1:6" x14ac:dyDescent="0.15">
      <c r="A1099" s="12" t="s">
        <v>2351</v>
      </c>
      <c r="B1099" s="26" t="s">
        <v>2352</v>
      </c>
      <c r="C1099" s="13" t="s">
        <v>144</v>
      </c>
      <c r="D1099" s="13"/>
      <c r="E1099" s="14">
        <v>7553</v>
      </c>
      <c r="F1099" s="13" t="s">
        <v>163</v>
      </c>
    </row>
    <row r="1100" spans="1:6" x14ac:dyDescent="0.15">
      <c r="A1100" s="12" t="s">
        <v>2353</v>
      </c>
      <c r="B1100" s="26" t="s">
        <v>2354</v>
      </c>
      <c r="C1100" s="13" t="s">
        <v>144</v>
      </c>
      <c r="D1100" s="13"/>
      <c r="E1100" s="14">
        <v>6006</v>
      </c>
      <c r="F1100" s="13" t="s">
        <v>163</v>
      </c>
    </row>
    <row r="1101" spans="1:6" x14ac:dyDescent="0.15">
      <c r="A1101" s="12" t="s">
        <v>2355</v>
      </c>
      <c r="B1101" s="26" t="s">
        <v>2356</v>
      </c>
      <c r="C1101" s="13" t="s">
        <v>144</v>
      </c>
      <c r="D1101" s="13"/>
      <c r="E1101" s="14">
        <v>5096</v>
      </c>
      <c r="F1101" s="13" t="s">
        <v>163</v>
      </c>
    </row>
    <row r="1102" spans="1:6" x14ac:dyDescent="0.15">
      <c r="A1102" s="12" t="s">
        <v>2357</v>
      </c>
      <c r="B1102" s="26" t="s">
        <v>2358</v>
      </c>
      <c r="C1102" s="13" t="s">
        <v>144</v>
      </c>
      <c r="D1102" s="13"/>
      <c r="E1102" s="14">
        <v>4095</v>
      </c>
      <c r="F1102" s="13" t="s">
        <v>163</v>
      </c>
    </row>
    <row r="1103" spans="1:6" x14ac:dyDescent="0.15">
      <c r="A1103" s="12" t="s">
        <v>2359</v>
      </c>
      <c r="B1103" s="26" t="s">
        <v>2360</v>
      </c>
      <c r="C1103" s="13" t="s">
        <v>144</v>
      </c>
      <c r="D1103" s="13"/>
      <c r="E1103" s="14">
        <v>3450</v>
      </c>
      <c r="F1103" s="13" t="s">
        <v>163</v>
      </c>
    </row>
    <row r="1104" spans="1:6" x14ac:dyDescent="0.15">
      <c r="A1104" s="12" t="s">
        <v>2361</v>
      </c>
      <c r="B1104" s="26" t="s">
        <v>2362</v>
      </c>
      <c r="C1104" s="13" t="s">
        <v>144</v>
      </c>
      <c r="D1104" s="13"/>
      <c r="E1104" s="14">
        <v>2864</v>
      </c>
      <c r="F1104" s="13" t="s">
        <v>163</v>
      </c>
    </row>
    <row r="1105" spans="1:6" x14ac:dyDescent="0.15">
      <c r="A1105" s="12" t="s">
        <v>2363</v>
      </c>
      <c r="B1105" s="26" t="s">
        <v>2364</v>
      </c>
      <c r="C1105" s="13" t="s">
        <v>144</v>
      </c>
      <c r="D1105" s="13"/>
      <c r="E1105" s="14">
        <v>2277</v>
      </c>
      <c r="F1105" s="13" t="s">
        <v>163</v>
      </c>
    </row>
    <row r="1106" spans="1:6" x14ac:dyDescent="0.15">
      <c r="A1106" s="12" t="s">
        <v>2365</v>
      </c>
      <c r="B1106" s="26" t="s">
        <v>2366</v>
      </c>
      <c r="C1106" s="13" t="s">
        <v>144</v>
      </c>
      <c r="D1106" s="13"/>
      <c r="E1106" s="14">
        <v>1932</v>
      </c>
      <c r="F1106" s="13" t="s">
        <v>163</v>
      </c>
    </row>
    <row r="1107" spans="1:6" x14ac:dyDescent="0.15">
      <c r="A1107" s="12" t="s">
        <v>2367</v>
      </c>
      <c r="B1107" s="26" t="s">
        <v>2368</v>
      </c>
      <c r="C1107" s="13" t="s">
        <v>144</v>
      </c>
      <c r="D1107" s="13"/>
      <c r="E1107" s="14">
        <v>1553</v>
      </c>
      <c r="F1107" s="13" t="s">
        <v>163</v>
      </c>
    </row>
    <row r="1108" spans="1:6" x14ac:dyDescent="0.15">
      <c r="A1108" s="12" t="s">
        <v>2369</v>
      </c>
      <c r="B1108" s="26" t="s">
        <v>2370</v>
      </c>
      <c r="C1108" s="13" t="s">
        <v>144</v>
      </c>
      <c r="D1108" s="12"/>
      <c r="E1108" s="14">
        <v>21600</v>
      </c>
      <c r="F1108" s="13" t="s">
        <v>163</v>
      </c>
    </row>
    <row r="1109" spans="1:6" x14ac:dyDescent="0.15">
      <c r="A1109" s="12" t="s">
        <v>2371</v>
      </c>
      <c r="B1109" s="26" t="s">
        <v>2372</v>
      </c>
      <c r="C1109" s="13" t="s">
        <v>144</v>
      </c>
      <c r="D1109" s="12"/>
      <c r="E1109" s="14">
        <v>17928</v>
      </c>
      <c r="F1109" s="13" t="s">
        <v>163</v>
      </c>
    </row>
    <row r="1110" spans="1:6" x14ac:dyDescent="0.15">
      <c r="A1110" s="12" t="s">
        <v>2373</v>
      </c>
      <c r="B1110" s="26" t="s">
        <v>2374</v>
      </c>
      <c r="C1110" s="13" t="s">
        <v>144</v>
      </c>
      <c r="D1110" s="12"/>
      <c r="E1110" s="14">
        <v>14256</v>
      </c>
      <c r="F1110" s="13" t="s">
        <v>163</v>
      </c>
    </row>
    <row r="1111" spans="1:6" x14ac:dyDescent="0.15">
      <c r="A1111" s="12" t="s">
        <v>2375</v>
      </c>
      <c r="B1111" s="26" t="s">
        <v>2376</v>
      </c>
      <c r="C1111" s="13" t="s">
        <v>144</v>
      </c>
      <c r="D1111" s="12"/>
      <c r="E1111" s="14">
        <v>12096</v>
      </c>
      <c r="F1111" s="13" t="s">
        <v>163</v>
      </c>
    </row>
    <row r="1112" spans="1:6" x14ac:dyDescent="0.15">
      <c r="A1112" s="12" t="s">
        <v>2377</v>
      </c>
      <c r="B1112" s="26" t="s">
        <v>2378</v>
      </c>
      <c r="C1112" s="13" t="s">
        <v>144</v>
      </c>
      <c r="D1112" s="12"/>
      <c r="E1112" s="14">
        <v>9720</v>
      </c>
      <c r="F1112" s="13" t="s">
        <v>163</v>
      </c>
    </row>
    <row r="1113" spans="1:6" x14ac:dyDescent="0.15">
      <c r="A1113" s="12" t="s">
        <v>2379</v>
      </c>
      <c r="B1113" s="26" t="s">
        <v>2380</v>
      </c>
      <c r="C1113" s="13" t="s">
        <v>144</v>
      </c>
      <c r="D1113" s="12"/>
      <c r="E1113" s="14">
        <v>5400</v>
      </c>
      <c r="F1113" s="13" t="s">
        <v>163</v>
      </c>
    </row>
    <row r="1114" spans="1:6" x14ac:dyDescent="0.15">
      <c r="A1114" s="12" t="s">
        <v>2381</v>
      </c>
      <c r="B1114" s="26" t="s">
        <v>2382</v>
      </c>
      <c r="C1114" s="13" t="s">
        <v>144</v>
      </c>
      <c r="D1114" s="12"/>
      <c r="E1114" s="14">
        <v>4482</v>
      </c>
      <c r="F1114" s="13" t="s">
        <v>163</v>
      </c>
    </row>
    <row r="1115" spans="1:6" x14ac:dyDescent="0.15">
      <c r="A1115" s="12" t="s">
        <v>2383</v>
      </c>
      <c r="B1115" s="26" t="s">
        <v>2384</v>
      </c>
      <c r="C1115" s="13" t="s">
        <v>144</v>
      </c>
      <c r="D1115" s="12"/>
      <c r="E1115" s="14">
        <v>3564</v>
      </c>
      <c r="F1115" s="13" t="s">
        <v>163</v>
      </c>
    </row>
    <row r="1116" spans="1:6" x14ac:dyDescent="0.15">
      <c r="A1116" s="12" t="s">
        <v>2385</v>
      </c>
      <c r="B1116" s="26" t="s">
        <v>2386</v>
      </c>
      <c r="C1116" s="13" t="s">
        <v>144</v>
      </c>
      <c r="D1116" s="12"/>
      <c r="E1116" s="14">
        <v>3024</v>
      </c>
      <c r="F1116" s="13" t="s">
        <v>163</v>
      </c>
    </row>
    <row r="1117" spans="1:6" x14ac:dyDescent="0.15">
      <c r="A1117" s="12" t="s">
        <v>2387</v>
      </c>
      <c r="B1117" s="26" t="s">
        <v>2388</v>
      </c>
      <c r="C1117" s="13" t="s">
        <v>144</v>
      </c>
      <c r="D1117" s="12"/>
      <c r="E1117" s="14">
        <v>2430</v>
      </c>
      <c r="F1117" s="13" t="s">
        <v>163</v>
      </c>
    </row>
    <row r="1118" spans="1:6" x14ac:dyDescent="0.15">
      <c r="A1118" s="12" t="s">
        <v>2389</v>
      </c>
      <c r="B1118" s="26" t="s">
        <v>2390</v>
      </c>
      <c r="C1118" s="13" t="s">
        <v>144</v>
      </c>
      <c r="D1118" s="12"/>
      <c r="E1118" s="14">
        <v>8100</v>
      </c>
      <c r="F1118" s="13" t="s">
        <v>163</v>
      </c>
    </row>
    <row r="1119" spans="1:6" x14ac:dyDescent="0.15">
      <c r="A1119" s="12" t="s">
        <v>2391</v>
      </c>
      <c r="B1119" s="26" t="s">
        <v>2392</v>
      </c>
      <c r="C1119" s="13" t="s">
        <v>144</v>
      </c>
      <c r="D1119" s="12"/>
      <c r="E1119" s="14">
        <v>6723</v>
      </c>
      <c r="F1119" s="13" t="s">
        <v>163</v>
      </c>
    </row>
    <row r="1120" spans="1:6" x14ac:dyDescent="0.15">
      <c r="A1120" s="12" t="s">
        <v>2393</v>
      </c>
      <c r="B1120" s="26" t="s">
        <v>2394</v>
      </c>
      <c r="C1120" s="13" t="s">
        <v>144</v>
      </c>
      <c r="D1120" s="12"/>
      <c r="E1120" s="14">
        <v>5346</v>
      </c>
      <c r="F1120" s="13" t="s">
        <v>163</v>
      </c>
    </row>
    <row r="1121" spans="1:6" x14ac:dyDescent="0.15">
      <c r="A1121" s="12" t="s">
        <v>2395</v>
      </c>
      <c r="B1121" s="26" t="s">
        <v>2396</v>
      </c>
      <c r="C1121" s="13" t="s">
        <v>144</v>
      </c>
      <c r="D1121" s="12"/>
      <c r="E1121" s="14">
        <v>4536</v>
      </c>
      <c r="F1121" s="13" t="s">
        <v>163</v>
      </c>
    </row>
    <row r="1122" spans="1:6" x14ac:dyDescent="0.15">
      <c r="A1122" s="12" t="s">
        <v>2397</v>
      </c>
      <c r="B1122" s="26" t="s">
        <v>2398</v>
      </c>
      <c r="C1122" s="13" t="s">
        <v>144</v>
      </c>
      <c r="D1122" s="12"/>
      <c r="E1122" s="14">
        <v>3645</v>
      </c>
      <c r="F1122" s="13" t="s">
        <v>163</v>
      </c>
    </row>
    <row r="1123" spans="1:6" x14ac:dyDescent="0.15">
      <c r="A1123" s="12" t="s">
        <v>2399</v>
      </c>
      <c r="B1123" s="26" t="s">
        <v>2400</v>
      </c>
      <c r="C1123" s="13" t="s">
        <v>144</v>
      </c>
      <c r="D1123" s="12"/>
      <c r="E1123" s="14">
        <v>13500</v>
      </c>
      <c r="F1123" s="13" t="s">
        <v>163</v>
      </c>
    </row>
    <row r="1124" spans="1:6" x14ac:dyDescent="0.15">
      <c r="A1124" s="12" t="s">
        <v>2401</v>
      </c>
      <c r="B1124" s="26" t="s">
        <v>2402</v>
      </c>
      <c r="C1124" s="13" t="s">
        <v>144</v>
      </c>
      <c r="D1124" s="12"/>
      <c r="E1124" s="14">
        <v>11205</v>
      </c>
      <c r="F1124" s="13" t="s">
        <v>163</v>
      </c>
    </row>
    <row r="1125" spans="1:6" x14ac:dyDescent="0.15">
      <c r="A1125" s="12" t="s">
        <v>2403</v>
      </c>
      <c r="B1125" s="26" t="s">
        <v>2404</v>
      </c>
      <c r="C1125" s="13" t="s">
        <v>144</v>
      </c>
      <c r="D1125" s="12"/>
      <c r="E1125" s="14">
        <v>8910</v>
      </c>
      <c r="F1125" s="13" t="s">
        <v>163</v>
      </c>
    </row>
    <row r="1126" spans="1:6" x14ac:dyDescent="0.15">
      <c r="A1126" s="12" t="s">
        <v>2405</v>
      </c>
      <c r="B1126" s="26" t="s">
        <v>2406</v>
      </c>
      <c r="C1126" s="13" t="s">
        <v>144</v>
      </c>
      <c r="D1126" s="12"/>
      <c r="E1126" s="14">
        <v>7560</v>
      </c>
      <c r="F1126" s="13" t="s">
        <v>163</v>
      </c>
    </row>
    <row r="1127" spans="1:6" x14ac:dyDescent="0.15">
      <c r="A1127" s="12" t="s">
        <v>2407</v>
      </c>
      <c r="B1127" s="26" t="s">
        <v>2408</v>
      </c>
      <c r="C1127" s="13" t="s">
        <v>144</v>
      </c>
      <c r="D1127" s="12"/>
      <c r="E1127" s="14">
        <v>6075</v>
      </c>
      <c r="F1127" s="13" t="s">
        <v>163</v>
      </c>
    </row>
    <row r="1128" spans="1:6" x14ac:dyDescent="0.15">
      <c r="A1128" s="12" t="s">
        <v>2409</v>
      </c>
      <c r="B1128" s="26" t="s">
        <v>2410</v>
      </c>
      <c r="C1128" s="13" t="s">
        <v>144</v>
      </c>
      <c r="D1128" s="12"/>
      <c r="E1128" s="14">
        <v>21600</v>
      </c>
      <c r="F1128" s="13" t="s">
        <v>163</v>
      </c>
    </row>
    <row r="1129" spans="1:6" x14ac:dyDescent="0.15">
      <c r="A1129" s="12" t="s">
        <v>2411</v>
      </c>
      <c r="B1129" s="26" t="s">
        <v>2412</v>
      </c>
      <c r="C1129" s="13" t="s">
        <v>144</v>
      </c>
      <c r="D1129" s="12"/>
      <c r="E1129" s="14">
        <v>17928</v>
      </c>
      <c r="F1129" s="13" t="s">
        <v>163</v>
      </c>
    </row>
    <row r="1130" spans="1:6" x14ac:dyDescent="0.15">
      <c r="A1130" s="12" t="s">
        <v>2413</v>
      </c>
      <c r="B1130" s="26" t="s">
        <v>2414</v>
      </c>
      <c r="C1130" s="13" t="s">
        <v>144</v>
      </c>
      <c r="D1130" s="12"/>
      <c r="E1130" s="14">
        <v>14256</v>
      </c>
      <c r="F1130" s="13" t="s">
        <v>163</v>
      </c>
    </row>
    <row r="1131" spans="1:6" x14ac:dyDescent="0.15">
      <c r="A1131" s="12" t="s">
        <v>2415</v>
      </c>
      <c r="B1131" s="26" t="s">
        <v>2416</v>
      </c>
      <c r="C1131" s="13" t="s">
        <v>144</v>
      </c>
      <c r="D1131" s="12"/>
      <c r="E1131" s="14">
        <v>12096</v>
      </c>
      <c r="F1131" s="13" t="s">
        <v>163</v>
      </c>
    </row>
    <row r="1132" spans="1:6" x14ac:dyDescent="0.15">
      <c r="A1132" s="12" t="s">
        <v>2417</v>
      </c>
      <c r="B1132" s="26" t="s">
        <v>2418</v>
      </c>
      <c r="C1132" s="13" t="s">
        <v>144</v>
      </c>
      <c r="D1132" s="12"/>
      <c r="E1132" s="14">
        <v>9720</v>
      </c>
      <c r="F1132" s="13" t="s">
        <v>163</v>
      </c>
    </row>
    <row r="1133" spans="1:6" x14ac:dyDescent="0.15">
      <c r="A1133" s="12" t="s">
        <v>2419</v>
      </c>
      <c r="B1133" s="26" t="s">
        <v>2420</v>
      </c>
      <c r="C1133" s="13" t="s">
        <v>144</v>
      </c>
      <c r="D1133" s="12"/>
      <c r="E1133" s="14">
        <v>4050</v>
      </c>
      <c r="F1133" s="13" t="s">
        <v>163</v>
      </c>
    </row>
    <row r="1134" spans="1:6" x14ac:dyDescent="0.15">
      <c r="A1134" s="12" t="s">
        <v>2421</v>
      </c>
      <c r="B1134" s="26" t="s">
        <v>2422</v>
      </c>
      <c r="C1134" s="13" t="s">
        <v>144</v>
      </c>
      <c r="D1134" s="12"/>
      <c r="E1134" s="14">
        <v>3361.5</v>
      </c>
      <c r="F1134" s="13" t="s">
        <v>163</v>
      </c>
    </row>
    <row r="1135" spans="1:6" x14ac:dyDescent="0.15">
      <c r="A1135" s="12" t="s">
        <v>2423</v>
      </c>
      <c r="B1135" s="26" t="s">
        <v>2424</v>
      </c>
      <c r="C1135" s="13" t="s">
        <v>144</v>
      </c>
      <c r="D1135" s="12"/>
      <c r="E1135" s="14">
        <v>2673</v>
      </c>
      <c r="F1135" s="13" t="s">
        <v>163</v>
      </c>
    </row>
    <row r="1136" spans="1:6" x14ac:dyDescent="0.15">
      <c r="A1136" s="12" t="s">
        <v>2425</v>
      </c>
      <c r="B1136" s="26" t="s">
        <v>2426</v>
      </c>
      <c r="C1136" s="13" t="s">
        <v>144</v>
      </c>
      <c r="D1136" s="12"/>
      <c r="E1136" s="14">
        <v>2268</v>
      </c>
      <c r="F1136" s="13" t="s">
        <v>163</v>
      </c>
    </row>
    <row r="1137" spans="1:6" x14ac:dyDescent="0.15">
      <c r="A1137" s="12" t="s">
        <v>2427</v>
      </c>
      <c r="B1137" s="26" t="s">
        <v>2428</v>
      </c>
      <c r="C1137" s="13" t="s">
        <v>144</v>
      </c>
      <c r="D1137" s="12"/>
      <c r="E1137" s="14">
        <v>1822.5</v>
      </c>
      <c r="F1137" s="13" t="s">
        <v>163</v>
      </c>
    </row>
    <row r="1138" spans="1:6" x14ac:dyDescent="0.15">
      <c r="A1138" s="12" t="s">
        <v>2429</v>
      </c>
      <c r="B1138" s="26" t="s">
        <v>2430</v>
      </c>
      <c r="C1138" s="13" t="s">
        <v>144</v>
      </c>
      <c r="D1138" s="12"/>
      <c r="E1138" s="14">
        <v>10800</v>
      </c>
      <c r="F1138" s="13" t="s">
        <v>163</v>
      </c>
    </row>
    <row r="1139" spans="1:6" x14ac:dyDescent="0.15">
      <c r="A1139" s="12" t="s">
        <v>2431</v>
      </c>
      <c r="B1139" s="26" t="s">
        <v>2432</v>
      </c>
      <c r="C1139" s="13" t="s">
        <v>144</v>
      </c>
      <c r="D1139" s="12"/>
      <c r="E1139" s="14">
        <v>8964</v>
      </c>
      <c r="F1139" s="13" t="s">
        <v>163</v>
      </c>
    </row>
    <row r="1140" spans="1:6" x14ac:dyDescent="0.15">
      <c r="A1140" s="12" t="s">
        <v>2433</v>
      </c>
      <c r="B1140" s="26" t="s">
        <v>2434</v>
      </c>
      <c r="C1140" s="13" t="s">
        <v>144</v>
      </c>
      <c r="D1140" s="12"/>
      <c r="E1140" s="14">
        <v>7128</v>
      </c>
      <c r="F1140" s="13" t="s">
        <v>163</v>
      </c>
    </row>
    <row r="1141" spans="1:6" x14ac:dyDescent="0.15">
      <c r="A1141" s="12" t="s">
        <v>2435</v>
      </c>
      <c r="B1141" s="26" t="s">
        <v>2436</v>
      </c>
      <c r="C1141" s="13" t="s">
        <v>144</v>
      </c>
      <c r="D1141" s="12"/>
      <c r="E1141" s="14">
        <v>6048</v>
      </c>
      <c r="F1141" s="13" t="s">
        <v>163</v>
      </c>
    </row>
    <row r="1142" spans="1:6" x14ac:dyDescent="0.15">
      <c r="A1142" s="12" t="s">
        <v>2437</v>
      </c>
      <c r="B1142" s="26" t="s">
        <v>2438</v>
      </c>
      <c r="C1142" s="13" t="s">
        <v>144</v>
      </c>
      <c r="D1142" s="12"/>
      <c r="E1142" s="14">
        <v>4860</v>
      </c>
      <c r="F1142" s="13" t="s">
        <v>163</v>
      </c>
    </row>
    <row r="1143" spans="1:6" x14ac:dyDescent="0.15">
      <c r="A1143" s="12" t="s">
        <v>2439</v>
      </c>
      <c r="B1143" s="26" t="s">
        <v>2440</v>
      </c>
      <c r="C1143" s="13" t="s">
        <v>144</v>
      </c>
      <c r="D1143" s="12"/>
      <c r="E1143" s="14">
        <v>6750</v>
      </c>
      <c r="F1143" s="13" t="s">
        <v>163</v>
      </c>
    </row>
    <row r="1144" spans="1:6" x14ac:dyDescent="0.15">
      <c r="A1144" s="12" t="s">
        <v>2441</v>
      </c>
      <c r="B1144" s="26" t="s">
        <v>2442</v>
      </c>
      <c r="C1144" s="13" t="s">
        <v>144</v>
      </c>
      <c r="D1144" s="12"/>
      <c r="E1144" s="14">
        <v>5602.5</v>
      </c>
      <c r="F1144" s="13" t="s">
        <v>163</v>
      </c>
    </row>
    <row r="1145" spans="1:6" x14ac:dyDescent="0.15">
      <c r="A1145" s="12" t="s">
        <v>2443</v>
      </c>
      <c r="B1145" s="26" t="s">
        <v>2444</v>
      </c>
      <c r="C1145" s="13" t="s">
        <v>144</v>
      </c>
      <c r="D1145" s="12"/>
      <c r="E1145" s="14">
        <v>4455</v>
      </c>
      <c r="F1145" s="13" t="s">
        <v>163</v>
      </c>
    </row>
    <row r="1146" spans="1:6" x14ac:dyDescent="0.15">
      <c r="A1146" s="12" t="s">
        <v>2445</v>
      </c>
      <c r="B1146" s="26" t="s">
        <v>2446</v>
      </c>
      <c r="C1146" s="13" t="s">
        <v>144</v>
      </c>
      <c r="D1146" s="12"/>
      <c r="E1146" s="14">
        <v>3780</v>
      </c>
      <c r="F1146" s="13" t="s">
        <v>163</v>
      </c>
    </row>
    <row r="1147" spans="1:6" x14ac:dyDescent="0.15">
      <c r="A1147" s="12" t="s">
        <v>2447</v>
      </c>
      <c r="B1147" s="26" t="s">
        <v>2448</v>
      </c>
      <c r="C1147" s="13" t="s">
        <v>144</v>
      </c>
      <c r="D1147" s="12"/>
      <c r="E1147" s="14">
        <v>3037.5</v>
      </c>
      <c r="F1147" s="13" t="s">
        <v>163</v>
      </c>
    </row>
    <row r="1148" spans="1:6" x14ac:dyDescent="0.15">
      <c r="A1148" s="54" t="s">
        <v>2449</v>
      </c>
      <c r="B1148" s="51" t="s">
        <v>2450</v>
      </c>
      <c r="C1148" s="55" t="s">
        <v>144</v>
      </c>
      <c r="D1148" s="55"/>
      <c r="E1148" s="14">
        <v>8800</v>
      </c>
      <c r="F1148" s="55" t="s">
        <v>163</v>
      </c>
    </row>
    <row r="1149" spans="1:6" x14ac:dyDescent="0.15">
      <c r="A1149" s="54" t="s">
        <v>2451</v>
      </c>
      <c r="B1149" s="51" t="s">
        <v>2452</v>
      </c>
      <c r="C1149" s="55" t="s">
        <v>144</v>
      </c>
      <c r="D1149" s="55"/>
      <c r="E1149" s="14">
        <v>7400</v>
      </c>
      <c r="F1149" s="55" t="s">
        <v>163</v>
      </c>
    </row>
    <row r="1150" spans="1:6" x14ac:dyDescent="0.15">
      <c r="A1150" s="54" t="s">
        <v>2453</v>
      </c>
      <c r="B1150" s="51" t="s">
        <v>2454</v>
      </c>
      <c r="C1150" s="55" t="s">
        <v>144</v>
      </c>
      <c r="D1150" s="55"/>
      <c r="E1150" s="14">
        <v>5800</v>
      </c>
      <c r="F1150" s="55" t="s">
        <v>163</v>
      </c>
    </row>
    <row r="1151" spans="1:6" x14ac:dyDescent="0.15">
      <c r="A1151" s="54" t="s">
        <v>2455</v>
      </c>
      <c r="B1151" s="51" t="s">
        <v>2456</v>
      </c>
      <c r="C1151" s="55" t="s">
        <v>144</v>
      </c>
      <c r="D1151" s="55"/>
      <c r="E1151" s="14">
        <v>5000</v>
      </c>
      <c r="F1151" s="55" t="s">
        <v>163</v>
      </c>
    </row>
    <row r="1152" spans="1:6" x14ac:dyDescent="0.15">
      <c r="A1152" s="54" t="s">
        <v>2457</v>
      </c>
      <c r="B1152" s="51" t="s">
        <v>2458</v>
      </c>
      <c r="C1152" s="55" t="s">
        <v>144</v>
      </c>
      <c r="D1152" s="55"/>
      <c r="E1152" s="14">
        <v>3960</v>
      </c>
      <c r="F1152" s="55" t="s">
        <v>163</v>
      </c>
    </row>
    <row r="1153" spans="1:6" x14ac:dyDescent="0.15">
      <c r="A1153" s="54" t="s">
        <v>2459</v>
      </c>
      <c r="B1153" s="51" t="s">
        <v>2460</v>
      </c>
      <c r="C1153" s="55" t="s">
        <v>144</v>
      </c>
      <c r="D1153" s="55"/>
      <c r="E1153" s="14">
        <v>6600</v>
      </c>
      <c r="F1153" s="55" t="s">
        <v>163</v>
      </c>
    </row>
    <row r="1154" spans="1:6" x14ac:dyDescent="0.15">
      <c r="A1154" s="54" t="s">
        <v>2461</v>
      </c>
      <c r="B1154" s="51" t="s">
        <v>2462</v>
      </c>
      <c r="C1154" s="55" t="s">
        <v>144</v>
      </c>
      <c r="D1154" s="55"/>
      <c r="E1154" s="14">
        <v>5480</v>
      </c>
      <c r="F1154" s="55" t="s">
        <v>163</v>
      </c>
    </row>
    <row r="1155" spans="1:6" x14ac:dyDescent="0.15">
      <c r="A1155" s="54" t="s">
        <v>2463</v>
      </c>
      <c r="B1155" s="51" t="s">
        <v>2464</v>
      </c>
      <c r="C1155" s="55" t="s">
        <v>144</v>
      </c>
      <c r="D1155" s="55"/>
      <c r="E1155" s="14">
        <v>4360</v>
      </c>
      <c r="F1155" s="55" t="s">
        <v>163</v>
      </c>
    </row>
    <row r="1156" spans="1:6" x14ac:dyDescent="0.15">
      <c r="A1156" s="54" t="s">
        <v>2465</v>
      </c>
      <c r="B1156" s="51" t="s">
        <v>2466</v>
      </c>
      <c r="C1156" s="55" t="s">
        <v>144</v>
      </c>
      <c r="D1156" s="55"/>
      <c r="E1156" s="14">
        <v>3695</v>
      </c>
      <c r="F1156" s="55" t="s">
        <v>163</v>
      </c>
    </row>
    <row r="1157" spans="1:6" x14ac:dyDescent="0.15">
      <c r="A1157" s="54" t="s">
        <v>2467</v>
      </c>
      <c r="B1157" s="51" t="s">
        <v>2468</v>
      </c>
      <c r="C1157" s="55" t="s">
        <v>144</v>
      </c>
      <c r="D1157" s="55"/>
      <c r="E1157" s="14">
        <v>2970</v>
      </c>
      <c r="F1157" s="55" t="s">
        <v>163</v>
      </c>
    </row>
    <row r="1158" spans="1:6" x14ac:dyDescent="0.15">
      <c r="A1158" s="54" t="s">
        <v>2469</v>
      </c>
      <c r="B1158" s="51" t="s">
        <v>2470</v>
      </c>
      <c r="C1158" s="55" t="s">
        <v>144</v>
      </c>
      <c r="D1158" s="55"/>
      <c r="E1158" s="14">
        <v>6600</v>
      </c>
      <c r="F1158" s="55" t="s">
        <v>163</v>
      </c>
    </row>
    <row r="1159" spans="1:6" x14ac:dyDescent="0.15">
      <c r="A1159" s="54" t="s">
        <v>2471</v>
      </c>
      <c r="B1159" s="51" t="s">
        <v>2472</v>
      </c>
      <c r="C1159" s="55" t="s">
        <v>144</v>
      </c>
      <c r="D1159" s="55"/>
      <c r="E1159" s="14">
        <v>5480</v>
      </c>
      <c r="F1159" s="55" t="s">
        <v>163</v>
      </c>
    </row>
    <row r="1160" spans="1:6" x14ac:dyDescent="0.15">
      <c r="A1160" s="54" t="s">
        <v>2473</v>
      </c>
      <c r="B1160" s="51" t="s">
        <v>2474</v>
      </c>
      <c r="C1160" s="55" t="s">
        <v>144</v>
      </c>
      <c r="D1160" s="55"/>
      <c r="E1160" s="14">
        <v>4360</v>
      </c>
      <c r="F1160" s="55" t="s">
        <v>163</v>
      </c>
    </row>
    <row r="1161" spans="1:6" x14ac:dyDescent="0.15">
      <c r="A1161" s="54" t="s">
        <v>2475</v>
      </c>
      <c r="B1161" s="51" t="s">
        <v>2476</v>
      </c>
      <c r="C1161" s="55" t="s">
        <v>144</v>
      </c>
      <c r="D1161" s="55"/>
      <c r="E1161" s="14">
        <v>3695</v>
      </c>
      <c r="F1161" s="55" t="s">
        <v>163</v>
      </c>
    </row>
    <row r="1162" spans="1:6" x14ac:dyDescent="0.15">
      <c r="A1162" s="54" t="s">
        <v>2477</v>
      </c>
      <c r="B1162" s="51" t="s">
        <v>2478</v>
      </c>
      <c r="C1162" s="55" t="s">
        <v>144</v>
      </c>
      <c r="D1162" s="55"/>
      <c r="E1162" s="14">
        <v>2970</v>
      </c>
      <c r="F1162" s="55" t="s">
        <v>163</v>
      </c>
    </row>
    <row r="1163" spans="1:6" x14ac:dyDescent="0.15">
      <c r="A1163" s="54" t="s">
        <v>2479</v>
      </c>
      <c r="B1163" s="51" t="s">
        <v>2480</v>
      </c>
      <c r="C1163" s="55" t="s">
        <v>144</v>
      </c>
      <c r="D1163" s="55"/>
      <c r="E1163" s="14">
        <v>2200</v>
      </c>
      <c r="F1163" s="55" t="s">
        <v>163</v>
      </c>
    </row>
    <row r="1164" spans="1:6" x14ac:dyDescent="0.15">
      <c r="A1164" s="54" t="s">
        <v>2481</v>
      </c>
      <c r="B1164" s="51" t="s">
        <v>2482</v>
      </c>
      <c r="C1164" s="55" t="s">
        <v>144</v>
      </c>
      <c r="D1164" s="55"/>
      <c r="E1164" s="14">
        <v>1825</v>
      </c>
      <c r="F1164" s="55" t="s">
        <v>163</v>
      </c>
    </row>
    <row r="1165" spans="1:6" x14ac:dyDescent="0.15">
      <c r="A1165" s="54" t="s">
        <v>2483</v>
      </c>
      <c r="B1165" s="51" t="s">
        <v>2484</v>
      </c>
      <c r="C1165" s="55" t="s">
        <v>144</v>
      </c>
      <c r="D1165" s="55"/>
      <c r="E1165" s="14">
        <v>1450</v>
      </c>
      <c r="F1165" s="55" t="s">
        <v>163</v>
      </c>
    </row>
    <row r="1166" spans="1:6" x14ac:dyDescent="0.15">
      <c r="A1166" s="54" t="s">
        <v>2485</v>
      </c>
      <c r="B1166" s="51" t="s">
        <v>2486</v>
      </c>
      <c r="C1166" s="55" t="s">
        <v>144</v>
      </c>
      <c r="D1166" s="55"/>
      <c r="E1166" s="14">
        <v>1230</v>
      </c>
      <c r="F1166" s="55" t="s">
        <v>163</v>
      </c>
    </row>
    <row r="1167" spans="1:6" x14ac:dyDescent="0.15">
      <c r="A1167" s="54" t="s">
        <v>2487</v>
      </c>
      <c r="B1167" s="51" t="s">
        <v>2488</v>
      </c>
      <c r="C1167" s="55" t="s">
        <v>144</v>
      </c>
      <c r="D1167" s="55"/>
      <c r="E1167" s="14">
        <v>990</v>
      </c>
      <c r="F1167" s="55" t="s">
        <v>163</v>
      </c>
    </row>
    <row r="1168" spans="1:6" x14ac:dyDescent="0.15">
      <c r="A1168" s="50" t="s">
        <v>2489</v>
      </c>
      <c r="B1168" s="51" t="s">
        <v>2490</v>
      </c>
      <c r="C1168" s="37" t="s">
        <v>144</v>
      </c>
      <c r="D1168" s="24"/>
      <c r="E1168" s="14">
        <v>2000</v>
      </c>
      <c r="F1168" s="37" t="s">
        <v>163</v>
      </c>
    </row>
    <row r="1169" spans="1:6" x14ac:dyDescent="0.15">
      <c r="A1169" s="50" t="s">
        <v>2491</v>
      </c>
      <c r="B1169" s="51" t="s">
        <v>2492</v>
      </c>
      <c r="C1169" s="37" t="s">
        <v>144</v>
      </c>
      <c r="D1169" s="24"/>
      <c r="E1169" s="14">
        <v>1650</v>
      </c>
      <c r="F1169" s="37" t="s">
        <v>163</v>
      </c>
    </row>
    <row r="1170" spans="1:6" x14ac:dyDescent="0.15">
      <c r="A1170" s="50" t="s">
        <v>2493</v>
      </c>
      <c r="B1170" s="51" t="s">
        <v>2494</v>
      </c>
      <c r="C1170" s="37" t="s">
        <v>144</v>
      </c>
      <c r="D1170" s="24"/>
      <c r="E1170" s="14">
        <v>1300</v>
      </c>
      <c r="F1170" s="37" t="s">
        <v>163</v>
      </c>
    </row>
    <row r="1171" spans="1:6" x14ac:dyDescent="0.15">
      <c r="A1171" s="50" t="s">
        <v>2495</v>
      </c>
      <c r="B1171" s="51" t="s">
        <v>2496</v>
      </c>
      <c r="C1171" s="37" t="s">
        <v>144</v>
      </c>
      <c r="D1171" s="24"/>
      <c r="E1171" s="14">
        <v>1100</v>
      </c>
      <c r="F1171" s="37" t="s">
        <v>163</v>
      </c>
    </row>
    <row r="1172" spans="1:6" x14ac:dyDescent="0.15">
      <c r="A1172" s="50" t="s">
        <v>2497</v>
      </c>
      <c r="B1172" s="51" t="s">
        <v>2498</v>
      </c>
      <c r="C1172" s="37" t="s">
        <v>144</v>
      </c>
      <c r="D1172" s="37"/>
      <c r="E1172" s="14">
        <v>900</v>
      </c>
      <c r="F1172" s="37" t="s">
        <v>163</v>
      </c>
    </row>
    <row r="1173" spans="1:6" x14ac:dyDescent="0.15">
      <c r="A1173" s="50" t="s">
        <v>2499</v>
      </c>
      <c r="B1173" s="51" t="s">
        <v>2500</v>
      </c>
      <c r="C1173" s="37" t="s">
        <v>144</v>
      </c>
      <c r="D1173" s="24"/>
      <c r="E1173" s="14">
        <v>8000</v>
      </c>
      <c r="F1173" s="37" t="s">
        <v>163</v>
      </c>
    </row>
    <row r="1174" spans="1:6" x14ac:dyDescent="0.15">
      <c r="A1174" s="50" t="s">
        <v>2501</v>
      </c>
      <c r="B1174" s="51" t="s">
        <v>2502</v>
      </c>
      <c r="C1174" s="37" t="s">
        <v>144</v>
      </c>
      <c r="D1174" s="24"/>
      <c r="E1174" s="14">
        <v>6650</v>
      </c>
      <c r="F1174" s="37" t="s">
        <v>163</v>
      </c>
    </row>
    <row r="1175" spans="1:6" x14ac:dyDescent="0.15">
      <c r="A1175" s="50" t="s">
        <v>2503</v>
      </c>
      <c r="B1175" s="51" t="s">
        <v>2504</v>
      </c>
      <c r="C1175" s="37" t="s">
        <v>144</v>
      </c>
      <c r="D1175" s="24"/>
      <c r="E1175" s="14">
        <v>5300</v>
      </c>
      <c r="F1175" s="37" t="s">
        <v>163</v>
      </c>
    </row>
    <row r="1176" spans="1:6" x14ac:dyDescent="0.15">
      <c r="A1176" s="50" t="s">
        <v>2505</v>
      </c>
      <c r="B1176" s="51" t="s">
        <v>2506</v>
      </c>
      <c r="C1176" s="37" t="s">
        <v>144</v>
      </c>
      <c r="D1176" s="24"/>
      <c r="E1176" s="14">
        <v>4500</v>
      </c>
      <c r="F1176" s="37" t="s">
        <v>163</v>
      </c>
    </row>
    <row r="1177" spans="1:6" x14ac:dyDescent="0.15">
      <c r="A1177" s="50" t="s">
        <v>2507</v>
      </c>
      <c r="B1177" s="51" t="s">
        <v>2508</v>
      </c>
      <c r="C1177" s="37" t="s">
        <v>144</v>
      </c>
      <c r="D1177" s="37"/>
      <c r="E1177" s="14">
        <v>3600</v>
      </c>
      <c r="F1177" s="37" t="s">
        <v>163</v>
      </c>
    </row>
    <row r="1178" spans="1:6" x14ac:dyDescent="0.15">
      <c r="A1178" s="54" t="s">
        <v>2509</v>
      </c>
      <c r="B1178" s="51" t="s">
        <v>2510</v>
      </c>
      <c r="C1178" s="55" t="s">
        <v>144</v>
      </c>
      <c r="D1178" s="55"/>
      <c r="E1178" s="14">
        <v>2000</v>
      </c>
      <c r="F1178" s="55" t="s">
        <v>163</v>
      </c>
    </row>
    <row r="1179" spans="1:6" x14ac:dyDescent="0.15">
      <c r="A1179" s="54" t="s">
        <v>2511</v>
      </c>
      <c r="B1179" s="51" t="s">
        <v>2512</v>
      </c>
      <c r="C1179" s="55" t="s">
        <v>144</v>
      </c>
      <c r="D1179" s="55"/>
      <c r="E1179" s="14">
        <v>1660</v>
      </c>
      <c r="F1179" s="55" t="s">
        <v>163</v>
      </c>
    </row>
    <row r="1180" spans="1:6" x14ac:dyDescent="0.15">
      <c r="A1180" s="54" t="s">
        <v>2513</v>
      </c>
      <c r="B1180" s="51" t="s">
        <v>2514</v>
      </c>
      <c r="C1180" s="55" t="s">
        <v>144</v>
      </c>
      <c r="D1180" s="55"/>
      <c r="E1180" s="14">
        <v>1320</v>
      </c>
      <c r="F1180" s="55" t="s">
        <v>163</v>
      </c>
    </row>
    <row r="1181" spans="1:6" x14ac:dyDescent="0.15">
      <c r="A1181" s="54" t="s">
        <v>2515</v>
      </c>
      <c r="B1181" s="51" t="s">
        <v>2516</v>
      </c>
      <c r="C1181" s="55" t="s">
        <v>144</v>
      </c>
      <c r="D1181" s="55"/>
      <c r="E1181" s="14">
        <v>1120</v>
      </c>
      <c r="F1181" s="55" t="s">
        <v>163</v>
      </c>
    </row>
    <row r="1182" spans="1:6" x14ac:dyDescent="0.15">
      <c r="A1182" s="54" t="s">
        <v>2517</v>
      </c>
      <c r="B1182" s="51" t="s">
        <v>2518</v>
      </c>
      <c r="C1182" s="55" t="s">
        <v>144</v>
      </c>
      <c r="D1182" s="55"/>
      <c r="E1182" s="14">
        <v>900</v>
      </c>
      <c r="F1182" s="55" t="s">
        <v>163</v>
      </c>
    </row>
    <row r="1183" spans="1:6" x14ac:dyDescent="0.15">
      <c r="A1183" s="50" t="s">
        <v>2519</v>
      </c>
      <c r="B1183" s="51" t="s">
        <v>2520</v>
      </c>
      <c r="C1183" s="37" t="s">
        <v>144</v>
      </c>
      <c r="D1183" s="24"/>
      <c r="E1183" s="14">
        <v>4000</v>
      </c>
      <c r="F1183" s="37" t="s">
        <v>163</v>
      </c>
    </row>
    <row r="1184" spans="1:6" x14ac:dyDescent="0.15">
      <c r="A1184" s="50" t="s">
        <v>2521</v>
      </c>
      <c r="B1184" s="51" t="s">
        <v>2522</v>
      </c>
      <c r="C1184" s="37" t="s">
        <v>144</v>
      </c>
      <c r="D1184" s="24"/>
      <c r="E1184" s="14">
        <v>3300</v>
      </c>
      <c r="F1184" s="37" t="s">
        <v>163</v>
      </c>
    </row>
    <row r="1185" spans="1:6" x14ac:dyDescent="0.15">
      <c r="A1185" s="50" t="s">
        <v>2523</v>
      </c>
      <c r="B1185" s="51" t="s">
        <v>2524</v>
      </c>
      <c r="C1185" s="37" t="s">
        <v>144</v>
      </c>
      <c r="D1185" s="24"/>
      <c r="E1185" s="14">
        <v>2650</v>
      </c>
      <c r="F1185" s="37" t="s">
        <v>163</v>
      </c>
    </row>
    <row r="1186" spans="1:6" x14ac:dyDescent="0.15">
      <c r="A1186" s="50" t="s">
        <v>2525</v>
      </c>
      <c r="B1186" s="51" t="s">
        <v>2526</v>
      </c>
      <c r="C1186" s="37" t="s">
        <v>144</v>
      </c>
      <c r="D1186" s="24"/>
      <c r="E1186" s="14">
        <v>2250</v>
      </c>
      <c r="F1186" s="37" t="s">
        <v>163</v>
      </c>
    </row>
    <row r="1187" spans="1:6" x14ac:dyDescent="0.15">
      <c r="A1187" s="50" t="s">
        <v>2527</v>
      </c>
      <c r="B1187" s="51" t="s">
        <v>2528</v>
      </c>
      <c r="C1187" s="37" t="s">
        <v>144</v>
      </c>
      <c r="D1187" s="37"/>
      <c r="E1187" s="14">
        <v>1800</v>
      </c>
      <c r="F1187" s="37" t="s">
        <v>163</v>
      </c>
    </row>
    <row r="1188" spans="1:6" x14ac:dyDescent="0.15">
      <c r="A1188" s="50" t="s">
        <v>2529</v>
      </c>
      <c r="B1188" s="51" t="s">
        <v>2530</v>
      </c>
      <c r="C1188" s="37" t="s">
        <v>144</v>
      </c>
      <c r="D1188" s="24"/>
      <c r="E1188" s="14">
        <v>4000</v>
      </c>
      <c r="F1188" s="37" t="s">
        <v>163</v>
      </c>
    </row>
    <row r="1189" spans="1:6" x14ac:dyDescent="0.15">
      <c r="A1189" s="50" t="s">
        <v>2531</v>
      </c>
      <c r="B1189" s="51" t="s">
        <v>2532</v>
      </c>
      <c r="C1189" s="37" t="s">
        <v>144</v>
      </c>
      <c r="D1189" s="24"/>
      <c r="E1189" s="14">
        <v>3300</v>
      </c>
      <c r="F1189" s="37" t="s">
        <v>163</v>
      </c>
    </row>
    <row r="1190" spans="1:6" x14ac:dyDescent="0.15">
      <c r="A1190" s="50" t="s">
        <v>2533</v>
      </c>
      <c r="B1190" s="51" t="s">
        <v>2534</v>
      </c>
      <c r="C1190" s="37" t="s">
        <v>144</v>
      </c>
      <c r="D1190" s="24"/>
      <c r="E1190" s="14">
        <v>2650</v>
      </c>
      <c r="F1190" s="37" t="s">
        <v>163</v>
      </c>
    </row>
    <row r="1191" spans="1:6" x14ac:dyDescent="0.15">
      <c r="A1191" s="50" t="s">
        <v>2535</v>
      </c>
      <c r="B1191" s="51" t="s">
        <v>2536</v>
      </c>
      <c r="C1191" s="37" t="s">
        <v>144</v>
      </c>
      <c r="D1191" s="24"/>
      <c r="E1191" s="14">
        <v>2250</v>
      </c>
      <c r="F1191" s="37" t="s">
        <v>163</v>
      </c>
    </row>
    <row r="1192" spans="1:6" x14ac:dyDescent="0.15">
      <c r="A1192" s="50" t="s">
        <v>2537</v>
      </c>
      <c r="B1192" s="51" t="s">
        <v>2538</v>
      </c>
      <c r="C1192" s="37" t="s">
        <v>144</v>
      </c>
      <c r="D1192" s="37"/>
      <c r="E1192" s="14">
        <v>1800</v>
      </c>
      <c r="F1192" s="37" t="s">
        <v>163</v>
      </c>
    </row>
    <row r="1193" spans="1:6" x14ac:dyDescent="0.15">
      <c r="A1193" s="54" t="s">
        <v>2539</v>
      </c>
      <c r="B1193" s="51" t="s">
        <v>2540</v>
      </c>
      <c r="C1193" s="55" t="s">
        <v>144</v>
      </c>
      <c r="D1193" s="55"/>
      <c r="E1193" s="14">
        <v>6000</v>
      </c>
      <c r="F1193" s="55" t="s">
        <v>163</v>
      </c>
    </row>
    <row r="1194" spans="1:6" x14ac:dyDescent="0.15">
      <c r="A1194" s="54" t="s">
        <v>2541</v>
      </c>
      <c r="B1194" s="51" t="s">
        <v>2542</v>
      </c>
      <c r="C1194" s="55" t="s">
        <v>144</v>
      </c>
      <c r="D1194" s="55"/>
      <c r="E1194" s="14">
        <v>4980</v>
      </c>
      <c r="F1194" s="55" t="s">
        <v>163</v>
      </c>
    </row>
    <row r="1195" spans="1:6" x14ac:dyDescent="0.15">
      <c r="A1195" s="54" t="s">
        <v>2543</v>
      </c>
      <c r="B1195" s="51" t="s">
        <v>2544</v>
      </c>
      <c r="C1195" s="55" t="s">
        <v>144</v>
      </c>
      <c r="D1195" s="55"/>
      <c r="E1195" s="14">
        <v>3960</v>
      </c>
      <c r="F1195" s="55" t="s">
        <v>163</v>
      </c>
    </row>
    <row r="1196" spans="1:6" x14ac:dyDescent="0.15">
      <c r="A1196" s="54" t="s">
        <v>2545</v>
      </c>
      <c r="B1196" s="51" t="s">
        <v>2546</v>
      </c>
      <c r="C1196" s="55" t="s">
        <v>144</v>
      </c>
      <c r="D1196" s="55"/>
      <c r="E1196" s="14">
        <v>3360</v>
      </c>
      <c r="F1196" s="55" t="s">
        <v>163</v>
      </c>
    </row>
    <row r="1197" spans="1:6" x14ac:dyDescent="0.15">
      <c r="A1197" s="54" t="s">
        <v>2547</v>
      </c>
      <c r="B1197" s="51" t="s">
        <v>2548</v>
      </c>
      <c r="C1197" s="55" t="s">
        <v>144</v>
      </c>
      <c r="D1197" s="55"/>
      <c r="E1197" s="14">
        <v>2700</v>
      </c>
      <c r="F1197" s="55" t="s">
        <v>163</v>
      </c>
    </row>
    <row r="1198" spans="1:6" x14ac:dyDescent="0.15">
      <c r="A1198" s="50" t="s">
        <v>2549</v>
      </c>
      <c r="B1198" s="51" t="s">
        <v>2550</v>
      </c>
      <c r="C1198" s="37" t="s">
        <v>144</v>
      </c>
      <c r="D1198" s="24"/>
      <c r="E1198" s="14">
        <v>4000</v>
      </c>
      <c r="F1198" s="37" t="s">
        <v>163</v>
      </c>
    </row>
    <row r="1199" spans="1:6" x14ac:dyDescent="0.15">
      <c r="A1199" s="50" t="s">
        <v>2551</v>
      </c>
      <c r="B1199" s="51" t="s">
        <v>2552</v>
      </c>
      <c r="C1199" s="37" t="s">
        <v>144</v>
      </c>
      <c r="D1199" s="24"/>
      <c r="E1199" s="14">
        <v>3300</v>
      </c>
      <c r="F1199" s="37" t="s">
        <v>163</v>
      </c>
    </row>
    <row r="1200" spans="1:6" x14ac:dyDescent="0.15">
      <c r="A1200" s="50" t="s">
        <v>2553</v>
      </c>
      <c r="B1200" s="51" t="s">
        <v>2554</v>
      </c>
      <c r="C1200" s="37" t="s">
        <v>144</v>
      </c>
      <c r="D1200" s="24"/>
      <c r="E1200" s="14">
        <v>2650</v>
      </c>
      <c r="F1200" s="37" t="s">
        <v>163</v>
      </c>
    </row>
    <row r="1201" spans="1:6" x14ac:dyDescent="0.15">
      <c r="A1201" s="50" t="s">
        <v>2555</v>
      </c>
      <c r="B1201" s="51" t="s">
        <v>2556</v>
      </c>
      <c r="C1201" s="37" t="s">
        <v>144</v>
      </c>
      <c r="D1201" s="24"/>
      <c r="E1201" s="14">
        <v>2250</v>
      </c>
      <c r="F1201" s="37" t="s">
        <v>163</v>
      </c>
    </row>
    <row r="1202" spans="1:6" x14ac:dyDescent="0.15">
      <c r="A1202" s="50" t="s">
        <v>2557</v>
      </c>
      <c r="B1202" s="51" t="s">
        <v>2558</v>
      </c>
      <c r="C1202" s="37" t="s">
        <v>144</v>
      </c>
      <c r="D1202" s="37"/>
      <c r="E1202" s="14">
        <v>1800</v>
      </c>
      <c r="F1202" s="37" t="s">
        <v>163</v>
      </c>
    </row>
    <row r="1203" spans="1:6" x14ac:dyDescent="0.15">
      <c r="A1203" s="50" t="s">
        <v>2559</v>
      </c>
      <c r="B1203" s="51" t="s">
        <v>2560</v>
      </c>
      <c r="C1203" s="37" t="s">
        <v>144</v>
      </c>
      <c r="D1203" s="24"/>
      <c r="E1203" s="14">
        <v>8000</v>
      </c>
      <c r="F1203" s="37" t="s">
        <v>163</v>
      </c>
    </row>
    <row r="1204" spans="1:6" x14ac:dyDescent="0.15">
      <c r="A1204" s="50" t="s">
        <v>2561</v>
      </c>
      <c r="B1204" s="51" t="s">
        <v>2562</v>
      </c>
      <c r="C1204" s="37" t="s">
        <v>144</v>
      </c>
      <c r="D1204" s="24"/>
      <c r="E1204" s="14">
        <v>6650</v>
      </c>
      <c r="F1204" s="37" t="s">
        <v>163</v>
      </c>
    </row>
    <row r="1205" spans="1:6" x14ac:dyDescent="0.15">
      <c r="A1205" s="50" t="s">
        <v>2563</v>
      </c>
      <c r="B1205" s="51" t="s">
        <v>2564</v>
      </c>
      <c r="C1205" s="37" t="s">
        <v>144</v>
      </c>
      <c r="D1205" s="24"/>
      <c r="E1205" s="14">
        <v>5300</v>
      </c>
      <c r="F1205" s="37" t="s">
        <v>163</v>
      </c>
    </row>
    <row r="1206" spans="1:6" x14ac:dyDescent="0.15">
      <c r="A1206" s="50" t="s">
        <v>2565</v>
      </c>
      <c r="B1206" s="51" t="s">
        <v>2566</v>
      </c>
      <c r="C1206" s="37" t="s">
        <v>144</v>
      </c>
      <c r="D1206" s="24"/>
      <c r="E1206" s="14">
        <v>4500</v>
      </c>
      <c r="F1206" s="37" t="s">
        <v>163</v>
      </c>
    </row>
    <row r="1207" spans="1:6" x14ac:dyDescent="0.15">
      <c r="A1207" s="50" t="s">
        <v>2567</v>
      </c>
      <c r="B1207" s="51" t="s">
        <v>2568</v>
      </c>
      <c r="C1207" s="37" t="s">
        <v>144</v>
      </c>
      <c r="D1207" s="37"/>
      <c r="E1207" s="14">
        <v>3600</v>
      </c>
      <c r="F1207" s="37" t="s">
        <v>163</v>
      </c>
    </row>
    <row r="1208" spans="1:6" x14ac:dyDescent="0.15">
      <c r="A1208" s="50" t="s">
        <v>2569</v>
      </c>
      <c r="B1208" s="51" t="s">
        <v>2570</v>
      </c>
      <c r="C1208" s="37" t="s">
        <v>144</v>
      </c>
      <c r="D1208" s="24"/>
      <c r="E1208" s="14">
        <v>6000</v>
      </c>
      <c r="F1208" s="37" t="s">
        <v>163</v>
      </c>
    </row>
    <row r="1209" spans="1:6" x14ac:dyDescent="0.15">
      <c r="A1209" s="50" t="s">
        <v>2571</v>
      </c>
      <c r="B1209" s="51" t="s">
        <v>2572</v>
      </c>
      <c r="C1209" s="37" t="s">
        <v>144</v>
      </c>
      <c r="D1209" s="24"/>
      <c r="E1209" s="14">
        <v>5000</v>
      </c>
      <c r="F1209" s="37" t="s">
        <v>163</v>
      </c>
    </row>
    <row r="1210" spans="1:6" x14ac:dyDescent="0.15">
      <c r="A1210" s="50" t="s">
        <v>2573</v>
      </c>
      <c r="B1210" s="51" t="s">
        <v>2574</v>
      </c>
      <c r="C1210" s="37" t="s">
        <v>144</v>
      </c>
      <c r="D1210" s="24"/>
      <c r="E1210" s="14">
        <v>4000</v>
      </c>
      <c r="F1210" s="37" t="s">
        <v>163</v>
      </c>
    </row>
    <row r="1211" spans="1:6" x14ac:dyDescent="0.15">
      <c r="A1211" s="50" t="s">
        <v>2575</v>
      </c>
      <c r="B1211" s="51" t="s">
        <v>2576</v>
      </c>
      <c r="C1211" s="37" t="s">
        <v>144</v>
      </c>
      <c r="D1211" s="24"/>
      <c r="E1211" s="14">
        <v>3300</v>
      </c>
      <c r="F1211" s="37" t="s">
        <v>163</v>
      </c>
    </row>
    <row r="1212" spans="1:6" x14ac:dyDescent="0.15">
      <c r="A1212" s="50" t="s">
        <v>2577</v>
      </c>
      <c r="B1212" s="51" t="s">
        <v>2578</v>
      </c>
      <c r="C1212" s="37" t="s">
        <v>144</v>
      </c>
      <c r="D1212" s="37"/>
      <c r="E1212" s="14">
        <v>2700</v>
      </c>
      <c r="F1212" s="37" t="s">
        <v>163</v>
      </c>
    </row>
    <row r="1213" spans="1:6" x14ac:dyDescent="0.15">
      <c r="A1213" s="50" t="s">
        <v>2579</v>
      </c>
      <c r="B1213" s="51" t="s">
        <v>2580</v>
      </c>
      <c r="C1213" s="37" t="s">
        <v>144</v>
      </c>
      <c r="D1213" s="24"/>
      <c r="E1213" s="14">
        <v>8000</v>
      </c>
      <c r="F1213" s="37" t="s">
        <v>163</v>
      </c>
    </row>
    <row r="1214" spans="1:6" x14ac:dyDescent="0.15">
      <c r="A1214" s="50" t="s">
        <v>2581</v>
      </c>
      <c r="B1214" s="51" t="s">
        <v>2582</v>
      </c>
      <c r="C1214" s="37" t="s">
        <v>144</v>
      </c>
      <c r="D1214" s="24"/>
      <c r="E1214" s="14">
        <v>6650</v>
      </c>
      <c r="F1214" s="37" t="s">
        <v>163</v>
      </c>
    </row>
    <row r="1215" spans="1:6" x14ac:dyDescent="0.15">
      <c r="A1215" s="50" t="s">
        <v>2583</v>
      </c>
      <c r="B1215" s="51" t="s">
        <v>2584</v>
      </c>
      <c r="C1215" s="37" t="s">
        <v>144</v>
      </c>
      <c r="D1215" s="24"/>
      <c r="E1215" s="14">
        <v>5300</v>
      </c>
      <c r="F1215" s="37" t="s">
        <v>163</v>
      </c>
    </row>
    <row r="1216" spans="1:6" x14ac:dyDescent="0.15">
      <c r="A1216" s="50" t="s">
        <v>2585</v>
      </c>
      <c r="B1216" s="51" t="s">
        <v>2586</v>
      </c>
      <c r="C1216" s="37" t="s">
        <v>144</v>
      </c>
      <c r="D1216" s="24"/>
      <c r="E1216" s="14">
        <v>4500</v>
      </c>
      <c r="F1216" s="37" t="s">
        <v>163</v>
      </c>
    </row>
    <row r="1217" spans="1:6" x14ac:dyDescent="0.15">
      <c r="A1217" s="50" t="s">
        <v>2587</v>
      </c>
      <c r="B1217" s="51" t="s">
        <v>2588</v>
      </c>
      <c r="C1217" s="37" t="s">
        <v>144</v>
      </c>
      <c r="D1217" s="37"/>
      <c r="E1217" s="14">
        <v>3600</v>
      </c>
      <c r="F1217" s="37" t="s">
        <v>163</v>
      </c>
    </row>
    <row r="1218" spans="1:6" x14ac:dyDescent="0.15">
      <c r="A1218" s="50" t="s">
        <v>2589</v>
      </c>
      <c r="B1218" s="51" t="s">
        <v>2590</v>
      </c>
      <c r="C1218" s="37" t="s">
        <v>144</v>
      </c>
      <c r="D1218" s="24"/>
      <c r="E1218" s="14">
        <v>4000</v>
      </c>
      <c r="F1218" s="37" t="s">
        <v>163</v>
      </c>
    </row>
    <row r="1219" spans="1:6" x14ac:dyDescent="0.15">
      <c r="A1219" s="50" t="s">
        <v>2591</v>
      </c>
      <c r="B1219" s="51" t="s">
        <v>2592</v>
      </c>
      <c r="C1219" s="37" t="s">
        <v>144</v>
      </c>
      <c r="D1219" s="24"/>
      <c r="E1219" s="14">
        <v>3300</v>
      </c>
      <c r="F1219" s="37" t="s">
        <v>163</v>
      </c>
    </row>
    <row r="1220" spans="1:6" x14ac:dyDescent="0.15">
      <c r="A1220" s="50" t="s">
        <v>2593</v>
      </c>
      <c r="B1220" s="51" t="s">
        <v>2594</v>
      </c>
      <c r="C1220" s="37" t="s">
        <v>144</v>
      </c>
      <c r="D1220" s="24"/>
      <c r="E1220" s="14">
        <v>2650</v>
      </c>
      <c r="F1220" s="37" t="s">
        <v>163</v>
      </c>
    </row>
    <row r="1221" spans="1:6" x14ac:dyDescent="0.15">
      <c r="A1221" s="50" t="s">
        <v>2595</v>
      </c>
      <c r="B1221" s="51" t="s">
        <v>2596</v>
      </c>
      <c r="C1221" s="37" t="s">
        <v>144</v>
      </c>
      <c r="D1221" s="24"/>
      <c r="E1221" s="14">
        <v>2250</v>
      </c>
      <c r="F1221" s="37" t="s">
        <v>163</v>
      </c>
    </row>
    <row r="1222" spans="1:6" x14ac:dyDescent="0.15">
      <c r="A1222" s="50" t="s">
        <v>2597</v>
      </c>
      <c r="B1222" s="51" t="s">
        <v>2598</v>
      </c>
      <c r="C1222" s="37" t="s">
        <v>144</v>
      </c>
      <c r="D1222" s="37"/>
      <c r="E1222" s="14">
        <v>1800</v>
      </c>
      <c r="F1222" s="37" t="s">
        <v>163</v>
      </c>
    </row>
    <row r="1223" spans="1:6" x14ac:dyDescent="0.15">
      <c r="A1223" s="50" t="s">
        <v>2599</v>
      </c>
      <c r="B1223" s="51" t="s">
        <v>2600</v>
      </c>
      <c r="C1223" s="37" t="s">
        <v>144</v>
      </c>
      <c r="D1223" s="24"/>
      <c r="E1223" s="14">
        <v>4000</v>
      </c>
      <c r="F1223" s="37" t="s">
        <v>163</v>
      </c>
    </row>
    <row r="1224" spans="1:6" x14ac:dyDescent="0.15">
      <c r="A1224" s="50" t="s">
        <v>2601</v>
      </c>
      <c r="B1224" s="51" t="s">
        <v>2602</v>
      </c>
      <c r="C1224" s="37" t="s">
        <v>144</v>
      </c>
      <c r="D1224" s="24"/>
      <c r="E1224" s="14">
        <v>3300</v>
      </c>
      <c r="F1224" s="37" t="s">
        <v>163</v>
      </c>
    </row>
    <row r="1225" spans="1:6" x14ac:dyDescent="0.15">
      <c r="A1225" s="50" t="s">
        <v>2603</v>
      </c>
      <c r="B1225" s="51" t="s">
        <v>2604</v>
      </c>
      <c r="C1225" s="37" t="s">
        <v>144</v>
      </c>
      <c r="D1225" s="24"/>
      <c r="E1225" s="14">
        <v>2650</v>
      </c>
      <c r="F1225" s="37" t="s">
        <v>163</v>
      </c>
    </row>
    <row r="1226" spans="1:6" x14ac:dyDescent="0.15">
      <c r="A1226" s="50" t="s">
        <v>2605</v>
      </c>
      <c r="B1226" s="51" t="s">
        <v>2606</v>
      </c>
      <c r="C1226" s="37" t="s">
        <v>144</v>
      </c>
      <c r="D1226" s="24"/>
      <c r="E1226" s="14">
        <v>2250</v>
      </c>
      <c r="F1226" s="37" t="s">
        <v>163</v>
      </c>
    </row>
    <row r="1227" spans="1:6" x14ac:dyDescent="0.15">
      <c r="A1227" s="50" t="s">
        <v>2607</v>
      </c>
      <c r="B1227" s="51" t="s">
        <v>2608</v>
      </c>
      <c r="C1227" s="37" t="s">
        <v>144</v>
      </c>
      <c r="D1227" s="37"/>
      <c r="E1227" s="14">
        <v>1800</v>
      </c>
      <c r="F1227" s="37" t="s">
        <v>163</v>
      </c>
    </row>
    <row r="1228" spans="1:6" x14ac:dyDescent="0.15">
      <c r="A1228" s="54" t="s">
        <v>2609</v>
      </c>
      <c r="B1228" s="51" t="s">
        <v>2610</v>
      </c>
      <c r="C1228" s="55" t="s">
        <v>144</v>
      </c>
      <c r="D1228" s="55"/>
      <c r="E1228" s="14">
        <v>6600</v>
      </c>
      <c r="F1228" s="59" t="s">
        <v>163</v>
      </c>
    </row>
    <row r="1229" spans="1:6" x14ac:dyDescent="0.15">
      <c r="A1229" s="54" t="s">
        <v>2611</v>
      </c>
      <c r="B1229" s="51" t="s">
        <v>2612</v>
      </c>
      <c r="C1229" s="55" t="s">
        <v>144</v>
      </c>
      <c r="D1229" s="55"/>
      <c r="E1229" s="14">
        <v>5480</v>
      </c>
      <c r="F1229" s="59" t="s">
        <v>163</v>
      </c>
    </row>
    <row r="1230" spans="1:6" x14ac:dyDescent="0.15">
      <c r="A1230" s="54" t="s">
        <v>2613</v>
      </c>
      <c r="B1230" s="51" t="s">
        <v>2614</v>
      </c>
      <c r="C1230" s="55" t="s">
        <v>144</v>
      </c>
      <c r="D1230" s="55"/>
      <c r="E1230" s="14">
        <v>4360</v>
      </c>
      <c r="F1230" s="59" t="s">
        <v>163</v>
      </c>
    </row>
    <row r="1231" spans="1:6" x14ac:dyDescent="0.15">
      <c r="A1231" s="54" t="s">
        <v>2615</v>
      </c>
      <c r="B1231" s="51" t="s">
        <v>2616</v>
      </c>
      <c r="C1231" s="55" t="s">
        <v>144</v>
      </c>
      <c r="D1231" s="55"/>
      <c r="E1231" s="14">
        <v>3695</v>
      </c>
      <c r="F1231" s="59" t="s">
        <v>163</v>
      </c>
    </row>
    <row r="1232" spans="1:6" x14ac:dyDescent="0.15">
      <c r="A1232" s="54" t="s">
        <v>2617</v>
      </c>
      <c r="B1232" s="51" t="s">
        <v>2618</v>
      </c>
      <c r="C1232" s="55" t="s">
        <v>144</v>
      </c>
      <c r="D1232" s="55"/>
      <c r="E1232" s="14">
        <v>2970</v>
      </c>
      <c r="F1232" s="59" t="s">
        <v>163</v>
      </c>
    </row>
    <row r="1233" spans="1:6" x14ac:dyDescent="0.15">
      <c r="A1233" s="54" t="s">
        <v>2619</v>
      </c>
      <c r="B1233" s="51" t="s">
        <v>2620</v>
      </c>
      <c r="C1233" s="55" t="s">
        <v>144</v>
      </c>
      <c r="D1233" s="55"/>
      <c r="E1233" s="14">
        <v>4400</v>
      </c>
      <c r="F1233" s="59" t="s">
        <v>163</v>
      </c>
    </row>
    <row r="1234" spans="1:6" x14ac:dyDescent="0.15">
      <c r="A1234" s="54" t="s">
        <v>2621</v>
      </c>
      <c r="B1234" s="51" t="s">
        <v>2622</v>
      </c>
      <c r="C1234" s="55" t="s">
        <v>144</v>
      </c>
      <c r="D1234" s="55"/>
      <c r="E1234" s="14">
        <v>3650</v>
      </c>
      <c r="F1234" s="59" t="s">
        <v>163</v>
      </c>
    </row>
    <row r="1235" spans="1:6" x14ac:dyDescent="0.15">
      <c r="A1235" s="54" t="s">
        <v>2623</v>
      </c>
      <c r="B1235" s="51" t="s">
        <v>2624</v>
      </c>
      <c r="C1235" s="55" t="s">
        <v>144</v>
      </c>
      <c r="D1235" s="55"/>
      <c r="E1235" s="14">
        <v>2905</v>
      </c>
      <c r="F1235" s="59" t="s">
        <v>163</v>
      </c>
    </row>
    <row r="1236" spans="1:6" x14ac:dyDescent="0.15">
      <c r="A1236" s="54" t="s">
        <v>2625</v>
      </c>
      <c r="B1236" s="51" t="s">
        <v>2626</v>
      </c>
      <c r="C1236" s="55" t="s">
        <v>144</v>
      </c>
      <c r="D1236" s="55"/>
      <c r="E1236" s="14">
        <v>2465</v>
      </c>
      <c r="F1236" s="59" t="s">
        <v>163</v>
      </c>
    </row>
    <row r="1237" spans="1:6" x14ac:dyDescent="0.15">
      <c r="A1237" s="54" t="s">
        <v>2627</v>
      </c>
      <c r="B1237" s="51" t="s">
        <v>2628</v>
      </c>
      <c r="C1237" s="55" t="s">
        <v>144</v>
      </c>
      <c r="D1237" s="55"/>
      <c r="E1237" s="14">
        <v>1980</v>
      </c>
      <c r="F1237" s="59" t="s">
        <v>163</v>
      </c>
    </row>
    <row r="1238" spans="1:6" x14ac:dyDescent="0.15">
      <c r="A1238" s="54" t="s">
        <v>2629</v>
      </c>
      <c r="B1238" s="51" t="s">
        <v>2630</v>
      </c>
      <c r="C1238" s="55" t="s">
        <v>144</v>
      </c>
      <c r="D1238" s="55"/>
      <c r="E1238" s="14">
        <v>4400</v>
      </c>
      <c r="F1238" s="59" t="s">
        <v>163</v>
      </c>
    </row>
    <row r="1239" spans="1:6" x14ac:dyDescent="0.15">
      <c r="A1239" s="54" t="s">
        <v>2631</v>
      </c>
      <c r="B1239" s="51" t="s">
        <v>2632</v>
      </c>
      <c r="C1239" s="55" t="s">
        <v>144</v>
      </c>
      <c r="D1239" s="55"/>
      <c r="E1239" s="14">
        <v>3650</v>
      </c>
      <c r="F1239" s="59" t="s">
        <v>163</v>
      </c>
    </row>
    <row r="1240" spans="1:6" x14ac:dyDescent="0.15">
      <c r="A1240" s="54" t="s">
        <v>2633</v>
      </c>
      <c r="B1240" s="51" t="s">
        <v>2634</v>
      </c>
      <c r="C1240" s="55" t="s">
        <v>144</v>
      </c>
      <c r="D1240" s="55"/>
      <c r="E1240" s="14">
        <v>2905</v>
      </c>
      <c r="F1240" s="59" t="s">
        <v>163</v>
      </c>
    </row>
    <row r="1241" spans="1:6" x14ac:dyDescent="0.15">
      <c r="A1241" s="54" t="s">
        <v>2635</v>
      </c>
      <c r="B1241" s="51" t="s">
        <v>2636</v>
      </c>
      <c r="C1241" s="55" t="s">
        <v>144</v>
      </c>
      <c r="D1241" s="55"/>
      <c r="E1241" s="14">
        <v>2465</v>
      </c>
      <c r="F1241" s="59" t="s">
        <v>163</v>
      </c>
    </row>
    <row r="1242" spans="1:6" x14ac:dyDescent="0.15">
      <c r="A1242" s="54" t="s">
        <v>2637</v>
      </c>
      <c r="B1242" s="51" t="s">
        <v>2638</v>
      </c>
      <c r="C1242" s="55" t="s">
        <v>144</v>
      </c>
      <c r="D1242" s="55"/>
      <c r="E1242" s="14">
        <v>1980</v>
      </c>
      <c r="F1242" s="59" t="s">
        <v>163</v>
      </c>
    </row>
    <row r="1243" spans="1:6" x14ac:dyDescent="0.15">
      <c r="A1243" s="54" t="s">
        <v>2639</v>
      </c>
      <c r="B1243" s="51" t="s">
        <v>2640</v>
      </c>
      <c r="C1243" s="55" t="s">
        <v>144</v>
      </c>
      <c r="D1243" s="55"/>
      <c r="E1243" s="14">
        <v>6600</v>
      </c>
      <c r="F1243" s="59" t="s">
        <v>163</v>
      </c>
    </row>
    <row r="1244" spans="1:6" x14ac:dyDescent="0.15">
      <c r="A1244" s="54" t="s">
        <v>2641</v>
      </c>
      <c r="B1244" s="51" t="s">
        <v>2642</v>
      </c>
      <c r="C1244" s="55" t="s">
        <v>144</v>
      </c>
      <c r="D1244" s="55"/>
      <c r="E1244" s="14">
        <v>5480</v>
      </c>
      <c r="F1244" s="59" t="s">
        <v>163</v>
      </c>
    </row>
    <row r="1245" spans="1:6" x14ac:dyDescent="0.15">
      <c r="A1245" s="54" t="s">
        <v>2643</v>
      </c>
      <c r="B1245" s="51" t="s">
        <v>2644</v>
      </c>
      <c r="C1245" s="55" t="s">
        <v>144</v>
      </c>
      <c r="D1245" s="55"/>
      <c r="E1245" s="14">
        <v>4360</v>
      </c>
      <c r="F1245" s="59" t="s">
        <v>163</v>
      </c>
    </row>
    <row r="1246" spans="1:6" x14ac:dyDescent="0.15">
      <c r="A1246" s="54" t="s">
        <v>2645</v>
      </c>
      <c r="B1246" s="51" t="s">
        <v>2646</v>
      </c>
      <c r="C1246" s="55" t="s">
        <v>144</v>
      </c>
      <c r="D1246" s="55"/>
      <c r="E1246" s="14">
        <v>3695</v>
      </c>
      <c r="F1246" s="59" t="s">
        <v>163</v>
      </c>
    </row>
    <row r="1247" spans="1:6" x14ac:dyDescent="0.15">
      <c r="A1247" s="54" t="s">
        <v>2647</v>
      </c>
      <c r="B1247" s="51" t="s">
        <v>2648</v>
      </c>
      <c r="C1247" s="55" t="s">
        <v>144</v>
      </c>
      <c r="D1247" s="55"/>
      <c r="E1247" s="14">
        <v>2970</v>
      </c>
      <c r="F1247" s="59" t="s">
        <v>163</v>
      </c>
    </row>
    <row r="1248" spans="1:6" x14ac:dyDescent="0.15">
      <c r="A1248" s="54" t="s">
        <v>2649</v>
      </c>
      <c r="B1248" s="51" t="s">
        <v>2650</v>
      </c>
      <c r="C1248" s="55" t="s">
        <v>144</v>
      </c>
      <c r="D1248" s="55"/>
      <c r="E1248" s="14">
        <v>4400</v>
      </c>
      <c r="F1248" s="59" t="s">
        <v>163</v>
      </c>
    </row>
    <row r="1249" spans="1:6" x14ac:dyDescent="0.15">
      <c r="A1249" s="54" t="s">
        <v>2651</v>
      </c>
      <c r="B1249" s="51" t="s">
        <v>2652</v>
      </c>
      <c r="C1249" s="55" t="s">
        <v>144</v>
      </c>
      <c r="D1249" s="55"/>
      <c r="E1249" s="14">
        <v>3650</v>
      </c>
      <c r="F1249" s="59" t="s">
        <v>163</v>
      </c>
    </row>
    <row r="1250" spans="1:6" x14ac:dyDescent="0.15">
      <c r="A1250" s="54" t="s">
        <v>2653</v>
      </c>
      <c r="B1250" s="51" t="s">
        <v>2654</v>
      </c>
      <c r="C1250" s="55" t="s">
        <v>144</v>
      </c>
      <c r="D1250" s="55"/>
      <c r="E1250" s="14">
        <v>2905</v>
      </c>
      <c r="F1250" s="59" t="s">
        <v>163</v>
      </c>
    </row>
    <row r="1251" spans="1:6" x14ac:dyDescent="0.15">
      <c r="A1251" s="54" t="s">
        <v>2655</v>
      </c>
      <c r="B1251" s="51" t="s">
        <v>2656</v>
      </c>
      <c r="C1251" s="55" t="s">
        <v>144</v>
      </c>
      <c r="D1251" s="55"/>
      <c r="E1251" s="14">
        <v>2465</v>
      </c>
      <c r="F1251" s="59" t="s">
        <v>163</v>
      </c>
    </row>
    <row r="1252" spans="1:6" x14ac:dyDescent="0.15">
      <c r="A1252" s="54" t="s">
        <v>2657</v>
      </c>
      <c r="B1252" s="51" t="s">
        <v>2658</v>
      </c>
      <c r="C1252" s="55" t="s">
        <v>144</v>
      </c>
      <c r="D1252" s="55"/>
      <c r="E1252" s="14">
        <v>1980</v>
      </c>
      <c r="F1252" s="59" t="s">
        <v>163</v>
      </c>
    </row>
    <row r="1253" spans="1:6" x14ac:dyDescent="0.15">
      <c r="A1253" s="50" t="s">
        <v>2659</v>
      </c>
      <c r="B1253" s="51" t="s">
        <v>2660</v>
      </c>
      <c r="C1253" s="37" t="s">
        <v>144</v>
      </c>
      <c r="D1253" s="24"/>
      <c r="E1253" s="14">
        <v>2000</v>
      </c>
      <c r="F1253" s="37" t="s">
        <v>163</v>
      </c>
    </row>
    <row r="1254" spans="1:6" x14ac:dyDescent="0.15">
      <c r="A1254" s="50" t="s">
        <v>2661</v>
      </c>
      <c r="B1254" s="51" t="s">
        <v>2662</v>
      </c>
      <c r="C1254" s="37" t="s">
        <v>144</v>
      </c>
      <c r="D1254" s="24"/>
      <c r="E1254" s="14">
        <v>1650</v>
      </c>
      <c r="F1254" s="37" t="s">
        <v>163</v>
      </c>
    </row>
    <row r="1255" spans="1:6" x14ac:dyDescent="0.15">
      <c r="A1255" s="50" t="s">
        <v>2663</v>
      </c>
      <c r="B1255" s="51" t="s">
        <v>2664</v>
      </c>
      <c r="C1255" s="37" t="s">
        <v>144</v>
      </c>
      <c r="D1255" s="24"/>
      <c r="E1255" s="14">
        <v>1300</v>
      </c>
      <c r="F1255" s="37" t="s">
        <v>163</v>
      </c>
    </row>
    <row r="1256" spans="1:6" x14ac:dyDescent="0.15">
      <c r="A1256" s="50" t="s">
        <v>2665</v>
      </c>
      <c r="B1256" s="51" t="s">
        <v>2666</v>
      </c>
      <c r="C1256" s="37" t="s">
        <v>144</v>
      </c>
      <c r="D1256" s="24"/>
      <c r="E1256" s="14">
        <v>1100</v>
      </c>
      <c r="F1256" s="37" t="s">
        <v>163</v>
      </c>
    </row>
    <row r="1257" spans="1:6" x14ac:dyDescent="0.15">
      <c r="A1257" s="50" t="s">
        <v>2667</v>
      </c>
      <c r="B1257" s="51" t="s">
        <v>2668</v>
      </c>
      <c r="C1257" s="37" t="s">
        <v>144</v>
      </c>
      <c r="D1257" s="37"/>
      <c r="E1257" s="14">
        <v>900</v>
      </c>
      <c r="F1257" s="37" t="s">
        <v>163</v>
      </c>
    </row>
    <row r="1258" spans="1:6" x14ac:dyDescent="0.15">
      <c r="A1258" s="50" t="s">
        <v>2669</v>
      </c>
      <c r="B1258" s="51" t="s">
        <v>2670</v>
      </c>
      <c r="C1258" s="37" t="s">
        <v>144</v>
      </c>
      <c r="D1258" s="24"/>
      <c r="E1258" s="14">
        <v>8000</v>
      </c>
      <c r="F1258" s="37" t="s">
        <v>163</v>
      </c>
    </row>
    <row r="1259" spans="1:6" x14ac:dyDescent="0.15">
      <c r="A1259" s="50" t="s">
        <v>2671</v>
      </c>
      <c r="B1259" s="51" t="s">
        <v>2672</v>
      </c>
      <c r="C1259" s="37" t="s">
        <v>144</v>
      </c>
      <c r="D1259" s="24"/>
      <c r="E1259" s="14">
        <v>6650</v>
      </c>
      <c r="F1259" s="37" t="s">
        <v>163</v>
      </c>
    </row>
    <row r="1260" spans="1:6" x14ac:dyDescent="0.15">
      <c r="A1260" s="50" t="s">
        <v>2673</v>
      </c>
      <c r="B1260" s="51" t="s">
        <v>2674</v>
      </c>
      <c r="C1260" s="37" t="s">
        <v>144</v>
      </c>
      <c r="D1260" s="24"/>
      <c r="E1260" s="14">
        <v>5300</v>
      </c>
      <c r="F1260" s="37" t="s">
        <v>163</v>
      </c>
    </row>
    <row r="1261" spans="1:6" x14ac:dyDescent="0.15">
      <c r="A1261" s="50" t="s">
        <v>2675</v>
      </c>
      <c r="B1261" s="51" t="s">
        <v>2676</v>
      </c>
      <c r="C1261" s="37" t="s">
        <v>144</v>
      </c>
      <c r="D1261" s="24"/>
      <c r="E1261" s="14">
        <v>4500</v>
      </c>
      <c r="F1261" s="37" t="s">
        <v>163</v>
      </c>
    </row>
    <row r="1262" spans="1:6" x14ac:dyDescent="0.15">
      <c r="A1262" s="50" t="s">
        <v>2677</v>
      </c>
      <c r="B1262" s="51" t="s">
        <v>2678</v>
      </c>
      <c r="C1262" s="37" t="s">
        <v>144</v>
      </c>
      <c r="D1262" s="37"/>
      <c r="E1262" s="14">
        <v>3600</v>
      </c>
      <c r="F1262" s="37" t="s">
        <v>163</v>
      </c>
    </row>
    <row r="1263" spans="1:6" x14ac:dyDescent="0.15">
      <c r="A1263" s="50" t="s">
        <v>2679</v>
      </c>
      <c r="B1263" s="51" t="s">
        <v>2680</v>
      </c>
      <c r="C1263" s="37" t="s">
        <v>144</v>
      </c>
      <c r="D1263" s="24"/>
      <c r="E1263" s="14">
        <v>6000</v>
      </c>
      <c r="F1263" s="37" t="s">
        <v>163</v>
      </c>
    </row>
    <row r="1264" spans="1:6" x14ac:dyDescent="0.15">
      <c r="A1264" s="50" t="s">
        <v>2681</v>
      </c>
      <c r="B1264" s="51" t="s">
        <v>2682</v>
      </c>
      <c r="C1264" s="37" t="s">
        <v>144</v>
      </c>
      <c r="D1264" s="24"/>
      <c r="E1264" s="14">
        <v>5000</v>
      </c>
      <c r="F1264" s="37" t="s">
        <v>163</v>
      </c>
    </row>
    <row r="1265" spans="1:6" x14ac:dyDescent="0.15">
      <c r="A1265" s="50" t="s">
        <v>2683</v>
      </c>
      <c r="B1265" s="51" t="s">
        <v>2684</v>
      </c>
      <c r="C1265" s="37" t="s">
        <v>144</v>
      </c>
      <c r="D1265" s="24"/>
      <c r="E1265" s="14">
        <v>4000</v>
      </c>
      <c r="F1265" s="37" t="s">
        <v>163</v>
      </c>
    </row>
    <row r="1266" spans="1:6" x14ac:dyDescent="0.15">
      <c r="A1266" s="50" t="s">
        <v>2685</v>
      </c>
      <c r="B1266" s="51" t="s">
        <v>2686</v>
      </c>
      <c r="C1266" s="37" t="s">
        <v>144</v>
      </c>
      <c r="D1266" s="24"/>
      <c r="E1266" s="14">
        <v>3400</v>
      </c>
      <c r="F1266" s="37" t="s">
        <v>163</v>
      </c>
    </row>
    <row r="1267" spans="1:6" x14ac:dyDescent="0.15">
      <c r="A1267" s="50" t="s">
        <v>2687</v>
      </c>
      <c r="B1267" s="51" t="s">
        <v>2688</v>
      </c>
      <c r="C1267" s="37" t="s">
        <v>144</v>
      </c>
      <c r="D1267" s="37"/>
      <c r="E1267" s="14">
        <v>2700</v>
      </c>
      <c r="F1267" s="37" t="s">
        <v>163</v>
      </c>
    </row>
    <row r="1268" spans="1:6" x14ac:dyDescent="0.15">
      <c r="A1268" s="50" t="s">
        <v>2689</v>
      </c>
      <c r="B1268" s="51" t="s">
        <v>2690</v>
      </c>
      <c r="C1268" s="37" t="s">
        <v>144</v>
      </c>
      <c r="D1268" s="24"/>
      <c r="E1268" s="14">
        <v>12000</v>
      </c>
      <c r="F1268" s="37" t="s">
        <v>163</v>
      </c>
    </row>
    <row r="1269" spans="1:6" x14ac:dyDescent="0.15">
      <c r="A1269" s="50" t="s">
        <v>2691</v>
      </c>
      <c r="B1269" s="51" t="s">
        <v>2692</v>
      </c>
      <c r="C1269" s="37" t="s">
        <v>144</v>
      </c>
      <c r="D1269" s="24"/>
      <c r="E1269" s="14">
        <v>10000</v>
      </c>
      <c r="F1269" s="37" t="s">
        <v>163</v>
      </c>
    </row>
    <row r="1270" spans="1:6" x14ac:dyDescent="0.15">
      <c r="A1270" s="50" t="s">
        <v>2693</v>
      </c>
      <c r="B1270" s="51" t="s">
        <v>2694</v>
      </c>
      <c r="C1270" s="37" t="s">
        <v>144</v>
      </c>
      <c r="D1270" s="24"/>
      <c r="E1270" s="14">
        <v>8000</v>
      </c>
      <c r="F1270" s="37" t="s">
        <v>163</v>
      </c>
    </row>
    <row r="1271" spans="1:6" x14ac:dyDescent="0.15">
      <c r="A1271" s="50" t="s">
        <v>2695</v>
      </c>
      <c r="B1271" s="51" t="s">
        <v>2696</v>
      </c>
      <c r="C1271" s="37" t="s">
        <v>144</v>
      </c>
      <c r="D1271" s="24"/>
      <c r="E1271" s="14">
        <v>6800</v>
      </c>
      <c r="F1271" s="37" t="s">
        <v>163</v>
      </c>
    </row>
    <row r="1272" spans="1:6" x14ac:dyDescent="0.15">
      <c r="A1272" s="50" t="s">
        <v>2697</v>
      </c>
      <c r="B1272" s="51" t="s">
        <v>2698</v>
      </c>
      <c r="C1272" s="37" t="s">
        <v>144</v>
      </c>
      <c r="D1272" s="37"/>
      <c r="E1272" s="14">
        <v>5400</v>
      </c>
      <c r="F1272" s="37" t="s">
        <v>163</v>
      </c>
    </row>
    <row r="1273" spans="1:6" x14ac:dyDescent="0.15">
      <c r="A1273" s="50" t="s">
        <v>2699</v>
      </c>
      <c r="B1273" s="51" t="s">
        <v>2700</v>
      </c>
      <c r="C1273" s="37" t="s">
        <v>144</v>
      </c>
      <c r="D1273" s="24"/>
      <c r="E1273" s="14">
        <v>4000</v>
      </c>
      <c r="F1273" s="37" t="s">
        <v>163</v>
      </c>
    </row>
    <row r="1274" spans="1:6" x14ac:dyDescent="0.15">
      <c r="A1274" s="50" t="s">
        <v>2701</v>
      </c>
      <c r="B1274" s="51" t="s">
        <v>2702</v>
      </c>
      <c r="C1274" s="37" t="s">
        <v>144</v>
      </c>
      <c r="D1274" s="24"/>
      <c r="E1274" s="14">
        <v>3300</v>
      </c>
      <c r="F1274" s="37" t="s">
        <v>163</v>
      </c>
    </row>
    <row r="1275" spans="1:6" x14ac:dyDescent="0.15">
      <c r="A1275" s="50" t="s">
        <v>2703</v>
      </c>
      <c r="B1275" s="51" t="s">
        <v>2704</v>
      </c>
      <c r="C1275" s="37" t="s">
        <v>144</v>
      </c>
      <c r="D1275" s="24"/>
      <c r="E1275" s="14">
        <v>2650</v>
      </c>
      <c r="F1275" s="37" t="s">
        <v>163</v>
      </c>
    </row>
    <row r="1276" spans="1:6" x14ac:dyDescent="0.15">
      <c r="A1276" s="50" t="s">
        <v>2705</v>
      </c>
      <c r="B1276" s="51" t="s">
        <v>2706</v>
      </c>
      <c r="C1276" s="37" t="s">
        <v>144</v>
      </c>
      <c r="D1276" s="24"/>
      <c r="E1276" s="14">
        <v>2250</v>
      </c>
      <c r="F1276" s="37" t="s">
        <v>163</v>
      </c>
    </row>
    <row r="1277" spans="1:6" x14ac:dyDescent="0.15">
      <c r="A1277" s="50" t="s">
        <v>2707</v>
      </c>
      <c r="B1277" s="51" t="s">
        <v>2708</v>
      </c>
      <c r="C1277" s="37" t="s">
        <v>144</v>
      </c>
      <c r="D1277" s="37"/>
      <c r="E1277" s="14">
        <v>1800</v>
      </c>
      <c r="F1277" s="37" t="s">
        <v>163</v>
      </c>
    </row>
    <row r="1278" spans="1:6" x14ac:dyDescent="0.15">
      <c r="A1278" s="50" t="s">
        <v>2709</v>
      </c>
      <c r="B1278" s="51" t="s">
        <v>2710</v>
      </c>
      <c r="C1278" s="37" t="s">
        <v>144</v>
      </c>
      <c r="D1278" s="24"/>
      <c r="E1278" s="14">
        <v>4000</v>
      </c>
      <c r="F1278" s="37" t="s">
        <v>163</v>
      </c>
    </row>
    <row r="1279" spans="1:6" x14ac:dyDescent="0.15">
      <c r="A1279" s="50" t="s">
        <v>2711</v>
      </c>
      <c r="B1279" s="51" t="s">
        <v>2712</v>
      </c>
      <c r="C1279" s="37" t="s">
        <v>144</v>
      </c>
      <c r="D1279" s="24"/>
      <c r="E1279" s="14">
        <v>3300</v>
      </c>
      <c r="F1279" s="37" t="s">
        <v>163</v>
      </c>
    </row>
    <row r="1280" spans="1:6" x14ac:dyDescent="0.15">
      <c r="A1280" s="50" t="s">
        <v>2713</v>
      </c>
      <c r="B1280" s="51" t="s">
        <v>2714</v>
      </c>
      <c r="C1280" s="37" t="s">
        <v>144</v>
      </c>
      <c r="D1280" s="24"/>
      <c r="E1280" s="14">
        <v>2650</v>
      </c>
      <c r="F1280" s="37" t="s">
        <v>163</v>
      </c>
    </row>
    <row r="1281" spans="1:6" x14ac:dyDescent="0.15">
      <c r="A1281" s="50" t="s">
        <v>2715</v>
      </c>
      <c r="B1281" s="51" t="s">
        <v>2716</v>
      </c>
      <c r="C1281" s="37" t="s">
        <v>144</v>
      </c>
      <c r="D1281" s="24"/>
      <c r="E1281" s="14">
        <v>2250</v>
      </c>
      <c r="F1281" s="37" t="s">
        <v>163</v>
      </c>
    </row>
    <row r="1282" spans="1:6" x14ac:dyDescent="0.15">
      <c r="A1282" s="50" t="s">
        <v>2717</v>
      </c>
      <c r="B1282" s="51" t="s">
        <v>2718</v>
      </c>
      <c r="C1282" s="37" t="s">
        <v>144</v>
      </c>
      <c r="D1282" s="37"/>
      <c r="E1282" s="14">
        <v>1800</v>
      </c>
      <c r="F1282" s="37" t="s">
        <v>163</v>
      </c>
    </row>
    <row r="1283" spans="1:6" x14ac:dyDescent="0.15">
      <c r="A1283" s="14" t="s">
        <v>2719</v>
      </c>
      <c r="B1283" s="44" t="s">
        <v>2720</v>
      </c>
      <c r="C1283" s="45" t="s">
        <v>144</v>
      </c>
      <c r="D1283" s="45"/>
      <c r="E1283" s="14">
        <v>6600</v>
      </c>
      <c r="F1283" s="45" t="s">
        <v>163</v>
      </c>
    </row>
    <row r="1284" spans="1:6" x14ac:dyDescent="0.15">
      <c r="A1284" s="14" t="s">
        <v>2721</v>
      </c>
      <c r="B1284" s="44" t="s">
        <v>2722</v>
      </c>
      <c r="C1284" s="45" t="s">
        <v>144</v>
      </c>
      <c r="D1284" s="45"/>
      <c r="E1284" s="14">
        <v>5478</v>
      </c>
      <c r="F1284" s="45" t="s">
        <v>163</v>
      </c>
    </row>
    <row r="1285" spans="1:6" x14ac:dyDescent="0.15">
      <c r="A1285" s="14" t="s">
        <v>2723</v>
      </c>
      <c r="B1285" s="44" t="s">
        <v>2724</v>
      </c>
      <c r="C1285" s="45" t="s">
        <v>144</v>
      </c>
      <c r="D1285" s="45"/>
      <c r="E1285" s="14">
        <v>4356</v>
      </c>
      <c r="F1285" s="45" t="s">
        <v>163</v>
      </c>
    </row>
    <row r="1286" spans="1:6" x14ac:dyDescent="0.15">
      <c r="A1286" s="14" t="s">
        <v>2725</v>
      </c>
      <c r="B1286" s="44" t="s">
        <v>2726</v>
      </c>
      <c r="C1286" s="45" t="s">
        <v>144</v>
      </c>
      <c r="D1286" s="45"/>
      <c r="E1286" s="14">
        <v>3696</v>
      </c>
      <c r="F1286" s="45" t="s">
        <v>163</v>
      </c>
    </row>
    <row r="1287" spans="1:6" x14ac:dyDescent="0.15">
      <c r="A1287" s="14" t="s">
        <v>2727</v>
      </c>
      <c r="B1287" s="44" t="s">
        <v>2728</v>
      </c>
      <c r="C1287" s="45" t="s">
        <v>144</v>
      </c>
      <c r="D1287" s="45"/>
      <c r="E1287" s="14">
        <v>2970</v>
      </c>
      <c r="F1287" s="45" t="s">
        <v>163</v>
      </c>
    </row>
    <row r="1288" spans="1:6" x14ac:dyDescent="0.15">
      <c r="A1288" s="50" t="s">
        <v>2729</v>
      </c>
      <c r="B1288" s="51" t="s">
        <v>2730</v>
      </c>
      <c r="C1288" s="37" t="s">
        <v>144</v>
      </c>
      <c r="D1288" s="24"/>
      <c r="E1288" s="14">
        <v>8800</v>
      </c>
      <c r="F1288" s="37" t="s">
        <v>163</v>
      </c>
    </row>
    <row r="1289" spans="1:6" x14ac:dyDescent="0.15">
      <c r="A1289" s="50" t="s">
        <v>2731</v>
      </c>
      <c r="B1289" s="51" t="s">
        <v>2732</v>
      </c>
      <c r="C1289" s="37" t="s">
        <v>144</v>
      </c>
      <c r="D1289" s="24"/>
      <c r="E1289" s="14">
        <v>7315</v>
      </c>
      <c r="F1289" s="37" t="s">
        <v>163</v>
      </c>
    </row>
    <row r="1290" spans="1:6" x14ac:dyDescent="0.15">
      <c r="A1290" s="50" t="s">
        <v>2733</v>
      </c>
      <c r="B1290" s="51" t="s">
        <v>2734</v>
      </c>
      <c r="C1290" s="37" t="s">
        <v>144</v>
      </c>
      <c r="D1290" s="24"/>
      <c r="E1290" s="14">
        <v>5830</v>
      </c>
      <c r="F1290" s="37" t="s">
        <v>163</v>
      </c>
    </row>
    <row r="1291" spans="1:6" x14ac:dyDescent="0.15">
      <c r="A1291" s="50" t="s">
        <v>2735</v>
      </c>
      <c r="B1291" s="51" t="s">
        <v>2736</v>
      </c>
      <c r="C1291" s="37" t="s">
        <v>144</v>
      </c>
      <c r="D1291" s="24"/>
      <c r="E1291" s="14">
        <v>4950</v>
      </c>
      <c r="F1291" s="37" t="s">
        <v>163</v>
      </c>
    </row>
    <row r="1292" spans="1:6" x14ac:dyDescent="0.15">
      <c r="A1292" s="50" t="s">
        <v>2737</v>
      </c>
      <c r="B1292" s="51" t="s">
        <v>2738</v>
      </c>
      <c r="C1292" s="37" t="s">
        <v>144</v>
      </c>
      <c r="D1292" s="37"/>
      <c r="E1292" s="14">
        <v>3960</v>
      </c>
      <c r="F1292" s="37" t="s">
        <v>163</v>
      </c>
    </row>
    <row r="1293" spans="1:6" x14ac:dyDescent="0.15">
      <c r="A1293" s="50" t="s">
        <v>2739</v>
      </c>
      <c r="B1293" s="51" t="s">
        <v>2740</v>
      </c>
      <c r="C1293" s="37" t="s">
        <v>144</v>
      </c>
      <c r="D1293" s="24"/>
      <c r="E1293" s="14">
        <v>3300</v>
      </c>
      <c r="F1293" s="37" t="s">
        <v>163</v>
      </c>
    </row>
    <row r="1294" spans="1:6" x14ac:dyDescent="0.15">
      <c r="A1294" s="50" t="s">
        <v>2741</v>
      </c>
      <c r="B1294" s="51" t="s">
        <v>2742</v>
      </c>
      <c r="C1294" s="37" t="s">
        <v>144</v>
      </c>
      <c r="D1294" s="24"/>
      <c r="E1294" s="14">
        <v>2750</v>
      </c>
      <c r="F1294" s="37" t="s">
        <v>163</v>
      </c>
    </row>
    <row r="1295" spans="1:6" x14ac:dyDescent="0.15">
      <c r="A1295" s="50" t="s">
        <v>2743</v>
      </c>
      <c r="B1295" s="51" t="s">
        <v>2744</v>
      </c>
      <c r="C1295" s="37" t="s">
        <v>144</v>
      </c>
      <c r="D1295" s="24"/>
      <c r="E1295" s="14">
        <v>2200</v>
      </c>
      <c r="F1295" s="37" t="s">
        <v>163</v>
      </c>
    </row>
    <row r="1296" spans="1:6" x14ac:dyDescent="0.15">
      <c r="A1296" s="50" t="s">
        <v>2745</v>
      </c>
      <c r="B1296" s="51" t="s">
        <v>2746</v>
      </c>
      <c r="C1296" s="37" t="s">
        <v>144</v>
      </c>
      <c r="D1296" s="24"/>
      <c r="E1296" s="14">
        <v>1870</v>
      </c>
      <c r="F1296" s="37" t="s">
        <v>163</v>
      </c>
    </row>
    <row r="1297" spans="1:6" x14ac:dyDescent="0.15">
      <c r="A1297" s="50" t="s">
        <v>2747</v>
      </c>
      <c r="B1297" s="51" t="s">
        <v>2748</v>
      </c>
      <c r="C1297" s="37" t="s">
        <v>144</v>
      </c>
      <c r="D1297" s="37"/>
      <c r="E1297" s="14">
        <v>1485</v>
      </c>
      <c r="F1297" s="37" t="s">
        <v>163</v>
      </c>
    </row>
    <row r="1298" spans="1:6" x14ac:dyDescent="0.15">
      <c r="A1298" s="50" t="s">
        <v>2749</v>
      </c>
      <c r="B1298" s="51" t="s">
        <v>2750</v>
      </c>
      <c r="C1298" s="37" t="s">
        <v>144</v>
      </c>
      <c r="D1298" s="24"/>
      <c r="E1298" s="14">
        <v>3300</v>
      </c>
      <c r="F1298" s="37" t="s">
        <v>163</v>
      </c>
    </row>
    <row r="1299" spans="1:6" x14ac:dyDescent="0.15">
      <c r="A1299" s="50" t="s">
        <v>2751</v>
      </c>
      <c r="B1299" s="51" t="s">
        <v>2752</v>
      </c>
      <c r="C1299" s="37" t="s">
        <v>144</v>
      </c>
      <c r="D1299" s="24"/>
      <c r="E1299" s="14">
        <v>2750</v>
      </c>
      <c r="F1299" s="37" t="s">
        <v>163</v>
      </c>
    </row>
    <row r="1300" spans="1:6" x14ac:dyDescent="0.15">
      <c r="A1300" s="50" t="s">
        <v>2753</v>
      </c>
      <c r="B1300" s="51" t="s">
        <v>2754</v>
      </c>
      <c r="C1300" s="37" t="s">
        <v>144</v>
      </c>
      <c r="D1300" s="24"/>
      <c r="E1300" s="14">
        <v>2200</v>
      </c>
      <c r="F1300" s="37" t="s">
        <v>163</v>
      </c>
    </row>
    <row r="1301" spans="1:6" x14ac:dyDescent="0.15">
      <c r="A1301" s="50" t="s">
        <v>2755</v>
      </c>
      <c r="B1301" s="51" t="s">
        <v>2756</v>
      </c>
      <c r="C1301" s="37" t="s">
        <v>144</v>
      </c>
      <c r="D1301" s="24"/>
      <c r="E1301" s="14">
        <v>1870</v>
      </c>
      <c r="F1301" s="37" t="s">
        <v>163</v>
      </c>
    </row>
    <row r="1302" spans="1:6" x14ac:dyDescent="0.15">
      <c r="A1302" s="50" t="s">
        <v>2757</v>
      </c>
      <c r="B1302" s="51" t="s">
        <v>2758</v>
      </c>
      <c r="C1302" s="37" t="s">
        <v>144</v>
      </c>
      <c r="D1302" s="37"/>
      <c r="E1302" s="14">
        <v>1485</v>
      </c>
      <c r="F1302" s="37" t="s">
        <v>163</v>
      </c>
    </row>
    <row r="1303" spans="1:6" x14ac:dyDescent="0.15">
      <c r="A1303" s="50" t="s">
        <v>2759</v>
      </c>
      <c r="B1303" s="51" t="s">
        <v>2760</v>
      </c>
      <c r="C1303" s="37" t="s">
        <v>144</v>
      </c>
      <c r="D1303" s="24"/>
      <c r="E1303" s="14">
        <v>2200</v>
      </c>
      <c r="F1303" s="37" t="s">
        <v>163</v>
      </c>
    </row>
    <row r="1304" spans="1:6" x14ac:dyDescent="0.15">
      <c r="A1304" s="50" t="s">
        <v>2761</v>
      </c>
      <c r="B1304" s="51" t="s">
        <v>2762</v>
      </c>
      <c r="C1304" s="37" t="s">
        <v>144</v>
      </c>
      <c r="D1304" s="24"/>
      <c r="E1304" s="14">
        <v>1815</v>
      </c>
      <c r="F1304" s="37" t="s">
        <v>163</v>
      </c>
    </row>
    <row r="1305" spans="1:6" x14ac:dyDescent="0.15">
      <c r="A1305" s="50" t="s">
        <v>2763</v>
      </c>
      <c r="B1305" s="51" t="s">
        <v>2764</v>
      </c>
      <c r="C1305" s="37" t="s">
        <v>144</v>
      </c>
      <c r="D1305" s="24"/>
      <c r="E1305" s="14">
        <v>1485</v>
      </c>
      <c r="F1305" s="37" t="s">
        <v>163</v>
      </c>
    </row>
    <row r="1306" spans="1:6" x14ac:dyDescent="0.15">
      <c r="A1306" s="50" t="s">
        <v>2765</v>
      </c>
      <c r="B1306" s="51" t="s">
        <v>2766</v>
      </c>
      <c r="C1306" s="37" t="s">
        <v>144</v>
      </c>
      <c r="D1306" s="24"/>
      <c r="E1306" s="14">
        <v>1265</v>
      </c>
      <c r="F1306" s="37" t="s">
        <v>163</v>
      </c>
    </row>
    <row r="1307" spans="1:6" x14ac:dyDescent="0.15">
      <c r="A1307" s="50" t="s">
        <v>2767</v>
      </c>
      <c r="B1307" s="51" t="s">
        <v>2768</v>
      </c>
      <c r="C1307" s="37" t="s">
        <v>144</v>
      </c>
      <c r="D1307" s="37"/>
      <c r="E1307" s="14">
        <v>990</v>
      </c>
      <c r="F1307" s="37" t="s">
        <v>163</v>
      </c>
    </row>
    <row r="1308" spans="1:6" x14ac:dyDescent="0.15">
      <c r="A1308" s="50" t="s">
        <v>2769</v>
      </c>
      <c r="B1308" s="51" t="s">
        <v>2770</v>
      </c>
      <c r="C1308" s="37" t="s">
        <v>144</v>
      </c>
      <c r="D1308" s="24"/>
      <c r="E1308" s="14">
        <v>2200</v>
      </c>
      <c r="F1308" s="37" t="s">
        <v>163</v>
      </c>
    </row>
    <row r="1309" spans="1:6" x14ac:dyDescent="0.15">
      <c r="A1309" s="50" t="s">
        <v>2771</v>
      </c>
      <c r="B1309" s="51" t="s">
        <v>2772</v>
      </c>
      <c r="C1309" s="37" t="s">
        <v>144</v>
      </c>
      <c r="D1309" s="24"/>
      <c r="E1309" s="14">
        <v>1815</v>
      </c>
      <c r="F1309" s="37" t="s">
        <v>163</v>
      </c>
    </row>
    <row r="1310" spans="1:6" x14ac:dyDescent="0.15">
      <c r="A1310" s="50" t="s">
        <v>2773</v>
      </c>
      <c r="B1310" s="51" t="s">
        <v>2774</v>
      </c>
      <c r="C1310" s="37" t="s">
        <v>144</v>
      </c>
      <c r="D1310" s="24"/>
      <c r="E1310" s="14">
        <v>1485</v>
      </c>
      <c r="F1310" s="37" t="s">
        <v>163</v>
      </c>
    </row>
    <row r="1311" spans="1:6" x14ac:dyDescent="0.15">
      <c r="A1311" s="50" t="s">
        <v>2775</v>
      </c>
      <c r="B1311" s="51" t="s">
        <v>2776</v>
      </c>
      <c r="C1311" s="37" t="s">
        <v>144</v>
      </c>
      <c r="D1311" s="24"/>
      <c r="E1311" s="14">
        <v>1265</v>
      </c>
      <c r="F1311" s="37" t="s">
        <v>163</v>
      </c>
    </row>
    <row r="1312" spans="1:6" x14ac:dyDescent="0.15">
      <c r="A1312" s="50" t="s">
        <v>2777</v>
      </c>
      <c r="B1312" s="51" t="s">
        <v>2778</v>
      </c>
      <c r="C1312" s="37" t="s">
        <v>144</v>
      </c>
      <c r="D1312" s="37"/>
      <c r="E1312" s="14">
        <v>990</v>
      </c>
      <c r="F1312" s="37" t="s">
        <v>163</v>
      </c>
    </row>
    <row r="1313" spans="1:6" x14ac:dyDescent="0.15">
      <c r="A1313" s="54" t="s">
        <v>2779</v>
      </c>
      <c r="B1313" s="51" t="s">
        <v>2780</v>
      </c>
      <c r="C1313" s="55" t="s">
        <v>144</v>
      </c>
      <c r="D1313" s="55"/>
      <c r="E1313" s="14">
        <v>8800</v>
      </c>
      <c r="F1313" s="60" t="s">
        <v>163</v>
      </c>
    </row>
    <row r="1314" spans="1:6" x14ac:dyDescent="0.15">
      <c r="A1314" s="54" t="s">
        <v>2781</v>
      </c>
      <c r="B1314" s="51" t="s">
        <v>2782</v>
      </c>
      <c r="C1314" s="55" t="s">
        <v>144</v>
      </c>
      <c r="D1314" s="55"/>
      <c r="E1314" s="14">
        <v>7400</v>
      </c>
      <c r="F1314" s="60" t="s">
        <v>163</v>
      </c>
    </row>
    <row r="1315" spans="1:6" x14ac:dyDescent="0.15">
      <c r="A1315" s="54" t="s">
        <v>2783</v>
      </c>
      <c r="B1315" s="51" t="s">
        <v>2784</v>
      </c>
      <c r="C1315" s="55" t="s">
        <v>144</v>
      </c>
      <c r="D1315" s="55"/>
      <c r="E1315" s="14">
        <v>5800</v>
      </c>
      <c r="F1315" s="60" t="s">
        <v>163</v>
      </c>
    </row>
    <row r="1316" spans="1:6" x14ac:dyDescent="0.15">
      <c r="A1316" s="54" t="s">
        <v>2785</v>
      </c>
      <c r="B1316" s="51" t="s">
        <v>2786</v>
      </c>
      <c r="C1316" s="55" t="s">
        <v>144</v>
      </c>
      <c r="D1316" s="55"/>
      <c r="E1316" s="14">
        <v>5000</v>
      </c>
      <c r="F1316" s="60" t="s">
        <v>163</v>
      </c>
    </row>
    <row r="1317" spans="1:6" x14ac:dyDescent="0.15">
      <c r="A1317" s="54" t="s">
        <v>2787</v>
      </c>
      <c r="B1317" s="51" t="s">
        <v>2788</v>
      </c>
      <c r="C1317" s="55" t="s">
        <v>144</v>
      </c>
      <c r="D1317" s="55"/>
      <c r="E1317" s="14">
        <v>3960</v>
      </c>
      <c r="F1317" s="60" t="s">
        <v>163</v>
      </c>
    </row>
    <row r="1318" spans="1:6" x14ac:dyDescent="0.15">
      <c r="A1318" s="50" t="s">
        <v>2789</v>
      </c>
      <c r="B1318" s="51" t="s">
        <v>2790</v>
      </c>
      <c r="C1318" s="37" t="s">
        <v>144</v>
      </c>
      <c r="D1318" s="24"/>
      <c r="E1318" s="14">
        <v>8000</v>
      </c>
      <c r="F1318" s="37" t="s">
        <v>163</v>
      </c>
    </row>
    <row r="1319" spans="1:6" x14ac:dyDescent="0.15">
      <c r="A1319" s="50" t="s">
        <v>2791</v>
      </c>
      <c r="B1319" s="51" t="s">
        <v>2792</v>
      </c>
      <c r="C1319" s="37" t="s">
        <v>144</v>
      </c>
      <c r="D1319" s="24"/>
      <c r="E1319" s="14">
        <v>6650</v>
      </c>
      <c r="F1319" s="37" t="s">
        <v>163</v>
      </c>
    </row>
    <row r="1320" spans="1:6" x14ac:dyDescent="0.15">
      <c r="A1320" s="50" t="s">
        <v>2793</v>
      </c>
      <c r="B1320" s="51" t="s">
        <v>2794</v>
      </c>
      <c r="C1320" s="37" t="s">
        <v>144</v>
      </c>
      <c r="D1320" s="24"/>
      <c r="E1320" s="14">
        <v>5300</v>
      </c>
      <c r="F1320" s="37" t="s">
        <v>163</v>
      </c>
    </row>
    <row r="1321" spans="1:6" x14ac:dyDescent="0.15">
      <c r="A1321" s="50" t="s">
        <v>2795</v>
      </c>
      <c r="B1321" s="51" t="s">
        <v>2796</v>
      </c>
      <c r="C1321" s="37" t="s">
        <v>144</v>
      </c>
      <c r="D1321" s="24"/>
      <c r="E1321" s="14">
        <v>4500</v>
      </c>
      <c r="F1321" s="37" t="s">
        <v>163</v>
      </c>
    </row>
    <row r="1322" spans="1:6" x14ac:dyDescent="0.15">
      <c r="A1322" s="50" t="s">
        <v>2797</v>
      </c>
      <c r="B1322" s="51" t="s">
        <v>2798</v>
      </c>
      <c r="C1322" s="37" t="s">
        <v>144</v>
      </c>
      <c r="D1322" s="37"/>
      <c r="E1322" s="14">
        <v>3600</v>
      </c>
      <c r="F1322" s="37" t="s">
        <v>163</v>
      </c>
    </row>
    <row r="1323" spans="1:6" x14ac:dyDescent="0.15">
      <c r="A1323" s="50" t="s">
        <v>2799</v>
      </c>
      <c r="B1323" s="51" t="s">
        <v>2800</v>
      </c>
      <c r="C1323" s="37" t="s">
        <v>144</v>
      </c>
      <c r="D1323" s="24"/>
      <c r="E1323" s="14">
        <v>3000</v>
      </c>
      <c r="F1323" s="37" t="s">
        <v>163</v>
      </c>
    </row>
    <row r="1324" spans="1:6" x14ac:dyDescent="0.15">
      <c r="A1324" s="50" t="s">
        <v>2801</v>
      </c>
      <c r="B1324" s="51" t="s">
        <v>2802</v>
      </c>
      <c r="C1324" s="37" t="s">
        <v>144</v>
      </c>
      <c r="D1324" s="24"/>
      <c r="E1324" s="14">
        <v>2500</v>
      </c>
      <c r="F1324" s="37" t="s">
        <v>163</v>
      </c>
    </row>
    <row r="1325" spans="1:6" x14ac:dyDescent="0.15">
      <c r="A1325" s="50" t="s">
        <v>2803</v>
      </c>
      <c r="B1325" s="51" t="s">
        <v>2804</v>
      </c>
      <c r="C1325" s="37" t="s">
        <v>144</v>
      </c>
      <c r="D1325" s="24"/>
      <c r="E1325" s="14">
        <v>2000</v>
      </c>
      <c r="F1325" s="37" t="s">
        <v>163</v>
      </c>
    </row>
    <row r="1326" spans="1:6" x14ac:dyDescent="0.15">
      <c r="A1326" s="50" t="s">
        <v>2805</v>
      </c>
      <c r="B1326" s="51" t="s">
        <v>2806</v>
      </c>
      <c r="C1326" s="37" t="s">
        <v>144</v>
      </c>
      <c r="D1326" s="24"/>
      <c r="E1326" s="14">
        <v>1700</v>
      </c>
      <c r="F1326" s="37" t="s">
        <v>163</v>
      </c>
    </row>
    <row r="1327" spans="1:6" x14ac:dyDescent="0.15">
      <c r="A1327" s="50" t="s">
        <v>2807</v>
      </c>
      <c r="B1327" s="51" t="s">
        <v>2808</v>
      </c>
      <c r="C1327" s="37" t="s">
        <v>144</v>
      </c>
      <c r="D1327" s="37"/>
      <c r="E1327" s="14">
        <v>1350</v>
      </c>
      <c r="F1327" s="37" t="s">
        <v>163</v>
      </c>
    </row>
    <row r="1328" spans="1:6" x14ac:dyDescent="0.15">
      <c r="A1328" s="54" t="s">
        <v>2809</v>
      </c>
      <c r="B1328" s="51" t="s">
        <v>2810</v>
      </c>
      <c r="C1328" s="55" t="s">
        <v>144</v>
      </c>
      <c r="D1328" s="55"/>
      <c r="E1328" s="14">
        <v>15885</v>
      </c>
      <c r="F1328" s="55" t="s">
        <v>230</v>
      </c>
    </row>
    <row r="1329" spans="1:6" x14ac:dyDescent="0.15">
      <c r="A1329" s="54" t="s">
        <v>2811</v>
      </c>
      <c r="B1329" s="51" t="s">
        <v>2812</v>
      </c>
      <c r="C1329" s="55" t="s">
        <v>144</v>
      </c>
      <c r="D1329" s="55"/>
      <c r="E1329" s="14">
        <v>13185</v>
      </c>
      <c r="F1329" s="55" t="s">
        <v>230</v>
      </c>
    </row>
    <row r="1330" spans="1:6" x14ac:dyDescent="0.15">
      <c r="A1330" s="54" t="s">
        <v>2813</v>
      </c>
      <c r="B1330" s="51" t="s">
        <v>2814</v>
      </c>
      <c r="C1330" s="55" t="s">
        <v>144</v>
      </c>
      <c r="D1330" s="55"/>
      <c r="E1330" s="14">
        <v>10484</v>
      </c>
      <c r="F1330" s="55" t="s">
        <v>230</v>
      </c>
    </row>
    <row r="1331" spans="1:6" x14ac:dyDescent="0.15">
      <c r="A1331" s="54" t="s">
        <v>2815</v>
      </c>
      <c r="B1331" s="51" t="s">
        <v>2816</v>
      </c>
      <c r="C1331" s="55" t="s">
        <v>144</v>
      </c>
      <c r="D1331" s="55"/>
      <c r="E1331" s="14">
        <v>8896</v>
      </c>
      <c r="F1331" s="55" t="s">
        <v>230</v>
      </c>
    </row>
    <row r="1332" spans="1:6" x14ac:dyDescent="0.15">
      <c r="A1332" s="54" t="s">
        <v>2817</v>
      </c>
      <c r="B1332" s="51" t="s">
        <v>2818</v>
      </c>
      <c r="C1332" s="55" t="s">
        <v>144</v>
      </c>
      <c r="D1332" s="55"/>
      <c r="E1332" s="14">
        <v>7148</v>
      </c>
      <c r="F1332" s="55" t="s">
        <v>230</v>
      </c>
    </row>
    <row r="1333" spans="1:6" x14ac:dyDescent="0.15">
      <c r="A1333" s="54" t="s">
        <v>2819</v>
      </c>
      <c r="B1333" s="51" t="s">
        <v>2820</v>
      </c>
      <c r="C1333" s="55" t="s">
        <v>144</v>
      </c>
      <c r="D1333" s="55"/>
      <c r="E1333" s="14">
        <v>11923</v>
      </c>
      <c r="F1333" s="55" t="s">
        <v>230</v>
      </c>
    </row>
    <row r="1334" spans="1:6" x14ac:dyDescent="0.15">
      <c r="A1334" s="54" t="s">
        <v>2821</v>
      </c>
      <c r="B1334" s="51" t="s">
        <v>2822</v>
      </c>
      <c r="C1334" s="55" t="s">
        <v>144</v>
      </c>
      <c r="D1334" s="55"/>
      <c r="E1334" s="14">
        <v>9896</v>
      </c>
      <c r="F1334" s="55" t="s">
        <v>230</v>
      </c>
    </row>
    <row r="1335" spans="1:6" x14ac:dyDescent="0.15">
      <c r="A1335" s="54" t="s">
        <v>2823</v>
      </c>
      <c r="B1335" s="51" t="s">
        <v>2824</v>
      </c>
      <c r="C1335" s="55" t="s">
        <v>144</v>
      </c>
      <c r="D1335" s="55"/>
      <c r="E1335" s="14">
        <v>7869</v>
      </c>
      <c r="F1335" s="55" t="s">
        <v>230</v>
      </c>
    </row>
    <row r="1336" spans="1:6" x14ac:dyDescent="0.15">
      <c r="A1336" s="54" t="s">
        <v>2825</v>
      </c>
      <c r="B1336" s="51" t="s">
        <v>2826</v>
      </c>
      <c r="C1336" s="55" t="s">
        <v>144</v>
      </c>
      <c r="D1336" s="55"/>
      <c r="E1336" s="14">
        <v>6677</v>
      </c>
      <c r="F1336" s="55" t="s">
        <v>230</v>
      </c>
    </row>
    <row r="1337" spans="1:6" x14ac:dyDescent="0.15">
      <c r="A1337" s="54" t="s">
        <v>2827</v>
      </c>
      <c r="B1337" s="51" t="s">
        <v>2828</v>
      </c>
      <c r="C1337" s="55" t="s">
        <v>144</v>
      </c>
      <c r="D1337" s="55"/>
      <c r="E1337" s="14">
        <v>5365</v>
      </c>
      <c r="F1337" s="55" t="s">
        <v>230</v>
      </c>
    </row>
    <row r="1338" spans="1:6" x14ac:dyDescent="0.15">
      <c r="A1338" s="12" t="s">
        <v>2829</v>
      </c>
      <c r="B1338" s="12" t="s">
        <v>2830</v>
      </c>
      <c r="C1338" s="13" t="s">
        <v>144</v>
      </c>
      <c r="D1338" s="13"/>
      <c r="E1338" s="14">
        <v>30372</v>
      </c>
      <c r="F1338" s="13" t="s">
        <v>230</v>
      </c>
    </row>
    <row r="1339" spans="1:6" x14ac:dyDescent="0.15">
      <c r="A1339" s="12" t="s">
        <v>2831</v>
      </c>
      <c r="B1339" s="12" t="s">
        <v>2832</v>
      </c>
      <c r="C1339" s="13" t="s">
        <v>144</v>
      </c>
      <c r="D1339" s="13"/>
      <c r="E1339" s="14">
        <v>25209</v>
      </c>
      <c r="F1339" s="13" t="s">
        <v>230</v>
      </c>
    </row>
    <row r="1340" spans="1:6" x14ac:dyDescent="0.15">
      <c r="A1340" s="50" t="s">
        <v>2833</v>
      </c>
      <c r="B1340" s="51" t="s">
        <v>2834</v>
      </c>
      <c r="C1340" s="37" t="s">
        <v>144</v>
      </c>
      <c r="D1340" s="37"/>
      <c r="E1340" s="14">
        <v>30372</v>
      </c>
      <c r="F1340" s="37" t="s">
        <v>230</v>
      </c>
    </row>
    <row r="1341" spans="1:6" x14ac:dyDescent="0.15">
      <c r="A1341" s="50" t="s">
        <v>2835</v>
      </c>
      <c r="B1341" s="51" t="s">
        <v>2836</v>
      </c>
      <c r="C1341" s="37" t="s">
        <v>144</v>
      </c>
      <c r="D1341" s="37"/>
      <c r="E1341" s="14">
        <v>25209</v>
      </c>
      <c r="F1341" s="37" t="s">
        <v>230</v>
      </c>
    </row>
    <row r="1342" spans="1:6" x14ac:dyDescent="0.15">
      <c r="A1342" s="50" t="s">
        <v>2837</v>
      </c>
      <c r="B1342" s="51" t="s">
        <v>2838</v>
      </c>
      <c r="C1342" s="37" t="s">
        <v>144</v>
      </c>
      <c r="D1342" s="37"/>
      <c r="E1342" s="14">
        <v>20046</v>
      </c>
      <c r="F1342" s="37" t="s">
        <v>230</v>
      </c>
    </row>
    <row r="1343" spans="1:6" x14ac:dyDescent="0.15">
      <c r="A1343" s="50" t="s">
        <v>2839</v>
      </c>
      <c r="B1343" s="51" t="s">
        <v>2840</v>
      </c>
      <c r="C1343" s="37" t="s">
        <v>144</v>
      </c>
      <c r="D1343" s="37"/>
      <c r="E1343" s="14">
        <v>17008</v>
      </c>
      <c r="F1343" s="37" t="s">
        <v>230</v>
      </c>
    </row>
    <row r="1344" spans="1:6" x14ac:dyDescent="0.15">
      <c r="A1344" s="50" t="s">
        <v>2841</v>
      </c>
      <c r="B1344" s="51" t="s">
        <v>2842</v>
      </c>
      <c r="C1344" s="37" t="s">
        <v>144</v>
      </c>
      <c r="D1344" s="37"/>
      <c r="E1344" s="14">
        <v>13667</v>
      </c>
      <c r="F1344" s="37" t="s">
        <v>230</v>
      </c>
    </row>
    <row r="1345" spans="1:6" x14ac:dyDescent="0.15">
      <c r="A1345" s="50" t="s">
        <v>2843</v>
      </c>
      <c r="B1345" s="51" t="s">
        <v>2844</v>
      </c>
      <c r="C1345" s="37" t="s">
        <v>144</v>
      </c>
      <c r="D1345" s="37"/>
      <c r="E1345" s="14">
        <v>22641</v>
      </c>
      <c r="F1345" s="37" t="s">
        <v>230</v>
      </c>
    </row>
    <row r="1346" spans="1:6" x14ac:dyDescent="0.15">
      <c r="A1346" s="50" t="s">
        <v>2845</v>
      </c>
      <c r="B1346" s="51" t="s">
        <v>2846</v>
      </c>
      <c r="C1346" s="37" t="s">
        <v>144</v>
      </c>
      <c r="D1346" s="37"/>
      <c r="E1346" s="14">
        <v>18792</v>
      </c>
      <c r="F1346" s="37" t="s">
        <v>230</v>
      </c>
    </row>
    <row r="1347" spans="1:6" x14ac:dyDescent="0.15">
      <c r="A1347" s="50" t="s">
        <v>2847</v>
      </c>
      <c r="B1347" s="51" t="s">
        <v>2848</v>
      </c>
      <c r="C1347" s="37" t="s">
        <v>144</v>
      </c>
      <c r="D1347" s="37"/>
      <c r="E1347" s="14">
        <v>14943</v>
      </c>
      <c r="F1347" s="37" t="s">
        <v>230</v>
      </c>
    </row>
    <row r="1348" spans="1:6" x14ac:dyDescent="0.15">
      <c r="A1348" s="50" t="s">
        <v>2849</v>
      </c>
      <c r="B1348" s="51" t="s">
        <v>2850</v>
      </c>
      <c r="C1348" s="37" t="s">
        <v>144</v>
      </c>
      <c r="D1348" s="37"/>
      <c r="E1348" s="14">
        <v>12679</v>
      </c>
      <c r="F1348" s="37" t="s">
        <v>230</v>
      </c>
    </row>
    <row r="1349" spans="1:6" x14ac:dyDescent="0.15">
      <c r="A1349" s="50" t="s">
        <v>2851</v>
      </c>
      <c r="B1349" s="51" t="s">
        <v>2852</v>
      </c>
      <c r="C1349" s="37" t="s">
        <v>144</v>
      </c>
      <c r="D1349" s="37"/>
      <c r="E1349" s="14">
        <v>10188</v>
      </c>
      <c r="F1349" s="37" t="s">
        <v>230</v>
      </c>
    </row>
    <row r="1350" spans="1:6" x14ac:dyDescent="0.15">
      <c r="A1350" s="50" t="s">
        <v>2853</v>
      </c>
      <c r="B1350" s="51" t="s">
        <v>2854</v>
      </c>
      <c r="C1350" s="37" t="s">
        <v>144</v>
      </c>
      <c r="D1350" s="37"/>
      <c r="E1350" s="14">
        <v>22641</v>
      </c>
      <c r="F1350" s="37" t="s">
        <v>230</v>
      </c>
    </row>
    <row r="1351" spans="1:6" x14ac:dyDescent="0.15">
      <c r="A1351" s="50" t="s">
        <v>2855</v>
      </c>
      <c r="B1351" s="51" t="s">
        <v>2856</v>
      </c>
      <c r="C1351" s="37" t="s">
        <v>144</v>
      </c>
      <c r="D1351" s="37"/>
      <c r="E1351" s="14">
        <v>18792</v>
      </c>
      <c r="F1351" s="37" t="s">
        <v>230</v>
      </c>
    </row>
    <row r="1352" spans="1:6" x14ac:dyDescent="0.15">
      <c r="A1352" s="50" t="s">
        <v>2857</v>
      </c>
      <c r="B1352" s="51" t="s">
        <v>2858</v>
      </c>
      <c r="C1352" s="37" t="s">
        <v>144</v>
      </c>
      <c r="D1352" s="37"/>
      <c r="E1352" s="14">
        <v>14943</v>
      </c>
      <c r="F1352" s="37" t="s">
        <v>230</v>
      </c>
    </row>
    <row r="1353" spans="1:6" x14ac:dyDescent="0.15">
      <c r="A1353" s="50" t="s">
        <v>2859</v>
      </c>
      <c r="B1353" s="51" t="s">
        <v>2860</v>
      </c>
      <c r="C1353" s="37" t="s">
        <v>144</v>
      </c>
      <c r="D1353" s="37"/>
      <c r="E1353" s="14">
        <v>12679</v>
      </c>
      <c r="F1353" s="37" t="s">
        <v>230</v>
      </c>
    </row>
    <row r="1354" spans="1:6" x14ac:dyDescent="0.15">
      <c r="A1354" s="50" t="s">
        <v>2861</v>
      </c>
      <c r="B1354" s="51" t="s">
        <v>2862</v>
      </c>
      <c r="C1354" s="37" t="s">
        <v>144</v>
      </c>
      <c r="D1354" s="37"/>
      <c r="E1354" s="14">
        <v>10188</v>
      </c>
      <c r="F1354" s="37" t="s">
        <v>230</v>
      </c>
    </row>
    <row r="1355" spans="1:6" x14ac:dyDescent="0.15">
      <c r="A1355" s="50" t="s">
        <v>2863</v>
      </c>
      <c r="B1355" s="51" t="s">
        <v>2864</v>
      </c>
      <c r="C1355" s="37" t="s">
        <v>144</v>
      </c>
      <c r="D1355" s="37"/>
      <c r="E1355" s="14">
        <v>33962</v>
      </c>
      <c r="F1355" s="37" t="s">
        <v>230</v>
      </c>
    </row>
    <row r="1356" spans="1:6" x14ac:dyDescent="0.15">
      <c r="A1356" s="50" t="s">
        <v>2865</v>
      </c>
      <c r="B1356" s="51" t="s">
        <v>2866</v>
      </c>
      <c r="C1356" s="37" t="s">
        <v>144</v>
      </c>
      <c r="D1356" s="37"/>
      <c r="E1356" s="14">
        <v>28188</v>
      </c>
      <c r="F1356" s="37" t="s">
        <v>230</v>
      </c>
    </row>
    <row r="1357" spans="1:6" x14ac:dyDescent="0.15">
      <c r="A1357" s="50" t="s">
        <v>2867</v>
      </c>
      <c r="B1357" s="51" t="s">
        <v>2868</v>
      </c>
      <c r="C1357" s="37" t="s">
        <v>144</v>
      </c>
      <c r="D1357" s="37"/>
      <c r="E1357" s="14">
        <v>22415</v>
      </c>
      <c r="F1357" s="37" t="s">
        <v>230</v>
      </c>
    </row>
    <row r="1358" spans="1:6" x14ac:dyDescent="0.15">
      <c r="A1358" s="50" t="s">
        <v>2869</v>
      </c>
      <c r="B1358" s="51" t="s">
        <v>2870</v>
      </c>
      <c r="C1358" s="37" t="s">
        <v>144</v>
      </c>
      <c r="D1358" s="37"/>
      <c r="E1358" s="14">
        <v>19019</v>
      </c>
      <c r="F1358" s="37" t="s">
        <v>230</v>
      </c>
    </row>
    <row r="1359" spans="1:6" x14ac:dyDescent="0.15">
      <c r="A1359" s="50" t="s">
        <v>2871</v>
      </c>
      <c r="B1359" s="51" t="s">
        <v>2872</v>
      </c>
      <c r="C1359" s="37" t="s">
        <v>144</v>
      </c>
      <c r="D1359" s="37"/>
      <c r="E1359" s="14">
        <v>15283</v>
      </c>
      <c r="F1359" s="37" t="s">
        <v>230</v>
      </c>
    </row>
    <row r="1360" spans="1:6" x14ac:dyDescent="0.15">
      <c r="A1360" s="14" t="s">
        <v>2873</v>
      </c>
      <c r="B1360" s="44" t="s">
        <v>2874</v>
      </c>
      <c r="C1360" s="45" t="s">
        <v>144</v>
      </c>
      <c r="D1360" s="45"/>
      <c r="E1360" s="14">
        <v>16981</v>
      </c>
      <c r="F1360" s="45" t="s">
        <v>230</v>
      </c>
    </row>
    <row r="1361" spans="1:6" x14ac:dyDescent="0.15">
      <c r="A1361" s="14" t="s">
        <v>2875</v>
      </c>
      <c r="B1361" s="44" t="s">
        <v>2876</v>
      </c>
      <c r="C1361" s="45" t="s">
        <v>144</v>
      </c>
      <c r="D1361" s="45"/>
      <c r="E1361" s="14">
        <v>14094</v>
      </c>
      <c r="F1361" s="45" t="s">
        <v>230</v>
      </c>
    </row>
    <row r="1362" spans="1:6" x14ac:dyDescent="0.15">
      <c r="A1362" s="14" t="s">
        <v>2877</v>
      </c>
      <c r="B1362" s="44" t="s">
        <v>2878</v>
      </c>
      <c r="C1362" s="45" t="s">
        <v>144</v>
      </c>
      <c r="D1362" s="45"/>
      <c r="E1362" s="14">
        <v>11207</v>
      </c>
      <c r="F1362" s="45" t="s">
        <v>230</v>
      </c>
    </row>
    <row r="1363" spans="1:6" x14ac:dyDescent="0.15">
      <c r="A1363" s="14" t="s">
        <v>2879</v>
      </c>
      <c r="B1363" s="44" t="s">
        <v>2880</v>
      </c>
      <c r="C1363" s="45" t="s">
        <v>144</v>
      </c>
      <c r="D1363" s="45"/>
      <c r="E1363" s="14">
        <v>9509</v>
      </c>
      <c r="F1363" s="45" t="s">
        <v>230</v>
      </c>
    </row>
    <row r="1364" spans="1:6" x14ac:dyDescent="0.15">
      <c r="A1364" s="14" t="s">
        <v>2881</v>
      </c>
      <c r="B1364" s="44" t="s">
        <v>2882</v>
      </c>
      <c r="C1364" s="45" t="s">
        <v>144</v>
      </c>
      <c r="D1364" s="45"/>
      <c r="E1364" s="14">
        <v>7641</v>
      </c>
      <c r="F1364" s="45" t="s">
        <v>230</v>
      </c>
    </row>
    <row r="1365" spans="1:6" x14ac:dyDescent="0.15">
      <c r="A1365" s="50" t="s">
        <v>2883</v>
      </c>
      <c r="B1365" s="51" t="s">
        <v>2884</v>
      </c>
      <c r="C1365" s="37" t="s">
        <v>144</v>
      </c>
      <c r="D1365" s="37"/>
      <c r="E1365" s="14">
        <v>30372</v>
      </c>
      <c r="F1365" s="37" t="s">
        <v>230</v>
      </c>
    </row>
    <row r="1366" spans="1:6" x14ac:dyDescent="0.15">
      <c r="A1366" s="50" t="s">
        <v>2885</v>
      </c>
      <c r="B1366" s="51" t="s">
        <v>2886</v>
      </c>
      <c r="C1366" s="37" t="s">
        <v>144</v>
      </c>
      <c r="D1366" s="37"/>
      <c r="E1366" s="14">
        <v>25209</v>
      </c>
      <c r="F1366" s="37" t="s">
        <v>230</v>
      </c>
    </row>
    <row r="1367" spans="1:6" x14ac:dyDescent="0.15">
      <c r="A1367" s="50" t="s">
        <v>2887</v>
      </c>
      <c r="B1367" s="51" t="s">
        <v>2888</v>
      </c>
      <c r="C1367" s="37" t="s">
        <v>144</v>
      </c>
      <c r="D1367" s="37"/>
      <c r="E1367" s="14">
        <v>20046</v>
      </c>
      <c r="F1367" s="37" t="s">
        <v>230</v>
      </c>
    </row>
    <row r="1368" spans="1:6" x14ac:dyDescent="0.15">
      <c r="A1368" s="50" t="s">
        <v>2889</v>
      </c>
      <c r="B1368" s="51" t="s">
        <v>2890</v>
      </c>
      <c r="C1368" s="37" t="s">
        <v>144</v>
      </c>
      <c r="D1368" s="37"/>
      <c r="E1368" s="14">
        <v>17008</v>
      </c>
      <c r="F1368" s="37" t="s">
        <v>230</v>
      </c>
    </row>
    <row r="1369" spans="1:6" x14ac:dyDescent="0.15">
      <c r="A1369" s="50" t="s">
        <v>2891</v>
      </c>
      <c r="B1369" s="51" t="s">
        <v>2892</v>
      </c>
      <c r="C1369" s="37" t="s">
        <v>144</v>
      </c>
      <c r="D1369" s="37"/>
      <c r="E1369" s="14">
        <v>13667</v>
      </c>
      <c r="F1369" s="37" t="s">
        <v>230</v>
      </c>
    </row>
    <row r="1370" spans="1:6" x14ac:dyDescent="0.15">
      <c r="A1370" s="50" t="s">
        <v>2893</v>
      </c>
      <c r="B1370" s="51" t="s">
        <v>2894</v>
      </c>
      <c r="C1370" s="37" t="s">
        <v>144</v>
      </c>
      <c r="D1370" s="37"/>
      <c r="E1370" s="14">
        <v>26795</v>
      </c>
      <c r="F1370" s="37" t="s">
        <v>230</v>
      </c>
    </row>
    <row r="1371" spans="1:6" x14ac:dyDescent="0.15">
      <c r="A1371" s="50" t="s">
        <v>2895</v>
      </c>
      <c r="B1371" s="51" t="s">
        <v>2896</v>
      </c>
      <c r="C1371" s="37" t="s">
        <v>144</v>
      </c>
      <c r="D1371" s="37"/>
      <c r="E1371" s="14">
        <v>22240</v>
      </c>
      <c r="F1371" s="37" t="s">
        <v>230</v>
      </c>
    </row>
    <row r="1372" spans="1:6" x14ac:dyDescent="0.15">
      <c r="A1372" s="50" t="s">
        <v>2897</v>
      </c>
      <c r="B1372" s="51" t="s">
        <v>2898</v>
      </c>
      <c r="C1372" s="37" t="s">
        <v>144</v>
      </c>
      <c r="D1372" s="37"/>
      <c r="E1372" s="14">
        <v>17685</v>
      </c>
      <c r="F1372" s="37" t="s">
        <v>230</v>
      </c>
    </row>
    <row r="1373" spans="1:6" x14ac:dyDescent="0.15">
      <c r="A1373" s="50" t="s">
        <v>2899</v>
      </c>
      <c r="B1373" s="51" t="s">
        <v>2900</v>
      </c>
      <c r="C1373" s="37" t="s">
        <v>144</v>
      </c>
      <c r="D1373" s="37"/>
      <c r="E1373" s="14">
        <v>15005</v>
      </c>
      <c r="F1373" s="37" t="s">
        <v>230</v>
      </c>
    </row>
    <row r="1374" spans="1:6" x14ac:dyDescent="0.15">
      <c r="A1374" s="50" t="s">
        <v>2901</v>
      </c>
      <c r="B1374" s="51" t="s">
        <v>2902</v>
      </c>
      <c r="C1374" s="37" t="s">
        <v>144</v>
      </c>
      <c r="D1374" s="37"/>
      <c r="E1374" s="14">
        <v>12058</v>
      </c>
      <c r="F1374" s="37" t="s">
        <v>230</v>
      </c>
    </row>
    <row r="1375" spans="1:6" x14ac:dyDescent="0.15">
      <c r="A1375" s="50" t="s">
        <v>2903</v>
      </c>
      <c r="B1375" s="51" t="s">
        <v>2904</v>
      </c>
      <c r="C1375" s="37" t="s">
        <v>144</v>
      </c>
      <c r="D1375" s="24"/>
      <c r="E1375" s="14">
        <v>1830</v>
      </c>
      <c r="F1375" s="37" t="s">
        <v>230</v>
      </c>
    </row>
    <row r="1376" spans="1:6" x14ac:dyDescent="0.15">
      <c r="A1376" s="50" t="s">
        <v>2905</v>
      </c>
      <c r="B1376" s="51" t="s">
        <v>2906</v>
      </c>
      <c r="C1376" s="37" t="s">
        <v>144</v>
      </c>
      <c r="D1376" s="24"/>
      <c r="E1376" s="14">
        <v>915</v>
      </c>
      <c r="F1376" s="37" t="s">
        <v>230</v>
      </c>
    </row>
    <row r="1377" spans="1:6" x14ac:dyDescent="0.15">
      <c r="A1377" s="50" t="s">
        <v>2907</v>
      </c>
      <c r="B1377" s="51" t="s">
        <v>2908</v>
      </c>
      <c r="C1377" s="37" t="s">
        <v>144</v>
      </c>
      <c r="D1377" s="24"/>
      <c r="E1377" s="14">
        <v>1375</v>
      </c>
      <c r="F1377" s="37" t="s">
        <v>230</v>
      </c>
    </row>
    <row r="1378" spans="1:6" x14ac:dyDescent="0.15">
      <c r="A1378" s="50" t="s">
        <v>2909</v>
      </c>
      <c r="B1378" s="51" t="s">
        <v>2910</v>
      </c>
      <c r="C1378" s="37" t="s">
        <v>144</v>
      </c>
      <c r="D1378" s="24"/>
      <c r="E1378" s="14">
        <v>1</v>
      </c>
      <c r="F1378" s="37" t="s">
        <v>163</v>
      </c>
    </row>
    <row r="1379" spans="1:6" x14ac:dyDescent="0.15">
      <c r="A1379" s="54" t="s">
        <v>2911</v>
      </c>
      <c r="B1379" s="51" t="s">
        <v>2912</v>
      </c>
      <c r="C1379" s="55" t="s">
        <v>144</v>
      </c>
      <c r="D1379" s="55"/>
      <c r="E1379" s="14">
        <v>1</v>
      </c>
      <c r="F1379" s="55" t="s">
        <v>163</v>
      </c>
    </row>
    <row r="1380" spans="1:6" x14ac:dyDescent="0.15">
      <c r="A1380" s="54" t="s">
        <v>2913</v>
      </c>
      <c r="B1380" s="51" t="s">
        <v>2914</v>
      </c>
      <c r="C1380" s="55" t="s">
        <v>144</v>
      </c>
      <c r="D1380" s="55"/>
      <c r="E1380" s="14">
        <v>1</v>
      </c>
      <c r="F1380" s="55" t="s">
        <v>163</v>
      </c>
    </row>
    <row r="1381" spans="1:6" x14ac:dyDescent="0.15">
      <c r="A1381" s="56" t="s">
        <v>2915</v>
      </c>
      <c r="B1381" s="57" t="s">
        <v>2916</v>
      </c>
      <c r="C1381" s="58" t="s">
        <v>144</v>
      </c>
      <c r="D1381" s="58"/>
      <c r="E1381" s="14">
        <v>1</v>
      </c>
      <c r="F1381" s="58" t="s">
        <v>163</v>
      </c>
    </row>
    <row r="1382" spans="1:6" x14ac:dyDescent="0.15">
      <c r="A1382" s="54" t="s">
        <v>2917</v>
      </c>
      <c r="B1382" s="51" t="s">
        <v>2918</v>
      </c>
      <c r="C1382" s="55" t="s">
        <v>144</v>
      </c>
      <c r="D1382" s="55"/>
      <c r="E1382" s="14">
        <v>1</v>
      </c>
      <c r="F1382" s="55" t="s">
        <v>163</v>
      </c>
    </row>
    <row r="1383" spans="1:6" x14ac:dyDescent="0.15">
      <c r="A1383" s="50" t="s">
        <v>2919</v>
      </c>
      <c r="B1383" s="51" t="s">
        <v>2920</v>
      </c>
      <c r="C1383" s="37" t="s">
        <v>144</v>
      </c>
      <c r="D1383" s="24"/>
      <c r="E1383" s="14">
        <v>1</v>
      </c>
      <c r="F1383" s="37" t="s">
        <v>163</v>
      </c>
    </row>
    <row r="1384" spans="1:6" x14ac:dyDescent="0.15">
      <c r="A1384" s="50" t="s">
        <v>2921</v>
      </c>
      <c r="B1384" s="51" t="s">
        <v>2922</v>
      </c>
      <c r="C1384" s="37" t="s">
        <v>144</v>
      </c>
      <c r="D1384" s="24"/>
      <c r="E1384" s="14">
        <v>1</v>
      </c>
      <c r="F1384" s="37" t="s">
        <v>163</v>
      </c>
    </row>
    <row r="1385" spans="1:6" x14ac:dyDescent="0.15">
      <c r="A1385" s="50" t="s">
        <v>2923</v>
      </c>
      <c r="B1385" s="51" t="s">
        <v>2924</v>
      </c>
      <c r="C1385" s="37" t="s">
        <v>144</v>
      </c>
      <c r="D1385" s="24"/>
      <c r="E1385" s="14">
        <v>1</v>
      </c>
      <c r="F1385" s="37" t="s">
        <v>163</v>
      </c>
    </row>
    <row r="1386" spans="1:6" x14ac:dyDescent="0.15">
      <c r="A1386" s="54" t="s">
        <v>2925</v>
      </c>
      <c r="B1386" s="51" t="s">
        <v>2926</v>
      </c>
      <c r="C1386" s="55" t="s">
        <v>144</v>
      </c>
      <c r="D1386" s="55"/>
      <c r="E1386" s="14">
        <v>1</v>
      </c>
      <c r="F1386" s="55" t="s">
        <v>163</v>
      </c>
    </row>
    <row r="1387" spans="1:6" x14ac:dyDescent="0.15">
      <c r="A1387" s="56" t="s">
        <v>2927</v>
      </c>
      <c r="B1387" s="57" t="s">
        <v>2928</v>
      </c>
      <c r="C1387" s="58" t="s">
        <v>144</v>
      </c>
      <c r="D1387" s="58"/>
      <c r="E1387" s="14">
        <v>1</v>
      </c>
      <c r="F1387" s="58" t="s">
        <v>163</v>
      </c>
    </row>
    <row r="1388" spans="1:6" x14ac:dyDescent="0.15">
      <c r="A1388" s="50" t="s">
        <v>2929</v>
      </c>
      <c r="B1388" s="51" t="s">
        <v>2930</v>
      </c>
      <c r="C1388" s="37" t="s">
        <v>144</v>
      </c>
      <c r="D1388" s="24"/>
      <c r="E1388" s="14">
        <v>1</v>
      </c>
      <c r="F1388" s="37" t="s">
        <v>163</v>
      </c>
    </row>
    <row r="1389" spans="1:6" x14ac:dyDescent="0.15">
      <c r="A1389" s="50" t="s">
        <v>2931</v>
      </c>
      <c r="B1389" s="51" t="s">
        <v>2932</v>
      </c>
      <c r="C1389" s="37" t="s">
        <v>144</v>
      </c>
      <c r="D1389" s="24"/>
      <c r="E1389" s="14">
        <v>1</v>
      </c>
      <c r="F1389" s="37" t="s">
        <v>163</v>
      </c>
    </row>
    <row r="1390" spans="1:6" x14ac:dyDescent="0.15">
      <c r="A1390" s="50" t="s">
        <v>2933</v>
      </c>
      <c r="B1390" s="51" t="s">
        <v>2934</v>
      </c>
      <c r="C1390" s="37" t="s">
        <v>144</v>
      </c>
      <c r="D1390" s="24"/>
      <c r="E1390" s="14">
        <v>1</v>
      </c>
      <c r="F1390" s="37" t="s">
        <v>163</v>
      </c>
    </row>
    <row r="1391" spans="1:6" x14ac:dyDescent="0.15">
      <c r="A1391" s="50" t="s">
        <v>2935</v>
      </c>
      <c r="B1391" s="51" t="s">
        <v>2936</v>
      </c>
      <c r="C1391" s="37" t="s">
        <v>144</v>
      </c>
      <c r="D1391" s="24"/>
      <c r="E1391" s="14">
        <v>1</v>
      </c>
      <c r="F1391" s="37" t="s">
        <v>163</v>
      </c>
    </row>
    <row r="1392" spans="1:6" x14ac:dyDescent="0.15">
      <c r="A1392" s="50" t="s">
        <v>2937</v>
      </c>
      <c r="B1392" s="51" t="s">
        <v>2938</v>
      </c>
      <c r="C1392" s="37" t="s">
        <v>144</v>
      </c>
      <c r="D1392" s="24"/>
      <c r="E1392" s="14">
        <v>1</v>
      </c>
      <c r="F1392" s="37" t="s">
        <v>163</v>
      </c>
    </row>
    <row r="1393" spans="1:6" x14ac:dyDescent="0.15">
      <c r="A1393" s="54" t="s">
        <v>2939</v>
      </c>
      <c r="B1393" s="51" t="s">
        <v>2940</v>
      </c>
      <c r="C1393" s="55" t="s">
        <v>144</v>
      </c>
      <c r="D1393" s="55"/>
      <c r="E1393" s="14">
        <v>1</v>
      </c>
      <c r="F1393" s="55" t="s">
        <v>163</v>
      </c>
    </row>
    <row r="1394" spans="1:6" x14ac:dyDescent="0.15">
      <c r="A1394" s="50" t="s">
        <v>2941</v>
      </c>
      <c r="B1394" s="51" t="s">
        <v>2942</v>
      </c>
      <c r="C1394" s="37" t="s">
        <v>144</v>
      </c>
      <c r="D1394" s="24"/>
      <c r="E1394" s="14">
        <v>1</v>
      </c>
      <c r="F1394" s="37" t="s">
        <v>163</v>
      </c>
    </row>
    <row r="1395" spans="1:6" x14ac:dyDescent="0.15">
      <c r="A1395" s="50" t="s">
        <v>2943</v>
      </c>
      <c r="B1395" s="51" t="s">
        <v>2944</v>
      </c>
      <c r="C1395" s="37" t="s">
        <v>144</v>
      </c>
      <c r="D1395" s="24"/>
      <c r="E1395" s="14">
        <v>1</v>
      </c>
      <c r="F1395" s="37" t="s">
        <v>163</v>
      </c>
    </row>
    <row r="1396" spans="1:6" x14ac:dyDescent="0.15">
      <c r="A1396" s="50" t="s">
        <v>2945</v>
      </c>
      <c r="B1396" s="51" t="s">
        <v>2946</v>
      </c>
      <c r="C1396" s="37" t="s">
        <v>144</v>
      </c>
      <c r="D1396" s="24"/>
      <c r="E1396" s="14">
        <v>1</v>
      </c>
      <c r="F1396" s="37" t="s">
        <v>163</v>
      </c>
    </row>
    <row r="1397" spans="1:6" x14ac:dyDescent="0.15">
      <c r="A1397" s="50" t="s">
        <v>2947</v>
      </c>
      <c r="B1397" s="51" t="s">
        <v>2948</v>
      </c>
      <c r="C1397" s="37" t="s">
        <v>144</v>
      </c>
      <c r="D1397" s="24"/>
      <c r="E1397" s="14">
        <v>1</v>
      </c>
      <c r="F1397" s="37" t="s">
        <v>163</v>
      </c>
    </row>
    <row r="1398" spans="1:6" x14ac:dyDescent="0.15">
      <c r="A1398" s="50" t="s">
        <v>2949</v>
      </c>
      <c r="B1398" s="51" t="s">
        <v>2950</v>
      </c>
      <c r="C1398" s="37" t="s">
        <v>144</v>
      </c>
      <c r="D1398" s="24"/>
      <c r="E1398" s="14">
        <v>1</v>
      </c>
      <c r="F1398" s="37" t="s">
        <v>163</v>
      </c>
    </row>
    <row r="1399" spans="1:6" x14ac:dyDescent="0.15">
      <c r="A1399" s="12" t="s">
        <v>2951</v>
      </c>
      <c r="B1399" s="12" t="s">
        <v>2952</v>
      </c>
      <c r="C1399" s="13" t="s">
        <v>144</v>
      </c>
      <c r="D1399" s="13"/>
      <c r="E1399" s="14">
        <v>1</v>
      </c>
      <c r="F1399" s="13" t="s">
        <v>163</v>
      </c>
    </row>
    <row r="1400" spans="1:6" x14ac:dyDescent="0.15">
      <c r="A1400" s="50" t="s">
        <v>2953</v>
      </c>
      <c r="B1400" s="51" t="s">
        <v>2954</v>
      </c>
      <c r="C1400" s="37" t="s">
        <v>144</v>
      </c>
      <c r="D1400" s="24"/>
      <c r="E1400" s="14">
        <v>1</v>
      </c>
      <c r="F1400" s="37" t="s">
        <v>163</v>
      </c>
    </row>
    <row r="1401" spans="1:6" x14ac:dyDescent="0.15">
      <c r="A1401" s="54" t="s">
        <v>2955</v>
      </c>
      <c r="B1401" s="51" t="s">
        <v>2956</v>
      </c>
      <c r="C1401" s="55" t="s">
        <v>144</v>
      </c>
      <c r="D1401" s="55"/>
      <c r="E1401" s="14">
        <v>1</v>
      </c>
      <c r="F1401" s="55" t="s">
        <v>163</v>
      </c>
    </row>
    <row r="1402" spans="1:6" x14ac:dyDescent="0.15">
      <c r="A1402" s="50" t="s">
        <v>2957</v>
      </c>
      <c r="B1402" s="51" t="s">
        <v>2958</v>
      </c>
      <c r="C1402" s="37" t="s">
        <v>144</v>
      </c>
      <c r="D1402" s="24"/>
      <c r="E1402" s="14">
        <v>1</v>
      </c>
      <c r="F1402" s="37" t="s">
        <v>163</v>
      </c>
    </row>
    <row r="1403" spans="1:6" x14ac:dyDescent="0.15">
      <c r="A1403" s="50" t="s">
        <v>2959</v>
      </c>
      <c r="B1403" s="51" t="s">
        <v>2960</v>
      </c>
      <c r="C1403" s="37" t="s">
        <v>144</v>
      </c>
      <c r="D1403" s="24"/>
      <c r="E1403" s="14">
        <v>1</v>
      </c>
      <c r="F1403" s="37" t="s">
        <v>163</v>
      </c>
    </row>
    <row r="1404" spans="1:6" x14ac:dyDescent="0.15">
      <c r="A1404" s="12" t="s">
        <v>2961</v>
      </c>
      <c r="B1404" s="26" t="s">
        <v>2962</v>
      </c>
      <c r="C1404" s="13" t="s">
        <v>144</v>
      </c>
      <c r="D1404" s="13"/>
      <c r="E1404" s="14">
        <v>1</v>
      </c>
      <c r="F1404" s="13" t="s">
        <v>163</v>
      </c>
    </row>
    <row r="1405" spans="1:6" x14ac:dyDescent="0.15">
      <c r="A1405" s="54" t="s">
        <v>2963</v>
      </c>
      <c r="B1405" s="51" t="s">
        <v>2964</v>
      </c>
      <c r="C1405" s="55" t="s">
        <v>144</v>
      </c>
      <c r="D1405" s="55"/>
      <c r="E1405" s="14">
        <v>1</v>
      </c>
      <c r="F1405" s="60" t="s">
        <v>163</v>
      </c>
    </row>
    <row r="1406" spans="1:6" x14ac:dyDescent="0.15">
      <c r="A1406" s="50" t="s">
        <v>2965</v>
      </c>
      <c r="B1406" s="51" t="s">
        <v>2966</v>
      </c>
      <c r="C1406" s="37" t="s">
        <v>144</v>
      </c>
      <c r="D1406" s="24"/>
      <c r="E1406" s="14">
        <v>1</v>
      </c>
      <c r="F1406" s="37" t="s">
        <v>163</v>
      </c>
    </row>
    <row r="1407" spans="1:6" x14ac:dyDescent="0.15">
      <c r="A1407" s="50" t="s">
        <v>2967</v>
      </c>
      <c r="B1407" s="51" t="s">
        <v>2968</v>
      </c>
      <c r="C1407" s="37" t="s">
        <v>144</v>
      </c>
      <c r="D1407" s="24"/>
      <c r="E1407" s="14">
        <v>1</v>
      </c>
      <c r="F1407" s="37" t="s">
        <v>163</v>
      </c>
    </row>
    <row r="1408" spans="1:6" x14ac:dyDescent="0.15">
      <c r="A1408" s="54" t="s">
        <v>2969</v>
      </c>
      <c r="B1408" s="51" t="s">
        <v>2970</v>
      </c>
      <c r="C1408" s="55" t="s">
        <v>144</v>
      </c>
      <c r="D1408" s="55"/>
      <c r="E1408" s="14">
        <v>1</v>
      </c>
      <c r="F1408" s="55" t="s">
        <v>163</v>
      </c>
    </row>
    <row r="1409" spans="1:6" x14ac:dyDescent="0.15">
      <c r="A1409" s="54" t="s">
        <v>2971</v>
      </c>
      <c r="B1409" s="51" t="s">
        <v>2972</v>
      </c>
      <c r="C1409" s="60" t="s">
        <v>144</v>
      </c>
      <c r="D1409" s="61"/>
      <c r="E1409" s="14">
        <v>1</v>
      </c>
      <c r="F1409" s="60" t="s">
        <v>163</v>
      </c>
    </row>
    <row r="1410" spans="1:6" x14ac:dyDescent="0.15">
      <c r="A1410" s="14" t="s">
        <v>2973</v>
      </c>
      <c r="B1410" s="44" t="s">
        <v>2974</v>
      </c>
      <c r="C1410" s="45" t="s">
        <v>144</v>
      </c>
      <c r="D1410" s="45"/>
      <c r="E1410" s="14" t="s">
        <v>2975</v>
      </c>
      <c r="F1410" s="45" t="s">
        <v>163</v>
      </c>
    </row>
    <row r="1411" spans="1:6" x14ac:dyDescent="0.15">
      <c r="A1411" s="14" t="s">
        <v>2976</v>
      </c>
      <c r="B1411" s="44" t="s">
        <v>2977</v>
      </c>
      <c r="C1411" s="45" t="s">
        <v>144</v>
      </c>
      <c r="D1411" s="45"/>
      <c r="E1411" s="14" t="s">
        <v>2975</v>
      </c>
      <c r="F1411" s="45" t="s">
        <v>163</v>
      </c>
    </row>
    <row r="1412" spans="1:6" x14ac:dyDescent="0.15">
      <c r="A1412" s="14" t="s">
        <v>2978</v>
      </c>
      <c r="B1412" s="44" t="s">
        <v>2979</v>
      </c>
      <c r="C1412" s="45" t="s">
        <v>144</v>
      </c>
      <c r="D1412" s="45"/>
      <c r="E1412" s="14" t="s">
        <v>2975</v>
      </c>
      <c r="F1412" s="45" t="s">
        <v>163</v>
      </c>
    </row>
    <row r="1413" spans="1:6" x14ac:dyDescent="0.15">
      <c r="A1413" s="14" t="s">
        <v>2980</v>
      </c>
      <c r="B1413" s="44" t="s">
        <v>2981</v>
      </c>
      <c r="C1413" s="45" t="s">
        <v>144</v>
      </c>
      <c r="D1413" s="45"/>
      <c r="E1413" s="14" t="s">
        <v>2975</v>
      </c>
      <c r="F1413" s="45" t="s">
        <v>163</v>
      </c>
    </row>
    <row r="1414" spans="1:6" x14ac:dyDescent="0.15">
      <c r="A1414" s="14" t="s">
        <v>2982</v>
      </c>
      <c r="B1414" s="44" t="s">
        <v>2983</v>
      </c>
      <c r="C1414" s="45" t="s">
        <v>144</v>
      </c>
      <c r="D1414" s="45"/>
      <c r="E1414" s="14" t="s">
        <v>2975</v>
      </c>
      <c r="F1414" s="45" t="s">
        <v>163</v>
      </c>
    </row>
    <row r="1415" spans="1:6" x14ac:dyDescent="0.15">
      <c r="A1415" s="14" t="s">
        <v>2984</v>
      </c>
      <c r="B1415" s="44" t="s">
        <v>2985</v>
      </c>
      <c r="C1415" s="45" t="s">
        <v>144</v>
      </c>
      <c r="D1415" s="45"/>
      <c r="E1415" s="14" t="s">
        <v>2975</v>
      </c>
      <c r="F1415" s="45" t="s">
        <v>163</v>
      </c>
    </row>
    <row r="1416" spans="1:6" x14ac:dyDescent="0.15">
      <c r="A1416" s="14" t="s">
        <v>2986</v>
      </c>
      <c r="B1416" s="44" t="s">
        <v>2987</v>
      </c>
      <c r="C1416" s="45" t="s">
        <v>144</v>
      </c>
      <c r="D1416" s="45"/>
      <c r="E1416" s="14" t="s">
        <v>2975</v>
      </c>
      <c r="F1416" s="45" t="s">
        <v>163</v>
      </c>
    </row>
    <row r="1417" spans="1:6" x14ac:dyDescent="0.15">
      <c r="A1417" s="14" t="s">
        <v>2988</v>
      </c>
      <c r="B1417" s="44" t="s">
        <v>2989</v>
      </c>
      <c r="C1417" s="45" t="s">
        <v>144</v>
      </c>
      <c r="D1417" s="45"/>
      <c r="E1417" s="14" t="s">
        <v>2975</v>
      </c>
      <c r="F1417" s="45" t="s">
        <v>163</v>
      </c>
    </row>
    <row r="1418" spans="1:6" x14ac:dyDescent="0.15">
      <c r="A1418" s="14" t="s">
        <v>2990</v>
      </c>
      <c r="B1418" s="44" t="s">
        <v>2991</v>
      </c>
      <c r="C1418" s="45" t="s">
        <v>144</v>
      </c>
      <c r="D1418" s="45"/>
      <c r="E1418" s="14" t="s">
        <v>2975</v>
      </c>
      <c r="F1418" s="45" t="s">
        <v>163</v>
      </c>
    </row>
    <row r="1419" spans="1:6" x14ac:dyDescent="0.15">
      <c r="A1419" s="14" t="s">
        <v>2992</v>
      </c>
      <c r="B1419" s="44" t="s">
        <v>2993</v>
      </c>
      <c r="C1419" s="45" t="s">
        <v>144</v>
      </c>
      <c r="D1419" s="45"/>
      <c r="E1419" s="14" t="s">
        <v>2975</v>
      </c>
      <c r="F1419" s="45" t="s">
        <v>163</v>
      </c>
    </row>
    <row r="1420" spans="1:6" x14ac:dyDescent="0.15">
      <c r="A1420" s="14" t="s">
        <v>2994</v>
      </c>
      <c r="B1420" s="44" t="s">
        <v>2995</v>
      </c>
      <c r="C1420" s="45" t="s">
        <v>144</v>
      </c>
      <c r="D1420" s="45"/>
      <c r="E1420" s="14">
        <v>3375</v>
      </c>
      <c r="F1420" s="45" t="s">
        <v>163</v>
      </c>
    </row>
    <row r="1421" spans="1:6" x14ac:dyDescent="0.15">
      <c r="A1421" s="14" t="s">
        <v>2996</v>
      </c>
      <c r="B1421" s="44" t="s">
        <v>2997</v>
      </c>
      <c r="C1421" s="45" t="s">
        <v>144</v>
      </c>
      <c r="D1421" s="45"/>
      <c r="E1421" s="14">
        <v>2801</v>
      </c>
      <c r="F1421" s="45" t="s">
        <v>163</v>
      </c>
    </row>
    <row r="1422" spans="1:6" x14ac:dyDescent="0.15">
      <c r="A1422" s="14" t="s">
        <v>2998</v>
      </c>
      <c r="B1422" s="44" t="s">
        <v>2999</v>
      </c>
      <c r="C1422" s="45" t="s">
        <v>144</v>
      </c>
      <c r="D1422" s="45"/>
      <c r="E1422" s="14">
        <v>2228</v>
      </c>
      <c r="F1422" s="45" t="s">
        <v>163</v>
      </c>
    </row>
    <row r="1423" spans="1:6" x14ac:dyDescent="0.15">
      <c r="A1423" s="14" t="s">
        <v>3000</v>
      </c>
      <c r="B1423" s="44" t="s">
        <v>3001</v>
      </c>
      <c r="C1423" s="45" t="s">
        <v>144</v>
      </c>
      <c r="D1423" s="45"/>
      <c r="E1423" s="14">
        <v>1890</v>
      </c>
      <c r="F1423" s="45" t="s">
        <v>163</v>
      </c>
    </row>
    <row r="1424" spans="1:6" x14ac:dyDescent="0.15">
      <c r="A1424" s="14" t="s">
        <v>3002</v>
      </c>
      <c r="B1424" s="44" t="s">
        <v>3003</v>
      </c>
      <c r="C1424" s="45" t="s">
        <v>144</v>
      </c>
      <c r="D1424" s="45"/>
      <c r="E1424" s="14">
        <v>1519</v>
      </c>
      <c r="F1424" s="45" t="s">
        <v>163</v>
      </c>
    </row>
    <row r="1425" spans="1:6" x14ac:dyDescent="0.15">
      <c r="A1425" s="14" t="s">
        <v>3004</v>
      </c>
      <c r="B1425" s="44" t="s">
        <v>3005</v>
      </c>
      <c r="C1425" s="45" t="s">
        <v>144</v>
      </c>
      <c r="D1425" s="45"/>
      <c r="E1425" s="14">
        <v>2700</v>
      </c>
      <c r="F1425" s="45" t="s">
        <v>163</v>
      </c>
    </row>
    <row r="1426" spans="1:6" x14ac:dyDescent="0.15">
      <c r="A1426" s="14" t="s">
        <v>3006</v>
      </c>
      <c r="B1426" s="44" t="s">
        <v>3007</v>
      </c>
      <c r="C1426" s="45" t="s">
        <v>144</v>
      </c>
      <c r="D1426" s="45"/>
      <c r="E1426" s="14">
        <v>2241</v>
      </c>
      <c r="F1426" s="45" t="s">
        <v>163</v>
      </c>
    </row>
    <row r="1427" spans="1:6" x14ac:dyDescent="0.15">
      <c r="A1427" s="14" t="s">
        <v>3008</v>
      </c>
      <c r="B1427" s="44" t="s">
        <v>3009</v>
      </c>
      <c r="C1427" s="45" t="s">
        <v>144</v>
      </c>
      <c r="D1427" s="45"/>
      <c r="E1427" s="14">
        <v>1782</v>
      </c>
      <c r="F1427" s="45" t="s">
        <v>163</v>
      </c>
    </row>
    <row r="1428" spans="1:6" x14ac:dyDescent="0.15">
      <c r="A1428" s="14" t="s">
        <v>3010</v>
      </c>
      <c r="B1428" s="44" t="s">
        <v>3011</v>
      </c>
      <c r="C1428" s="45" t="s">
        <v>144</v>
      </c>
      <c r="D1428" s="45"/>
      <c r="E1428" s="14">
        <v>1512</v>
      </c>
      <c r="F1428" s="45" t="s">
        <v>163</v>
      </c>
    </row>
    <row r="1429" spans="1:6" x14ac:dyDescent="0.15">
      <c r="A1429" s="14" t="s">
        <v>3012</v>
      </c>
      <c r="B1429" s="44" t="s">
        <v>3013</v>
      </c>
      <c r="C1429" s="45" t="s">
        <v>144</v>
      </c>
      <c r="D1429" s="45"/>
      <c r="E1429" s="14">
        <v>1215</v>
      </c>
      <c r="F1429" s="45" t="s">
        <v>163</v>
      </c>
    </row>
    <row r="1430" spans="1:6" x14ac:dyDescent="0.15">
      <c r="A1430" s="14" t="s">
        <v>3014</v>
      </c>
      <c r="B1430" s="44" t="s">
        <v>3015</v>
      </c>
      <c r="C1430" s="45" t="s">
        <v>144</v>
      </c>
      <c r="D1430" s="45"/>
      <c r="E1430" s="14">
        <v>4050</v>
      </c>
      <c r="F1430" s="45" t="s">
        <v>163</v>
      </c>
    </row>
    <row r="1431" spans="1:6" x14ac:dyDescent="0.15">
      <c r="A1431" s="14" t="s">
        <v>3016</v>
      </c>
      <c r="B1431" s="44" t="s">
        <v>3017</v>
      </c>
      <c r="C1431" s="45" t="s">
        <v>144</v>
      </c>
      <c r="D1431" s="45"/>
      <c r="E1431" s="14">
        <v>3362</v>
      </c>
      <c r="F1431" s="45" t="s">
        <v>163</v>
      </c>
    </row>
    <row r="1432" spans="1:6" x14ac:dyDescent="0.15">
      <c r="A1432" s="14" t="s">
        <v>3018</v>
      </c>
      <c r="B1432" s="44" t="s">
        <v>3019</v>
      </c>
      <c r="C1432" s="45" t="s">
        <v>144</v>
      </c>
      <c r="D1432" s="45"/>
      <c r="E1432" s="14">
        <v>2673</v>
      </c>
      <c r="F1432" s="45" t="s">
        <v>163</v>
      </c>
    </row>
    <row r="1433" spans="1:6" x14ac:dyDescent="0.15">
      <c r="A1433" s="14" t="s">
        <v>3020</v>
      </c>
      <c r="B1433" s="44" t="s">
        <v>3021</v>
      </c>
      <c r="C1433" s="45" t="s">
        <v>144</v>
      </c>
      <c r="D1433" s="45"/>
      <c r="E1433" s="14">
        <v>2268</v>
      </c>
      <c r="F1433" s="45" t="s">
        <v>163</v>
      </c>
    </row>
    <row r="1434" spans="1:6" x14ac:dyDescent="0.15">
      <c r="A1434" s="14" t="s">
        <v>3022</v>
      </c>
      <c r="B1434" s="44" t="s">
        <v>3023</v>
      </c>
      <c r="C1434" s="45" t="s">
        <v>144</v>
      </c>
      <c r="D1434" s="45"/>
      <c r="E1434" s="14">
        <v>1823</v>
      </c>
      <c r="F1434" s="45" t="s">
        <v>163</v>
      </c>
    </row>
    <row r="1435" spans="1:6" x14ac:dyDescent="0.15">
      <c r="A1435" s="14" t="s">
        <v>3024</v>
      </c>
      <c r="B1435" s="44" t="s">
        <v>3025</v>
      </c>
      <c r="C1435" s="45" t="s">
        <v>144</v>
      </c>
      <c r="D1435" s="45"/>
      <c r="E1435" s="14">
        <v>5063</v>
      </c>
      <c r="F1435" s="45" t="s">
        <v>163</v>
      </c>
    </row>
    <row r="1436" spans="1:6" x14ac:dyDescent="0.15">
      <c r="A1436" s="14" t="s">
        <v>3026</v>
      </c>
      <c r="B1436" s="44" t="s">
        <v>3027</v>
      </c>
      <c r="C1436" s="45" t="s">
        <v>144</v>
      </c>
      <c r="D1436" s="45"/>
      <c r="E1436" s="14">
        <v>4202</v>
      </c>
      <c r="F1436" s="45" t="s">
        <v>163</v>
      </c>
    </row>
    <row r="1437" spans="1:6" x14ac:dyDescent="0.15">
      <c r="A1437" s="14" t="s">
        <v>3028</v>
      </c>
      <c r="B1437" s="44" t="s">
        <v>3029</v>
      </c>
      <c r="C1437" s="45" t="s">
        <v>144</v>
      </c>
      <c r="D1437" s="45"/>
      <c r="E1437" s="14">
        <v>3341</v>
      </c>
      <c r="F1437" s="45" t="s">
        <v>163</v>
      </c>
    </row>
    <row r="1438" spans="1:6" x14ac:dyDescent="0.15">
      <c r="A1438" s="14" t="s">
        <v>3030</v>
      </c>
      <c r="B1438" s="44" t="s">
        <v>3031</v>
      </c>
      <c r="C1438" s="45" t="s">
        <v>144</v>
      </c>
      <c r="D1438" s="45"/>
      <c r="E1438" s="14">
        <v>2835</v>
      </c>
      <c r="F1438" s="45" t="s">
        <v>163</v>
      </c>
    </row>
    <row r="1439" spans="1:6" x14ac:dyDescent="0.15">
      <c r="A1439" s="14" t="s">
        <v>3032</v>
      </c>
      <c r="B1439" s="44" t="s">
        <v>3033</v>
      </c>
      <c r="C1439" s="45" t="s">
        <v>144</v>
      </c>
      <c r="D1439" s="45"/>
      <c r="E1439" s="14">
        <v>2278</v>
      </c>
      <c r="F1439" s="45" t="s">
        <v>163</v>
      </c>
    </row>
    <row r="1440" spans="1:6" x14ac:dyDescent="0.15">
      <c r="A1440" s="12" t="s">
        <v>3034</v>
      </c>
      <c r="B1440" s="12" t="s">
        <v>3035</v>
      </c>
      <c r="C1440" s="13" t="s">
        <v>144</v>
      </c>
      <c r="D1440" s="13"/>
      <c r="E1440" s="14">
        <v>2700</v>
      </c>
      <c r="F1440" s="13" t="s">
        <v>163</v>
      </c>
    </row>
    <row r="1441" spans="1:6" x14ac:dyDescent="0.15">
      <c r="A1441" s="12" t="s">
        <v>3036</v>
      </c>
      <c r="B1441" s="12" t="s">
        <v>3037</v>
      </c>
      <c r="C1441" s="13" t="s">
        <v>144</v>
      </c>
      <c r="D1441" s="13"/>
      <c r="E1441" s="14">
        <v>2241</v>
      </c>
      <c r="F1441" s="13" t="s">
        <v>163</v>
      </c>
    </row>
    <row r="1442" spans="1:6" x14ac:dyDescent="0.15">
      <c r="A1442" s="14" t="s">
        <v>3038</v>
      </c>
      <c r="B1442" s="44" t="s">
        <v>3039</v>
      </c>
      <c r="C1442" s="45" t="s">
        <v>144</v>
      </c>
      <c r="D1442" s="45"/>
      <c r="E1442" s="14" t="s">
        <v>2975</v>
      </c>
      <c r="F1442" s="45" t="s">
        <v>163</v>
      </c>
    </row>
    <row r="1443" spans="1:6" x14ac:dyDescent="0.15">
      <c r="A1443" s="14" t="s">
        <v>3040</v>
      </c>
      <c r="B1443" s="44" t="s">
        <v>3041</v>
      </c>
      <c r="C1443" s="45" t="s">
        <v>144</v>
      </c>
      <c r="D1443" s="45"/>
      <c r="E1443" s="14" t="s">
        <v>2975</v>
      </c>
      <c r="F1443" s="45" t="s">
        <v>163</v>
      </c>
    </row>
    <row r="1444" spans="1:6" x14ac:dyDescent="0.15">
      <c r="A1444" s="14" t="s">
        <v>3042</v>
      </c>
      <c r="B1444" s="44" t="s">
        <v>3043</v>
      </c>
      <c r="C1444" s="45" t="s">
        <v>144</v>
      </c>
      <c r="D1444" s="45"/>
      <c r="E1444" s="14" t="s">
        <v>2975</v>
      </c>
      <c r="F1444" s="45" t="s">
        <v>163</v>
      </c>
    </row>
    <row r="1445" spans="1:6" x14ac:dyDescent="0.15">
      <c r="A1445" s="14" t="s">
        <v>3044</v>
      </c>
      <c r="B1445" s="44" t="s">
        <v>3045</v>
      </c>
      <c r="C1445" s="45" t="s">
        <v>144</v>
      </c>
      <c r="D1445" s="45"/>
      <c r="E1445" s="14">
        <v>5063</v>
      </c>
      <c r="F1445" s="45" t="s">
        <v>163</v>
      </c>
    </row>
    <row r="1446" spans="1:6" x14ac:dyDescent="0.15">
      <c r="A1446" s="14" t="s">
        <v>3046</v>
      </c>
      <c r="B1446" s="44" t="s">
        <v>3045</v>
      </c>
      <c r="C1446" s="45" t="s">
        <v>144</v>
      </c>
      <c r="D1446" s="45"/>
      <c r="E1446" s="14">
        <v>4202</v>
      </c>
      <c r="F1446" s="45" t="s">
        <v>163</v>
      </c>
    </row>
    <row r="1447" spans="1:6" x14ac:dyDescent="0.15">
      <c r="A1447" s="14" t="s">
        <v>3047</v>
      </c>
      <c r="B1447" s="44" t="s">
        <v>3045</v>
      </c>
      <c r="C1447" s="45" t="s">
        <v>144</v>
      </c>
      <c r="D1447" s="45"/>
      <c r="E1447" s="14">
        <v>3341</v>
      </c>
      <c r="F1447" s="45" t="s">
        <v>163</v>
      </c>
    </row>
    <row r="1448" spans="1:6" x14ac:dyDescent="0.15">
      <c r="A1448" s="14" t="s">
        <v>3048</v>
      </c>
      <c r="B1448" s="44" t="s">
        <v>3045</v>
      </c>
      <c r="C1448" s="45" t="s">
        <v>144</v>
      </c>
      <c r="D1448" s="45"/>
      <c r="E1448" s="14">
        <v>2835</v>
      </c>
      <c r="F1448" s="45" t="s">
        <v>163</v>
      </c>
    </row>
    <row r="1449" spans="1:6" x14ac:dyDescent="0.15">
      <c r="A1449" s="14" t="s">
        <v>3049</v>
      </c>
      <c r="B1449" s="44" t="s">
        <v>3045</v>
      </c>
      <c r="C1449" s="45" t="s">
        <v>144</v>
      </c>
      <c r="D1449" s="45"/>
      <c r="E1449" s="14">
        <v>2278</v>
      </c>
      <c r="F1449" s="45" t="s">
        <v>163</v>
      </c>
    </row>
    <row r="1450" spans="1:6" x14ac:dyDescent="0.15">
      <c r="A1450" s="14" t="s">
        <v>3050</v>
      </c>
      <c r="B1450" s="44" t="s">
        <v>3051</v>
      </c>
      <c r="C1450" s="45" t="s">
        <v>144</v>
      </c>
      <c r="D1450" s="45"/>
      <c r="E1450" s="14">
        <v>3375</v>
      </c>
      <c r="F1450" s="45" t="s">
        <v>163</v>
      </c>
    </row>
    <row r="1451" spans="1:6" x14ac:dyDescent="0.15">
      <c r="A1451" s="14" t="s">
        <v>3052</v>
      </c>
      <c r="B1451" s="44" t="s">
        <v>3051</v>
      </c>
      <c r="C1451" s="45" t="s">
        <v>144</v>
      </c>
      <c r="D1451" s="45"/>
      <c r="E1451" s="14">
        <v>2801</v>
      </c>
      <c r="F1451" s="45" t="s">
        <v>163</v>
      </c>
    </row>
    <row r="1452" spans="1:6" x14ac:dyDescent="0.15">
      <c r="A1452" s="14" t="s">
        <v>3053</v>
      </c>
      <c r="B1452" s="44" t="s">
        <v>3051</v>
      </c>
      <c r="C1452" s="45" t="s">
        <v>144</v>
      </c>
      <c r="D1452" s="45"/>
      <c r="E1452" s="14">
        <v>2228</v>
      </c>
      <c r="F1452" s="45" t="s">
        <v>163</v>
      </c>
    </row>
    <row r="1453" spans="1:6" x14ac:dyDescent="0.15">
      <c r="A1453" s="14" t="s">
        <v>3054</v>
      </c>
      <c r="B1453" s="44" t="s">
        <v>3051</v>
      </c>
      <c r="C1453" s="45" t="s">
        <v>144</v>
      </c>
      <c r="D1453" s="45"/>
      <c r="E1453" s="14">
        <v>1890</v>
      </c>
      <c r="F1453" s="45" t="s">
        <v>163</v>
      </c>
    </row>
    <row r="1454" spans="1:6" x14ac:dyDescent="0.15">
      <c r="A1454" s="14" t="s">
        <v>3055</v>
      </c>
      <c r="B1454" s="44" t="s">
        <v>3051</v>
      </c>
      <c r="C1454" s="45" t="s">
        <v>144</v>
      </c>
      <c r="D1454" s="45"/>
      <c r="E1454" s="14">
        <v>1519</v>
      </c>
      <c r="F1454" s="45" t="s">
        <v>163</v>
      </c>
    </row>
    <row r="1455" spans="1:6" x14ac:dyDescent="0.15">
      <c r="A1455" s="14" t="s">
        <v>3056</v>
      </c>
      <c r="B1455" s="44" t="s">
        <v>3057</v>
      </c>
      <c r="C1455" s="45" t="s">
        <v>144</v>
      </c>
      <c r="D1455" s="45"/>
      <c r="E1455" s="14">
        <v>2700</v>
      </c>
      <c r="F1455" s="45" t="s">
        <v>163</v>
      </c>
    </row>
    <row r="1456" spans="1:6" x14ac:dyDescent="0.15">
      <c r="A1456" s="14" t="s">
        <v>3058</v>
      </c>
      <c r="B1456" s="44" t="s">
        <v>3057</v>
      </c>
      <c r="C1456" s="45" t="s">
        <v>144</v>
      </c>
      <c r="D1456" s="45"/>
      <c r="E1456" s="14">
        <v>2241</v>
      </c>
      <c r="F1456" s="45" t="s">
        <v>163</v>
      </c>
    </row>
    <row r="1457" spans="1:6" x14ac:dyDescent="0.15">
      <c r="A1457" s="14" t="s">
        <v>3059</v>
      </c>
      <c r="B1457" s="44" t="s">
        <v>3057</v>
      </c>
      <c r="C1457" s="45" t="s">
        <v>144</v>
      </c>
      <c r="D1457" s="45"/>
      <c r="E1457" s="14">
        <v>1782</v>
      </c>
      <c r="F1457" s="45" t="s">
        <v>163</v>
      </c>
    </row>
    <row r="1458" spans="1:6" x14ac:dyDescent="0.15">
      <c r="A1458" s="14" t="s">
        <v>3060</v>
      </c>
      <c r="B1458" s="44" t="s">
        <v>3057</v>
      </c>
      <c r="C1458" s="45" t="s">
        <v>144</v>
      </c>
      <c r="D1458" s="45"/>
      <c r="E1458" s="14">
        <v>1512</v>
      </c>
      <c r="F1458" s="45" t="s">
        <v>163</v>
      </c>
    </row>
    <row r="1459" spans="1:6" x14ac:dyDescent="0.15">
      <c r="A1459" s="14" t="s">
        <v>3061</v>
      </c>
      <c r="B1459" s="44" t="s">
        <v>3057</v>
      </c>
      <c r="C1459" s="45" t="s">
        <v>144</v>
      </c>
      <c r="D1459" s="45"/>
      <c r="E1459" s="14">
        <v>1215</v>
      </c>
      <c r="F1459" s="45" t="s">
        <v>163</v>
      </c>
    </row>
    <row r="1460" spans="1:6" x14ac:dyDescent="0.15">
      <c r="A1460" s="14" t="s">
        <v>3062</v>
      </c>
      <c r="B1460" s="44" t="s">
        <v>3063</v>
      </c>
      <c r="C1460" s="45" t="s">
        <v>144</v>
      </c>
      <c r="D1460" s="45"/>
      <c r="E1460" s="14">
        <v>4050</v>
      </c>
      <c r="F1460" s="45" t="s">
        <v>163</v>
      </c>
    </row>
    <row r="1461" spans="1:6" x14ac:dyDescent="0.15">
      <c r="A1461" s="14" t="s">
        <v>3064</v>
      </c>
      <c r="B1461" s="44" t="s">
        <v>3063</v>
      </c>
      <c r="C1461" s="45" t="s">
        <v>144</v>
      </c>
      <c r="D1461" s="45"/>
      <c r="E1461" s="14">
        <v>3362</v>
      </c>
      <c r="F1461" s="45" t="s">
        <v>163</v>
      </c>
    </row>
    <row r="1462" spans="1:6" x14ac:dyDescent="0.15">
      <c r="A1462" s="14" t="s">
        <v>3065</v>
      </c>
      <c r="B1462" s="44" t="s">
        <v>3063</v>
      </c>
      <c r="C1462" s="45" t="s">
        <v>144</v>
      </c>
      <c r="D1462" s="45"/>
      <c r="E1462" s="14">
        <v>2673</v>
      </c>
      <c r="F1462" s="45" t="s">
        <v>163</v>
      </c>
    </row>
    <row r="1463" spans="1:6" x14ac:dyDescent="0.15">
      <c r="A1463" s="14" t="s">
        <v>3066</v>
      </c>
      <c r="B1463" s="44" t="s">
        <v>3063</v>
      </c>
      <c r="C1463" s="45" t="s">
        <v>144</v>
      </c>
      <c r="D1463" s="45"/>
      <c r="E1463" s="14">
        <v>2268</v>
      </c>
      <c r="F1463" s="45" t="s">
        <v>163</v>
      </c>
    </row>
    <row r="1464" spans="1:6" x14ac:dyDescent="0.15">
      <c r="A1464" s="14" t="s">
        <v>3067</v>
      </c>
      <c r="B1464" s="44" t="s">
        <v>3063</v>
      </c>
      <c r="C1464" s="45" t="s">
        <v>144</v>
      </c>
      <c r="D1464" s="45"/>
      <c r="E1464" s="14">
        <v>1823</v>
      </c>
      <c r="F1464" s="45" t="s">
        <v>163</v>
      </c>
    </row>
    <row r="1465" spans="1:6" x14ac:dyDescent="0.15">
      <c r="A1465" s="12" t="s">
        <v>3068</v>
      </c>
      <c r="B1465" s="12" t="s">
        <v>3069</v>
      </c>
      <c r="C1465" s="13" t="s">
        <v>144</v>
      </c>
      <c r="D1465" s="13"/>
      <c r="E1465" s="14">
        <v>2700</v>
      </c>
      <c r="F1465" s="13" t="s">
        <v>163</v>
      </c>
    </row>
    <row r="1466" spans="1:6" x14ac:dyDescent="0.15">
      <c r="A1466" s="12" t="s">
        <v>3070</v>
      </c>
      <c r="B1466" s="12" t="s">
        <v>3071</v>
      </c>
      <c r="C1466" s="13" t="s">
        <v>144</v>
      </c>
      <c r="D1466" s="13"/>
      <c r="E1466" s="14">
        <v>2241</v>
      </c>
      <c r="F1466" s="13" t="s">
        <v>163</v>
      </c>
    </row>
    <row r="1467" spans="1:6" x14ac:dyDescent="0.15">
      <c r="A1467" s="50" t="s">
        <v>3072</v>
      </c>
      <c r="B1467" s="51" t="s">
        <v>3073</v>
      </c>
      <c r="C1467" s="37" t="s">
        <v>144</v>
      </c>
      <c r="D1467" s="24"/>
      <c r="E1467" s="14">
        <v>5000</v>
      </c>
      <c r="F1467" s="37" t="s">
        <v>163</v>
      </c>
    </row>
    <row r="1468" spans="1:6" x14ac:dyDescent="0.15">
      <c r="A1468" s="15" t="s">
        <v>3074</v>
      </c>
      <c r="B1468" s="15" t="s">
        <v>3075</v>
      </c>
      <c r="C1468" s="16" t="s">
        <v>142</v>
      </c>
      <c r="D1468" s="16"/>
      <c r="E1468" s="17">
        <v>0</v>
      </c>
      <c r="F1468" s="18" t="s">
        <v>163</v>
      </c>
    </row>
    <row r="1469" spans="1:6" x14ac:dyDescent="0.15">
      <c r="A1469" s="15" t="s">
        <v>3076</v>
      </c>
      <c r="B1469" s="15" t="s">
        <v>3077</v>
      </c>
      <c r="C1469" s="16" t="s">
        <v>142</v>
      </c>
      <c r="D1469" s="16"/>
      <c r="E1469" s="17">
        <v>0</v>
      </c>
      <c r="F1469" s="18" t="s">
        <v>163</v>
      </c>
    </row>
    <row r="1470" spans="1:6" x14ac:dyDescent="0.15">
      <c r="A1470" s="15" t="s">
        <v>3078</v>
      </c>
      <c r="B1470" s="15" t="s">
        <v>3079</v>
      </c>
      <c r="C1470" s="16" t="s">
        <v>142</v>
      </c>
      <c r="D1470" s="16"/>
      <c r="E1470" s="17">
        <v>0</v>
      </c>
      <c r="F1470" s="18" t="s">
        <v>163</v>
      </c>
    </row>
    <row r="1471" spans="1:6" x14ac:dyDescent="0.15">
      <c r="A1471" s="15" t="s">
        <v>3080</v>
      </c>
      <c r="B1471" s="15" t="s">
        <v>3081</v>
      </c>
      <c r="C1471" s="16" t="s">
        <v>142</v>
      </c>
      <c r="D1471" s="16"/>
      <c r="E1471" s="17">
        <v>0</v>
      </c>
      <c r="F1471" s="18" t="s">
        <v>163</v>
      </c>
    </row>
    <row r="1472" spans="1:6" x14ac:dyDescent="0.15">
      <c r="A1472" s="15" t="s">
        <v>3082</v>
      </c>
      <c r="B1472" s="15" t="s">
        <v>3083</v>
      </c>
      <c r="C1472" s="16" t="s">
        <v>142</v>
      </c>
      <c r="D1472" s="16"/>
      <c r="E1472" s="17">
        <v>0</v>
      </c>
      <c r="F1472" s="18" t="s">
        <v>163</v>
      </c>
    </row>
    <row r="1473" spans="1:6" x14ac:dyDescent="0.15">
      <c r="A1473" s="15" t="s">
        <v>3084</v>
      </c>
      <c r="B1473" s="15" t="s">
        <v>3085</v>
      </c>
      <c r="C1473" s="16" t="s">
        <v>142</v>
      </c>
      <c r="D1473" s="16"/>
      <c r="E1473" s="17">
        <v>0</v>
      </c>
      <c r="F1473" s="18" t="s">
        <v>163</v>
      </c>
    </row>
    <row r="1474" spans="1:6" x14ac:dyDescent="0.15">
      <c r="A1474" s="15" t="s">
        <v>3086</v>
      </c>
      <c r="B1474" s="15" t="s">
        <v>3087</v>
      </c>
      <c r="C1474" s="16" t="s">
        <v>142</v>
      </c>
      <c r="D1474" s="16"/>
      <c r="E1474" s="17">
        <v>0</v>
      </c>
      <c r="F1474" s="18" t="s">
        <v>163</v>
      </c>
    </row>
    <row r="1475" spans="1:6" x14ac:dyDescent="0.15">
      <c r="A1475" s="15" t="s">
        <v>3088</v>
      </c>
      <c r="B1475" s="15" t="s">
        <v>3089</v>
      </c>
      <c r="C1475" s="16" t="s">
        <v>142</v>
      </c>
      <c r="D1475" s="16"/>
      <c r="E1475" s="17">
        <v>0</v>
      </c>
      <c r="F1475" s="18" t="s">
        <v>163</v>
      </c>
    </row>
    <row r="1476" spans="1:6" x14ac:dyDescent="0.15">
      <c r="A1476" s="15" t="s">
        <v>3090</v>
      </c>
      <c r="B1476" s="15" t="s">
        <v>3091</v>
      </c>
      <c r="C1476" s="16" t="s">
        <v>142</v>
      </c>
      <c r="D1476" s="16"/>
      <c r="E1476" s="17">
        <v>0</v>
      </c>
      <c r="F1476" s="18" t="s">
        <v>163</v>
      </c>
    </row>
    <row r="1477" spans="1:6" x14ac:dyDescent="0.15">
      <c r="A1477" s="15" t="s">
        <v>3092</v>
      </c>
      <c r="B1477" s="15" t="s">
        <v>3093</v>
      </c>
      <c r="C1477" s="16" t="s">
        <v>142</v>
      </c>
      <c r="D1477" s="16"/>
      <c r="E1477" s="17">
        <v>0</v>
      </c>
      <c r="F1477" s="18" t="s">
        <v>163</v>
      </c>
    </row>
    <row r="1478" spans="1:6" x14ac:dyDescent="0.15">
      <c r="A1478" s="15" t="s">
        <v>3094</v>
      </c>
      <c r="B1478" s="15" t="s">
        <v>3095</v>
      </c>
      <c r="C1478" s="16" t="s">
        <v>142</v>
      </c>
      <c r="D1478" s="16"/>
      <c r="E1478" s="17">
        <v>0</v>
      </c>
      <c r="F1478" s="18" t="s">
        <v>163</v>
      </c>
    </row>
    <row r="1479" spans="1:6" x14ac:dyDescent="0.15">
      <c r="A1479" s="15" t="s">
        <v>3096</v>
      </c>
      <c r="B1479" s="15" t="s">
        <v>3097</v>
      </c>
      <c r="C1479" s="16" t="s">
        <v>142</v>
      </c>
      <c r="D1479" s="16"/>
      <c r="E1479" s="17">
        <v>0</v>
      </c>
      <c r="F1479" s="18" t="s">
        <v>163</v>
      </c>
    </row>
    <row r="1480" spans="1:6" x14ac:dyDescent="0.15">
      <c r="A1480" s="15" t="s">
        <v>3098</v>
      </c>
      <c r="B1480" s="15" t="s">
        <v>3099</v>
      </c>
      <c r="C1480" s="16" t="s">
        <v>142</v>
      </c>
      <c r="D1480" s="16"/>
      <c r="E1480" s="17">
        <v>0</v>
      </c>
      <c r="F1480" s="18" t="s">
        <v>163</v>
      </c>
    </row>
    <row r="1481" spans="1:6" x14ac:dyDescent="0.15">
      <c r="A1481" s="15" t="s">
        <v>3100</v>
      </c>
      <c r="B1481" s="15" t="s">
        <v>3101</v>
      </c>
      <c r="C1481" s="16" t="s">
        <v>142</v>
      </c>
      <c r="D1481" s="16"/>
      <c r="E1481" s="17">
        <v>0</v>
      </c>
      <c r="F1481" s="18" t="s">
        <v>163</v>
      </c>
    </row>
    <row r="1482" spans="1:6" x14ac:dyDescent="0.15">
      <c r="A1482" s="15" t="s">
        <v>3102</v>
      </c>
      <c r="B1482" s="15" t="s">
        <v>3103</v>
      </c>
      <c r="C1482" s="16" t="s">
        <v>142</v>
      </c>
      <c r="D1482" s="16"/>
      <c r="E1482" s="17">
        <v>595</v>
      </c>
      <c r="F1482" s="18" t="s">
        <v>163</v>
      </c>
    </row>
    <row r="1483" spans="1:6" x14ac:dyDescent="0.15">
      <c r="A1483" s="15" t="s">
        <v>3104</v>
      </c>
      <c r="B1483" s="15" t="s">
        <v>3105</v>
      </c>
      <c r="C1483" s="16" t="s">
        <v>142</v>
      </c>
      <c r="D1483" s="16"/>
      <c r="E1483" s="17">
        <v>995</v>
      </c>
      <c r="F1483" s="18" t="s">
        <v>163</v>
      </c>
    </row>
    <row r="1484" spans="1:6" x14ac:dyDescent="0.15">
      <c r="A1484" s="15" t="s">
        <v>3106</v>
      </c>
      <c r="B1484" s="15" t="s">
        <v>3107</v>
      </c>
      <c r="C1484" s="16" t="s">
        <v>142</v>
      </c>
      <c r="D1484" s="16"/>
      <c r="E1484" s="17">
        <v>2500</v>
      </c>
      <c r="F1484" s="18" t="s">
        <v>163</v>
      </c>
    </row>
    <row r="1485" spans="1:6" x14ac:dyDescent="0.15">
      <c r="A1485" s="15" t="s">
        <v>3108</v>
      </c>
      <c r="B1485" s="15" t="s">
        <v>3109</v>
      </c>
      <c r="C1485" s="16" t="s">
        <v>142</v>
      </c>
      <c r="D1485" s="16"/>
      <c r="E1485" s="17">
        <v>1500</v>
      </c>
      <c r="F1485" s="18" t="s">
        <v>163</v>
      </c>
    </row>
    <row r="1486" spans="1:6" x14ac:dyDescent="0.15">
      <c r="A1486" s="12" t="s">
        <v>3110</v>
      </c>
      <c r="B1486" s="26" t="s">
        <v>3111</v>
      </c>
      <c r="C1486" s="13" t="s">
        <v>142</v>
      </c>
      <c r="D1486" s="12"/>
      <c r="E1486" s="14">
        <v>885</v>
      </c>
      <c r="F1486" s="13" t="s">
        <v>163</v>
      </c>
    </row>
    <row r="1487" spans="1:6" x14ac:dyDescent="0.15">
      <c r="A1487" s="50" t="s">
        <v>3112</v>
      </c>
      <c r="B1487" s="51" t="s">
        <v>3113</v>
      </c>
      <c r="C1487" s="37" t="s">
        <v>145</v>
      </c>
      <c r="D1487" s="24"/>
      <c r="E1487" s="14">
        <v>2000</v>
      </c>
      <c r="F1487" s="37" t="s">
        <v>163</v>
      </c>
    </row>
    <row r="1488" spans="1:6" x14ac:dyDescent="0.15">
      <c r="A1488" s="50" t="s">
        <v>3114</v>
      </c>
      <c r="B1488" s="51" t="s">
        <v>3115</v>
      </c>
      <c r="C1488" s="37" t="s">
        <v>145</v>
      </c>
      <c r="D1488" s="24"/>
      <c r="E1488" s="14">
        <v>9</v>
      </c>
      <c r="F1488" s="37" t="s">
        <v>230</v>
      </c>
    </row>
    <row r="1489" spans="1:6" x14ac:dyDescent="0.15">
      <c r="A1489" s="50" t="s">
        <v>3116</v>
      </c>
      <c r="B1489" s="51" t="s">
        <v>3117</v>
      </c>
      <c r="C1489" s="37" t="s">
        <v>145</v>
      </c>
      <c r="D1489" s="24"/>
      <c r="E1489" s="14">
        <v>33</v>
      </c>
      <c r="F1489" s="37" t="s">
        <v>230</v>
      </c>
    </row>
    <row r="1490" spans="1:6" x14ac:dyDescent="0.15">
      <c r="A1490" s="50" t="s">
        <v>3118</v>
      </c>
      <c r="B1490" s="51" t="s">
        <v>3119</v>
      </c>
      <c r="C1490" s="37" t="s">
        <v>145</v>
      </c>
      <c r="D1490" s="24"/>
      <c r="E1490" s="14">
        <v>75</v>
      </c>
      <c r="F1490" s="37" t="s">
        <v>230</v>
      </c>
    </row>
    <row r="1491" spans="1:6" x14ac:dyDescent="0.15">
      <c r="A1491" s="50" t="s">
        <v>3120</v>
      </c>
      <c r="B1491" s="51" t="s">
        <v>3121</v>
      </c>
      <c r="C1491" s="37" t="s">
        <v>145</v>
      </c>
      <c r="D1491" s="24"/>
      <c r="E1491" s="14">
        <v>250</v>
      </c>
      <c r="F1491" s="37" t="s">
        <v>230</v>
      </c>
    </row>
    <row r="1492" spans="1:6" x14ac:dyDescent="0.15">
      <c r="A1492" s="54" t="s">
        <v>3122</v>
      </c>
      <c r="B1492" s="51" t="s">
        <v>3123</v>
      </c>
      <c r="C1492" s="55" t="s">
        <v>145</v>
      </c>
      <c r="D1492" s="55"/>
      <c r="E1492" s="14">
        <v>1000</v>
      </c>
      <c r="F1492" s="55" t="s">
        <v>163</v>
      </c>
    </row>
    <row r="1493" spans="1:6" x14ac:dyDescent="0.15">
      <c r="A1493" s="54" t="s">
        <v>3124</v>
      </c>
      <c r="B1493" s="51" t="s">
        <v>3125</v>
      </c>
      <c r="C1493" s="55" t="s">
        <v>145</v>
      </c>
      <c r="D1493" s="55"/>
      <c r="E1493" s="14">
        <v>1000</v>
      </c>
      <c r="F1493" s="55" t="s">
        <v>163</v>
      </c>
    </row>
    <row r="1494" spans="1:6" x14ac:dyDescent="0.15">
      <c r="A1494" s="12" t="s">
        <v>3126</v>
      </c>
      <c r="B1494" s="12" t="s">
        <v>3127</v>
      </c>
      <c r="C1494" s="13" t="s">
        <v>146</v>
      </c>
      <c r="D1494" s="13"/>
      <c r="E1494" s="14">
        <v>1000</v>
      </c>
      <c r="F1494" s="13" t="s">
        <v>163</v>
      </c>
    </row>
    <row r="1495" spans="1:6" x14ac:dyDescent="0.15">
      <c r="A1495" s="12" t="s">
        <v>3128</v>
      </c>
      <c r="B1495" s="12" t="s">
        <v>3129</v>
      </c>
      <c r="C1495" s="13" t="s">
        <v>145</v>
      </c>
      <c r="D1495" s="13"/>
      <c r="E1495" s="14">
        <v>1000</v>
      </c>
      <c r="F1495" s="13" t="s">
        <v>163</v>
      </c>
    </row>
    <row r="1496" spans="1:6" x14ac:dyDescent="0.15">
      <c r="A1496" s="12" t="s">
        <v>3130</v>
      </c>
      <c r="B1496" s="12" t="s">
        <v>3131</v>
      </c>
      <c r="C1496" s="13" t="s">
        <v>145</v>
      </c>
      <c r="D1496" s="13"/>
      <c r="E1496" s="14">
        <v>1000</v>
      </c>
      <c r="F1496" s="13" t="s">
        <v>163</v>
      </c>
    </row>
    <row r="1497" spans="1:6" x14ac:dyDescent="0.15">
      <c r="A1497" s="12" t="s">
        <v>3132</v>
      </c>
      <c r="B1497" s="12" t="s">
        <v>3133</v>
      </c>
      <c r="C1497" s="13" t="s">
        <v>146</v>
      </c>
      <c r="D1497" s="13"/>
      <c r="E1497" s="14">
        <v>1000</v>
      </c>
      <c r="F1497" s="13" t="s">
        <v>163</v>
      </c>
    </row>
    <row r="1498" spans="1:6" x14ac:dyDescent="0.15">
      <c r="A1498" s="12" t="s">
        <v>3134</v>
      </c>
      <c r="B1498" s="12" t="s">
        <v>3135</v>
      </c>
      <c r="C1498" s="13" t="s">
        <v>145</v>
      </c>
      <c r="D1498" s="13"/>
      <c r="E1498" s="14">
        <v>1000</v>
      </c>
      <c r="F1498" s="13" t="s">
        <v>163</v>
      </c>
    </row>
    <row r="1499" spans="1:6" x14ac:dyDescent="0.15">
      <c r="A1499" s="12" t="s">
        <v>3136</v>
      </c>
      <c r="B1499" s="12" t="s">
        <v>3137</v>
      </c>
      <c r="C1499" s="13" t="s">
        <v>145</v>
      </c>
      <c r="D1499" s="13"/>
      <c r="E1499" s="14">
        <v>1000</v>
      </c>
      <c r="F1499" s="13" t="s">
        <v>163</v>
      </c>
    </row>
    <row r="1500" spans="1:6" x14ac:dyDescent="0.15">
      <c r="A1500" s="12" t="s">
        <v>3138</v>
      </c>
      <c r="B1500" s="12" t="s">
        <v>3139</v>
      </c>
      <c r="C1500" s="13" t="s">
        <v>146</v>
      </c>
      <c r="D1500" s="13"/>
      <c r="E1500" s="14">
        <v>1000</v>
      </c>
      <c r="F1500" s="13" t="s">
        <v>163</v>
      </c>
    </row>
    <row r="1501" spans="1:6" x14ac:dyDescent="0.15">
      <c r="A1501" s="12" t="s">
        <v>3140</v>
      </c>
      <c r="B1501" s="12" t="s">
        <v>3141</v>
      </c>
      <c r="C1501" s="13" t="s">
        <v>145</v>
      </c>
      <c r="D1501" s="13"/>
      <c r="E1501" s="14">
        <v>1000</v>
      </c>
      <c r="F1501" s="13" t="s">
        <v>163</v>
      </c>
    </row>
    <row r="1502" spans="1:6" x14ac:dyDescent="0.15">
      <c r="A1502" s="12" t="s">
        <v>3142</v>
      </c>
      <c r="B1502" s="12" t="s">
        <v>3143</v>
      </c>
      <c r="C1502" s="13" t="s">
        <v>145</v>
      </c>
      <c r="D1502" s="13"/>
      <c r="E1502" s="14">
        <v>1000</v>
      </c>
      <c r="F1502" s="13" t="s">
        <v>163</v>
      </c>
    </row>
    <row r="1503" spans="1:6" x14ac:dyDescent="0.15">
      <c r="A1503" s="50" t="s">
        <v>3144</v>
      </c>
      <c r="B1503" s="51" t="s">
        <v>3145</v>
      </c>
      <c r="C1503" s="37" t="s">
        <v>136</v>
      </c>
      <c r="D1503" s="24"/>
      <c r="E1503" s="14">
        <v>8000</v>
      </c>
      <c r="F1503" s="37" t="s">
        <v>163</v>
      </c>
    </row>
    <row r="1504" spans="1:6" x14ac:dyDescent="0.15">
      <c r="A1504" s="50" t="s">
        <v>3146</v>
      </c>
      <c r="B1504" s="51" t="s">
        <v>3147</v>
      </c>
      <c r="C1504" s="37" t="s">
        <v>136</v>
      </c>
      <c r="D1504" s="24"/>
      <c r="E1504" s="14">
        <v>8000</v>
      </c>
      <c r="F1504" s="37" t="s">
        <v>163</v>
      </c>
    </row>
    <row r="1505" spans="1:6" x14ac:dyDescent="0.15">
      <c r="A1505" s="15" t="s">
        <v>3148</v>
      </c>
      <c r="B1505" s="15" t="s">
        <v>3149</v>
      </c>
      <c r="C1505" s="16" t="s">
        <v>146</v>
      </c>
      <c r="D1505" s="16"/>
      <c r="E1505" s="17">
        <v>327</v>
      </c>
      <c r="F1505" s="18" t="s">
        <v>230</v>
      </c>
    </row>
    <row r="1506" spans="1:6" x14ac:dyDescent="0.15">
      <c r="A1506" s="15" t="s">
        <v>3150</v>
      </c>
      <c r="B1506" s="15" t="s">
        <v>3151</v>
      </c>
      <c r="C1506" s="16" t="s">
        <v>146</v>
      </c>
      <c r="D1506" s="16"/>
      <c r="E1506" s="17">
        <v>560</v>
      </c>
      <c r="F1506" s="18" t="s">
        <v>230</v>
      </c>
    </row>
    <row r="1507" spans="1:6" x14ac:dyDescent="0.15">
      <c r="A1507" s="15" t="s">
        <v>3152</v>
      </c>
      <c r="B1507" s="15" t="s">
        <v>3153</v>
      </c>
      <c r="C1507" s="16" t="s">
        <v>146</v>
      </c>
      <c r="D1507" s="16"/>
      <c r="E1507" s="17">
        <v>747</v>
      </c>
      <c r="F1507" s="18" t="s">
        <v>230</v>
      </c>
    </row>
    <row r="1508" spans="1:6" x14ac:dyDescent="0.15">
      <c r="A1508" s="12" t="s">
        <v>3154</v>
      </c>
      <c r="B1508" s="26" t="s">
        <v>3155</v>
      </c>
      <c r="C1508" s="13" t="s">
        <v>263</v>
      </c>
      <c r="D1508" s="13"/>
      <c r="E1508" s="14">
        <v>42</v>
      </c>
      <c r="F1508" s="37" t="s">
        <v>163</v>
      </c>
    </row>
    <row r="1509" spans="1:6" x14ac:dyDescent="0.15">
      <c r="A1509" s="12" t="s">
        <v>3156</v>
      </c>
      <c r="B1509" s="26" t="s">
        <v>3157</v>
      </c>
      <c r="C1509" s="13" t="s">
        <v>263</v>
      </c>
      <c r="D1509" s="13"/>
      <c r="E1509" s="14">
        <v>83</v>
      </c>
      <c r="F1509" s="37" t="s">
        <v>163</v>
      </c>
    </row>
    <row r="1510" spans="1:6" x14ac:dyDescent="0.15">
      <c r="A1510" s="54" t="s">
        <v>3158</v>
      </c>
      <c r="B1510" s="51" t="s">
        <v>3159</v>
      </c>
      <c r="C1510" s="55" t="s">
        <v>144</v>
      </c>
      <c r="D1510" s="55"/>
      <c r="E1510" s="14">
        <v>4016</v>
      </c>
      <c r="F1510" s="62" t="s">
        <v>230</v>
      </c>
    </row>
    <row r="1511" spans="1:6" x14ac:dyDescent="0.15">
      <c r="A1511" s="54" t="s">
        <v>3160</v>
      </c>
      <c r="B1511" s="51" t="s">
        <v>3161</v>
      </c>
      <c r="C1511" s="55" t="s">
        <v>144</v>
      </c>
      <c r="D1511" s="55"/>
      <c r="E1511" s="14">
        <v>8032</v>
      </c>
      <c r="F1511" s="62" t="s">
        <v>230</v>
      </c>
    </row>
    <row r="1512" spans="1:6" x14ac:dyDescent="0.15">
      <c r="A1512" s="54" t="s">
        <v>3162</v>
      </c>
      <c r="B1512" s="51" t="s">
        <v>3163</v>
      </c>
      <c r="C1512" s="55" t="s">
        <v>144</v>
      </c>
      <c r="D1512" s="55"/>
      <c r="E1512" s="14">
        <v>4016</v>
      </c>
      <c r="F1512" s="62" t="s">
        <v>230</v>
      </c>
    </row>
    <row r="1513" spans="1:6" x14ac:dyDescent="0.15">
      <c r="A1513" s="54" t="s">
        <v>3164</v>
      </c>
      <c r="B1513" s="51" t="s">
        <v>3165</v>
      </c>
      <c r="C1513" s="55" t="s">
        <v>144</v>
      </c>
      <c r="D1513" s="55"/>
      <c r="E1513" s="14">
        <v>11474</v>
      </c>
      <c r="F1513" s="62" t="s">
        <v>230</v>
      </c>
    </row>
    <row r="1514" spans="1:6" x14ac:dyDescent="0.15">
      <c r="A1514" s="54" t="s">
        <v>3166</v>
      </c>
      <c r="B1514" s="51" t="s">
        <v>3167</v>
      </c>
      <c r="C1514" s="55" t="s">
        <v>144</v>
      </c>
      <c r="D1514" s="55"/>
      <c r="E1514" s="14">
        <v>7458</v>
      </c>
      <c r="F1514" s="62" t="s">
        <v>230</v>
      </c>
    </row>
    <row r="1515" spans="1:6" x14ac:dyDescent="0.15">
      <c r="A1515" s="54" t="s">
        <v>3168</v>
      </c>
      <c r="B1515" s="51" t="s">
        <v>3169</v>
      </c>
      <c r="C1515" s="55" t="s">
        <v>144</v>
      </c>
      <c r="D1515" s="55"/>
      <c r="E1515" s="14">
        <v>3442</v>
      </c>
      <c r="F1515" s="62" t="s">
        <v>230</v>
      </c>
    </row>
    <row r="1516" spans="1:6" x14ac:dyDescent="0.15">
      <c r="A1516" s="54" t="s">
        <v>3170</v>
      </c>
      <c r="B1516" s="51" t="s">
        <v>3171</v>
      </c>
      <c r="C1516" s="55" t="s">
        <v>144</v>
      </c>
      <c r="D1516" s="55"/>
      <c r="E1516" s="14">
        <v>14342</v>
      </c>
      <c r="F1516" s="62" t="s">
        <v>230</v>
      </c>
    </row>
    <row r="1517" spans="1:6" x14ac:dyDescent="0.15">
      <c r="A1517" s="54" t="s">
        <v>3172</v>
      </c>
      <c r="B1517" s="51" t="s">
        <v>3173</v>
      </c>
      <c r="C1517" s="55" t="s">
        <v>144</v>
      </c>
      <c r="D1517" s="55"/>
      <c r="E1517" s="14">
        <v>10326</v>
      </c>
      <c r="F1517" s="62" t="s">
        <v>230</v>
      </c>
    </row>
    <row r="1518" spans="1:6" x14ac:dyDescent="0.15">
      <c r="A1518" s="54" t="s">
        <v>3174</v>
      </c>
      <c r="B1518" s="51" t="s">
        <v>3175</v>
      </c>
      <c r="C1518" s="55" t="s">
        <v>144</v>
      </c>
      <c r="D1518" s="55"/>
      <c r="E1518" s="14">
        <v>6310</v>
      </c>
      <c r="F1518" s="62" t="s">
        <v>230</v>
      </c>
    </row>
    <row r="1519" spans="1:6" x14ac:dyDescent="0.15">
      <c r="A1519" s="54" t="s">
        <v>3176</v>
      </c>
      <c r="B1519" s="51" t="s">
        <v>3177</v>
      </c>
      <c r="C1519" s="55" t="s">
        <v>144</v>
      </c>
      <c r="D1519" s="55"/>
      <c r="E1519" s="14">
        <v>2868</v>
      </c>
      <c r="F1519" s="62" t="s">
        <v>230</v>
      </c>
    </row>
    <row r="1520" spans="1:6" x14ac:dyDescent="0.15">
      <c r="A1520" s="54" t="s">
        <v>3178</v>
      </c>
      <c r="B1520" s="51" t="s">
        <v>3179</v>
      </c>
      <c r="C1520" s="55" t="s">
        <v>144</v>
      </c>
      <c r="D1520" s="55"/>
      <c r="E1520" s="14">
        <v>7526</v>
      </c>
      <c r="F1520" s="62" t="s">
        <v>230</v>
      </c>
    </row>
    <row r="1521" spans="1:6" x14ac:dyDescent="0.15">
      <c r="A1521" s="54" t="s">
        <v>3180</v>
      </c>
      <c r="B1521" s="51" t="s">
        <v>3181</v>
      </c>
      <c r="C1521" s="55" t="s">
        <v>144</v>
      </c>
      <c r="D1521" s="55"/>
      <c r="E1521" s="14">
        <v>15054</v>
      </c>
      <c r="F1521" s="62" t="s">
        <v>230</v>
      </c>
    </row>
    <row r="1522" spans="1:6" x14ac:dyDescent="0.15">
      <c r="A1522" s="54" t="s">
        <v>3182</v>
      </c>
      <c r="B1522" s="51" t="s">
        <v>3183</v>
      </c>
      <c r="C1522" s="55" t="s">
        <v>144</v>
      </c>
      <c r="D1522" s="55"/>
      <c r="E1522" s="14">
        <v>7526</v>
      </c>
      <c r="F1522" s="62" t="s">
        <v>230</v>
      </c>
    </row>
    <row r="1523" spans="1:6" x14ac:dyDescent="0.15">
      <c r="A1523" s="54" t="s">
        <v>3184</v>
      </c>
      <c r="B1523" s="51" t="s">
        <v>3185</v>
      </c>
      <c r="C1523" s="55" t="s">
        <v>144</v>
      </c>
      <c r="D1523" s="55"/>
      <c r="E1523" s="14">
        <v>21506</v>
      </c>
      <c r="F1523" s="62" t="s">
        <v>230</v>
      </c>
    </row>
    <row r="1524" spans="1:6" x14ac:dyDescent="0.15">
      <c r="A1524" s="54" t="s">
        <v>3186</v>
      </c>
      <c r="B1524" s="51" t="s">
        <v>3187</v>
      </c>
      <c r="C1524" s="55" t="s">
        <v>144</v>
      </c>
      <c r="D1524" s="55"/>
      <c r="E1524" s="14">
        <v>13978</v>
      </c>
      <c r="F1524" s="62" t="s">
        <v>230</v>
      </c>
    </row>
    <row r="1525" spans="1:6" x14ac:dyDescent="0.15">
      <c r="A1525" s="54" t="s">
        <v>3188</v>
      </c>
      <c r="B1525" s="51" t="s">
        <v>3189</v>
      </c>
      <c r="C1525" s="55" t="s">
        <v>144</v>
      </c>
      <c r="D1525" s="55"/>
      <c r="E1525" s="14">
        <v>6452</v>
      </c>
      <c r="F1525" s="62" t="s">
        <v>230</v>
      </c>
    </row>
    <row r="1526" spans="1:6" x14ac:dyDescent="0.15">
      <c r="A1526" s="54" t="s">
        <v>3190</v>
      </c>
      <c r="B1526" s="51" t="s">
        <v>3191</v>
      </c>
      <c r="C1526" s="55" t="s">
        <v>144</v>
      </c>
      <c r="D1526" s="55"/>
      <c r="E1526" s="14">
        <v>26882</v>
      </c>
      <c r="F1526" s="62" t="s">
        <v>230</v>
      </c>
    </row>
    <row r="1527" spans="1:6" x14ac:dyDescent="0.15">
      <c r="A1527" s="54" t="s">
        <v>3192</v>
      </c>
      <c r="B1527" s="51" t="s">
        <v>3193</v>
      </c>
      <c r="C1527" s="55" t="s">
        <v>144</v>
      </c>
      <c r="D1527" s="55"/>
      <c r="E1527" s="14">
        <v>19356</v>
      </c>
      <c r="F1527" s="62" t="s">
        <v>230</v>
      </c>
    </row>
    <row r="1528" spans="1:6" x14ac:dyDescent="0.15">
      <c r="A1528" s="54" t="s">
        <v>3194</v>
      </c>
      <c r="B1528" s="51" t="s">
        <v>3195</v>
      </c>
      <c r="C1528" s="55" t="s">
        <v>144</v>
      </c>
      <c r="D1528" s="55"/>
      <c r="E1528" s="14">
        <v>11828</v>
      </c>
      <c r="F1528" s="62" t="s">
        <v>230</v>
      </c>
    </row>
    <row r="1529" spans="1:6" x14ac:dyDescent="0.15">
      <c r="A1529" s="54" t="s">
        <v>3196</v>
      </c>
      <c r="B1529" s="51" t="s">
        <v>3197</v>
      </c>
      <c r="C1529" s="55" t="s">
        <v>144</v>
      </c>
      <c r="D1529" s="55"/>
      <c r="E1529" s="14">
        <v>5376</v>
      </c>
      <c r="F1529" s="62" t="s">
        <v>230</v>
      </c>
    </row>
    <row r="1530" spans="1:6" x14ac:dyDescent="0.15">
      <c r="A1530" s="54" t="s">
        <v>3198</v>
      </c>
      <c r="B1530" s="51" t="s">
        <v>3199</v>
      </c>
      <c r="C1530" s="55" t="s">
        <v>144</v>
      </c>
      <c r="D1530" s="55"/>
      <c r="E1530" s="14">
        <v>6804</v>
      </c>
      <c r="F1530" s="62" t="s">
        <v>230</v>
      </c>
    </row>
    <row r="1531" spans="1:6" x14ac:dyDescent="0.15">
      <c r="A1531" s="54" t="s">
        <v>3200</v>
      </c>
      <c r="B1531" s="51" t="s">
        <v>3201</v>
      </c>
      <c r="C1531" s="55" t="s">
        <v>144</v>
      </c>
      <c r="D1531" s="55"/>
      <c r="E1531" s="14">
        <v>13606</v>
      </c>
      <c r="F1531" s="62" t="s">
        <v>230</v>
      </c>
    </row>
    <row r="1532" spans="1:6" x14ac:dyDescent="0.15">
      <c r="A1532" s="54" t="s">
        <v>3202</v>
      </c>
      <c r="B1532" s="51" t="s">
        <v>3203</v>
      </c>
      <c r="C1532" s="55" t="s">
        <v>144</v>
      </c>
      <c r="D1532" s="55"/>
      <c r="E1532" s="14">
        <v>6804</v>
      </c>
      <c r="F1532" s="62" t="s">
        <v>230</v>
      </c>
    </row>
    <row r="1533" spans="1:6" x14ac:dyDescent="0.15">
      <c r="A1533" s="54" t="s">
        <v>3204</v>
      </c>
      <c r="B1533" s="51" t="s">
        <v>3205</v>
      </c>
      <c r="C1533" s="55" t="s">
        <v>144</v>
      </c>
      <c r="D1533" s="55"/>
      <c r="E1533" s="14">
        <v>19438</v>
      </c>
      <c r="F1533" s="62" t="s">
        <v>230</v>
      </c>
    </row>
    <row r="1534" spans="1:6" x14ac:dyDescent="0.15">
      <c r="A1534" s="54" t="s">
        <v>3206</v>
      </c>
      <c r="B1534" s="51" t="s">
        <v>3207</v>
      </c>
      <c r="C1534" s="55" t="s">
        <v>144</v>
      </c>
      <c r="D1534" s="55"/>
      <c r="E1534" s="14">
        <v>12636</v>
      </c>
      <c r="F1534" s="62" t="s">
        <v>230</v>
      </c>
    </row>
    <row r="1535" spans="1:6" x14ac:dyDescent="0.15">
      <c r="A1535" s="54" t="s">
        <v>3208</v>
      </c>
      <c r="B1535" s="51" t="s">
        <v>3209</v>
      </c>
      <c r="C1535" s="55" t="s">
        <v>144</v>
      </c>
      <c r="D1535" s="55"/>
      <c r="E1535" s="14">
        <v>5832</v>
      </c>
      <c r="F1535" s="62" t="s">
        <v>230</v>
      </c>
    </row>
    <row r="1536" spans="1:6" x14ac:dyDescent="0.15">
      <c r="A1536" s="54" t="s">
        <v>3210</v>
      </c>
      <c r="B1536" s="51" t="s">
        <v>3211</v>
      </c>
      <c r="C1536" s="55" t="s">
        <v>144</v>
      </c>
      <c r="D1536" s="55"/>
      <c r="E1536" s="14">
        <v>24298</v>
      </c>
      <c r="F1536" s="62" t="s">
        <v>230</v>
      </c>
    </row>
    <row r="1537" spans="1:6" x14ac:dyDescent="0.15">
      <c r="A1537" s="54" t="s">
        <v>3212</v>
      </c>
      <c r="B1537" s="51" t="s">
        <v>3213</v>
      </c>
      <c r="C1537" s="55" t="s">
        <v>144</v>
      </c>
      <c r="D1537" s="55"/>
      <c r="E1537" s="14">
        <v>17494</v>
      </c>
      <c r="F1537" s="62" t="s">
        <v>230</v>
      </c>
    </row>
    <row r="1538" spans="1:6" x14ac:dyDescent="0.15">
      <c r="A1538" s="54" t="s">
        <v>3214</v>
      </c>
      <c r="B1538" s="51" t="s">
        <v>3215</v>
      </c>
      <c r="C1538" s="55" t="s">
        <v>144</v>
      </c>
      <c r="D1538" s="55"/>
      <c r="E1538" s="14">
        <v>10692</v>
      </c>
      <c r="F1538" s="62" t="s">
        <v>230</v>
      </c>
    </row>
    <row r="1539" spans="1:6" x14ac:dyDescent="0.15">
      <c r="A1539" s="54" t="s">
        <v>3216</v>
      </c>
      <c r="B1539" s="51" t="s">
        <v>3217</v>
      </c>
      <c r="C1539" s="55" t="s">
        <v>144</v>
      </c>
      <c r="D1539" s="55"/>
      <c r="E1539" s="14">
        <v>4860</v>
      </c>
      <c r="F1539" s="62" t="s">
        <v>230</v>
      </c>
    </row>
    <row r="1540" spans="1:6" x14ac:dyDescent="0.15">
      <c r="A1540" s="54" t="s">
        <v>3218</v>
      </c>
      <c r="B1540" s="51" t="s">
        <v>3219</v>
      </c>
      <c r="C1540" s="55" t="s">
        <v>144</v>
      </c>
      <c r="D1540" s="55"/>
      <c r="E1540" s="14">
        <v>6544</v>
      </c>
      <c r="F1540" s="62" t="s">
        <v>230</v>
      </c>
    </row>
    <row r="1541" spans="1:6" x14ac:dyDescent="0.15">
      <c r="A1541" s="54" t="s">
        <v>3220</v>
      </c>
      <c r="B1541" s="51" t="s">
        <v>3221</v>
      </c>
      <c r="C1541" s="55" t="s">
        <v>144</v>
      </c>
      <c r="D1541" s="55"/>
      <c r="E1541" s="14">
        <v>13090</v>
      </c>
      <c r="F1541" s="62" t="s">
        <v>230</v>
      </c>
    </row>
    <row r="1542" spans="1:6" x14ac:dyDescent="0.15">
      <c r="A1542" s="54" t="s">
        <v>3222</v>
      </c>
      <c r="B1542" s="51" t="s">
        <v>3223</v>
      </c>
      <c r="C1542" s="55" t="s">
        <v>144</v>
      </c>
      <c r="D1542" s="55"/>
      <c r="E1542" s="14">
        <v>6544</v>
      </c>
      <c r="F1542" s="62" t="s">
        <v>230</v>
      </c>
    </row>
    <row r="1543" spans="1:6" x14ac:dyDescent="0.15">
      <c r="A1543" s="54" t="s">
        <v>3224</v>
      </c>
      <c r="B1543" s="51" t="s">
        <v>3225</v>
      </c>
      <c r="C1543" s="55" t="s">
        <v>144</v>
      </c>
      <c r="D1543" s="55"/>
      <c r="E1543" s="14">
        <v>18700</v>
      </c>
      <c r="F1543" s="62" t="s">
        <v>230</v>
      </c>
    </row>
    <row r="1544" spans="1:6" x14ac:dyDescent="0.15">
      <c r="A1544" s="54" t="s">
        <v>3226</v>
      </c>
      <c r="B1544" s="51" t="s">
        <v>3227</v>
      </c>
      <c r="C1544" s="55" t="s">
        <v>144</v>
      </c>
      <c r="D1544" s="55"/>
      <c r="E1544" s="14">
        <v>12154</v>
      </c>
      <c r="F1544" s="62" t="s">
        <v>230</v>
      </c>
    </row>
    <row r="1545" spans="1:6" x14ac:dyDescent="0.15">
      <c r="A1545" s="54" t="s">
        <v>3228</v>
      </c>
      <c r="B1545" s="51" t="s">
        <v>3229</v>
      </c>
      <c r="C1545" s="55" t="s">
        <v>144</v>
      </c>
      <c r="D1545" s="55"/>
      <c r="E1545" s="14">
        <v>5610</v>
      </c>
      <c r="F1545" s="62" t="s">
        <v>230</v>
      </c>
    </row>
    <row r="1546" spans="1:6" x14ac:dyDescent="0.15">
      <c r="A1546" s="54" t="s">
        <v>3230</v>
      </c>
      <c r="B1546" s="51" t="s">
        <v>3231</v>
      </c>
      <c r="C1546" s="55" t="s">
        <v>144</v>
      </c>
      <c r="D1546" s="55"/>
      <c r="E1546" s="14">
        <v>23374</v>
      </c>
      <c r="F1546" s="62" t="s">
        <v>230</v>
      </c>
    </row>
    <row r="1547" spans="1:6" x14ac:dyDescent="0.15">
      <c r="A1547" s="54" t="s">
        <v>3232</v>
      </c>
      <c r="B1547" s="51" t="s">
        <v>3233</v>
      </c>
      <c r="C1547" s="55" t="s">
        <v>144</v>
      </c>
      <c r="D1547" s="55"/>
      <c r="E1547" s="14">
        <v>16830</v>
      </c>
      <c r="F1547" s="62" t="s">
        <v>230</v>
      </c>
    </row>
    <row r="1548" spans="1:6" x14ac:dyDescent="0.15">
      <c r="A1548" s="54" t="s">
        <v>3234</v>
      </c>
      <c r="B1548" s="51" t="s">
        <v>3235</v>
      </c>
      <c r="C1548" s="55" t="s">
        <v>144</v>
      </c>
      <c r="D1548" s="55"/>
      <c r="E1548" s="14">
        <v>10284</v>
      </c>
      <c r="F1548" s="62" t="s">
        <v>230</v>
      </c>
    </row>
    <row r="1549" spans="1:6" x14ac:dyDescent="0.15">
      <c r="A1549" s="54" t="s">
        <v>3236</v>
      </c>
      <c r="B1549" s="51" t="s">
        <v>3237</v>
      </c>
      <c r="C1549" s="55" t="s">
        <v>144</v>
      </c>
      <c r="D1549" s="55"/>
      <c r="E1549" s="14">
        <v>4674</v>
      </c>
      <c r="F1549" s="62" t="s">
        <v>230</v>
      </c>
    </row>
    <row r="1550" spans="1:6" x14ac:dyDescent="0.15">
      <c r="A1550" s="54" t="s">
        <v>3238</v>
      </c>
      <c r="B1550" s="51" t="s">
        <v>3239</v>
      </c>
      <c r="C1550" s="55" t="s">
        <v>144</v>
      </c>
      <c r="D1550" s="55"/>
      <c r="E1550" s="14">
        <v>5180</v>
      </c>
      <c r="F1550" s="55" t="s">
        <v>230</v>
      </c>
    </row>
    <row r="1551" spans="1:6" x14ac:dyDescent="0.15">
      <c r="A1551" s="54" t="s">
        <v>3240</v>
      </c>
      <c r="B1551" s="51" t="s">
        <v>3241</v>
      </c>
      <c r="C1551" s="55" t="s">
        <v>144</v>
      </c>
      <c r="D1551" s="55"/>
      <c r="E1551" s="14">
        <v>10360</v>
      </c>
      <c r="F1551" s="55" t="s">
        <v>230</v>
      </c>
    </row>
    <row r="1552" spans="1:6" x14ac:dyDescent="0.15">
      <c r="A1552" s="54" t="s">
        <v>3242</v>
      </c>
      <c r="B1552" s="51" t="s">
        <v>3243</v>
      </c>
      <c r="C1552" s="55" t="s">
        <v>144</v>
      </c>
      <c r="D1552" s="55"/>
      <c r="E1552" s="14">
        <v>5180</v>
      </c>
      <c r="F1552" s="55" t="s">
        <v>230</v>
      </c>
    </row>
    <row r="1553" spans="1:6" x14ac:dyDescent="0.15">
      <c r="A1553" s="54" t="s">
        <v>3244</v>
      </c>
      <c r="B1553" s="51" t="s">
        <v>3245</v>
      </c>
      <c r="C1553" s="55" t="s">
        <v>144</v>
      </c>
      <c r="D1553" s="55"/>
      <c r="E1553" s="14">
        <v>14800</v>
      </c>
      <c r="F1553" s="55" t="s">
        <v>230</v>
      </c>
    </row>
    <row r="1554" spans="1:6" x14ac:dyDescent="0.15">
      <c r="A1554" s="54" t="s">
        <v>3246</v>
      </c>
      <c r="B1554" s="51" t="s">
        <v>3247</v>
      </c>
      <c r="C1554" s="55" t="s">
        <v>144</v>
      </c>
      <c r="D1554" s="55"/>
      <c r="E1554" s="14">
        <v>9620</v>
      </c>
      <c r="F1554" s="55" t="s">
        <v>230</v>
      </c>
    </row>
    <row r="1555" spans="1:6" x14ac:dyDescent="0.15">
      <c r="A1555" s="54" t="s">
        <v>3248</v>
      </c>
      <c r="B1555" s="51" t="s">
        <v>3249</v>
      </c>
      <c r="C1555" s="55" t="s">
        <v>144</v>
      </c>
      <c r="D1555" s="55"/>
      <c r="E1555" s="14">
        <v>4440</v>
      </c>
      <c r="F1555" s="55" t="s">
        <v>230</v>
      </c>
    </row>
    <row r="1556" spans="1:6" x14ac:dyDescent="0.15">
      <c r="A1556" s="54" t="s">
        <v>3250</v>
      </c>
      <c r="B1556" s="51" t="s">
        <v>3251</v>
      </c>
      <c r="C1556" s="55" t="s">
        <v>144</v>
      </c>
      <c r="D1556" s="55"/>
      <c r="E1556" s="14">
        <v>18500</v>
      </c>
      <c r="F1556" s="55" t="s">
        <v>230</v>
      </c>
    </row>
    <row r="1557" spans="1:6" x14ac:dyDescent="0.15">
      <c r="A1557" s="54" t="s">
        <v>3252</v>
      </c>
      <c r="B1557" s="51" t="s">
        <v>3253</v>
      </c>
      <c r="C1557" s="55" t="s">
        <v>144</v>
      </c>
      <c r="D1557" s="55"/>
      <c r="E1557" s="14">
        <v>13320</v>
      </c>
      <c r="F1557" s="55" t="s">
        <v>230</v>
      </c>
    </row>
    <row r="1558" spans="1:6" x14ac:dyDescent="0.15">
      <c r="A1558" s="54" t="s">
        <v>3254</v>
      </c>
      <c r="B1558" s="51" t="s">
        <v>3255</v>
      </c>
      <c r="C1558" s="55" t="s">
        <v>144</v>
      </c>
      <c r="D1558" s="55"/>
      <c r="E1558" s="14">
        <v>8140</v>
      </c>
      <c r="F1558" s="55" t="s">
        <v>230</v>
      </c>
    </row>
    <row r="1559" spans="1:6" x14ac:dyDescent="0.15">
      <c r="A1559" s="54" t="s">
        <v>3256</v>
      </c>
      <c r="B1559" s="51" t="s">
        <v>3257</v>
      </c>
      <c r="C1559" s="55" t="s">
        <v>144</v>
      </c>
      <c r="D1559" s="55"/>
      <c r="E1559" s="14">
        <v>3700</v>
      </c>
      <c r="F1559" s="55" t="s">
        <v>230</v>
      </c>
    </row>
    <row r="1560" spans="1:6" x14ac:dyDescent="0.15">
      <c r="A1560" s="54" t="s">
        <v>3258</v>
      </c>
      <c r="B1560" s="51" t="s">
        <v>3259</v>
      </c>
      <c r="C1560" s="55" t="s">
        <v>144</v>
      </c>
      <c r="D1560" s="55"/>
      <c r="E1560" s="14">
        <v>24194</v>
      </c>
      <c r="F1560" s="62" t="s">
        <v>230</v>
      </c>
    </row>
    <row r="1561" spans="1:6" x14ac:dyDescent="0.15">
      <c r="A1561" s="54" t="s">
        <v>3260</v>
      </c>
      <c r="B1561" s="51" t="s">
        <v>3261</v>
      </c>
      <c r="C1561" s="55" t="s">
        <v>144</v>
      </c>
      <c r="D1561" s="55"/>
      <c r="E1561" s="14">
        <v>30244</v>
      </c>
      <c r="F1561" s="62" t="s">
        <v>230</v>
      </c>
    </row>
    <row r="1562" spans="1:6" x14ac:dyDescent="0.15">
      <c r="A1562" s="54" t="s">
        <v>3262</v>
      </c>
      <c r="B1562" s="51" t="s">
        <v>3263</v>
      </c>
      <c r="C1562" s="55" t="s">
        <v>144</v>
      </c>
      <c r="D1562" s="55"/>
      <c r="E1562" s="14">
        <v>6048</v>
      </c>
      <c r="F1562" s="62" t="s">
        <v>230</v>
      </c>
    </row>
    <row r="1563" spans="1:6" x14ac:dyDescent="0.15">
      <c r="A1563" s="54" t="s">
        <v>3264</v>
      </c>
      <c r="B1563" s="51" t="s">
        <v>3265</v>
      </c>
      <c r="C1563" s="55" t="s">
        <v>144</v>
      </c>
      <c r="D1563" s="55"/>
      <c r="E1563" s="14">
        <v>7970</v>
      </c>
      <c r="F1563" s="62" t="s">
        <v>230</v>
      </c>
    </row>
    <row r="1564" spans="1:6" x14ac:dyDescent="0.15">
      <c r="A1564" s="54" t="s">
        <v>3266</v>
      </c>
      <c r="B1564" s="51" t="s">
        <v>3267</v>
      </c>
      <c r="C1564" s="55" t="s">
        <v>144</v>
      </c>
      <c r="D1564" s="55"/>
      <c r="E1564" s="14">
        <v>15940</v>
      </c>
      <c r="F1564" s="62" t="s">
        <v>230</v>
      </c>
    </row>
    <row r="1565" spans="1:6" x14ac:dyDescent="0.15">
      <c r="A1565" s="54" t="s">
        <v>3268</v>
      </c>
      <c r="B1565" s="51" t="s">
        <v>3269</v>
      </c>
      <c r="C1565" s="55" t="s">
        <v>144</v>
      </c>
      <c r="D1565" s="55"/>
      <c r="E1565" s="14">
        <v>7970</v>
      </c>
      <c r="F1565" s="62" t="s">
        <v>230</v>
      </c>
    </row>
    <row r="1566" spans="1:6" x14ac:dyDescent="0.15">
      <c r="A1566" s="54" t="s">
        <v>3270</v>
      </c>
      <c r="B1566" s="51" t="s">
        <v>3271</v>
      </c>
      <c r="C1566" s="55" t="s">
        <v>144</v>
      </c>
      <c r="D1566" s="55"/>
      <c r="E1566" s="14">
        <v>22772</v>
      </c>
      <c r="F1566" s="62" t="s">
        <v>230</v>
      </c>
    </row>
    <row r="1567" spans="1:6" x14ac:dyDescent="0.15">
      <c r="A1567" s="54" t="s">
        <v>3272</v>
      </c>
      <c r="B1567" s="51" t="s">
        <v>3273</v>
      </c>
      <c r="C1567" s="55" t="s">
        <v>144</v>
      </c>
      <c r="D1567" s="55"/>
      <c r="E1567" s="14">
        <v>14802</v>
      </c>
      <c r="F1567" s="62" t="s">
        <v>230</v>
      </c>
    </row>
    <row r="1568" spans="1:6" x14ac:dyDescent="0.15">
      <c r="A1568" s="54" t="s">
        <v>3274</v>
      </c>
      <c r="B1568" s="51" t="s">
        <v>3275</v>
      </c>
      <c r="C1568" s="55" t="s">
        <v>144</v>
      </c>
      <c r="D1568" s="55"/>
      <c r="E1568" s="14">
        <v>6832</v>
      </c>
      <c r="F1568" s="62" t="s">
        <v>230</v>
      </c>
    </row>
    <row r="1569" spans="1:6" x14ac:dyDescent="0.15">
      <c r="A1569" s="54" t="s">
        <v>3276</v>
      </c>
      <c r="B1569" s="51" t="s">
        <v>3277</v>
      </c>
      <c r="C1569" s="55" t="s">
        <v>144</v>
      </c>
      <c r="D1569" s="55"/>
      <c r="E1569" s="14">
        <v>28464</v>
      </c>
      <c r="F1569" s="62" t="s">
        <v>230</v>
      </c>
    </row>
    <row r="1570" spans="1:6" x14ac:dyDescent="0.15">
      <c r="A1570" s="54" t="s">
        <v>3278</v>
      </c>
      <c r="B1570" s="51" t="s">
        <v>3279</v>
      </c>
      <c r="C1570" s="55" t="s">
        <v>144</v>
      </c>
      <c r="D1570" s="55"/>
      <c r="E1570" s="14">
        <v>20494</v>
      </c>
      <c r="F1570" s="62" t="s">
        <v>230</v>
      </c>
    </row>
    <row r="1571" spans="1:6" x14ac:dyDescent="0.15">
      <c r="A1571" s="54" t="s">
        <v>3280</v>
      </c>
      <c r="B1571" s="51" t="s">
        <v>3281</v>
      </c>
      <c r="C1571" s="55" t="s">
        <v>144</v>
      </c>
      <c r="D1571" s="55"/>
      <c r="E1571" s="14">
        <v>12524</v>
      </c>
      <c r="F1571" s="62" t="s">
        <v>230</v>
      </c>
    </row>
    <row r="1572" spans="1:6" x14ac:dyDescent="0.15">
      <c r="A1572" s="54" t="s">
        <v>3282</v>
      </c>
      <c r="B1572" s="51" t="s">
        <v>3283</v>
      </c>
      <c r="C1572" s="55" t="s">
        <v>144</v>
      </c>
      <c r="D1572" s="55"/>
      <c r="E1572" s="14">
        <v>5692</v>
      </c>
      <c r="F1572" s="62" t="s">
        <v>230</v>
      </c>
    </row>
    <row r="1573" spans="1:6" x14ac:dyDescent="0.15">
      <c r="A1573" s="54" t="s">
        <v>3284</v>
      </c>
      <c r="B1573" s="51" t="s">
        <v>3285</v>
      </c>
      <c r="C1573" s="55" t="s">
        <v>136</v>
      </c>
      <c r="D1573" s="55"/>
      <c r="E1573" s="14">
        <v>85</v>
      </c>
      <c r="F1573" s="55" t="s">
        <v>230</v>
      </c>
    </row>
    <row r="1574" spans="1:6" x14ac:dyDescent="0.15">
      <c r="A1574" s="54" t="s">
        <v>3286</v>
      </c>
      <c r="B1574" s="51" t="s">
        <v>3287</v>
      </c>
      <c r="C1574" s="55" t="s">
        <v>136</v>
      </c>
      <c r="D1574" s="55"/>
      <c r="E1574" s="14">
        <v>81</v>
      </c>
      <c r="F1574" s="55" t="s">
        <v>230</v>
      </c>
    </row>
    <row r="1575" spans="1:6" x14ac:dyDescent="0.15">
      <c r="A1575" s="54" t="s">
        <v>3288</v>
      </c>
      <c r="B1575" s="51" t="s">
        <v>3289</v>
      </c>
      <c r="C1575" s="55" t="s">
        <v>136</v>
      </c>
      <c r="D1575" s="55"/>
      <c r="E1575" s="14">
        <v>78</v>
      </c>
      <c r="F1575" s="55" t="s">
        <v>230</v>
      </c>
    </row>
    <row r="1576" spans="1:6" x14ac:dyDescent="0.15">
      <c r="A1576" s="54" t="s">
        <v>3290</v>
      </c>
      <c r="B1576" s="51" t="s">
        <v>3291</v>
      </c>
      <c r="C1576" s="55" t="s">
        <v>136</v>
      </c>
      <c r="D1576" s="55"/>
      <c r="E1576" s="14">
        <v>77</v>
      </c>
      <c r="F1576" s="55" t="s">
        <v>230</v>
      </c>
    </row>
    <row r="1577" spans="1:6" x14ac:dyDescent="0.15">
      <c r="A1577" s="54" t="s">
        <v>3292</v>
      </c>
      <c r="B1577" s="51" t="s">
        <v>3293</v>
      </c>
      <c r="C1577" s="55" t="s">
        <v>136</v>
      </c>
      <c r="D1577" s="55"/>
      <c r="E1577" s="14">
        <v>76</v>
      </c>
      <c r="F1577" s="55" t="s">
        <v>230</v>
      </c>
    </row>
    <row r="1578" spans="1:6" x14ac:dyDescent="0.15">
      <c r="A1578" s="54" t="s">
        <v>3294</v>
      </c>
      <c r="B1578" s="51" t="s">
        <v>3295</v>
      </c>
      <c r="C1578" s="55" t="s">
        <v>136</v>
      </c>
      <c r="D1578" s="55"/>
      <c r="E1578" s="14">
        <v>55</v>
      </c>
      <c r="F1578" s="55" t="s">
        <v>230</v>
      </c>
    </row>
    <row r="1579" spans="1:6" x14ac:dyDescent="0.15">
      <c r="A1579" s="54" t="s">
        <v>3296</v>
      </c>
      <c r="B1579" s="51" t="s">
        <v>3297</v>
      </c>
      <c r="C1579" s="55" t="s">
        <v>136</v>
      </c>
      <c r="D1579" s="55"/>
      <c r="E1579" s="14">
        <v>53</v>
      </c>
      <c r="F1579" s="55" t="s">
        <v>230</v>
      </c>
    </row>
    <row r="1580" spans="1:6" x14ac:dyDescent="0.15">
      <c r="A1580" s="54" t="s">
        <v>3298</v>
      </c>
      <c r="B1580" s="51" t="s">
        <v>3299</v>
      </c>
      <c r="C1580" s="55" t="s">
        <v>136</v>
      </c>
      <c r="D1580" s="55"/>
      <c r="E1580" s="14">
        <v>51</v>
      </c>
      <c r="F1580" s="55" t="s">
        <v>230</v>
      </c>
    </row>
    <row r="1581" spans="1:6" x14ac:dyDescent="0.15">
      <c r="A1581" s="54" t="s">
        <v>3300</v>
      </c>
      <c r="B1581" s="51" t="s">
        <v>3301</v>
      </c>
      <c r="C1581" s="55" t="s">
        <v>136</v>
      </c>
      <c r="D1581" s="55"/>
      <c r="E1581" s="14">
        <v>50</v>
      </c>
      <c r="F1581" s="55" t="s">
        <v>230</v>
      </c>
    </row>
    <row r="1582" spans="1:6" x14ac:dyDescent="0.15">
      <c r="A1582" s="54" t="s">
        <v>3302</v>
      </c>
      <c r="B1582" s="51" t="s">
        <v>3303</v>
      </c>
      <c r="C1582" s="55" t="s">
        <v>136</v>
      </c>
      <c r="D1582" s="55"/>
      <c r="E1582" s="14">
        <v>49</v>
      </c>
      <c r="F1582" s="55" t="s">
        <v>230</v>
      </c>
    </row>
    <row r="1583" spans="1:6" x14ac:dyDescent="0.15">
      <c r="A1583" s="54" t="s">
        <v>3304</v>
      </c>
      <c r="B1583" s="51" t="s">
        <v>3305</v>
      </c>
      <c r="C1583" s="55" t="s">
        <v>136</v>
      </c>
      <c r="D1583" s="55"/>
      <c r="E1583" s="14">
        <v>319</v>
      </c>
      <c r="F1583" s="55" t="s">
        <v>230</v>
      </c>
    </row>
    <row r="1584" spans="1:6" x14ac:dyDescent="0.15">
      <c r="A1584" s="54" t="s">
        <v>3306</v>
      </c>
      <c r="B1584" s="51" t="s">
        <v>3307</v>
      </c>
      <c r="C1584" s="55" t="s">
        <v>136</v>
      </c>
      <c r="D1584" s="55"/>
      <c r="E1584" s="14">
        <v>303</v>
      </c>
      <c r="F1584" s="55" t="s">
        <v>230</v>
      </c>
    </row>
    <row r="1585" spans="1:6" x14ac:dyDescent="0.15">
      <c r="A1585" s="54" t="s">
        <v>3308</v>
      </c>
      <c r="B1585" s="51" t="s">
        <v>3309</v>
      </c>
      <c r="C1585" s="55" t="s">
        <v>136</v>
      </c>
      <c r="D1585" s="55"/>
      <c r="E1585" s="14">
        <v>293</v>
      </c>
      <c r="F1585" s="55" t="s">
        <v>230</v>
      </c>
    </row>
    <row r="1586" spans="1:6" x14ac:dyDescent="0.15">
      <c r="A1586" s="54" t="s">
        <v>3310</v>
      </c>
      <c r="B1586" s="51" t="s">
        <v>3311</v>
      </c>
      <c r="C1586" s="55" t="s">
        <v>136</v>
      </c>
      <c r="D1586" s="55"/>
      <c r="E1586" s="14">
        <v>287</v>
      </c>
      <c r="F1586" s="55" t="s">
        <v>230</v>
      </c>
    </row>
    <row r="1587" spans="1:6" x14ac:dyDescent="0.15">
      <c r="A1587" s="54" t="s">
        <v>3312</v>
      </c>
      <c r="B1587" s="51" t="s">
        <v>3313</v>
      </c>
      <c r="C1587" s="55" t="s">
        <v>136</v>
      </c>
      <c r="D1587" s="55"/>
      <c r="E1587" s="14">
        <v>284</v>
      </c>
      <c r="F1587" s="55" t="s">
        <v>230</v>
      </c>
    </row>
    <row r="1588" spans="1:6" x14ac:dyDescent="0.15">
      <c r="A1588" s="54" t="s">
        <v>3314</v>
      </c>
      <c r="B1588" s="51" t="s">
        <v>3315</v>
      </c>
      <c r="C1588" s="55" t="s">
        <v>136</v>
      </c>
      <c r="D1588" s="55"/>
      <c r="E1588" s="14">
        <v>207</v>
      </c>
      <c r="F1588" s="55" t="s">
        <v>230</v>
      </c>
    </row>
    <row r="1589" spans="1:6" x14ac:dyDescent="0.15">
      <c r="A1589" s="54" t="s">
        <v>3316</v>
      </c>
      <c r="B1589" s="51" t="s">
        <v>3317</v>
      </c>
      <c r="C1589" s="55" t="s">
        <v>136</v>
      </c>
      <c r="D1589" s="55"/>
      <c r="E1589" s="14">
        <v>197</v>
      </c>
      <c r="F1589" s="55" t="s">
        <v>230</v>
      </c>
    </row>
    <row r="1590" spans="1:6" x14ac:dyDescent="0.15">
      <c r="A1590" s="54" t="s">
        <v>3318</v>
      </c>
      <c r="B1590" s="51" t="s">
        <v>3319</v>
      </c>
      <c r="C1590" s="55" t="s">
        <v>136</v>
      </c>
      <c r="D1590" s="55"/>
      <c r="E1590" s="14">
        <v>190</v>
      </c>
      <c r="F1590" s="55" t="s">
        <v>230</v>
      </c>
    </row>
    <row r="1591" spans="1:6" x14ac:dyDescent="0.15">
      <c r="A1591" s="54" t="s">
        <v>3320</v>
      </c>
      <c r="B1591" s="51" t="s">
        <v>3321</v>
      </c>
      <c r="C1591" s="55" t="s">
        <v>136</v>
      </c>
      <c r="D1591" s="55"/>
      <c r="E1591" s="14">
        <v>187</v>
      </c>
      <c r="F1591" s="55" t="s">
        <v>230</v>
      </c>
    </row>
    <row r="1592" spans="1:6" x14ac:dyDescent="0.15">
      <c r="A1592" s="54" t="s">
        <v>3322</v>
      </c>
      <c r="B1592" s="51" t="s">
        <v>3323</v>
      </c>
      <c r="C1592" s="55" t="s">
        <v>136</v>
      </c>
      <c r="D1592" s="55"/>
      <c r="E1592" s="14">
        <v>185</v>
      </c>
      <c r="F1592" s="55" t="s">
        <v>230</v>
      </c>
    </row>
    <row r="1593" spans="1:6" x14ac:dyDescent="0.15">
      <c r="A1593" s="54" t="s">
        <v>3324</v>
      </c>
      <c r="B1593" s="51" t="s">
        <v>3325</v>
      </c>
      <c r="C1593" s="55" t="s">
        <v>136</v>
      </c>
      <c r="D1593" s="55"/>
      <c r="E1593" s="14">
        <v>239</v>
      </c>
      <c r="F1593" s="55" t="s">
        <v>230</v>
      </c>
    </row>
    <row r="1594" spans="1:6" x14ac:dyDescent="0.15">
      <c r="A1594" s="54" t="s">
        <v>3326</v>
      </c>
      <c r="B1594" s="51" t="s">
        <v>3327</v>
      </c>
      <c r="C1594" s="55" t="s">
        <v>136</v>
      </c>
      <c r="D1594" s="55"/>
      <c r="E1594" s="14">
        <v>227</v>
      </c>
      <c r="F1594" s="55" t="s">
        <v>230</v>
      </c>
    </row>
    <row r="1595" spans="1:6" x14ac:dyDescent="0.15">
      <c r="A1595" s="54" t="s">
        <v>3328</v>
      </c>
      <c r="B1595" s="51" t="s">
        <v>3329</v>
      </c>
      <c r="C1595" s="55" t="s">
        <v>136</v>
      </c>
      <c r="D1595" s="55"/>
      <c r="E1595" s="14">
        <v>219</v>
      </c>
      <c r="F1595" s="55" t="s">
        <v>230</v>
      </c>
    </row>
    <row r="1596" spans="1:6" x14ac:dyDescent="0.15">
      <c r="A1596" s="54" t="s">
        <v>3330</v>
      </c>
      <c r="B1596" s="51" t="s">
        <v>3331</v>
      </c>
      <c r="C1596" s="55" t="s">
        <v>136</v>
      </c>
      <c r="D1596" s="55"/>
      <c r="E1596" s="14">
        <v>215</v>
      </c>
      <c r="F1596" s="55" t="s">
        <v>230</v>
      </c>
    </row>
    <row r="1597" spans="1:6" x14ac:dyDescent="0.15">
      <c r="A1597" s="54" t="s">
        <v>3332</v>
      </c>
      <c r="B1597" s="51" t="s">
        <v>3333</v>
      </c>
      <c r="C1597" s="55" t="s">
        <v>136</v>
      </c>
      <c r="D1597" s="55"/>
      <c r="E1597" s="14">
        <v>213</v>
      </c>
      <c r="F1597" s="55" t="s">
        <v>230</v>
      </c>
    </row>
    <row r="1598" spans="1:6" x14ac:dyDescent="0.15">
      <c r="A1598" s="54" t="s">
        <v>3334</v>
      </c>
      <c r="B1598" s="51" t="s">
        <v>3335</v>
      </c>
      <c r="C1598" s="55" t="s">
        <v>136</v>
      </c>
      <c r="D1598" s="55"/>
      <c r="E1598" s="14">
        <v>176</v>
      </c>
      <c r="F1598" s="55" t="s">
        <v>230</v>
      </c>
    </row>
    <row r="1599" spans="1:6" x14ac:dyDescent="0.15">
      <c r="A1599" s="54" t="s">
        <v>3336</v>
      </c>
      <c r="B1599" s="51" t="s">
        <v>3337</v>
      </c>
      <c r="C1599" s="55" t="s">
        <v>136</v>
      </c>
      <c r="D1599" s="55"/>
      <c r="E1599" s="14">
        <v>167</v>
      </c>
      <c r="F1599" s="55" t="s">
        <v>230</v>
      </c>
    </row>
    <row r="1600" spans="1:6" x14ac:dyDescent="0.15">
      <c r="A1600" s="54" t="s">
        <v>3338</v>
      </c>
      <c r="B1600" s="51" t="s">
        <v>3339</v>
      </c>
      <c r="C1600" s="55" t="s">
        <v>136</v>
      </c>
      <c r="D1600" s="55"/>
      <c r="E1600" s="14">
        <v>161</v>
      </c>
      <c r="F1600" s="55" t="s">
        <v>230</v>
      </c>
    </row>
    <row r="1601" spans="1:6" x14ac:dyDescent="0.15">
      <c r="A1601" s="54" t="s">
        <v>3340</v>
      </c>
      <c r="B1601" s="51" t="s">
        <v>3341</v>
      </c>
      <c r="C1601" s="55" t="s">
        <v>136</v>
      </c>
      <c r="D1601" s="55"/>
      <c r="E1601" s="14">
        <v>158</v>
      </c>
      <c r="F1601" s="55" t="s">
        <v>230</v>
      </c>
    </row>
    <row r="1602" spans="1:6" x14ac:dyDescent="0.15">
      <c r="A1602" s="54" t="s">
        <v>3342</v>
      </c>
      <c r="B1602" s="51" t="s">
        <v>3343</v>
      </c>
      <c r="C1602" s="55" t="s">
        <v>136</v>
      </c>
      <c r="D1602" s="55"/>
      <c r="E1602" s="14">
        <v>156</v>
      </c>
      <c r="F1602" s="55" t="s">
        <v>230</v>
      </c>
    </row>
    <row r="1603" spans="1:6" x14ac:dyDescent="0.15">
      <c r="A1603" s="54" t="s">
        <v>3344</v>
      </c>
      <c r="B1603" s="51" t="s">
        <v>3345</v>
      </c>
      <c r="C1603" s="55" t="s">
        <v>136</v>
      </c>
      <c r="D1603" s="55"/>
      <c r="E1603" s="14">
        <v>149</v>
      </c>
      <c r="F1603" s="55" t="s">
        <v>230</v>
      </c>
    </row>
    <row r="1604" spans="1:6" x14ac:dyDescent="0.15">
      <c r="A1604" s="54" t="s">
        <v>3346</v>
      </c>
      <c r="B1604" s="51" t="s">
        <v>3347</v>
      </c>
      <c r="C1604" s="55" t="s">
        <v>136</v>
      </c>
      <c r="D1604" s="55"/>
      <c r="E1604" s="14">
        <v>142</v>
      </c>
      <c r="F1604" s="55" t="s">
        <v>230</v>
      </c>
    </row>
    <row r="1605" spans="1:6" x14ac:dyDescent="0.15">
      <c r="A1605" s="54" t="s">
        <v>3348</v>
      </c>
      <c r="B1605" s="51" t="s">
        <v>3349</v>
      </c>
      <c r="C1605" s="55" t="s">
        <v>136</v>
      </c>
      <c r="D1605" s="55"/>
      <c r="E1605" s="14">
        <v>137</v>
      </c>
      <c r="F1605" s="55" t="s">
        <v>230</v>
      </c>
    </row>
    <row r="1606" spans="1:6" x14ac:dyDescent="0.15">
      <c r="A1606" s="54" t="s">
        <v>3350</v>
      </c>
      <c r="B1606" s="51" t="s">
        <v>3351</v>
      </c>
      <c r="C1606" s="55" t="s">
        <v>136</v>
      </c>
      <c r="D1606" s="55"/>
      <c r="E1606" s="14">
        <v>134</v>
      </c>
      <c r="F1606" s="55" t="s">
        <v>230</v>
      </c>
    </row>
    <row r="1607" spans="1:6" x14ac:dyDescent="0.15">
      <c r="A1607" s="54" t="s">
        <v>3352</v>
      </c>
      <c r="B1607" s="51" t="s">
        <v>3353</v>
      </c>
      <c r="C1607" s="55" t="s">
        <v>136</v>
      </c>
      <c r="D1607" s="55"/>
      <c r="E1607" s="14">
        <v>133</v>
      </c>
      <c r="F1607" s="55" t="s">
        <v>230</v>
      </c>
    </row>
    <row r="1608" spans="1:6" x14ac:dyDescent="0.15">
      <c r="A1608" s="54" t="s">
        <v>3354</v>
      </c>
      <c r="B1608" s="51" t="s">
        <v>3355</v>
      </c>
      <c r="C1608" s="55" t="s">
        <v>136</v>
      </c>
      <c r="D1608" s="55"/>
      <c r="E1608" s="14">
        <v>64</v>
      </c>
      <c r="F1608" s="55" t="s">
        <v>230</v>
      </c>
    </row>
    <row r="1609" spans="1:6" x14ac:dyDescent="0.15">
      <c r="A1609" s="54" t="s">
        <v>3356</v>
      </c>
      <c r="B1609" s="51" t="s">
        <v>3357</v>
      </c>
      <c r="C1609" s="55" t="s">
        <v>136</v>
      </c>
      <c r="D1609" s="55"/>
      <c r="E1609" s="14">
        <v>61</v>
      </c>
      <c r="F1609" s="55" t="s">
        <v>230</v>
      </c>
    </row>
    <row r="1610" spans="1:6" x14ac:dyDescent="0.15">
      <c r="A1610" s="54" t="s">
        <v>3358</v>
      </c>
      <c r="B1610" s="51" t="s">
        <v>3359</v>
      </c>
      <c r="C1610" s="55" t="s">
        <v>136</v>
      </c>
      <c r="D1610" s="55"/>
      <c r="E1610" s="14">
        <v>59</v>
      </c>
      <c r="F1610" s="55" t="s">
        <v>230</v>
      </c>
    </row>
    <row r="1611" spans="1:6" x14ac:dyDescent="0.15">
      <c r="A1611" s="54" t="s">
        <v>3360</v>
      </c>
      <c r="B1611" s="51" t="s">
        <v>3361</v>
      </c>
      <c r="C1611" s="55" t="s">
        <v>136</v>
      </c>
      <c r="D1611" s="55"/>
      <c r="E1611" s="14">
        <v>58</v>
      </c>
      <c r="F1611" s="55" t="s">
        <v>230</v>
      </c>
    </row>
    <row r="1612" spans="1:6" x14ac:dyDescent="0.15">
      <c r="A1612" s="54" t="s">
        <v>3362</v>
      </c>
      <c r="B1612" s="51" t="s">
        <v>3363</v>
      </c>
      <c r="C1612" s="55" t="s">
        <v>136</v>
      </c>
      <c r="D1612" s="55"/>
      <c r="E1612" s="14">
        <v>57</v>
      </c>
      <c r="F1612" s="55" t="s">
        <v>230</v>
      </c>
    </row>
    <row r="1613" spans="1:6" x14ac:dyDescent="0.15">
      <c r="A1613" s="54" t="s">
        <v>3364</v>
      </c>
      <c r="B1613" s="51" t="s">
        <v>3365</v>
      </c>
      <c r="C1613" s="55" t="s">
        <v>136</v>
      </c>
      <c r="D1613" s="55"/>
      <c r="E1613" s="14">
        <v>47</v>
      </c>
      <c r="F1613" s="55" t="s">
        <v>230</v>
      </c>
    </row>
    <row r="1614" spans="1:6" x14ac:dyDescent="0.15">
      <c r="A1614" s="54" t="s">
        <v>3366</v>
      </c>
      <c r="B1614" s="51" t="s">
        <v>3367</v>
      </c>
      <c r="C1614" s="55" t="s">
        <v>136</v>
      </c>
      <c r="D1614" s="55"/>
      <c r="E1614" s="14">
        <v>45</v>
      </c>
      <c r="F1614" s="55" t="s">
        <v>230</v>
      </c>
    </row>
    <row r="1615" spans="1:6" x14ac:dyDescent="0.15">
      <c r="A1615" s="54" t="s">
        <v>3368</v>
      </c>
      <c r="B1615" s="51" t="s">
        <v>3369</v>
      </c>
      <c r="C1615" s="55" t="s">
        <v>136</v>
      </c>
      <c r="D1615" s="55"/>
      <c r="E1615" s="14">
        <v>43</v>
      </c>
      <c r="F1615" s="55" t="s">
        <v>230</v>
      </c>
    </row>
    <row r="1616" spans="1:6" x14ac:dyDescent="0.15">
      <c r="A1616" s="54" t="s">
        <v>3370</v>
      </c>
      <c r="B1616" s="51" t="s">
        <v>3371</v>
      </c>
      <c r="C1616" s="55" t="s">
        <v>136</v>
      </c>
      <c r="D1616" s="55"/>
      <c r="E1616" s="14">
        <v>42</v>
      </c>
      <c r="F1616" s="55" t="s">
        <v>230</v>
      </c>
    </row>
    <row r="1617" spans="1:6" x14ac:dyDescent="0.15">
      <c r="A1617" s="54" t="s">
        <v>3372</v>
      </c>
      <c r="B1617" s="51" t="s">
        <v>3373</v>
      </c>
      <c r="C1617" s="55" t="s">
        <v>136</v>
      </c>
      <c r="D1617" s="55"/>
      <c r="E1617" s="14">
        <v>42</v>
      </c>
      <c r="F1617" s="55" t="s">
        <v>230</v>
      </c>
    </row>
    <row r="1618" spans="1:6" x14ac:dyDescent="0.15">
      <c r="A1618" s="54" t="s">
        <v>3374</v>
      </c>
      <c r="B1618" s="51" t="s">
        <v>3375</v>
      </c>
      <c r="C1618" s="55" t="s">
        <v>136</v>
      </c>
      <c r="D1618" s="55"/>
      <c r="E1618" s="14">
        <v>40</v>
      </c>
      <c r="F1618" s="55" t="s">
        <v>230</v>
      </c>
    </row>
    <row r="1619" spans="1:6" x14ac:dyDescent="0.15">
      <c r="A1619" s="54" t="s">
        <v>3376</v>
      </c>
      <c r="B1619" s="51" t="s">
        <v>3377</v>
      </c>
      <c r="C1619" s="55" t="s">
        <v>136</v>
      </c>
      <c r="D1619" s="55"/>
      <c r="E1619" s="14">
        <v>38</v>
      </c>
      <c r="F1619" s="55" t="s">
        <v>230</v>
      </c>
    </row>
    <row r="1620" spans="1:6" x14ac:dyDescent="0.15">
      <c r="A1620" s="54" t="s">
        <v>3378</v>
      </c>
      <c r="B1620" s="51" t="s">
        <v>3379</v>
      </c>
      <c r="C1620" s="55" t="s">
        <v>136</v>
      </c>
      <c r="D1620" s="55"/>
      <c r="E1620" s="14">
        <v>37</v>
      </c>
      <c r="F1620" s="55" t="s">
        <v>230</v>
      </c>
    </row>
    <row r="1621" spans="1:6" x14ac:dyDescent="0.15">
      <c r="A1621" s="54" t="s">
        <v>3380</v>
      </c>
      <c r="B1621" s="51" t="s">
        <v>3381</v>
      </c>
      <c r="C1621" s="55" t="s">
        <v>136</v>
      </c>
      <c r="D1621" s="55"/>
      <c r="E1621" s="14">
        <v>36</v>
      </c>
      <c r="F1621" s="55" t="s">
        <v>230</v>
      </c>
    </row>
    <row r="1622" spans="1:6" x14ac:dyDescent="0.15">
      <c r="A1622" s="54" t="s">
        <v>3382</v>
      </c>
      <c r="B1622" s="51" t="s">
        <v>3383</v>
      </c>
      <c r="C1622" s="55" t="s">
        <v>136</v>
      </c>
      <c r="D1622" s="55"/>
      <c r="E1622" s="14">
        <v>36</v>
      </c>
      <c r="F1622" s="55" t="s">
        <v>230</v>
      </c>
    </row>
    <row r="1623" spans="1:6" x14ac:dyDescent="0.15">
      <c r="A1623" s="54" t="s">
        <v>3384</v>
      </c>
      <c r="B1623" s="51" t="s">
        <v>3385</v>
      </c>
      <c r="C1623" s="55" t="s">
        <v>136</v>
      </c>
      <c r="D1623" s="55"/>
      <c r="E1623" s="14">
        <v>278</v>
      </c>
      <c r="F1623" s="55" t="s">
        <v>230</v>
      </c>
    </row>
    <row r="1624" spans="1:6" x14ac:dyDescent="0.15">
      <c r="A1624" s="54" t="s">
        <v>3386</v>
      </c>
      <c r="B1624" s="51" t="s">
        <v>3387</v>
      </c>
      <c r="C1624" s="55" t="s">
        <v>136</v>
      </c>
      <c r="D1624" s="55"/>
      <c r="E1624" s="14">
        <v>264</v>
      </c>
      <c r="F1624" s="55" t="s">
        <v>230</v>
      </c>
    </row>
    <row r="1625" spans="1:6" x14ac:dyDescent="0.15">
      <c r="A1625" s="54" t="s">
        <v>3388</v>
      </c>
      <c r="B1625" s="51" t="s">
        <v>3389</v>
      </c>
      <c r="C1625" s="55" t="s">
        <v>136</v>
      </c>
      <c r="D1625" s="55"/>
      <c r="E1625" s="14">
        <v>254</v>
      </c>
      <c r="F1625" s="55" t="s">
        <v>230</v>
      </c>
    </row>
    <row r="1626" spans="1:6" x14ac:dyDescent="0.15">
      <c r="A1626" s="54" t="s">
        <v>3390</v>
      </c>
      <c r="B1626" s="51" t="s">
        <v>3391</v>
      </c>
      <c r="C1626" s="55" t="s">
        <v>136</v>
      </c>
      <c r="D1626" s="55"/>
      <c r="E1626" s="14">
        <v>250</v>
      </c>
      <c r="F1626" s="55" t="s">
        <v>230</v>
      </c>
    </row>
    <row r="1627" spans="1:6" x14ac:dyDescent="0.15">
      <c r="A1627" s="54" t="s">
        <v>3392</v>
      </c>
      <c r="B1627" s="51" t="s">
        <v>3393</v>
      </c>
      <c r="C1627" s="55" t="s">
        <v>136</v>
      </c>
      <c r="D1627" s="55"/>
      <c r="E1627" s="14">
        <v>247</v>
      </c>
      <c r="F1627" s="55" t="s">
        <v>230</v>
      </c>
    </row>
    <row r="1628" spans="1:6" x14ac:dyDescent="0.15">
      <c r="A1628" s="54" t="s">
        <v>3394</v>
      </c>
      <c r="B1628" s="51" t="s">
        <v>3395</v>
      </c>
      <c r="C1628" s="55" t="s">
        <v>136</v>
      </c>
      <c r="D1628" s="55"/>
      <c r="E1628" s="14">
        <v>180</v>
      </c>
      <c r="F1628" s="55" t="s">
        <v>230</v>
      </c>
    </row>
    <row r="1629" spans="1:6" x14ac:dyDescent="0.15">
      <c r="A1629" s="54" t="s">
        <v>3396</v>
      </c>
      <c r="B1629" s="51" t="s">
        <v>3397</v>
      </c>
      <c r="C1629" s="55" t="s">
        <v>136</v>
      </c>
      <c r="D1629" s="55"/>
      <c r="E1629" s="14">
        <v>171</v>
      </c>
      <c r="F1629" s="55" t="s">
        <v>230</v>
      </c>
    </row>
    <row r="1630" spans="1:6" x14ac:dyDescent="0.15">
      <c r="A1630" s="54" t="s">
        <v>3398</v>
      </c>
      <c r="B1630" s="51" t="s">
        <v>3399</v>
      </c>
      <c r="C1630" s="55" t="s">
        <v>136</v>
      </c>
      <c r="D1630" s="55"/>
      <c r="E1630" s="14">
        <v>165</v>
      </c>
      <c r="F1630" s="55" t="s">
        <v>230</v>
      </c>
    </row>
    <row r="1631" spans="1:6" x14ac:dyDescent="0.15">
      <c r="A1631" s="54" t="s">
        <v>3400</v>
      </c>
      <c r="B1631" s="51" t="s">
        <v>3401</v>
      </c>
      <c r="C1631" s="55" t="s">
        <v>136</v>
      </c>
      <c r="D1631" s="55"/>
      <c r="E1631" s="14">
        <v>162</v>
      </c>
      <c r="F1631" s="55" t="s">
        <v>230</v>
      </c>
    </row>
    <row r="1632" spans="1:6" x14ac:dyDescent="0.15">
      <c r="A1632" s="54" t="s">
        <v>3402</v>
      </c>
      <c r="B1632" s="51" t="s">
        <v>3403</v>
      </c>
      <c r="C1632" s="55" t="s">
        <v>136</v>
      </c>
      <c r="D1632" s="55"/>
      <c r="E1632" s="14">
        <v>161</v>
      </c>
      <c r="F1632" s="55" t="s">
        <v>230</v>
      </c>
    </row>
    <row r="1633" spans="1:6" x14ac:dyDescent="0.15">
      <c r="A1633" s="54" t="s">
        <v>3404</v>
      </c>
      <c r="B1633" s="51" t="s">
        <v>3405</v>
      </c>
      <c r="C1633" s="55" t="s">
        <v>136</v>
      </c>
      <c r="D1633" s="55"/>
      <c r="E1633" s="14">
        <v>208</v>
      </c>
      <c r="F1633" s="55" t="s">
        <v>230</v>
      </c>
    </row>
    <row r="1634" spans="1:6" x14ac:dyDescent="0.15">
      <c r="A1634" s="54" t="s">
        <v>3406</v>
      </c>
      <c r="B1634" s="51" t="s">
        <v>3407</v>
      </c>
      <c r="C1634" s="55" t="s">
        <v>136</v>
      </c>
      <c r="D1634" s="55"/>
      <c r="E1634" s="14">
        <v>198</v>
      </c>
      <c r="F1634" s="55" t="s">
        <v>230</v>
      </c>
    </row>
    <row r="1635" spans="1:6" x14ac:dyDescent="0.15">
      <c r="A1635" s="54" t="s">
        <v>3408</v>
      </c>
      <c r="B1635" s="51" t="s">
        <v>3409</v>
      </c>
      <c r="C1635" s="55" t="s">
        <v>136</v>
      </c>
      <c r="D1635" s="55"/>
      <c r="E1635" s="14">
        <v>191</v>
      </c>
      <c r="F1635" s="55" t="s">
        <v>230</v>
      </c>
    </row>
    <row r="1636" spans="1:6" x14ac:dyDescent="0.15">
      <c r="A1636" s="54" t="s">
        <v>3410</v>
      </c>
      <c r="B1636" s="51" t="s">
        <v>3411</v>
      </c>
      <c r="C1636" s="55" t="s">
        <v>136</v>
      </c>
      <c r="D1636" s="55"/>
      <c r="E1636" s="14">
        <v>187</v>
      </c>
      <c r="F1636" s="55" t="s">
        <v>230</v>
      </c>
    </row>
    <row r="1637" spans="1:6" x14ac:dyDescent="0.15">
      <c r="A1637" s="54" t="s">
        <v>3412</v>
      </c>
      <c r="B1637" s="51" t="s">
        <v>3413</v>
      </c>
      <c r="C1637" s="55" t="s">
        <v>136</v>
      </c>
      <c r="D1637" s="55"/>
      <c r="E1637" s="14">
        <v>185</v>
      </c>
      <c r="F1637" s="55" t="s">
        <v>230</v>
      </c>
    </row>
    <row r="1638" spans="1:6" x14ac:dyDescent="0.15">
      <c r="A1638" s="54" t="s">
        <v>3414</v>
      </c>
      <c r="B1638" s="51" t="s">
        <v>3415</v>
      </c>
      <c r="C1638" s="55" t="s">
        <v>136</v>
      </c>
      <c r="D1638" s="55"/>
      <c r="E1638" s="14">
        <v>153</v>
      </c>
      <c r="F1638" s="55" t="s">
        <v>230</v>
      </c>
    </row>
    <row r="1639" spans="1:6" x14ac:dyDescent="0.15">
      <c r="A1639" s="54" t="s">
        <v>3416</v>
      </c>
      <c r="B1639" s="51" t="s">
        <v>3417</v>
      </c>
      <c r="C1639" s="55" t="s">
        <v>136</v>
      </c>
      <c r="D1639" s="55"/>
      <c r="E1639" s="14">
        <v>145</v>
      </c>
      <c r="F1639" s="55" t="s">
        <v>230</v>
      </c>
    </row>
    <row r="1640" spans="1:6" x14ac:dyDescent="0.15">
      <c r="A1640" s="54" t="s">
        <v>3418</v>
      </c>
      <c r="B1640" s="51" t="s">
        <v>3419</v>
      </c>
      <c r="C1640" s="55" t="s">
        <v>136</v>
      </c>
      <c r="D1640" s="55"/>
      <c r="E1640" s="14">
        <v>140</v>
      </c>
      <c r="F1640" s="55" t="s">
        <v>230</v>
      </c>
    </row>
    <row r="1641" spans="1:6" x14ac:dyDescent="0.15">
      <c r="A1641" s="54" t="s">
        <v>3420</v>
      </c>
      <c r="B1641" s="51" t="s">
        <v>3421</v>
      </c>
      <c r="C1641" s="55" t="s">
        <v>136</v>
      </c>
      <c r="D1641" s="55"/>
      <c r="E1641" s="14">
        <v>137</v>
      </c>
      <c r="F1641" s="55" t="s">
        <v>230</v>
      </c>
    </row>
    <row r="1642" spans="1:6" x14ac:dyDescent="0.15">
      <c r="A1642" s="54" t="s">
        <v>3422</v>
      </c>
      <c r="B1642" s="51" t="s">
        <v>3423</v>
      </c>
      <c r="C1642" s="55" t="s">
        <v>136</v>
      </c>
      <c r="D1642" s="55"/>
      <c r="E1642" s="14">
        <v>136</v>
      </c>
      <c r="F1642" s="55" t="s">
        <v>230</v>
      </c>
    </row>
    <row r="1643" spans="1:6" x14ac:dyDescent="0.15">
      <c r="A1643" s="54" t="s">
        <v>3424</v>
      </c>
      <c r="B1643" s="51" t="s">
        <v>3425</v>
      </c>
      <c r="C1643" s="55" t="s">
        <v>136</v>
      </c>
      <c r="D1643" s="55"/>
      <c r="E1643" s="14">
        <v>130</v>
      </c>
      <c r="F1643" s="55" t="s">
        <v>230</v>
      </c>
    </row>
    <row r="1644" spans="1:6" x14ac:dyDescent="0.15">
      <c r="A1644" s="54" t="s">
        <v>3426</v>
      </c>
      <c r="B1644" s="51" t="s">
        <v>3427</v>
      </c>
      <c r="C1644" s="55" t="s">
        <v>136</v>
      </c>
      <c r="D1644" s="55"/>
      <c r="E1644" s="14">
        <v>123</v>
      </c>
      <c r="F1644" s="55" t="s">
        <v>230</v>
      </c>
    </row>
    <row r="1645" spans="1:6" x14ac:dyDescent="0.15">
      <c r="A1645" s="54" t="s">
        <v>3428</v>
      </c>
      <c r="B1645" s="51" t="s">
        <v>3429</v>
      </c>
      <c r="C1645" s="55" t="s">
        <v>136</v>
      </c>
      <c r="D1645" s="55"/>
      <c r="E1645" s="14">
        <v>119</v>
      </c>
      <c r="F1645" s="55" t="s">
        <v>230</v>
      </c>
    </row>
    <row r="1646" spans="1:6" x14ac:dyDescent="0.15">
      <c r="A1646" s="54" t="s">
        <v>3430</v>
      </c>
      <c r="B1646" s="51" t="s">
        <v>3431</v>
      </c>
      <c r="C1646" s="55" t="s">
        <v>136</v>
      </c>
      <c r="D1646" s="55"/>
      <c r="E1646" s="14">
        <v>117</v>
      </c>
      <c r="F1646" s="55" t="s">
        <v>230</v>
      </c>
    </row>
    <row r="1647" spans="1:6" x14ac:dyDescent="0.15">
      <c r="A1647" s="54" t="s">
        <v>3432</v>
      </c>
      <c r="B1647" s="51" t="s">
        <v>3433</v>
      </c>
      <c r="C1647" s="55" t="s">
        <v>136</v>
      </c>
      <c r="D1647" s="55"/>
      <c r="E1647" s="14">
        <v>116</v>
      </c>
      <c r="F1647" s="55" t="s">
        <v>230</v>
      </c>
    </row>
    <row r="1648" spans="1:6" x14ac:dyDescent="0.15">
      <c r="A1648" s="51" t="s">
        <v>3434</v>
      </c>
      <c r="B1648" s="51" t="s">
        <v>3435</v>
      </c>
      <c r="C1648" s="60" t="s">
        <v>136</v>
      </c>
      <c r="D1648" s="60"/>
      <c r="E1648" s="14">
        <v>79</v>
      </c>
      <c r="F1648" s="60" t="s">
        <v>230</v>
      </c>
    </row>
    <row r="1649" spans="1:6" x14ac:dyDescent="0.15">
      <c r="A1649" s="51" t="s">
        <v>3436</v>
      </c>
      <c r="B1649" s="51" t="s">
        <v>3437</v>
      </c>
      <c r="C1649" s="60" t="s">
        <v>136</v>
      </c>
      <c r="D1649" s="60"/>
      <c r="E1649" s="14">
        <v>79</v>
      </c>
      <c r="F1649" s="60" t="s">
        <v>230</v>
      </c>
    </row>
    <row r="1650" spans="1:6" x14ac:dyDescent="0.15">
      <c r="A1650" s="51" t="s">
        <v>3438</v>
      </c>
      <c r="B1650" s="51" t="s">
        <v>3439</v>
      </c>
      <c r="C1650" s="60" t="s">
        <v>136</v>
      </c>
      <c r="D1650" s="60"/>
      <c r="E1650" s="14">
        <v>144</v>
      </c>
      <c r="F1650" s="60" t="s">
        <v>230</v>
      </c>
    </row>
    <row r="1651" spans="1:6" x14ac:dyDescent="0.15">
      <c r="A1651" s="51" t="s">
        <v>3440</v>
      </c>
      <c r="B1651" s="51" t="s">
        <v>3441</v>
      </c>
      <c r="C1651" s="60" t="s">
        <v>136</v>
      </c>
      <c r="D1651" s="60"/>
      <c r="E1651" s="14">
        <v>32</v>
      </c>
      <c r="F1651" s="60" t="s">
        <v>230</v>
      </c>
    </row>
    <row r="1652" spans="1:6" x14ac:dyDescent="0.15">
      <c r="A1652" s="51" t="s">
        <v>3442</v>
      </c>
      <c r="B1652" s="51" t="s">
        <v>3443</v>
      </c>
      <c r="C1652" s="60" t="s">
        <v>136</v>
      </c>
      <c r="D1652" s="60"/>
      <c r="E1652" s="14">
        <v>44</v>
      </c>
      <c r="F1652" s="60" t="s">
        <v>230</v>
      </c>
    </row>
    <row r="1653" spans="1:6" x14ac:dyDescent="0.15">
      <c r="A1653" s="51" t="s">
        <v>3444</v>
      </c>
      <c r="B1653" s="51" t="s">
        <v>3445</v>
      </c>
      <c r="C1653" s="60" t="s">
        <v>136</v>
      </c>
      <c r="D1653" s="60"/>
      <c r="E1653" s="14">
        <v>115</v>
      </c>
      <c r="F1653" s="60" t="s">
        <v>230</v>
      </c>
    </row>
    <row r="1654" spans="1:6" x14ac:dyDescent="0.15">
      <c r="A1654" s="51" t="s">
        <v>3446</v>
      </c>
      <c r="B1654" s="51" t="s">
        <v>3447</v>
      </c>
      <c r="C1654" s="60" t="s">
        <v>136</v>
      </c>
      <c r="D1654" s="60"/>
      <c r="E1654" s="14">
        <v>115</v>
      </c>
      <c r="F1654" s="60" t="s">
        <v>230</v>
      </c>
    </row>
    <row r="1655" spans="1:6" x14ac:dyDescent="0.15">
      <c r="A1655" s="51" t="s">
        <v>3448</v>
      </c>
      <c r="B1655" s="51" t="s">
        <v>3449</v>
      </c>
      <c r="C1655" s="60" t="s">
        <v>136</v>
      </c>
      <c r="D1655" s="60"/>
      <c r="E1655" s="14">
        <v>210</v>
      </c>
      <c r="F1655" s="60" t="s">
        <v>230</v>
      </c>
    </row>
    <row r="1656" spans="1:6" x14ac:dyDescent="0.15">
      <c r="A1656" s="51" t="s">
        <v>3450</v>
      </c>
      <c r="B1656" s="51" t="s">
        <v>3451</v>
      </c>
      <c r="C1656" s="60" t="s">
        <v>136</v>
      </c>
      <c r="D1656" s="60"/>
      <c r="E1656" s="14">
        <v>47</v>
      </c>
      <c r="F1656" s="60" t="s">
        <v>230</v>
      </c>
    </row>
    <row r="1657" spans="1:6" x14ac:dyDescent="0.15">
      <c r="A1657" s="51" t="s">
        <v>3452</v>
      </c>
      <c r="B1657" s="51" t="s">
        <v>3453</v>
      </c>
      <c r="C1657" s="60" t="s">
        <v>136</v>
      </c>
      <c r="D1657" s="60"/>
      <c r="E1657" s="14">
        <v>64</v>
      </c>
      <c r="F1657" s="60" t="s">
        <v>230</v>
      </c>
    </row>
    <row r="1658" spans="1:6" x14ac:dyDescent="0.15">
      <c r="A1658" s="51" t="s">
        <v>3454</v>
      </c>
      <c r="B1658" s="51" t="s">
        <v>3455</v>
      </c>
      <c r="C1658" s="60" t="s">
        <v>136</v>
      </c>
      <c r="D1658" s="60"/>
      <c r="E1658" s="14">
        <v>126</v>
      </c>
      <c r="F1658" s="60" t="s">
        <v>230</v>
      </c>
    </row>
    <row r="1659" spans="1:6" x14ac:dyDescent="0.15">
      <c r="A1659" s="51" t="s">
        <v>3456</v>
      </c>
      <c r="B1659" s="51" t="s">
        <v>3457</v>
      </c>
      <c r="C1659" s="60" t="s">
        <v>136</v>
      </c>
      <c r="D1659" s="60"/>
      <c r="E1659" s="14">
        <v>126</v>
      </c>
      <c r="F1659" s="60" t="s">
        <v>230</v>
      </c>
    </row>
    <row r="1660" spans="1:6" x14ac:dyDescent="0.15">
      <c r="A1660" s="51" t="s">
        <v>3458</v>
      </c>
      <c r="B1660" s="51" t="s">
        <v>3459</v>
      </c>
      <c r="C1660" s="60" t="s">
        <v>136</v>
      </c>
      <c r="D1660" s="60"/>
      <c r="E1660" s="14">
        <v>231</v>
      </c>
      <c r="F1660" s="60" t="s">
        <v>230</v>
      </c>
    </row>
    <row r="1661" spans="1:6" x14ac:dyDescent="0.15">
      <c r="A1661" s="51" t="s">
        <v>3460</v>
      </c>
      <c r="B1661" s="51" t="s">
        <v>3461</v>
      </c>
      <c r="C1661" s="60" t="s">
        <v>136</v>
      </c>
      <c r="D1661" s="60"/>
      <c r="E1661" s="14">
        <v>52</v>
      </c>
      <c r="F1661" s="60" t="s">
        <v>230</v>
      </c>
    </row>
    <row r="1662" spans="1:6" x14ac:dyDescent="0.15">
      <c r="A1662" s="51" t="s">
        <v>3462</v>
      </c>
      <c r="B1662" s="51" t="s">
        <v>3463</v>
      </c>
      <c r="C1662" s="60" t="s">
        <v>136</v>
      </c>
      <c r="D1662" s="60"/>
      <c r="E1662" s="14">
        <v>70</v>
      </c>
      <c r="F1662" s="60" t="s">
        <v>230</v>
      </c>
    </row>
    <row r="1663" spans="1:6" x14ac:dyDescent="0.15">
      <c r="A1663" s="51" t="s">
        <v>3464</v>
      </c>
      <c r="B1663" s="51" t="s">
        <v>3465</v>
      </c>
      <c r="C1663" s="60" t="s">
        <v>136</v>
      </c>
      <c r="D1663" s="60"/>
      <c r="E1663" s="14">
        <v>162</v>
      </c>
      <c r="F1663" s="60" t="s">
        <v>230</v>
      </c>
    </row>
    <row r="1664" spans="1:6" x14ac:dyDescent="0.15">
      <c r="A1664" s="51" t="s">
        <v>3466</v>
      </c>
      <c r="B1664" s="51" t="s">
        <v>3467</v>
      </c>
      <c r="C1664" s="60" t="s">
        <v>136</v>
      </c>
      <c r="D1664" s="60"/>
      <c r="E1664" s="14">
        <v>162</v>
      </c>
      <c r="F1664" s="60" t="s">
        <v>230</v>
      </c>
    </row>
    <row r="1665" spans="1:6" x14ac:dyDescent="0.15">
      <c r="A1665" s="51" t="s">
        <v>3468</v>
      </c>
      <c r="B1665" s="51" t="s">
        <v>3469</v>
      </c>
      <c r="C1665" s="60" t="s">
        <v>136</v>
      </c>
      <c r="D1665" s="60"/>
      <c r="E1665" s="14">
        <v>296</v>
      </c>
      <c r="F1665" s="60" t="s">
        <v>230</v>
      </c>
    </row>
    <row r="1666" spans="1:6" x14ac:dyDescent="0.15">
      <c r="A1666" s="51" t="s">
        <v>3470</v>
      </c>
      <c r="B1666" s="51" t="s">
        <v>3471</v>
      </c>
      <c r="C1666" s="60" t="s">
        <v>136</v>
      </c>
      <c r="D1666" s="60"/>
      <c r="E1666" s="14">
        <v>67</v>
      </c>
      <c r="F1666" s="60" t="s">
        <v>230</v>
      </c>
    </row>
    <row r="1667" spans="1:6" x14ac:dyDescent="0.15">
      <c r="A1667" s="51" t="s">
        <v>3472</v>
      </c>
      <c r="B1667" s="51" t="s">
        <v>3473</v>
      </c>
      <c r="C1667" s="60" t="s">
        <v>136</v>
      </c>
      <c r="D1667" s="60"/>
      <c r="E1667" s="14">
        <v>90</v>
      </c>
      <c r="F1667" s="60" t="s">
        <v>230</v>
      </c>
    </row>
    <row r="1668" spans="1:6" x14ac:dyDescent="0.15">
      <c r="A1668" s="51" t="s">
        <v>3474</v>
      </c>
      <c r="B1668" s="51" t="s">
        <v>3475</v>
      </c>
      <c r="C1668" s="60" t="s">
        <v>136</v>
      </c>
      <c r="D1668" s="60"/>
      <c r="E1668" s="14">
        <v>149</v>
      </c>
      <c r="F1668" s="60" t="s">
        <v>230</v>
      </c>
    </row>
    <row r="1669" spans="1:6" x14ac:dyDescent="0.15">
      <c r="A1669" s="51" t="s">
        <v>3476</v>
      </c>
      <c r="B1669" s="51" t="s">
        <v>3477</v>
      </c>
      <c r="C1669" s="60" t="s">
        <v>136</v>
      </c>
      <c r="D1669" s="60"/>
      <c r="E1669" s="14">
        <v>149</v>
      </c>
      <c r="F1669" s="60" t="s">
        <v>230</v>
      </c>
    </row>
    <row r="1670" spans="1:6" x14ac:dyDescent="0.15">
      <c r="A1670" s="51" t="s">
        <v>3478</v>
      </c>
      <c r="B1670" s="51" t="s">
        <v>3479</v>
      </c>
      <c r="C1670" s="60" t="s">
        <v>136</v>
      </c>
      <c r="D1670" s="60"/>
      <c r="E1670" s="14">
        <v>272</v>
      </c>
      <c r="F1670" s="60" t="s">
        <v>230</v>
      </c>
    </row>
    <row r="1671" spans="1:6" x14ac:dyDescent="0.15">
      <c r="A1671" s="51" t="s">
        <v>3480</v>
      </c>
      <c r="B1671" s="51" t="s">
        <v>3481</v>
      </c>
      <c r="C1671" s="60" t="s">
        <v>136</v>
      </c>
      <c r="D1671" s="60"/>
      <c r="E1671" s="14">
        <v>61</v>
      </c>
      <c r="F1671" s="60" t="s">
        <v>230</v>
      </c>
    </row>
    <row r="1672" spans="1:6" x14ac:dyDescent="0.15">
      <c r="A1672" s="51" t="s">
        <v>3482</v>
      </c>
      <c r="B1672" s="51" t="s">
        <v>3483</v>
      </c>
      <c r="C1672" s="60" t="s">
        <v>136</v>
      </c>
      <c r="D1672" s="60"/>
      <c r="E1672" s="14">
        <v>83</v>
      </c>
      <c r="F1672" s="60" t="s">
        <v>230</v>
      </c>
    </row>
    <row r="1673" spans="1:6" x14ac:dyDescent="0.15">
      <c r="A1673" s="51" t="s">
        <v>3484</v>
      </c>
      <c r="B1673" s="51" t="s">
        <v>3485</v>
      </c>
      <c r="C1673" s="60" t="s">
        <v>136</v>
      </c>
      <c r="D1673" s="60"/>
      <c r="E1673" s="14">
        <v>70</v>
      </c>
      <c r="F1673" s="60" t="s">
        <v>230</v>
      </c>
    </row>
    <row r="1674" spans="1:6" x14ac:dyDescent="0.15">
      <c r="A1674" s="51" t="s">
        <v>3486</v>
      </c>
      <c r="B1674" s="51" t="s">
        <v>3487</v>
      </c>
      <c r="C1674" s="60" t="s">
        <v>136</v>
      </c>
      <c r="D1674" s="60"/>
      <c r="E1674" s="14">
        <v>70</v>
      </c>
      <c r="F1674" s="60" t="s">
        <v>230</v>
      </c>
    </row>
    <row r="1675" spans="1:6" x14ac:dyDescent="0.15">
      <c r="A1675" s="51" t="s">
        <v>3488</v>
      </c>
      <c r="B1675" s="51" t="s">
        <v>3489</v>
      </c>
      <c r="C1675" s="60" t="s">
        <v>136</v>
      </c>
      <c r="D1675" s="60"/>
      <c r="E1675" s="14">
        <v>128</v>
      </c>
      <c r="F1675" s="60" t="s">
        <v>230</v>
      </c>
    </row>
    <row r="1676" spans="1:6" x14ac:dyDescent="0.15">
      <c r="A1676" s="51" t="s">
        <v>3490</v>
      </c>
      <c r="B1676" s="51" t="s">
        <v>3491</v>
      </c>
      <c r="C1676" s="60" t="s">
        <v>136</v>
      </c>
      <c r="D1676" s="60"/>
      <c r="E1676" s="14">
        <v>29</v>
      </c>
      <c r="F1676" s="60" t="s">
        <v>230</v>
      </c>
    </row>
    <row r="1677" spans="1:6" x14ac:dyDescent="0.15">
      <c r="A1677" s="51" t="s">
        <v>3492</v>
      </c>
      <c r="B1677" s="51" t="s">
        <v>3493</v>
      </c>
      <c r="C1677" s="60" t="s">
        <v>136</v>
      </c>
      <c r="D1677" s="60"/>
      <c r="E1677" s="14">
        <v>39</v>
      </c>
      <c r="F1677" s="60" t="s">
        <v>230</v>
      </c>
    </row>
    <row r="1678" spans="1:6" x14ac:dyDescent="0.15">
      <c r="A1678" s="51" t="s">
        <v>3494</v>
      </c>
      <c r="B1678" s="51" t="s">
        <v>3495</v>
      </c>
      <c r="C1678" s="60" t="s">
        <v>136</v>
      </c>
      <c r="D1678" s="60"/>
      <c r="E1678" s="14">
        <v>101</v>
      </c>
      <c r="F1678" s="60" t="s">
        <v>230</v>
      </c>
    </row>
    <row r="1679" spans="1:6" x14ac:dyDescent="0.15">
      <c r="A1679" s="51" t="s">
        <v>3496</v>
      </c>
      <c r="B1679" s="51" t="s">
        <v>3497</v>
      </c>
      <c r="C1679" s="60" t="s">
        <v>136</v>
      </c>
      <c r="D1679" s="60"/>
      <c r="E1679" s="14">
        <v>101</v>
      </c>
      <c r="F1679" s="60" t="s">
        <v>230</v>
      </c>
    </row>
    <row r="1680" spans="1:6" x14ac:dyDescent="0.15">
      <c r="A1680" s="51" t="s">
        <v>3498</v>
      </c>
      <c r="B1680" s="51" t="s">
        <v>3499</v>
      </c>
      <c r="C1680" s="60" t="s">
        <v>136</v>
      </c>
      <c r="D1680" s="60"/>
      <c r="E1680" s="14">
        <v>186</v>
      </c>
      <c r="F1680" s="60" t="s">
        <v>230</v>
      </c>
    </row>
    <row r="1681" spans="1:6" x14ac:dyDescent="0.15">
      <c r="A1681" s="51" t="s">
        <v>3500</v>
      </c>
      <c r="B1681" s="51" t="s">
        <v>3501</v>
      </c>
      <c r="C1681" s="60" t="s">
        <v>136</v>
      </c>
      <c r="D1681" s="60"/>
      <c r="E1681" s="14">
        <v>42</v>
      </c>
      <c r="F1681" s="60" t="s">
        <v>230</v>
      </c>
    </row>
    <row r="1682" spans="1:6" x14ac:dyDescent="0.15">
      <c r="A1682" s="51" t="s">
        <v>3502</v>
      </c>
      <c r="B1682" s="51" t="s">
        <v>3503</v>
      </c>
      <c r="C1682" s="60" t="s">
        <v>136</v>
      </c>
      <c r="D1682" s="60"/>
      <c r="E1682" s="14">
        <v>56</v>
      </c>
      <c r="F1682" s="60" t="s">
        <v>230</v>
      </c>
    </row>
    <row r="1683" spans="1:6" x14ac:dyDescent="0.15">
      <c r="A1683" s="51" t="s">
        <v>3504</v>
      </c>
      <c r="B1683" s="51" t="s">
        <v>3505</v>
      </c>
      <c r="C1683" s="60" t="s">
        <v>136</v>
      </c>
      <c r="D1683" s="60"/>
      <c r="E1683" s="14">
        <v>112</v>
      </c>
      <c r="F1683" s="60" t="s">
        <v>230</v>
      </c>
    </row>
    <row r="1684" spans="1:6" x14ac:dyDescent="0.15">
      <c r="A1684" s="51" t="s">
        <v>3506</v>
      </c>
      <c r="B1684" s="51" t="s">
        <v>3507</v>
      </c>
      <c r="C1684" s="60" t="s">
        <v>136</v>
      </c>
      <c r="D1684" s="60"/>
      <c r="E1684" s="14">
        <v>112</v>
      </c>
      <c r="F1684" s="60" t="s">
        <v>230</v>
      </c>
    </row>
    <row r="1685" spans="1:6" x14ac:dyDescent="0.15">
      <c r="A1685" s="51" t="s">
        <v>3508</v>
      </c>
      <c r="B1685" s="51" t="s">
        <v>3509</v>
      </c>
      <c r="C1685" s="60" t="s">
        <v>136</v>
      </c>
      <c r="D1685" s="60"/>
      <c r="E1685" s="14">
        <v>205</v>
      </c>
      <c r="F1685" s="60" t="s">
        <v>230</v>
      </c>
    </row>
    <row r="1686" spans="1:6" x14ac:dyDescent="0.15">
      <c r="A1686" s="51" t="s">
        <v>3510</v>
      </c>
      <c r="B1686" s="51" t="s">
        <v>3511</v>
      </c>
      <c r="C1686" s="60" t="s">
        <v>136</v>
      </c>
      <c r="D1686" s="60"/>
      <c r="E1686" s="14">
        <v>46</v>
      </c>
      <c r="F1686" s="60" t="s">
        <v>230</v>
      </c>
    </row>
    <row r="1687" spans="1:6" x14ac:dyDescent="0.15">
      <c r="A1687" s="51" t="s">
        <v>3512</v>
      </c>
      <c r="B1687" s="51" t="s">
        <v>3513</v>
      </c>
      <c r="C1687" s="60" t="s">
        <v>136</v>
      </c>
      <c r="D1687" s="60"/>
      <c r="E1687" s="14">
        <v>62</v>
      </c>
      <c r="F1687" s="60" t="s">
        <v>230</v>
      </c>
    </row>
    <row r="1688" spans="1:6" x14ac:dyDescent="0.15">
      <c r="A1688" s="12" t="s">
        <v>3514</v>
      </c>
      <c r="B1688" s="12" t="s">
        <v>3515</v>
      </c>
      <c r="C1688" s="13" t="s">
        <v>136</v>
      </c>
      <c r="D1688" s="13"/>
      <c r="E1688" s="14">
        <v>215</v>
      </c>
      <c r="F1688" s="13" t="s">
        <v>230</v>
      </c>
    </row>
    <row r="1689" spans="1:6" x14ac:dyDescent="0.15">
      <c r="A1689" s="14" t="s">
        <v>3516</v>
      </c>
      <c r="B1689" s="44" t="s">
        <v>3517</v>
      </c>
      <c r="C1689" s="45" t="s">
        <v>136</v>
      </c>
      <c r="D1689" s="45"/>
      <c r="E1689" s="14">
        <v>24</v>
      </c>
      <c r="F1689" s="45" t="s">
        <v>230</v>
      </c>
    </row>
    <row r="1690" spans="1:6" x14ac:dyDescent="0.15">
      <c r="A1690" s="14" t="s">
        <v>3518</v>
      </c>
      <c r="B1690" s="44" t="s">
        <v>3519</v>
      </c>
      <c r="C1690" s="45" t="s">
        <v>136</v>
      </c>
      <c r="D1690" s="45"/>
      <c r="E1690" s="14">
        <v>24</v>
      </c>
      <c r="F1690" s="45" t="s">
        <v>230</v>
      </c>
    </row>
    <row r="1691" spans="1:6" x14ac:dyDescent="0.15">
      <c r="A1691" s="14" t="s">
        <v>3520</v>
      </c>
      <c r="B1691" s="44" t="s">
        <v>3521</v>
      </c>
      <c r="C1691" s="45" t="s">
        <v>136</v>
      </c>
      <c r="D1691" s="45"/>
      <c r="E1691" s="14">
        <v>24</v>
      </c>
      <c r="F1691" s="45" t="s">
        <v>230</v>
      </c>
    </row>
    <row r="1692" spans="1:6" x14ac:dyDescent="0.15">
      <c r="A1692" s="54" t="s">
        <v>3522</v>
      </c>
      <c r="B1692" s="51" t="s">
        <v>3523</v>
      </c>
      <c r="C1692" s="55" t="s">
        <v>136</v>
      </c>
      <c r="D1692" s="55"/>
      <c r="E1692" s="14">
        <v>27</v>
      </c>
      <c r="F1692" s="55" t="s">
        <v>230</v>
      </c>
    </row>
    <row r="1693" spans="1:6" x14ac:dyDescent="0.15">
      <c r="A1693" s="12" t="s">
        <v>3524</v>
      </c>
      <c r="B1693" s="12" t="s">
        <v>3525</v>
      </c>
      <c r="C1693" s="13" t="s">
        <v>136</v>
      </c>
      <c r="D1693" s="13"/>
      <c r="E1693" s="14">
        <v>25</v>
      </c>
      <c r="F1693" s="13" t="s">
        <v>230</v>
      </c>
    </row>
    <row r="1694" spans="1:6" x14ac:dyDescent="0.15">
      <c r="A1694" s="12" t="s">
        <v>3526</v>
      </c>
      <c r="B1694" s="12" t="s">
        <v>3525</v>
      </c>
      <c r="C1694" s="13" t="s">
        <v>136</v>
      </c>
      <c r="D1694" s="13"/>
      <c r="E1694" s="14">
        <v>25</v>
      </c>
      <c r="F1694" s="13" t="s">
        <v>230</v>
      </c>
    </row>
    <row r="1695" spans="1:6" x14ac:dyDescent="0.15">
      <c r="A1695" s="12" t="s">
        <v>3527</v>
      </c>
      <c r="B1695" s="12" t="s">
        <v>3525</v>
      </c>
      <c r="C1695" s="13" t="s">
        <v>136</v>
      </c>
      <c r="D1695" s="13"/>
      <c r="E1695" s="14">
        <v>25</v>
      </c>
      <c r="F1695" s="13" t="s">
        <v>230</v>
      </c>
    </row>
    <row r="1696" spans="1:6" x14ac:dyDescent="0.15">
      <c r="A1696" s="12" t="s">
        <v>3528</v>
      </c>
      <c r="B1696" s="12" t="s">
        <v>3529</v>
      </c>
      <c r="C1696" s="13" t="s">
        <v>136</v>
      </c>
      <c r="D1696" s="13"/>
      <c r="E1696" s="14">
        <v>25</v>
      </c>
      <c r="F1696" s="13" t="s">
        <v>230</v>
      </c>
    </row>
    <row r="1697" spans="1:6" x14ac:dyDescent="0.15">
      <c r="A1697" s="12" t="s">
        <v>3530</v>
      </c>
      <c r="B1697" s="12" t="s">
        <v>3531</v>
      </c>
      <c r="C1697" s="13" t="s">
        <v>136</v>
      </c>
      <c r="D1697" s="13"/>
      <c r="E1697" s="14">
        <v>25</v>
      </c>
      <c r="F1697" s="13" t="s">
        <v>230</v>
      </c>
    </row>
    <row r="1698" spans="1:6" x14ac:dyDescent="0.15">
      <c r="A1698" s="51" t="s">
        <v>3532</v>
      </c>
      <c r="B1698" s="51" t="s">
        <v>3533</v>
      </c>
      <c r="C1698" s="60" t="s">
        <v>136</v>
      </c>
      <c r="D1698" s="60"/>
      <c r="E1698" s="14">
        <v>126</v>
      </c>
      <c r="F1698" s="60" t="s">
        <v>230</v>
      </c>
    </row>
    <row r="1699" spans="1:6" x14ac:dyDescent="0.15">
      <c r="A1699" s="54" t="s">
        <v>3534</v>
      </c>
      <c r="B1699" s="51" t="s">
        <v>3535</v>
      </c>
      <c r="C1699" s="55" t="s">
        <v>136</v>
      </c>
      <c r="D1699" s="55"/>
      <c r="E1699" s="14">
        <v>196</v>
      </c>
      <c r="F1699" s="55" t="s">
        <v>230</v>
      </c>
    </row>
    <row r="1700" spans="1:6" x14ac:dyDescent="0.15">
      <c r="A1700" s="54" t="s">
        <v>3536</v>
      </c>
      <c r="B1700" s="51" t="s">
        <v>3537</v>
      </c>
      <c r="C1700" s="55" t="s">
        <v>136</v>
      </c>
      <c r="D1700" s="55"/>
      <c r="E1700" s="14">
        <v>230</v>
      </c>
      <c r="F1700" s="55" t="s">
        <v>230</v>
      </c>
    </row>
    <row r="1701" spans="1:6" x14ac:dyDescent="0.15">
      <c r="A1701" s="51" t="s">
        <v>3538</v>
      </c>
      <c r="B1701" s="51" t="s">
        <v>3539</v>
      </c>
      <c r="C1701" s="60" t="s">
        <v>136</v>
      </c>
      <c r="D1701" s="60"/>
      <c r="E1701" s="14">
        <v>127</v>
      </c>
      <c r="F1701" s="60" t="s">
        <v>230</v>
      </c>
    </row>
    <row r="1702" spans="1:6" x14ac:dyDescent="0.15">
      <c r="A1702" s="51" t="s">
        <v>3540</v>
      </c>
      <c r="B1702" s="51" t="s">
        <v>3541</v>
      </c>
      <c r="C1702" s="60" t="s">
        <v>136</v>
      </c>
      <c r="D1702" s="60"/>
      <c r="E1702" s="14">
        <v>187</v>
      </c>
      <c r="F1702" s="60" t="s">
        <v>230</v>
      </c>
    </row>
    <row r="1703" spans="1:6" x14ac:dyDescent="0.15">
      <c r="A1703" s="56" t="s">
        <v>3542</v>
      </c>
      <c r="B1703" s="57" t="s">
        <v>3543</v>
      </c>
      <c r="C1703" s="58" t="s">
        <v>136</v>
      </c>
      <c r="D1703" s="58"/>
      <c r="E1703" s="14">
        <v>32</v>
      </c>
      <c r="F1703" s="58" t="s">
        <v>230</v>
      </c>
    </row>
    <row r="1704" spans="1:6" x14ac:dyDescent="0.15">
      <c r="A1704" s="12" t="s">
        <v>3544</v>
      </c>
      <c r="B1704" s="26" t="s">
        <v>3545</v>
      </c>
      <c r="C1704" s="13" t="s">
        <v>136</v>
      </c>
      <c r="D1704" s="13"/>
      <c r="E1704" s="14">
        <v>235</v>
      </c>
      <c r="F1704" s="18" t="s">
        <v>230</v>
      </c>
    </row>
    <row r="1705" spans="1:6" x14ac:dyDescent="0.15">
      <c r="A1705" s="12" t="s">
        <v>3546</v>
      </c>
      <c r="B1705" s="12" t="s">
        <v>3547</v>
      </c>
      <c r="C1705" s="13" t="s">
        <v>136</v>
      </c>
      <c r="D1705" s="13"/>
      <c r="E1705" s="14">
        <v>215</v>
      </c>
      <c r="F1705" s="13" t="s">
        <v>230</v>
      </c>
    </row>
    <row r="1706" spans="1:6" x14ac:dyDescent="0.15">
      <c r="A1706" s="12" t="s">
        <v>3548</v>
      </c>
      <c r="B1706" s="12" t="s">
        <v>3549</v>
      </c>
      <c r="C1706" s="13" t="s">
        <v>136</v>
      </c>
      <c r="D1706" s="13"/>
      <c r="E1706" s="14">
        <v>185</v>
      </c>
      <c r="F1706" s="13" t="s">
        <v>230</v>
      </c>
    </row>
    <row r="1707" spans="1:6" x14ac:dyDescent="0.15">
      <c r="A1707" s="12" t="s">
        <v>3550</v>
      </c>
      <c r="B1707" s="12" t="s">
        <v>3551</v>
      </c>
      <c r="C1707" s="13" t="s">
        <v>136</v>
      </c>
      <c r="D1707" s="13"/>
      <c r="E1707" s="14">
        <v>185</v>
      </c>
      <c r="F1707" s="13" t="s">
        <v>230</v>
      </c>
    </row>
    <row r="1708" spans="1:6" x14ac:dyDescent="0.15">
      <c r="A1708" s="54" t="s">
        <v>3552</v>
      </c>
      <c r="B1708" s="51" t="s">
        <v>3553</v>
      </c>
      <c r="C1708" s="55" t="s">
        <v>136</v>
      </c>
      <c r="D1708" s="55"/>
      <c r="E1708" s="14">
        <v>81</v>
      </c>
      <c r="F1708" s="55" t="s">
        <v>230</v>
      </c>
    </row>
    <row r="1709" spans="1:6" x14ac:dyDescent="0.15">
      <c r="A1709" s="54" t="s">
        <v>3554</v>
      </c>
      <c r="B1709" s="51" t="s">
        <v>3555</v>
      </c>
      <c r="C1709" s="55" t="s">
        <v>136</v>
      </c>
      <c r="D1709" s="55"/>
      <c r="E1709" s="14">
        <v>136</v>
      </c>
      <c r="F1709" s="55" t="s">
        <v>230</v>
      </c>
    </row>
    <row r="1710" spans="1:6" x14ac:dyDescent="0.15">
      <c r="A1710" s="54" t="s">
        <v>3556</v>
      </c>
      <c r="B1710" s="51" t="s">
        <v>3557</v>
      </c>
      <c r="C1710" s="55" t="s">
        <v>136</v>
      </c>
      <c r="D1710" s="55"/>
      <c r="E1710" s="14">
        <v>211</v>
      </c>
      <c r="F1710" s="55" t="s">
        <v>230</v>
      </c>
    </row>
    <row r="1711" spans="1:6" x14ac:dyDescent="0.15">
      <c r="A1711" s="54" t="s">
        <v>3558</v>
      </c>
      <c r="B1711" s="51" t="s">
        <v>3559</v>
      </c>
      <c r="C1711" s="55" t="s">
        <v>136</v>
      </c>
      <c r="D1711" s="55"/>
      <c r="E1711" s="14">
        <v>32</v>
      </c>
      <c r="F1711" s="55" t="s">
        <v>230</v>
      </c>
    </row>
    <row r="1712" spans="1:6" x14ac:dyDescent="0.15">
      <c r="A1712" s="54" t="s">
        <v>3560</v>
      </c>
      <c r="B1712" s="51" t="s">
        <v>3561</v>
      </c>
      <c r="C1712" s="55" t="s">
        <v>136</v>
      </c>
      <c r="D1712" s="55"/>
      <c r="E1712" s="14">
        <v>44</v>
      </c>
      <c r="F1712" s="55" t="s">
        <v>230</v>
      </c>
    </row>
    <row r="1713" spans="1:6" x14ac:dyDescent="0.15">
      <c r="A1713" s="54" t="s">
        <v>3562</v>
      </c>
      <c r="B1713" s="51" t="s">
        <v>3563</v>
      </c>
      <c r="C1713" s="55" t="s">
        <v>136</v>
      </c>
      <c r="D1713" s="55"/>
      <c r="E1713" s="14">
        <v>59</v>
      </c>
      <c r="F1713" s="55" t="s">
        <v>230</v>
      </c>
    </row>
    <row r="1714" spans="1:6" x14ac:dyDescent="0.15">
      <c r="A1714" s="54" t="s">
        <v>3564</v>
      </c>
      <c r="B1714" s="51" t="s">
        <v>3565</v>
      </c>
      <c r="C1714" s="55" t="s">
        <v>136</v>
      </c>
      <c r="D1714" s="55"/>
      <c r="E1714" s="14">
        <v>78</v>
      </c>
      <c r="F1714" s="55" t="s">
        <v>230</v>
      </c>
    </row>
    <row r="1715" spans="1:6" x14ac:dyDescent="0.15">
      <c r="A1715" s="54" t="s">
        <v>3566</v>
      </c>
      <c r="B1715" s="51" t="s">
        <v>3567</v>
      </c>
      <c r="C1715" s="55" t="s">
        <v>136</v>
      </c>
      <c r="D1715" s="55"/>
      <c r="E1715" s="14">
        <v>79</v>
      </c>
      <c r="F1715" s="55" t="s">
        <v>230</v>
      </c>
    </row>
    <row r="1716" spans="1:6" x14ac:dyDescent="0.15">
      <c r="A1716" s="54" t="s">
        <v>3568</v>
      </c>
      <c r="B1716" s="51" t="s">
        <v>3569</v>
      </c>
      <c r="C1716" s="55" t="s">
        <v>136</v>
      </c>
      <c r="D1716" s="55"/>
      <c r="E1716" s="14">
        <v>79</v>
      </c>
      <c r="F1716" s="55" t="s">
        <v>230</v>
      </c>
    </row>
    <row r="1717" spans="1:6" x14ac:dyDescent="0.15">
      <c r="A1717" s="54" t="s">
        <v>3570</v>
      </c>
      <c r="B1717" s="51" t="s">
        <v>3571</v>
      </c>
      <c r="C1717" s="55" t="s">
        <v>136</v>
      </c>
      <c r="D1717" s="55"/>
      <c r="E1717" s="14">
        <v>59</v>
      </c>
      <c r="F1717" s="55" t="s">
        <v>230</v>
      </c>
    </row>
    <row r="1718" spans="1:6" x14ac:dyDescent="0.15">
      <c r="A1718" s="14" t="s">
        <v>3572</v>
      </c>
      <c r="B1718" s="44" t="s">
        <v>3573</v>
      </c>
      <c r="C1718" s="45" t="s">
        <v>136</v>
      </c>
      <c r="D1718" s="45"/>
      <c r="E1718" s="14">
        <v>246</v>
      </c>
      <c r="F1718" s="45" t="s">
        <v>230</v>
      </c>
    </row>
    <row r="1719" spans="1:6" x14ac:dyDescent="0.15">
      <c r="A1719" s="12" t="s">
        <v>3574</v>
      </c>
      <c r="B1719" s="12" t="s">
        <v>3575</v>
      </c>
      <c r="C1719" s="13" t="s">
        <v>136</v>
      </c>
      <c r="D1719" s="13"/>
      <c r="E1719" s="14">
        <v>15</v>
      </c>
      <c r="F1719" s="13" t="s">
        <v>230</v>
      </c>
    </row>
    <row r="1720" spans="1:6" x14ac:dyDescent="0.15">
      <c r="A1720" s="12" t="s">
        <v>3576</v>
      </c>
      <c r="B1720" s="12" t="s">
        <v>3577</v>
      </c>
      <c r="C1720" s="13" t="s">
        <v>136</v>
      </c>
      <c r="D1720" s="13"/>
      <c r="E1720" s="14">
        <v>15</v>
      </c>
      <c r="F1720" s="13" t="s">
        <v>230</v>
      </c>
    </row>
    <row r="1721" spans="1:6" x14ac:dyDescent="0.15">
      <c r="A1721" s="12" t="s">
        <v>3578</v>
      </c>
      <c r="B1721" s="12" t="s">
        <v>3579</v>
      </c>
      <c r="C1721" s="13" t="s">
        <v>136</v>
      </c>
      <c r="D1721" s="13"/>
      <c r="E1721" s="14">
        <v>15</v>
      </c>
      <c r="F1721" s="13" t="s">
        <v>230</v>
      </c>
    </row>
    <row r="1722" spans="1:6" x14ac:dyDescent="0.15">
      <c r="A1722" s="12" t="s">
        <v>3580</v>
      </c>
      <c r="B1722" s="12" t="s">
        <v>3581</v>
      </c>
      <c r="C1722" s="13" t="s">
        <v>136</v>
      </c>
      <c r="D1722" s="13"/>
      <c r="E1722" s="14">
        <v>15</v>
      </c>
      <c r="F1722" s="13" t="s">
        <v>230</v>
      </c>
    </row>
    <row r="1723" spans="1:6" x14ac:dyDescent="0.15">
      <c r="A1723" s="12" t="s">
        <v>3582</v>
      </c>
      <c r="B1723" s="12" t="s">
        <v>3583</v>
      </c>
      <c r="C1723" s="13" t="s">
        <v>136</v>
      </c>
      <c r="D1723" s="13"/>
      <c r="E1723" s="14">
        <v>15</v>
      </c>
      <c r="F1723" s="13" t="s">
        <v>230</v>
      </c>
    </row>
    <row r="1724" spans="1:6" x14ac:dyDescent="0.15">
      <c r="A1724" s="12" t="s">
        <v>3584</v>
      </c>
      <c r="B1724" s="12" t="s">
        <v>3585</v>
      </c>
      <c r="C1724" s="13" t="s">
        <v>136</v>
      </c>
      <c r="D1724" s="13"/>
      <c r="E1724" s="14">
        <v>15</v>
      </c>
      <c r="F1724" s="13" t="s">
        <v>230</v>
      </c>
    </row>
    <row r="1725" spans="1:6" x14ac:dyDescent="0.15">
      <c r="A1725" s="14" t="s">
        <v>3586</v>
      </c>
      <c r="B1725" s="44" t="s">
        <v>3587</v>
      </c>
      <c r="C1725" s="45" t="s">
        <v>136</v>
      </c>
      <c r="D1725" s="45"/>
      <c r="E1725" s="14">
        <v>60</v>
      </c>
      <c r="F1725" s="45" t="s">
        <v>230</v>
      </c>
    </row>
    <row r="1726" spans="1:6" x14ac:dyDescent="0.15">
      <c r="A1726" s="14" t="s">
        <v>3588</v>
      </c>
      <c r="B1726" s="44" t="s">
        <v>3589</v>
      </c>
      <c r="C1726" s="45" t="s">
        <v>136</v>
      </c>
      <c r="D1726" s="45"/>
      <c r="E1726" s="14">
        <v>60</v>
      </c>
      <c r="F1726" s="45" t="s">
        <v>230</v>
      </c>
    </row>
    <row r="1727" spans="1:6" x14ac:dyDescent="0.15">
      <c r="A1727" s="14" t="s">
        <v>3590</v>
      </c>
      <c r="B1727" s="44" t="s">
        <v>3591</v>
      </c>
      <c r="C1727" s="45" t="s">
        <v>136</v>
      </c>
      <c r="D1727" s="45"/>
      <c r="E1727" s="14">
        <v>60</v>
      </c>
      <c r="F1727" s="45" t="s">
        <v>230</v>
      </c>
    </row>
    <row r="1728" spans="1:6" x14ac:dyDescent="0.15">
      <c r="A1728" s="14" t="s">
        <v>3592</v>
      </c>
      <c r="B1728" s="44" t="s">
        <v>3593</v>
      </c>
      <c r="C1728" s="45" t="s">
        <v>136</v>
      </c>
      <c r="D1728" s="45"/>
      <c r="E1728" s="14">
        <v>60</v>
      </c>
      <c r="F1728" s="45" t="s">
        <v>230</v>
      </c>
    </row>
    <row r="1729" spans="1:6" x14ac:dyDescent="0.15">
      <c r="A1729" s="14" t="s">
        <v>3594</v>
      </c>
      <c r="B1729" s="44" t="s">
        <v>3595</v>
      </c>
      <c r="C1729" s="45" t="s">
        <v>136</v>
      </c>
      <c r="D1729" s="45"/>
      <c r="E1729" s="14">
        <v>60</v>
      </c>
      <c r="F1729" s="45" t="s">
        <v>230</v>
      </c>
    </row>
    <row r="1730" spans="1:6" x14ac:dyDescent="0.15">
      <c r="A1730" s="14" t="s">
        <v>3596</v>
      </c>
      <c r="B1730" s="44" t="s">
        <v>3597</v>
      </c>
      <c r="C1730" s="45" t="s">
        <v>136</v>
      </c>
      <c r="D1730" s="45"/>
      <c r="E1730" s="14">
        <v>60</v>
      </c>
      <c r="F1730" s="45" t="s">
        <v>230</v>
      </c>
    </row>
    <row r="1731" spans="1:6" x14ac:dyDescent="0.15">
      <c r="A1731" s="12" t="s">
        <v>3598</v>
      </c>
      <c r="B1731" s="12" t="s">
        <v>3599</v>
      </c>
      <c r="C1731" s="13" t="s">
        <v>136</v>
      </c>
      <c r="D1731" s="13"/>
      <c r="E1731" s="14">
        <v>313</v>
      </c>
      <c r="F1731" s="13" t="s">
        <v>230</v>
      </c>
    </row>
    <row r="1732" spans="1:6" x14ac:dyDescent="0.15">
      <c r="A1732" s="12" t="s">
        <v>3600</v>
      </c>
      <c r="B1732" s="12" t="s">
        <v>3601</v>
      </c>
      <c r="C1732" s="13" t="s">
        <v>136</v>
      </c>
      <c r="D1732" s="13"/>
      <c r="E1732" s="14">
        <v>313</v>
      </c>
      <c r="F1732" s="13" t="s">
        <v>230</v>
      </c>
    </row>
    <row r="1733" spans="1:6" x14ac:dyDescent="0.15">
      <c r="A1733" s="14" t="s">
        <v>3602</v>
      </c>
      <c r="B1733" s="44" t="s">
        <v>3603</v>
      </c>
      <c r="C1733" s="45" t="s">
        <v>136</v>
      </c>
      <c r="D1733" s="45"/>
      <c r="E1733" s="14">
        <v>91</v>
      </c>
      <c r="F1733" s="45" t="s">
        <v>230</v>
      </c>
    </row>
    <row r="1734" spans="1:6" x14ac:dyDescent="0.15">
      <c r="A1734" s="14" t="s">
        <v>3604</v>
      </c>
      <c r="B1734" s="44" t="s">
        <v>3605</v>
      </c>
      <c r="C1734" s="45" t="s">
        <v>136</v>
      </c>
      <c r="D1734" s="45"/>
      <c r="E1734" s="14">
        <v>91</v>
      </c>
      <c r="F1734" s="45" t="s">
        <v>230</v>
      </c>
    </row>
    <row r="1735" spans="1:6" x14ac:dyDescent="0.15">
      <c r="A1735" s="14" t="s">
        <v>3606</v>
      </c>
      <c r="B1735" s="44" t="s">
        <v>3607</v>
      </c>
      <c r="C1735" s="45" t="s">
        <v>136</v>
      </c>
      <c r="D1735" s="45"/>
      <c r="E1735" s="14">
        <v>133</v>
      </c>
      <c r="F1735" s="45" t="s">
        <v>230</v>
      </c>
    </row>
    <row r="1736" spans="1:6" x14ac:dyDescent="0.15">
      <c r="A1736" s="54" t="s">
        <v>3608</v>
      </c>
      <c r="B1736" s="51" t="s">
        <v>3609</v>
      </c>
      <c r="C1736" s="55" t="s">
        <v>136</v>
      </c>
      <c r="D1736" s="55"/>
      <c r="E1736" s="14">
        <v>0</v>
      </c>
      <c r="F1736" s="55" t="s">
        <v>230</v>
      </c>
    </row>
    <row r="1737" spans="1:6" x14ac:dyDescent="0.15">
      <c r="A1737" s="54" t="s">
        <v>3610</v>
      </c>
      <c r="B1737" s="51" t="s">
        <v>3611</v>
      </c>
      <c r="C1737" s="55" t="s">
        <v>136</v>
      </c>
      <c r="D1737" s="55"/>
      <c r="E1737" s="14">
        <v>0</v>
      </c>
      <c r="F1737" s="55" t="s">
        <v>230</v>
      </c>
    </row>
    <row r="1738" spans="1:6" x14ac:dyDescent="0.15">
      <c r="A1738" s="12" t="s">
        <v>3612</v>
      </c>
      <c r="B1738" s="12" t="s">
        <v>3525</v>
      </c>
      <c r="C1738" s="13" t="s">
        <v>136</v>
      </c>
      <c r="D1738" s="13"/>
      <c r="E1738" s="14">
        <v>25</v>
      </c>
      <c r="F1738" s="13" t="s">
        <v>230</v>
      </c>
    </row>
    <row r="1739" spans="1:6" x14ac:dyDescent="0.15">
      <c r="A1739" s="51" t="s">
        <v>3613</v>
      </c>
      <c r="B1739" s="51" t="s">
        <v>3614</v>
      </c>
      <c r="C1739" s="60" t="s">
        <v>136</v>
      </c>
      <c r="D1739" s="60"/>
      <c r="E1739" s="14">
        <v>85</v>
      </c>
      <c r="F1739" s="60" t="s">
        <v>230</v>
      </c>
    </row>
    <row r="1740" spans="1:6" x14ac:dyDescent="0.15">
      <c r="A1740" s="51" t="s">
        <v>3615</v>
      </c>
      <c r="B1740" s="51" t="s">
        <v>3616</v>
      </c>
      <c r="C1740" s="60" t="s">
        <v>136</v>
      </c>
      <c r="D1740" s="60"/>
      <c r="E1740" s="14">
        <v>115</v>
      </c>
      <c r="F1740" s="60" t="s">
        <v>230</v>
      </c>
    </row>
    <row r="1741" spans="1:6" x14ac:dyDescent="0.15">
      <c r="A1741" s="51" t="s">
        <v>3617</v>
      </c>
      <c r="B1741" s="51" t="s">
        <v>3618</v>
      </c>
      <c r="C1741" s="60" t="s">
        <v>136</v>
      </c>
      <c r="D1741" s="60"/>
      <c r="E1741" s="14">
        <v>118</v>
      </c>
      <c r="F1741" s="60" t="s">
        <v>230</v>
      </c>
    </row>
    <row r="1742" spans="1:6" x14ac:dyDescent="0.15">
      <c r="A1742" s="50" t="s">
        <v>3619</v>
      </c>
      <c r="B1742" s="51" t="s">
        <v>3620</v>
      </c>
      <c r="C1742" s="37" t="s">
        <v>136</v>
      </c>
      <c r="D1742" s="37"/>
      <c r="E1742" s="14">
        <v>69</v>
      </c>
      <c r="F1742" s="37" t="s">
        <v>230</v>
      </c>
    </row>
    <row r="1743" spans="1:6" x14ac:dyDescent="0.15">
      <c r="A1743" s="12" t="s">
        <v>3621</v>
      </c>
      <c r="B1743" s="12" t="s">
        <v>3622</v>
      </c>
      <c r="C1743" s="13" t="s">
        <v>136</v>
      </c>
      <c r="D1743" s="13"/>
      <c r="E1743" s="14">
        <v>32</v>
      </c>
      <c r="F1743" s="13" t="s">
        <v>230</v>
      </c>
    </row>
    <row r="1744" spans="1:6" x14ac:dyDescent="0.15">
      <c r="A1744" s="54" t="s">
        <v>3623</v>
      </c>
      <c r="B1744" s="51" t="s">
        <v>3624</v>
      </c>
      <c r="C1744" s="55" t="s">
        <v>136</v>
      </c>
      <c r="D1744" s="55"/>
      <c r="E1744" s="14">
        <v>132</v>
      </c>
      <c r="F1744" s="60" t="s">
        <v>230</v>
      </c>
    </row>
    <row r="1745" spans="1:6" x14ac:dyDescent="0.15">
      <c r="A1745" s="54" t="s">
        <v>3625</v>
      </c>
      <c r="B1745" s="51" t="s">
        <v>3626</v>
      </c>
      <c r="C1745" s="55" t="s">
        <v>136</v>
      </c>
      <c r="D1745" s="55"/>
      <c r="E1745" s="14">
        <v>132</v>
      </c>
      <c r="F1745" s="55" t="s">
        <v>230</v>
      </c>
    </row>
    <row r="1746" spans="1:6" x14ac:dyDescent="0.15">
      <c r="A1746" s="50" t="s">
        <v>3627</v>
      </c>
      <c r="B1746" s="51" t="s">
        <v>3628</v>
      </c>
      <c r="C1746" s="37" t="s">
        <v>136</v>
      </c>
      <c r="D1746" s="37"/>
      <c r="E1746" s="14">
        <v>230</v>
      </c>
      <c r="F1746" s="37" t="s">
        <v>230</v>
      </c>
    </row>
    <row r="1747" spans="1:6" x14ac:dyDescent="0.15">
      <c r="A1747" s="54" t="s">
        <v>3629</v>
      </c>
      <c r="B1747" s="51" t="s">
        <v>3630</v>
      </c>
      <c r="C1747" s="55" t="s">
        <v>136</v>
      </c>
      <c r="D1747" s="55"/>
      <c r="E1747" s="14">
        <v>231</v>
      </c>
      <c r="F1747" s="55" t="s">
        <v>230</v>
      </c>
    </row>
    <row r="1748" spans="1:6" x14ac:dyDescent="0.15">
      <c r="A1748" s="54" t="s">
        <v>3631</v>
      </c>
      <c r="B1748" s="51" t="s">
        <v>3632</v>
      </c>
      <c r="C1748" s="55" t="s">
        <v>136</v>
      </c>
      <c r="D1748" s="55"/>
      <c r="E1748" s="14">
        <v>184</v>
      </c>
      <c r="F1748" s="55" t="s">
        <v>230</v>
      </c>
    </row>
    <row r="1749" spans="1:6" x14ac:dyDescent="0.15">
      <c r="A1749" s="50" t="s">
        <v>3633</v>
      </c>
      <c r="B1749" s="51" t="s">
        <v>3634</v>
      </c>
      <c r="C1749" s="37" t="s">
        <v>136</v>
      </c>
      <c r="D1749" s="37"/>
      <c r="E1749" s="14">
        <v>382</v>
      </c>
      <c r="F1749" s="37" t="s">
        <v>230</v>
      </c>
    </row>
    <row r="1750" spans="1:6" x14ac:dyDescent="0.15">
      <c r="A1750" s="56" t="s">
        <v>3635</v>
      </c>
      <c r="B1750" s="57" t="s">
        <v>3636</v>
      </c>
      <c r="C1750" s="58" t="s">
        <v>136</v>
      </c>
      <c r="D1750" s="58"/>
      <c r="E1750" s="14">
        <v>1032</v>
      </c>
      <c r="F1750" s="58" t="s">
        <v>230</v>
      </c>
    </row>
    <row r="1751" spans="1:6" x14ac:dyDescent="0.15">
      <c r="A1751" s="50" t="s">
        <v>3637</v>
      </c>
      <c r="B1751" s="63" t="s">
        <v>3638</v>
      </c>
      <c r="C1751" s="37" t="s">
        <v>136</v>
      </c>
      <c r="D1751" s="37"/>
      <c r="E1751" s="14">
        <v>249</v>
      </c>
      <c r="F1751" s="37" t="s">
        <v>230</v>
      </c>
    </row>
    <row r="1752" spans="1:6" x14ac:dyDescent="0.15">
      <c r="A1752" s="51" t="s">
        <v>3639</v>
      </c>
      <c r="B1752" s="51" t="s">
        <v>3640</v>
      </c>
      <c r="C1752" s="60" t="s">
        <v>136</v>
      </c>
      <c r="D1752" s="60"/>
      <c r="E1752" s="14">
        <v>59</v>
      </c>
      <c r="F1752" s="60" t="s">
        <v>230</v>
      </c>
    </row>
    <row r="1753" spans="1:6" x14ac:dyDescent="0.15">
      <c r="A1753" s="12" t="s">
        <v>3641</v>
      </c>
      <c r="B1753" s="12" t="s">
        <v>3642</v>
      </c>
      <c r="C1753" s="13" t="s">
        <v>136</v>
      </c>
      <c r="D1753" s="13"/>
      <c r="E1753" s="14">
        <v>66</v>
      </c>
      <c r="F1753" s="13" t="s">
        <v>230</v>
      </c>
    </row>
    <row r="1754" spans="1:6" x14ac:dyDescent="0.15">
      <c r="A1754" s="14" t="s">
        <v>3643</v>
      </c>
      <c r="B1754" s="44" t="s">
        <v>3644</v>
      </c>
      <c r="C1754" s="45" t="s">
        <v>136</v>
      </c>
      <c r="D1754" s="45"/>
      <c r="E1754" s="14">
        <v>113</v>
      </c>
      <c r="F1754" s="45" t="s">
        <v>230</v>
      </c>
    </row>
    <row r="1755" spans="1:6" x14ac:dyDescent="0.15">
      <c r="A1755" s="12" t="s">
        <v>3645</v>
      </c>
      <c r="B1755" s="12" t="s">
        <v>3646</v>
      </c>
      <c r="C1755" s="13" t="s">
        <v>136</v>
      </c>
      <c r="D1755" s="13"/>
      <c r="E1755" s="14">
        <v>311</v>
      </c>
      <c r="F1755" s="13" t="s">
        <v>230</v>
      </c>
    </row>
    <row r="1756" spans="1:6" x14ac:dyDescent="0.15">
      <c r="A1756" s="14" t="s">
        <v>3647</v>
      </c>
      <c r="B1756" s="44" t="s">
        <v>3648</v>
      </c>
      <c r="C1756" s="45" t="s">
        <v>136</v>
      </c>
      <c r="D1756" s="45"/>
      <c r="E1756" s="14">
        <v>34</v>
      </c>
      <c r="F1756" s="45" t="s">
        <v>230</v>
      </c>
    </row>
    <row r="1757" spans="1:6" x14ac:dyDescent="0.15">
      <c r="A1757" s="14" t="s">
        <v>3649</v>
      </c>
      <c r="B1757" s="44" t="s">
        <v>3650</v>
      </c>
      <c r="C1757" s="45" t="s">
        <v>136</v>
      </c>
      <c r="D1757" s="45"/>
      <c r="E1757" s="14">
        <v>34</v>
      </c>
      <c r="F1757" s="45" t="s">
        <v>230</v>
      </c>
    </row>
    <row r="1758" spans="1:6" x14ac:dyDescent="0.15">
      <c r="A1758" s="14" t="s">
        <v>3651</v>
      </c>
      <c r="B1758" s="44" t="s">
        <v>3652</v>
      </c>
      <c r="C1758" s="45" t="s">
        <v>136</v>
      </c>
      <c r="D1758" s="45"/>
      <c r="E1758" s="14">
        <v>34</v>
      </c>
      <c r="F1758" s="45" t="s">
        <v>230</v>
      </c>
    </row>
    <row r="1759" spans="1:6" x14ac:dyDescent="0.15">
      <c r="A1759" s="54" t="s">
        <v>3653</v>
      </c>
      <c r="B1759" s="51" t="s">
        <v>3654</v>
      </c>
      <c r="C1759" s="55" t="s">
        <v>136</v>
      </c>
      <c r="D1759" s="55"/>
      <c r="E1759" s="14">
        <v>38</v>
      </c>
      <c r="F1759" s="55" t="s">
        <v>230</v>
      </c>
    </row>
    <row r="1760" spans="1:6" x14ac:dyDescent="0.15">
      <c r="A1760" s="12" t="s">
        <v>3655</v>
      </c>
      <c r="B1760" s="12" t="s">
        <v>3656</v>
      </c>
      <c r="C1760" s="13" t="s">
        <v>136</v>
      </c>
      <c r="D1760" s="13"/>
      <c r="E1760" s="14">
        <v>36</v>
      </c>
      <c r="F1760" s="13" t="s">
        <v>230</v>
      </c>
    </row>
    <row r="1761" spans="1:6" x14ac:dyDescent="0.15">
      <c r="A1761" s="12" t="s">
        <v>3657</v>
      </c>
      <c r="B1761" s="12" t="s">
        <v>3656</v>
      </c>
      <c r="C1761" s="13" t="s">
        <v>136</v>
      </c>
      <c r="D1761" s="13"/>
      <c r="E1761" s="14">
        <v>36</v>
      </c>
      <c r="F1761" s="13" t="s">
        <v>230</v>
      </c>
    </row>
    <row r="1762" spans="1:6" x14ac:dyDescent="0.15">
      <c r="A1762" s="12" t="s">
        <v>3658</v>
      </c>
      <c r="B1762" s="12" t="s">
        <v>3656</v>
      </c>
      <c r="C1762" s="13" t="s">
        <v>136</v>
      </c>
      <c r="D1762" s="13"/>
      <c r="E1762" s="14">
        <v>36</v>
      </c>
      <c r="F1762" s="13" t="s">
        <v>230</v>
      </c>
    </row>
    <row r="1763" spans="1:6" x14ac:dyDescent="0.15">
      <c r="A1763" s="12" t="s">
        <v>3659</v>
      </c>
      <c r="B1763" s="12" t="s">
        <v>3660</v>
      </c>
      <c r="C1763" s="13" t="s">
        <v>136</v>
      </c>
      <c r="D1763" s="13"/>
      <c r="E1763" s="14">
        <v>36</v>
      </c>
      <c r="F1763" s="13" t="s">
        <v>230</v>
      </c>
    </row>
    <row r="1764" spans="1:6" x14ac:dyDescent="0.15">
      <c r="A1764" s="12" t="s">
        <v>3661</v>
      </c>
      <c r="B1764" s="12" t="s">
        <v>3662</v>
      </c>
      <c r="C1764" s="13" t="s">
        <v>136</v>
      </c>
      <c r="D1764" s="13"/>
      <c r="E1764" s="14">
        <v>36</v>
      </c>
      <c r="F1764" s="13" t="s">
        <v>230</v>
      </c>
    </row>
    <row r="1765" spans="1:6" x14ac:dyDescent="0.15">
      <c r="A1765" s="51" t="s">
        <v>3663</v>
      </c>
      <c r="B1765" s="51" t="s">
        <v>3664</v>
      </c>
      <c r="C1765" s="60" t="s">
        <v>136</v>
      </c>
      <c r="D1765" s="60"/>
      <c r="E1765" s="14">
        <v>184</v>
      </c>
      <c r="F1765" s="60" t="s">
        <v>230</v>
      </c>
    </row>
    <row r="1766" spans="1:6" x14ac:dyDescent="0.15">
      <c r="A1766" s="54" t="s">
        <v>3665</v>
      </c>
      <c r="B1766" s="51" t="s">
        <v>3666</v>
      </c>
      <c r="C1766" s="55" t="s">
        <v>136</v>
      </c>
      <c r="D1766" s="55"/>
      <c r="E1766" s="14">
        <v>284</v>
      </c>
      <c r="F1766" s="55" t="s">
        <v>230</v>
      </c>
    </row>
    <row r="1767" spans="1:6" x14ac:dyDescent="0.15">
      <c r="A1767" s="54" t="s">
        <v>3667</v>
      </c>
      <c r="B1767" s="51" t="s">
        <v>3668</v>
      </c>
      <c r="C1767" s="55" t="s">
        <v>136</v>
      </c>
      <c r="D1767" s="55"/>
      <c r="E1767" s="14">
        <v>335</v>
      </c>
      <c r="F1767" s="55" t="s">
        <v>230</v>
      </c>
    </row>
    <row r="1768" spans="1:6" x14ac:dyDescent="0.15">
      <c r="A1768" s="51" t="s">
        <v>3669</v>
      </c>
      <c r="B1768" s="51" t="s">
        <v>3670</v>
      </c>
      <c r="C1768" s="60" t="s">
        <v>136</v>
      </c>
      <c r="D1768" s="60"/>
      <c r="E1768" s="14">
        <v>185</v>
      </c>
      <c r="F1768" s="60" t="s">
        <v>230</v>
      </c>
    </row>
    <row r="1769" spans="1:6" x14ac:dyDescent="0.15">
      <c r="A1769" s="51" t="s">
        <v>3671</v>
      </c>
      <c r="B1769" s="51" t="s">
        <v>3672</v>
      </c>
      <c r="C1769" s="60" t="s">
        <v>136</v>
      </c>
      <c r="D1769" s="60"/>
      <c r="E1769" s="14">
        <v>272</v>
      </c>
      <c r="F1769" s="60" t="s">
        <v>230</v>
      </c>
    </row>
    <row r="1770" spans="1:6" x14ac:dyDescent="0.15">
      <c r="A1770" s="56" t="s">
        <v>3673</v>
      </c>
      <c r="B1770" s="57" t="s">
        <v>3674</v>
      </c>
      <c r="C1770" s="58" t="s">
        <v>136</v>
      </c>
      <c r="D1770" s="58"/>
      <c r="E1770" s="14">
        <v>46</v>
      </c>
      <c r="F1770" s="58" t="s">
        <v>230</v>
      </c>
    </row>
    <row r="1771" spans="1:6" x14ac:dyDescent="0.15">
      <c r="A1771" s="12" t="s">
        <v>3675</v>
      </c>
      <c r="B1771" s="26" t="s">
        <v>3676</v>
      </c>
      <c r="C1771" s="13" t="s">
        <v>136</v>
      </c>
      <c r="D1771" s="13"/>
      <c r="E1771" s="14">
        <v>341</v>
      </c>
      <c r="F1771" s="13" t="s">
        <v>230</v>
      </c>
    </row>
    <row r="1772" spans="1:6" x14ac:dyDescent="0.15">
      <c r="A1772" s="12" t="s">
        <v>3677</v>
      </c>
      <c r="B1772" s="12" t="s">
        <v>3678</v>
      </c>
      <c r="C1772" s="13" t="s">
        <v>136</v>
      </c>
      <c r="D1772" s="13"/>
      <c r="E1772" s="14">
        <v>311</v>
      </c>
      <c r="F1772" s="13" t="s">
        <v>230</v>
      </c>
    </row>
    <row r="1773" spans="1:6" x14ac:dyDescent="0.15">
      <c r="A1773" s="12" t="s">
        <v>3679</v>
      </c>
      <c r="B1773" s="12" t="s">
        <v>3680</v>
      </c>
      <c r="C1773" s="13" t="s">
        <v>136</v>
      </c>
      <c r="D1773" s="13"/>
      <c r="E1773" s="14">
        <v>268</v>
      </c>
      <c r="F1773" s="13" t="s">
        <v>230</v>
      </c>
    </row>
    <row r="1774" spans="1:6" x14ac:dyDescent="0.15">
      <c r="A1774" s="12" t="s">
        <v>3681</v>
      </c>
      <c r="B1774" s="12" t="s">
        <v>3682</v>
      </c>
      <c r="C1774" s="13" t="s">
        <v>136</v>
      </c>
      <c r="D1774" s="13"/>
      <c r="E1774" s="14">
        <v>268</v>
      </c>
      <c r="F1774" s="13" t="s">
        <v>230</v>
      </c>
    </row>
    <row r="1775" spans="1:6" x14ac:dyDescent="0.15">
      <c r="A1775" s="54" t="s">
        <v>3683</v>
      </c>
      <c r="B1775" s="51" t="s">
        <v>3684</v>
      </c>
      <c r="C1775" s="55" t="s">
        <v>136</v>
      </c>
      <c r="D1775" s="55"/>
      <c r="E1775" s="14">
        <v>119</v>
      </c>
      <c r="F1775" s="55" t="s">
        <v>230</v>
      </c>
    </row>
    <row r="1776" spans="1:6" x14ac:dyDescent="0.15">
      <c r="A1776" s="54" t="s">
        <v>3685</v>
      </c>
      <c r="B1776" s="51" t="s">
        <v>3686</v>
      </c>
      <c r="C1776" s="55" t="s">
        <v>136</v>
      </c>
      <c r="D1776" s="55"/>
      <c r="E1776" s="14">
        <v>198</v>
      </c>
      <c r="F1776" s="55" t="s">
        <v>230</v>
      </c>
    </row>
    <row r="1777" spans="1:6" x14ac:dyDescent="0.15">
      <c r="A1777" s="54" t="s">
        <v>3687</v>
      </c>
      <c r="B1777" s="51" t="s">
        <v>3688</v>
      </c>
      <c r="C1777" s="55" t="s">
        <v>136</v>
      </c>
      <c r="D1777" s="55"/>
      <c r="E1777" s="14">
        <v>307</v>
      </c>
      <c r="F1777" s="55" t="s">
        <v>230</v>
      </c>
    </row>
    <row r="1778" spans="1:6" x14ac:dyDescent="0.15">
      <c r="A1778" s="54" t="s">
        <v>3689</v>
      </c>
      <c r="B1778" s="51" t="s">
        <v>3690</v>
      </c>
      <c r="C1778" s="55" t="s">
        <v>136</v>
      </c>
      <c r="D1778" s="55"/>
      <c r="E1778" s="14">
        <v>47</v>
      </c>
      <c r="F1778" s="55" t="s">
        <v>230</v>
      </c>
    </row>
    <row r="1779" spans="1:6" x14ac:dyDescent="0.15">
      <c r="A1779" s="54" t="s">
        <v>3691</v>
      </c>
      <c r="B1779" s="51" t="s">
        <v>3692</v>
      </c>
      <c r="C1779" s="55" t="s">
        <v>136</v>
      </c>
      <c r="D1779" s="55"/>
      <c r="E1779" s="14">
        <v>64</v>
      </c>
      <c r="F1779" s="55" t="s">
        <v>230</v>
      </c>
    </row>
    <row r="1780" spans="1:6" x14ac:dyDescent="0.15">
      <c r="A1780" s="54" t="s">
        <v>3693</v>
      </c>
      <c r="B1780" s="51" t="s">
        <v>3694</v>
      </c>
      <c r="C1780" s="55" t="s">
        <v>136</v>
      </c>
      <c r="D1780" s="55"/>
      <c r="E1780" s="14">
        <v>86</v>
      </c>
      <c r="F1780" s="55" t="s">
        <v>230</v>
      </c>
    </row>
    <row r="1781" spans="1:6" x14ac:dyDescent="0.15">
      <c r="A1781" s="54" t="s">
        <v>3695</v>
      </c>
      <c r="B1781" s="51" t="s">
        <v>3696</v>
      </c>
      <c r="C1781" s="55" t="s">
        <v>136</v>
      </c>
      <c r="D1781" s="55"/>
      <c r="E1781" s="14">
        <v>114</v>
      </c>
      <c r="F1781" s="55" t="s">
        <v>230</v>
      </c>
    </row>
    <row r="1782" spans="1:6" x14ac:dyDescent="0.15">
      <c r="A1782" s="54" t="s">
        <v>3697</v>
      </c>
      <c r="B1782" s="51" t="s">
        <v>3698</v>
      </c>
      <c r="C1782" s="55" t="s">
        <v>136</v>
      </c>
      <c r="D1782" s="55"/>
      <c r="E1782" s="14">
        <v>115</v>
      </c>
      <c r="F1782" s="55" t="s">
        <v>230</v>
      </c>
    </row>
    <row r="1783" spans="1:6" x14ac:dyDescent="0.15">
      <c r="A1783" s="54" t="s">
        <v>3699</v>
      </c>
      <c r="B1783" s="51" t="s">
        <v>3700</v>
      </c>
      <c r="C1783" s="55" t="s">
        <v>136</v>
      </c>
      <c r="D1783" s="55"/>
      <c r="E1783" s="14">
        <v>115</v>
      </c>
      <c r="F1783" s="55" t="s">
        <v>230</v>
      </c>
    </row>
    <row r="1784" spans="1:6" x14ac:dyDescent="0.15">
      <c r="A1784" s="54" t="s">
        <v>3701</v>
      </c>
      <c r="B1784" s="51" t="s">
        <v>3702</v>
      </c>
      <c r="C1784" s="55" t="s">
        <v>136</v>
      </c>
      <c r="D1784" s="55"/>
      <c r="E1784" s="14">
        <v>86</v>
      </c>
      <c r="F1784" s="55" t="s">
        <v>230</v>
      </c>
    </row>
    <row r="1785" spans="1:6" x14ac:dyDescent="0.15">
      <c r="A1785" s="14" t="s">
        <v>3703</v>
      </c>
      <c r="B1785" s="44" t="s">
        <v>3704</v>
      </c>
      <c r="C1785" s="45" t="s">
        <v>136</v>
      </c>
      <c r="D1785" s="45"/>
      <c r="E1785" s="14">
        <v>356</v>
      </c>
      <c r="F1785" s="45" t="s">
        <v>230</v>
      </c>
    </row>
    <row r="1786" spans="1:6" x14ac:dyDescent="0.15">
      <c r="A1786" s="12" t="s">
        <v>3705</v>
      </c>
      <c r="B1786" s="12" t="s">
        <v>3706</v>
      </c>
      <c r="C1786" s="13" t="s">
        <v>136</v>
      </c>
      <c r="D1786" s="13"/>
      <c r="E1786" s="14">
        <v>22</v>
      </c>
      <c r="F1786" s="13" t="s">
        <v>230</v>
      </c>
    </row>
    <row r="1787" spans="1:6" x14ac:dyDescent="0.15">
      <c r="A1787" s="12" t="s">
        <v>3707</v>
      </c>
      <c r="B1787" s="12" t="s">
        <v>3708</v>
      </c>
      <c r="C1787" s="13" t="s">
        <v>136</v>
      </c>
      <c r="D1787" s="13"/>
      <c r="E1787" s="14">
        <v>22</v>
      </c>
      <c r="F1787" s="13" t="s">
        <v>230</v>
      </c>
    </row>
    <row r="1788" spans="1:6" x14ac:dyDescent="0.15">
      <c r="A1788" s="12" t="s">
        <v>3709</v>
      </c>
      <c r="B1788" s="12" t="s">
        <v>3710</v>
      </c>
      <c r="C1788" s="13" t="s">
        <v>136</v>
      </c>
      <c r="D1788" s="13"/>
      <c r="E1788" s="14">
        <v>22</v>
      </c>
      <c r="F1788" s="13" t="s">
        <v>230</v>
      </c>
    </row>
    <row r="1789" spans="1:6" x14ac:dyDescent="0.15">
      <c r="A1789" s="12" t="s">
        <v>3711</v>
      </c>
      <c r="B1789" s="12" t="s">
        <v>3712</v>
      </c>
      <c r="C1789" s="13" t="s">
        <v>136</v>
      </c>
      <c r="D1789" s="13"/>
      <c r="E1789" s="14">
        <v>22</v>
      </c>
      <c r="F1789" s="13" t="s">
        <v>230</v>
      </c>
    </row>
    <row r="1790" spans="1:6" x14ac:dyDescent="0.15">
      <c r="A1790" s="12" t="s">
        <v>3713</v>
      </c>
      <c r="B1790" s="12" t="s">
        <v>3714</v>
      </c>
      <c r="C1790" s="13" t="s">
        <v>136</v>
      </c>
      <c r="D1790" s="13"/>
      <c r="E1790" s="14">
        <v>22</v>
      </c>
      <c r="F1790" s="13" t="s">
        <v>230</v>
      </c>
    </row>
    <row r="1791" spans="1:6" x14ac:dyDescent="0.15">
      <c r="A1791" s="12" t="s">
        <v>3715</v>
      </c>
      <c r="B1791" s="12" t="s">
        <v>3716</v>
      </c>
      <c r="C1791" s="13" t="s">
        <v>136</v>
      </c>
      <c r="D1791" s="13"/>
      <c r="E1791" s="14">
        <v>22</v>
      </c>
      <c r="F1791" s="13" t="s">
        <v>230</v>
      </c>
    </row>
    <row r="1792" spans="1:6" x14ac:dyDescent="0.15">
      <c r="A1792" s="14" t="s">
        <v>3717</v>
      </c>
      <c r="B1792" s="44" t="s">
        <v>3718</v>
      </c>
      <c r="C1792" s="45" t="s">
        <v>136</v>
      </c>
      <c r="D1792" s="45"/>
      <c r="E1792" s="14">
        <v>87</v>
      </c>
      <c r="F1792" s="45" t="s">
        <v>230</v>
      </c>
    </row>
    <row r="1793" spans="1:6" x14ac:dyDescent="0.15">
      <c r="A1793" s="14" t="s">
        <v>3719</v>
      </c>
      <c r="B1793" s="44" t="s">
        <v>3720</v>
      </c>
      <c r="C1793" s="45" t="s">
        <v>136</v>
      </c>
      <c r="D1793" s="45"/>
      <c r="E1793" s="14">
        <v>87</v>
      </c>
      <c r="F1793" s="45" t="s">
        <v>230</v>
      </c>
    </row>
    <row r="1794" spans="1:6" x14ac:dyDescent="0.15">
      <c r="A1794" s="14" t="s">
        <v>3721</v>
      </c>
      <c r="B1794" s="44" t="s">
        <v>3722</v>
      </c>
      <c r="C1794" s="45" t="s">
        <v>136</v>
      </c>
      <c r="D1794" s="45"/>
      <c r="E1794" s="14">
        <v>87</v>
      </c>
      <c r="F1794" s="45" t="s">
        <v>230</v>
      </c>
    </row>
    <row r="1795" spans="1:6" x14ac:dyDescent="0.15">
      <c r="A1795" s="14" t="s">
        <v>3723</v>
      </c>
      <c r="B1795" s="44" t="s">
        <v>3724</v>
      </c>
      <c r="C1795" s="45" t="s">
        <v>136</v>
      </c>
      <c r="D1795" s="45"/>
      <c r="E1795" s="14">
        <v>87</v>
      </c>
      <c r="F1795" s="45" t="s">
        <v>230</v>
      </c>
    </row>
    <row r="1796" spans="1:6" x14ac:dyDescent="0.15">
      <c r="A1796" s="14" t="s">
        <v>3725</v>
      </c>
      <c r="B1796" s="44" t="s">
        <v>3726</v>
      </c>
      <c r="C1796" s="45" t="s">
        <v>136</v>
      </c>
      <c r="D1796" s="45"/>
      <c r="E1796" s="14">
        <v>87</v>
      </c>
      <c r="F1796" s="45" t="s">
        <v>230</v>
      </c>
    </row>
    <row r="1797" spans="1:6" x14ac:dyDescent="0.15">
      <c r="A1797" s="14" t="s">
        <v>3727</v>
      </c>
      <c r="B1797" s="44" t="s">
        <v>3728</v>
      </c>
      <c r="C1797" s="45" t="s">
        <v>136</v>
      </c>
      <c r="D1797" s="45"/>
      <c r="E1797" s="14">
        <v>87</v>
      </c>
      <c r="F1797" s="45" t="s">
        <v>230</v>
      </c>
    </row>
    <row r="1798" spans="1:6" x14ac:dyDescent="0.15">
      <c r="A1798" s="12" t="s">
        <v>3729</v>
      </c>
      <c r="B1798" s="12" t="s">
        <v>3730</v>
      </c>
      <c r="C1798" s="13" t="s">
        <v>136</v>
      </c>
      <c r="D1798" s="13"/>
      <c r="E1798" s="14">
        <v>454</v>
      </c>
      <c r="F1798" s="13" t="s">
        <v>230</v>
      </c>
    </row>
    <row r="1799" spans="1:6" x14ac:dyDescent="0.15">
      <c r="A1799" s="12" t="s">
        <v>3731</v>
      </c>
      <c r="B1799" s="12" t="s">
        <v>3732</v>
      </c>
      <c r="C1799" s="13" t="s">
        <v>136</v>
      </c>
      <c r="D1799" s="13"/>
      <c r="E1799" s="14">
        <v>454</v>
      </c>
      <c r="F1799" s="13" t="s">
        <v>230</v>
      </c>
    </row>
    <row r="1800" spans="1:6" x14ac:dyDescent="0.15">
      <c r="A1800" s="14" t="s">
        <v>3733</v>
      </c>
      <c r="B1800" s="44" t="s">
        <v>3734</v>
      </c>
      <c r="C1800" s="45" t="s">
        <v>136</v>
      </c>
      <c r="D1800" s="45"/>
      <c r="E1800" s="14">
        <v>132</v>
      </c>
      <c r="F1800" s="45" t="s">
        <v>230</v>
      </c>
    </row>
    <row r="1801" spans="1:6" x14ac:dyDescent="0.15">
      <c r="A1801" s="14" t="s">
        <v>3735</v>
      </c>
      <c r="B1801" s="44" t="s">
        <v>3736</v>
      </c>
      <c r="C1801" s="45" t="s">
        <v>136</v>
      </c>
      <c r="D1801" s="45"/>
      <c r="E1801" s="14">
        <v>132</v>
      </c>
      <c r="F1801" s="45" t="s">
        <v>230</v>
      </c>
    </row>
    <row r="1802" spans="1:6" x14ac:dyDescent="0.15">
      <c r="A1802" s="14" t="s">
        <v>3737</v>
      </c>
      <c r="B1802" s="44" t="s">
        <v>3738</v>
      </c>
      <c r="C1802" s="45" t="s">
        <v>136</v>
      </c>
      <c r="D1802" s="45"/>
      <c r="E1802" s="14">
        <v>192</v>
      </c>
      <c r="F1802" s="45" t="s">
        <v>230</v>
      </c>
    </row>
    <row r="1803" spans="1:6" x14ac:dyDescent="0.15">
      <c r="A1803" s="54" t="s">
        <v>3739</v>
      </c>
      <c r="B1803" s="51" t="s">
        <v>3740</v>
      </c>
      <c r="C1803" s="55" t="s">
        <v>136</v>
      </c>
      <c r="D1803" s="55"/>
      <c r="E1803" s="14">
        <v>0</v>
      </c>
      <c r="F1803" s="55" t="s">
        <v>230</v>
      </c>
    </row>
    <row r="1804" spans="1:6" x14ac:dyDescent="0.15">
      <c r="A1804" s="54" t="s">
        <v>3741</v>
      </c>
      <c r="B1804" s="51" t="s">
        <v>3742</v>
      </c>
      <c r="C1804" s="55" t="s">
        <v>136</v>
      </c>
      <c r="D1804" s="55"/>
      <c r="E1804" s="14">
        <v>0</v>
      </c>
      <c r="F1804" s="55" t="s">
        <v>230</v>
      </c>
    </row>
    <row r="1805" spans="1:6" x14ac:dyDescent="0.15">
      <c r="A1805" s="12" t="s">
        <v>3743</v>
      </c>
      <c r="B1805" s="12" t="s">
        <v>3656</v>
      </c>
      <c r="C1805" s="13" t="s">
        <v>136</v>
      </c>
      <c r="D1805" s="13"/>
      <c r="E1805" s="14">
        <v>36</v>
      </c>
      <c r="F1805" s="13" t="s">
        <v>230</v>
      </c>
    </row>
    <row r="1806" spans="1:6" x14ac:dyDescent="0.15">
      <c r="A1806" s="51" t="s">
        <v>3744</v>
      </c>
      <c r="B1806" s="51" t="s">
        <v>3745</v>
      </c>
      <c r="C1806" s="60" t="s">
        <v>136</v>
      </c>
      <c r="D1806" s="60"/>
      <c r="E1806" s="14">
        <v>124</v>
      </c>
      <c r="F1806" s="60" t="s">
        <v>230</v>
      </c>
    </row>
    <row r="1807" spans="1:6" x14ac:dyDescent="0.15">
      <c r="A1807" s="51" t="s">
        <v>3746</v>
      </c>
      <c r="B1807" s="51" t="s">
        <v>3747</v>
      </c>
      <c r="C1807" s="60" t="s">
        <v>136</v>
      </c>
      <c r="D1807" s="60"/>
      <c r="E1807" s="14">
        <v>167</v>
      </c>
      <c r="F1807" s="60" t="s">
        <v>230</v>
      </c>
    </row>
    <row r="1808" spans="1:6" x14ac:dyDescent="0.15">
      <c r="A1808" s="51" t="s">
        <v>3748</v>
      </c>
      <c r="B1808" s="51" t="s">
        <v>3749</v>
      </c>
      <c r="C1808" s="60" t="s">
        <v>136</v>
      </c>
      <c r="D1808" s="60"/>
      <c r="E1808" s="14">
        <v>171</v>
      </c>
      <c r="F1808" s="60" t="s">
        <v>230</v>
      </c>
    </row>
    <row r="1809" spans="1:6" x14ac:dyDescent="0.15">
      <c r="A1809" s="50" t="s">
        <v>3750</v>
      </c>
      <c r="B1809" s="51" t="s">
        <v>3751</v>
      </c>
      <c r="C1809" s="37" t="s">
        <v>136</v>
      </c>
      <c r="D1809" s="37"/>
      <c r="E1809" s="14">
        <v>76</v>
      </c>
      <c r="F1809" s="37" t="s">
        <v>230</v>
      </c>
    </row>
    <row r="1810" spans="1:6" x14ac:dyDescent="0.15">
      <c r="A1810" s="12" t="s">
        <v>3752</v>
      </c>
      <c r="B1810" s="12" t="s">
        <v>3753</v>
      </c>
      <c r="C1810" s="13" t="s">
        <v>136</v>
      </c>
      <c r="D1810" s="13"/>
      <c r="E1810" s="14">
        <v>46</v>
      </c>
      <c r="F1810" s="13" t="s">
        <v>230</v>
      </c>
    </row>
    <row r="1811" spans="1:6" x14ac:dyDescent="0.15">
      <c r="A1811" s="54" t="s">
        <v>3754</v>
      </c>
      <c r="B1811" s="51" t="s">
        <v>3755</v>
      </c>
      <c r="C1811" s="55" t="s">
        <v>136</v>
      </c>
      <c r="D1811" s="55"/>
      <c r="E1811" s="14">
        <v>192</v>
      </c>
      <c r="F1811" s="60" t="s">
        <v>230</v>
      </c>
    </row>
    <row r="1812" spans="1:6" x14ac:dyDescent="0.15">
      <c r="A1812" s="54" t="s">
        <v>3756</v>
      </c>
      <c r="B1812" s="51" t="s">
        <v>3757</v>
      </c>
      <c r="C1812" s="55" t="s">
        <v>136</v>
      </c>
      <c r="D1812" s="55"/>
      <c r="E1812" s="14">
        <v>192</v>
      </c>
      <c r="F1812" s="55" t="s">
        <v>230</v>
      </c>
    </row>
    <row r="1813" spans="1:6" x14ac:dyDescent="0.15">
      <c r="A1813" s="50" t="s">
        <v>3758</v>
      </c>
      <c r="B1813" s="51" t="s">
        <v>3759</v>
      </c>
      <c r="C1813" s="37" t="s">
        <v>136</v>
      </c>
      <c r="D1813" s="37"/>
      <c r="E1813" s="14">
        <v>333</v>
      </c>
      <c r="F1813" s="37" t="s">
        <v>230</v>
      </c>
    </row>
    <row r="1814" spans="1:6" x14ac:dyDescent="0.15">
      <c r="A1814" s="54" t="s">
        <v>3760</v>
      </c>
      <c r="B1814" s="51" t="s">
        <v>3761</v>
      </c>
      <c r="C1814" s="55" t="s">
        <v>136</v>
      </c>
      <c r="D1814" s="55"/>
      <c r="E1814" s="14">
        <v>335</v>
      </c>
      <c r="F1814" s="55" t="s">
        <v>230</v>
      </c>
    </row>
    <row r="1815" spans="1:6" x14ac:dyDescent="0.15">
      <c r="A1815" s="54" t="s">
        <v>3762</v>
      </c>
      <c r="B1815" s="51" t="s">
        <v>3763</v>
      </c>
      <c r="C1815" s="55" t="s">
        <v>136</v>
      </c>
      <c r="D1815" s="55"/>
      <c r="E1815" s="14">
        <v>267</v>
      </c>
      <c r="F1815" s="55" t="s">
        <v>230</v>
      </c>
    </row>
    <row r="1816" spans="1:6" x14ac:dyDescent="0.15">
      <c r="A1816" s="50" t="s">
        <v>3764</v>
      </c>
      <c r="B1816" s="51" t="s">
        <v>3765</v>
      </c>
      <c r="C1816" s="37" t="s">
        <v>136</v>
      </c>
      <c r="D1816" s="37"/>
      <c r="E1816" s="14">
        <v>554</v>
      </c>
      <c r="F1816" s="37" t="s">
        <v>230</v>
      </c>
    </row>
    <row r="1817" spans="1:6" x14ac:dyDescent="0.15">
      <c r="A1817" s="56" t="s">
        <v>3766</v>
      </c>
      <c r="B1817" s="57" t="s">
        <v>3767</v>
      </c>
      <c r="C1817" s="58" t="s">
        <v>136</v>
      </c>
      <c r="D1817" s="58"/>
      <c r="E1817" s="14">
        <v>1496</v>
      </c>
      <c r="F1817" s="58" t="s">
        <v>230</v>
      </c>
    </row>
    <row r="1818" spans="1:6" x14ac:dyDescent="0.15">
      <c r="A1818" s="50" t="s">
        <v>3768</v>
      </c>
      <c r="B1818" s="63" t="s">
        <v>3769</v>
      </c>
      <c r="C1818" s="37" t="s">
        <v>136</v>
      </c>
      <c r="D1818" s="37"/>
      <c r="E1818" s="14">
        <v>360</v>
      </c>
      <c r="F1818" s="37" t="s">
        <v>230</v>
      </c>
    </row>
    <row r="1819" spans="1:6" x14ac:dyDescent="0.15">
      <c r="A1819" s="51" t="s">
        <v>3770</v>
      </c>
      <c r="B1819" s="51" t="s">
        <v>3771</v>
      </c>
      <c r="C1819" s="60" t="s">
        <v>136</v>
      </c>
      <c r="D1819" s="60"/>
      <c r="E1819" s="14">
        <v>86</v>
      </c>
      <c r="F1819" s="60" t="s">
        <v>230</v>
      </c>
    </row>
    <row r="1820" spans="1:6" x14ac:dyDescent="0.15">
      <c r="A1820" s="12" t="s">
        <v>3772</v>
      </c>
      <c r="B1820" s="12" t="s">
        <v>3773</v>
      </c>
      <c r="C1820" s="13" t="s">
        <v>136</v>
      </c>
      <c r="D1820" s="13"/>
      <c r="E1820" s="14">
        <v>96</v>
      </c>
      <c r="F1820" s="13" t="s">
        <v>230</v>
      </c>
    </row>
    <row r="1821" spans="1:6" x14ac:dyDescent="0.15">
      <c r="A1821" s="14" t="s">
        <v>3774</v>
      </c>
      <c r="B1821" s="44" t="s">
        <v>3775</v>
      </c>
      <c r="C1821" s="45" t="s">
        <v>136</v>
      </c>
      <c r="D1821" s="45"/>
      <c r="E1821" s="14">
        <v>164</v>
      </c>
      <c r="F1821" s="45" t="s">
        <v>230</v>
      </c>
    </row>
    <row r="1822" spans="1:6" x14ac:dyDescent="0.15">
      <c r="A1822" s="54" t="s">
        <v>3776</v>
      </c>
      <c r="B1822" s="51" t="s">
        <v>3777</v>
      </c>
      <c r="C1822" s="55" t="s">
        <v>136</v>
      </c>
      <c r="D1822" s="55"/>
      <c r="E1822" s="14">
        <v>38</v>
      </c>
      <c r="F1822" s="55" t="s">
        <v>230</v>
      </c>
    </row>
    <row r="1823" spans="1:6" x14ac:dyDescent="0.15">
      <c r="A1823" s="54" t="s">
        <v>3778</v>
      </c>
      <c r="B1823" s="51" t="s">
        <v>3779</v>
      </c>
      <c r="C1823" s="55" t="s">
        <v>136</v>
      </c>
      <c r="D1823" s="55"/>
      <c r="E1823" s="14">
        <v>27</v>
      </c>
      <c r="F1823" s="59" t="s">
        <v>230</v>
      </c>
    </row>
    <row r="1824" spans="1:6" x14ac:dyDescent="0.15">
      <c r="A1824" s="54" t="s">
        <v>3780</v>
      </c>
      <c r="B1824" s="51" t="s">
        <v>3781</v>
      </c>
      <c r="C1824" s="55" t="s">
        <v>136</v>
      </c>
      <c r="D1824" s="55"/>
      <c r="E1824" s="14">
        <v>27</v>
      </c>
      <c r="F1824" s="59" t="s">
        <v>230</v>
      </c>
    </row>
    <row r="1825" spans="1:6" x14ac:dyDescent="0.15">
      <c r="A1825" s="54" t="s">
        <v>3782</v>
      </c>
      <c r="B1825" s="51" t="s">
        <v>3783</v>
      </c>
      <c r="C1825" s="55" t="s">
        <v>136</v>
      </c>
      <c r="D1825" s="55"/>
      <c r="E1825" s="14">
        <v>38</v>
      </c>
      <c r="F1825" s="55" t="s">
        <v>230</v>
      </c>
    </row>
    <row r="1826" spans="1:6" x14ac:dyDescent="0.15">
      <c r="A1826" s="50" t="s">
        <v>3784</v>
      </c>
      <c r="B1826" s="51" t="s">
        <v>3785</v>
      </c>
      <c r="C1826" s="37" t="s">
        <v>136</v>
      </c>
      <c r="D1826" s="37"/>
      <c r="E1826" s="14">
        <v>44</v>
      </c>
      <c r="F1826" s="37" t="s">
        <v>230</v>
      </c>
    </row>
    <row r="1827" spans="1:6" x14ac:dyDescent="0.15">
      <c r="A1827" s="50" t="s">
        <v>3786</v>
      </c>
      <c r="B1827" s="51" t="s">
        <v>3787</v>
      </c>
      <c r="C1827" s="37" t="s">
        <v>136</v>
      </c>
      <c r="D1827" s="37"/>
      <c r="E1827" s="14">
        <v>44</v>
      </c>
      <c r="F1827" s="37" t="s">
        <v>230</v>
      </c>
    </row>
    <row r="1828" spans="1:6" x14ac:dyDescent="0.15">
      <c r="A1828" s="54" t="s">
        <v>3788</v>
      </c>
      <c r="B1828" s="51" t="s">
        <v>3789</v>
      </c>
      <c r="C1828" s="55" t="s">
        <v>136</v>
      </c>
      <c r="D1828" s="55"/>
      <c r="E1828" s="14">
        <v>34</v>
      </c>
      <c r="F1828" s="55" t="s">
        <v>230</v>
      </c>
    </row>
    <row r="1829" spans="1:6" x14ac:dyDescent="0.15">
      <c r="A1829" s="54" t="s">
        <v>3790</v>
      </c>
      <c r="B1829" s="51" t="s">
        <v>3791</v>
      </c>
      <c r="C1829" s="55" t="s">
        <v>136</v>
      </c>
      <c r="D1829" s="55"/>
      <c r="E1829" s="14">
        <v>266</v>
      </c>
      <c r="F1829" s="55" t="s">
        <v>230</v>
      </c>
    </row>
    <row r="1830" spans="1:6" x14ac:dyDescent="0.15">
      <c r="A1830" s="54" t="s">
        <v>3792</v>
      </c>
      <c r="B1830" s="51" t="s">
        <v>3793</v>
      </c>
      <c r="C1830" s="60" t="s">
        <v>136</v>
      </c>
      <c r="D1830" s="60"/>
      <c r="E1830" s="14">
        <v>497</v>
      </c>
      <c r="F1830" s="60" t="s">
        <v>230</v>
      </c>
    </row>
    <row r="1831" spans="1:6" x14ac:dyDescent="0.15">
      <c r="A1831" s="54" t="s">
        <v>3794</v>
      </c>
      <c r="B1831" s="51" t="s">
        <v>3795</v>
      </c>
      <c r="C1831" s="55" t="s">
        <v>136</v>
      </c>
      <c r="D1831" s="55"/>
      <c r="E1831" s="14">
        <v>532</v>
      </c>
      <c r="F1831" s="55" t="s">
        <v>230</v>
      </c>
    </row>
    <row r="1832" spans="1:6" x14ac:dyDescent="0.15">
      <c r="A1832" s="51" t="s">
        <v>3796</v>
      </c>
      <c r="B1832" s="51" t="s">
        <v>3797</v>
      </c>
      <c r="C1832" s="60" t="s">
        <v>136</v>
      </c>
      <c r="D1832" s="60"/>
      <c r="E1832" s="14">
        <v>977</v>
      </c>
      <c r="F1832" s="60" t="s">
        <v>230</v>
      </c>
    </row>
    <row r="1833" spans="1:6" x14ac:dyDescent="0.15">
      <c r="A1833" s="14" t="s">
        <v>3798</v>
      </c>
      <c r="B1833" s="44" t="s">
        <v>3799</v>
      </c>
      <c r="C1833" s="45" t="s">
        <v>136</v>
      </c>
      <c r="D1833" s="45"/>
      <c r="E1833" s="14">
        <v>242</v>
      </c>
      <c r="F1833" s="45" t="s">
        <v>230</v>
      </c>
    </row>
    <row r="1834" spans="1:6" x14ac:dyDescent="0.15">
      <c r="A1834" s="54" t="s">
        <v>3800</v>
      </c>
      <c r="B1834" s="51" t="s">
        <v>3801</v>
      </c>
      <c r="C1834" s="55" t="s">
        <v>136</v>
      </c>
      <c r="D1834" s="55"/>
      <c r="E1834" s="14">
        <v>26</v>
      </c>
      <c r="F1834" s="55" t="s">
        <v>230</v>
      </c>
    </row>
    <row r="1835" spans="1:6" x14ac:dyDescent="0.15">
      <c r="A1835" s="54" t="s">
        <v>3802</v>
      </c>
      <c r="B1835" s="51" t="s">
        <v>3803</v>
      </c>
      <c r="C1835" s="55" t="s">
        <v>136</v>
      </c>
      <c r="D1835" s="55"/>
      <c r="E1835" s="14">
        <v>19</v>
      </c>
      <c r="F1835" s="59" t="s">
        <v>230</v>
      </c>
    </row>
    <row r="1836" spans="1:6" x14ac:dyDescent="0.15">
      <c r="A1836" s="54" t="s">
        <v>3804</v>
      </c>
      <c r="B1836" s="51" t="s">
        <v>3805</v>
      </c>
      <c r="C1836" s="55" t="s">
        <v>136</v>
      </c>
      <c r="D1836" s="55"/>
      <c r="E1836" s="14">
        <v>19</v>
      </c>
      <c r="F1836" s="59" t="s">
        <v>230</v>
      </c>
    </row>
    <row r="1837" spans="1:6" x14ac:dyDescent="0.15">
      <c r="A1837" s="54" t="s">
        <v>3806</v>
      </c>
      <c r="B1837" s="51" t="s">
        <v>3807</v>
      </c>
      <c r="C1837" s="55" t="s">
        <v>136</v>
      </c>
      <c r="D1837" s="55"/>
      <c r="E1837" s="14">
        <v>27</v>
      </c>
      <c r="F1837" s="55" t="s">
        <v>230</v>
      </c>
    </row>
    <row r="1838" spans="1:6" x14ac:dyDescent="0.15">
      <c r="A1838" s="50" t="s">
        <v>3808</v>
      </c>
      <c r="B1838" s="51" t="s">
        <v>3809</v>
      </c>
      <c r="C1838" s="37" t="s">
        <v>136</v>
      </c>
      <c r="D1838" s="37"/>
      <c r="E1838" s="14">
        <v>30</v>
      </c>
      <c r="F1838" s="37" t="s">
        <v>230</v>
      </c>
    </row>
    <row r="1839" spans="1:6" x14ac:dyDescent="0.15">
      <c r="A1839" s="50" t="s">
        <v>3810</v>
      </c>
      <c r="B1839" s="51" t="s">
        <v>3811</v>
      </c>
      <c r="C1839" s="37" t="s">
        <v>136</v>
      </c>
      <c r="D1839" s="37"/>
      <c r="E1839" s="14">
        <v>30</v>
      </c>
      <c r="F1839" s="37" t="s">
        <v>230</v>
      </c>
    </row>
    <row r="1840" spans="1:6" x14ac:dyDescent="0.15">
      <c r="A1840" s="54" t="s">
        <v>3812</v>
      </c>
      <c r="B1840" s="51" t="s">
        <v>3813</v>
      </c>
      <c r="C1840" s="55" t="s">
        <v>136</v>
      </c>
      <c r="D1840" s="55"/>
      <c r="E1840" s="14">
        <v>24</v>
      </c>
      <c r="F1840" s="55" t="s">
        <v>230</v>
      </c>
    </row>
    <row r="1841" spans="1:6" x14ac:dyDescent="0.15">
      <c r="A1841" s="54" t="s">
        <v>3814</v>
      </c>
      <c r="B1841" s="51" t="s">
        <v>3815</v>
      </c>
      <c r="C1841" s="55" t="s">
        <v>136</v>
      </c>
      <c r="D1841" s="55"/>
      <c r="E1841" s="14">
        <v>184</v>
      </c>
      <c r="F1841" s="55" t="s">
        <v>230</v>
      </c>
    </row>
    <row r="1842" spans="1:6" x14ac:dyDescent="0.15">
      <c r="A1842" s="54" t="s">
        <v>3816</v>
      </c>
      <c r="B1842" s="51" t="s">
        <v>3817</v>
      </c>
      <c r="C1842" s="60" t="s">
        <v>136</v>
      </c>
      <c r="D1842" s="60"/>
      <c r="E1842" s="14">
        <v>343</v>
      </c>
      <c r="F1842" s="60" t="s">
        <v>230</v>
      </c>
    </row>
    <row r="1843" spans="1:6" x14ac:dyDescent="0.15">
      <c r="A1843" s="54" t="s">
        <v>3818</v>
      </c>
      <c r="B1843" s="51" t="s">
        <v>3819</v>
      </c>
      <c r="C1843" s="55" t="s">
        <v>136</v>
      </c>
      <c r="D1843" s="55"/>
      <c r="E1843" s="14">
        <v>367</v>
      </c>
      <c r="F1843" s="55" t="s">
        <v>230</v>
      </c>
    </row>
    <row r="1844" spans="1:6" x14ac:dyDescent="0.15">
      <c r="A1844" s="51" t="s">
        <v>3820</v>
      </c>
      <c r="B1844" s="51" t="s">
        <v>3821</v>
      </c>
      <c r="C1844" s="60" t="s">
        <v>136</v>
      </c>
      <c r="D1844" s="60"/>
      <c r="E1844" s="14">
        <v>674</v>
      </c>
      <c r="F1844" s="60" t="s">
        <v>230</v>
      </c>
    </row>
    <row r="1845" spans="1:6" x14ac:dyDescent="0.15">
      <c r="A1845" s="14" t="s">
        <v>3822</v>
      </c>
      <c r="B1845" s="44" t="s">
        <v>3823</v>
      </c>
      <c r="C1845" s="45" t="s">
        <v>136</v>
      </c>
      <c r="D1845" s="45"/>
      <c r="E1845" s="14">
        <v>167</v>
      </c>
      <c r="F1845" s="45" t="s">
        <v>230</v>
      </c>
    </row>
    <row r="1846" spans="1:6" x14ac:dyDescent="0.15">
      <c r="A1846" s="12" t="s">
        <v>3824</v>
      </c>
      <c r="B1846" s="12" t="s">
        <v>3825</v>
      </c>
      <c r="C1846" s="13" t="s">
        <v>136</v>
      </c>
      <c r="D1846" s="13"/>
      <c r="E1846" s="14">
        <v>344</v>
      </c>
      <c r="F1846" s="13" t="s">
        <v>230</v>
      </c>
    </row>
    <row r="1847" spans="1:6" x14ac:dyDescent="0.15">
      <c r="A1847" s="14" t="s">
        <v>3826</v>
      </c>
      <c r="B1847" s="44" t="s">
        <v>3827</v>
      </c>
      <c r="C1847" s="45" t="s">
        <v>136</v>
      </c>
      <c r="D1847" s="45"/>
      <c r="E1847" s="14">
        <v>38</v>
      </c>
      <c r="F1847" s="45" t="s">
        <v>230</v>
      </c>
    </row>
    <row r="1848" spans="1:6" x14ac:dyDescent="0.15">
      <c r="A1848" s="14" t="s">
        <v>3828</v>
      </c>
      <c r="B1848" s="44" t="s">
        <v>3829</v>
      </c>
      <c r="C1848" s="45" t="s">
        <v>136</v>
      </c>
      <c r="D1848" s="45"/>
      <c r="E1848" s="14">
        <v>38</v>
      </c>
      <c r="F1848" s="45" t="s">
        <v>230</v>
      </c>
    </row>
    <row r="1849" spans="1:6" x14ac:dyDescent="0.15">
      <c r="A1849" s="14" t="s">
        <v>3830</v>
      </c>
      <c r="B1849" s="44" t="s">
        <v>3831</v>
      </c>
      <c r="C1849" s="45" t="s">
        <v>136</v>
      </c>
      <c r="D1849" s="45"/>
      <c r="E1849" s="14">
        <v>38</v>
      </c>
      <c r="F1849" s="45" t="s">
        <v>230</v>
      </c>
    </row>
    <row r="1850" spans="1:6" x14ac:dyDescent="0.15">
      <c r="A1850" s="54" t="s">
        <v>3832</v>
      </c>
      <c r="B1850" s="51" t="s">
        <v>3833</v>
      </c>
      <c r="C1850" s="55" t="s">
        <v>136</v>
      </c>
      <c r="D1850" s="55"/>
      <c r="E1850" s="14">
        <v>42</v>
      </c>
      <c r="F1850" s="55" t="s">
        <v>230</v>
      </c>
    </row>
    <row r="1851" spans="1:6" x14ac:dyDescent="0.15">
      <c r="A1851" s="12" t="s">
        <v>3834</v>
      </c>
      <c r="B1851" s="12" t="s">
        <v>3835</v>
      </c>
      <c r="C1851" s="13" t="s">
        <v>136</v>
      </c>
      <c r="D1851" s="13"/>
      <c r="E1851" s="14">
        <v>40</v>
      </c>
      <c r="F1851" s="13" t="s">
        <v>230</v>
      </c>
    </row>
    <row r="1852" spans="1:6" x14ac:dyDescent="0.15">
      <c r="A1852" s="12" t="s">
        <v>3836</v>
      </c>
      <c r="B1852" s="12" t="s">
        <v>3835</v>
      </c>
      <c r="C1852" s="13" t="s">
        <v>136</v>
      </c>
      <c r="D1852" s="13"/>
      <c r="E1852" s="14">
        <v>40</v>
      </c>
      <c r="F1852" s="13" t="s">
        <v>230</v>
      </c>
    </row>
    <row r="1853" spans="1:6" x14ac:dyDescent="0.15">
      <c r="A1853" s="12" t="s">
        <v>3837</v>
      </c>
      <c r="B1853" s="12" t="s">
        <v>3835</v>
      </c>
      <c r="C1853" s="13" t="s">
        <v>136</v>
      </c>
      <c r="D1853" s="13"/>
      <c r="E1853" s="14">
        <v>40</v>
      </c>
      <c r="F1853" s="13" t="s">
        <v>230</v>
      </c>
    </row>
    <row r="1854" spans="1:6" x14ac:dyDescent="0.15">
      <c r="A1854" s="12" t="s">
        <v>3838</v>
      </c>
      <c r="B1854" s="12" t="s">
        <v>3839</v>
      </c>
      <c r="C1854" s="13" t="s">
        <v>136</v>
      </c>
      <c r="D1854" s="13"/>
      <c r="E1854" s="14">
        <v>40</v>
      </c>
      <c r="F1854" s="13" t="s">
        <v>230</v>
      </c>
    </row>
    <row r="1855" spans="1:6" x14ac:dyDescent="0.15">
      <c r="A1855" s="12" t="s">
        <v>3840</v>
      </c>
      <c r="B1855" s="12" t="s">
        <v>3841</v>
      </c>
      <c r="C1855" s="13" t="s">
        <v>136</v>
      </c>
      <c r="D1855" s="13"/>
      <c r="E1855" s="14">
        <v>40</v>
      </c>
      <c r="F1855" s="13" t="s">
        <v>230</v>
      </c>
    </row>
    <row r="1856" spans="1:6" x14ac:dyDescent="0.15">
      <c r="A1856" s="51" t="s">
        <v>3842</v>
      </c>
      <c r="B1856" s="51" t="s">
        <v>3843</v>
      </c>
      <c r="C1856" s="60" t="s">
        <v>136</v>
      </c>
      <c r="D1856" s="60"/>
      <c r="E1856" s="14">
        <v>202</v>
      </c>
      <c r="F1856" s="60" t="s">
        <v>230</v>
      </c>
    </row>
    <row r="1857" spans="1:6" x14ac:dyDescent="0.15">
      <c r="A1857" s="54" t="s">
        <v>3844</v>
      </c>
      <c r="B1857" s="51" t="s">
        <v>3845</v>
      </c>
      <c r="C1857" s="55" t="s">
        <v>136</v>
      </c>
      <c r="D1857" s="55"/>
      <c r="E1857" s="14">
        <v>313</v>
      </c>
      <c r="F1857" s="55" t="s">
        <v>230</v>
      </c>
    </row>
    <row r="1858" spans="1:6" x14ac:dyDescent="0.15">
      <c r="A1858" s="54" t="s">
        <v>3846</v>
      </c>
      <c r="B1858" s="51" t="s">
        <v>3847</v>
      </c>
      <c r="C1858" s="55" t="s">
        <v>136</v>
      </c>
      <c r="D1858" s="55"/>
      <c r="E1858" s="14">
        <v>368</v>
      </c>
      <c r="F1858" s="55" t="s">
        <v>230</v>
      </c>
    </row>
    <row r="1859" spans="1:6" x14ac:dyDescent="0.15">
      <c r="A1859" s="51" t="s">
        <v>3848</v>
      </c>
      <c r="B1859" s="51" t="s">
        <v>3849</v>
      </c>
      <c r="C1859" s="60" t="s">
        <v>136</v>
      </c>
      <c r="D1859" s="60"/>
      <c r="E1859" s="14">
        <v>203</v>
      </c>
      <c r="F1859" s="60" t="s">
        <v>230</v>
      </c>
    </row>
    <row r="1860" spans="1:6" x14ac:dyDescent="0.15">
      <c r="A1860" s="51" t="s">
        <v>3850</v>
      </c>
      <c r="B1860" s="51" t="s">
        <v>3851</v>
      </c>
      <c r="C1860" s="60" t="s">
        <v>136</v>
      </c>
      <c r="D1860" s="60"/>
      <c r="E1860" s="14">
        <v>299</v>
      </c>
      <c r="F1860" s="60" t="s">
        <v>230</v>
      </c>
    </row>
    <row r="1861" spans="1:6" x14ac:dyDescent="0.15">
      <c r="A1861" s="56" t="s">
        <v>3852</v>
      </c>
      <c r="B1861" s="57" t="s">
        <v>3853</v>
      </c>
      <c r="C1861" s="58" t="s">
        <v>136</v>
      </c>
      <c r="D1861" s="58"/>
      <c r="E1861" s="14">
        <v>50</v>
      </c>
      <c r="F1861" s="58" t="s">
        <v>230</v>
      </c>
    </row>
    <row r="1862" spans="1:6" x14ac:dyDescent="0.15">
      <c r="A1862" s="12" t="s">
        <v>3854</v>
      </c>
      <c r="B1862" s="26" t="s">
        <v>3855</v>
      </c>
      <c r="C1862" s="13" t="s">
        <v>136</v>
      </c>
      <c r="D1862" s="13"/>
      <c r="E1862" s="14">
        <v>376</v>
      </c>
      <c r="F1862" s="13" t="s">
        <v>230</v>
      </c>
    </row>
    <row r="1863" spans="1:6" x14ac:dyDescent="0.15">
      <c r="A1863" s="12" t="s">
        <v>3856</v>
      </c>
      <c r="B1863" s="12" t="s">
        <v>3857</v>
      </c>
      <c r="C1863" s="13" t="s">
        <v>136</v>
      </c>
      <c r="D1863" s="13"/>
      <c r="E1863" s="14">
        <v>344</v>
      </c>
      <c r="F1863" s="13" t="s">
        <v>230</v>
      </c>
    </row>
    <row r="1864" spans="1:6" x14ac:dyDescent="0.15">
      <c r="A1864" s="12" t="s">
        <v>3858</v>
      </c>
      <c r="B1864" s="12" t="s">
        <v>3859</v>
      </c>
      <c r="C1864" s="13" t="s">
        <v>136</v>
      </c>
      <c r="D1864" s="13"/>
      <c r="E1864" s="14">
        <v>296</v>
      </c>
      <c r="F1864" s="13" t="s">
        <v>230</v>
      </c>
    </row>
    <row r="1865" spans="1:6" x14ac:dyDescent="0.15">
      <c r="A1865" s="12" t="s">
        <v>3860</v>
      </c>
      <c r="B1865" s="12" t="s">
        <v>3861</v>
      </c>
      <c r="C1865" s="13" t="s">
        <v>136</v>
      </c>
      <c r="D1865" s="13"/>
      <c r="E1865" s="14">
        <v>296</v>
      </c>
      <c r="F1865" s="13" t="s">
        <v>230</v>
      </c>
    </row>
    <row r="1866" spans="1:6" x14ac:dyDescent="0.15">
      <c r="A1866" s="54" t="s">
        <v>3862</v>
      </c>
      <c r="B1866" s="51" t="s">
        <v>3863</v>
      </c>
      <c r="C1866" s="55" t="s">
        <v>136</v>
      </c>
      <c r="D1866" s="55"/>
      <c r="E1866" s="14">
        <v>131</v>
      </c>
      <c r="F1866" s="55" t="s">
        <v>230</v>
      </c>
    </row>
    <row r="1867" spans="1:6" x14ac:dyDescent="0.15">
      <c r="A1867" s="54" t="s">
        <v>3864</v>
      </c>
      <c r="B1867" s="51" t="s">
        <v>3865</v>
      </c>
      <c r="C1867" s="55" t="s">
        <v>136</v>
      </c>
      <c r="D1867" s="55"/>
      <c r="E1867" s="14">
        <v>218</v>
      </c>
      <c r="F1867" s="55" t="s">
        <v>230</v>
      </c>
    </row>
    <row r="1868" spans="1:6" x14ac:dyDescent="0.15">
      <c r="A1868" s="54" t="s">
        <v>3866</v>
      </c>
      <c r="B1868" s="51" t="s">
        <v>3867</v>
      </c>
      <c r="C1868" s="55" t="s">
        <v>136</v>
      </c>
      <c r="D1868" s="55"/>
      <c r="E1868" s="14">
        <v>337</v>
      </c>
      <c r="F1868" s="55" t="s">
        <v>230</v>
      </c>
    </row>
    <row r="1869" spans="1:6" x14ac:dyDescent="0.15">
      <c r="A1869" s="54" t="s">
        <v>3868</v>
      </c>
      <c r="B1869" s="51" t="s">
        <v>3869</v>
      </c>
      <c r="C1869" s="55" t="s">
        <v>136</v>
      </c>
      <c r="D1869" s="55"/>
      <c r="E1869" s="14">
        <v>52</v>
      </c>
      <c r="F1869" s="55" t="s">
        <v>230</v>
      </c>
    </row>
    <row r="1870" spans="1:6" x14ac:dyDescent="0.15">
      <c r="A1870" s="54" t="s">
        <v>3870</v>
      </c>
      <c r="B1870" s="51" t="s">
        <v>3871</v>
      </c>
      <c r="C1870" s="55" t="s">
        <v>136</v>
      </c>
      <c r="D1870" s="55"/>
      <c r="E1870" s="14">
        <v>70</v>
      </c>
      <c r="F1870" s="55" t="s">
        <v>230</v>
      </c>
    </row>
    <row r="1871" spans="1:6" x14ac:dyDescent="0.15">
      <c r="A1871" s="54" t="s">
        <v>3872</v>
      </c>
      <c r="B1871" s="51" t="s">
        <v>3873</v>
      </c>
      <c r="C1871" s="55" t="s">
        <v>136</v>
      </c>
      <c r="D1871" s="55"/>
      <c r="E1871" s="14">
        <v>94</v>
      </c>
      <c r="F1871" s="55" t="s">
        <v>230</v>
      </c>
    </row>
    <row r="1872" spans="1:6" x14ac:dyDescent="0.15">
      <c r="A1872" s="54" t="s">
        <v>3874</v>
      </c>
      <c r="B1872" s="51" t="s">
        <v>3875</v>
      </c>
      <c r="C1872" s="55" t="s">
        <v>136</v>
      </c>
      <c r="D1872" s="55"/>
      <c r="E1872" s="14">
        <v>125</v>
      </c>
      <c r="F1872" s="55" t="s">
        <v>230</v>
      </c>
    </row>
    <row r="1873" spans="1:6" x14ac:dyDescent="0.15">
      <c r="A1873" s="54" t="s">
        <v>3876</v>
      </c>
      <c r="B1873" s="51" t="s">
        <v>3877</v>
      </c>
      <c r="C1873" s="55" t="s">
        <v>136</v>
      </c>
      <c r="D1873" s="55"/>
      <c r="E1873" s="14">
        <v>126</v>
      </c>
      <c r="F1873" s="55" t="s">
        <v>230</v>
      </c>
    </row>
    <row r="1874" spans="1:6" x14ac:dyDescent="0.15">
      <c r="A1874" s="54" t="s">
        <v>3878</v>
      </c>
      <c r="B1874" s="51" t="s">
        <v>3879</v>
      </c>
      <c r="C1874" s="55" t="s">
        <v>136</v>
      </c>
      <c r="D1874" s="55"/>
      <c r="E1874" s="14">
        <v>126</v>
      </c>
      <c r="F1874" s="55" t="s">
        <v>230</v>
      </c>
    </row>
    <row r="1875" spans="1:6" x14ac:dyDescent="0.15">
      <c r="A1875" s="54" t="s">
        <v>3880</v>
      </c>
      <c r="B1875" s="51" t="s">
        <v>3881</v>
      </c>
      <c r="C1875" s="55" t="s">
        <v>136</v>
      </c>
      <c r="D1875" s="55"/>
      <c r="E1875" s="14">
        <v>95</v>
      </c>
      <c r="F1875" s="55" t="s">
        <v>230</v>
      </c>
    </row>
    <row r="1876" spans="1:6" x14ac:dyDescent="0.15">
      <c r="A1876" s="14" t="s">
        <v>3882</v>
      </c>
      <c r="B1876" s="44" t="s">
        <v>3883</v>
      </c>
      <c r="C1876" s="45" t="s">
        <v>136</v>
      </c>
      <c r="D1876" s="45"/>
      <c r="E1876" s="14">
        <v>393</v>
      </c>
      <c r="F1876" s="45" t="s">
        <v>230</v>
      </c>
    </row>
    <row r="1877" spans="1:6" x14ac:dyDescent="0.15">
      <c r="A1877" s="12" t="s">
        <v>3884</v>
      </c>
      <c r="B1877" s="12" t="s">
        <v>3885</v>
      </c>
      <c r="C1877" s="13" t="s">
        <v>136</v>
      </c>
      <c r="D1877" s="13"/>
      <c r="E1877" s="14">
        <v>24</v>
      </c>
      <c r="F1877" s="13" t="s">
        <v>230</v>
      </c>
    </row>
    <row r="1878" spans="1:6" x14ac:dyDescent="0.15">
      <c r="A1878" s="12" t="s">
        <v>3886</v>
      </c>
      <c r="B1878" s="12" t="s">
        <v>3887</v>
      </c>
      <c r="C1878" s="13" t="s">
        <v>136</v>
      </c>
      <c r="D1878" s="13"/>
      <c r="E1878" s="14">
        <v>24</v>
      </c>
      <c r="F1878" s="13" t="s">
        <v>230</v>
      </c>
    </row>
    <row r="1879" spans="1:6" x14ac:dyDescent="0.15">
      <c r="A1879" s="12" t="s">
        <v>3888</v>
      </c>
      <c r="B1879" s="12" t="s">
        <v>3889</v>
      </c>
      <c r="C1879" s="13" t="s">
        <v>136</v>
      </c>
      <c r="D1879" s="13"/>
      <c r="E1879" s="14">
        <v>24</v>
      </c>
      <c r="F1879" s="13" t="s">
        <v>230</v>
      </c>
    </row>
    <row r="1880" spans="1:6" x14ac:dyDescent="0.15">
      <c r="A1880" s="12" t="s">
        <v>3890</v>
      </c>
      <c r="B1880" s="12" t="s">
        <v>3891</v>
      </c>
      <c r="C1880" s="13" t="s">
        <v>136</v>
      </c>
      <c r="D1880" s="13"/>
      <c r="E1880" s="14">
        <v>24</v>
      </c>
      <c r="F1880" s="13" t="s">
        <v>230</v>
      </c>
    </row>
    <row r="1881" spans="1:6" x14ac:dyDescent="0.15">
      <c r="A1881" s="12" t="s">
        <v>3892</v>
      </c>
      <c r="B1881" s="12" t="s">
        <v>3893</v>
      </c>
      <c r="C1881" s="13" t="s">
        <v>136</v>
      </c>
      <c r="D1881" s="13"/>
      <c r="E1881" s="14">
        <v>24</v>
      </c>
      <c r="F1881" s="13" t="s">
        <v>230</v>
      </c>
    </row>
    <row r="1882" spans="1:6" x14ac:dyDescent="0.15">
      <c r="A1882" s="12" t="s">
        <v>3894</v>
      </c>
      <c r="B1882" s="12" t="s">
        <v>3895</v>
      </c>
      <c r="C1882" s="13" t="s">
        <v>136</v>
      </c>
      <c r="D1882" s="13"/>
      <c r="E1882" s="14">
        <v>24</v>
      </c>
      <c r="F1882" s="13" t="s">
        <v>230</v>
      </c>
    </row>
    <row r="1883" spans="1:6" x14ac:dyDescent="0.15">
      <c r="A1883" s="14" t="s">
        <v>3896</v>
      </c>
      <c r="B1883" s="44" t="s">
        <v>3897</v>
      </c>
      <c r="C1883" s="45" t="s">
        <v>136</v>
      </c>
      <c r="D1883" s="45"/>
      <c r="E1883" s="14">
        <v>96</v>
      </c>
      <c r="F1883" s="45" t="s">
        <v>230</v>
      </c>
    </row>
    <row r="1884" spans="1:6" x14ac:dyDescent="0.15">
      <c r="A1884" s="14" t="s">
        <v>3898</v>
      </c>
      <c r="B1884" s="44" t="s">
        <v>3899</v>
      </c>
      <c r="C1884" s="45" t="s">
        <v>136</v>
      </c>
      <c r="D1884" s="45"/>
      <c r="E1884" s="14">
        <v>96</v>
      </c>
      <c r="F1884" s="45" t="s">
        <v>230</v>
      </c>
    </row>
    <row r="1885" spans="1:6" x14ac:dyDescent="0.15">
      <c r="A1885" s="14" t="s">
        <v>3900</v>
      </c>
      <c r="B1885" s="44" t="s">
        <v>3901</v>
      </c>
      <c r="C1885" s="45" t="s">
        <v>136</v>
      </c>
      <c r="D1885" s="45"/>
      <c r="E1885" s="14">
        <v>96</v>
      </c>
      <c r="F1885" s="45" t="s">
        <v>230</v>
      </c>
    </row>
    <row r="1886" spans="1:6" x14ac:dyDescent="0.15">
      <c r="A1886" s="14" t="s">
        <v>3902</v>
      </c>
      <c r="B1886" s="44" t="s">
        <v>3903</v>
      </c>
      <c r="C1886" s="45" t="s">
        <v>136</v>
      </c>
      <c r="D1886" s="45"/>
      <c r="E1886" s="14">
        <v>96</v>
      </c>
      <c r="F1886" s="45" t="s">
        <v>230</v>
      </c>
    </row>
    <row r="1887" spans="1:6" x14ac:dyDescent="0.15">
      <c r="A1887" s="14" t="s">
        <v>3904</v>
      </c>
      <c r="B1887" s="44" t="s">
        <v>3905</v>
      </c>
      <c r="C1887" s="45" t="s">
        <v>136</v>
      </c>
      <c r="D1887" s="45"/>
      <c r="E1887" s="14">
        <v>96</v>
      </c>
      <c r="F1887" s="45" t="s">
        <v>230</v>
      </c>
    </row>
    <row r="1888" spans="1:6" x14ac:dyDescent="0.15">
      <c r="A1888" s="14" t="s">
        <v>3906</v>
      </c>
      <c r="B1888" s="44" t="s">
        <v>3907</v>
      </c>
      <c r="C1888" s="45" t="s">
        <v>136</v>
      </c>
      <c r="D1888" s="45"/>
      <c r="E1888" s="14">
        <v>96</v>
      </c>
      <c r="F1888" s="45" t="s">
        <v>230</v>
      </c>
    </row>
    <row r="1889" spans="1:6" x14ac:dyDescent="0.15">
      <c r="A1889" s="12" t="s">
        <v>3908</v>
      </c>
      <c r="B1889" s="12" t="s">
        <v>3909</v>
      </c>
      <c r="C1889" s="13" t="s">
        <v>136</v>
      </c>
      <c r="D1889" s="13"/>
      <c r="E1889" s="14">
        <v>500</v>
      </c>
      <c r="F1889" s="13" t="s">
        <v>230</v>
      </c>
    </row>
    <row r="1890" spans="1:6" x14ac:dyDescent="0.15">
      <c r="A1890" s="12" t="s">
        <v>3910</v>
      </c>
      <c r="B1890" s="12" t="s">
        <v>3911</v>
      </c>
      <c r="C1890" s="13" t="s">
        <v>136</v>
      </c>
      <c r="D1890" s="13"/>
      <c r="E1890" s="14">
        <v>500</v>
      </c>
      <c r="F1890" s="13" t="s">
        <v>230</v>
      </c>
    </row>
    <row r="1891" spans="1:6" x14ac:dyDescent="0.15">
      <c r="A1891" s="14" t="s">
        <v>3912</v>
      </c>
      <c r="B1891" s="44" t="s">
        <v>3913</v>
      </c>
      <c r="C1891" s="45" t="s">
        <v>136</v>
      </c>
      <c r="D1891" s="45"/>
      <c r="E1891" s="14">
        <v>145</v>
      </c>
      <c r="F1891" s="45" t="s">
        <v>230</v>
      </c>
    </row>
    <row r="1892" spans="1:6" x14ac:dyDescent="0.15">
      <c r="A1892" s="14" t="s">
        <v>3914</v>
      </c>
      <c r="B1892" s="44" t="s">
        <v>3915</v>
      </c>
      <c r="C1892" s="45" t="s">
        <v>136</v>
      </c>
      <c r="D1892" s="45"/>
      <c r="E1892" s="14">
        <v>145</v>
      </c>
      <c r="F1892" s="45" t="s">
        <v>230</v>
      </c>
    </row>
    <row r="1893" spans="1:6" x14ac:dyDescent="0.15">
      <c r="A1893" s="14" t="s">
        <v>3916</v>
      </c>
      <c r="B1893" s="44" t="s">
        <v>3917</v>
      </c>
      <c r="C1893" s="45" t="s">
        <v>136</v>
      </c>
      <c r="D1893" s="45"/>
      <c r="E1893" s="14">
        <v>212</v>
      </c>
      <c r="F1893" s="45" t="s">
        <v>230</v>
      </c>
    </row>
    <row r="1894" spans="1:6" x14ac:dyDescent="0.15">
      <c r="A1894" s="54" t="s">
        <v>3918</v>
      </c>
      <c r="B1894" s="51" t="s">
        <v>3919</v>
      </c>
      <c r="C1894" s="55" t="s">
        <v>136</v>
      </c>
      <c r="D1894" s="55"/>
      <c r="E1894" s="14">
        <v>0</v>
      </c>
      <c r="F1894" s="55" t="s">
        <v>230</v>
      </c>
    </row>
    <row r="1895" spans="1:6" x14ac:dyDescent="0.15">
      <c r="A1895" s="54" t="s">
        <v>3920</v>
      </c>
      <c r="B1895" s="51" t="s">
        <v>3921</v>
      </c>
      <c r="C1895" s="55" t="s">
        <v>136</v>
      </c>
      <c r="D1895" s="55"/>
      <c r="E1895" s="14">
        <v>0</v>
      </c>
      <c r="F1895" s="55" t="s">
        <v>230</v>
      </c>
    </row>
    <row r="1896" spans="1:6" x14ac:dyDescent="0.15">
      <c r="A1896" s="12" t="s">
        <v>3922</v>
      </c>
      <c r="B1896" s="12" t="s">
        <v>3835</v>
      </c>
      <c r="C1896" s="13" t="s">
        <v>136</v>
      </c>
      <c r="D1896" s="13"/>
      <c r="E1896" s="14">
        <v>40</v>
      </c>
      <c r="F1896" s="13" t="s">
        <v>230</v>
      </c>
    </row>
    <row r="1897" spans="1:6" x14ac:dyDescent="0.15">
      <c r="A1897" s="51" t="s">
        <v>3923</v>
      </c>
      <c r="B1897" s="51" t="s">
        <v>3924</v>
      </c>
      <c r="C1897" s="60" t="s">
        <v>136</v>
      </c>
      <c r="D1897" s="60"/>
      <c r="E1897" s="14">
        <v>137</v>
      </c>
      <c r="F1897" s="60" t="s">
        <v>230</v>
      </c>
    </row>
    <row r="1898" spans="1:6" x14ac:dyDescent="0.15">
      <c r="A1898" s="51" t="s">
        <v>3925</v>
      </c>
      <c r="B1898" s="51" t="s">
        <v>3926</v>
      </c>
      <c r="C1898" s="60" t="s">
        <v>136</v>
      </c>
      <c r="D1898" s="60"/>
      <c r="E1898" s="14">
        <v>184</v>
      </c>
      <c r="F1898" s="60" t="s">
        <v>230</v>
      </c>
    </row>
    <row r="1899" spans="1:6" x14ac:dyDescent="0.15">
      <c r="A1899" s="51" t="s">
        <v>3927</v>
      </c>
      <c r="B1899" s="51" t="s">
        <v>3928</v>
      </c>
      <c r="C1899" s="60" t="s">
        <v>136</v>
      </c>
      <c r="D1899" s="60"/>
      <c r="E1899" s="14">
        <v>188</v>
      </c>
      <c r="F1899" s="60" t="s">
        <v>230</v>
      </c>
    </row>
    <row r="1900" spans="1:6" x14ac:dyDescent="0.15">
      <c r="A1900" s="50" t="s">
        <v>3929</v>
      </c>
      <c r="B1900" s="51" t="s">
        <v>3930</v>
      </c>
      <c r="C1900" s="37" t="s">
        <v>136</v>
      </c>
      <c r="D1900" s="37"/>
      <c r="E1900" s="14">
        <v>83</v>
      </c>
      <c r="F1900" s="37" t="s">
        <v>230</v>
      </c>
    </row>
    <row r="1901" spans="1:6" x14ac:dyDescent="0.15">
      <c r="A1901" s="12" t="s">
        <v>3931</v>
      </c>
      <c r="B1901" s="12" t="s">
        <v>3932</v>
      </c>
      <c r="C1901" s="13" t="s">
        <v>136</v>
      </c>
      <c r="D1901" s="13"/>
      <c r="E1901" s="14">
        <v>51</v>
      </c>
      <c r="F1901" s="13" t="s">
        <v>230</v>
      </c>
    </row>
    <row r="1902" spans="1:6" x14ac:dyDescent="0.15">
      <c r="A1902" s="54" t="s">
        <v>3933</v>
      </c>
      <c r="B1902" s="51" t="s">
        <v>3934</v>
      </c>
      <c r="C1902" s="55" t="s">
        <v>136</v>
      </c>
      <c r="D1902" s="55"/>
      <c r="E1902" s="14">
        <v>211</v>
      </c>
      <c r="F1902" s="60" t="s">
        <v>230</v>
      </c>
    </row>
    <row r="1903" spans="1:6" x14ac:dyDescent="0.15">
      <c r="A1903" s="54" t="s">
        <v>3935</v>
      </c>
      <c r="B1903" s="51" t="s">
        <v>3936</v>
      </c>
      <c r="C1903" s="55" t="s">
        <v>136</v>
      </c>
      <c r="D1903" s="55"/>
      <c r="E1903" s="14">
        <v>211</v>
      </c>
      <c r="F1903" s="55" t="s">
        <v>230</v>
      </c>
    </row>
    <row r="1904" spans="1:6" x14ac:dyDescent="0.15">
      <c r="A1904" s="50" t="s">
        <v>3937</v>
      </c>
      <c r="B1904" s="51" t="s">
        <v>3938</v>
      </c>
      <c r="C1904" s="37" t="s">
        <v>136</v>
      </c>
      <c r="D1904" s="37"/>
      <c r="E1904" s="14">
        <v>367</v>
      </c>
      <c r="F1904" s="37" t="s">
        <v>230</v>
      </c>
    </row>
    <row r="1905" spans="1:6" x14ac:dyDescent="0.15">
      <c r="A1905" s="54" t="s">
        <v>3939</v>
      </c>
      <c r="B1905" s="51" t="s">
        <v>3940</v>
      </c>
      <c r="C1905" s="55" t="s">
        <v>136</v>
      </c>
      <c r="D1905" s="55"/>
      <c r="E1905" s="14">
        <v>370</v>
      </c>
      <c r="F1905" s="55" t="s">
        <v>230</v>
      </c>
    </row>
    <row r="1906" spans="1:6" x14ac:dyDescent="0.15">
      <c r="A1906" s="54" t="s">
        <v>3941</v>
      </c>
      <c r="B1906" s="51" t="s">
        <v>3942</v>
      </c>
      <c r="C1906" s="55" t="s">
        <v>136</v>
      </c>
      <c r="D1906" s="55"/>
      <c r="E1906" s="14">
        <v>295</v>
      </c>
      <c r="F1906" s="55" t="s">
        <v>230</v>
      </c>
    </row>
    <row r="1907" spans="1:6" x14ac:dyDescent="0.15">
      <c r="A1907" s="50" t="s">
        <v>3943</v>
      </c>
      <c r="B1907" s="51" t="s">
        <v>3944</v>
      </c>
      <c r="C1907" s="37" t="s">
        <v>136</v>
      </c>
      <c r="D1907" s="37"/>
      <c r="E1907" s="14">
        <v>611</v>
      </c>
      <c r="F1907" s="37" t="s">
        <v>230</v>
      </c>
    </row>
    <row r="1908" spans="1:6" x14ac:dyDescent="0.15">
      <c r="A1908" s="56" t="s">
        <v>3945</v>
      </c>
      <c r="B1908" s="57" t="s">
        <v>3946</v>
      </c>
      <c r="C1908" s="58" t="s">
        <v>136</v>
      </c>
      <c r="D1908" s="58"/>
      <c r="E1908" s="14">
        <v>1650</v>
      </c>
      <c r="F1908" s="58" t="s">
        <v>230</v>
      </c>
    </row>
    <row r="1909" spans="1:6" x14ac:dyDescent="0.15">
      <c r="A1909" s="50" t="s">
        <v>3947</v>
      </c>
      <c r="B1909" s="63" t="s">
        <v>3948</v>
      </c>
      <c r="C1909" s="37" t="s">
        <v>136</v>
      </c>
      <c r="D1909" s="37"/>
      <c r="E1909" s="14">
        <v>398</v>
      </c>
      <c r="F1909" s="37" t="s">
        <v>230</v>
      </c>
    </row>
    <row r="1910" spans="1:6" x14ac:dyDescent="0.15">
      <c r="A1910" s="51" t="s">
        <v>3949</v>
      </c>
      <c r="B1910" s="51" t="s">
        <v>3950</v>
      </c>
      <c r="C1910" s="60" t="s">
        <v>136</v>
      </c>
      <c r="D1910" s="60"/>
      <c r="E1910" s="14">
        <v>94</v>
      </c>
      <c r="F1910" s="60" t="s">
        <v>230</v>
      </c>
    </row>
    <row r="1911" spans="1:6" x14ac:dyDescent="0.15">
      <c r="A1911" s="12" t="s">
        <v>3951</v>
      </c>
      <c r="B1911" s="12" t="s">
        <v>3952</v>
      </c>
      <c r="C1911" s="13" t="s">
        <v>136</v>
      </c>
      <c r="D1911" s="13"/>
      <c r="E1911" s="14">
        <v>105</v>
      </c>
      <c r="F1911" s="13" t="s">
        <v>230</v>
      </c>
    </row>
    <row r="1912" spans="1:6" x14ac:dyDescent="0.15">
      <c r="A1912" s="14" t="s">
        <v>3953</v>
      </c>
      <c r="B1912" s="44" t="s">
        <v>3954</v>
      </c>
      <c r="C1912" s="45" t="s">
        <v>136</v>
      </c>
      <c r="D1912" s="45"/>
      <c r="E1912" s="14">
        <v>181</v>
      </c>
      <c r="F1912" s="45" t="s">
        <v>230</v>
      </c>
    </row>
    <row r="1913" spans="1:6" x14ac:dyDescent="0.15">
      <c r="A1913" s="54" t="s">
        <v>3955</v>
      </c>
      <c r="B1913" s="51" t="s">
        <v>3956</v>
      </c>
      <c r="C1913" s="55" t="s">
        <v>136</v>
      </c>
      <c r="D1913" s="55"/>
      <c r="E1913" s="14">
        <v>42</v>
      </c>
      <c r="F1913" s="55" t="s">
        <v>230</v>
      </c>
    </row>
    <row r="1914" spans="1:6" x14ac:dyDescent="0.15">
      <c r="A1914" s="54" t="s">
        <v>3957</v>
      </c>
      <c r="B1914" s="51" t="s">
        <v>3958</v>
      </c>
      <c r="C1914" s="55" t="s">
        <v>136</v>
      </c>
      <c r="D1914" s="55"/>
      <c r="E1914" s="14">
        <v>30</v>
      </c>
      <c r="F1914" s="59" t="s">
        <v>230</v>
      </c>
    </row>
    <row r="1915" spans="1:6" x14ac:dyDescent="0.15">
      <c r="A1915" s="54" t="s">
        <v>3959</v>
      </c>
      <c r="B1915" s="51" t="s">
        <v>3960</v>
      </c>
      <c r="C1915" s="55" t="s">
        <v>136</v>
      </c>
      <c r="D1915" s="55"/>
      <c r="E1915" s="14">
        <v>30</v>
      </c>
      <c r="F1915" s="59" t="s">
        <v>230</v>
      </c>
    </row>
    <row r="1916" spans="1:6" x14ac:dyDescent="0.15">
      <c r="A1916" s="54" t="s">
        <v>3961</v>
      </c>
      <c r="B1916" s="51" t="s">
        <v>3962</v>
      </c>
      <c r="C1916" s="55" t="s">
        <v>136</v>
      </c>
      <c r="D1916" s="55"/>
      <c r="E1916" s="14">
        <v>42</v>
      </c>
      <c r="F1916" s="55" t="s">
        <v>230</v>
      </c>
    </row>
    <row r="1917" spans="1:6" x14ac:dyDescent="0.15">
      <c r="A1917" s="50" t="s">
        <v>3963</v>
      </c>
      <c r="B1917" s="51" t="s">
        <v>3964</v>
      </c>
      <c r="C1917" s="37" t="s">
        <v>136</v>
      </c>
      <c r="D1917" s="37"/>
      <c r="E1917" s="14">
        <v>48</v>
      </c>
      <c r="F1917" s="37" t="s">
        <v>230</v>
      </c>
    </row>
    <row r="1918" spans="1:6" x14ac:dyDescent="0.15">
      <c r="A1918" s="50" t="s">
        <v>3965</v>
      </c>
      <c r="B1918" s="51" t="s">
        <v>3966</v>
      </c>
      <c r="C1918" s="37" t="s">
        <v>136</v>
      </c>
      <c r="D1918" s="37"/>
      <c r="E1918" s="14">
        <v>48</v>
      </c>
      <c r="F1918" s="37" t="s">
        <v>230</v>
      </c>
    </row>
    <row r="1919" spans="1:6" x14ac:dyDescent="0.15">
      <c r="A1919" s="54" t="s">
        <v>3967</v>
      </c>
      <c r="B1919" s="51" t="s">
        <v>3968</v>
      </c>
      <c r="C1919" s="55" t="s">
        <v>136</v>
      </c>
      <c r="D1919" s="55"/>
      <c r="E1919" s="14">
        <v>38</v>
      </c>
      <c r="F1919" s="55" t="s">
        <v>230</v>
      </c>
    </row>
    <row r="1920" spans="1:6" x14ac:dyDescent="0.15">
      <c r="A1920" s="54" t="s">
        <v>3969</v>
      </c>
      <c r="B1920" s="51" t="s">
        <v>3970</v>
      </c>
      <c r="C1920" s="55" t="s">
        <v>136</v>
      </c>
      <c r="D1920" s="55"/>
      <c r="E1920" s="14">
        <v>294</v>
      </c>
      <c r="F1920" s="55" t="s">
        <v>230</v>
      </c>
    </row>
    <row r="1921" spans="1:6" x14ac:dyDescent="0.15">
      <c r="A1921" s="54" t="s">
        <v>3971</v>
      </c>
      <c r="B1921" s="51" t="s">
        <v>3972</v>
      </c>
      <c r="C1921" s="60" t="s">
        <v>136</v>
      </c>
      <c r="D1921" s="60"/>
      <c r="E1921" s="14">
        <v>548</v>
      </c>
      <c r="F1921" s="60" t="s">
        <v>230</v>
      </c>
    </row>
    <row r="1922" spans="1:6" x14ac:dyDescent="0.15">
      <c r="A1922" s="54" t="s">
        <v>3973</v>
      </c>
      <c r="B1922" s="51" t="s">
        <v>3974</v>
      </c>
      <c r="C1922" s="55" t="s">
        <v>136</v>
      </c>
      <c r="D1922" s="55"/>
      <c r="E1922" s="14">
        <v>587</v>
      </c>
      <c r="F1922" s="55" t="s">
        <v>230</v>
      </c>
    </row>
    <row r="1923" spans="1:6" x14ac:dyDescent="0.15">
      <c r="A1923" s="51" t="s">
        <v>3975</v>
      </c>
      <c r="B1923" s="51" t="s">
        <v>3976</v>
      </c>
      <c r="C1923" s="60" t="s">
        <v>136</v>
      </c>
      <c r="D1923" s="60"/>
      <c r="E1923" s="14">
        <v>1078</v>
      </c>
      <c r="F1923" s="60" t="s">
        <v>230</v>
      </c>
    </row>
    <row r="1924" spans="1:6" x14ac:dyDescent="0.15">
      <c r="A1924" s="14" t="s">
        <v>3977</v>
      </c>
      <c r="B1924" s="44" t="s">
        <v>3978</v>
      </c>
      <c r="C1924" s="45" t="s">
        <v>136</v>
      </c>
      <c r="D1924" s="45"/>
      <c r="E1924" s="14">
        <v>267</v>
      </c>
      <c r="F1924" s="45" t="s">
        <v>230</v>
      </c>
    </row>
    <row r="1925" spans="1:6" x14ac:dyDescent="0.15">
      <c r="A1925" s="12" t="s">
        <v>3979</v>
      </c>
      <c r="B1925" s="12" t="s">
        <v>3980</v>
      </c>
      <c r="C1925" s="13" t="s">
        <v>136</v>
      </c>
      <c r="D1925" s="13"/>
      <c r="E1925" s="14">
        <v>429</v>
      </c>
      <c r="F1925" s="13" t="s">
        <v>230</v>
      </c>
    </row>
    <row r="1926" spans="1:6" x14ac:dyDescent="0.15">
      <c r="A1926" s="14" t="s">
        <v>3981</v>
      </c>
      <c r="B1926" s="44" t="s">
        <v>3982</v>
      </c>
      <c r="C1926" s="45" t="s">
        <v>136</v>
      </c>
      <c r="D1926" s="45"/>
      <c r="E1926" s="14">
        <v>47</v>
      </c>
      <c r="F1926" s="45" t="s">
        <v>230</v>
      </c>
    </row>
    <row r="1927" spans="1:6" x14ac:dyDescent="0.15">
      <c r="A1927" s="14" t="s">
        <v>3983</v>
      </c>
      <c r="B1927" s="44" t="s">
        <v>3984</v>
      </c>
      <c r="C1927" s="45" t="s">
        <v>136</v>
      </c>
      <c r="D1927" s="45"/>
      <c r="E1927" s="14">
        <v>47</v>
      </c>
      <c r="F1927" s="45" t="s">
        <v>230</v>
      </c>
    </row>
    <row r="1928" spans="1:6" x14ac:dyDescent="0.15">
      <c r="A1928" s="14" t="s">
        <v>3985</v>
      </c>
      <c r="B1928" s="44" t="s">
        <v>3986</v>
      </c>
      <c r="C1928" s="45" t="s">
        <v>136</v>
      </c>
      <c r="D1928" s="45"/>
      <c r="E1928" s="14">
        <v>47</v>
      </c>
      <c r="F1928" s="45" t="s">
        <v>230</v>
      </c>
    </row>
    <row r="1929" spans="1:6" x14ac:dyDescent="0.15">
      <c r="A1929" s="54" t="s">
        <v>3987</v>
      </c>
      <c r="B1929" s="51" t="s">
        <v>3988</v>
      </c>
      <c r="C1929" s="55" t="s">
        <v>136</v>
      </c>
      <c r="D1929" s="55"/>
      <c r="E1929" s="14">
        <v>53</v>
      </c>
      <c r="F1929" s="55" t="s">
        <v>230</v>
      </c>
    </row>
    <row r="1930" spans="1:6" x14ac:dyDescent="0.15">
      <c r="A1930" s="12" t="s">
        <v>3989</v>
      </c>
      <c r="B1930" s="12" t="s">
        <v>3990</v>
      </c>
      <c r="C1930" s="13" t="s">
        <v>136</v>
      </c>
      <c r="D1930" s="13"/>
      <c r="E1930" s="14">
        <v>50</v>
      </c>
      <c r="F1930" s="13" t="s">
        <v>230</v>
      </c>
    </row>
    <row r="1931" spans="1:6" x14ac:dyDescent="0.15">
      <c r="A1931" s="12" t="s">
        <v>3991</v>
      </c>
      <c r="B1931" s="12" t="s">
        <v>3990</v>
      </c>
      <c r="C1931" s="13" t="s">
        <v>136</v>
      </c>
      <c r="D1931" s="13"/>
      <c r="E1931" s="14">
        <v>50</v>
      </c>
      <c r="F1931" s="13" t="s">
        <v>230</v>
      </c>
    </row>
    <row r="1932" spans="1:6" x14ac:dyDescent="0.15">
      <c r="A1932" s="12" t="s">
        <v>3992</v>
      </c>
      <c r="B1932" s="12" t="s">
        <v>3990</v>
      </c>
      <c r="C1932" s="13" t="s">
        <v>136</v>
      </c>
      <c r="D1932" s="13"/>
      <c r="E1932" s="14">
        <v>50</v>
      </c>
      <c r="F1932" s="13" t="s">
        <v>230</v>
      </c>
    </row>
    <row r="1933" spans="1:6" x14ac:dyDescent="0.15">
      <c r="A1933" s="12" t="s">
        <v>3993</v>
      </c>
      <c r="B1933" s="12" t="s">
        <v>3994</v>
      </c>
      <c r="C1933" s="13" t="s">
        <v>136</v>
      </c>
      <c r="D1933" s="13"/>
      <c r="E1933" s="14">
        <v>50</v>
      </c>
      <c r="F1933" s="13" t="s">
        <v>230</v>
      </c>
    </row>
    <row r="1934" spans="1:6" x14ac:dyDescent="0.15">
      <c r="A1934" s="12" t="s">
        <v>3995</v>
      </c>
      <c r="B1934" s="12" t="s">
        <v>3996</v>
      </c>
      <c r="C1934" s="13" t="s">
        <v>136</v>
      </c>
      <c r="D1934" s="13"/>
      <c r="E1934" s="14">
        <v>50</v>
      </c>
      <c r="F1934" s="13" t="s">
        <v>230</v>
      </c>
    </row>
    <row r="1935" spans="1:6" x14ac:dyDescent="0.15">
      <c r="A1935" s="51" t="s">
        <v>3997</v>
      </c>
      <c r="B1935" s="51" t="s">
        <v>3998</v>
      </c>
      <c r="C1935" s="60" t="s">
        <v>136</v>
      </c>
      <c r="D1935" s="60"/>
      <c r="E1935" s="14">
        <v>260</v>
      </c>
      <c r="F1935" s="60" t="s">
        <v>230</v>
      </c>
    </row>
    <row r="1936" spans="1:6" x14ac:dyDescent="0.15">
      <c r="A1936" s="54" t="s">
        <v>3999</v>
      </c>
      <c r="B1936" s="51" t="s">
        <v>4000</v>
      </c>
      <c r="C1936" s="55" t="s">
        <v>136</v>
      </c>
      <c r="D1936" s="55"/>
      <c r="E1936" s="14">
        <v>401</v>
      </c>
      <c r="F1936" s="55" t="s">
        <v>230</v>
      </c>
    </row>
    <row r="1937" spans="1:6" x14ac:dyDescent="0.15">
      <c r="A1937" s="54" t="s">
        <v>4001</v>
      </c>
      <c r="B1937" s="51" t="s">
        <v>4002</v>
      </c>
      <c r="C1937" s="55" t="s">
        <v>136</v>
      </c>
      <c r="D1937" s="55"/>
      <c r="E1937" s="14">
        <v>473</v>
      </c>
      <c r="F1937" s="55" t="s">
        <v>230</v>
      </c>
    </row>
    <row r="1938" spans="1:6" x14ac:dyDescent="0.15">
      <c r="A1938" s="51" t="s">
        <v>4003</v>
      </c>
      <c r="B1938" s="51" t="s">
        <v>4004</v>
      </c>
      <c r="C1938" s="60" t="s">
        <v>136</v>
      </c>
      <c r="D1938" s="60"/>
      <c r="E1938" s="14">
        <v>261</v>
      </c>
      <c r="F1938" s="60" t="s">
        <v>230</v>
      </c>
    </row>
    <row r="1939" spans="1:6" x14ac:dyDescent="0.15">
      <c r="A1939" s="51" t="s">
        <v>4005</v>
      </c>
      <c r="B1939" s="51" t="s">
        <v>4006</v>
      </c>
      <c r="C1939" s="60" t="s">
        <v>136</v>
      </c>
      <c r="D1939" s="60"/>
      <c r="E1939" s="14">
        <v>384</v>
      </c>
      <c r="F1939" s="60" t="s">
        <v>230</v>
      </c>
    </row>
    <row r="1940" spans="1:6" x14ac:dyDescent="0.15">
      <c r="A1940" s="56" t="s">
        <v>4007</v>
      </c>
      <c r="B1940" s="57" t="s">
        <v>4008</v>
      </c>
      <c r="C1940" s="58" t="s">
        <v>136</v>
      </c>
      <c r="D1940" s="58"/>
      <c r="E1940" s="14">
        <v>63</v>
      </c>
      <c r="F1940" s="58" t="s">
        <v>230</v>
      </c>
    </row>
    <row r="1941" spans="1:6" x14ac:dyDescent="0.15">
      <c r="A1941" s="12" t="s">
        <v>4009</v>
      </c>
      <c r="B1941" s="26" t="s">
        <v>4010</v>
      </c>
      <c r="C1941" s="13" t="s">
        <v>136</v>
      </c>
      <c r="D1941" s="13"/>
      <c r="E1941" s="14">
        <v>470</v>
      </c>
      <c r="F1941" s="13" t="s">
        <v>230</v>
      </c>
    </row>
    <row r="1942" spans="1:6" x14ac:dyDescent="0.15">
      <c r="A1942" s="12" t="s">
        <v>4011</v>
      </c>
      <c r="B1942" s="12" t="s">
        <v>4012</v>
      </c>
      <c r="C1942" s="13" t="s">
        <v>136</v>
      </c>
      <c r="D1942" s="13"/>
      <c r="E1942" s="14">
        <v>429</v>
      </c>
      <c r="F1942" s="13" t="s">
        <v>230</v>
      </c>
    </row>
    <row r="1943" spans="1:6" x14ac:dyDescent="0.15">
      <c r="A1943" s="12" t="s">
        <v>4013</v>
      </c>
      <c r="B1943" s="12" t="s">
        <v>4014</v>
      </c>
      <c r="C1943" s="13" t="s">
        <v>136</v>
      </c>
      <c r="D1943" s="13"/>
      <c r="E1943" s="14">
        <v>370</v>
      </c>
      <c r="F1943" s="13" t="s">
        <v>230</v>
      </c>
    </row>
    <row r="1944" spans="1:6" x14ac:dyDescent="0.15">
      <c r="A1944" s="12" t="s">
        <v>4015</v>
      </c>
      <c r="B1944" s="12" t="s">
        <v>4016</v>
      </c>
      <c r="C1944" s="13" t="s">
        <v>136</v>
      </c>
      <c r="D1944" s="13"/>
      <c r="E1944" s="14">
        <v>370</v>
      </c>
      <c r="F1944" s="13" t="s">
        <v>230</v>
      </c>
    </row>
    <row r="1945" spans="1:6" x14ac:dyDescent="0.15">
      <c r="A1945" s="54" t="s">
        <v>4017</v>
      </c>
      <c r="B1945" s="51" t="s">
        <v>4018</v>
      </c>
      <c r="C1945" s="55" t="s">
        <v>136</v>
      </c>
      <c r="D1945" s="55"/>
      <c r="E1945" s="14">
        <v>168</v>
      </c>
      <c r="F1945" s="55" t="s">
        <v>230</v>
      </c>
    </row>
    <row r="1946" spans="1:6" x14ac:dyDescent="0.15">
      <c r="A1946" s="54" t="s">
        <v>4019</v>
      </c>
      <c r="B1946" s="51" t="s">
        <v>4020</v>
      </c>
      <c r="C1946" s="55" t="s">
        <v>136</v>
      </c>
      <c r="D1946" s="55"/>
      <c r="E1946" s="14">
        <v>280</v>
      </c>
      <c r="F1946" s="55" t="s">
        <v>230</v>
      </c>
    </row>
    <row r="1947" spans="1:6" x14ac:dyDescent="0.15">
      <c r="A1947" s="54" t="s">
        <v>4021</v>
      </c>
      <c r="B1947" s="51" t="s">
        <v>4022</v>
      </c>
      <c r="C1947" s="55" t="s">
        <v>136</v>
      </c>
      <c r="D1947" s="55"/>
      <c r="E1947" s="14">
        <v>433</v>
      </c>
      <c r="F1947" s="55" t="s">
        <v>230</v>
      </c>
    </row>
    <row r="1948" spans="1:6" x14ac:dyDescent="0.15">
      <c r="A1948" s="54" t="s">
        <v>4023</v>
      </c>
      <c r="B1948" s="51" t="s">
        <v>4024</v>
      </c>
      <c r="C1948" s="55" t="s">
        <v>136</v>
      </c>
      <c r="D1948" s="55"/>
      <c r="E1948" s="14">
        <v>67</v>
      </c>
      <c r="F1948" s="55" t="s">
        <v>230</v>
      </c>
    </row>
    <row r="1949" spans="1:6" x14ac:dyDescent="0.15">
      <c r="A1949" s="54" t="s">
        <v>4025</v>
      </c>
      <c r="B1949" s="51" t="s">
        <v>4026</v>
      </c>
      <c r="C1949" s="55" t="s">
        <v>136</v>
      </c>
      <c r="D1949" s="55"/>
      <c r="E1949" s="14">
        <v>90</v>
      </c>
      <c r="F1949" s="55" t="s">
        <v>230</v>
      </c>
    </row>
    <row r="1950" spans="1:6" x14ac:dyDescent="0.15">
      <c r="A1950" s="54" t="s">
        <v>4027</v>
      </c>
      <c r="B1950" s="51" t="s">
        <v>4028</v>
      </c>
      <c r="C1950" s="55" t="s">
        <v>136</v>
      </c>
      <c r="D1950" s="55"/>
      <c r="E1950" s="14">
        <v>121</v>
      </c>
      <c r="F1950" s="55" t="s">
        <v>230</v>
      </c>
    </row>
    <row r="1951" spans="1:6" x14ac:dyDescent="0.15">
      <c r="A1951" s="54" t="s">
        <v>4029</v>
      </c>
      <c r="B1951" s="51" t="s">
        <v>4030</v>
      </c>
      <c r="C1951" s="55" t="s">
        <v>136</v>
      </c>
      <c r="D1951" s="55"/>
      <c r="E1951" s="14">
        <v>161</v>
      </c>
      <c r="F1951" s="55" t="s">
        <v>230</v>
      </c>
    </row>
    <row r="1952" spans="1:6" x14ac:dyDescent="0.15">
      <c r="A1952" s="54" t="s">
        <v>4031</v>
      </c>
      <c r="B1952" s="51" t="s">
        <v>4032</v>
      </c>
      <c r="C1952" s="55" t="s">
        <v>136</v>
      </c>
      <c r="D1952" s="55"/>
      <c r="E1952" s="14">
        <v>162</v>
      </c>
      <c r="F1952" s="55" t="s">
        <v>230</v>
      </c>
    </row>
    <row r="1953" spans="1:6" x14ac:dyDescent="0.15">
      <c r="A1953" s="54" t="s">
        <v>4033</v>
      </c>
      <c r="B1953" s="51" t="s">
        <v>4034</v>
      </c>
      <c r="C1953" s="55" t="s">
        <v>136</v>
      </c>
      <c r="D1953" s="55"/>
      <c r="E1953" s="14">
        <v>162</v>
      </c>
      <c r="F1953" s="55" t="s">
        <v>230</v>
      </c>
    </row>
    <row r="1954" spans="1:6" x14ac:dyDescent="0.15">
      <c r="A1954" s="54" t="s">
        <v>4035</v>
      </c>
      <c r="B1954" s="51" t="s">
        <v>4036</v>
      </c>
      <c r="C1954" s="55" t="s">
        <v>136</v>
      </c>
      <c r="D1954" s="55"/>
      <c r="E1954" s="14">
        <v>122</v>
      </c>
      <c r="F1954" s="55" t="s">
        <v>230</v>
      </c>
    </row>
    <row r="1955" spans="1:6" x14ac:dyDescent="0.15">
      <c r="A1955" s="14" t="s">
        <v>4037</v>
      </c>
      <c r="B1955" s="44" t="s">
        <v>4038</v>
      </c>
      <c r="C1955" s="45" t="s">
        <v>136</v>
      </c>
      <c r="D1955" s="45"/>
      <c r="E1955" s="14">
        <v>491</v>
      </c>
      <c r="F1955" s="45" t="s">
        <v>230</v>
      </c>
    </row>
    <row r="1956" spans="1:6" x14ac:dyDescent="0.15">
      <c r="A1956" s="12" t="s">
        <v>4039</v>
      </c>
      <c r="B1956" s="12" t="s">
        <v>4040</v>
      </c>
      <c r="C1956" s="13" t="s">
        <v>136</v>
      </c>
      <c r="D1956" s="13"/>
      <c r="E1956" s="14">
        <v>31</v>
      </c>
      <c r="F1956" s="13" t="s">
        <v>230</v>
      </c>
    </row>
    <row r="1957" spans="1:6" x14ac:dyDescent="0.15">
      <c r="A1957" s="12" t="s">
        <v>4041</v>
      </c>
      <c r="B1957" s="12" t="s">
        <v>4042</v>
      </c>
      <c r="C1957" s="13" t="s">
        <v>136</v>
      </c>
      <c r="D1957" s="13"/>
      <c r="E1957" s="14">
        <v>31</v>
      </c>
      <c r="F1957" s="13" t="s">
        <v>230</v>
      </c>
    </row>
    <row r="1958" spans="1:6" x14ac:dyDescent="0.15">
      <c r="A1958" s="12" t="s">
        <v>4043</v>
      </c>
      <c r="B1958" s="12" t="s">
        <v>4044</v>
      </c>
      <c r="C1958" s="13" t="s">
        <v>136</v>
      </c>
      <c r="D1958" s="13"/>
      <c r="E1958" s="14">
        <v>31</v>
      </c>
      <c r="F1958" s="13" t="s">
        <v>230</v>
      </c>
    </row>
    <row r="1959" spans="1:6" x14ac:dyDescent="0.15">
      <c r="A1959" s="12" t="s">
        <v>4045</v>
      </c>
      <c r="B1959" s="12" t="s">
        <v>4046</v>
      </c>
      <c r="C1959" s="13" t="s">
        <v>136</v>
      </c>
      <c r="D1959" s="13"/>
      <c r="E1959" s="14">
        <v>31</v>
      </c>
      <c r="F1959" s="13" t="s">
        <v>230</v>
      </c>
    </row>
    <row r="1960" spans="1:6" x14ac:dyDescent="0.15">
      <c r="A1960" s="12" t="s">
        <v>4047</v>
      </c>
      <c r="B1960" s="12" t="s">
        <v>4048</v>
      </c>
      <c r="C1960" s="13" t="s">
        <v>136</v>
      </c>
      <c r="D1960" s="13"/>
      <c r="E1960" s="14">
        <v>31</v>
      </c>
      <c r="F1960" s="13" t="s">
        <v>230</v>
      </c>
    </row>
    <row r="1961" spans="1:6" x14ac:dyDescent="0.15">
      <c r="A1961" s="12" t="s">
        <v>4049</v>
      </c>
      <c r="B1961" s="12" t="s">
        <v>4050</v>
      </c>
      <c r="C1961" s="13" t="s">
        <v>136</v>
      </c>
      <c r="D1961" s="13"/>
      <c r="E1961" s="14">
        <v>31</v>
      </c>
      <c r="F1961" s="13" t="s">
        <v>230</v>
      </c>
    </row>
    <row r="1962" spans="1:6" x14ac:dyDescent="0.15">
      <c r="A1962" s="14" t="s">
        <v>4051</v>
      </c>
      <c r="B1962" s="44" t="s">
        <v>4052</v>
      </c>
      <c r="C1962" s="45" t="s">
        <v>136</v>
      </c>
      <c r="D1962" s="45"/>
      <c r="E1962" s="14">
        <v>120</v>
      </c>
      <c r="F1962" s="45" t="s">
        <v>230</v>
      </c>
    </row>
    <row r="1963" spans="1:6" x14ac:dyDescent="0.15">
      <c r="A1963" s="14" t="s">
        <v>4053</v>
      </c>
      <c r="B1963" s="44" t="s">
        <v>4054</v>
      </c>
      <c r="C1963" s="45" t="s">
        <v>136</v>
      </c>
      <c r="D1963" s="45"/>
      <c r="E1963" s="14">
        <v>120</v>
      </c>
      <c r="F1963" s="45" t="s">
        <v>230</v>
      </c>
    </row>
    <row r="1964" spans="1:6" x14ac:dyDescent="0.15">
      <c r="A1964" s="14" t="s">
        <v>4055</v>
      </c>
      <c r="B1964" s="44" t="s">
        <v>4056</v>
      </c>
      <c r="C1964" s="45" t="s">
        <v>136</v>
      </c>
      <c r="D1964" s="45"/>
      <c r="E1964" s="14">
        <v>120</v>
      </c>
      <c r="F1964" s="45" t="s">
        <v>230</v>
      </c>
    </row>
    <row r="1965" spans="1:6" x14ac:dyDescent="0.15">
      <c r="A1965" s="14" t="s">
        <v>4057</v>
      </c>
      <c r="B1965" s="44" t="s">
        <v>4058</v>
      </c>
      <c r="C1965" s="45" t="s">
        <v>136</v>
      </c>
      <c r="D1965" s="45"/>
      <c r="E1965" s="14">
        <v>120</v>
      </c>
      <c r="F1965" s="45" t="s">
        <v>230</v>
      </c>
    </row>
    <row r="1966" spans="1:6" x14ac:dyDescent="0.15">
      <c r="A1966" s="14" t="s">
        <v>4059</v>
      </c>
      <c r="B1966" s="44" t="s">
        <v>4060</v>
      </c>
      <c r="C1966" s="45" t="s">
        <v>136</v>
      </c>
      <c r="D1966" s="45"/>
      <c r="E1966" s="14">
        <v>120</v>
      </c>
      <c r="F1966" s="45" t="s">
        <v>230</v>
      </c>
    </row>
    <row r="1967" spans="1:6" x14ac:dyDescent="0.15">
      <c r="A1967" s="14" t="s">
        <v>4061</v>
      </c>
      <c r="B1967" s="44" t="s">
        <v>4062</v>
      </c>
      <c r="C1967" s="45" t="s">
        <v>136</v>
      </c>
      <c r="D1967" s="45"/>
      <c r="E1967" s="14">
        <v>120</v>
      </c>
      <c r="F1967" s="45" t="s">
        <v>230</v>
      </c>
    </row>
    <row r="1968" spans="1:6" x14ac:dyDescent="0.15">
      <c r="A1968" s="12" t="s">
        <v>4063</v>
      </c>
      <c r="B1968" s="12" t="s">
        <v>4064</v>
      </c>
      <c r="C1968" s="13" t="s">
        <v>136</v>
      </c>
      <c r="D1968" s="13"/>
      <c r="E1968" s="14">
        <v>625</v>
      </c>
      <c r="F1968" s="13" t="s">
        <v>230</v>
      </c>
    </row>
    <row r="1969" spans="1:6" x14ac:dyDescent="0.15">
      <c r="A1969" s="12" t="s">
        <v>4065</v>
      </c>
      <c r="B1969" s="12" t="s">
        <v>4066</v>
      </c>
      <c r="C1969" s="13" t="s">
        <v>136</v>
      </c>
      <c r="D1969" s="13"/>
      <c r="E1969" s="14">
        <v>625</v>
      </c>
      <c r="F1969" s="13" t="s">
        <v>230</v>
      </c>
    </row>
    <row r="1970" spans="1:6" x14ac:dyDescent="0.15">
      <c r="A1970" s="14" t="s">
        <v>4067</v>
      </c>
      <c r="B1970" s="44" t="s">
        <v>4068</v>
      </c>
      <c r="C1970" s="45" t="s">
        <v>136</v>
      </c>
      <c r="D1970" s="45"/>
      <c r="E1970" s="14">
        <v>181</v>
      </c>
      <c r="F1970" s="45" t="s">
        <v>230</v>
      </c>
    </row>
    <row r="1971" spans="1:6" x14ac:dyDescent="0.15">
      <c r="A1971" s="14" t="s">
        <v>4069</v>
      </c>
      <c r="B1971" s="44" t="s">
        <v>4070</v>
      </c>
      <c r="C1971" s="45" t="s">
        <v>136</v>
      </c>
      <c r="D1971" s="45"/>
      <c r="E1971" s="14">
        <v>181</v>
      </c>
      <c r="F1971" s="45" t="s">
        <v>230</v>
      </c>
    </row>
    <row r="1972" spans="1:6" x14ac:dyDescent="0.15">
      <c r="A1972" s="14" t="s">
        <v>4071</v>
      </c>
      <c r="B1972" s="44" t="s">
        <v>4072</v>
      </c>
      <c r="C1972" s="45" t="s">
        <v>136</v>
      </c>
      <c r="D1972" s="45"/>
      <c r="E1972" s="14">
        <v>265</v>
      </c>
      <c r="F1972" s="45" t="s">
        <v>230</v>
      </c>
    </row>
    <row r="1973" spans="1:6" x14ac:dyDescent="0.15">
      <c r="A1973" s="54" t="s">
        <v>4073</v>
      </c>
      <c r="B1973" s="51" t="s">
        <v>4074</v>
      </c>
      <c r="C1973" s="55" t="s">
        <v>136</v>
      </c>
      <c r="D1973" s="55"/>
      <c r="E1973" s="14">
        <v>0</v>
      </c>
      <c r="F1973" s="55" t="s">
        <v>230</v>
      </c>
    </row>
    <row r="1974" spans="1:6" x14ac:dyDescent="0.15">
      <c r="A1974" s="54" t="s">
        <v>4075</v>
      </c>
      <c r="B1974" s="51" t="s">
        <v>4076</v>
      </c>
      <c r="C1974" s="55" t="s">
        <v>136</v>
      </c>
      <c r="D1974" s="55"/>
      <c r="E1974" s="14">
        <v>0</v>
      </c>
      <c r="F1974" s="55" t="s">
        <v>230</v>
      </c>
    </row>
    <row r="1975" spans="1:6" x14ac:dyDescent="0.15">
      <c r="A1975" s="12" t="s">
        <v>4077</v>
      </c>
      <c r="B1975" s="12" t="s">
        <v>3990</v>
      </c>
      <c r="C1975" s="13" t="s">
        <v>136</v>
      </c>
      <c r="D1975" s="13"/>
      <c r="E1975" s="14">
        <v>50</v>
      </c>
      <c r="F1975" s="13" t="s">
        <v>230</v>
      </c>
    </row>
    <row r="1976" spans="1:6" x14ac:dyDescent="0.15">
      <c r="A1976" s="51" t="s">
        <v>4078</v>
      </c>
      <c r="B1976" s="51" t="s">
        <v>4079</v>
      </c>
      <c r="C1976" s="60" t="s">
        <v>136</v>
      </c>
      <c r="D1976" s="60"/>
      <c r="E1976" s="14">
        <v>176</v>
      </c>
      <c r="F1976" s="60" t="s">
        <v>230</v>
      </c>
    </row>
    <row r="1977" spans="1:6" x14ac:dyDescent="0.15">
      <c r="A1977" s="51" t="s">
        <v>4080</v>
      </c>
      <c r="B1977" s="51" t="s">
        <v>4081</v>
      </c>
      <c r="C1977" s="60" t="s">
        <v>136</v>
      </c>
      <c r="D1977" s="60"/>
      <c r="E1977" s="14">
        <v>236</v>
      </c>
      <c r="F1977" s="60" t="s">
        <v>230</v>
      </c>
    </row>
    <row r="1978" spans="1:6" x14ac:dyDescent="0.15">
      <c r="A1978" s="51" t="s">
        <v>4082</v>
      </c>
      <c r="B1978" s="51" t="s">
        <v>4083</v>
      </c>
      <c r="C1978" s="60" t="s">
        <v>136</v>
      </c>
      <c r="D1978" s="60"/>
      <c r="E1978" s="14">
        <v>242</v>
      </c>
      <c r="F1978" s="60" t="s">
        <v>230</v>
      </c>
    </row>
    <row r="1979" spans="1:6" x14ac:dyDescent="0.15">
      <c r="A1979" s="50" t="s">
        <v>4084</v>
      </c>
      <c r="B1979" s="51" t="s">
        <v>4085</v>
      </c>
      <c r="C1979" s="37" t="s">
        <v>136</v>
      </c>
      <c r="D1979" s="37"/>
      <c r="E1979" s="14">
        <v>106</v>
      </c>
      <c r="F1979" s="37" t="s">
        <v>230</v>
      </c>
    </row>
    <row r="1980" spans="1:6" x14ac:dyDescent="0.15">
      <c r="A1980" s="12" t="s">
        <v>4086</v>
      </c>
      <c r="B1980" s="12" t="s">
        <v>4087</v>
      </c>
      <c r="C1980" s="13" t="s">
        <v>136</v>
      </c>
      <c r="D1980" s="13"/>
      <c r="E1980" s="14">
        <v>65</v>
      </c>
      <c r="F1980" s="13" t="s">
        <v>230</v>
      </c>
    </row>
    <row r="1981" spans="1:6" x14ac:dyDescent="0.15">
      <c r="A1981" s="54" t="s">
        <v>4088</v>
      </c>
      <c r="B1981" s="51" t="s">
        <v>4089</v>
      </c>
      <c r="C1981" s="55" t="s">
        <v>136</v>
      </c>
      <c r="D1981" s="55"/>
      <c r="E1981" s="14">
        <v>264</v>
      </c>
      <c r="F1981" s="60" t="s">
        <v>230</v>
      </c>
    </row>
    <row r="1982" spans="1:6" x14ac:dyDescent="0.15">
      <c r="A1982" s="54" t="s">
        <v>4090</v>
      </c>
      <c r="B1982" s="51" t="s">
        <v>4091</v>
      </c>
      <c r="C1982" s="55" t="s">
        <v>136</v>
      </c>
      <c r="D1982" s="55"/>
      <c r="E1982" s="14">
        <v>264</v>
      </c>
      <c r="F1982" s="55" t="s">
        <v>230</v>
      </c>
    </row>
    <row r="1983" spans="1:6" x14ac:dyDescent="0.15">
      <c r="A1983" s="50" t="s">
        <v>4092</v>
      </c>
      <c r="B1983" s="51" t="s">
        <v>4093</v>
      </c>
      <c r="C1983" s="37" t="s">
        <v>136</v>
      </c>
      <c r="D1983" s="37"/>
      <c r="E1983" s="14">
        <v>459</v>
      </c>
      <c r="F1983" s="37" t="s">
        <v>230</v>
      </c>
    </row>
    <row r="1984" spans="1:6" x14ac:dyDescent="0.15">
      <c r="A1984" s="54" t="s">
        <v>4094</v>
      </c>
      <c r="B1984" s="51" t="s">
        <v>4095</v>
      </c>
      <c r="C1984" s="55" t="s">
        <v>136</v>
      </c>
      <c r="D1984" s="55"/>
      <c r="E1984" s="14">
        <v>462</v>
      </c>
      <c r="F1984" s="55" t="s">
        <v>230</v>
      </c>
    </row>
    <row r="1985" spans="1:6" x14ac:dyDescent="0.15">
      <c r="A1985" s="54" t="s">
        <v>4096</v>
      </c>
      <c r="B1985" s="51" t="s">
        <v>4097</v>
      </c>
      <c r="C1985" s="55" t="s">
        <v>136</v>
      </c>
      <c r="D1985" s="55"/>
      <c r="E1985" s="14">
        <v>368</v>
      </c>
      <c r="F1985" s="55" t="s">
        <v>230</v>
      </c>
    </row>
    <row r="1986" spans="1:6" x14ac:dyDescent="0.15">
      <c r="A1986" s="50" t="s">
        <v>4098</v>
      </c>
      <c r="B1986" s="51" t="s">
        <v>4099</v>
      </c>
      <c r="C1986" s="37" t="s">
        <v>136</v>
      </c>
      <c r="D1986" s="37"/>
      <c r="E1986" s="14">
        <v>764</v>
      </c>
      <c r="F1986" s="37" t="s">
        <v>230</v>
      </c>
    </row>
    <row r="1987" spans="1:6" x14ac:dyDescent="0.15">
      <c r="A1987" s="56" t="s">
        <v>4100</v>
      </c>
      <c r="B1987" s="57" t="s">
        <v>4101</v>
      </c>
      <c r="C1987" s="58" t="s">
        <v>136</v>
      </c>
      <c r="D1987" s="58"/>
      <c r="E1987" s="14">
        <v>2063</v>
      </c>
      <c r="F1987" s="58" t="s">
        <v>230</v>
      </c>
    </row>
    <row r="1988" spans="1:6" x14ac:dyDescent="0.15">
      <c r="A1988" s="50" t="s">
        <v>4102</v>
      </c>
      <c r="B1988" s="63" t="s">
        <v>4103</v>
      </c>
      <c r="C1988" s="37" t="s">
        <v>136</v>
      </c>
      <c r="D1988" s="37"/>
      <c r="E1988" s="14">
        <v>497</v>
      </c>
      <c r="F1988" s="37" t="s">
        <v>230</v>
      </c>
    </row>
    <row r="1989" spans="1:6" x14ac:dyDescent="0.15">
      <c r="A1989" s="51" t="s">
        <v>4104</v>
      </c>
      <c r="B1989" s="51" t="s">
        <v>4105</v>
      </c>
      <c r="C1989" s="60" t="s">
        <v>136</v>
      </c>
      <c r="D1989" s="60"/>
      <c r="E1989" s="14">
        <v>121</v>
      </c>
      <c r="F1989" s="60" t="s">
        <v>230</v>
      </c>
    </row>
    <row r="1990" spans="1:6" x14ac:dyDescent="0.15">
      <c r="A1990" s="12" t="s">
        <v>4106</v>
      </c>
      <c r="B1990" s="12" t="s">
        <v>4107</v>
      </c>
      <c r="C1990" s="13" t="s">
        <v>136</v>
      </c>
      <c r="D1990" s="13"/>
      <c r="E1990" s="14">
        <v>135</v>
      </c>
      <c r="F1990" s="13" t="s">
        <v>230</v>
      </c>
    </row>
    <row r="1991" spans="1:6" x14ac:dyDescent="0.15">
      <c r="A1991" s="14" t="s">
        <v>4108</v>
      </c>
      <c r="B1991" s="44" t="s">
        <v>4109</v>
      </c>
      <c r="C1991" s="45" t="s">
        <v>136</v>
      </c>
      <c r="D1991" s="45"/>
      <c r="E1991" s="14">
        <v>226</v>
      </c>
      <c r="F1991" s="45" t="s">
        <v>230</v>
      </c>
    </row>
    <row r="1992" spans="1:6" x14ac:dyDescent="0.15">
      <c r="A1992" s="54" t="s">
        <v>4110</v>
      </c>
      <c r="B1992" s="51" t="s">
        <v>4111</v>
      </c>
      <c r="C1992" s="55" t="s">
        <v>136</v>
      </c>
      <c r="D1992" s="55"/>
      <c r="E1992" s="14">
        <v>52</v>
      </c>
      <c r="F1992" s="55" t="s">
        <v>230</v>
      </c>
    </row>
    <row r="1993" spans="1:6" x14ac:dyDescent="0.15">
      <c r="A1993" s="54" t="s">
        <v>4112</v>
      </c>
      <c r="B1993" s="51" t="s">
        <v>4113</v>
      </c>
      <c r="C1993" s="55" t="s">
        <v>136</v>
      </c>
      <c r="D1993" s="55"/>
      <c r="E1993" s="14">
        <v>37</v>
      </c>
      <c r="F1993" s="59" t="s">
        <v>230</v>
      </c>
    </row>
    <row r="1994" spans="1:6" x14ac:dyDescent="0.15">
      <c r="A1994" s="54" t="s">
        <v>4114</v>
      </c>
      <c r="B1994" s="51" t="s">
        <v>4115</v>
      </c>
      <c r="C1994" s="55" t="s">
        <v>136</v>
      </c>
      <c r="D1994" s="55"/>
      <c r="E1994" s="14">
        <v>37</v>
      </c>
      <c r="F1994" s="59" t="s">
        <v>230</v>
      </c>
    </row>
    <row r="1995" spans="1:6" x14ac:dyDescent="0.15">
      <c r="A1995" s="54" t="s">
        <v>4116</v>
      </c>
      <c r="B1995" s="51" t="s">
        <v>4117</v>
      </c>
      <c r="C1995" s="55" t="s">
        <v>136</v>
      </c>
      <c r="D1995" s="55"/>
      <c r="E1995" s="14">
        <v>53</v>
      </c>
      <c r="F1995" s="55" t="s">
        <v>230</v>
      </c>
    </row>
    <row r="1996" spans="1:6" x14ac:dyDescent="0.15">
      <c r="A1996" s="50" t="s">
        <v>4118</v>
      </c>
      <c r="B1996" s="51" t="s">
        <v>4119</v>
      </c>
      <c r="C1996" s="37" t="s">
        <v>136</v>
      </c>
      <c r="D1996" s="37"/>
      <c r="E1996" s="14">
        <v>60</v>
      </c>
      <c r="F1996" s="37" t="s">
        <v>230</v>
      </c>
    </row>
    <row r="1997" spans="1:6" x14ac:dyDescent="0.15">
      <c r="A1997" s="50" t="s">
        <v>4120</v>
      </c>
      <c r="B1997" s="51" t="s">
        <v>4121</v>
      </c>
      <c r="C1997" s="37" t="s">
        <v>136</v>
      </c>
      <c r="D1997" s="37"/>
      <c r="E1997" s="14">
        <v>60</v>
      </c>
      <c r="F1997" s="37" t="s">
        <v>230</v>
      </c>
    </row>
    <row r="1998" spans="1:6" x14ac:dyDescent="0.15">
      <c r="A1998" s="54" t="s">
        <v>4122</v>
      </c>
      <c r="B1998" s="51" t="s">
        <v>4123</v>
      </c>
      <c r="C1998" s="55" t="s">
        <v>136</v>
      </c>
      <c r="D1998" s="55"/>
      <c r="E1998" s="14">
        <v>47</v>
      </c>
      <c r="F1998" s="55" t="s">
        <v>230</v>
      </c>
    </row>
    <row r="1999" spans="1:6" x14ac:dyDescent="0.15">
      <c r="A1999" s="54" t="s">
        <v>4124</v>
      </c>
      <c r="B1999" s="51" t="s">
        <v>4125</v>
      </c>
      <c r="C1999" s="55" t="s">
        <v>136</v>
      </c>
      <c r="D1999" s="55"/>
      <c r="E1999" s="14">
        <v>367</v>
      </c>
      <c r="F1999" s="55" t="s">
        <v>230</v>
      </c>
    </row>
    <row r="2000" spans="1:6" x14ac:dyDescent="0.15">
      <c r="A2000" s="54" t="s">
        <v>4126</v>
      </c>
      <c r="B2000" s="51" t="s">
        <v>4127</v>
      </c>
      <c r="C2000" s="60" t="s">
        <v>136</v>
      </c>
      <c r="D2000" s="60"/>
      <c r="E2000" s="14">
        <v>685</v>
      </c>
      <c r="F2000" s="60" t="s">
        <v>230</v>
      </c>
    </row>
    <row r="2001" spans="1:6" x14ac:dyDescent="0.15">
      <c r="A2001" s="54" t="s">
        <v>4128</v>
      </c>
      <c r="B2001" s="51" t="s">
        <v>4129</v>
      </c>
      <c r="C2001" s="55" t="s">
        <v>136</v>
      </c>
      <c r="D2001" s="55"/>
      <c r="E2001" s="14">
        <v>734</v>
      </c>
      <c r="F2001" s="55" t="s">
        <v>230</v>
      </c>
    </row>
    <row r="2002" spans="1:6" x14ac:dyDescent="0.15">
      <c r="A2002" s="51" t="s">
        <v>4130</v>
      </c>
      <c r="B2002" s="51" t="s">
        <v>4131</v>
      </c>
      <c r="C2002" s="60" t="s">
        <v>136</v>
      </c>
      <c r="D2002" s="60"/>
      <c r="E2002" s="14">
        <v>1348</v>
      </c>
      <c r="F2002" s="60" t="s">
        <v>230</v>
      </c>
    </row>
    <row r="2003" spans="1:6" x14ac:dyDescent="0.15">
      <c r="A2003" s="14" t="s">
        <v>4132</v>
      </c>
      <c r="B2003" s="44" t="s">
        <v>4133</v>
      </c>
      <c r="C2003" s="45" t="s">
        <v>136</v>
      </c>
      <c r="D2003" s="45"/>
      <c r="E2003" s="14">
        <v>334</v>
      </c>
      <c r="F2003" s="45" t="s">
        <v>230</v>
      </c>
    </row>
    <row r="2004" spans="1:6" x14ac:dyDescent="0.15">
      <c r="A2004" s="12" t="s">
        <v>4134</v>
      </c>
      <c r="B2004" s="12" t="s">
        <v>4135</v>
      </c>
      <c r="C2004" s="13" t="s">
        <v>136</v>
      </c>
      <c r="D2004" s="13"/>
      <c r="E2004" s="14">
        <v>365</v>
      </c>
      <c r="F2004" s="13" t="s">
        <v>230</v>
      </c>
    </row>
    <row r="2005" spans="1:6" x14ac:dyDescent="0.15">
      <c r="A2005" s="14" t="s">
        <v>4136</v>
      </c>
      <c r="B2005" s="44" t="s">
        <v>4137</v>
      </c>
      <c r="C2005" s="45" t="s">
        <v>136</v>
      </c>
      <c r="D2005" s="45"/>
      <c r="E2005" s="14">
        <v>40</v>
      </c>
      <c r="F2005" s="45" t="s">
        <v>230</v>
      </c>
    </row>
    <row r="2006" spans="1:6" x14ac:dyDescent="0.15">
      <c r="A2006" s="14" t="s">
        <v>4138</v>
      </c>
      <c r="B2006" s="44" t="s">
        <v>4139</v>
      </c>
      <c r="C2006" s="45" t="s">
        <v>136</v>
      </c>
      <c r="D2006" s="45"/>
      <c r="E2006" s="14">
        <v>40</v>
      </c>
      <c r="F2006" s="45" t="s">
        <v>230</v>
      </c>
    </row>
    <row r="2007" spans="1:6" x14ac:dyDescent="0.15">
      <c r="A2007" s="14" t="s">
        <v>4140</v>
      </c>
      <c r="B2007" s="44" t="s">
        <v>4141</v>
      </c>
      <c r="C2007" s="45" t="s">
        <v>136</v>
      </c>
      <c r="D2007" s="45"/>
      <c r="E2007" s="14">
        <v>40</v>
      </c>
      <c r="F2007" s="45" t="s">
        <v>230</v>
      </c>
    </row>
    <row r="2008" spans="1:6" x14ac:dyDescent="0.15">
      <c r="A2008" s="54" t="s">
        <v>4142</v>
      </c>
      <c r="B2008" s="51" t="s">
        <v>4143</v>
      </c>
      <c r="C2008" s="55" t="s">
        <v>136</v>
      </c>
      <c r="D2008" s="55"/>
      <c r="E2008" s="14">
        <v>45</v>
      </c>
      <c r="F2008" s="55" t="s">
        <v>230</v>
      </c>
    </row>
    <row r="2009" spans="1:6" x14ac:dyDescent="0.15">
      <c r="A2009" s="12" t="s">
        <v>4144</v>
      </c>
      <c r="B2009" s="12" t="s">
        <v>4145</v>
      </c>
      <c r="C2009" s="13" t="s">
        <v>136</v>
      </c>
      <c r="D2009" s="13"/>
      <c r="E2009" s="14">
        <v>42</v>
      </c>
      <c r="F2009" s="13" t="s">
        <v>230</v>
      </c>
    </row>
    <row r="2010" spans="1:6" x14ac:dyDescent="0.15">
      <c r="A2010" s="12" t="s">
        <v>4146</v>
      </c>
      <c r="B2010" s="12" t="s">
        <v>4145</v>
      </c>
      <c r="C2010" s="13" t="s">
        <v>136</v>
      </c>
      <c r="D2010" s="13"/>
      <c r="E2010" s="14">
        <v>42</v>
      </c>
      <c r="F2010" s="13" t="s">
        <v>230</v>
      </c>
    </row>
    <row r="2011" spans="1:6" x14ac:dyDescent="0.15">
      <c r="A2011" s="12" t="s">
        <v>4147</v>
      </c>
      <c r="B2011" s="12" t="s">
        <v>4145</v>
      </c>
      <c r="C2011" s="13" t="s">
        <v>136</v>
      </c>
      <c r="D2011" s="13"/>
      <c r="E2011" s="14">
        <v>42</v>
      </c>
      <c r="F2011" s="13" t="s">
        <v>230</v>
      </c>
    </row>
    <row r="2012" spans="1:6" x14ac:dyDescent="0.15">
      <c r="A2012" s="12" t="s">
        <v>4148</v>
      </c>
      <c r="B2012" s="12" t="s">
        <v>4149</v>
      </c>
      <c r="C2012" s="13" t="s">
        <v>136</v>
      </c>
      <c r="D2012" s="13"/>
      <c r="E2012" s="14">
        <v>42</v>
      </c>
      <c r="F2012" s="13" t="s">
        <v>230</v>
      </c>
    </row>
    <row r="2013" spans="1:6" x14ac:dyDescent="0.15">
      <c r="A2013" s="12" t="s">
        <v>4150</v>
      </c>
      <c r="B2013" s="12" t="s">
        <v>4151</v>
      </c>
      <c r="C2013" s="13" t="s">
        <v>136</v>
      </c>
      <c r="D2013" s="13"/>
      <c r="E2013" s="14">
        <v>42</v>
      </c>
      <c r="F2013" s="13" t="s">
        <v>230</v>
      </c>
    </row>
    <row r="2014" spans="1:6" x14ac:dyDescent="0.15">
      <c r="A2014" s="51" t="s">
        <v>4152</v>
      </c>
      <c r="B2014" s="51" t="s">
        <v>4153</v>
      </c>
      <c r="C2014" s="60" t="s">
        <v>136</v>
      </c>
      <c r="D2014" s="60"/>
      <c r="E2014" s="14">
        <v>239</v>
      </c>
      <c r="F2014" s="60" t="s">
        <v>230</v>
      </c>
    </row>
    <row r="2015" spans="1:6" x14ac:dyDescent="0.15">
      <c r="A2015" s="54" t="s">
        <v>4154</v>
      </c>
      <c r="B2015" s="51" t="s">
        <v>4155</v>
      </c>
      <c r="C2015" s="55" t="s">
        <v>136</v>
      </c>
      <c r="D2015" s="55"/>
      <c r="E2015" s="14">
        <v>369</v>
      </c>
      <c r="F2015" s="55" t="s">
        <v>230</v>
      </c>
    </row>
    <row r="2016" spans="1:6" x14ac:dyDescent="0.15">
      <c r="A2016" s="54" t="s">
        <v>4156</v>
      </c>
      <c r="B2016" s="51" t="s">
        <v>4157</v>
      </c>
      <c r="C2016" s="55" t="s">
        <v>136</v>
      </c>
      <c r="D2016" s="55"/>
      <c r="E2016" s="14">
        <v>435</v>
      </c>
      <c r="F2016" s="55" t="s">
        <v>230</v>
      </c>
    </row>
    <row r="2017" spans="1:6" x14ac:dyDescent="0.15">
      <c r="A2017" s="51" t="s">
        <v>4158</v>
      </c>
      <c r="B2017" s="51" t="s">
        <v>4159</v>
      </c>
      <c r="C2017" s="60" t="s">
        <v>136</v>
      </c>
      <c r="D2017" s="60"/>
      <c r="E2017" s="14">
        <v>239</v>
      </c>
      <c r="F2017" s="60" t="s">
        <v>230</v>
      </c>
    </row>
    <row r="2018" spans="1:6" x14ac:dyDescent="0.15">
      <c r="A2018" s="51" t="s">
        <v>4160</v>
      </c>
      <c r="B2018" s="51" t="s">
        <v>4161</v>
      </c>
      <c r="C2018" s="60" t="s">
        <v>136</v>
      </c>
      <c r="D2018" s="60"/>
      <c r="E2018" s="14">
        <v>353</v>
      </c>
      <c r="F2018" s="60" t="s">
        <v>230</v>
      </c>
    </row>
    <row r="2019" spans="1:6" x14ac:dyDescent="0.15">
      <c r="A2019" s="56" t="s">
        <v>4162</v>
      </c>
      <c r="B2019" s="57" t="s">
        <v>4163</v>
      </c>
      <c r="C2019" s="58" t="s">
        <v>136</v>
      </c>
      <c r="D2019" s="58"/>
      <c r="E2019" s="14">
        <v>54</v>
      </c>
      <c r="F2019" s="58" t="s">
        <v>230</v>
      </c>
    </row>
    <row r="2020" spans="1:6" x14ac:dyDescent="0.15">
      <c r="A2020" s="12" t="s">
        <v>4164</v>
      </c>
      <c r="B2020" s="26" t="s">
        <v>4165</v>
      </c>
      <c r="C2020" s="13" t="s">
        <v>136</v>
      </c>
      <c r="D2020" s="13"/>
      <c r="E2020" s="14">
        <v>400</v>
      </c>
      <c r="F2020" s="13" t="s">
        <v>230</v>
      </c>
    </row>
    <row r="2021" spans="1:6" x14ac:dyDescent="0.15">
      <c r="A2021" s="12" t="s">
        <v>4166</v>
      </c>
      <c r="B2021" s="12" t="s">
        <v>4167</v>
      </c>
      <c r="C2021" s="13" t="s">
        <v>136</v>
      </c>
      <c r="D2021" s="13"/>
      <c r="E2021" s="14">
        <v>365</v>
      </c>
      <c r="F2021" s="13" t="s">
        <v>230</v>
      </c>
    </row>
    <row r="2022" spans="1:6" x14ac:dyDescent="0.15">
      <c r="A2022" s="12" t="s">
        <v>4168</v>
      </c>
      <c r="B2022" s="12" t="s">
        <v>4169</v>
      </c>
      <c r="C2022" s="13" t="s">
        <v>136</v>
      </c>
      <c r="D2022" s="13"/>
      <c r="E2022" s="14">
        <v>314</v>
      </c>
      <c r="F2022" s="13" t="s">
        <v>230</v>
      </c>
    </row>
    <row r="2023" spans="1:6" x14ac:dyDescent="0.15">
      <c r="A2023" s="12" t="s">
        <v>4170</v>
      </c>
      <c r="B2023" s="12" t="s">
        <v>4171</v>
      </c>
      <c r="C2023" s="13" t="s">
        <v>136</v>
      </c>
      <c r="D2023" s="13"/>
      <c r="E2023" s="14">
        <v>314</v>
      </c>
      <c r="F2023" s="13" t="s">
        <v>230</v>
      </c>
    </row>
    <row r="2024" spans="1:6" x14ac:dyDescent="0.15">
      <c r="A2024" s="54" t="s">
        <v>4172</v>
      </c>
      <c r="B2024" s="51" t="s">
        <v>4173</v>
      </c>
      <c r="C2024" s="55" t="s">
        <v>136</v>
      </c>
      <c r="D2024" s="55"/>
      <c r="E2024" s="14">
        <v>154</v>
      </c>
      <c r="F2024" s="55" t="s">
        <v>230</v>
      </c>
    </row>
    <row r="2025" spans="1:6" x14ac:dyDescent="0.15">
      <c r="A2025" s="54" t="s">
        <v>4174</v>
      </c>
      <c r="B2025" s="51" t="s">
        <v>4175</v>
      </c>
      <c r="C2025" s="55" t="s">
        <v>136</v>
      </c>
      <c r="D2025" s="55"/>
      <c r="E2025" s="14">
        <v>257</v>
      </c>
      <c r="F2025" s="55" t="s">
        <v>230</v>
      </c>
    </row>
    <row r="2026" spans="1:6" x14ac:dyDescent="0.15">
      <c r="A2026" s="54" t="s">
        <v>4176</v>
      </c>
      <c r="B2026" s="51" t="s">
        <v>4177</v>
      </c>
      <c r="C2026" s="55" t="s">
        <v>136</v>
      </c>
      <c r="D2026" s="55"/>
      <c r="E2026" s="14">
        <v>398</v>
      </c>
      <c r="F2026" s="55" t="s">
        <v>230</v>
      </c>
    </row>
    <row r="2027" spans="1:6" x14ac:dyDescent="0.15">
      <c r="A2027" s="54" t="s">
        <v>4178</v>
      </c>
      <c r="B2027" s="51" t="s">
        <v>4179</v>
      </c>
      <c r="C2027" s="55" t="s">
        <v>136</v>
      </c>
      <c r="D2027" s="55"/>
      <c r="E2027" s="14">
        <v>61</v>
      </c>
      <c r="F2027" s="55" t="s">
        <v>230</v>
      </c>
    </row>
    <row r="2028" spans="1:6" x14ac:dyDescent="0.15">
      <c r="A2028" s="54" t="s">
        <v>4180</v>
      </c>
      <c r="B2028" s="51" t="s">
        <v>4181</v>
      </c>
      <c r="C2028" s="55" t="s">
        <v>136</v>
      </c>
      <c r="D2028" s="55"/>
      <c r="E2028" s="14">
        <v>83</v>
      </c>
      <c r="F2028" s="55" t="s">
        <v>230</v>
      </c>
    </row>
    <row r="2029" spans="1:6" x14ac:dyDescent="0.15">
      <c r="A2029" s="54" t="s">
        <v>4182</v>
      </c>
      <c r="B2029" s="51" t="s">
        <v>4183</v>
      </c>
      <c r="C2029" s="55" t="s">
        <v>136</v>
      </c>
      <c r="D2029" s="55"/>
      <c r="E2029" s="14">
        <v>111</v>
      </c>
      <c r="F2029" s="55" t="s">
        <v>230</v>
      </c>
    </row>
    <row r="2030" spans="1:6" x14ac:dyDescent="0.15">
      <c r="A2030" s="54" t="s">
        <v>4184</v>
      </c>
      <c r="B2030" s="51" t="s">
        <v>4185</v>
      </c>
      <c r="C2030" s="55" t="s">
        <v>136</v>
      </c>
      <c r="D2030" s="55"/>
      <c r="E2030" s="14">
        <v>148</v>
      </c>
      <c r="F2030" s="55" t="s">
        <v>230</v>
      </c>
    </row>
    <row r="2031" spans="1:6" x14ac:dyDescent="0.15">
      <c r="A2031" s="54" t="s">
        <v>4186</v>
      </c>
      <c r="B2031" s="51" t="s">
        <v>4187</v>
      </c>
      <c r="C2031" s="55" t="s">
        <v>136</v>
      </c>
      <c r="D2031" s="55"/>
      <c r="E2031" s="14">
        <v>149</v>
      </c>
      <c r="F2031" s="55" t="s">
        <v>230</v>
      </c>
    </row>
    <row r="2032" spans="1:6" x14ac:dyDescent="0.15">
      <c r="A2032" s="54" t="s">
        <v>4188</v>
      </c>
      <c r="B2032" s="51" t="s">
        <v>4189</v>
      </c>
      <c r="C2032" s="55" t="s">
        <v>136</v>
      </c>
      <c r="D2032" s="55"/>
      <c r="E2032" s="14">
        <v>149</v>
      </c>
      <c r="F2032" s="55" t="s">
        <v>230</v>
      </c>
    </row>
    <row r="2033" spans="1:6" x14ac:dyDescent="0.15">
      <c r="A2033" s="54" t="s">
        <v>4190</v>
      </c>
      <c r="B2033" s="51" t="s">
        <v>4191</v>
      </c>
      <c r="C2033" s="55" t="s">
        <v>136</v>
      </c>
      <c r="D2033" s="55"/>
      <c r="E2033" s="14">
        <v>112</v>
      </c>
      <c r="F2033" s="55" t="s">
        <v>230</v>
      </c>
    </row>
    <row r="2034" spans="1:6" x14ac:dyDescent="0.15">
      <c r="A2034" s="14" t="s">
        <v>4192</v>
      </c>
      <c r="B2034" s="44" t="s">
        <v>4193</v>
      </c>
      <c r="C2034" s="45" t="s">
        <v>136</v>
      </c>
      <c r="D2034" s="45"/>
      <c r="E2034" s="14">
        <v>418</v>
      </c>
      <c r="F2034" s="45" t="s">
        <v>230</v>
      </c>
    </row>
    <row r="2035" spans="1:6" x14ac:dyDescent="0.15">
      <c r="A2035" s="12" t="s">
        <v>4194</v>
      </c>
      <c r="B2035" s="12" t="s">
        <v>4195</v>
      </c>
      <c r="C2035" s="13" t="s">
        <v>136</v>
      </c>
      <c r="D2035" s="13"/>
      <c r="E2035" s="14">
        <v>29</v>
      </c>
      <c r="F2035" s="13" t="s">
        <v>230</v>
      </c>
    </row>
    <row r="2036" spans="1:6" x14ac:dyDescent="0.15">
      <c r="A2036" s="12" t="s">
        <v>4196</v>
      </c>
      <c r="B2036" s="12" t="s">
        <v>4197</v>
      </c>
      <c r="C2036" s="13" t="s">
        <v>136</v>
      </c>
      <c r="D2036" s="13"/>
      <c r="E2036" s="14">
        <v>29</v>
      </c>
      <c r="F2036" s="13" t="s">
        <v>230</v>
      </c>
    </row>
    <row r="2037" spans="1:6" x14ac:dyDescent="0.15">
      <c r="A2037" s="12" t="s">
        <v>4198</v>
      </c>
      <c r="B2037" s="12" t="s">
        <v>4199</v>
      </c>
      <c r="C2037" s="13" t="s">
        <v>136</v>
      </c>
      <c r="D2037" s="13"/>
      <c r="E2037" s="14">
        <v>29</v>
      </c>
      <c r="F2037" s="13" t="s">
        <v>230</v>
      </c>
    </row>
    <row r="2038" spans="1:6" x14ac:dyDescent="0.15">
      <c r="A2038" s="12" t="s">
        <v>4200</v>
      </c>
      <c r="B2038" s="12" t="s">
        <v>4201</v>
      </c>
      <c r="C2038" s="13" t="s">
        <v>136</v>
      </c>
      <c r="D2038" s="13"/>
      <c r="E2038" s="14">
        <v>29</v>
      </c>
      <c r="F2038" s="13" t="s">
        <v>230</v>
      </c>
    </row>
    <row r="2039" spans="1:6" x14ac:dyDescent="0.15">
      <c r="A2039" s="12" t="s">
        <v>4202</v>
      </c>
      <c r="B2039" s="12" t="s">
        <v>4203</v>
      </c>
      <c r="C2039" s="13" t="s">
        <v>136</v>
      </c>
      <c r="D2039" s="13"/>
      <c r="E2039" s="14">
        <v>29</v>
      </c>
      <c r="F2039" s="13" t="s">
        <v>230</v>
      </c>
    </row>
    <row r="2040" spans="1:6" x14ac:dyDescent="0.15">
      <c r="A2040" s="12" t="s">
        <v>4204</v>
      </c>
      <c r="B2040" s="12" t="s">
        <v>4205</v>
      </c>
      <c r="C2040" s="13" t="s">
        <v>136</v>
      </c>
      <c r="D2040" s="13"/>
      <c r="E2040" s="14">
        <v>29</v>
      </c>
      <c r="F2040" s="13" t="s">
        <v>230</v>
      </c>
    </row>
    <row r="2041" spans="1:6" x14ac:dyDescent="0.15">
      <c r="A2041" s="14" t="s">
        <v>4206</v>
      </c>
      <c r="B2041" s="44" t="s">
        <v>4207</v>
      </c>
      <c r="C2041" s="45" t="s">
        <v>136</v>
      </c>
      <c r="D2041" s="45"/>
      <c r="E2041" s="14">
        <v>102</v>
      </c>
      <c r="F2041" s="45" t="s">
        <v>230</v>
      </c>
    </row>
    <row r="2042" spans="1:6" x14ac:dyDescent="0.15">
      <c r="A2042" s="14" t="s">
        <v>4208</v>
      </c>
      <c r="B2042" s="44" t="s">
        <v>4209</v>
      </c>
      <c r="C2042" s="45" t="s">
        <v>136</v>
      </c>
      <c r="D2042" s="45"/>
      <c r="E2042" s="14">
        <v>102</v>
      </c>
      <c r="F2042" s="45" t="s">
        <v>230</v>
      </c>
    </row>
    <row r="2043" spans="1:6" x14ac:dyDescent="0.15">
      <c r="A2043" s="14" t="s">
        <v>4210</v>
      </c>
      <c r="B2043" s="44" t="s">
        <v>4211</v>
      </c>
      <c r="C2043" s="45" t="s">
        <v>136</v>
      </c>
      <c r="D2043" s="45"/>
      <c r="E2043" s="14">
        <v>102</v>
      </c>
      <c r="F2043" s="45" t="s">
        <v>230</v>
      </c>
    </row>
    <row r="2044" spans="1:6" x14ac:dyDescent="0.15">
      <c r="A2044" s="14" t="s">
        <v>4212</v>
      </c>
      <c r="B2044" s="44" t="s">
        <v>4213</v>
      </c>
      <c r="C2044" s="45" t="s">
        <v>136</v>
      </c>
      <c r="D2044" s="45"/>
      <c r="E2044" s="14">
        <v>102</v>
      </c>
      <c r="F2044" s="45" t="s">
        <v>230</v>
      </c>
    </row>
    <row r="2045" spans="1:6" x14ac:dyDescent="0.15">
      <c r="A2045" s="14" t="s">
        <v>4214</v>
      </c>
      <c r="B2045" s="44" t="s">
        <v>4215</v>
      </c>
      <c r="C2045" s="45" t="s">
        <v>136</v>
      </c>
      <c r="D2045" s="45"/>
      <c r="E2045" s="14">
        <v>102</v>
      </c>
      <c r="F2045" s="45" t="s">
        <v>230</v>
      </c>
    </row>
    <row r="2046" spans="1:6" x14ac:dyDescent="0.15">
      <c r="A2046" s="14" t="s">
        <v>4216</v>
      </c>
      <c r="B2046" s="44" t="s">
        <v>4217</v>
      </c>
      <c r="C2046" s="45" t="s">
        <v>136</v>
      </c>
      <c r="D2046" s="45"/>
      <c r="E2046" s="14">
        <v>102</v>
      </c>
      <c r="F2046" s="45" t="s">
        <v>230</v>
      </c>
    </row>
    <row r="2047" spans="1:6" x14ac:dyDescent="0.15">
      <c r="A2047" s="12" t="s">
        <v>4218</v>
      </c>
      <c r="B2047" s="12" t="s">
        <v>4219</v>
      </c>
      <c r="C2047" s="13" t="s">
        <v>136</v>
      </c>
      <c r="D2047" s="13"/>
      <c r="E2047" s="14">
        <v>532</v>
      </c>
      <c r="F2047" s="13" t="s">
        <v>230</v>
      </c>
    </row>
    <row r="2048" spans="1:6" x14ac:dyDescent="0.15">
      <c r="A2048" s="12" t="s">
        <v>4220</v>
      </c>
      <c r="B2048" s="12" t="s">
        <v>4221</v>
      </c>
      <c r="C2048" s="13" t="s">
        <v>136</v>
      </c>
      <c r="D2048" s="13"/>
      <c r="E2048" s="14">
        <v>532</v>
      </c>
      <c r="F2048" s="13" t="s">
        <v>230</v>
      </c>
    </row>
    <row r="2049" spans="1:6" x14ac:dyDescent="0.15">
      <c r="A2049" s="14" t="s">
        <v>4222</v>
      </c>
      <c r="B2049" s="44" t="s">
        <v>4223</v>
      </c>
      <c r="C2049" s="45" t="s">
        <v>136</v>
      </c>
      <c r="D2049" s="45"/>
      <c r="E2049" s="14">
        <v>154</v>
      </c>
      <c r="F2049" s="45" t="s">
        <v>230</v>
      </c>
    </row>
    <row r="2050" spans="1:6" x14ac:dyDescent="0.15">
      <c r="A2050" s="14" t="s">
        <v>4224</v>
      </c>
      <c r="B2050" s="44" t="s">
        <v>4225</v>
      </c>
      <c r="C2050" s="45" t="s">
        <v>136</v>
      </c>
      <c r="D2050" s="45"/>
      <c r="E2050" s="14">
        <v>154</v>
      </c>
      <c r="F2050" s="45" t="s">
        <v>230</v>
      </c>
    </row>
    <row r="2051" spans="1:6" x14ac:dyDescent="0.15">
      <c r="A2051" s="14" t="s">
        <v>4226</v>
      </c>
      <c r="B2051" s="44" t="s">
        <v>4227</v>
      </c>
      <c r="C2051" s="45" t="s">
        <v>136</v>
      </c>
      <c r="D2051" s="45"/>
      <c r="E2051" s="14">
        <v>225</v>
      </c>
      <c r="F2051" s="45" t="s">
        <v>230</v>
      </c>
    </row>
    <row r="2052" spans="1:6" x14ac:dyDescent="0.15">
      <c r="A2052" s="54" t="s">
        <v>4228</v>
      </c>
      <c r="B2052" s="51" t="s">
        <v>4229</v>
      </c>
      <c r="C2052" s="55" t="s">
        <v>136</v>
      </c>
      <c r="D2052" s="55"/>
      <c r="E2052" s="14">
        <v>0</v>
      </c>
      <c r="F2052" s="55" t="s">
        <v>230</v>
      </c>
    </row>
    <row r="2053" spans="1:6" x14ac:dyDescent="0.15">
      <c r="A2053" s="54" t="s">
        <v>4230</v>
      </c>
      <c r="B2053" s="51" t="s">
        <v>4231</v>
      </c>
      <c r="C2053" s="55" t="s">
        <v>136</v>
      </c>
      <c r="D2053" s="55"/>
      <c r="E2053" s="14">
        <v>0</v>
      </c>
      <c r="F2053" s="55" t="s">
        <v>230</v>
      </c>
    </row>
    <row r="2054" spans="1:6" x14ac:dyDescent="0.15">
      <c r="A2054" s="12" t="s">
        <v>4232</v>
      </c>
      <c r="B2054" s="12" t="s">
        <v>4145</v>
      </c>
      <c r="C2054" s="13" t="s">
        <v>136</v>
      </c>
      <c r="D2054" s="13"/>
      <c r="E2054" s="14">
        <v>42</v>
      </c>
      <c r="F2054" s="13" t="s">
        <v>230</v>
      </c>
    </row>
    <row r="2055" spans="1:6" x14ac:dyDescent="0.15">
      <c r="A2055" s="51" t="s">
        <v>4233</v>
      </c>
      <c r="B2055" s="51" t="s">
        <v>4234</v>
      </c>
      <c r="C2055" s="60" t="s">
        <v>136</v>
      </c>
      <c r="D2055" s="60"/>
      <c r="E2055" s="14">
        <v>161</v>
      </c>
      <c r="F2055" s="60" t="s">
        <v>230</v>
      </c>
    </row>
    <row r="2056" spans="1:6" x14ac:dyDescent="0.15">
      <c r="A2056" s="51" t="s">
        <v>4235</v>
      </c>
      <c r="B2056" s="51" t="s">
        <v>4236</v>
      </c>
      <c r="C2056" s="60" t="s">
        <v>136</v>
      </c>
      <c r="D2056" s="60"/>
      <c r="E2056" s="14">
        <v>217</v>
      </c>
      <c r="F2056" s="60" t="s">
        <v>230</v>
      </c>
    </row>
    <row r="2057" spans="1:6" x14ac:dyDescent="0.15">
      <c r="A2057" s="51" t="s">
        <v>4237</v>
      </c>
      <c r="B2057" s="51" t="s">
        <v>4238</v>
      </c>
      <c r="C2057" s="60" t="s">
        <v>136</v>
      </c>
      <c r="D2057" s="60"/>
      <c r="E2057" s="14">
        <v>222</v>
      </c>
      <c r="F2057" s="60" t="s">
        <v>230</v>
      </c>
    </row>
    <row r="2058" spans="1:6" x14ac:dyDescent="0.15">
      <c r="A2058" s="50" t="s">
        <v>4239</v>
      </c>
      <c r="B2058" s="51" t="s">
        <v>4240</v>
      </c>
      <c r="C2058" s="37" t="s">
        <v>136</v>
      </c>
      <c r="D2058" s="37"/>
      <c r="E2058" s="14">
        <v>84</v>
      </c>
      <c r="F2058" s="37" t="s">
        <v>230</v>
      </c>
    </row>
    <row r="2059" spans="1:6" x14ac:dyDescent="0.15">
      <c r="A2059" s="12" t="s">
        <v>4241</v>
      </c>
      <c r="B2059" s="12" t="s">
        <v>4242</v>
      </c>
      <c r="C2059" s="13" t="s">
        <v>136</v>
      </c>
      <c r="D2059" s="13"/>
      <c r="E2059" s="14">
        <v>60</v>
      </c>
      <c r="F2059" s="13" t="s">
        <v>230</v>
      </c>
    </row>
    <row r="2060" spans="1:6" x14ac:dyDescent="0.15">
      <c r="A2060" s="54" t="s">
        <v>4243</v>
      </c>
      <c r="B2060" s="51" t="s">
        <v>4244</v>
      </c>
      <c r="C2060" s="55" t="s">
        <v>136</v>
      </c>
      <c r="D2060" s="55"/>
      <c r="E2060" s="14">
        <v>224</v>
      </c>
      <c r="F2060" s="60" t="s">
        <v>230</v>
      </c>
    </row>
    <row r="2061" spans="1:6" x14ac:dyDescent="0.15">
      <c r="A2061" s="54" t="s">
        <v>4245</v>
      </c>
      <c r="B2061" s="51" t="s">
        <v>4246</v>
      </c>
      <c r="C2061" s="55" t="s">
        <v>136</v>
      </c>
      <c r="D2061" s="55"/>
      <c r="E2061" s="14">
        <v>224</v>
      </c>
      <c r="F2061" s="55" t="s">
        <v>230</v>
      </c>
    </row>
    <row r="2062" spans="1:6" x14ac:dyDescent="0.15">
      <c r="A2062" s="50" t="s">
        <v>4247</v>
      </c>
      <c r="B2062" s="51" t="s">
        <v>4248</v>
      </c>
      <c r="C2062" s="37" t="s">
        <v>136</v>
      </c>
      <c r="D2062" s="37"/>
      <c r="E2062" s="14">
        <v>390</v>
      </c>
      <c r="F2062" s="37" t="s">
        <v>230</v>
      </c>
    </row>
    <row r="2063" spans="1:6" x14ac:dyDescent="0.15">
      <c r="A2063" s="54" t="s">
        <v>4249</v>
      </c>
      <c r="B2063" s="51" t="s">
        <v>4250</v>
      </c>
      <c r="C2063" s="55" t="s">
        <v>136</v>
      </c>
      <c r="D2063" s="55"/>
      <c r="E2063" s="14">
        <v>393</v>
      </c>
      <c r="F2063" s="55" t="s">
        <v>230</v>
      </c>
    </row>
    <row r="2064" spans="1:6" x14ac:dyDescent="0.15">
      <c r="A2064" s="54" t="s">
        <v>4251</v>
      </c>
      <c r="B2064" s="51" t="s">
        <v>4252</v>
      </c>
      <c r="C2064" s="55" t="s">
        <v>136</v>
      </c>
      <c r="D2064" s="55"/>
      <c r="E2064" s="14">
        <v>313</v>
      </c>
      <c r="F2064" s="55" t="s">
        <v>230</v>
      </c>
    </row>
    <row r="2065" spans="1:6" x14ac:dyDescent="0.15">
      <c r="A2065" s="50" t="s">
        <v>4253</v>
      </c>
      <c r="B2065" s="51" t="s">
        <v>4254</v>
      </c>
      <c r="C2065" s="37" t="s">
        <v>136</v>
      </c>
      <c r="D2065" s="37"/>
      <c r="E2065" s="14">
        <v>650</v>
      </c>
      <c r="F2065" s="37" t="s">
        <v>230</v>
      </c>
    </row>
    <row r="2066" spans="1:6" x14ac:dyDescent="0.15">
      <c r="A2066" s="56" t="s">
        <v>4255</v>
      </c>
      <c r="B2066" s="57" t="s">
        <v>4256</v>
      </c>
      <c r="C2066" s="58" t="s">
        <v>136</v>
      </c>
      <c r="D2066" s="58"/>
      <c r="E2066" s="14">
        <v>1754</v>
      </c>
      <c r="F2066" s="58" t="s">
        <v>230</v>
      </c>
    </row>
    <row r="2067" spans="1:6" x14ac:dyDescent="0.15">
      <c r="A2067" s="50" t="s">
        <v>4257</v>
      </c>
      <c r="B2067" s="63" t="s">
        <v>4258</v>
      </c>
      <c r="C2067" s="37" t="s">
        <v>136</v>
      </c>
      <c r="D2067" s="37"/>
      <c r="E2067" s="14">
        <v>422</v>
      </c>
      <c r="F2067" s="37" t="s">
        <v>230</v>
      </c>
    </row>
    <row r="2068" spans="1:6" x14ac:dyDescent="0.15">
      <c r="A2068" s="51" t="s">
        <v>4259</v>
      </c>
      <c r="B2068" s="51" t="s">
        <v>4260</v>
      </c>
      <c r="C2068" s="60" t="s">
        <v>136</v>
      </c>
      <c r="D2068" s="60"/>
      <c r="E2068" s="14">
        <v>111</v>
      </c>
      <c r="F2068" s="60" t="s">
        <v>230</v>
      </c>
    </row>
    <row r="2069" spans="1:6" x14ac:dyDescent="0.15">
      <c r="A2069" s="12" t="s">
        <v>4261</v>
      </c>
      <c r="B2069" s="12" t="s">
        <v>4262</v>
      </c>
      <c r="C2069" s="13" t="s">
        <v>136</v>
      </c>
      <c r="D2069" s="13"/>
      <c r="E2069" s="14">
        <v>124</v>
      </c>
      <c r="F2069" s="13" t="s">
        <v>230</v>
      </c>
    </row>
    <row r="2070" spans="1:6" x14ac:dyDescent="0.15">
      <c r="A2070" s="14" t="s">
        <v>4263</v>
      </c>
      <c r="B2070" s="44" t="s">
        <v>4264</v>
      </c>
      <c r="C2070" s="45" t="s">
        <v>136</v>
      </c>
      <c r="D2070" s="45"/>
      <c r="E2070" s="14">
        <v>193</v>
      </c>
      <c r="F2070" s="45" t="s">
        <v>230</v>
      </c>
    </row>
    <row r="2071" spans="1:6" x14ac:dyDescent="0.15">
      <c r="A2071" s="54" t="s">
        <v>4265</v>
      </c>
      <c r="B2071" s="51" t="s">
        <v>4266</v>
      </c>
      <c r="C2071" s="55" t="s">
        <v>136</v>
      </c>
      <c r="D2071" s="55"/>
      <c r="E2071" s="14">
        <v>45</v>
      </c>
      <c r="F2071" s="55" t="s">
        <v>230</v>
      </c>
    </row>
    <row r="2072" spans="1:6" x14ac:dyDescent="0.15">
      <c r="A2072" s="54" t="s">
        <v>4267</v>
      </c>
      <c r="B2072" s="51" t="s">
        <v>4268</v>
      </c>
      <c r="C2072" s="55" t="s">
        <v>136</v>
      </c>
      <c r="D2072" s="55"/>
      <c r="E2072" s="14">
        <v>31</v>
      </c>
      <c r="F2072" s="59" t="s">
        <v>230</v>
      </c>
    </row>
    <row r="2073" spans="1:6" x14ac:dyDescent="0.15">
      <c r="A2073" s="54" t="s">
        <v>4269</v>
      </c>
      <c r="B2073" s="51" t="s">
        <v>4270</v>
      </c>
      <c r="C2073" s="55" t="s">
        <v>136</v>
      </c>
      <c r="D2073" s="55"/>
      <c r="E2073" s="14">
        <v>31</v>
      </c>
      <c r="F2073" s="59" t="s">
        <v>230</v>
      </c>
    </row>
    <row r="2074" spans="1:6" x14ac:dyDescent="0.15">
      <c r="A2074" s="54" t="s">
        <v>4271</v>
      </c>
      <c r="B2074" s="51" t="s">
        <v>4272</v>
      </c>
      <c r="C2074" s="55" t="s">
        <v>136</v>
      </c>
      <c r="D2074" s="55"/>
      <c r="E2074" s="14">
        <v>45</v>
      </c>
      <c r="F2074" s="55" t="s">
        <v>230</v>
      </c>
    </row>
    <row r="2075" spans="1:6" x14ac:dyDescent="0.15">
      <c r="A2075" s="50" t="s">
        <v>4273</v>
      </c>
      <c r="B2075" s="51" t="s">
        <v>4274</v>
      </c>
      <c r="C2075" s="37" t="s">
        <v>136</v>
      </c>
      <c r="D2075" s="37"/>
      <c r="E2075" s="14">
        <v>51</v>
      </c>
      <c r="F2075" s="37" t="s">
        <v>230</v>
      </c>
    </row>
    <row r="2076" spans="1:6" x14ac:dyDescent="0.15">
      <c r="A2076" s="50" t="s">
        <v>4275</v>
      </c>
      <c r="B2076" s="51" t="s">
        <v>4276</v>
      </c>
      <c r="C2076" s="37" t="s">
        <v>136</v>
      </c>
      <c r="D2076" s="37"/>
      <c r="E2076" s="14">
        <v>51</v>
      </c>
      <c r="F2076" s="37" t="s">
        <v>230</v>
      </c>
    </row>
    <row r="2077" spans="1:6" x14ac:dyDescent="0.15">
      <c r="A2077" s="54" t="s">
        <v>4277</v>
      </c>
      <c r="B2077" s="51" t="s">
        <v>4278</v>
      </c>
      <c r="C2077" s="55" t="s">
        <v>136</v>
      </c>
      <c r="D2077" s="55"/>
      <c r="E2077" s="14">
        <v>40</v>
      </c>
      <c r="F2077" s="55" t="s">
        <v>230</v>
      </c>
    </row>
    <row r="2078" spans="1:6" x14ac:dyDescent="0.15">
      <c r="A2078" s="54" t="s">
        <v>4279</v>
      </c>
      <c r="B2078" s="51" t="s">
        <v>4280</v>
      </c>
      <c r="C2078" s="55" t="s">
        <v>136</v>
      </c>
      <c r="D2078" s="55"/>
      <c r="E2078" s="14">
        <v>312</v>
      </c>
      <c r="F2078" s="55" t="s">
        <v>230</v>
      </c>
    </row>
    <row r="2079" spans="1:6" x14ac:dyDescent="0.15">
      <c r="A2079" s="54" t="s">
        <v>4281</v>
      </c>
      <c r="B2079" s="51" t="s">
        <v>4282</v>
      </c>
      <c r="C2079" s="60" t="s">
        <v>136</v>
      </c>
      <c r="D2079" s="60"/>
      <c r="E2079" s="14">
        <v>582</v>
      </c>
      <c r="F2079" s="60" t="s">
        <v>230</v>
      </c>
    </row>
    <row r="2080" spans="1:6" x14ac:dyDescent="0.15">
      <c r="A2080" s="54" t="s">
        <v>4283</v>
      </c>
      <c r="B2080" s="51" t="s">
        <v>4284</v>
      </c>
      <c r="C2080" s="55" t="s">
        <v>136</v>
      </c>
      <c r="D2080" s="55"/>
      <c r="E2080" s="14">
        <v>624</v>
      </c>
      <c r="F2080" s="55" t="s">
        <v>230</v>
      </c>
    </row>
    <row r="2081" spans="1:6" x14ac:dyDescent="0.15">
      <c r="A2081" s="51" t="s">
        <v>4285</v>
      </c>
      <c r="B2081" s="51" t="s">
        <v>4286</v>
      </c>
      <c r="C2081" s="60" t="s">
        <v>136</v>
      </c>
      <c r="D2081" s="60"/>
      <c r="E2081" s="14">
        <v>1146</v>
      </c>
      <c r="F2081" s="60" t="s">
        <v>230</v>
      </c>
    </row>
    <row r="2082" spans="1:6" x14ac:dyDescent="0.15">
      <c r="A2082" s="14" t="s">
        <v>4287</v>
      </c>
      <c r="B2082" s="44" t="s">
        <v>4288</v>
      </c>
      <c r="C2082" s="45" t="s">
        <v>136</v>
      </c>
      <c r="D2082" s="45"/>
      <c r="E2082" s="14">
        <v>284</v>
      </c>
      <c r="F2082" s="45" t="s">
        <v>230</v>
      </c>
    </row>
    <row r="2083" spans="1:6" x14ac:dyDescent="0.15">
      <c r="A2083" s="12" t="s">
        <v>4289</v>
      </c>
      <c r="B2083" s="12" t="s">
        <v>4290</v>
      </c>
      <c r="C2083" s="13" t="s">
        <v>136</v>
      </c>
      <c r="D2083" s="13"/>
      <c r="E2083" s="14">
        <v>172</v>
      </c>
      <c r="F2083" s="13" t="s">
        <v>230</v>
      </c>
    </row>
    <row r="2084" spans="1:6" x14ac:dyDescent="0.15">
      <c r="A2084" s="14" t="s">
        <v>4291</v>
      </c>
      <c r="B2084" s="44" t="s">
        <v>4292</v>
      </c>
      <c r="C2084" s="45" t="s">
        <v>136</v>
      </c>
      <c r="D2084" s="45"/>
      <c r="E2084" s="14">
        <v>19</v>
      </c>
      <c r="F2084" s="45" t="s">
        <v>230</v>
      </c>
    </row>
    <row r="2085" spans="1:6" x14ac:dyDescent="0.15">
      <c r="A2085" s="14" t="s">
        <v>4293</v>
      </c>
      <c r="B2085" s="44" t="s">
        <v>4294</v>
      </c>
      <c r="C2085" s="45" t="s">
        <v>136</v>
      </c>
      <c r="D2085" s="45"/>
      <c r="E2085" s="14">
        <v>19</v>
      </c>
      <c r="F2085" s="45" t="s">
        <v>230</v>
      </c>
    </row>
    <row r="2086" spans="1:6" x14ac:dyDescent="0.15">
      <c r="A2086" s="14" t="s">
        <v>4295</v>
      </c>
      <c r="B2086" s="44" t="s">
        <v>4296</v>
      </c>
      <c r="C2086" s="45" t="s">
        <v>136</v>
      </c>
      <c r="D2086" s="45"/>
      <c r="E2086" s="14">
        <v>19</v>
      </c>
      <c r="F2086" s="45" t="s">
        <v>230</v>
      </c>
    </row>
    <row r="2087" spans="1:6" x14ac:dyDescent="0.15">
      <c r="A2087" s="54" t="s">
        <v>4297</v>
      </c>
      <c r="B2087" s="51" t="s">
        <v>4298</v>
      </c>
      <c r="C2087" s="55" t="s">
        <v>136</v>
      </c>
      <c r="D2087" s="55"/>
      <c r="E2087" s="14">
        <v>21</v>
      </c>
      <c r="F2087" s="55" t="s">
        <v>230</v>
      </c>
    </row>
    <row r="2088" spans="1:6" x14ac:dyDescent="0.15">
      <c r="A2088" s="12" t="s">
        <v>4299</v>
      </c>
      <c r="B2088" s="12" t="s">
        <v>4300</v>
      </c>
      <c r="C2088" s="13" t="s">
        <v>136</v>
      </c>
      <c r="D2088" s="13"/>
      <c r="E2088" s="14">
        <v>20</v>
      </c>
      <c r="F2088" s="13" t="s">
        <v>230</v>
      </c>
    </row>
    <row r="2089" spans="1:6" x14ac:dyDescent="0.15">
      <c r="A2089" s="12" t="s">
        <v>4301</v>
      </c>
      <c r="B2089" s="12" t="s">
        <v>4300</v>
      </c>
      <c r="C2089" s="13" t="s">
        <v>136</v>
      </c>
      <c r="D2089" s="13"/>
      <c r="E2089" s="14">
        <v>20</v>
      </c>
      <c r="F2089" s="13" t="s">
        <v>230</v>
      </c>
    </row>
    <row r="2090" spans="1:6" x14ac:dyDescent="0.15">
      <c r="A2090" s="12" t="s">
        <v>4302</v>
      </c>
      <c r="B2090" s="12" t="s">
        <v>4300</v>
      </c>
      <c r="C2090" s="13" t="s">
        <v>136</v>
      </c>
      <c r="D2090" s="13"/>
      <c r="E2090" s="14">
        <v>20</v>
      </c>
      <c r="F2090" s="13" t="s">
        <v>230</v>
      </c>
    </row>
    <row r="2091" spans="1:6" x14ac:dyDescent="0.15">
      <c r="A2091" s="12" t="s">
        <v>4303</v>
      </c>
      <c r="B2091" s="12" t="s">
        <v>4304</v>
      </c>
      <c r="C2091" s="13" t="s">
        <v>136</v>
      </c>
      <c r="D2091" s="13"/>
      <c r="E2091" s="14">
        <v>20</v>
      </c>
      <c r="F2091" s="13" t="s">
        <v>230</v>
      </c>
    </row>
    <row r="2092" spans="1:6" x14ac:dyDescent="0.15">
      <c r="A2092" s="12" t="s">
        <v>4305</v>
      </c>
      <c r="B2092" s="12" t="s">
        <v>4306</v>
      </c>
      <c r="C2092" s="13" t="s">
        <v>136</v>
      </c>
      <c r="D2092" s="13"/>
      <c r="E2092" s="14">
        <v>20</v>
      </c>
      <c r="F2092" s="13" t="s">
        <v>230</v>
      </c>
    </row>
    <row r="2093" spans="1:6" x14ac:dyDescent="0.15">
      <c r="A2093" s="51" t="s">
        <v>4307</v>
      </c>
      <c r="B2093" s="51" t="s">
        <v>4308</v>
      </c>
      <c r="C2093" s="60" t="s">
        <v>136</v>
      </c>
      <c r="D2093" s="60"/>
      <c r="E2093" s="14">
        <v>112</v>
      </c>
      <c r="F2093" s="60" t="s">
        <v>230</v>
      </c>
    </row>
    <row r="2094" spans="1:6" x14ac:dyDescent="0.15">
      <c r="A2094" s="54" t="s">
        <v>4309</v>
      </c>
      <c r="B2094" s="51" t="s">
        <v>4310</v>
      </c>
      <c r="C2094" s="55" t="s">
        <v>136</v>
      </c>
      <c r="D2094" s="55"/>
      <c r="E2094" s="14">
        <v>141</v>
      </c>
      <c r="F2094" s="55" t="s">
        <v>230</v>
      </c>
    </row>
    <row r="2095" spans="1:6" x14ac:dyDescent="0.15">
      <c r="A2095" s="54" t="s">
        <v>4311</v>
      </c>
      <c r="B2095" s="51" t="s">
        <v>4312</v>
      </c>
      <c r="C2095" s="55" t="s">
        <v>136</v>
      </c>
      <c r="D2095" s="55"/>
      <c r="E2095" s="14">
        <v>167</v>
      </c>
      <c r="F2095" s="55" t="s">
        <v>230</v>
      </c>
    </row>
    <row r="2096" spans="1:6" x14ac:dyDescent="0.15">
      <c r="A2096" s="51" t="s">
        <v>4313</v>
      </c>
      <c r="B2096" s="51" t="s">
        <v>4314</v>
      </c>
      <c r="C2096" s="60" t="s">
        <v>136</v>
      </c>
      <c r="D2096" s="60"/>
      <c r="E2096" s="14">
        <v>113</v>
      </c>
      <c r="F2096" s="60" t="s">
        <v>230</v>
      </c>
    </row>
    <row r="2097" spans="1:6" x14ac:dyDescent="0.15">
      <c r="A2097" s="51" t="s">
        <v>4315</v>
      </c>
      <c r="B2097" s="51" t="s">
        <v>4316</v>
      </c>
      <c r="C2097" s="60" t="s">
        <v>136</v>
      </c>
      <c r="D2097" s="60"/>
      <c r="E2097" s="14">
        <v>166</v>
      </c>
      <c r="F2097" s="60" t="s">
        <v>230</v>
      </c>
    </row>
    <row r="2098" spans="1:6" x14ac:dyDescent="0.15">
      <c r="A2098" s="56" t="s">
        <v>4317</v>
      </c>
      <c r="B2098" s="57" t="s">
        <v>4318</v>
      </c>
      <c r="C2098" s="58" t="s">
        <v>136</v>
      </c>
      <c r="D2098" s="58"/>
      <c r="E2098" s="14">
        <v>25</v>
      </c>
      <c r="F2098" s="58" t="s">
        <v>230</v>
      </c>
    </row>
    <row r="2099" spans="1:6" x14ac:dyDescent="0.15">
      <c r="A2099" s="12" t="s">
        <v>4319</v>
      </c>
      <c r="B2099" s="26" t="s">
        <v>4320</v>
      </c>
      <c r="C2099" s="13" t="s">
        <v>136</v>
      </c>
      <c r="D2099" s="13"/>
      <c r="E2099" s="14">
        <v>188</v>
      </c>
      <c r="F2099" s="13" t="s">
        <v>230</v>
      </c>
    </row>
    <row r="2100" spans="1:6" x14ac:dyDescent="0.15">
      <c r="A2100" s="12" t="s">
        <v>4321</v>
      </c>
      <c r="B2100" s="12" t="s">
        <v>4322</v>
      </c>
      <c r="C2100" s="13" t="s">
        <v>136</v>
      </c>
      <c r="D2100" s="13"/>
      <c r="E2100" s="14">
        <v>172</v>
      </c>
      <c r="F2100" s="13" t="s">
        <v>230</v>
      </c>
    </row>
    <row r="2101" spans="1:6" x14ac:dyDescent="0.15">
      <c r="A2101" s="12" t="s">
        <v>4323</v>
      </c>
      <c r="B2101" s="12" t="s">
        <v>4324</v>
      </c>
      <c r="C2101" s="13" t="s">
        <v>136</v>
      </c>
      <c r="D2101" s="13"/>
      <c r="E2101" s="14">
        <v>148</v>
      </c>
      <c r="F2101" s="13" t="s">
        <v>230</v>
      </c>
    </row>
    <row r="2102" spans="1:6" x14ac:dyDescent="0.15">
      <c r="A2102" s="12" t="s">
        <v>4325</v>
      </c>
      <c r="B2102" s="12" t="s">
        <v>4326</v>
      </c>
      <c r="C2102" s="13" t="s">
        <v>136</v>
      </c>
      <c r="D2102" s="13"/>
      <c r="E2102" s="14">
        <v>148</v>
      </c>
      <c r="F2102" s="13" t="s">
        <v>230</v>
      </c>
    </row>
    <row r="2103" spans="1:6" x14ac:dyDescent="0.15">
      <c r="A2103" s="54" t="s">
        <v>4327</v>
      </c>
      <c r="B2103" s="51" t="s">
        <v>4328</v>
      </c>
      <c r="C2103" s="55" t="s">
        <v>136</v>
      </c>
      <c r="D2103" s="55"/>
      <c r="E2103" s="14">
        <v>72</v>
      </c>
      <c r="F2103" s="55" t="s">
        <v>230</v>
      </c>
    </row>
    <row r="2104" spans="1:6" x14ac:dyDescent="0.15">
      <c r="A2104" s="54" t="s">
        <v>4329</v>
      </c>
      <c r="B2104" s="51" t="s">
        <v>4330</v>
      </c>
      <c r="C2104" s="55" t="s">
        <v>136</v>
      </c>
      <c r="D2104" s="55"/>
      <c r="E2104" s="14">
        <v>121</v>
      </c>
      <c r="F2104" s="55" t="s">
        <v>230</v>
      </c>
    </row>
    <row r="2105" spans="1:6" x14ac:dyDescent="0.15">
      <c r="A2105" s="54" t="s">
        <v>4331</v>
      </c>
      <c r="B2105" s="51" t="s">
        <v>4332</v>
      </c>
      <c r="C2105" s="55" t="s">
        <v>136</v>
      </c>
      <c r="D2105" s="55"/>
      <c r="E2105" s="14">
        <v>187</v>
      </c>
      <c r="F2105" s="55" t="s">
        <v>230</v>
      </c>
    </row>
    <row r="2106" spans="1:6" x14ac:dyDescent="0.15">
      <c r="A2106" s="54" t="s">
        <v>4333</v>
      </c>
      <c r="B2106" s="51" t="s">
        <v>4334</v>
      </c>
      <c r="C2106" s="55" t="s">
        <v>136</v>
      </c>
      <c r="D2106" s="55"/>
      <c r="E2106" s="14">
        <v>29</v>
      </c>
      <c r="F2106" s="55" t="s">
        <v>230</v>
      </c>
    </row>
    <row r="2107" spans="1:6" x14ac:dyDescent="0.15">
      <c r="A2107" s="54" t="s">
        <v>4335</v>
      </c>
      <c r="B2107" s="51" t="s">
        <v>4336</v>
      </c>
      <c r="C2107" s="55" t="s">
        <v>136</v>
      </c>
      <c r="D2107" s="55"/>
      <c r="E2107" s="14">
        <v>39</v>
      </c>
      <c r="F2107" s="55" t="s">
        <v>230</v>
      </c>
    </row>
    <row r="2108" spans="1:6" x14ac:dyDescent="0.15">
      <c r="A2108" s="54" t="s">
        <v>4337</v>
      </c>
      <c r="B2108" s="51" t="s">
        <v>4338</v>
      </c>
      <c r="C2108" s="55" t="s">
        <v>136</v>
      </c>
      <c r="D2108" s="55"/>
      <c r="E2108" s="14">
        <v>52</v>
      </c>
      <c r="F2108" s="55" t="s">
        <v>230</v>
      </c>
    </row>
    <row r="2109" spans="1:6" x14ac:dyDescent="0.15">
      <c r="A2109" s="54" t="s">
        <v>4339</v>
      </c>
      <c r="B2109" s="51" t="s">
        <v>4340</v>
      </c>
      <c r="C2109" s="55" t="s">
        <v>136</v>
      </c>
      <c r="D2109" s="55"/>
      <c r="E2109" s="14">
        <v>69</v>
      </c>
      <c r="F2109" s="55" t="s">
        <v>230</v>
      </c>
    </row>
    <row r="2110" spans="1:6" x14ac:dyDescent="0.15">
      <c r="A2110" s="54" t="s">
        <v>4341</v>
      </c>
      <c r="B2110" s="51" t="s">
        <v>4342</v>
      </c>
      <c r="C2110" s="55" t="s">
        <v>136</v>
      </c>
      <c r="D2110" s="55"/>
      <c r="E2110" s="14">
        <v>70</v>
      </c>
      <c r="F2110" s="55" t="s">
        <v>230</v>
      </c>
    </row>
    <row r="2111" spans="1:6" x14ac:dyDescent="0.15">
      <c r="A2111" s="54" t="s">
        <v>4343</v>
      </c>
      <c r="B2111" s="51" t="s">
        <v>4344</v>
      </c>
      <c r="C2111" s="55" t="s">
        <v>136</v>
      </c>
      <c r="D2111" s="55"/>
      <c r="E2111" s="14">
        <v>70</v>
      </c>
      <c r="F2111" s="55" t="s">
        <v>230</v>
      </c>
    </row>
    <row r="2112" spans="1:6" x14ac:dyDescent="0.15">
      <c r="A2112" s="54" t="s">
        <v>4345</v>
      </c>
      <c r="B2112" s="51" t="s">
        <v>4346</v>
      </c>
      <c r="C2112" s="55" t="s">
        <v>136</v>
      </c>
      <c r="D2112" s="55"/>
      <c r="E2112" s="14">
        <v>53</v>
      </c>
      <c r="F2112" s="55" t="s">
        <v>230</v>
      </c>
    </row>
    <row r="2113" spans="1:6" x14ac:dyDescent="0.15">
      <c r="A2113" s="14" t="s">
        <v>4347</v>
      </c>
      <c r="B2113" s="44" t="s">
        <v>4348</v>
      </c>
      <c r="C2113" s="45" t="s">
        <v>136</v>
      </c>
      <c r="D2113" s="45"/>
      <c r="E2113" s="14">
        <v>197</v>
      </c>
      <c r="F2113" s="45" t="s">
        <v>230</v>
      </c>
    </row>
    <row r="2114" spans="1:6" x14ac:dyDescent="0.15">
      <c r="A2114" s="12" t="s">
        <v>4349</v>
      </c>
      <c r="B2114" s="12" t="s">
        <v>4350</v>
      </c>
      <c r="C2114" s="13" t="s">
        <v>136</v>
      </c>
      <c r="D2114" s="13"/>
      <c r="E2114" s="14">
        <v>14</v>
      </c>
      <c r="F2114" s="13" t="s">
        <v>230</v>
      </c>
    </row>
    <row r="2115" spans="1:6" x14ac:dyDescent="0.15">
      <c r="A2115" s="12" t="s">
        <v>4351</v>
      </c>
      <c r="B2115" s="12" t="s">
        <v>4352</v>
      </c>
      <c r="C2115" s="13" t="s">
        <v>136</v>
      </c>
      <c r="D2115" s="13"/>
      <c r="E2115" s="14">
        <v>14</v>
      </c>
      <c r="F2115" s="13" t="s">
        <v>230</v>
      </c>
    </row>
    <row r="2116" spans="1:6" x14ac:dyDescent="0.15">
      <c r="A2116" s="12" t="s">
        <v>4353</v>
      </c>
      <c r="B2116" s="12" t="s">
        <v>4354</v>
      </c>
      <c r="C2116" s="13" t="s">
        <v>136</v>
      </c>
      <c r="D2116" s="13"/>
      <c r="E2116" s="14">
        <v>14</v>
      </c>
      <c r="F2116" s="13" t="s">
        <v>230</v>
      </c>
    </row>
    <row r="2117" spans="1:6" x14ac:dyDescent="0.15">
      <c r="A2117" s="12" t="s">
        <v>4355</v>
      </c>
      <c r="B2117" s="12" t="s">
        <v>4356</v>
      </c>
      <c r="C2117" s="13" t="s">
        <v>136</v>
      </c>
      <c r="D2117" s="13"/>
      <c r="E2117" s="14">
        <v>14</v>
      </c>
      <c r="F2117" s="13" t="s">
        <v>230</v>
      </c>
    </row>
    <row r="2118" spans="1:6" x14ac:dyDescent="0.15">
      <c r="A2118" s="12" t="s">
        <v>4357</v>
      </c>
      <c r="B2118" s="12" t="s">
        <v>4358</v>
      </c>
      <c r="C2118" s="13" t="s">
        <v>136</v>
      </c>
      <c r="D2118" s="13"/>
      <c r="E2118" s="14">
        <v>14</v>
      </c>
      <c r="F2118" s="13" t="s">
        <v>230</v>
      </c>
    </row>
    <row r="2119" spans="1:6" x14ac:dyDescent="0.15">
      <c r="A2119" s="12" t="s">
        <v>4359</v>
      </c>
      <c r="B2119" s="12" t="s">
        <v>4360</v>
      </c>
      <c r="C2119" s="13" t="s">
        <v>136</v>
      </c>
      <c r="D2119" s="13"/>
      <c r="E2119" s="14">
        <v>14</v>
      </c>
      <c r="F2119" s="13" t="s">
        <v>230</v>
      </c>
    </row>
    <row r="2120" spans="1:6" x14ac:dyDescent="0.15">
      <c r="A2120" s="14" t="s">
        <v>4361</v>
      </c>
      <c r="B2120" s="44" t="s">
        <v>4362</v>
      </c>
      <c r="C2120" s="45" t="s">
        <v>136</v>
      </c>
      <c r="D2120" s="45"/>
      <c r="E2120" s="14">
        <v>48</v>
      </c>
      <c r="F2120" s="45" t="s">
        <v>230</v>
      </c>
    </row>
    <row r="2121" spans="1:6" x14ac:dyDescent="0.15">
      <c r="A2121" s="14" t="s">
        <v>4363</v>
      </c>
      <c r="B2121" s="44" t="s">
        <v>4364</v>
      </c>
      <c r="C2121" s="45" t="s">
        <v>136</v>
      </c>
      <c r="D2121" s="45"/>
      <c r="E2121" s="14">
        <v>48</v>
      </c>
      <c r="F2121" s="45" t="s">
        <v>230</v>
      </c>
    </row>
    <row r="2122" spans="1:6" x14ac:dyDescent="0.15">
      <c r="A2122" s="14" t="s">
        <v>4365</v>
      </c>
      <c r="B2122" s="44" t="s">
        <v>4366</v>
      </c>
      <c r="C2122" s="45" t="s">
        <v>136</v>
      </c>
      <c r="D2122" s="45"/>
      <c r="E2122" s="14">
        <v>48</v>
      </c>
      <c r="F2122" s="45" t="s">
        <v>230</v>
      </c>
    </row>
    <row r="2123" spans="1:6" x14ac:dyDescent="0.15">
      <c r="A2123" s="14" t="s">
        <v>4367</v>
      </c>
      <c r="B2123" s="44" t="s">
        <v>4368</v>
      </c>
      <c r="C2123" s="45" t="s">
        <v>136</v>
      </c>
      <c r="D2123" s="45"/>
      <c r="E2123" s="14">
        <v>48</v>
      </c>
      <c r="F2123" s="45" t="s">
        <v>230</v>
      </c>
    </row>
    <row r="2124" spans="1:6" x14ac:dyDescent="0.15">
      <c r="A2124" s="14" t="s">
        <v>4369</v>
      </c>
      <c r="B2124" s="44" t="s">
        <v>4370</v>
      </c>
      <c r="C2124" s="45" t="s">
        <v>136</v>
      </c>
      <c r="D2124" s="45"/>
      <c r="E2124" s="14">
        <v>48</v>
      </c>
      <c r="F2124" s="45" t="s">
        <v>230</v>
      </c>
    </row>
    <row r="2125" spans="1:6" x14ac:dyDescent="0.15">
      <c r="A2125" s="14" t="s">
        <v>4371</v>
      </c>
      <c r="B2125" s="44" t="s">
        <v>4372</v>
      </c>
      <c r="C2125" s="45" t="s">
        <v>136</v>
      </c>
      <c r="D2125" s="45"/>
      <c r="E2125" s="14">
        <v>48</v>
      </c>
      <c r="F2125" s="45" t="s">
        <v>230</v>
      </c>
    </row>
    <row r="2126" spans="1:6" x14ac:dyDescent="0.15">
      <c r="A2126" s="12" t="s">
        <v>4373</v>
      </c>
      <c r="B2126" s="12" t="s">
        <v>4374</v>
      </c>
      <c r="C2126" s="13" t="s">
        <v>136</v>
      </c>
      <c r="D2126" s="13"/>
      <c r="E2126" s="14">
        <v>250</v>
      </c>
      <c r="F2126" s="13" t="s">
        <v>230</v>
      </c>
    </row>
    <row r="2127" spans="1:6" x14ac:dyDescent="0.15">
      <c r="A2127" s="12" t="s">
        <v>4375</v>
      </c>
      <c r="B2127" s="12" t="s">
        <v>4376</v>
      </c>
      <c r="C2127" s="13" t="s">
        <v>136</v>
      </c>
      <c r="D2127" s="13"/>
      <c r="E2127" s="14">
        <v>250</v>
      </c>
      <c r="F2127" s="13" t="s">
        <v>230</v>
      </c>
    </row>
    <row r="2128" spans="1:6" x14ac:dyDescent="0.15">
      <c r="A2128" s="14" t="s">
        <v>4377</v>
      </c>
      <c r="B2128" s="44" t="s">
        <v>4378</v>
      </c>
      <c r="C2128" s="45" t="s">
        <v>136</v>
      </c>
      <c r="D2128" s="45"/>
      <c r="E2128" s="14">
        <v>73</v>
      </c>
      <c r="F2128" s="45" t="s">
        <v>230</v>
      </c>
    </row>
    <row r="2129" spans="1:6" x14ac:dyDescent="0.15">
      <c r="A2129" s="14" t="s">
        <v>4379</v>
      </c>
      <c r="B2129" s="44" t="s">
        <v>4380</v>
      </c>
      <c r="C2129" s="45" t="s">
        <v>136</v>
      </c>
      <c r="D2129" s="45"/>
      <c r="E2129" s="14">
        <v>73</v>
      </c>
      <c r="F2129" s="45" t="s">
        <v>230</v>
      </c>
    </row>
    <row r="2130" spans="1:6" x14ac:dyDescent="0.15">
      <c r="A2130" s="14" t="s">
        <v>4381</v>
      </c>
      <c r="B2130" s="44" t="s">
        <v>4382</v>
      </c>
      <c r="C2130" s="45" t="s">
        <v>136</v>
      </c>
      <c r="D2130" s="45"/>
      <c r="E2130" s="14">
        <v>106</v>
      </c>
      <c r="F2130" s="45" t="s">
        <v>230</v>
      </c>
    </row>
    <row r="2131" spans="1:6" x14ac:dyDescent="0.15">
      <c r="A2131" s="54" t="s">
        <v>4383</v>
      </c>
      <c r="B2131" s="51" t="s">
        <v>4384</v>
      </c>
      <c r="C2131" s="55" t="s">
        <v>136</v>
      </c>
      <c r="D2131" s="55"/>
      <c r="E2131" s="14">
        <v>0</v>
      </c>
      <c r="F2131" s="55" t="s">
        <v>230</v>
      </c>
    </row>
    <row r="2132" spans="1:6" x14ac:dyDescent="0.15">
      <c r="A2132" s="54" t="s">
        <v>4385</v>
      </c>
      <c r="B2132" s="51" t="s">
        <v>4386</v>
      </c>
      <c r="C2132" s="55" t="s">
        <v>136</v>
      </c>
      <c r="D2132" s="55"/>
      <c r="E2132" s="14">
        <v>0</v>
      </c>
      <c r="F2132" s="55" t="s">
        <v>230</v>
      </c>
    </row>
    <row r="2133" spans="1:6" x14ac:dyDescent="0.15">
      <c r="A2133" s="12" t="s">
        <v>4387</v>
      </c>
      <c r="B2133" s="12" t="s">
        <v>4300</v>
      </c>
      <c r="C2133" s="13" t="s">
        <v>136</v>
      </c>
      <c r="D2133" s="13"/>
      <c r="E2133" s="14">
        <v>20</v>
      </c>
      <c r="F2133" s="13" t="s">
        <v>230</v>
      </c>
    </row>
    <row r="2134" spans="1:6" x14ac:dyDescent="0.15">
      <c r="A2134" s="51" t="s">
        <v>4388</v>
      </c>
      <c r="B2134" s="51" t="s">
        <v>4389</v>
      </c>
      <c r="C2134" s="60" t="s">
        <v>136</v>
      </c>
      <c r="D2134" s="60"/>
      <c r="E2134" s="14">
        <v>76</v>
      </c>
      <c r="F2134" s="60" t="s">
        <v>230</v>
      </c>
    </row>
    <row r="2135" spans="1:6" x14ac:dyDescent="0.15">
      <c r="A2135" s="51" t="s">
        <v>4390</v>
      </c>
      <c r="B2135" s="51" t="s">
        <v>4391</v>
      </c>
      <c r="C2135" s="60" t="s">
        <v>136</v>
      </c>
      <c r="D2135" s="60"/>
      <c r="E2135" s="14">
        <v>102</v>
      </c>
      <c r="F2135" s="60" t="s">
        <v>230</v>
      </c>
    </row>
    <row r="2136" spans="1:6" x14ac:dyDescent="0.15">
      <c r="A2136" s="51" t="s">
        <v>4392</v>
      </c>
      <c r="B2136" s="51" t="s">
        <v>4393</v>
      </c>
      <c r="C2136" s="60" t="s">
        <v>136</v>
      </c>
      <c r="D2136" s="60"/>
      <c r="E2136" s="14">
        <v>105</v>
      </c>
      <c r="F2136" s="60" t="s">
        <v>230</v>
      </c>
    </row>
    <row r="2137" spans="1:6" x14ac:dyDescent="0.15">
      <c r="A2137" s="50" t="s">
        <v>4394</v>
      </c>
      <c r="B2137" s="51" t="s">
        <v>4395</v>
      </c>
      <c r="C2137" s="37" t="s">
        <v>136</v>
      </c>
      <c r="D2137" s="37"/>
      <c r="E2137" s="14">
        <v>40</v>
      </c>
      <c r="F2137" s="37" t="s">
        <v>230</v>
      </c>
    </row>
    <row r="2138" spans="1:6" x14ac:dyDescent="0.15">
      <c r="A2138" s="12" t="s">
        <v>4396</v>
      </c>
      <c r="B2138" s="12" t="s">
        <v>4397</v>
      </c>
      <c r="C2138" s="13" t="s">
        <v>136</v>
      </c>
      <c r="D2138" s="13"/>
      <c r="E2138" s="14">
        <v>28</v>
      </c>
      <c r="F2138" s="13" t="s">
        <v>230</v>
      </c>
    </row>
    <row r="2139" spans="1:6" x14ac:dyDescent="0.15">
      <c r="A2139" s="54" t="s">
        <v>4398</v>
      </c>
      <c r="B2139" s="51" t="s">
        <v>4399</v>
      </c>
      <c r="C2139" s="55" t="s">
        <v>136</v>
      </c>
      <c r="D2139" s="55"/>
      <c r="E2139" s="14">
        <v>106</v>
      </c>
      <c r="F2139" s="60" t="s">
        <v>230</v>
      </c>
    </row>
    <row r="2140" spans="1:6" x14ac:dyDescent="0.15">
      <c r="A2140" s="54" t="s">
        <v>4400</v>
      </c>
      <c r="B2140" s="51" t="s">
        <v>4401</v>
      </c>
      <c r="C2140" s="55" t="s">
        <v>136</v>
      </c>
      <c r="D2140" s="55"/>
      <c r="E2140" s="14">
        <v>106</v>
      </c>
      <c r="F2140" s="55" t="s">
        <v>230</v>
      </c>
    </row>
    <row r="2141" spans="1:6" x14ac:dyDescent="0.15">
      <c r="A2141" s="50" t="s">
        <v>4402</v>
      </c>
      <c r="B2141" s="51" t="s">
        <v>4403</v>
      </c>
      <c r="C2141" s="37" t="s">
        <v>136</v>
      </c>
      <c r="D2141" s="37"/>
      <c r="E2141" s="14">
        <v>184</v>
      </c>
      <c r="F2141" s="37" t="s">
        <v>230</v>
      </c>
    </row>
    <row r="2142" spans="1:6" x14ac:dyDescent="0.15">
      <c r="A2142" s="54" t="s">
        <v>4404</v>
      </c>
      <c r="B2142" s="51" t="s">
        <v>4405</v>
      </c>
      <c r="C2142" s="55" t="s">
        <v>136</v>
      </c>
      <c r="D2142" s="55"/>
      <c r="E2142" s="14">
        <v>185</v>
      </c>
      <c r="F2142" s="55" t="s">
        <v>230</v>
      </c>
    </row>
    <row r="2143" spans="1:6" x14ac:dyDescent="0.15">
      <c r="A2143" s="54" t="s">
        <v>4406</v>
      </c>
      <c r="B2143" s="51" t="s">
        <v>4407</v>
      </c>
      <c r="C2143" s="55" t="s">
        <v>136</v>
      </c>
      <c r="D2143" s="55"/>
      <c r="E2143" s="14">
        <v>148</v>
      </c>
      <c r="F2143" s="55" t="s">
        <v>230</v>
      </c>
    </row>
    <row r="2144" spans="1:6" x14ac:dyDescent="0.15">
      <c r="A2144" s="50" t="s">
        <v>4408</v>
      </c>
      <c r="B2144" s="51" t="s">
        <v>4409</v>
      </c>
      <c r="C2144" s="37" t="s">
        <v>136</v>
      </c>
      <c r="D2144" s="37"/>
      <c r="E2144" s="14">
        <v>306</v>
      </c>
      <c r="F2144" s="37" t="s">
        <v>230</v>
      </c>
    </row>
    <row r="2145" spans="1:6" x14ac:dyDescent="0.15">
      <c r="A2145" s="56" t="s">
        <v>4410</v>
      </c>
      <c r="B2145" s="57" t="s">
        <v>4411</v>
      </c>
      <c r="C2145" s="58" t="s">
        <v>136</v>
      </c>
      <c r="D2145" s="58"/>
      <c r="E2145" s="14">
        <v>825</v>
      </c>
      <c r="F2145" s="58" t="s">
        <v>230</v>
      </c>
    </row>
    <row r="2146" spans="1:6" x14ac:dyDescent="0.15">
      <c r="A2146" s="50" t="s">
        <v>4412</v>
      </c>
      <c r="B2146" s="63" t="s">
        <v>4413</v>
      </c>
      <c r="C2146" s="37" t="s">
        <v>136</v>
      </c>
      <c r="D2146" s="37"/>
      <c r="E2146" s="14">
        <v>199</v>
      </c>
      <c r="F2146" s="37" t="s">
        <v>230</v>
      </c>
    </row>
    <row r="2147" spans="1:6" x14ac:dyDescent="0.15">
      <c r="A2147" s="51" t="s">
        <v>4414</v>
      </c>
      <c r="B2147" s="51" t="s">
        <v>4415</v>
      </c>
      <c r="C2147" s="60" t="s">
        <v>136</v>
      </c>
      <c r="D2147" s="60"/>
      <c r="E2147" s="14">
        <v>52</v>
      </c>
      <c r="F2147" s="60" t="s">
        <v>230</v>
      </c>
    </row>
    <row r="2148" spans="1:6" x14ac:dyDescent="0.15">
      <c r="A2148" s="12" t="s">
        <v>4416</v>
      </c>
      <c r="B2148" s="12" t="s">
        <v>4417</v>
      </c>
      <c r="C2148" s="13" t="s">
        <v>136</v>
      </c>
      <c r="D2148" s="13"/>
      <c r="E2148" s="14">
        <v>59</v>
      </c>
      <c r="F2148" s="13" t="s">
        <v>230</v>
      </c>
    </row>
    <row r="2149" spans="1:6" x14ac:dyDescent="0.15">
      <c r="A2149" s="14" t="s">
        <v>4418</v>
      </c>
      <c r="B2149" s="44" t="s">
        <v>4419</v>
      </c>
      <c r="C2149" s="45" t="s">
        <v>136</v>
      </c>
      <c r="D2149" s="45"/>
      <c r="E2149" s="14">
        <v>91</v>
      </c>
      <c r="F2149" s="45" t="s">
        <v>230</v>
      </c>
    </row>
    <row r="2150" spans="1:6" x14ac:dyDescent="0.15">
      <c r="A2150" s="12" t="s">
        <v>4420</v>
      </c>
      <c r="B2150" s="12" t="s">
        <v>4421</v>
      </c>
      <c r="C2150" s="13" t="s">
        <v>136</v>
      </c>
      <c r="D2150" s="13"/>
      <c r="E2150" s="14">
        <v>249</v>
      </c>
      <c r="F2150" s="13" t="s">
        <v>230</v>
      </c>
    </row>
    <row r="2151" spans="1:6" x14ac:dyDescent="0.15">
      <c r="A2151" s="14" t="s">
        <v>4422</v>
      </c>
      <c r="B2151" s="44" t="s">
        <v>4423</v>
      </c>
      <c r="C2151" s="45" t="s">
        <v>136</v>
      </c>
      <c r="D2151" s="45"/>
      <c r="E2151" s="14">
        <v>28</v>
      </c>
      <c r="F2151" s="45" t="s">
        <v>230</v>
      </c>
    </row>
    <row r="2152" spans="1:6" x14ac:dyDescent="0.15">
      <c r="A2152" s="14" t="s">
        <v>4424</v>
      </c>
      <c r="B2152" s="44" t="s">
        <v>4425</v>
      </c>
      <c r="C2152" s="45" t="s">
        <v>136</v>
      </c>
      <c r="D2152" s="45"/>
      <c r="E2152" s="14">
        <v>28</v>
      </c>
      <c r="F2152" s="45" t="s">
        <v>230</v>
      </c>
    </row>
    <row r="2153" spans="1:6" x14ac:dyDescent="0.15">
      <c r="A2153" s="14" t="s">
        <v>4426</v>
      </c>
      <c r="B2153" s="44" t="s">
        <v>4427</v>
      </c>
      <c r="C2153" s="45" t="s">
        <v>136</v>
      </c>
      <c r="D2153" s="45"/>
      <c r="E2153" s="14">
        <v>28</v>
      </c>
      <c r="F2153" s="45" t="s">
        <v>230</v>
      </c>
    </row>
    <row r="2154" spans="1:6" x14ac:dyDescent="0.15">
      <c r="A2154" s="54" t="s">
        <v>4428</v>
      </c>
      <c r="B2154" s="51" t="s">
        <v>4429</v>
      </c>
      <c r="C2154" s="55" t="s">
        <v>136</v>
      </c>
      <c r="D2154" s="55"/>
      <c r="E2154" s="14">
        <v>31</v>
      </c>
      <c r="F2154" s="55" t="s">
        <v>230</v>
      </c>
    </row>
    <row r="2155" spans="1:6" x14ac:dyDescent="0.15">
      <c r="A2155" s="12" t="s">
        <v>4430</v>
      </c>
      <c r="B2155" s="12" t="s">
        <v>4431</v>
      </c>
      <c r="C2155" s="13" t="s">
        <v>136</v>
      </c>
      <c r="D2155" s="13"/>
      <c r="E2155" s="14">
        <v>29</v>
      </c>
      <c r="F2155" s="13" t="s">
        <v>230</v>
      </c>
    </row>
    <row r="2156" spans="1:6" x14ac:dyDescent="0.15">
      <c r="A2156" s="12" t="s">
        <v>4432</v>
      </c>
      <c r="B2156" s="12" t="s">
        <v>4431</v>
      </c>
      <c r="C2156" s="13" t="s">
        <v>136</v>
      </c>
      <c r="D2156" s="13"/>
      <c r="E2156" s="14">
        <v>29</v>
      </c>
      <c r="F2156" s="13" t="s">
        <v>230</v>
      </c>
    </row>
    <row r="2157" spans="1:6" x14ac:dyDescent="0.15">
      <c r="A2157" s="12" t="s">
        <v>4433</v>
      </c>
      <c r="B2157" s="12" t="s">
        <v>4431</v>
      </c>
      <c r="C2157" s="13" t="s">
        <v>136</v>
      </c>
      <c r="D2157" s="13"/>
      <c r="E2157" s="14">
        <v>29</v>
      </c>
      <c r="F2157" s="13" t="s">
        <v>230</v>
      </c>
    </row>
    <row r="2158" spans="1:6" x14ac:dyDescent="0.15">
      <c r="A2158" s="12" t="s">
        <v>4434</v>
      </c>
      <c r="B2158" s="12" t="s">
        <v>4435</v>
      </c>
      <c r="C2158" s="13" t="s">
        <v>136</v>
      </c>
      <c r="D2158" s="13"/>
      <c r="E2158" s="14">
        <v>29</v>
      </c>
      <c r="F2158" s="13" t="s">
        <v>230</v>
      </c>
    </row>
    <row r="2159" spans="1:6" x14ac:dyDescent="0.15">
      <c r="A2159" s="12" t="s">
        <v>4436</v>
      </c>
      <c r="B2159" s="12" t="s">
        <v>4437</v>
      </c>
      <c r="C2159" s="13" t="s">
        <v>136</v>
      </c>
      <c r="D2159" s="13"/>
      <c r="E2159" s="14">
        <v>29</v>
      </c>
      <c r="F2159" s="13" t="s">
        <v>230</v>
      </c>
    </row>
    <row r="2160" spans="1:6" x14ac:dyDescent="0.15">
      <c r="A2160" s="51" t="s">
        <v>4438</v>
      </c>
      <c r="B2160" s="51" t="s">
        <v>4439</v>
      </c>
      <c r="C2160" s="60" t="s">
        <v>136</v>
      </c>
      <c r="D2160" s="60"/>
      <c r="E2160" s="14">
        <v>163</v>
      </c>
      <c r="F2160" s="60" t="s">
        <v>230</v>
      </c>
    </row>
    <row r="2161" spans="1:6" x14ac:dyDescent="0.15">
      <c r="A2161" s="54" t="s">
        <v>4440</v>
      </c>
      <c r="B2161" s="51" t="s">
        <v>4441</v>
      </c>
      <c r="C2161" s="55" t="s">
        <v>136</v>
      </c>
      <c r="D2161" s="55"/>
      <c r="E2161" s="14">
        <v>252</v>
      </c>
      <c r="F2161" s="55" t="s">
        <v>230</v>
      </c>
    </row>
    <row r="2162" spans="1:6" x14ac:dyDescent="0.15">
      <c r="A2162" s="54" t="s">
        <v>4442</v>
      </c>
      <c r="B2162" s="51" t="s">
        <v>4443</v>
      </c>
      <c r="C2162" s="55" t="s">
        <v>136</v>
      </c>
      <c r="D2162" s="55"/>
      <c r="E2162" s="14">
        <v>297</v>
      </c>
      <c r="F2162" s="55" t="s">
        <v>230</v>
      </c>
    </row>
    <row r="2163" spans="1:6" x14ac:dyDescent="0.15">
      <c r="A2163" s="51" t="s">
        <v>4444</v>
      </c>
      <c r="B2163" s="51" t="s">
        <v>4445</v>
      </c>
      <c r="C2163" s="60" t="s">
        <v>136</v>
      </c>
      <c r="D2163" s="60"/>
      <c r="E2163" s="14">
        <v>163</v>
      </c>
      <c r="F2163" s="60" t="s">
        <v>230</v>
      </c>
    </row>
    <row r="2164" spans="1:6" x14ac:dyDescent="0.15">
      <c r="A2164" s="51" t="s">
        <v>4446</v>
      </c>
      <c r="B2164" s="51" t="s">
        <v>4447</v>
      </c>
      <c r="C2164" s="60" t="s">
        <v>136</v>
      </c>
      <c r="D2164" s="60"/>
      <c r="E2164" s="14">
        <v>241</v>
      </c>
      <c r="F2164" s="60" t="s">
        <v>230</v>
      </c>
    </row>
    <row r="2165" spans="1:6" x14ac:dyDescent="0.15">
      <c r="A2165" s="56" t="s">
        <v>4448</v>
      </c>
      <c r="B2165" s="57" t="s">
        <v>4449</v>
      </c>
      <c r="C2165" s="58" t="s">
        <v>136</v>
      </c>
      <c r="D2165" s="58"/>
      <c r="E2165" s="14">
        <v>37</v>
      </c>
      <c r="F2165" s="58" t="s">
        <v>230</v>
      </c>
    </row>
    <row r="2166" spans="1:6" x14ac:dyDescent="0.15">
      <c r="A2166" s="12" t="s">
        <v>4450</v>
      </c>
      <c r="B2166" s="26" t="s">
        <v>4451</v>
      </c>
      <c r="C2166" s="13" t="s">
        <v>136</v>
      </c>
      <c r="D2166" s="13"/>
      <c r="E2166" s="14">
        <v>273</v>
      </c>
      <c r="F2166" s="13" t="s">
        <v>230</v>
      </c>
    </row>
    <row r="2167" spans="1:6" x14ac:dyDescent="0.15">
      <c r="A2167" s="12" t="s">
        <v>4452</v>
      </c>
      <c r="B2167" s="12" t="s">
        <v>4453</v>
      </c>
      <c r="C2167" s="13" t="s">
        <v>136</v>
      </c>
      <c r="D2167" s="13"/>
      <c r="E2167" s="14">
        <v>249</v>
      </c>
      <c r="F2167" s="13" t="s">
        <v>230</v>
      </c>
    </row>
    <row r="2168" spans="1:6" x14ac:dyDescent="0.15">
      <c r="A2168" s="12" t="s">
        <v>4454</v>
      </c>
      <c r="B2168" s="12" t="s">
        <v>4455</v>
      </c>
      <c r="C2168" s="13" t="s">
        <v>136</v>
      </c>
      <c r="D2168" s="13"/>
      <c r="E2168" s="14">
        <v>215</v>
      </c>
      <c r="F2168" s="13" t="s">
        <v>230</v>
      </c>
    </row>
    <row r="2169" spans="1:6" x14ac:dyDescent="0.15">
      <c r="A2169" s="12" t="s">
        <v>4456</v>
      </c>
      <c r="B2169" s="12" t="s">
        <v>4457</v>
      </c>
      <c r="C2169" s="13" t="s">
        <v>136</v>
      </c>
      <c r="D2169" s="13"/>
      <c r="E2169" s="14">
        <v>215</v>
      </c>
      <c r="F2169" s="13" t="s">
        <v>230</v>
      </c>
    </row>
    <row r="2170" spans="1:6" x14ac:dyDescent="0.15">
      <c r="A2170" s="54" t="s">
        <v>4458</v>
      </c>
      <c r="B2170" s="51" t="s">
        <v>4459</v>
      </c>
      <c r="C2170" s="55" t="s">
        <v>136</v>
      </c>
      <c r="D2170" s="55"/>
      <c r="E2170" s="14">
        <v>105</v>
      </c>
      <c r="F2170" s="55" t="s">
        <v>230</v>
      </c>
    </row>
    <row r="2171" spans="1:6" x14ac:dyDescent="0.15">
      <c r="A2171" s="54" t="s">
        <v>4460</v>
      </c>
      <c r="B2171" s="51" t="s">
        <v>4461</v>
      </c>
      <c r="C2171" s="55" t="s">
        <v>136</v>
      </c>
      <c r="D2171" s="55"/>
      <c r="E2171" s="14">
        <v>175</v>
      </c>
      <c r="F2171" s="55" t="s">
        <v>230</v>
      </c>
    </row>
    <row r="2172" spans="1:6" x14ac:dyDescent="0.15">
      <c r="A2172" s="54" t="s">
        <v>4462</v>
      </c>
      <c r="B2172" s="51" t="s">
        <v>4463</v>
      </c>
      <c r="C2172" s="55" t="s">
        <v>136</v>
      </c>
      <c r="D2172" s="55"/>
      <c r="E2172" s="14">
        <v>272</v>
      </c>
      <c r="F2172" s="55" t="s">
        <v>230</v>
      </c>
    </row>
    <row r="2173" spans="1:6" x14ac:dyDescent="0.15">
      <c r="A2173" s="54" t="s">
        <v>4464</v>
      </c>
      <c r="B2173" s="51" t="s">
        <v>4465</v>
      </c>
      <c r="C2173" s="55" t="s">
        <v>136</v>
      </c>
      <c r="D2173" s="55"/>
      <c r="E2173" s="14">
        <v>42</v>
      </c>
      <c r="F2173" s="55" t="s">
        <v>230</v>
      </c>
    </row>
    <row r="2174" spans="1:6" x14ac:dyDescent="0.15">
      <c r="A2174" s="54" t="s">
        <v>4466</v>
      </c>
      <c r="B2174" s="51" t="s">
        <v>4467</v>
      </c>
      <c r="C2174" s="55" t="s">
        <v>136</v>
      </c>
      <c r="D2174" s="55"/>
      <c r="E2174" s="14">
        <v>56</v>
      </c>
      <c r="F2174" s="55" t="s">
        <v>230</v>
      </c>
    </row>
    <row r="2175" spans="1:6" x14ac:dyDescent="0.15">
      <c r="A2175" s="54" t="s">
        <v>4468</v>
      </c>
      <c r="B2175" s="51" t="s">
        <v>4469</v>
      </c>
      <c r="C2175" s="55" t="s">
        <v>136</v>
      </c>
      <c r="D2175" s="55"/>
      <c r="E2175" s="14">
        <v>76</v>
      </c>
      <c r="F2175" s="55" t="s">
        <v>230</v>
      </c>
    </row>
    <row r="2176" spans="1:6" x14ac:dyDescent="0.15">
      <c r="A2176" s="54" t="s">
        <v>4470</v>
      </c>
      <c r="B2176" s="51" t="s">
        <v>4471</v>
      </c>
      <c r="C2176" s="55" t="s">
        <v>136</v>
      </c>
      <c r="D2176" s="55"/>
      <c r="E2176" s="14">
        <v>119</v>
      </c>
      <c r="F2176" s="55" t="s">
        <v>230</v>
      </c>
    </row>
    <row r="2177" spans="1:6" x14ac:dyDescent="0.15">
      <c r="A2177" s="54" t="s">
        <v>4472</v>
      </c>
      <c r="B2177" s="51" t="s">
        <v>4473</v>
      </c>
      <c r="C2177" s="55" t="s">
        <v>136</v>
      </c>
      <c r="D2177" s="55"/>
      <c r="E2177" s="14">
        <v>101</v>
      </c>
      <c r="F2177" s="55" t="s">
        <v>230</v>
      </c>
    </row>
    <row r="2178" spans="1:6" x14ac:dyDescent="0.15">
      <c r="A2178" s="54" t="s">
        <v>4474</v>
      </c>
      <c r="B2178" s="51" t="s">
        <v>4475</v>
      </c>
      <c r="C2178" s="55" t="s">
        <v>136</v>
      </c>
      <c r="D2178" s="55"/>
      <c r="E2178" s="14">
        <v>101</v>
      </c>
      <c r="F2178" s="55" t="s">
        <v>230</v>
      </c>
    </row>
    <row r="2179" spans="1:6" x14ac:dyDescent="0.15">
      <c r="A2179" s="54" t="s">
        <v>4476</v>
      </c>
      <c r="B2179" s="51" t="s">
        <v>4477</v>
      </c>
      <c r="C2179" s="55" t="s">
        <v>136</v>
      </c>
      <c r="D2179" s="55"/>
      <c r="E2179" s="14">
        <v>76</v>
      </c>
      <c r="F2179" s="55" t="s">
        <v>230</v>
      </c>
    </row>
    <row r="2180" spans="1:6" x14ac:dyDescent="0.15">
      <c r="A2180" s="14" t="s">
        <v>4478</v>
      </c>
      <c r="B2180" s="44" t="s">
        <v>4479</v>
      </c>
      <c r="C2180" s="45" t="s">
        <v>136</v>
      </c>
      <c r="D2180" s="45"/>
      <c r="E2180" s="14">
        <v>285</v>
      </c>
      <c r="F2180" s="45" t="s">
        <v>230</v>
      </c>
    </row>
    <row r="2181" spans="1:6" x14ac:dyDescent="0.15">
      <c r="A2181" s="12" t="s">
        <v>4480</v>
      </c>
      <c r="B2181" s="12" t="s">
        <v>4481</v>
      </c>
      <c r="C2181" s="13" t="s">
        <v>136</v>
      </c>
      <c r="D2181" s="13"/>
      <c r="E2181" s="14">
        <v>20</v>
      </c>
      <c r="F2181" s="13" t="s">
        <v>230</v>
      </c>
    </row>
    <row r="2182" spans="1:6" x14ac:dyDescent="0.15">
      <c r="A2182" s="12" t="s">
        <v>4482</v>
      </c>
      <c r="B2182" s="12" t="s">
        <v>4483</v>
      </c>
      <c r="C2182" s="13" t="s">
        <v>136</v>
      </c>
      <c r="D2182" s="13"/>
      <c r="E2182" s="14">
        <v>20</v>
      </c>
      <c r="F2182" s="13" t="s">
        <v>230</v>
      </c>
    </row>
    <row r="2183" spans="1:6" x14ac:dyDescent="0.15">
      <c r="A2183" s="12" t="s">
        <v>4484</v>
      </c>
      <c r="B2183" s="12" t="s">
        <v>4485</v>
      </c>
      <c r="C2183" s="13" t="s">
        <v>136</v>
      </c>
      <c r="D2183" s="13"/>
      <c r="E2183" s="14">
        <v>20</v>
      </c>
      <c r="F2183" s="13" t="s">
        <v>230</v>
      </c>
    </row>
    <row r="2184" spans="1:6" x14ac:dyDescent="0.15">
      <c r="A2184" s="12" t="s">
        <v>4486</v>
      </c>
      <c r="B2184" s="12" t="s">
        <v>4487</v>
      </c>
      <c r="C2184" s="13" t="s">
        <v>136</v>
      </c>
      <c r="D2184" s="13"/>
      <c r="E2184" s="14">
        <v>20</v>
      </c>
      <c r="F2184" s="13" t="s">
        <v>230</v>
      </c>
    </row>
    <row r="2185" spans="1:6" x14ac:dyDescent="0.15">
      <c r="A2185" s="12" t="s">
        <v>4488</v>
      </c>
      <c r="B2185" s="12" t="s">
        <v>4489</v>
      </c>
      <c r="C2185" s="13" t="s">
        <v>136</v>
      </c>
      <c r="D2185" s="13"/>
      <c r="E2185" s="14">
        <v>20</v>
      </c>
      <c r="F2185" s="13" t="s">
        <v>230</v>
      </c>
    </row>
    <row r="2186" spans="1:6" x14ac:dyDescent="0.15">
      <c r="A2186" s="12" t="s">
        <v>4490</v>
      </c>
      <c r="B2186" s="12" t="s">
        <v>4491</v>
      </c>
      <c r="C2186" s="13" t="s">
        <v>136</v>
      </c>
      <c r="D2186" s="13"/>
      <c r="E2186" s="14">
        <v>20</v>
      </c>
      <c r="F2186" s="13" t="s">
        <v>230</v>
      </c>
    </row>
    <row r="2187" spans="1:6" x14ac:dyDescent="0.15">
      <c r="A2187" s="14" t="s">
        <v>4492</v>
      </c>
      <c r="B2187" s="44" t="s">
        <v>4493</v>
      </c>
      <c r="C2187" s="45" t="s">
        <v>136</v>
      </c>
      <c r="D2187" s="45"/>
      <c r="E2187" s="14">
        <v>70</v>
      </c>
      <c r="F2187" s="45" t="s">
        <v>230</v>
      </c>
    </row>
    <row r="2188" spans="1:6" x14ac:dyDescent="0.15">
      <c r="A2188" s="14" t="s">
        <v>4494</v>
      </c>
      <c r="B2188" s="44" t="s">
        <v>4495</v>
      </c>
      <c r="C2188" s="45" t="s">
        <v>136</v>
      </c>
      <c r="D2188" s="45"/>
      <c r="E2188" s="14">
        <v>70</v>
      </c>
      <c r="F2188" s="45" t="s">
        <v>230</v>
      </c>
    </row>
    <row r="2189" spans="1:6" x14ac:dyDescent="0.15">
      <c r="A2189" s="14" t="s">
        <v>4496</v>
      </c>
      <c r="B2189" s="44" t="s">
        <v>4497</v>
      </c>
      <c r="C2189" s="45" t="s">
        <v>136</v>
      </c>
      <c r="D2189" s="45"/>
      <c r="E2189" s="14">
        <v>70</v>
      </c>
      <c r="F2189" s="45" t="s">
        <v>230</v>
      </c>
    </row>
    <row r="2190" spans="1:6" x14ac:dyDescent="0.15">
      <c r="A2190" s="14" t="s">
        <v>4498</v>
      </c>
      <c r="B2190" s="44" t="s">
        <v>4499</v>
      </c>
      <c r="C2190" s="45" t="s">
        <v>136</v>
      </c>
      <c r="D2190" s="45"/>
      <c r="E2190" s="14">
        <v>70</v>
      </c>
      <c r="F2190" s="45" t="s">
        <v>230</v>
      </c>
    </row>
    <row r="2191" spans="1:6" x14ac:dyDescent="0.15">
      <c r="A2191" s="14" t="s">
        <v>4500</v>
      </c>
      <c r="B2191" s="44" t="s">
        <v>4501</v>
      </c>
      <c r="C2191" s="45" t="s">
        <v>136</v>
      </c>
      <c r="D2191" s="45"/>
      <c r="E2191" s="14">
        <v>70</v>
      </c>
      <c r="F2191" s="45" t="s">
        <v>230</v>
      </c>
    </row>
    <row r="2192" spans="1:6" x14ac:dyDescent="0.15">
      <c r="A2192" s="14" t="s">
        <v>4502</v>
      </c>
      <c r="B2192" s="44" t="s">
        <v>4503</v>
      </c>
      <c r="C2192" s="45" t="s">
        <v>136</v>
      </c>
      <c r="D2192" s="45"/>
      <c r="E2192" s="14">
        <v>70</v>
      </c>
      <c r="F2192" s="45" t="s">
        <v>230</v>
      </c>
    </row>
    <row r="2193" spans="1:6" x14ac:dyDescent="0.15">
      <c r="A2193" s="12" t="s">
        <v>4504</v>
      </c>
      <c r="B2193" s="12" t="s">
        <v>4505</v>
      </c>
      <c r="C2193" s="13" t="s">
        <v>136</v>
      </c>
      <c r="D2193" s="13"/>
      <c r="E2193" s="14">
        <v>363</v>
      </c>
      <c r="F2193" s="13" t="s">
        <v>230</v>
      </c>
    </row>
    <row r="2194" spans="1:6" x14ac:dyDescent="0.15">
      <c r="A2194" s="12" t="s">
        <v>4506</v>
      </c>
      <c r="B2194" s="12" t="s">
        <v>4507</v>
      </c>
      <c r="C2194" s="13" t="s">
        <v>136</v>
      </c>
      <c r="D2194" s="13"/>
      <c r="E2194" s="14">
        <v>363</v>
      </c>
      <c r="F2194" s="13" t="s">
        <v>230</v>
      </c>
    </row>
    <row r="2195" spans="1:6" x14ac:dyDescent="0.15">
      <c r="A2195" s="14" t="s">
        <v>4508</v>
      </c>
      <c r="B2195" s="44" t="s">
        <v>4509</v>
      </c>
      <c r="C2195" s="45" t="s">
        <v>136</v>
      </c>
      <c r="D2195" s="45"/>
      <c r="E2195" s="14">
        <v>105</v>
      </c>
      <c r="F2195" s="45" t="s">
        <v>230</v>
      </c>
    </row>
    <row r="2196" spans="1:6" x14ac:dyDescent="0.15">
      <c r="A2196" s="14" t="s">
        <v>4510</v>
      </c>
      <c r="B2196" s="44" t="s">
        <v>4511</v>
      </c>
      <c r="C2196" s="45" t="s">
        <v>136</v>
      </c>
      <c r="D2196" s="45"/>
      <c r="E2196" s="14">
        <v>105</v>
      </c>
      <c r="F2196" s="45" t="s">
        <v>230</v>
      </c>
    </row>
    <row r="2197" spans="1:6" x14ac:dyDescent="0.15">
      <c r="A2197" s="14" t="s">
        <v>4512</v>
      </c>
      <c r="B2197" s="44" t="s">
        <v>4513</v>
      </c>
      <c r="C2197" s="45" t="s">
        <v>136</v>
      </c>
      <c r="D2197" s="45"/>
      <c r="E2197" s="14">
        <v>154</v>
      </c>
      <c r="F2197" s="45" t="s">
        <v>230</v>
      </c>
    </row>
    <row r="2198" spans="1:6" x14ac:dyDescent="0.15">
      <c r="A2198" s="54" t="s">
        <v>4514</v>
      </c>
      <c r="B2198" s="51" t="s">
        <v>4515</v>
      </c>
      <c r="C2198" s="55" t="s">
        <v>136</v>
      </c>
      <c r="D2198" s="55"/>
      <c r="E2198" s="14">
        <v>0</v>
      </c>
      <c r="F2198" s="55" t="s">
        <v>230</v>
      </c>
    </row>
    <row r="2199" spans="1:6" x14ac:dyDescent="0.15">
      <c r="A2199" s="54" t="s">
        <v>4516</v>
      </c>
      <c r="B2199" s="51" t="s">
        <v>4517</v>
      </c>
      <c r="C2199" s="55" t="s">
        <v>136</v>
      </c>
      <c r="D2199" s="55"/>
      <c r="E2199" s="14">
        <v>0</v>
      </c>
      <c r="F2199" s="55" t="s">
        <v>230</v>
      </c>
    </row>
    <row r="2200" spans="1:6" x14ac:dyDescent="0.15">
      <c r="A2200" s="12" t="s">
        <v>4518</v>
      </c>
      <c r="B2200" s="12" t="s">
        <v>4431</v>
      </c>
      <c r="C2200" s="13" t="s">
        <v>136</v>
      </c>
      <c r="D2200" s="13"/>
      <c r="E2200" s="14">
        <v>29</v>
      </c>
      <c r="F2200" s="13" t="s">
        <v>230</v>
      </c>
    </row>
    <row r="2201" spans="1:6" x14ac:dyDescent="0.15">
      <c r="A2201" s="51" t="s">
        <v>4519</v>
      </c>
      <c r="B2201" s="51" t="s">
        <v>4520</v>
      </c>
      <c r="C2201" s="60" t="s">
        <v>136</v>
      </c>
      <c r="D2201" s="60"/>
      <c r="E2201" s="14">
        <v>110</v>
      </c>
      <c r="F2201" s="60" t="s">
        <v>230</v>
      </c>
    </row>
    <row r="2202" spans="1:6" x14ac:dyDescent="0.15">
      <c r="A2202" s="51" t="s">
        <v>4521</v>
      </c>
      <c r="B2202" s="51" t="s">
        <v>4522</v>
      </c>
      <c r="C2202" s="60" t="s">
        <v>136</v>
      </c>
      <c r="D2202" s="60"/>
      <c r="E2202" s="14">
        <v>148</v>
      </c>
      <c r="F2202" s="60" t="s">
        <v>230</v>
      </c>
    </row>
    <row r="2203" spans="1:6" x14ac:dyDescent="0.15">
      <c r="A2203" s="51" t="s">
        <v>4523</v>
      </c>
      <c r="B2203" s="51" t="s">
        <v>4524</v>
      </c>
      <c r="C2203" s="60" t="s">
        <v>136</v>
      </c>
      <c r="D2203" s="60"/>
      <c r="E2203" s="14">
        <v>152</v>
      </c>
      <c r="F2203" s="60" t="s">
        <v>230</v>
      </c>
    </row>
    <row r="2204" spans="1:6" x14ac:dyDescent="0.15">
      <c r="A2204" s="50" t="s">
        <v>4525</v>
      </c>
      <c r="B2204" s="51" t="s">
        <v>4526</v>
      </c>
      <c r="C2204" s="37" t="s">
        <v>136</v>
      </c>
      <c r="D2204" s="37"/>
      <c r="E2204" s="14">
        <v>57</v>
      </c>
      <c r="F2204" s="37" t="s">
        <v>230</v>
      </c>
    </row>
    <row r="2205" spans="1:6" x14ac:dyDescent="0.15">
      <c r="A2205" s="12" t="s">
        <v>4527</v>
      </c>
      <c r="B2205" s="12" t="s">
        <v>4528</v>
      </c>
      <c r="C2205" s="13" t="s">
        <v>136</v>
      </c>
      <c r="D2205" s="13"/>
      <c r="E2205" s="14">
        <v>41</v>
      </c>
      <c r="F2205" s="13" t="s">
        <v>230</v>
      </c>
    </row>
    <row r="2206" spans="1:6" x14ac:dyDescent="0.15">
      <c r="A2206" s="54" t="s">
        <v>4529</v>
      </c>
      <c r="B2206" s="51" t="s">
        <v>4530</v>
      </c>
      <c r="C2206" s="55" t="s">
        <v>136</v>
      </c>
      <c r="D2206" s="55"/>
      <c r="E2206" s="14">
        <v>153</v>
      </c>
      <c r="F2206" s="60" t="s">
        <v>230</v>
      </c>
    </row>
    <row r="2207" spans="1:6" x14ac:dyDescent="0.15">
      <c r="A2207" s="54" t="s">
        <v>4531</v>
      </c>
      <c r="B2207" s="51" t="s">
        <v>4532</v>
      </c>
      <c r="C2207" s="55" t="s">
        <v>136</v>
      </c>
      <c r="D2207" s="55"/>
      <c r="E2207" s="14">
        <v>153</v>
      </c>
      <c r="F2207" s="55" t="s">
        <v>230</v>
      </c>
    </row>
    <row r="2208" spans="1:6" x14ac:dyDescent="0.15">
      <c r="A2208" s="50" t="s">
        <v>4533</v>
      </c>
      <c r="B2208" s="51" t="s">
        <v>4534</v>
      </c>
      <c r="C2208" s="37" t="s">
        <v>136</v>
      </c>
      <c r="D2208" s="37"/>
      <c r="E2208" s="14">
        <v>266</v>
      </c>
      <c r="F2208" s="37" t="s">
        <v>230</v>
      </c>
    </row>
    <row r="2209" spans="1:6" x14ac:dyDescent="0.15">
      <c r="A2209" s="54" t="s">
        <v>4535</v>
      </c>
      <c r="B2209" s="51" t="s">
        <v>4536</v>
      </c>
      <c r="C2209" s="55" t="s">
        <v>136</v>
      </c>
      <c r="D2209" s="55"/>
      <c r="E2209" s="14">
        <v>268</v>
      </c>
      <c r="F2209" s="55" t="s">
        <v>230</v>
      </c>
    </row>
    <row r="2210" spans="1:6" x14ac:dyDescent="0.15">
      <c r="A2210" s="54" t="s">
        <v>4537</v>
      </c>
      <c r="B2210" s="51" t="s">
        <v>4538</v>
      </c>
      <c r="C2210" s="55" t="s">
        <v>136</v>
      </c>
      <c r="D2210" s="55"/>
      <c r="E2210" s="14">
        <v>214</v>
      </c>
      <c r="F2210" s="55" t="s">
        <v>230</v>
      </c>
    </row>
    <row r="2211" spans="1:6" x14ac:dyDescent="0.15">
      <c r="A2211" s="50" t="s">
        <v>4539</v>
      </c>
      <c r="B2211" s="51" t="s">
        <v>4540</v>
      </c>
      <c r="C2211" s="37" t="s">
        <v>136</v>
      </c>
      <c r="D2211" s="37"/>
      <c r="E2211" s="14">
        <v>443</v>
      </c>
      <c r="F2211" s="37" t="s">
        <v>230</v>
      </c>
    </row>
    <row r="2212" spans="1:6" x14ac:dyDescent="0.15">
      <c r="A2212" s="56" t="s">
        <v>4541</v>
      </c>
      <c r="B2212" s="57" t="s">
        <v>4542</v>
      </c>
      <c r="C2212" s="58" t="s">
        <v>136</v>
      </c>
      <c r="D2212" s="58"/>
      <c r="E2212" s="14">
        <v>1197</v>
      </c>
      <c r="F2212" s="58" t="s">
        <v>230</v>
      </c>
    </row>
    <row r="2213" spans="1:6" x14ac:dyDescent="0.15">
      <c r="A2213" s="50" t="s">
        <v>4543</v>
      </c>
      <c r="B2213" s="63" t="s">
        <v>4544</v>
      </c>
      <c r="C2213" s="37" t="s">
        <v>136</v>
      </c>
      <c r="D2213" s="37"/>
      <c r="E2213" s="14">
        <v>288</v>
      </c>
      <c r="F2213" s="37" t="s">
        <v>230</v>
      </c>
    </row>
    <row r="2214" spans="1:6" x14ac:dyDescent="0.15">
      <c r="A2214" s="51" t="s">
        <v>4545</v>
      </c>
      <c r="B2214" s="51" t="s">
        <v>4546</v>
      </c>
      <c r="C2214" s="60" t="s">
        <v>136</v>
      </c>
      <c r="D2214" s="60"/>
      <c r="E2214" s="14">
        <v>76</v>
      </c>
      <c r="F2214" s="60" t="s">
        <v>230</v>
      </c>
    </row>
    <row r="2215" spans="1:6" x14ac:dyDescent="0.15">
      <c r="A2215" s="12" t="s">
        <v>4547</v>
      </c>
      <c r="B2215" s="12" t="s">
        <v>4548</v>
      </c>
      <c r="C2215" s="13" t="s">
        <v>136</v>
      </c>
      <c r="D2215" s="13"/>
      <c r="E2215" s="14">
        <v>85</v>
      </c>
      <c r="F2215" s="13" t="s">
        <v>230</v>
      </c>
    </row>
    <row r="2216" spans="1:6" x14ac:dyDescent="0.15">
      <c r="A2216" s="14" t="s">
        <v>4549</v>
      </c>
      <c r="B2216" s="44" t="s">
        <v>4550</v>
      </c>
      <c r="C2216" s="45" t="s">
        <v>136</v>
      </c>
      <c r="D2216" s="45"/>
      <c r="E2216" s="14">
        <v>132</v>
      </c>
      <c r="F2216" s="45" t="s">
        <v>230</v>
      </c>
    </row>
    <row r="2217" spans="1:6" x14ac:dyDescent="0.15">
      <c r="A2217" s="54" t="s">
        <v>4551</v>
      </c>
      <c r="B2217" s="51" t="s">
        <v>4552</v>
      </c>
      <c r="C2217" s="55" t="s">
        <v>136</v>
      </c>
      <c r="D2217" s="55"/>
      <c r="E2217" s="14">
        <v>30</v>
      </c>
      <c r="F2217" s="55" t="s">
        <v>230</v>
      </c>
    </row>
    <row r="2218" spans="1:6" x14ac:dyDescent="0.15">
      <c r="A2218" s="54" t="s">
        <v>4553</v>
      </c>
      <c r="B2218" s="51" t="s">
        <v>4554</v>
      </c>
      <c r="C2218" s="55" t="s">
        <v>136</v>
      </c>
      <c r="D2218" s="55"/>
      <c r="E2218" s="14">
        <v>22</v>
      </c>
      <c r="F2218" s="59" t="s">
        <v>230</v>
      </c>
    </row>
    <row r="2219" spans="1:6" x14ac:dyDescent="0.15">
      <c r="A2219" s="54" t="s">
        <v>4555</v>
      </c>
      <c r="B2219" s="51" t="s">
        <v>4556</v>
      </c>
      <c r="C2219" s="55" t="s">
        <v>136</v>
      </c>
      <c r="D2219" s="55"/>
      <c r="E2219" s="14">
        <v>22</v>
      </c>
      <c r="F2219" s="59" t="s">
        <v>230</v>
      </c>
    </row>
    <row r="2220" spans="1:6" x14ac:dyDescent="0.15">
      <c r="A2220" s="54" t="s">
        <v>4557</v>
      </c>
      <c r="B2220" s="51" t="s">
        <v>4558</v>
      </c>
      <c r="C2220" s="55" t="s">
        <v>136</v>
      </c>
      <c r="D2220" s="55"/>
      <c r="E2220" s="14">
        <v>31</v>
      </c>
      <c r="F2220" s="55" t="s">
        <v>230</v>
      </c>
    </row>
    <row r="2221" spans="1:6" x14ac:dyDescent="0.15">
      <c r="A2221" s="50" t="s">
        <v>4559</v>
      </c>
      <c r="B2221" s="51" t="s">
        <v>4560</v>
      </c>
      <c r="C2221" s="37" t="s">
        <v>136</v>
      </c>
      <c r="D2221" s="37"/>
      <c r="E2221" s="14">
        <v>35</v>
      </c>
      <c r="F2221" s="37" t="s">
        <v>230</v>
      </c>
    </row>
    <row r="2222" spans="1:6" x14ac:dyDescent="0.15">
      <c r="A2222" s="50" t="s">
        <v>4561</v>
      </c>
      <c r="B2222" s="51" t="s">
        <v>4562</v>
      </c>
      <c r="C2222" s="37" t="s">
        <v>136</v>
      </c>
      <c r="D2222" s="37"/>
      <c r="E2222" s="14">
        <v>35</v>
      </c>
      <c r="F2222" s="37" t="s">
        <v>230</v>
      </c>
    </row>
    <row r="2223" spans="1:6" x14ac:dyDescent="0.15">
      <c r="A2223" s="54" t="s">
        <v>4563</v>
      </c>
      <c r="B2223" s="51" t="s">
        <v>4564</v>
      </c>
      <c r="C2223" s="55" t="s">
        <v>136</v>
      </c>
      <c r="D2223" s="55"/>
      <c r="E2223" s="14">
        <v>28</v>
      </c>
      <c r="F2223" s="55" t="s">
        <v>230</v>
      </c>
    </row>
    <row r="2224" spans="1:6" x14ac:dyDescent="0.15">
      <c r="A2224" s="54" t="s">
        <v>4565</v>
      </c>
      <c r="B2224" s="51" t="s">
        <v>4566</v>
      </c>
      <c r="C2224" s="55" t="s">
        <v>136</v>
      </c>
      <c r="D2224" s="55"/>
      <c r="E2224" s="14">
        <v>213</v>
      </c>
      <c r="F2224" s="55" t="s">
        <v>230</v>
      </c>
    </row>
    <row r="2225" spans="1:6" x14ac:dyDescent="0.15">
      <c r="A2225" s="54" t="s">
        <v>4567</v>
      </c>
      <c r="B2225" s="51" t="s">
        <v>4568</v>
      </c>
      <c r="C2225" s="60" t="s">
        <v>136</v>
      </c>
      <c r="D2225" s="60"/>
      <c r="E2225" s="14">
        <v>398</v>
      </c>
      <c r="F2225" s="60" t="s">
        <v>230</v>
      </c>
    </row>
    <row r="2226" spans="1:6" x14ac:dyDescent="0.15">
      <c r="A2226" s="54" t="s">
        <v>4569</v>
      </c>
      <c r="B2226" s="51" t="s">
        <v>4570</v>
      </c>
      <c r="C2226" s="55" t="s">
        <v>136</v>
      </c>
      <c r="D2226" s="55"/>
      <c r="E2226" s="14">
        <v>426</v>
      </c>
      <c r="F2226" s="55" t="s">
        <v>230</v>
      </c>
    </row>
    <row r="2227" spans="1:6" x14ac:dyDescent="0.15">
      <c r="A2227" s="51" t="s">
        <v>4571</v>
      </c>
      <c r="B2227" s="51" t="s">
        <v>4572</v>
      </c>
      <c r="C2227" s="60" t="s">
        <v>136</v>
      </c>
      <c r="D2227" s="60"/>
      <c r="E2227" s="14">
        <v>782</v>
      </c>
      <c r="F2227" s="60" t="s">
        <v>230</v>
      </c>
    </row>
    <row r="2228" spans="1:6" x14ac:dyDescent="0.15">
      <c r="A2228" s="14" t="s">
        <v>4573</v>
      </c>
      <c r="B2228" s="44" t="s">
        <v>4574</v>
      </c>
      <c r="C2228" s="45" t="s">
        <v>136</v>
      </c>
      <c r="D2228" s="45"/>
      <c r="E2228" s="14">
        <v>194</v>
      </c>
      <c r="F2228" s="45" t="s">
        <v>230</v>
      </c>
    </row>
    <row r="2229" spans="1:6" x14ac:dyDescent="0.15">
      <c r="A2229" s="54" t="s">
        <v>4575</v>
      </c>
      <c r="B2229" s="51" t="s">
        <v>4576</v>
      </c>
      <c r="C2229" s="55" t="s">
        <v>136</v>
      </c>
      <c r="D2229" s="55"/>
      <c r="E2229" s="14">
        <v>21</v>
      </c>
      <c r="F2229" s="55" t="s">
        <v>230</v>
      </c>
    </row>
    <row r="2230" spans="1:6" x14ac:dyDescent="0.15">
      <c r="A2230" s="54" t="s">
        <v>4577</v>
      </c>
      <c r="B2230" s="51" t="s">
        <v>4578</v>
      </c>
      <c r="C2230" s="55" t="s">
        <v>136</v>
      </c>
      <c r="D2230" s="55"/>
      <c r="E2230" s="14">
        <v>15</v>
      </c>
      <c r="F2230" s="59" t="s">
        <v>230</v>
      </c>
    </row>
    <row r="2231" spans="1:6" x14ac:dyDescent="0.15">
      <c r="A2231" s="54" t="s">
        <v>4579</v>
      </c>
      <c r="B2231" s="51" t="s">
        <v>4580</v>
      </c>
      <c r="C2231" s="55" t="s">
        <v>136</v>
      </c>
      <c r="D2231" s="55"/>
      <c r="E2231" s="14">
        <v>15</v>
      </c>
      <c r="F2231" s="59" t="s">
        <v>230</v>
      </c>
    </row>
    <row r="2232" spans="1:6" x14ac:dyDescent="0.15">
      <c r="A2232" s="54" t="s">
        <v>4581</v>
      </c>
      <c r="B2232" s="51" t="s">
        <v>4582</v>
      </c>
      <c r="C2232" s="55" t="s">
        <v>136</v>
      </c>
      <c r="D2232" s="55"/>
      <c r="E2232" s="14">
        <v>21</v>
      </c>
      <c r="F2232" s="55" t="s">
        <v>230</v>
      </c>
    </row>
    <row r="2233" spans="1:6" x14ac:dyDescent="0.15">
      <c r="A2233" s="50" t="s">
        <v>4583</v>
      </c>
      <c r="B2233" s="51" t="s">
        <v>4584</v>
      </c>
      <c r="C2233" s="37" t="s">
        <v>136</v>
      </c>
      <c r="D2233" s="37"/>
      <c r="E2233" s="14">
        <v>24</v>
      </c>
      <c r="F2233" s="37" t="s">
        <v>230</v>
      </c>
    </row>
    <row r="2234" spans="1:6" x14ac:dyDescent="0.15">
      <c r="A2234" s="50" t="s">
        <v>4585</v>
      </c>
      <c r="B2234" s="51" t="s">
        <v>4586</v>
      </c>
      <c r="C2234" s="37" t="s">
        <v>136</v>
      </c>
      <c r="D2234" s="37"/>
      <c r="E2234" s="14">
        <v>24</v>
      </c>
      <c r="F2234" s="37" t="s">
        <v>230</v>
      </c>
    </row>
    <row r="2235" spans="1:6" x14ac:dyDescent="0.15">
      <c r="A2235" s="54" t="s">
        <v>4587</v>
      </c>
      <c r="B2235" s="51" t="s">
        <v>4588</v>
      </c>
      <c r="C2235" s="55" t="s">
        <v>136</v>
      </c>
      <c r="D2235" s="55"/>
      <c r="E2235" s="14">
        <v>19</v>
      </c>
      <c r="F2235" s="55" t="s">
        <v>230</v>
      </c>
    </row>
    <row r="2236" spans="1:6" x14ac:dyDescent="0.15">
      <c r="A2236" s="54" t="s">
        <v>4589</v>
      </c>
      <c r="B2236" s="51" t="s">
        <v>4590</v>
      </c>
      <c r="C2236" s="55" t="s">
        <v>136</v>
      </c>
      <c r="D2236" s="55"/>
      <c r="E2236" s="14">
        <v>147</v>
      </c>
      <c r="F2236" s="55" t="s">
        <v>230</v>
      </c>
    </row>
    <row r="2237" spans="1:6" x14ac:dyDescent="0.15">
      <c r="A2237" s="54" t="s">
        <v>4591</v>
      </c>
      <c r="B2237" s="51" t="s">
        <v>4592</v>
      </c>
      <c r="C2237" s="60" t="s">
        <v>136</v>
      </c>
      <c r="D2237" s="60"/>
      <c r="E2237" s="14">
        <v>274</v>
      </c>
      <c r="F2237" s="60" t="s">
        <v>230</v>
      </c>
    </row>
    <row r="2238" spans="1:6" x14ac:dyDescent="0.15">
      <c r="A2238" s="54" t="s">
        <v>4593</v>
      </c>
      <c r="B2238" s="51" t="s">
        <v>4594</v>
      </c>
      <c r="C2238" s="55" t="s">
        <v>136</v>
      </c>
      <c r="D2238" s="55"/>
      <c r="E2238" s="14">
        <v>294</v>
      </c>
      <c r="F2238" s="55" t="s">
        <v>230</v>
      </c>
    </row>
    <row r="2239" spans="1:6" x14ac:dyDescent="0.15">
      <c r="A2239" s="51" t="s">
        <v>4595</v>
      </c>
      <c r="B2239" s="51" t="s">
        <v>4596</v>
      </c>
      <c r="C2239" s="60" t="s">
        <v>136</v>
      </c>
      <c r="D2239" s="60"/>
      <c r="E2239" s="14">
        <v>539</v>
      </c>
      <c r="F2239" s="60" t="s">
        <v>230</v>
      </c>
    </row>
    <row r="2240" spans="1:6" x14ac:dyDescent="0.15">
      <c r="A2240" s="14" t="s">
        <v>4597</v>
      </c>
      <c r="B2240" s="44" t="s">
        <v>4598</v>
      </c>
      <c r="C2240" s="45" t="s">
        <v>136</v>
      </c>
      <c r="D2240" s="45"/>
      <c r="E2240" s="14">
        <v>134</v>
      </c>
      <c r="F2240" s="45" t="s">
        <v>230</v>
      </c>
    </row>
    <row r="2241" spans="1:6" x14ac:dyDescent="0.15">
      <c r="A2241" s="12" t="s">
        <v>4599</v>
      </c>
      <c r="B2241" s="12" t="s">
        <v>4600</v>
      </c>
      <c r="C2241" s="13" t="s">
        <v>136</v>
      </c>
      <c r="D2241" s="13"/>
      <c r="E2241" s="14">
        <v>275</v>
      </c>
      <c r="F2241" s="13" t="s">
        <v>230</v>
      </c>
    </row>
    <row r="2242" spans="1:6" x14ac:dyDescent="0.15">
      <c r="A2242" s="14" t="s">
        <v>4601</v>
      </c>
      <c r="B2242" s="44" t="s">
        <v>4602</v>
      </c>
      <c r="C2242" s="45" t="s">
        <v>136</v>
      </c>
      <c r="D2242" s="45"/>
      <c r="E2242" s="14">
        <v>30</v>
      </c>
      <c r="F2242" s="45" t="s">
        <v>230</v>
      </c>
    </row>
    <row r="2243" spans="1:6" x14ac:dyDescent="0.15">
      <c r="A2243" s="14" t="s">
        <v>4603</v>
      </c>
      <c r="B2243" s="44" t="s">
        <v>4604</v>
      </c>
      <c r="C2243" s="45" t="s">
        <v>136</v>
      </c>
      <c r="D2243" s="45"/>
      <c r="E2243" s="14">
        <v>30</v>
      </c>
      <c r="F2243" s="45" t="s">
        <v>230</v>
      </c>
    </row>
    <row r="2244" spans="1:6" x14ac:dyDescent="0.15">
      <c r="A2244" s="14" t="s">
        <v>4605</v>
      </c>
      <c r="B2244" s="44" t="s">
        <v>4606</v>
      </c>
      <c r="C2244" s="45" t="s">
        <v>136</v>
      </c>
      <c r="D2244" s="45"/>
      <c r="E2244" s="14">
        <v>30</v>
      </c>
      <c r="F2244" s="45" t="s">
        <v>230</v>
      </c>
    </row>
    <row r="2245" spans="1:6" x14ac:dyDescent="0.15">
      <c r="A2245" s="54" t="s">
        <v>4607</v>
      </c>
      <c r="B2245" s="51" t="s">
        <v>4608</v>
      </c>
      <c r="C2245" s="55" t="s">
        <v>136</v>
      </c>
      <c r="D2245" s="55"/>
      <c r="E2245" s="14">
        <v>34</v>
      </c>
      <c r="F2245" s="55" t="s">
        <v>230</v>
      </c>
    </row>
    <row r="2246" spans="1:6" x14ac:dyDescent="0.15">
      <c r="A2246" s="12" t="s">
        <v>4609</v>
      </c>
      <c r="B2246" s="12" t="s">
        <v>4610</v>
      </c>
      <c r="C2246" s="13" t="s">
        <v>136</v>
      </c>
      <c r="D2246" s="13"/>
      <c r="E2246" s="14">
        <v>32</v>
      </c>
      <c r="F2246" s="13" t="s">
        <v>230</v>
      </c>
    </row>
    <row r="2247" spans="1:6" x14ac:dyDescent="0.15">
      <c r="A2247" s="12" t="s">
        <v>4611</v>
      </c>
      <c r="B2247" s="12" t="s">
        <v>4610</v>
      </c>
      <c r="C2247" s="13" t="s">
        <v>136</v>
      </c>
      <c r="D2247" s="13"/>
      <c r="E2247" s="14">
        <v>32</v>
      </c>
      <c r="F2247" s="13" t="s">
        <v>230</v>
      </c>
    </row>
    <row r="2248" spans="1:6" x14ac:dyDescent="0.15">
      <c r="A2248" s="12" t="s">
        <v>4612</v>
      </c>
      <c r="B2248" s="12" t="s">
        <v>4610</v>
      </c>
      <c r="C2248" s="13" t="s">
        <v>136</v>
      </c>
      <c r="D2248" s="13"/>
      <c r="E2248" s="14">
        <v>32</v>
      </c>
      <c r="F2248" s="13" t="s">
        <v>230</v>
      </c>
    </row>
    <row r="2249" spans="1:6" x14ac:dyDescent="0.15">
      <c r="A2249" s="12" t="s">
        <v>4613</v>
      </c>
      <c r="B2249" s="12" t="s">
        <v>4614</v>
      </c>
      <c r="C2249" s="13" t="s">
        <v>136</v>
      </c>
      <c r="D2249" s="13"/>
      <c r="E2249" s="14">
        <v>32</v>
      </c>
      <c r="F2249" s="13" t="s">
        <v>230</v>
      </c>
    </row>
    <row r="2250" spans="1:6" x14ac:dyDescent="0.15">
      <c r="A2250" s="12" t="s">
        <v>4615</v>
      </c>
      <c r="B2250" s="12" t="s">
        <v>4616</v>
      </c>
      <c r="C2250" s="13" t="s">
        <v>136</v>
      </c>
      <c r="D2250" s="13"/>
      <c r="E2250" s="14">
        <v>32</v>
      </c>
      <c r="F2250" s="13" t="s">
        <v>230</v>
      </c>
    </row>
    <row r="2251" spans="1:6" x14ac:dyDescent="0.15">
      <c r="A2251" s="51" t="s">
        <v>4617</v>
      </c>
      <c r="B2251" s="51" t="s">
        <v>4618</v>
      </c>
      <c r="C2251" s="60" t="s">
        <v>136</v>
      </c>
      <c r="D2251" s="60"/>
      <c r="E2251" s="14">
        <v>180</v>
      </c>
      <c r="F2251" s="60" t="s">
        <v>230</v>
      </c>
    </row>
    <row r="2252" spans="1:6" x14ac:dyDescent="0.15">
      <c r="A2252" s="54" t="s">
        <v>4619</v>
      </c>
      <c r="B2252" s="51" t="s">
        <v>4620</v>
      </c>
      <c r="C2252" s="55" t="s">
        <v>136</v>
      </c>
      <c r="D2252" s="55"/>
      <c r="E2252" s="14">
        <v>278</v>
      </c>
      <c r="F2252" s="55" t="s">
        <v>230</v>
      </c>
    </row>
    <row r="2253" spans="1:6" x14ac:dyDescent="0.15">
      <c r="A2253" s="54" t="s">
        <v>4621</v>
      </c>
      <c r="B2253" s="51" t="s">
        <v>4622</v>
      </c>
      <c r="C2253" s="55" t="s">
        <v>136</v>
      </c>
      <c r="D2253" s="55"/>
      <c r="E2253" s="14">
        <v>328</v>
      </c>
      <c r="F2253" s="55" t="s">
        <v>230</v>
      </c>
    </row>
    <row r="2254" spans="1:6" x14ac:dyDescent="0.15">
      <c r="A2254" s="51" t="s">
        <v>4623</v>
      </c>
      <c r="B2254" s="51" t="s">
        <v>4624</v>
      </c>
      <c r="C2254" s="60" t="s">
        <v>136</v>
      </c>
      <c r="D2254" s="60"/>
      <c r="E2254" s="14">
        <v>180</v>
      </c>
      <c r="F2254" s="60" t="s">
        <v>230</v>
      </c>
    </row>
    <row r="2255" spans="1:6" x14ac:dyDescent="0.15">
      <c r="A2255" s="51" t="s">
        <v>4625</v>
      </c>
      <c r="B2255" s="51" t="s">
        <v>4626</v>
      </c>
      <c r="C2255" s="60" t="s">
        <v>136</v>
      </c>
      <c r="D2255" s="60"/>
      <c r="E2255" s="14">
        <v>266</v>
      </c>
      <c r="F2255" s="60" t="s">
        <v>230</v>
      </c>
    </row>
    <row r="2256" spans="1:6" x14ac:dyDescent="0.15">
      <c r="A2256" s="56" t="s">
        <v>4627</v>
      </c>
      <c r="B2256" s="57" t="s">
        <v>4628</v>
      </c>
      <c r="C2256" s="58" t="s">
        <v>136</v>
      </c>
      <c r="D2256" s="58"/>
      <c r="E2256" s="14">
        <v>40</v>
      </c>
      <c r="F2256" s="58" t="s">
        <v>230</v>
      </c>
    </row>
    <row r="2257" spans="1:6" x14ac:dyDescent="0.15">
      <c r="A2257" s="12" t="s">
        <v>4629</v>
      </c>
      <c r="B2257" s="26" t="s">
        <v>4630</v>
      </c>
      <c r="C2257" s="13" t="s">
        <v>136</v>
      </c>
      <c r="D2257" s="13"/>
      <c r="E2257" s="14">
        <v>301</v>
      </c>
      <c r="F2257" s="13" t="s">
        <v>230</v>
      </c>
    </row>
    <row r="2258" spans="1:6" x14ac:dyDescent="0.15">
      <c r="A2258" s="12" t="s">
        <v>4631</v>
      </c>
      <c r="B2258" s="12" t="s">
        <v>4632</v>
      </c>
      <c r="C2258" s="13" t="s">
        <v>136</v>
      </c>
      <c r="D2258" s="13"/>
      <c r="E2258" s="14">
        <v>275</v>
      </c>
      <c r="F2258" s="13" t="s">
        <v>230</v>
      </c>
    </row>
    <row r="2259" spans="1:6" x14ac:dyDescent="0.15">
      <c r="A2259" s="12" t="s">
        <v>4633</v>
      </c>
      <c r="B2259" s="12" t="s">
        <v>4634</v>
      </c>
      <c r="C2259" s="13" t="s">
        <v>136</v>
      </c>
      <c r="D2259" s="13"/>
      <c r="E2259" s="14">
        <v>237</v>
      </c>
      <c r="F2259" s="13" t="s">
        <v>230</v>
      </c>
    </row>
    <row r="2260" spans="1:6" x14ac:dyDescent="0.15">
      <c r="A2260" s="12" t="s">
        <v>4635</v>
      </c>
      <c r="B2260" s="12" t="s">
        <v>4636</v>
      </c>
      <c r="C2260" s="13" t="s">
        <v>136</v>
      </c>
      <c r="D2260" s="13"/>
      <c r="E2260" s="14">
        <v>237</v>
      </c>
      <c r="F2260" s="13" t="s">
        <v>230</v>
      </c>
    </row>
    <row r="2261" spans="1:6" x14ac:dyDescent="0.15">
      <c r="A2261" s="54" t="s">
        <v>4637</v>
      </c>
      <c r="B2261" s="51" t="s">
        <v>4638</v>
      </c>
      <c r="C2261" s="55" t="s">
        <v>136</v>
      </c>
      <c r="D2261" s="55"/>
      <c r="E2261" s="14">
        <v>116</v>
      </c>
      <c r="F2261" s="55" t="s">
        <v>230</v>
      </c>
    </row>
    <row r="2262" spans="1:6" x14ac:dyDescent="0.15">
      <c r="A2262" s="54" t="s">
        <v>4639</v>
      </c>
      <c r="B2262" s="51" t="s">
        <v>4640</v>
      </c>
      <c r="C2262" s="55" t="s">
        <v>136</v>
      </c>
      <c r="D2262" s="55"/>
      <c r="E2262" s="14">
        <v>194</v>
      </c>
      <c r="F2262" s="55" t="s">
        <v>230</v>
      </c>
    </row>
    <row r="2263" spans="1:6" x14ac:dyDescent="0.15">
      <c r="A2263" s="54" t="s">
        <v>4641</v>
      </c>
      <c r="B2263" s="51" t="s">
        <v>4642</v>
      </c>
      <c r="C2263" s="55" t="s">
        <v>136</v>
      </c>
      <c r="D2263" s="55"/>
      <c r="E2263" s="14">
        <v>300</v>
      </c>
      <c r="F2263" s="55" t="s">
        <v>230</v>
      </c>
    </row>
    <row r="2264" spans="1:6" x14ac:dyDescent="0.15">
      <c r="A2264" s="54" t="s">
        <v>4643</v>
      </c>
      <c r="B2264" s="51" t="s">
        <v>4644</v>
      </c>
      <c r="C2264" s="55" t="s">
        <v>136</v>
      </c>
      <c r="D2264" s="55"/>
      <c r="E2264" s="14">
        <v>46</v>
      </c>
      <c r="F2264" s="55" t="s">
        <v>230</v>
      </c>
    </row>
    <row r="2265" spans="1:6" x14ac:dyDescent="0.15">
      <c r="A2265" s="54" t="s">
        <v>4645</v>
      </c>
      <c r="B2265" s="51" t="s">
        <v>4646</v>
      </c>
      <c r="C2265" s="55" t="s">
        <v>136</v>
      </c>
      <c r="D2265" s="55"/>
      <c r="E2265" s="14">
        <v>62</v>
      </c>
      <c r="F2265" s="55" t="s">
        <v>230</v>
      </c>
    </row>
    <row r="2266" spans="1:6" x14ac:dyDescent="0.15">
      <c r="A2266" s="54" t="s">
        <v>4647</v>
      </c>
      <c r="B2266" s="51" t="s">
        <v>4648</v>
      </c>
      <c r="C2266" s="55" t="s">
        <v>136</v>
      </c>
      <c r="D2266" s="55"/>
      <c r="E2266" s="14">
        <v>84</v>
      </c>
      <c r="F2266" s="55" t="s">
        <v>230</v>
      </c>
    </row>
    <row r="2267" spans="1:6" x14ac:dyDescent="0.15">
      <c r="A2267" s="54" t="s">
        <v>4649</v>
      </c>
      <c r="B2267" s="51" t="s">
        <v>4650</v>
      </c>
      <c r="C2267" s="55" t="s">
        <v>136</v>
      </c>
      <c r="D2267" s="55"/>
      <c r="E2267" s="14">
        <v>111</v>
      </c>
      <c r="F2267" s="55" t="s">
        <v>230</v>
      </c>
    </row>
    <row r="2268" spans="1:6" x14ac:dyDescent="0.15">
      <c r="A2268" s="54" t="s">
        <v>4651</v>
      </c>
      <c r="B2268" s="51" t="s">
        <v>4652</v>
      </c>
      <c r="C2268" s="55" t="s">
        <v>136</v>
      </c>
      <c r="D2268" s="55"/>
      <c r="E2268" s="14">
        <v>112</v>
      </c>
      <c r="F2268" s="55" t="s">
        <v>230</v>
      </c>
    </row>
    <row r="2269" spans="1:6" x14ac:dyDescent="0.15">
      <c r="A2269" s="54" t="s">
        <v>4653</v>
      </c>
      <c r="B2269" s="51" t="s">
        <v>4654</v>
      </c>
      <c r="C2269" s="55" t="s">
        <v>136</v>
      </c>
      <c r="D2269" s="55"/>
      <c r="E2269" s="14">
        <v>112</v>
      </c>
      <c r="F2269" s="55" t="s">
        <v>230</v>
      </c>
    </row>
    <row r="2270" spans="1:6" x14ac:dyDescent="0.15">
      <c r="A2270" s="54" t="s">
        <v>4655</v>
      </c>
      <c r="B2270" s="51" t="s">
        <v>4656</v>
      </c>
      <c r="C2270" s="55" t="s">
        <v>136</v>
      </c>
      <c r="D2270" s="55"/>
      <c r="E2270" s="14">
        <v>84</v>
      </c>
      <c r="F2270" s="55" t="s">
        <v>230</v>
      </c>
    </row>
    <row r="2271" spans="1:6" x14ac:dyDescent="0.15">
      <c r="A2271" s="14" t="s">
        <v>4657</v>
      </c>
      <c r="B2271" s="44" t="s">
        <v>4658</v>
      </c>
      <c r="C2271" s="45" t="s">
        <v>136</v>
      </c>
      <c r="D2271" s="45"/>
      <c r="E2271" s="14">
        <v>315</v>
      </c>
      <c r="F2271" s="45" t="s">
        <v>230</v>
      </c>
    </row>
    <row r="2272" spans="1:6" x14ac:dyDescent="0.15">
      <c r="A2272" s="12" t="s">
        <v>4659</v>
      </c>
      <c r="B2272" s="12" t="s">
        <v>4660</v>
      </c>
      <c r="C2272" s="13" t="s">
        <v>136</v>
      </c>
      <c r="D2272" s="13"/>
      <c r="E2272" s="14">
        <v>22</v>
      </c>
      <c r="F2272" s="13" t="s">
        <v>230</v>
      </c>
    </row>
    <row r="2273" spans="1:6" x14ac:dyDescent="0.15">
      <c r="A2273" s="12" t="s">
        <v>4661</v>
      </c>
      <c r="B2273" s="12" t="s">
        <v>4662</v>
      </c>
      <c r="C2273" s="13" t="s">
        <v>136</v>
      </c>
      <c r="D2273" s="13"/>
      <c r="E2273" s="14">
        <v>22</v>
      </c>
      <c r="F2273" s="13" t="s">
        <v>230</v>
      </c>
    </row>
    <row r="2274" spans="1:6" x14ac:dyDescent="0.15">
      <c r="A2274" s="12" t="s">
        <v>4663</v>
      </c>
      <c r="B2274" s="12" t="s">
        <v>4664</v>
      </c>
      <c r="C2274" s="13" t="s">
        <v>136</v>
      </c>
      <c r="D2274" s="13"/>
      <c r="E2274" s="14">
        <v>22</v>
      </c>
      <c r="F2274" s="13" t="s">
        <v>230</v>
      </c>
    </row>
    <row r="2275" spans="1:6" x14ac:dyDescent="0.15">
      <c r="A2275" s="12" t="s">
        <v>4665</v>
      </c>
      <c r="B2275" s="12" t="s">
        <v>4666</v>
      </c>
      <c r="C2275" s="13" t="s">
        <v>136</v>
      </c>
      <c r="D2275" s="13"/>
      <c r="E2275" s="14">
        <v>22</v>
      </c>
      <c r="F2275" s="13" t="s">
        <v>230</v>
      </c>
    </row>
    <row r="2276" spans="1:6" x14ac:dyDescent="0.15">
      <c r="A2276" s="12" t="s">
        <v>4667</v>
      </c>
      <c r="B2276" s="12" t="s">
        <v>4668</v>
      </c>
      <c r="C2276" s="13" t="s">
        <v>136</v>
      </c>
      <c r="D2276" s="13"/>
      <c r="E2276" s="14">
        <v>22</v>
      </c>
      <c r="F2276" s="13" t="s">
        <v>230</v>
      </c>
    </row>
    <row r="2277" spans="1:6" x14ac:dyDescent="0.15">
      <c r="A2277" s="12" t="s">
        <v>4669</v>
      </c>
      <c r="B2277" s="12" t="s">
        <v>4670</v>
      </c>
      <c r="C2277" s="13" t="s">
        <v>136</v>
      </c>
      <c r="D2277" s="13"/>
      <c r="E2277" s="14">
        <v>22</v>
      </c>
      <c r="F2277" s="13" t="s">
        <v>230</v>
      </c>
    </row>
    <row r="2278" spans="1:6" x14ac:dyDescent="0.15">
      <c r="A2278" s="14" t="s">
        <v>4671</v>
      </c>
      <c r="B2278" s="44" t="s">
        <v>4672</v>
      </c>
      <c r="C2278" s="45" t="s">
        <v>136</v>
      </c>
      <c r="D2278" s="45"/>
      <c r="E2278" s="14">
        <v>77</v>
      </c>
      <c r="F2278" s="45" t="s">
        <v>230</v>
      </c>
    </row>
    <row r="2279" spans="1:6" x14ac:dyDescent="0.15">
      <c r="A2279" s="14" t="s">
        <v>4673</v>
      </c>
      <c r="B2279" s="44" t="s">
        <v>4674</v>
      </c>
      <c r="C2279" s="45" t="s">
        <v>136</v>
      </c>
      <c r="D2279" s="45"/>
      <c r="E2279" s="14">
        <v>77</v>
      </c>
      <c r="F2279" s="45" t="s">
        <v>230</v>
      </c>
    </row>
    <row r="2280" spans="1:6" x14ac:dyDescent="0.15">
      <c r="A2280" s="14" t="s">
        <v>4675</v>
      </c>
      <c r="B2280" s="44" t="s">
        <v>4676</v>
      </c>
      <c r="C2280" s="45" t="s">
        <v>136</v>
      </c>
      <c r="D2280" s="45"/>
      <c r="E2280" s="14">
        <v>77</v>
      </c>
      <c r="F2280" s="45" t="s">
        <v>230</v>
      </c>
    </row>
    <row r="2281" spans="1:6" x14ac:dyDescent="0.15">
      <c r="A2281" s="14" t="s">
        <v>4677</v>
      </c>
      <c r="B2281" s="44" t="s">
        <v>4678</v>
      </c>
      <c r="C2281" s="45" t="s">
        <v>136</v>
      </c>
      <c r="D2281" s="45"/>
      <c r="E2281" s="14">
        <v>77</v>
      </c>
      <c r="F2281" s="45" t="s">
        <v>230</v>
      </c>
    </row>
    <row r="2282" spans="1:6" x14ac:dyDescent="0.15">
      <c r="A2282" s="14" t="s">
        <v>4679</v>
      </c>
      <c r="B2282" s="44" t="s">
        <v>4680</v>
      </c>
      <c r="C2282" s="45" t="s">
        <v>136</v>
      </c>
      <c r="D2282" s="45"/>
      <c r="E2282" s="14">
        <v>77</v>
      </c>
      <c r="F2282" s="45" t="s">
        <v>230</v>
      </c>
    </row>
    <row r="2283" spans="1:6" x14ac:dyDescent="0.15">
      <c r="A2283" s="14" t="s">
        <v>4681</v>
      </c>
      <c r="B2283" s="44" t="s">
        <v>4682</v>
      </c>
      <c r="C2283" s="45" t="s">
        <v>136</v>
      </c>
      <c r="D2283" s="45"/>
      <c r="E2283" s="14">
        <v>77</v>
      </c>
      <c r="F2283" s="45" t="s">
        <v>230</v>
      </c>
    </row>
    <row r="2284" spans="1:6" x14ac:dyDescent="0.15">
      <c r="A2284" s="12" t="s">
        <v>4683</v>
      </c>
      <c r="B2284" s="12" t="s">
        <v>4684</v>
      </c>
      <c r="C2284" s="13" t="s">
        <v>136</v>
      </c>
      <c r="D2284" s="13"/>
      <c r="E2284" s="14">
        <v>400</v>
      </c>
      <c r="F2284" s="13" t="s">
        <v>230</v>
      </c>
    </row>
    <row r="2285" spans="1:6" x14ac:dyDescent="0.15">
      <c r="A2285" s="12" t="s">
        <v>4685</v>
      </c>
      <c r="B2285" s="12" t="s">
        <v>4686</v>
      </c>
      <c r="C2285" s="13" t="s">
        <v>136</v>
      </c>
      <c r="D2285" s="13"/>
      <c r="E2285" s="14">
        <v>400</v>
      </c>
      <c r="F2285" s="13" t="s">
        <v>230</v>
      </c>
    </row>
    <row r="2286" spans="1:6" x14ac:dyDescent="0.15">
      <c r="A2286" s="14" t="s">
        <v>4687</v>
      </c>
      <c r="B2286" s="44" t="s">
        <v>4688</v>
      </c>
      <c r="C2286" s="45" t="s">
        <v>136</v>
      </c>
      <c r="D2286" s="45"/>
      <c r="E2286" s="14">
        <v>116</v>
      </c>
      <c r="F2286" s="45" t="s">
        <v>230</v>
      </c>
    </row>
    <row r="2287" spans="1:6" x14ac:dyDescent="0.15">
      <c r="A2287" s="14" t="s">
        <v>4689</v>
      </c>
      <c r="B2287" s="44" t="s">
        <v>4690</v>
      </c>
      <c r="C2287" s="45" t="s">
        <v>136</v>
      </c>
      <c r="D2287" s="45"/>
      <c r="E2287" s="14">
        <v>116</v>
      </c>
      <c r="F2287" s="45" t="s">
        <v>230</v>
      </c>
    </row>
    <row r="2288" spans="1:6" x14ac:dyDescent="0.15">
      <c r="A2288" s="14" t="s">
        <v>4691</v>
      </c>
      <c r="B2288" s="44" t="s">
        <v>4692</v>
      </c>
      <c r="C2288" s="45" t="s">
        <v>136</v>
      </c>
      <c r="D2288" s="45"/>
      <c r="E2288" s="14">
        <v>170</v>
      </c>
      <c r="F2288" s="45" t="s">
        <v>230</v>
      </c>
    </row>
    <row r="2289" spans="1:6" x14ac:dyDescent="0.15">
      <c r="A2289" s="54" t="s">
        <v>4693</v>
      </c>
      <c r="B2289" s="51" t="s">
        <v>4694</v>
      </c>
      <c r="C2289" s="55" t="s">
        <v>136</v>
      </c>
      <c r="D2289" s="55"/>
      <c r="E2289" s="14">
        <v>0</v>
      </c>
      <c r="F2289" s="55" t="s">
        <v>230</v>
      </c>
    </row>
    <row r="2290" spans="1:6" x14ac:dyDescent="0.15">
      <c r="A2290" s="54" t="s">
        <v>4695</v>
      </c>
      <c r="B2290" s="51" t="s">
        <v>4696</v>
      </c>
      <c r="C2290" s="55" t="s">
        <v>136</v>
      </c>
      <c r="D2290" s="55"/>
      <c r="E2290" s="14">
        <v>0</v>
      </c>
      <c r="F2290" s="55" t="s">
        <v>230</v>
      </c>
    </row>
    <row r="2291" spans="1:6" x14ac:dyDescent="0.15">
      <c r="A2291" s="12" t="s">
        <v>4697</v>
      </c>
      <c r="B2291" s="12" t="s">
        <v>4610</v>
      </c>
      <c r="C2291" s="13" t="s">
        <v>136</v>
      </c>
      <c r="D2291" s="13"/>
      <c r="E2291" s="14">
        <v>32</v>
      </c>
      <c r="F2291" s="13" t="s">
        <v>230</v>
      </c>
    </row>
    <row r="2292" spans="1:6" x14ac:dyDescent="0.15">
      <c r="A2292" s="51" t="s">
        <v>4698</v>
      </c>
      <c r="B2292" s="51" t="s">
        <v>4699</v>
      </c>
      <c r="C2292" s="60" t="s">
        <v>136</v>
      </c>
      <c r="D2292" s="60"/>
      <c r="E2292" s="14">
        <v>122</v>
      </c>
      <c r="F2292" s="60" t="s">
        <v>230</v>
      </c>
    </row>
    <row r="2293" spans="1:6" x14ac:dyDescent="0.15">
      <c r="A2293" s="51" t="s">
        <v>4700</v>
      </c>
      <c r="B2293" s="51" t="s">
        <v>4701</v>
      </c>
      <c r="C2293" s="60" t="s">
        <v>136</v>
      </c>
      <c r="D2293" s="60"/>
      <c r="E2293" s="14">
        <v>163</v>
      </c>
      <c r="F2293" s="60" t="s">
        <v>230</v>
      </c>
    </row>
    <row r="2294" spans="1:6" x14ac:dyDescent="0.15">
      <c r="A2294" s="51" t="s">
        <v>4702</v>
      </c>
      <c r="B2294" s="51" t="s">
        <v>4703</v>
      </c>
      <c r="C2294" s="60" t="s">
        <v>136</v>
      </c>
      <c r="D2294" s="60"/>
      <c r="E2294" s="14">
        <v>167</v>
      </c>
      <c r="F2294" s="60" t="s">
        <v>230</v>
      </c>
    </row>
    <row r="2295" spans="1:6" x14ac:dyDescent="0.15">
      <c r="A2295" s="50" t="s">
        <v>4704</v>
      </c>
      <c r="B2295" s="51" t="s">
        <v>4705</v>
      </c>
      <c r="C2295" s="37" t="s">
        <v>136</v>
      </c>
      <c r="D2295" s="37"/>
      <c r="E2295" s="14">
        <v>63</v>
      </c>
      <c r="F2295" s="37" t="s">
        <v>230</v>
      </c>
    </row>
    <row r="2296" spans="1:6" x14ac:dyDescent="0.15">
      <c r="A2296" s="12" t="s">
        <v>4706</v>
      </c>
      <c r="B2296" s="12" t="s">
        <v>4707</v>
      </c>
      <c r="C2296" s="13" t="s">
        <v>136</v>
      </c>
      <c r="D2296" s="13"/>
      <c r="E2296" s="14">
        <v>45</v>
      </c>
      <c r="F2296" s="13" t="s">
        <v>230</v>
      </c>
    </row>
    <row r="2297" spans="1:6" x14ac:dyDescent="0.15">
      <c r="A2297" s="54" t="s">
        <v>4708</v>
      </c>
      <c r="B2297" s="51" t="s">
        <v>4709</v>
      </c>
      <c r="C2297" s="55" t="s">
        <v>136</v>
      </c>
      <c r="D2297" s="55"/>
      <c r="E2297" s="14">
        <v>169</v>
      </c>
      <c r="F2297" s="60" t="s">
        <v>230</v>
      </c>
    </row>
    <row r="2298" spans="1:6" x14ac:dyDescent="0.15">
      <c r="A2298" s="54" t="s">
        <v>4710</v>
      </c>
      <c r="B2298" s="51" t="s">
        <v>4711</v>
      </c>
      <c r="C2298" s="55" t="s">
        <v>136</v>
      </c>
      <c r="D2298" s="55"/>
      <c r="E2298" s="14">
        <v>169</v>
      </c>
      <c r="F2298" s="55" t="s">
        <v>230</v>
      </c>
    </row>
    <row r="2299" spans="1:6" x14ac:dyDescent="0.15">
      <c r="A2299" s="50" t="s">
        <v>4712</v>
      </c>
      <c r="B2299" s="51" t="s">
        <v>4713</v>
      </c>
      <c r="C2299" s="37" t="s">
        <v>136</v>
      </c>
      <c r="D2299" s="37"/>
      <c r="E2299" s="14">
        <v>294</v>
      </c>
      <c r="F2299" s="37" t="s">
        <v>230</v>
      </c>
    </row>
    <row r="2300" spans="1:6" x14ac:dyDescent="0.15">
      <c r="A2300" s="54" t="s">
        <v>4714</v>
      </c>
      <c r="B2300" s="51" t="s">
        <v>4715</v>
      </c>
      <c r="C2300" s="55" t="s">
        <v>136</v>
      </c>
      <c r="D2300" s="55"/>
      <c r="E2300" s="14">
        <v>296</v>
      </c>
      <c r="F2300" s="55" t="s">
        <v>230</v>
      </c>
    </row>
    <row r="2301" spans="1:6" x14ac:dyDescent="0.15">
      <c r="A2301" s="54" t="s">
        <v>4716</v>
      </c>
      <c r="B2301" s="51" t="s">
        <v>4717</v>
      </c>
      <c r="C2301" s="55" t="s">
        <v>136</v>
      </c>
      <c r="D2301" s="55"/>
      <c r="E2301" s="14">
        <v>236</v>
      </c>
      <c r="F2301" s="55" t="s">
        <v>230</v>
      </c>
    </row>
    <row r="2302" spans="1:6" x14ac:dyDescent="0.15">
      <c r="A2302" s="50" t="s">
        <v>4718</v>
      </c>
      <c r="B2302" s="51" t="s">
        <v>4719</v>
      </c>
      <c r="C2302" s="37" t="s">
        <v>136</v>
      </c>
      <c r="D2302" s="37"/>
      <c r="E2302" s="14">
        <v>489</v>
      </c>
      <c r="F2302" s="37" t="s">
        <v>230</v>
      </c>
    </row>
    <row r="2303" spans="1:6" x14ac:dyDescent="0.15">
      <c r="A2303" s="56" t="s">
        <v>4720</v>
      </c>
      <c r="B2303" s="57" t="s">
        <v>4721</v>
      </c>
      <c r="C2303" s="58" t="s">
        <v>136</v>
      </c>
      <c r="D2303" s="58"/>
      <c r="E2303" s="14">
        <v>1320</v>
      </c>
      <c r="F2303" s="58" t="s">
        <v>230</v>
      </c>
    </row>
    <row r="2304" spans="1:6" x14ac:dyDescent="0.15">
      <c r="A2304" s="50" t="s">
        <v>4722</v>
      </c>
      <c r="B2304" s="63" t="s">
        <v>4723</v>
      </c>
      <c r="C2304" s="37" t="s">
        <v>136</v>
      </c>
      <c r="D2304" s="37"/>
      <c r="E2304" s="14">
        <v>318</v>
      </c>
      <c r="F2304" s="37" t="s">
        <v>230</v>
      </c>
    </row>
    <row r="2305" spans="1:6" x14ac:dyDescent="0.15">
      <c r="A2305" s="51" t="s">
        <v>4724</v>
      </c>
      <c r="B2305" s="51" t="s">
        <v>4725</v>
      </c>
      <c r="C2305" s="60" t="s">
        <v>136</v>
      </c>
      <c r="D2305" s="60"/>
      <c r="E2305" s="14">
        <v>84</v>
      </c>
      <c r="F2305" s="60" t="s">
        <v>230</v>
      </c>
    </row>
    <row r="2306" spans="1:6" x14ac:dyDescent="0.15">
      <c r="A2306" s="12" t="s">
        <v>4726</v>
      </c>
      <c r="B2306" s="12" t="s">
        <v>4727</v>
      </c>
      <c r="C2306" s="13" t="s">
        <v>136</v>
      </c>
      <c r="D2306" s="13"/>
      <c r="E2306" s="14">
        <v>94</v>
      </c>
      <c r="F2306" s="13" t="s">
        <v>230</v>
      </c>
    </row>
    <row r="2307" spans="1:6" x14ac:dyDescent="0.15">
      <c r="A2307" s="14" t="s">
        <v>4728</v>
      </c>
      <c r="B2307" s="44" t="s">
        <v>4729</v>
      </c>
      <c r="C2307" s="45" t="s">
        <v>136</v>
      </c>
      <c r="D2307" s="45"/>
      <c r="E2307" s="14">
        <v>145</v>
      </c>
      <c r="F2307" s="45" t="s">
        <v>230</v>
      </c>
    </row>
    <row r="2308" spans="1:6" x14ac:dyDescent="0.15">
      <c r="A2308" s="54" t="s">
        <v>4730</v>
      </c>
      <c r="B2308" s="51" t="s">
        <v>4731</v>
      </c>
      <c r="C2308" s="55" t="s">
        <v>136</v>
      </c>
      <c r="D2308" s="55"/>
      <c r="E2308" s="14">
        <v>34</v>
      </c>
      <c r="F2308" s="55" t="s">
        <v>230</v>
      </c>
    </row>
    <row r="2309" spans="1:6" x14ac:dyDescent="0.15">
      <c r="A2309" s="54" t="s">
        <v>4732</v>
      </c>
      <c r="B2309" s="51" t="s">
        <v>4733</v>
      </c>
      <c r="C2309" s="55" t="s">
        <v>136</v>
      </c>
      <c r="D2309" s="55"/>
      <c r="E2309" s="14">
        <v>24</v>
      </c>
      <c r="F2309" s="59" t="s">
        <v>230</v>
      </c>
    </row>
    <row r="2310" spans="1:6" x14ac:dyDescent="0.15">
      <c r="A2310" s="54" t="s">
        <v>4734</v>
      </c>
      <c r="B2310" s="51" t="s">
        <v>4735</v>
      </c>
      <c r="C2310" s="55" t="s">
        <v>136</v>
      </c>
      <c r="D2310" s="55"/>
      <c r="E2310" s="14">
        <v>24</v>
      </c>
      <c r="F2310" s="59" t="s">
        <v>230</v>
      </c>
    </row>
    <row r="2311" spans="1:6" x14ac:dyDescent="0.15">
      <c r="A2311" s="54" t="s">
        <v>4736</v>
      </c>
      <c r="B2311" s="51" t="s">
        <v>4737</v>
      </c>
      <c r="C2311" s="55" t="s">
        <v>136</v>
      </c>
      <c r="D2311" s="55"/>
      <c r="E2311" s="14">
        <v>34</v>
      </c>
      <c r="F2311" s="55" t="s">
        <v>230</v>
      </c>
    </row>
    <row r="2312" spans="1:6" x14ac:dyDescent="0.15">
      <c r="A2312" s="50" t="s">
        <v>4738</v>
      </c>
      <c r="B2312" s="51" t="s">
        <v>4739</v>
      </c>
      <c r="C2312" s="37" t="s">
        <v>136</v>
      </c>
      <c r="D2312" s="37"/>
      <c r="E2312" s="14">
        <v>39</v>
      </c>
      <c r="F2312" s="37" t="s">
        <v>230</v>
      </c>
    </row>
    <row r="2313" spans="1:6" x14ac:dyDescent="0.15">
      <c r="A2313" s="50" t="s">
        <v>4740</v>
      </c>
      <c r="B2313" s="51" t="s">
        <v>4741</v>
      </c>
      <c r="C2313" s="37" t="s">
        <v>136</v>
      </c>
      <c r="D2313" s="37"/>
      <c r="E2313" s="14">
        <v>39</v>
      </c>
      <c r="F2313" s="37" t="s">
        <v>230</v>
      </c>
    </row>
    <row r="2314" spans="1:6" x14ac:dyDescent="0.15">
      <c r="A2314" s="54" t="s">
        <v>4742</v>
      </c>
      <c r="B2314" s="51" t="s">
        <v>4743</v>
      </c>
      <c r="C2314" s="55" t="s">
        <v>136</v>
      </c>
      <c r="D2314" s="55"/>
      <c r="E2314" s="14">
        <v>30</v>
      </c>
      <c r="F2314" s="55" t="s">
        <v>230</v>
      </c>
    </row>
    <row r="2315" spans="1:6" x14ac:dyDescent="0.15">
      <c r="A2315" s="54" t="s">
        <v>4744</v>
      </c>
      <c r="B2315" s="51" t="s">
        <v>4745</v>
      </c>
      <c r="C2315" s="55" t="s">
        <v>136</v>
      </c>
      <c r="D2315" s="55"/>
      <c r="E2315" s="14">
        <v>235</v>
      </c>
      <c r="F2315" s="55" t="s">
        <v>230</v>
      </c>
    </row>
    <row r="2316" spans="1:6" x14ac:dyDescent="0.15">
      <c r="A2316" s="54" t="s">
        <v>4746</v>
      </c>
      <c r="B2316" s="51" t="s">
        <v>4747</v>
      </c>
      <c r="C2316" s="60" t="s">
        <v>136</v>
      </c>
      <c r="D2316" s="60"/>
      <c r="E2316" s="14">
        <v>439</v>
      </c>
      <c r="F2316" s="60" t="s">
        <v>230</v>
      </c>
    </row>
    <row r="2317" spans="1:6" x14ac:dyDescent="0.15">
      <c r="A2317" s="54" t="s">
        <v>4748</v>
      </c>
      <c r="B2317" s="51" t="s">
        <v>4749</v>
      </c>
      <c r="C2317" s="55" t="s">
        <v>136</v>
      </c>
      <c r="D2317" s="55"/>
      <c r="E2317" s="14">
        <v>470</v>
      </c>
      <c r="F2317" s="55" t="s">
        <v>230</v>
      </c>
    </row>
    <row r="2318" spans="1:6" x14ac:dyDescent="0.15">
      <c r="A2318" s="51" t="s">
        <v>4750</v>
      </c>
      <c r="B2318" s="51" t="s">
        <v>4751</v>
      </c>
      <c r="C2318" s="60" t="s">
        <v>136</v>
      </c>
      <c r="D2318" s="60"/>
      <c r="E2318" s="14">
        <v>863</v>
      </c>
      <c r="F2318" s="60" t="s">
        <v>230</v>
      </c>
    </row>
    <row r="2319" spans="1:6" x14ac:dyDescent="0.15">
      <c r="A2319" s="14" t="s">
        <v>4752</v>
      </c>
      <c r="B2319" s="44" t="s">
        <v>4753</v>
      </c>
      <c r="C2319" s="45" t="s">
        <v>136</v>
      </c>
      <c r="D2319" s="45"/>
      <c r="E2319" s="14">
        <v>214</v>
      </c>
      <c r="F2319" s="45" t="s">
        <v>230</v>
      </c>
    </row>
    <row r="2320" spans="1:6" x14ac:dyDescent="0.15">
      <c r="A2320" s="36" t="s">
        <v>4754</v>
      </c>
      <c r="B2320" s="38" t="s">
        <v>4755</v>
      </c>
      <c r="C2320" s="37" t="s">
        <v>136</v>
      </c>
      <c r="D2320" s="37"/>
      <c r="E2320" s="14">
        <v>220</v>
      </c>
      <c r="F2320" s="37" t="s">
        <v>230</v>
      </c>
    </row>
    <row r="2321" spans="1:6" x14ac:dyDescent="0.15">
      <c r="A2321" s="54" t="s">
        <v>4756</v>
      </c>
      <c r="B2321" s="51" t="s">
        <v>4757</v>
      </c>
      <c r="C2321" s="55" t="s">
        <v>136</v>
      </c>
      <c r="D2321" s="55" t="s">
        <v>136</v>
      </c>
      <c r="E2321" s="14">
        <v>209</v>
      </c>
      <c r="F2321" s="64" t="s">
        <v>230</v>
      </c>
    </row>
    <row r="2322" spans="1:6" x14ac:dyDescent="0.15">
      <c r="A2322" s="54" t="s">
        <v>4758</v>
      </c>
      <c r="B2322" s="51" t="s">
        <v>4759</v>
      </c>
      <c r="C2322" s="55" t="s">
        <v>136</v>
      </c>
      <c r="D2322" s="55" t="s">
        <v>136</v>
      </c>
      <c r="E2322" s="14">
        <v>417</v>
      </c>
      <c r="F2322" s="64" t="s">
        <v>230</v>
      </c>
    </row>
    <row r="2323" spans="1:6" x14ac:dyDescent="0.15">
      <c r="A2323" s="54" t="s">
        <v>4760</v>
      </c>
      <c r="B2323" s="51" t="s">
        <v>4761</v>
      </c>
      <c r="C2323" s="55" t="s">
        <v>136</v>
      </c>
      <c r="D2323" s="55" t="s">
        <v>136</v>
      </c>
      <c r="E2323" s="14">
        <v>267</v>
      </c>
      <c r="F2323" s="55" t="s">
        <v>230</v>
      </c>
    </row>
    <row r="2324" spans="1:6" x14ac:dyDescent="0.15">
      <c r="A2324" s="12" t="s">
        <v>4762</v>
      </c>
      <c r="B2324" s="12" t="s">
        <v>4763</v>
      </c>
      <c r="C2324" s="13" t="s">
        <v>136</v>
      </c>
      <c r="D2324" s="13"/>
      <c r="E2324" s="14">
        <v>385</v>
      </c>
      <c r="F2324" s="13" t="s">
        <v>230</v>
      </c>
    </row>
    <row r="2325" spans="1:6" x14ac:dyDescent="0.15">
      <c r="A2325" s="54" t="s">
        <v>4764</v>
      </c>
      <c r="B2325" s="51" t="s">
        <v>4765</v>
      </c>
      <c r="C2325" s="55" t="s">
        <v>136</v>
      </c>
      <c r="D2325" s="55" t="s">
        <v>136</v>
      </c>
      <c r="E2325" s="14">
        <v>230</v>
      </c>
      <c r="F2325" s="64" t="s">
        <v>230</v>
      </c>
    </row>
    <row r="2326" spans="1:6" x14ac:dyDescent="0.15">
      <c r="A2326" s="54" t="s">
        <v>4766</v>
      </c>
      <c r="B2326" s="51" t="s">
        <v>4767</v>
      </c>
      <c r="C2326" s="55" t="s">
        <v>136</v>
      </c>
      <c r="D2326" s="55" t="s">
        <v>136</v>
      </c>
      <c r="E2326" s="14">
        <v>460</v>
      </c>
      <c r="F2326" s="64" t="s">
        <v>230</v>
      </c>
    </row>
    <row r="2327" spans="1:6" x14ac:dyDescent="0.15">
      <c r="A2327" s="54" t="s">
        <v>4768</v>
      </c>
      <c r="B2327" s="51" t="s">
        <v>4769</v>
      </c>
      <c r="C2327" s="55" t="s">
        <v>136</v>
      </c>
      <c r="D2327" s="55" t="s">
        <v>136</v>
      </c>
      <c r="E2327" s="14">
        <v>294</v>
      </c>
      <c r="F2327" s="55" t="s">
        <v>230</v>
      </c>
    </row>
    <row r="2328" spans="1:6" x14ac:dyDescent="0.15">
      <c r="A2328" s="12" t="s">
        <v>4770</v>
      </c>
      <c r="B2328" s="12" t="s">
        <v>4771</v>
      </c>
      <c r="C2328" s="13" t="s">
        <v>136</v>
      </c>
      <c r="D2328" s="13"/>
      <c r="E2328" s="14">
        <v>425</v>
      </c>
      <c r="F2328" s="13" t="s">
        <v>230</v>
      </c>
    </row>
    <row r="2329" spans="1:6" x14ac:dyDescent="0.15">
      <c r="A2329" s="54" t="s">
        <v>4772</v>
      </c>
      <c r="B2329" s="51" t="s">
        <v>4773</v>
      </c>
      <c r="C2329" s="55" t="s">
        <v>136</v>
      </c>
      <c r="D2329" s="55" t="s">
        <v>136</v>
      </c>
      <c r="E2329" s="14">
        <v>144</v>
      </c>
      <c r="F2329" s="64" t="s">
        <v>230</v>
      </c>
    </row>
    <row r="2330" spans="1:6" x14ac:dyDescent="0.15">
      <c r="A2330" s="54" t="s">
        <v>4774</v>
      </c>
      <c r="B2330" s="51" t="s">
        <v>4775</v>
      </c>
      <c r="C2330" s="55" t="s">
        <v>136</v>
      </c>
      <c r="D2330" s="55" t="s">
        <v>136</v>
      </c>
      <c r="E2330" s="14">
        <v>288</v>
      </c>
      <c r="F2330" s="64" t="s">
        <v>230</v>
      </c>
    </row>
    <row r="2331" spans="1:6" x14ac:dyDescent="0.15">
      <c r="A2331" s="54" t="s">
        <v>4776</v>
      </c>
      <c r="B2331" s="51" t="s">
        <v>4777</v>
      </c>
      <c r="C2331" s="55" t="s">
        <v>136</v>
      </c>
      <c r="D2331" s="55" t="s">
        <v>136</v>
      </c>
      <c r="E2331" s="14">
        <v>184</v>
      </c>
      <c r="F2331" s="55" t="s">
        <v>230</v>
      </c>
    </row>
    <row r="2332" spans="1:6" x14ac:dyDescent="0.15">
      <c r="A2332" s="12" t="s">
        <v>4778</v>
      </c>
      <c r="B2332" s="12" t="s">
        <v>4779</v>
      </c>
      <c r="C2332" s="13" t="s">
        <v>136</v>
      </c>
      <c r="D2332" s="13"/>
      <c r="E2332" s="14">
        <v>265</v>
      </c>
      <c r="F2332" s="13" t="s">
        <v>230</v>
      </c>
    </row>
    <row r="2333" spans="1:6" x14ac:dyDescent="0.15">
      <c r="A2333" s="54" t="s">
        <v>4780</v>
      </c>
      <c r="B2333" s="51" t="s">
        <v>4781</v>
      </c>
      <c r="C2333" s="55" t="s">
        <v>136</v>
      </c>
      <c r="D2333" s="55" t="s">
        <v>136</v>
      </c>
      <c r="E2333" s="14">
        <v>288</v>
      </c>
      <c r="F2333" s="64" t="s">
        <v>230</v>
      </c>
    </row>
    <row r="2334" spans="1:6" x14ac:dyDescent="0.15">
      <c r="A2334" s="54" t="s">
        <v>4782</v>
      </c>
      <c r="B2334" s="51" t="s">
        <v>4783</v>
      </c>
      <c r="C2334" s="55" t="s">
        <v>136</v>
      </c>
      <c r="D2334" s="55" t="s">
        <v>136</v>
      </c>
      <c r="E2334" s="14">
        <v>575</v>
      </c>
      <c r="F2334" s="64" t="s">
        <v>230</v>
      </c>
    </row>
    <row r="2335" spans="1:6" x14ac:dyDescent="0.15">
      <c r="A2335" s="54" t="s">
        <v>4784</v>
      </c>
      <c r="B2335" s="51" t="s">
        <v>4785</v>
      </c>
      <c r="C2335" s="55" t="s">
        <v>136</v>
      </c>
      <c r="D2335" s="55" t="s">
        <v>136</v>
      </c>
      <c r="E2335" s="14">
        <v>368</v>
      </c>
      <c r="F2335" s="55" t="s">
        <v>230</v>
      </c>
    </row>
    <row r="2336" spans="1:6" x14ac:dyDescent="0.15">
      <c r="A2336" s="12" t="s">
        <v>4786</v>
      </c>
      <c r="B2336" s="12" t="s">
        <v>4787</v>
      </c>
      <c r="C2336" s="13" t="s">
        <v>136</v>
      </c>
      <c r="D2336" s="13"/>
      <c r="E2336" s="14">
        <v>531</v>
      </c>
      <c r="F2336" s="13" t="s">
        <v>230</v>
      </c>
    </row>
    <row r="2337" spans="1:6" x14ac:dyDescent="0.15">
      <c r="A2337" s="54" t="s">
        <v>4788</v>
      </c>
      <c r="B2337" s="51" t="s">
        <v>4789</v>
      </c>
      <c r="C2337" s="55" t="s">
        <v>136</v>
      </c>
      <c r="D2337" s="55" t="s">
        <v>136</v>
      </c>
      <c r="E2337" s="14">
        <v>245</v>
      </c>
      <c r="F2337" s="64" t="s">
        <v>230</v>
      </c>
    </row>
    <row r="2338" spans="1:6" x14ac:dyDescent="0.15">
      <c r="A2338" s="54" t="s">
        <v>4790</v>
      </c>
      <c r="B2338" s="51" t="s">
        <v>4791</v>
      </c>
      <c r="C2338" s="55" t="s">
        <v>136</v>
      </c>
      <c r="D2338" s="55" t="s">
        <v>136</v>
      </c>
      <c r="E2338" s="14">
        <v>489</v>
      </c>
      <c r="F2338" s="64" t="s">
        <v>230</v>
      </c>
    </row>
    <row r="2339" spans="1:6" x14ac:dyDescent="0.15">
      <c r="A2339" s="54" t="s">
        <v>4792</v>
      </c>
      <c r="B2339" s="51" t="s">
        <v>4793</v>
      </c>
      <c r="C2339" s="55" t="s">
        <v>136</v>
      </c>
      <c r="D2339" s="55" t="s">
        <v>136</v>
      </c>
      <c r="E2339" s="14">
        <v>313</v>
      </c>
      <c r="F2339" s="55" t="s">
        <v>230</v>
      </c>
    </row>
    <row r="2340" spans="1:6" x14ac:dyDescent="0.15">
      <c r="A2340" s="12" t="s">
        <v>4794</v>
      </c>
      <c r="B2340" s="12" t="s">
        <v>4795</v>
      </c>
      <c r="C2340" s="13" t="s">
        <v>136</v>
      </c>
      <c r="D2340" s="13"/>
      <c r="E2340" s="14">
        <v>451</v>
      </c>
      <c r="F2340" s="13" t="s">
        <v>230</v>
      </c>
    </row>
    <row r="2341" spans="1:6" x14ac:dyDescent="0.15">
      <c r="A2341" s="65" t="s">
        <v>4796</v>
      </c>
      <c r="B2341" s="51" t="s">
        <v>4797</v>
      </c>
      <c r="C2341" s="66" t="s">
        <v>136</v>
      </c>
      <c r="D2341" s="67"/>
      <c r="E2341" s="14">
        <v>370</v>
      </c>
      <c r="F2341" s="68" t="s">
        <v>230</v>
      </c>
    </row>
    <row r="2342" spans="1:6" x14ac:dyDescent="0.15">
      <c r="A2342" s="65" t="s">
        <v>4798</v>
      </c>
      <c r="B2342" s="51" t="s">
        <v>4799</v>
      </c>
      <c r="C2342" s="66" t="s">
        <v>136</v>
      </c>
      <c r="D2342" s="67"/>
      <c r="E2342" s="14">
        <v>490</v>
      </c>
      <c r="F2342" s="68" t="s">
        <v>230</v>
      </c>
    </row>
    <row r="2343" spans="1:6" x14ac:dyDescent="0.15">
      <c r="A2343" s="54" t="s">
        <v>4800</v>
      </c>
      <c r="B2343" s="51" t="s">
        <v>4801</v>
      </c>
      <c r="C2343" s="55" t="s">
        <v>136</v>
      </c>
      <c r="D2343" s="55"/>
      <c r="E2343" s="14">
        <v>600</v>
      </c>
      <c r="F2343" s="55" t="s">
        <v>230</v>
      </c>
    </row>
    <row r="2344" spans="1:6" x14ac:dyDescent="0.15">
      <c r="A2344" s="54" t="s">
        <v>4802</v>
      </c>
      <c r="B2344" s="51" t="s">
        <v>4803</v>
      </c>
      <c r="C2344" s="55" t="s">
        <v>136</v>
      </c>
      <c r="D2344" s="55"/>
      <c r="E2344" s="14">
        <v>800</v>
      </c>
      <c r="F2344" s="55" t="s">
        <v>230</v>
      </c>
    </row>
    <row r="2345" spans="1:6" x14ac:dyDescent="0.15">
      <c r="A2345" s="54" t="s">
        <v>4804</v>
      </c>
      <c r="B2345" s="51" t="s">
        <v>4805</v>
      </c>
      <c r="C2345" s="55" t="s">
        <v>136</v>
      </c>
      <c r="D2345" s="55"/>
      <c r="E2345" s="14">
        <v>420</v>
      </c>
      <c r="F2345" s="55" t="s">
        <v>230</v>
      </c>
    </row>
    <row r="2346" spans="1:6" x14ac:dyDescent="0.15">
      <c r="A2346" s="54" t="s">
        <v>4806</v>
      </c>
      <c r="B2346" s="51" t="s">
        <v>4807</v>
      </c>
      <c r="C2346" s="55" t="s">
        <v>136</v>
      </c>
      <c r="D2346" s="55"/>
      <c r="E2346" s="14">
        <v>560</v>
      </c>
      <c r="F2346" s="55" t="s">
        <v>230</v>
      </c>
    </row>
    <row r="2347" spans="1:6" x14ac:dyDescent="0.15">
      <c r="A2347" s="54" t="s">
        <v>4808</v>
      </c>
      <c r="B2347" s="51" t="s">
        <v>4809</v>
      </c>
      <c r="C2347" s="55" t="s">
        <v>136</v>
      </c>
      <c r="D2347" s="55" t="s">
        <v>136</v>
      </c>
      <c r="E2347" s="14">
        <v>167</v>
      </c>
      <c r="F2347" s="64" t="s">
        <v>230</v>
      </c>
    </row>
    <row r="2348" spans="1:6" x14ac:dyDescent="0.15">
      <c r="A2348" s="54" t="s">
        <v>4810</v>
      </c>
      <c r="B2348" s="51" t="s">
        <v>4811</v>
      </c>
      <c r="C2348" s="55" t="s">
        <v>136</v>
      </c>
      <c r="D2348" s="55" t="s">
        <v>136</v>
      </c>
      <c r="E2348" s="14">
        <v>334</v>
      </c>
      <c r="F2348" s="64" t="s">
        <v>230</v>
      </c>
    </row>
    <row r="2349" spans="1:6" x14ac:dyDescent="0.15">
      <c r="A2349" s="54" t="s">
        <v>4812</v>
      </c>
      <c r="B2349" s="51" t="s">
        <v>4813</v>
      </c>
      <c r="C2349" s="55" t="s">
        <v>136</v>
      </c>
      <c r="D2349" s="55" t="s">
        <v>136</v>
      </c>
      <c r="E2349" s="14">
        <v>213</v>
      </c>
      <c r="F2349" s="55" t="s">
        <v>230</v>
      </c>
    </row>
    <row r="2350" spans="1:6" x14ac:dyDescent="0.15">
      <c r="A2350" s="12" t="s">
        <v>4814</v>
      </c>
      <c r="B2350" s="12" t="s">
        <v>4815</v>
      </c>
      <c r="C2350" s="13" t="s">
        <v>136</v>
      </c>
      <c r="D2350" s="13"/>
      <c r="E2350" s="14">
        <v>308</v>
      </c>
      <c r="F2350" s="13" t="s">
        <v>230</v>
      </c>
    </row>
    <row r="2351" spans="1:6" x14ac:dyDescent="0.15">
      <c r="A2351" s="54" t="s">
        <v>4816</v>
      </c>
      <c r="B2351" s="51" t="s">
        <v>4817</v>
      </c>
      <c r="C2351" s="55" t="s">
        <v>136</v>
      </c>
      <c r="D2351" s="55" t="s">
        <v>136</v>
      </c>
      <c r="E2351" s="14">
        <v>184</v>
      </c>
      <c r="F2351" s="64" t="s">
        <v>230</v>
      </c>
    </row>
    <row r="2352" spans="1:6" x14ac:dyDescent="0.15">
      <c r="A2352" s="54" t="s">
        <v>4818</v>
      </c>
      <c r="B2352" s="51" t="s">
        <v>4819</v>
      </c>
      <c r="C2352" s="55" t="s">
        <v>136</v>
      </c>
      <c r="D2352" s="55" t="s">
        <v>136</v>
      </c>
      <c r="E2352" s="14">
        <v>368</v>
      </c>
      <c r="F2352" s="64" t="s">
        <v>230</v>
      </c>
    </row>
    <row r="2353" spans="1:6" x14ac:dyDescent="0.15">
      <c r="A2353" s="54" t="s">
        <v>4820</v>
      </c>
      <c r="B2353" s="51" t="s">
        <v>4821</v>
      </c>
      <c r="C2353" s="55" t="s">
        <v>136</v>
      </c>
      <c r="D2353" s="55" t="s">
        <v>136</v>
      </c>
      <c r="E2353" s="14">
        <v>235</v>
      </c>
      <c r="F2353" s="55" t="s">
        <v>230</v>
      </c>
    </row>
    <row r="2354" spans="1:6" x14ac:dyDescent="0.15">
      <c r="A2354" s="12" t="s">
        <v>4822</v>
      </c>
      <c r="B2354" s="12" t="s">
        <v>4823</v>
      </c>
      <c r="C2354" s="13" t="s">
        <v>136</v>
      </c>
      <c r="D2354" s="13"/>
      <c r="E2354" s="14">
        <v>340</v>
      </c>
      <c r="F2354" s="13" t="s">
        <v>230</v>
      </c>
    </row>
    <row r="2355" spans="1:6" x14ac:dyDescent="0.15">
      <c r="A2355" s="54" t="s">
        <v>4824</v>
      </c>
      <c r="B2355" s="51" t="s">
        <v>4825</v>
      </c>
      <c r="C2355" s="55" t="s">
        <v>136</v>
      </c>
      <c r="D2355" s="55" t="s">
        <v>136</v>
      </c>
      <c r="E2355" s="14">
        <v>230</v>
      </c>
      <c r="F2355" s="64" t="s">
        <v>230</v>
      </c>
    </row>
    <row r="2356" spans="1:6" x14ac:dyDescent="0.15">
      <c r="A2356" s="54" t="s">
        <v>4826</v>
      </c>
      <c r="B2356" s="51" t="s">
        <v>4827</v>
      </c>
      <c r="C2356" s="55" t="s">
        <v>136</v>
      </c>
      <c r="D2356" s="55" t="s">
        <v>136</v>
      </c>
      <c r="E2356" s="14">
        <v>230</v>
      </c>
      <c r="F2356" s="64" t="s">
        <v>230</v>
      </c>
    </row>
    <row r="2357" spans="1:6" x14ac:dyDescent="0.15">
      <c r="A2357" s="54" t="s">
        <v>4828</v>
      </c>
      <c r="B2357" s="51" t="s">
        <v>4829</v>
      </c>
      <c r="C2357" s="55" t="s">
        <v>136</v>
      </c>
      <c r="D2357" s="55" t="s">
        <v>136</v>
      </c>
      <c r="E2357" s="14">
        <v>147</v>
      </c>
      <c r="F2357" s="55" t="s">
        <v>230</v>
      </c>
    </row>
    <row r="2358" spans="1:6" x14ac:dyDescent="0.15">
      <c r="A2358" s="12" t="s">
        <v>4830</v>
      </c>
      <c r="B2358" s="12" t="s">
        <v>4831</v>
      </c>
      <c r="C2358" s="13" t="s">
        <v>136</v>
      </c>
      <c r="D2358" s="13"/>
      <c r="E2358" s="14">
        <v>212</v>
      </c>
      <c r="F2358" s="13" t="s">
        <v>230</v>
      </c>
    </row>
    <row r="2359" spans="1:6" x14ac:dyDescent="0.15">
      <c r="A2359" s="12" t="s">
        <v>4832</v>
      </c>
      <c r="B2359" s="26" t="s">
        <v>4833</v>
      </c>
      <c r="C2359" s="13" t="s">
        <v>136</v>
      </c>
      <c r="D2359" s="13"/>
      <c r="E2359" s="14">
        <v>135</v>
      </c>
      <c r="F2359" s="13" t="s">
        <v>230</v>
      </c>
    </row>
    <row r="2360" spans="1:6" x14ac:dyDescent="0.15">
      <c r="A2360" s="12" t="s">
        <v>4834</v>
      </c>
      <c r="B2360" s="26" t="s">
        <v>4835</v>
      </c>
      <c r="C2360" s="13" t="s">
        <v>136</v>
      </c>
      <c r="D2360" s="13"/>
      <c r="E2360" s="14">
        <v>180</v>
      </c>
      <c r="F2360" s="13" t="s">
        <v>230</v>
      </c>
    </row>
    <row r="2361" spans="1:6" x14ac:dyDescent="0.15">
      <c r="A2361" s="12" t="s">
        <v>4836</v>
      </c>
      <c r="B2361" s="26" t="s">
        <v>4837</v>
      </c>
      <c r="C2361" s="13" t="s">
        <v>136</v>
      </c>
      <c r="D2361" s="13"/>
      <c r="E2361" s="14">
        <v>106</v>
      </c>
      <c r="F2361" s="13" t="s">
        <v>230</v>
      </c>
    </row>
    <row r="2362" spans="1:6" x14ac:dyDescent="0.15">
      <c r="A2362" s="12" t="s">
        <v>4838</v>
      </c>
      <c r="B2362" s="26" t="s">
        <v>4839</v>
      </c>
      <c r="C2362" s="13" t="s">
        <v>136</v>
      </c>
      <c r="D2362" s="13"/>
      <c r="E2362" s="14">
        <v>144</v>
      </c>
      <c r="F2362" s="13" t="s">
        <v>230</v>
      </c>
    </row>
    <row r="2363" spans="1:6" x14ac:dyDescent="0.15">
      <c r="A2363" s="12" t="s">
        <v>4840</v>
      </c>
      <c r="B2363" s="26" t="s">
        <v>4841</v>
      </c>
      <c r="C2363" s="13" t="s">
        <v>139</v>
      </c>
      <c r="D2363" s="12"/>
      <c r="E2363" s="14">
        <v>11016</v>
      </c>
      <c r="F2363" s="13" t="s">
        <v>163</v>
      </c>
    </row>
    <row r="2364" spans="1:6" x14ac:dyDescent="0.15">
      <c r="A2364" s="12" t="s">
        <v>4842</v>
      </c>
      <c r="B2364" s="26" t="s">
        <v>4843</v>
      </c>
      <c r="C2364" s="13" t="s">
        <v>139</v>
      </c>
      <c r="D2364" s="12"/>
      <c r="E2364" s="14">
        <v>20250</v>
      </c>
      <c r="F2364" s="13" t="s">
        <v>163</v>
      </c>
    </row>
    <row r="2365" spans="1:6" x14ac:dyDescent="0.15">
      <c r="A2365" s="12" t="s">
        <v>4844</v>
      </c>
      <c r="B2365" s="26" t="s">
        <v>4845</v>
      </c>
      <c r="C2365" s="13" t="s">
        <v>139</v>
      </c>
      <c r="D2365" s="12"/>
      <c r="E2365" s="14">
        <v>3520</v>
      </c>
      <c r="F2365" s="13" t="s">
        <v>163</v>
      </c>
    </row>
    <row r="2366" spans="1:6" x14ac:dyDescent="0.15">
      <c r="A2366" s="12" t="s">
        <v>4846</v>
      </c>
      <c r="B2366" s="26" t="s">
        <v>4847</v>
      </c>
      <c r="C2366" s="13" t="s">
        <v>139</v>
      </c>
      <c r="D2366" s="13"/>
      <c r="E2366" s="14">
        <v>31062</v>
      </c>
      <c r="F2366" s="37" t="s">
        <v>163</v>
      </c>
    </row>
    <row r="2367" spans="1:6" x14ac:dyDescent="0.15">
      <c r="A2367" s="12" t="s">
        <v>4848</v>
      </c>
      <c r="B2367" s="26" t="s">
        <v>4849</v>
      </c>
      <c r="C2367" s="13" t="s">
        <v>140</v>
      </c>
      <c r="D2367" s="12"/>
      <c r="E2367" s="14">
        <v>4580</v>
      </c>
      <c r="F2367" s="13" t="s">
        <v>163</v>
      </c>
    </row>
    <row r="2368" spans="1:6" x14ac:dyDescent="0.15">
      <c r="A2368" s="12" t="s">
        <v>4850</v>
      </c>
      <c r="B2368" s="26" t="s">
        <v>4851</v>
      </c>
      <c r="C2368" s="13" t="s">
        <v>139</v>
      </c>
      <c r="D2368" s="12"/>
      <c r="E2368" s="14">
        <v>12960</v>
      </c>
      <c r="F2368" s="13" t="s">
        <v>163</v>
      </c>
    </row>
    <row r="2369" spans="1:6" x14ac:dyDescent="0.15">
      <c r="A2369" s="12" t="s">
        <v>4852</v>
      </c>
      <c r="B2369" s="26" t="s">
        <v>4853</v>
      </c>
      <c r="C2369" s="13" t="s">
        <v>139</v>
      </c>
      <c r="D2369" s="12"/>
      <c r="E2369" s="14">
        <v>3440</v>
      </c>
      <c r="F2369" s="13" t="s">
        <v>163</v>
      </c>
    </row>
    <row r="2370" spans="1:6" x14ac:dyDescent="0.15">
      <c r="A2370" s="12" t="s">
        <v>4854</v>
      </c>
      <c r="B2370" s="26" t="s">
        <v>4855</v>
      </c>
      <c r="C2370" s="13" t="s">
        <v>139</v>
      </c>
      <c r="D2370" s="12"/>
      <c r="E2370" s="14">
        <v>6660</v>
      </c>
      <c r="F2370" s="13" t="s">
        <v>163</v>
      </c>
    </row>
    <row r="2371" spans="1:6" x14ac:dyDescent="0.15">
      <c r="A2371" s="12" t="s">
        <v>4856</v>
      </c>
      <c r="B2371" s="26" t="s">
        <v>4857</v>
      </c>
      <c r="C2371" s="13" t="s">
        <v>139</v>
      </c>
      <c r="D2371" s="12"/>
      <c r="E2371" s="14">
        <v>27000</v>
      </c>
      <c r="F2371" s="13" t="s">
        <v>163</v>
      </c>
    </row>
    <row r="2372" spans="1:6" x14ac:dyDescent="0.15">
      <c r="A2372" s="12" t="s">
        <v>4858</v>
      </c>
      <c r="B2372" s="26" t="s">
        <v>4859</v>
      </c>
      <c r="C2372" s="13" t="s">
        <v>139</v>
      </c>
      <c r="D2372" s="12"/>
      <c r="E2372" s="14">
        <v>11021</v>
      </c>
      <c r="F2372" s="13" t="s">
        <v>163</v>
      </c>
    </row>
    <row r="2373" spans="1:6" x14ac:dyDescent="0.15">
      <c r="A2373" s="12" t="s">
        <v>4860</v>
      </c>
      <c r="B2373" s="26" t="s">
        <v>4861</v>
      </c>
      <c r="C2373" s="13" t="s">
        <v>139</v>
      </c>
      <c r="D2373" s="12"/>
      <c r="E2373" s="14">
        <v>5184</v>
      </c>
      <c r="F2373" s="13" t="s">
        <v>163</v>
      </c>
    </row>
    <row r="2374" spans="1:6" x14ac:dyDescent="0.15">
      <c r="A2374" s="12" t="s">
        <v>4862</v>
      </c>
      <c r="B2374" s="26" t="s">
        <v>4863</v>
      </c>
      <c r="C2374" s="13" t="s">
        <v>140</v>
      </c>
      <c r="D2374" s="12"/>
      <c r="E2374" s="14">
        <v>4225</v>
      </c>
      <c r="F2374" s="13" t="s">
        <v>163</v>
      </c>
    </row>
    <row r="2375" spans="1:6" x14ac:dyDescent="0.15">
      <c r="A2375" s="12" t="s">
        <v>4864</v>
      </c>
      <c r="B2375" s="26" t="s">
        <v>4865</v>
      </c>
      <c r="C2375" s="13" t="s">
        <v>139</v>
      </c>
      <c r="D2375" s="13"/>
      <c r="E2375" s="14">
        <v>21044</v>
      </c>
      <c r="F2375" s="37" t="s">
        <v>163</v>
      </c>
    </row>
    <row r="2376" spans="1:6" x14ac:dyDescent="0.15">
      <c r="A2376" s="12" t="s">
        <v>4866</v>
      </c>
      <c r="B2376" s="26" t="s">
        <v>4867</v>
      </c>
      <c r="C2376" s="13" t="s">
        <v>139</v>
      </c>
      <c r="D2376" s="12"/>
      <c r="E2376" s="14">
        <v>4928</v>
      </c>
      <c r="F2376" s="13" t="s">
        <v>163</v>
      </c>
    </row>
    <row r="2377" spans="1:6" x14ac:dyDescent="0.15">
      <c r="A2377" s="12" t="s">
        <v>4868</v>
      </c>
      <c r="B2377" s="26" t="s">
        <v>4869</v>
      </c>
      <c r="C2377" s="13" t="s">
        <v>139</v>
      </c>
      <c r="D2377" s="12"/>
      <c r="E2377" s="14">
        <v>1420</v>
      </c>
      <c r="F2377" s="13" t="s">
        <v>163</v>
      </c>
    </row>
    <row r="2378" spans="1:6" x14ac:dyDescent="0.15">
      <c r="A2378" s="12" t="s">
        <v>4870</v>
      </c>
      <c r="B2378" s="26" t="s">
        <v>4871</v>
      </c>
      <c r="C2378" s="13" t="s">
        <v>140</v>
      </c>
      <c r="D2378" s="12"/>
      <c r="E2378" s="14">
        <v>6050</v>
      </c>
      <c r="F2378" s="13" t="s">
        <v>163</v>
      </c>
    </row>
    <row r="2379" spans="1:6" x14ac:dyDescent="0.15">
      <c r="A2379" s="12" t="s">
        <v>4872</v>
      </c>
      <c r="B2379" s="26" t="s">
        <v>4873</v>
      </c>
      <c r="C2379" s="13" t="s">
        <v>139</v>
      </c>
      <c r="D2379" s="12"/>
      <c r="E2379" s="14">
        <v>4600</v>
      </c>
      <c r="F2379" s="13" t="s">
        <v>163</v>
      </c>
    </row>
    <row r="2380" spans="1:6" x14ac:dyDescent="0.15">
      <c r="A2380" s="12" t="s">
        <v>4874</v>
      </c>
      <c r="B2380" s="26" t="s">
        <v>4875</v>
      </c>
      <c r="C2380" s="13" t="s">
        <v>139</v>
      </c>
      <c r="D2380" s="12"/>
      <c r="E2380" s="14">
        <v>8876</v>
      </c>
      <c r="F2380" s="13" t="s">
        <v>163</v>
      </c>
    </row>
    <row r="2381" spans="1:6" x14ac:dyDescent="0.15">
      <c r="A2381" s="12" t="s">
        <v>4876</v>
      </c>
      <c r="B2381" s="26" t="s">
        <v>4877</v>
      </c>
      <c r="C2381" s="13" t="s">
        <v>139</v>
      </c>
      <c r="D2381" s="12"/>
      <c r="E2381" s="14">
        <v>15429</v>
      </c>
      <c r="F2381" s="13" t="s">
        <v>163</v>
      </c>
    </row>
    <row r="2382" spans="1:6" x14ac:dyDescent="0.15">
      <c r="A2382" s="12" t="s">
        <v>4878</v>
      </c>
      <c r="B2382" s="26" t="s">
        <v>4879</v>
      </c>
      <c r="C2382" s="13" t="s">
        <v>139</v>
      </c>
      <c r="D2382" s="12"/>
      <c r="E2382" s="14">
        <v>5376</v>
      </c>
      <c r="F2382" s="13" t="s">
        <v>163</v>
      </c>
    </row>
    <row r="2383" spans="1:6" x14ac:dyDescent="0.15">
      <c r="A2383" s="12" t="s">
        <v>4880</v>
      </c>
      <c r="B2383" s="26" t="s">
        <v>4881</v>
      </c>
      <c r="C2383" s="13" t="s">
        <v>140</v>
      </c>
      <c r="D2383" s="12"/>
      <c r="E2383" s="14">
        <v>6490</v>
      </c>
      <c r="F2383" s="13" t="s">
        <v>163</v>
      </c>
    </row>
    <row r="2384" spans="1:6" x14ac:dyDescent="0.15">
      <c r="A2384" s="12" t="s">
        <v>4882</v>
      </c>
      <c r="B2384" s="26" t="s">
        <v>4883</v>
      </c>
      <c r="C2384" s="13" t="s">
        <v>139</v>
      </c>
      <c r="D2384" s="13"/>
      <c r="E2384" s="14">
        <v>27425</v>
      </c>
      <c r="F2384" s="37" t="s">
        <v>163</v>
      </c>
    </row>
    <row r="2385" spans="1:6" x14ac:dyDescent="0.15">
      <c r="A2385" s="12" t="s">
        <v>4884</v>
      </c>
      <c r="B2385" s="26" t="s">
        <v>4885</v>
      </c>
      <c r="C2385" s="13" t="s">
        <v>140</v>
      </c>
      <c r="D2385" s="12"/>
      <c r="E2385" s="14">
        <v>4580</v>
      </c>
      <c r="F2385" s="13" t="s">
        <v>163</v>
      </c>
    </row>
    <row r="2386" spans="1:6" x14ac:dyDescent="0.15">
      <c r="A2386" s="12" t="s">
        <v>4886</v>
      </c>
      <c r="B2386" s="26" t="s">
        <v>4887</v>
      </c>
      <c r="C2386" s="13" t="s">
        <v>140</v>
      </c>
      <c r="D2386" s="12"/>
      <c r="E2386" s="14">
        <v>775</v>
      </c>
      <c r="F2386" s="13" t="s">
        <v>163</v>
      </c>
    </row>
    <row r="2387" spans="1:6" x14ac:dyDescent="0.15">
      <c r="A2387" s="12" t="s">
        <v>4888</v>
      </c>
      <c r="B2387" s="26" t="s">
        <v>4889</v>
      </c>
      <c r="C2387" s="13" t="s">
        <v>140</v>
      </c>
      <c r="D2387" s="12"/>
      <c r="E2387" s="14">
        <v>1650</v>
      </c>
      <c r="F2387" s="13" t="s">
        <v>163</v>
      </c>
    </row>
    <row r="2388" spans="1:6" x14ac:dyDescent="0.15">
      <c r="A2388" s="12" t="s">
        <v>4890</v>
      </c>
      <c r="B2388" s="26" t="s">
        <v>4891</v>
      </c>
      <c r="C2388" s="13" t="s">
        <v>140</v>
      </c>
      <c r="D2388" s="12"/>
      <c r="E2388" s="14">
        <v>3250</v>
      </c>
      <c r="F2388" s="13" t="s">
        <v>163</v>
      </c>
    </row>
    <row r="2389" spans="1:6" x14ac:dyDescent="0.15">
      <c r="A2389" s="12" t="s">
        <v>4892</v>
      </c>
      <c r="B2389" s="26" t="s">
        <v>4893</v>
      </c>
      <c r="C2389" s="13" t="s">
        <v>140</v>
      </c>
      <c r="D2389" s="12"/>
      <c r="E2389" s="14">
        <v>4225</v>
      </c>
      <c r="F2389" s="13" t="s">
        <v>163</v>
      </c>
    </row>
    <row r="2390" spans="1:6" x14ac:dyDescent="0.15">
      <c r="A2390" s="12" t="s">
        <v>4894</v>
      </c>
      <c r="B2390" s="26" t="s">
        <v>4895</v>
      </c>
      <c r="C2390" s="13" t="s">
        <v>140</v>
      </c>
      <c r="D2390" s="12"/>
      <c r="E2390" s="14">
        <v>645</v>
      </c>
      <c r="F2390" s="13" t="s">
        <v>163</v>
      </c>
    </row>
    <row r="2391" spans="1:6" x14ac:dyDescent="0.15">
      <c r="A2391" s="12" t="s">
        <v>4896</v>
      </c>
      <c r="B2391" s="26" t="s">
        <v>4897</v>
      </c>
      <c r="C2391" s="13" t="s">
        <v>140</v>
      </c>
      <c r="D2391" s="12"/>
      <c r="E2391" s="14">
        <v>4580</v>
      </c>
      <c r="F2391" s="13" t="s">
        <v>163</v>
      </c>
    </row>
    <row r="2392" spans="1:6" x14ac:dyDescent="0.15">
      <c r="A2392" s="12" t="s">
        <v>4898</v>
      </c>
      <c r="B2392" s="26" t="s">
        <v>4899</v>
      </c>
      <c r="C2392" s="13" t="s">
        <v>140</v>
      </c>
      <c r="D2392" s="12"/>
      <c r="E2392" s="14">
        <v>775</v>
      </c>
      <c r="F2392" s="13" t="s">
        <v>163</v>
      </c>
    </row>
    <row r="2393" spans="1:6" x14ac:dyDescent="0.15">
      <c r="A2393" s="12" t="s">
        <v>4900</v>
      </c>
      <c r="B2393" s="26" t="s">
        <v>4901</v>
      </c>
      <c r="C2393" s="13" t="s">
        <v>140</v>
      </c>
      <c r="D2393" s="12"/>
      <c r="E2393" s="14">
        <v>1650</v>
      </c>
      <c r="F2393" s="13" t="s">
        <v>163</v>
      </c>
    </row>
    <row r="2394" spans="1:6" x14ac:dyDescent="0.15">
      <c r="A2394" s="12" t="s">
        <v>4902</v>
      </c>
      <c r="B2394" s="26" t="s">
        <v>4903</v>
      </c>
      <c r="C2394" s="13" t="s">
        <v>140</v>
      </c>
      <c r="D2394" s="12"/>
      <c r="E2394" s="14">
        <v>3250</v>
      </c>
      <c r="F2394" s="13" t="s">
        <v>163</v>
      </c>
    </row>
    <row r="2395" spans="1:6" x14ac:dyDescent="0.15">
      <c r="A2395" s="12" t="s">
        <v>4904</v>
      </c>
      <c r="B2395" s="26" t="s">
        <v>4905</v>
      </c>
      <c r="C2395" s="13" t="s">
        <v>140</v>
      </c>
      <c r="D2395" s="12"/>
      <c r="E2395" s="14">
        <v>4225</v>
      </c>
      <c r="F2395" s="13" t="s">
        <v>163</v>
      </c>
    </row>
    <row r="2396" spans="1:6" x14ac:dyDescent="0.15">
      <c r="A2396" s="12" t="s">
        <v>4906</v>
      </c>
      <c r="B2396" s="26" t="s">
        <v>4907</v>
      </c>
      <c r="C2396" s="13" t="s">
        <v>140</v>
      </c>
      <c r="D2396" s="12"/>
      <c r="E2396" s="14">
        <v>925</v>
      </c>
      <c r="F2396" s="13" t="s">
        <v>163</v>
      </c>
    </row>
    <row r="2397" spans="1:6" x14ac:dyDescent="0.15">
      <c r="A2397" s="12" t="s">
        <v>4908</v>
      </c>
      <c r="B2397" s="26" t="s">
        <v>4909</v>
      </c>
      <c r="C2397" s="13" t="s">
        <v>140</v>
      </c>
      <c r="D2397" s="12"/>
      <c r="E2397" s="14">
        <v>645</v>
      </c>
      <c r="F2397" s="13" t="s">
        <v>163</v>
      </c>
    </row>
    <row r="2398" spans="1:6" x14ac:dyDescent="0.15">
      <c r="A2398" s="12" t="s">
        <v>4910</v>
      </c>
      <c r="B2398" s="26" t="s">
        <v>4911</v>
      </c>
      <c r="C2398" s="13" t="s">
        <v>140</v>
      </c>
      <c r="D2398" s="12"/>
      <c r="E2398" s="14">
        <v>6050</v>
      </c>
      <c r="F2398" s="13" t="s">
        <v>163</v>
      </c>
    </row>
    <row r="2399" spans="1:6" x14ac:dyDescent="0.15">
      <c r="A2399" s="12" t="s">
        <v>4912</v>
      </c>
      <c r="B2399" s="26" t="s">
        <v>4913</v>
      </c>
      <c r="C2399" s="13" t="s">
        <v>140</v>
      </c>
      <c r="D2399" s="12"/>
      <c r="E2399" s="14">
        <v>1195</v>
      </c>
      <c r="F2399" s="13" t="s">
        <v>163</v>
      </c>
    </row>
    <row r="2400" spans="1:6" x14ac:dyDescent="0.15">
      <c r="A2400" s="12" t="s">
        <v>4914</v>
      </c>
      <c r="B2400" s="26" t="s">
        <v>4915</v>
      </c>
      <c r="C2400" s="13" t="s">
        <v>140</v>
      </c>
      <c r="D2400" s="12"/>
      <c r="E2400" s="14">
        <v>2530</v>
      </c>
      <c r="F2400" s="13" t="s">
        <v>163</v>
      </c>
    </row>
    <row r="2401" spans="1:6" x14ac:dyDescent="0.15">
      <c r="A2401" s="12" t="s">
        <v>4916</v>
      </c>
      <c r="B2401" s="26" t="s">
        <v>4917</v>
      </c>
      <c r="C2401" s="13" t="s">
        <v>140</v>
      </c>
      <c r="D2401" s="12"/>
      <c r="E2401" s="14">
        <v>4995</v>
      </c>
      <c r="F2401" s="13" t="s">
        <v>163</v>
      </c>
    </row>
    <row r="2402" spans="1:6" x14ac:dyDescent="0.15">
      <c r="A2402" s="12" t="s">
        <v>4918</v>
      </c>
      <c r="B2402" s="26" t="s">
        <v>4919</v>
      </c>
      <c r="C2402" s="13" t="s">
        <v>140</v>
      </c>
      <c r="D2402" s="12"/>
      <c r="E2402" s="14">
        <v>6490</v>
      </c>
      <c r="F2402" s="13" t="s">
        <v>163</v>
      </c>
    </row>
    <row r="2403" spans="1:6" x14ac:dyDescent="0.15">
      <c r="A2403" s="12" t="s">
        <v>4920</v>
      </c>
      <c r="B2403" s="26" t="s">
        <v>4921</v>
      </c>
      <c r="C2403" s="13" t="s">
        <v>140</v>
      </c>
      <c r="D2403" s="12"/>
      <c r="E2403" s="14">
        <v>1425</v>
      </c>
      <c r="F2403" s="13" t="s">
        <v>163</v>
      </c>
    </row>
    <row r="2404" spans="1:6" x14ac:dyDescent="0.15">
      <c r="A2404" s="12" t="s">
        <v>4922</v>
      </c>
      <c r="B2404" s="26" t="s">
        <v>4923</v>
      </c>
      <c r="C2404" s="13" t="s">
        <v>140</v>
      </c>
      <c r="D2404" s="12"/>
      <c r="E2404" s="14">
        <v>945</v>
      </c>
      <c r="F2404" s="13" t="s">
        <v>163</v>
      </c>
    </row>
    <row r="2405" spans="1:6" x14ac:dyDescent="0.15">
      <c r="A2405" s="12" t="s">
        <v>4924</v>
      </c>
      <c r="B2405" s="26" t="s">
        <v>4925</v>
      </c>
      <c r="C2405" s="13" t="s">
        <v>140</v>
      </c>
      <c r="D2405" s="12"/>
      <c r="E2405" s="14">
        <v>775</v>
      </c>
      <c r="F2405" s="13" t="s">
        <v>163</v>
      </c>
    </row>
    <row r="2406" spans="1:6" x14ac:dyDescent="0.15">
      <c r="A2406" s="12" t="s">
        <v>4926</v>
      </c>
      <c r="B2406" s="26" t="s">
        <v>4927</v>
      </c>
      <c r="C2406" s="13" t="s">
        <v>140</v>
      </c>
      <c r="D2406" s="12"/>
      <c r="E2406" s="14">
        <v>4580</v>
      </c>
      <c r="F2406" s="13" t="s">
        <v>163</v>
      </c>
    </row>
    <row r="2407" spans="1:6" x14ac:dyDescent="0.15">
      <c r="A2407" s="12" t="s">
        <v>4928</v>
      </c>
      <c r="B2407" s="26" t="s">
        <v>4929</v>
      </c>
      <c r="C2407" s="13" t="s">
        <v>140</v>
      </c>
      <c r="D2407" s="12"/>
      <c r="E2407" s="14">
        <v>3250</v>
      </c>
      <c r="F2407" s="13" t="s">
        <v>163</v>
      </c>
    </row>
    <row r="2408" spans="1:6" x14ac:dyDescent="0.15">
      <c r="A2408" s="12" t="s">
        <v>4930</v>
      </c>
      <c r="B2408" s="26" t="s">
        <v>4931</v>
      </c>
      <c r="C2408" s="13" t="s">
        <v>140</v>
      </c>
      <c r="D2408" s="12"/>
      <c r="E2408" s="14">
        <v>1650</v>
      </c>
      <c r="F2408" s="13" t="s">
        <v>163</v>
      </c>
    </row>
    <row r="2409" spans="1:6" x14ac:dyDescent="0.15">
      <c r="A2409" s="12" t="s">
        <v>4932</v>
      </c>
      <c r="B2409" s="26" t="s">
        <v>4933</v>
      </c>
      <c r="C2409" s="13" t="s">
        <v>140</v>
      </c>
      <c r="D2409" s="12"/>
      <c r="E2409" s="14">
        <v>4225</v>
      </c>
      <c r="F2409" s="13" t="s">
        <v>163</v>
      </c>
    </row>
    <row r="2410" spans="1:6" x14ac:dyDescent="0.15">
      <c r="A2410" s="12" t="s">
        <v>4934</v>
      </c>
      <c r="B2410" s="26" t="s">
        <v>4935</v>
      </c>
      <c r="C2410" s="13" t="s">
        <v>140</v>
      </c>
      <c r="D2410" s="12"/>
      <c r="E2410" s="14">
        <v>925</v>
      </c>
      <c r="F2410" s="13" t="s">
        <v>163</v>
      </c>
    </row>
    <row r="2411" spans="1:6" x14ac:dyDescent="0.15">
      <c r="A2411" s="12" t="s">
        <v>4936</v>
      </c>
      <c r="B2411" s="26" t="s">
        <v>4937</v>
      </c>
      <c r="C2411" s="13" t="s">
        <v>140</v>
      </c>
      <c r="D2411" s="12"/>
      <c r="E2411" s="14">
        <v>645</v>
      </c>
      <c r="F2411" s="13" t="s">
        <v>163</v>
      </c>
    </row>
    <row r="2412" spans="1:6" x14ac:dyDescent="0.15">
      <c r="A2412" s="12" t="s">
        <v>4938</v>
      </c>
      <c r="B2412" s="26" t="s">
        <v>4939</v>
      </c>
      <c r="C2412" s="13" t="s">
        <v>140</v>
      </c>
      <c r="D2412" s="12"/>
      <c r="E2412" s="14">
        <v>1195</v>
      </c>
      <c r="F2412" s="13" t="s">
        <v>163</v>
      </c>
    </row>
    <row r="2413" spans="1:6" x14ac:dyDescent="0.15">
      <c r="A2413" s="12" t="s">
        <v>4940</v>
      </c>
      <c r="B2413" s="26" t="s">
        <v>4941</v>
      </c>
      <c r="C2413" s="13" t="s">
        <v>140</v>
      </c>
      <c r="D2413" s="12"/>
      <c r="E2413" s="14">
        <v>6050</v>
      </c>
      <c r="F2413" s="13" t="s">
        <v>163</v>
      </c>
    </row>
    <row r="2414" spans="1:6" x14ac:dyDescent="0.15">
      <c r="A2414" s="12" t="s">
        <v>4942</v>
      </c>
      <c r="B2414" s="26" t="s">
        <v>4943</v>
      </c>
      <c r="C2414" s="13" t="s">
        <v>140</v>
      </c>
      <c r="D2414" s="12"/>
      <c r="E2414" s="14">
        <v>4995</v>
      </c>
      <c r="F2414" s="13" t="s">
        <v>163</v>
      </c>
    </row>
    <row r="2415" spans="1:6" x14ac:dyDescent="0.15">
      <c r="A2415" s="12" t="s">
        <v>4944</v>
      </c>
      <c r="B2415" s="26" t="s">
        <v>4945</v>
      </c>
      <c r="C2415" s="13" t="s">
        <v>140</v>
      </c>
      <c r="D2415" s="12"/>
      <c r="E2415" s="14">
        <v>2530</v>
      </c>
      <c r="F2415" s="13" t="s">
        <v>163</v>
      </c>
    </row>
    <row r="2416" spans="1:6" x14ac:dyDescent="0.15">
      <c r="A2416" s="12" t="s">
        <v>4946</v>
      </c>
      <c r="B2416" s="26" t="s">
        <v>4947</v>
      </c>
      <c r="C2416" s="13" t="s">
        <v>140</v>
      </c>
      <c r="D2416" s="12"/>
      <c r="E2416" s="14">
        <v>6490</v>
      </c>
      <c r="F2416" s="13" t="s">
        <v>163</v>
      </c>
    </row>
    <row r="2417" spans="1:6" x14ac:dyDescent="0.15">
      <c r="A2417" s="12" t="s">
        <v>4948</v>
      </c>
      <c r="B2417" s="26" t="s">
        <v>4949</v>
      </c>
      <c r="C2417" s="13" t="s">
        <v>140</v>
      </c>
      <c r="D2417" s="12"/>
      <c r="E2417" s="14">
        <v>1425</v>
      </c>
      <c r="F2417" s="13" t="s">
        <v>163</v>
      </c>
    </row>
    <row r="2418" spans="1:6" x14ac:dyDescent="0.15">
      <c r="A2418" s="12" t="s">
        <v>4950</v>
      </c>
      <c r="B2418" s="26" t="s">
        <v>4951</v>
      </c>
      <c r="C2418" s="13" t="s">
        <v>140</v>
      </c>
      <c r="D2418" s="12"/>
      <c r="E2418" s="14">
        <v>945</v>
      </c>
      <c r="F2418" s="13" t="s">
        <v>163</v>
      </c>
    </row>
    <row r="2419" spans="1:6" x14ac:dyDescent="0.15">
      <c r="A2419" s="12" t="s">
        <v>4952</v>
      </c>
      <c r="B2419" s="26" t="s">
        <v>4953</v>
      </c>
      <c r="C2419" s="13" t="s">
        <v>140</v>
      </c>
      <c r="D2419" s="12"/>
      <c r="E2419" s="14">
        <v>2015</v>
      </c>
      <c r="F2419" s="13" t="s">
        <v>163</v>
      </c>
    </row>
    <row r="2420" spans="1:6" x14ac:dyDescent="0.15">
      <c r="A2420" s="12" t="s">
        <v>4954</v>
      </c>
      <c r="B2420" s="26" t="s">
        <v>4955</v>
      </c>
      <c r="C2420" s="13" t="s">
        <v>140</v>
      </c>
      <c r="D2420" s="12"/>
      <c r="E2420" s="14">
        <v>10260</v>
      </c>
      <c r="F2420" s="13" t="s">
        <v>163</v>
      </c>
    </row>
    <row r="2421" spans="1:6" x14ac:dyDescent="0.15">
      <c r="A2421" s="12" t="s">
        <v>4956</v>
      </c>
      <c r="B2421" s="26" t="s">
        <v>4957</v>
      </c>
      <c r="C2421" s="13" t="s">
        <v>140</v>
      </c>
      <c r="D2421" s="12"/>
      <c r="E2421" s="14">
        <v>6555</v>
      </c>
      <c r="F2421" s="13" t="s">
        <v>163</v>
      </c>
    </row>
    <row r="2422" spans="1:6" x14ac:dyDescent="0.15">
      <c r="A2422" s="12" t="s">
        <v>4958</v>
      </c>
      <c r="B2422" s="26" t="s">
        <v>4959</v>
      </c>
      <c r="C2422" s="13" t="s">
        <v>140</v>
      </c>
      <c r="D2422" s="12"/>
      <c r="E2422" s="14">
        <v>4285</v>
      </c>
      <c r="F2422" s="13" t="s">
        <v>163</v>
      </c>
    </row>
    <row r="2423" spans="1:6" x14ac:dyDescent="0.15">
      <c r="A2423" s="12" t="s">
        <v>4960</v>
      </c>
      <c r="B2423" s="26" t="s">
        <v>4961</v>
      </c>
      <c r="C2423" s="13" t="s">
        <v>140</v>
      </c>
      <c r="D2423" s="12"/>
      <c r="E2423" s="14">
        <v>8520</v>
      </c>
      <c r="F2423" s="13" t="s">
        <v>163</v>
      </c>
    </row>
    <row r="2424" spans="1:6" x14ac:dyDescent="0.15">
      <c r="A2424" s="12" t="s">
        <v>4962</v>
      </c>
      <c r="B2424" s="26" t="s">
        <v>4963</v>
      </c>
      <c r="C2424" s="13" t="s">
        <v>140</v>
      </c>
      <c r="D2424" s="12"/>
      <c r="E2424" s="14">
        <v>2410</v>
      </c>
      <c r="F2424" s="13" t="s">
        <v>163</v>
      </c>
    </row>
    <row r="2425" spans="1:6" x14ac:dyDescent="0.15">
      <c r="A2425" s="12" t="s">
        <v>4964</v>
      </c>
      <c r="B2425" s="26" t="s">
        <v>4965</v>
      </c>
      <c r="C2425" s="13" t="s">
        <v>140</v>
      </c>
      <c r="D2425" s="12"/>
      <c r="E2425" s="14">
        <v>1675</v>
      </c>
      <c r="F2425" s="13" t="s">
        <v>163</v>
      </c>
    </row>
    <row r="2426" spans="1:6" x14ac:dyDescent="0.15">
      <c r="A2426" s="12" t="s">
        <v>4966</v>
      </c>
      <c r="B2426" s="26" t="s">
        <v>4967</v>
      </c>
      <c r="C2426" s="13" t="s">
        <v>140</v>
      </c>
      <c r="D2426" s="12"/>
      <c r="E2426" s="14">
        <v>2835</v>
      </c>
      <c r="F2426" s="13" t="s">
        <v>163</v>
      </c>
    </row>
    <row r="2427" spans="1:6" x14ac:dyDescent="0.15">
      <c r="A2427" s="12" t="s">
        <v>4968</v>
      </c>
      <c r="B2427" s="26" t="s">
        <v>4969</v>
      </c>
      <c r="C2427" s="13" t="s">
        <v>140</v>
      </c>
      <c r="D2427" s="12"/>
      <c r="E2427" s="14">
        <v>13945</v>
      </c>
      <c r="F2427" s="13" t="s">
        <v>163</v>
      </c>
    </row>
    <row r="2428" spans="1:6" x14ac:dyDescent="0.15">
      <c r="A2428" s="12" t="s">
        <v>4970</v>
      </c>
      <c r="B2428" s="26" t="s">
        <v>4971</v>
      </c>
      <c r="C2428" s="13" t="s">
        <v>140</v>
      </c>
      <c r="D2428" s="12"/>
      <c r="E2428" s="14">
        <v>8735</v>
      </c>
      <c r="F2428" s="13" t="s">
        <v>163</v>
      </c>
    </row>
    <row r="2429" spans="1:6" x14ac:dyDescent="0.15">
      <c r="A2429" s="12" t="s">
        <v>4972</v>
      </c>
      <c r="B2429" s="26" t="s">
        <v>4973</v>
      </c>
      <c r="C2429" s="13" t="s">
        <v>140</v>
      </c>
      <c r="D2429" s="12"/>
      <c r="E2429" s="14">
        <v>5995</v>
      </c>
      <c r="F2429" s="13" t="s">
        <v>163</v>
      </c>
    </row>
    <row r="2430" spans="1:6" x14ac:dyDescent="0.15">
      <c r="A2430" s="12" t="s">
        <v>4974</v>
      </c>
      <c r="B2430" s="26" t="s">
        <v>4975</v>
      </c>
      <c r="C2430" s="13" t="s">
        <v>140</v>
      </c>
      <c r="D2430" s="12"/>
      <c r="E2430" s="14">
        <v>11360</v>
      </c>
      <c r="F2430" s="13" t="s">
        <v>163</v>
      </c>
    </row>
    <row r="2431" spans="1:6" x14ac:dyDescent="0.15">
      <c r="A2431" s="12" t="s">
        <v>4976</v>
      </c>
      <c r="B2431" s="26" t="s">
        <v>4977</v>
      </c>
      <c r="C2431" s="13" t="s">
        <v>140</v>
      </c>
      <c r="D2431" s="12"/>
      <c r="E2431" s="14">
        <v>3375</v>
      </c>
      <c r="F2431" s="13" t="s">
        <v>163</v>
      </c>
    </row>
    <row r="2432" spans="1:6" x14ac:dyDescent="0.15">
      <c r="A2432" s="12" t="s">
        <v>4978</v>
      </c>
      <c r="B2432" s="26" t="s">
        <v>4979</v>
      </c>
      <c r="C2432" s="13" t="s">
        <v>140</v>
      </c>
      <c r="D2432" s="12"/>
      <c r="E2432" s="14">
        <v>2235</v>
      </c>
      <c r="F2432" s="13" t="s">
        <v>163</v>
      </c>
    </row>
    <row r="2433" spans="1:6" x14ac:dyDescent="0.15">
      <c r="A2433" s="12" t="s">
        <v>4980</v>
      </c>
      <c r="B2433" s="26" t="s">
        <v>4981</v>
      </c>
      <c r="C2433" s="13" t="s">
        <v>140</v>
      </c>
      <c r="D2433" s="12"/>
      <c r="E2433" s="14">
        <v>0</v>
      </c>
      <c r="F2433" s="13" t="s">
        <v>163</v>
      </c>
    </row>
    <row r="2434" spans="1:6" x14ac:dyDescent="0.15">
      <c r="A2434" s="12" t="s">
        <v>4982</v>
      </c>
      <c r="B2434" s="26" t="s">
        <v>4983</v>
      </c>
      <c r="C2434" s="13" t="s">
        <v>140</v>
      </c>
      <c r="D2434" s="12"/>
      <c r="E2434" s="14">
        <v>0</v>
      </c>
      <c r="F2434" s="13" t="s">
        <v>163</v>
      </c>
    </row>
    <row r="2435" spans="1:6" x14ac:dyDescent="0.15">
      <c r="A2435" s="12" t="s">
        <v>4984</v>
      </c>
      <c r="B2435" s="26" t="s">
        <v>4985</v>
      </c>
      <c r="C2435" s="13" t="s">
        <v>140</v>
      </c>
      <c r="D2435" s="12"/>
      <c r="E2435" s="14">
        <v>10260</v>
      </c>
      <c r="F2435" s="13" t="s">
        <v>163</v>
      </c>
    </row>
    <row r="2436" spans="1:6" x14ac:dyDescent="0.15">
      <c r="A2436" s="12" t="s">
        <v>4986</v>
      </c>
      <c r="B2436" s="26" t="s">
        <v>4987</v>
      </c>
      <c r="C2436" s="13" t="s">
        <v>140</v>
      </c>
      <c r="D2436" s="12"/>
      <c r="E2436" s="14">
        <v>10260</v>
      </c>
      <c r="F2436" s="13" t="s">
        <v>163</v>
      </c>
    </row>
    <row r="2437" spans="1:6" x14ac:dyDescent="0.15">
      <c r="A2437" s="12" t="s">
        <v>4988</v>
      </c>
      <c r="B2437" s="26" t="s">
        <v>4989</v>
      </c>
      <c r="C2437" s="13" t="s">
        <v>140</v>
      </c>
      <c r="D2437" s="12"/>
      <c r="E2437" s="14">
        <v>0</v>
      </c>
      <c r="F2437" s="13" t="s">
        <v>163</v>
      </c>
    </row>
    <row r="2438" spans="1:6" x14ac:dyDescent="0.15">
      <c r="A2438" s="12" t="s">
        <v>4990</v>
      </c>
      <c r="B2438" s="26" t="s">
        <v>4991</v>
      </c>
      <c r="C2438" s="13" t="s">
        <v>140</v>
      </c>
      <c r="D2438" s="12"/>
      <c r="E2438" s="14">
        <v>0</v>
      </c>
      <c r="F2438" s="13" t="s">
        <v>163</v>
      </c>
    </row>
    <row r="2439" spans="1:6" x14ac:dyDescent="0.15">
      <c r="A2439" s="12" t="s">
        <v>4992</v>
      </c>
      <c r="B2439" s="26" t="s">
        <v>4993</v>
      </c>
      <c r="C2439" s="13" t="s">
        <v>140</v>
      </c>
      <c r="D2439" s="12"/>
      <c r="E2439" s="14">
        <v>2015</v>
      </c>
      <c r="F2439" s="13" t="s">
        <v>163</v>
      </c>
    </row>
    <row r="2440" spans="1:6" x14ac:dyDescent="0.15">
      <c r="A2440" s="12" t="s">
        <v>4994</v>
      </c>
      <c r="B2440" s="26" t="s">
        <v>4995</v>
      </c>
      <c r="C2440" s="13" t="s">
        <v>140</v>
      </c>
      <c r="D2440" s="12"/>
      <c r="E2440" s="14">
        <v>2015</v>
      </c>
      <c r="F2440" s="13" t="s">
        <v>163</v>
      </c>
    </row>
    <row r="2441" spans="1:6" x14ac:dyDescent="0.15">
      <c r="A2441" s="12" t="s">
        <v>4996</v>
      </c>
      <c r="B2441" s="26" t="s">
        <v>4997</v>
      </c>
      <c r="C2441" s="13" t="s">
        <v>140</v>
      </c>
      <c r="D2441" s="12"/>
      <c r="E2441" s="14">
        <v>0</v>
      </c>
      <c r="F2441" s="13" t="s">
        <v>163</v>
      </c>
    </row>
    <row r="2442" spans="1:6" x14ac:dyDescent="0.15">
      <c r="A2442" s="12" t="s">
        <v>4998</v>
      </c>
      <c r="B2442" s="26" t="s">
        <v>4999</v>
      </c>
      <c r="C2442" s="13" t="s">
        <v>140</v>
      </c>
      <c r="D2442" s="12"/>
      <c r="E2442" s="14">
        <v>0</v>
      </c>
      <c r="F2442" s="13" t="s">
        <v>163</v>
      </c>
    </row>
    <row r="2443" spans="1:6" x14ac:dyDescent="0.15">
      <c r="A2443" s="12" t="s">
        <v>5000</v>
      </c>
      <c r="B2443" s="26" t="s">
        <v>5001</v>
      </c>
      <c r="C2443" s="13" t="s">
        <v>140</v>
      </c>
      <c r="D2443" s="12"/>
      <c r="E2443" s="14">
        <v>0</v>
      </c>
      <c r="F2443" s="13" t="s">
        <v>163</v>
      </c>
    </row>
    <row r="2444" spans="1:6" x14ac:dyDescent="0.15">
      <c r="A2444" s="12" t="s">
        <v>5002</v>
      </c>
      <c r="B2444" s="26" t="s">
        <v>5003</v>
      </c>
      <c r="C2444" s="13" t="s">
        <v>140</v>
      </c>
      <c r="D2444" s="12"/>
      <c r="E2444" s="14">
        <v>0</v>
      </c>
      <c r="F2444" s="13" t="s">
        <v>163</v>
      </c>
    </row>
    <row r="2445" spans="1:6" x14ac:dyDescent="0.15">
      <c r="A2445" s="12" t="s">
        <v>5004</v>
      </c>
      <c r="B2445" s="26" t="s">
        <v>5005</v>
      </c>
      <c r="C2445" s="13" t="s">
        <v>140</v>
      </c>
      <c r="D2445" s="12"/>
      <c r="E2445" s="14">
        <v>0</v>
      </c>
      <c r="F2445" s="13" t="s">
        <v>163</v>
      </c>
    </row>
    <row r="2446" spans="1:6" x14ac:dyDescent="0.15">
      <c r="A2446" s="12" t="s">
        <v>5006</v>
      </c>
      <c r="B2446" s="26" t="s">
        <v>5007</v>
      </c>
      <c r="C2446" s="13" t="s">
        <v>140</v>
      </c>
      <c r="D2446" s="12"/>
      <c r="E2446" s="14">
        <v>0</v>
      </c>
      <c r="F2446" s="13" t="s">
        <v>163</v>
      </c>
    </row>
    <row r="2447" spans="1:6" x14ac:dyDescent="0.15">
      <c r="A2447" s="12" t="s">
        <v>5008</v>
      </c>
      <c r="B2447" s="26" t="s">
        <v>5009</v>
      </c>
      <c r="C2447" s="13" t="s">
        <v>140</v>
      </c>
      <c r="D2447" s="12"/>
      <c r="E2447" s="14">
        <v>0</v>
      </c>
      <c r="F2447" s="13" t="s">
        <v>163</v>
      </c>
    </row>
    <row r="2448" spans="1:6" x14ac:dyDescent="0.15">
      <c r="A2448" s="12" t="s">
        <v>5010</v>
      </c>
      <c r="B2448" s="26" t="s">
        <v>5011</v>
      </c>
      <c r="C2448" s="13" t="s">
        <v>140</v>
      </c>
      <c r="D2448" s="12"/>
      <c r="E2448" s="14">
        <v>0</v>
      </c>
      <c r="F2448" s="13" t="s">
        <v>163</v>
      </c>
    </row>
    <row r="2449" spans="1:6" x14ac:dyDescent="0.15">
      <c r="A2449" s="12" t="s">
        <v>5012</v>
      </c>
      <c r="B2449" s="26" t="s">
        <v>5013</v>
      </c>
      <c r="C2449" s="13" t="s">
        <v>140</v>
      </c>
      <c r="D2449" s="12"/>
      <c r="E2449" s="14">
        <v>0</v>
      </c>
      <c r="F2449" s="13" t="s">
        <v>163</v>
      </c>
    </row>
    <row r="2450" spans="1:6" x14ac:dyDescent="0.15">
      <c r="A2450" s="12" t="s">
        <v>5014</v>
      </c>
      <c r="B2450" s="26" t="s">
        <v>5015</v>
      </c>
      <c r="C2450" s="13" t="s">
        <v>140</v>
      </c>
      <c r="D2450" s="12"/>
      <c r="E2450" s="14">
        <v>0</v>
      </c>
      <c r="F2450" s="13" t="s">
        <v>163</v>
      </c>
    </row>
    <row r="2451" spans="1:6" x14ac:dyDescent="0.15">
      <c r="A2451" s="12" t="s">
        <v>5016</v>
      </c>
      <c r="B2451" s="26" t="s">
        <v>5017</v>
      </c>
      <c r="C2451" s="13" t="s">
        <v>140</v>
      </c>
      <c r="D2451" s="12"/>
      <c r="E2451" s="14">
        <v>0</v>
      </c>
      <c r="F2451" s="13" t="s">
        <v>163</v>
      </c>
    </row>
    <row r="2452" spans="1:6" x14ac:dyDescent="0.15">
      <c r="A2452" s="12" t="s">
        <v>5018</v>
      </c>
      <c r="B2452" s="26" t="s">
        <v>5019</v>
      </c>
      <c r="C2452" s="13" t="s">
        <v>140</v>
      </c>
      <c r="D2452" s="12"/>
      <c r="E2452" s="14">
        <v>0</v>
      </c>
      <c r="F2452" s="13" t="s">
        <v>163</v>
      </c>
    </row>
    <row r="2453" spans="1:6" x14ac:dyDescent="0.15">
      <c r="A2453" s="12" t="s">
        <v>5020</v>
      </c>
      <c r="B2453" s="26" t="s">
        <v>5021</v>
      </c>
      <c r="C2453" s="13" t="s">
        <v>140</v>
      </c>
      <c r="D2453" s="12"/>
      <c r="E2453" s="14">
        <v>0</v>
      </c>
      <c r="F2453" s="13" t="s">
        <v>163</v>
      </c>
    </row>
    <row r="2454" spans="1:6" x14ac:dyDescent="0.15">
      <c r="A2454" s="12" t="s">
        <v>5022</v>
      </c>
      <c r="B2454" s="26" t="s">
        <v>5023</v>
      </c>
      <c r="C2454" s="13" t="s">
        <v>140</v>
      </c>
      <c r="D2454" s="12"/>
      <c r="E2454" s="14">
        <v>0</v>
      </c>
      <c r="F2454" s="13" t="s">
        <v>163</v>
      </c>
    </row>
    <row r="2455" spans="1:6" x14ac:dyDescent="0.15">
      <c r="A2455" s="12" t="s">
        <v>5024</v>
      </c>
      <c r="B2455" s="26" t="s">
        <v>5025</v>
      </c>
      <c r="C2455" s="13" t="s">
        <v>140</v>
      </c>
      <c r="D2455" s="12"/>
      <c r="E2455" s="14">
        <v>0</v>
      </c>
      <c r="F2455" s="13" t="s">
        <v>163</v>
      </c>
    </row>
    <row r="2456" spans="1:6" x14ac:dyDescent="0.15">
      <c r="A2456" s="12" t="s">
        <v>5026</v>
      </c>
      <c r="B2456" s="26" t="s">
        <v>5027</v>
      </c>
      <c r="C2456" s="13" t="s">
        <v>140</v>
      </c>
      <c r="D2456" s="12"/>
      <c r="E2456" s="14">
        <v>4285</v>
      </c>
      <c r="F2456" s="13" t="s">
        <v>163</v>
      </c>
    </row>
    <row r="2457" spans="1:6" x14ac:dyDescent="0.15">
      <c r="A2457" s="12" t="s">
        <v>5028</v>
      </c>
      <c r="B2457" s="26" t="s">
        <v>5029</v>
      </c>
      <c r="C2457" s="13" t="s">
        <v>140</v>
      </c>
      <c r="D2457" s="12"/>
      <c r="E2457" s="14">
        <v>4285</v>
      </c>
      <c r="F2457" s="13" t="s">
        <v>163</v>
      </c>
    </row>
    <row r="2458" spans="1:6" x14ac:dyDescent="0.15">
      <c r="A2458" s="12" t="s">
        <v>5030</v>
      </c>
      <c r="B2458" s="26" t="s">
        <v>5031</v>
      </c>
      <c r="C2458" s="13" t="s">
        <v>140</v>
      </c>
      <c r="D2458" s="12"/>
      <c r="E2458" s="14">
        <v>6555</v>
      </c>
      <c r="F2458" s="13" t="s">
        <v>163</v>
      </c>
    </row>
    <row r="2459" spans="1:6" x14ac:dyDescent="0.15">
      <c r="A2459" s="12" t="s">
        <v>5032</v>
      </c>
      <c r="B2459" s="26" t="s">
        <v>5033</v>
      </c>
      <c r="C2459" s="13" t="s">
        <v>140</v>
      </c>
      <c r="D2459" s="12"/>
      <c r="E2459" s="14">
        <v>6555</v>
      </c>
      <c r="F2459" s="13" t="s">
        <v>163</v>
      </c>
    </row>
    <row r="2460" spans="1:6" x14ac:dyDescent="0.15">
      <c r="A2460" s="12" t="s">
        <v>5034</v>
      </c>
      <c r="B2460" s="26" t="s">
        <v>5035</v>
      </c>
      <c r="C2460" s="13" t="s">
        <v>140</v>
      </c>
      <c r="D2460" s="12"/>
      <c r="E2460" s="14">
        <v>8520</v>
      </c>
      <c r="F2460" s="13" t="s">
        <v>163</v>
      </c>
    </row>
    <row r="2461" spans="1:6" x14ac:dyDescent="0.15">
      <c r="A2461" s="12" t="s">
        <v>5036</v>
      </c>
      <c r="B2461" s="26" t="s">
        <v>5037</v>
      </c>
      <c r="C2461" s="13" t="s">
        <v>140</v>
      </c>
      <c r="D2461" s="12"/>
      <c r="E2461" s="14">
        <v>8520</v>
      </c>
      <c r="F2461" s="13" t="s">
        <v>163</v>
      </c>
    </row>
    <row r="2462" spans="1:6" x14ac:dyDescent="0.15">
      <c r="A2462" s="12" t="s">
        <v>5038</v>
      </c>
      <c r="B2462" s="26" t="s">
        <v>5039</v>
      </c>
      <c r="C2462" s="13" t="s">
        <v>140</v>
      </c>
      <c r="D2462" s="12"/>
      <c r="E2462" s="14">
        <v>1675</v>
      </c>
      <c r="F2462" s="13" t="s">
        <v>163</v>
      </c>
    </row>
    <row r="2463" spans="1:6" x14ac:dyDescent="0.15">
      <c r="A2463" s="12" t="s">
        <v>5040</v>
      </c>
      <c r="B2463" s="26" t="s">
        <v>5041</v>
      </c>
      <c r="C2463" s="13" t="s">
        <v>140</v>
      </c>
      <c r="D2463" s="12"/>
      <c r="E2463" s="14">
        <v>1675</v>
      </c>
      <c r="F2463" s="13" t="s">
        <v>163</v>
      </c>
    </row>
    <row r="2464" spans="1:6" x14ac:dyDescent="0.15">
      <c r="A2464" s="12" t="s">
        <v>5042</v>
      </c>
      <c r="B2464" s="26" t="s">
        <v>5043</v>
      </c>
      <c r="C2464" s="13" t="s">
        <v>140</v>
      </c>
      <c r="D2464" s="13"/>
      <c r="E2464" s="14">
        <v>10260</v>
      </c>
      <c r="F2464" s="37" t="s">
        <v>163</v>
      </c>
    </row>
    <row r="2465" spans="1:6" x14ac:dyDescent="0.15">
      <c r="A2465" s="12" t="s">
        <v>5044</v>
      </c>
      <c r="B2465" s="26" t="s">
        <v>5045</v>
      </c>
      <c r="C2465" s="13" t="s">
        <v>140</v>
      </c>
      <c r="D2465" s="12"/>
      <c r="E2465" s="14">
        <v>2015</v>
      </c>
      <c r="F2465" s="13" t="s">
        <v>163</v>
      </c>
    </row>
    <row r="2466" spans="1:6" x14ac:dyDescent="0.15">
      <c r="A2466" s="12" t="s">
        <v>5046</v>
      </c>
      <c r="B2466" s="26" t="s">
        <v>5047</v>
      </c>
      <c r="C2466" s="13" t="s">
        <v>140</v>
      </c>
      <c r="D2466" s="12"/>
      <c r="E2466" s="14">
        <v>4285</v>
      </c>
      <c r="F2466" s="13" t="s">
        <v>163</v>
      </c>
    </row>
    <row r="2467" spans="1:6" x14ac:dyDescent="0.15">
      <c r="A2467" s="12" t="s">
        <v>5048</v>
      </c>
      <c r="B2467" s="26" t="s">
        <v>5049</v>
      </c>
      <c r="C2467" s="13" t="s">
        <v>140</v>
      </c>
      <c r="D2467" s="12"/>
      <c r="E2467" s="14">
        <v>6555</v>
      </c>
      <c r="F2467" s="13" t="s">
        <v>163</v>
      </c>
    </row>
    <row r="2468" spans="1:6" x14ac:dyDescent="0.15">
      <c r="A2468" s="12" t="s">
        <v>5050</v>
      </c>
      <c r="B2468" s="26" t="s">
        <v>5051</v>
      </c>
      <c r="C2468" s="13" t="s">
        <v>140</v>
      </c>
      <c r="D2468" s="12"/>
      <c r="E2468" s="14">
        <v>8520</v>
      </c>
      <c r="F2468" s="13" t="s">
        <v>163</v>
      </c>
    </row>
    <row r="2469" spans="1:6" x14ac:dyDescent="0.15">
      <c r="A2469" s="12" t="s">
        <v>5052</v>
      </c>
      <c r="B2469" s="26" t="s">
        <v>5053</v>
      </c>
      <c r="C2469" s="13" t="s">
        <v>140</v>
      </c>
      <c r="D2469" s="12"/>
      <c r="E2469" s="14">
        <v>2410</v>
      </c>
      <c r="F2469" s="13" t="s">
        <v>163</v>
      </c>
    </row>
    <row r="2470" spans="1:6" x14ac:dyDescent="0.15">
      <c r="A2470" s="12" t="s">
        <v>5054</v>
      </c>
      <c r="B2470" s="26" t="s">
        <v>5055</v>
      </c>
      <c r="C2470" s="13" t="s">
        <v>140</v>
      </c>
      <c r="D2470" s="12"/>
      <c r="E2470" s="14">
        <v>1675</v>
      </c>
      <c r="F2470" s="13" t="s">
        <v>163</v>
      </c>
    </row>
    <row r="2471" spans="1:6" x14ac:dyDescent="0.15">
      <c r="A2471" s="12" t="s">
        <v>5056</v>
      </c>
      <c r="B2471" s="26" t="s">
        <v>5057</v>
      </c>
      <c r="C2471" s="13" t="s">
        <v>140</v>
      </c>
      <c r="D2471" s="13"/>
      <c r="E2471" s="14">
        <v>13945</v>
      </c>
      <c r="F2471" s="37" t="s">
        <v>163</v>
      </c>
    </row>
    <row r="2472" spans="1:6" x14ac:dyDescent="0.15">
      <c r="A2472" s="12" t="s">
        <v>5058</v>
      </c>
      <c r="B2472" s="26" t="s">
        <v>5059</v>
      </c>
      <c r="C2472" s="13" t="s">
        <v>140</v>
      </c>
      <c r="D2472" s="12"/>
      <c r="E2472" s="14">
        <v>2835</v>
      </c>
      <c r="F2472" s="13" t="s">
        <v>163</v>
      </c>
    </row>
    <row r="2473" spans="1:6" x14ac:dyDescent="0.15">
      <c r="A2473" s="12" t="s">
        <v>5060</v>
      </c>
      <c r="B2473" s="26" t="s">
        <v>5061</v>
      </c>
      <c r="C2473" s="13" t="s">
        <v>140</v>
      </c>
      <c r="D2473" s="12"/>
      <c r="E2473" s="14">
        <v>5995</v>
      </c>
      <c r="F2473" s="13" t="s">
        <v>163</v>
      </c>
    </row>
    <row r="2474" spans="1:6" x14ac:dyDescent="0.15">
      <c r="A2474" s="12" t="s">
        <v>5062</v>
      </c>
      <c r="B2474" s="26" t="s">
        <v>5063</v>
      </c>
      <c r="C2474" s="13" t="s">
        <v>140</v>
      </c>
      <c r="D2474" s="12"/>
      <c r="E2474" s="14">
        <v>8735</v>
      </c>
      <c r="F2474" s="13" t="s">
        <v>163</v>
      </c>
    </row>
    <row r="2475" spans="1:6" x14ac:dyDescent="0.15">
      <c r="A2475" s="12" t="s">
        <v>5064</v>
      </c>
      <c r="B2475" s="26" t="s">
        <v>5065</v>
      </c>
      <c r="C2475" s="13" t="s">
        <v>140</v>
      </c>
      <c r="D2475" s="12"/>
      <c r="E2475" s="14">
        <v>11360</v>
      </c>
      <c r="F2475" s="13" t="s">
        <v>163</v>
      </c>
    </row>
    <row r="2476" spans="1:6" x14ac:dyDescent="0.15">
      <c r="A2476" s="12" t="s">
        <v>5066</v>
      </c>
      <c r="B2476" s="26" t="s">
        <v>5067</v>
      </c>
      <c r="C2476" s="13" t="s">
        <v>140</v>
      </c>
      <c r="D2476" s="12"/>
      <c r="E2476" s="14">
        <v>3375</v>
      </c>
      <c r="F2476" s="13" t="s">
        <v>163</v>
      </c>
    </row>
    <row r="2477" spans="1:6" x14ac:dyDescent="0.15">
      <c r="A2477" s="12" t="s">
        <v>5068</v>
      </c>
      <c r="B2477" s="26" t="s">
        <v>5069</v>
      </c>
      <c r="C2477" s="13" t="s">
        <v>140</v>
      </c>
      <c r="D2477" s="12"/>
      <c r="E2477" s="14">
        <v>2235</v>
      </c>
      <c r="F2477" s="13" t="s">
        <v>163</v>
      </c>
    </row>
    <row r="2478" spans="1:6" x14ac:dyDescent="0.15">
      <c r="A2478" s="12" t="s">
        <v>5070</v>
      </c>
      <c r="B2478" s="26" t="s">
        <v>5071</v>
      </c>
      <c r="C2478" s="13" t="s">
        <v>140</v>
      </c>
      <c r="D2478" s="12"/>
      <c r="E2478" s="14">
        <v>0</v>
      </c>
      <c r="F2478" s="13" t="s">
        <v>163</v>
      </c>
    </row>
    <row r="2479" spans="1:6" x14ac:dyDescent="0.15">
      <c r="A2479" s="12" t="s">
        <v>5072</v>
      </c>
      <c r="B2479" s="26" t="s">
        <v>5073</v>
      </c>
      <c r="C2479" s="13" t="s">
        <v>140</v>
      </c>
      <c r="D2479" s="12"/>
      <c r="E2479" s="14">
        <v>735</v>
      </c>
      <c r="F2479" s="13" t="s">
        <v>163</v>
      </c>
    </row>
    <row r="2480" spans="1:6" x14ac:dyDescent="0.15">
      <c r="A2480" s="12" t="s">
        <v>5074</v>
      </c>
      <c r="B2480" s="26" t="s">
        <v>5075</v>
      </c>
      <c r="C2480" s="13" t="s">
        <v>140</v>
      </c>
      <c r="D2480" s="12"/>
      <c r="E2480" s="14">
        <v>735</v>
      </c>
      <c r="F2480" s="13" t="s">
        <v>163</v>
      </c>
    </row>
    <row r="2481" spans="1:6" x14ac:dyDescent="0.15">
      <c r="A2481" s="12" t="s">
        <v>5076</v>
      </c>
      <c r="B2481" s="26" t="s">
        <v>5077</v>
      </c>
      <c r="C2481" s="13" t="s">
        <v>140</v>
      </c>
      <c r="D2481" s="12"/>
      <c r="E2481" s="14">
        <v>0</v>
      </c>
      <c r="F2481" s="13" t="s">
        <v>163</v>
      </c>
    </row>
    <row r="2482" spans="1:6" x14ac:dyDescent="0.15">
      <c r="A2482" s="12" t="s">
        <v>5078</v>
      </c>
      <c r="B2482" s="26" t="s">
        <v>5079</v>
      </c>
      <c r="C2482" s="13" t="s">
        <v>140</v>
      </c>
      <c r="D2482" s="12"/>
      <c r="E2482" s="14">
        <v>0</v>
      </c>
      <c r="F2482" s="13" t="s">
        <v>163</v>
      </c>
    </row>
    <row r="2483" spans="1:6" x14ac:dyDescent="0.15">
      <c r="A2483" s="12" t="s">
        <v>5080</v>
      </c>
      <c r="B2483" s="26" t="s">
        <v>5081</v>
      </c>
      <c r="C2483" s="13" t="s">
        <v>140</v>
      </c>
      <c r="D2483" s="12"/>
      <c r="E2483" s="14">
        <v>3915</v>
      </c>
      <c r="F2483" s="13" t="s">
        <v>163</v>
      </c>
    </row>
    <row r="2484" spans="1:6" x14ac:dyDescent="0.15">
      <c r="A2484" s="12" t="s">
        <v>5082</v>
      </c>
      <c r="B2484" s="26" t="s">
        <v>5083</v>
      </c>
      <c r="C2484" s="13" t="s">
        <v>140</v>
      </c>
      <c r="D2484" s="12"/>
      <c r="E2484" s="14">
        <v>3915</v>
      </c>
      <c r="F2484" s="13" t="s">
        <v>163</v>
      </c>
    </row>
    <row r="2485" spans="1:6" x14ac:dyDescent="0.15">
      <c r="A2485" s="12" t="s">
        <v>5084</v>
      </c>
      <c r="B2485" s="26" t="s">
        <v>5085</v>
      </c>
      <c r="C2485" s="13" t="s">
        <v>140</v>
      </c>
      <c r="D2485" s="12"/>
      <c r="E2485" s="14">
        <v>3915</v>
      </c>
      <c r="F2485" s="13" t="s">
        <v>163</v>
      </c>
    </row>
    <row r="2486" spans="1:6" x14ac:dyDescent="0.15">
      <c r="A2486" s="12" t="s">
        <v>5086</v>
      </c>
      <c r="B2486" s="26" t="s">
        <v>5087</v>
      </c>
      <c r="C2486" s="13" t="s">
        <v>140</v>
      </c>
      <c r="D2486" s="12"/>
      <c r="E2486" s="14">
        <v>3085</v>
      </c>
      <c r="F2486" s="13" t="s">
        <v>163</v>
      </c>
    </row>
    <row r="2487" spans="1:6" x14ac:dyDescent="0.15">
      <c r="A2487" s="12" t="s">
        <v>5088</v>
      </c>
      <c r="B2487" s="26" t="s">
        <v>5089</v>
      </c>
      <c r="C2487" s="13" t="s">
        <v>140</v>
      </c>
      <c r="D2487" s="12"/>
      <c r="E2487" s="14">
        <v>3085</v>
      </c>
      <c r="F2487" s="13" t="s">
        <v>163</v>
      </c>
    </row>
    <row r="2488" spans="1:6" x14ac:dyDescent="0.15">
      <c r="A2488" s="12" t="s">
        <v>5090</v>
      </c>
      <c r="B2488" s="26" t="s">
        <v>5091</v>
      </c>
      <c r="C2488" s="13" t="s">
        <v>140</v>
      </c>
      <c r="D2488" s="12"/>
      <c r="E2488" s="14">
        <v>1565</v>
      </c>
      <c r="F2488" s="13" t="s">
        <v>163</v>
      </c>
    </row>
    <row r="2489" spans="1:6" x14ac:dyDescent="0.15">
      <c r="A2489" s="12" t="s">
        <v>5092</v>
      </c>
      <c r="B2489" s="26" t="s">
        <v>5093</v>
      </c>
      <c r="C2489" s="13" t="s">
        <v>140</v>
      </c>
      <c r="D2489" s="12"/>
      <c r="E2489" s="14">
        <v>1565</v>
      </c>
      <c r="F2489" s="13" t="s">
        <v>163</v>
      </c>
    </row>
    <row r="2490" spans="1:6" x14ac:dyDescent="0.15">
      <c r="A2490" s="12" t="s">
        <v>5094</v>
      </c>
      <c r="B2490" s="26" t="s">
        <v>5095</v>
      </c>
      <c r="C2490" s="13" t="s">
        <v>140</v>
      </c>
      <c r="D2490" s="12"/>
      <c r="E2490" s="14">
        <v>925</v>
      </c>
      <c r="F2490" s="13" t="s">
        <v>163</v>
      </c>
    </row>
    <row r="2491" spans="1:6" x14ac:dyDescent="0.15">
      <c r="A2491" s="12" t="s">
        <v>5096</v>
      </c>
      <c r="B2491" s="26" t="s">
        <v>5097</v>
      </c>
      <c r="C2491" s="13" t="s">
        <v>140</v>
      </c>
      <c r="D2491" s="12"/>
      <c r="E2491" s="14">
        <v>4015</v>
      </c>
      <c r="F2491" s="13" t="s">
        <v>163</v>
      </c>
    </row>
    <row r="2492" spans="1:6" x14ac:dyDescent="0.15">
      <c r="A2492" s="12" t="s">
        <v>5098</v>
      </c>
      <c r="B2492" s="26" t="s">
        <v>5099</v>
      </c>
      <c r="C2492" s="13" t="s">
        <v>140</v>
      </c>
      <c r="D2492" s="12"/>
      <c r="E2492" s="14">
        <v>4015</v>
      </c>
      <c r="F2492" s="13" t="s">
        <v>163</v>
      </c>
    </row>
    <row r="2493" spans="1:6" x14ac:dyDescent="0.15">
      <c r="A2493" s="12" t="s">
        <v>5100</v>
      </c>
      <c r="B2493" s="26" t="s">
        <v>5101</v>
      </c>
      <c r="C2493" s="13" t="s">
        <v>140</v>
      </c>
      <c r="D2493" s="12"/>
      <c r="E2493" s="14">
        <v>875</v>
      </c>
      <c r="F2493" s="13" t="s">
        <v>163</v>
      </c>
    </row>
    <row r="2494" spans="1:6" x14ac:dyDescent="0.15">
      <c r="A2494" s="12" t="s">
        <v>5102</v>
      </c>
      <c r="B2494" s="26" t="s">
        <v>5103</v>
      </c>
      <c r="C2494" s="13" t="s">
        <v>140</v>
      </c>
      <c r="D2494" s="12"/>
      <c r="E2494" s="14">
        <v>875</v>
      </c>
      <c r="F2494" s="13" t="s">
        <v>163</v>
      </c>
    </row>
    <row r="2495" spans="1:6" x14ac:dyDescent="0.15">
      <c r="A2495" s="12" t="s">
        <v>5104</v>
      </c>
      <c r="B2495" s="26" t="s">
        <v>5105</v>
      </c>
      <c r="C2495" s="13" t="s">
        <v>140</v>
      </c>
      <c r="D2495" s="12"/>
      <c r="E2495" s="14">
        <v>610</v>
      </c>
      <c r="F2495" s="13" t="s">
        <v>163</v>
      </c>
    </row>
    <row r="2496" spans="1:6" x14ac:dyDescent="0.15">
      <c r="A2496" s="12" t="s">
        <v>5106</v>
      </c>
      <c r="B2496" s="26" t="s">
        <v>5107</v>
      </c>
      <c r="C2496" s="13" t="s">
        <v>140</v>
      </c>
      <c r="D2496" s="12"/>
      <c r="E2496" s="14">
        <v>610</v>
      </c>
      <c r="F2496" s="13" t="s">
        <v>163</v>
      </c>
    </row>
    <row r="2497" spans="1:6" x14ac:dyDescent="0.15">
      <c r="A2497" s="12" t="s">
        <v>5108</v>
      </c>
      <c r="B2497" s="26" t="s">
        <v>5109</v>
      </c>
      <c r="C2497" s="13" t="s">
        <v>140</v>
      </c>
      <c r="D2497" s="12"/>
      <c r="E2497" s="14">
        <v>0</v>
      </c>
      <c r="F2497" s="13" t="s">
        <v>163</v>
      </c>
    </row>
    <row r="2498" spans="1:6" x14ac:dyDescent="0.15">
      <c r="A2498" s="12" t="s">
        <v>5110</v>
      </c>
      <c r="B2498" s="26" t="s">
        <v>5111</v>
      </c>
      <c r="C2498" s="13" t="s">
        <v>140</v>
      </c>
      <c r="D2498" s="12"/>
      <c r="E2498" s="14">
        <v>1135</v>
      </c>
      <c r="F2498" s="13" t="s">
        <v>163</v>
      </c>
    </row>
    <row r="2499" spans="1:6" x14ac:dyDescent="0.15">
      <c r="A2499" s="12" t="s">
        <v>5112</v>
      </c>
      <c r="B2499" s="26" t="s">
        <v>5113</v>
      </c>
      <c r="C2499" s="13" t="s">
        <v>140</v>
      </c>
      <c r="D2499" s="12"/>
      <c r="E2499" s="14">
        <v>1135</v>
      </c>
      <c r="F2499" s="13" t="s">
        <v>163</v>
      </c>
    </row>
    <row r="2500" spans="1:6" x14ac:dyDescent="0.15">
      <c r="A2500" s="12" t="s">
        <v>5114</v>
      </c>
      <c r="B2500" s="26" t="s">
        <v>5115</v>
      </c>
      <c r="C2500" s="13" t="s">
        <v>140</v>
      </c>
      <c r="D2500" s="12"/>
      <c r="E2500" s="14">
        <v>0</v>
      </c>
      <c r="F2500" s="13" t="s">
        <v>163</v>
      </c>
    </row>
    <row r="2501" spans="1:6" x14ac:dyDescent="0.15">
      <c r="A2501" s="12" t="s">
        <v>5116</v>
      </c>
      <c r="B2501" s="26" t="s">
        <v>5117</v>
      </c>
      <c r="C2501" s="13" t="s">
        <v>140</v>
      </c>
      <c r="D2501" s="12"/>
      <c r="E2501" s="14">
        <v>0</v>
      </c>
      <c r="F2501" s="13" t="s">
        <v>163</v>
      </c>
    </row>
    <row r="2502" spans="1:6" x14ac:dyDescent="0.15">
      <c r="A2502" s="12" t="s">
        <v>5118</v>
      </c>
      <c r="B2502" s="26" t="s">
        <v>5119</v>
      </c>
      <c r="C2502" s="13" t="s">
        <v>140</v>
      </c>
      <c r="D2502" s="12"/>
      <c r="E2502" s="14">
        <v>5170</v>
      </c>
      <c r="F2502" s="13" t="s">
        <v>163</v>
      </c>
    </row>
    <row r="2503" spans="1:6" x14ac:dyDescent="0.15">
      <c r="A2503" s="12" t="s">
        <v>5120</v>
      </c>
      <c r="B2503" s="26" t="s">
        <v>5121</v>
      </c>
      <c r="C2503" s="13" t="s">
        <v>140</v>
      </c>
      <c r="D2503" s="12"/>
      <c r="E2503" s="14">
        <v>5170</v>
      </c>
      <c r="F2503" s="13" t="s">
        <v>163</v>
      </c>
    </row>
    <row r="2504" spans="1:6" x14ac:dyDescent="0.15">
      <c r="A2504" s="12" t="s">
        <v>5122</v>
      </c>
      <c r="B2504" s="26" t="s">
        <v>5123</v>
      </c>
      <c r="C2504" s="13" t="s">
        <v>140</v>
      </c>
      <c r="D2504" s="12"/>
      <c r="E2504" s="14">
        <v>5170</v>
      </c>
      <c r="F2504" s="13" t="s">
        <v>163</v>
      </c>
    </row>
    <row r="2505" spans="1:6" x14ac:dyDescent="0.15">
      <c r="A2505" s="12" t="s">
        <v>5124</v>
      </c>
      <c r="B2505" s="26" t="s">
        <v>5125</v>
      </c>
      <c r="C2505" s="13" t="s">
        <v>140</v>
      </c>
      <c r="D2505" s="12"/>
      <c r="E2505" s="14">
        <v>4745</v>
      </c>
      <c r="F2505" s="13" t="s">
        <v>163</v>
      </c>
    </row>
    <row r="2506" spans="1:6" x14ac:dyDescent="0.15">
      <c r="A2506" s="12" t="s">
        <v>5126</v>
      </c>
      <c r="B2506" s="26" t="s">
        <v>5127</v>
      </c>
      <c r="C2506" s="13" t="s">
        <v>140</v>
      </c>
      <c r="D2506" s="12"/>
      <c r="E2506" s="14">
        <v>4745</v>
      </c>
      <c r="F2506" s="13" t="s">
        <v>163</v>
      </c>
    </row>
    <row r="2507" spans="1:6" x14ac:dyDescent="0.15">
      <c r="A2507" s="12" t="s">
        <v>5128</v>
      </c>
      <c r="B2507" s="26" t="s">
        <v>5129</v>
      </c>
      <c r="C2507" s="13" t="s">
        <v>140</v>
      </c>
      <c r="D2507" s="12"/>
      <c r="E2507" s="14">
        <v>2400</v>
      </c>
      <c r="F2507" s="13" t="s">
        <v>163</v>
      </c>
    </row>
    <row r="2508" spans="1:6" x14ac:dyDescent="0.15">
      <c r="A2508" s="12" t="s">
        <v>5130</v>
      </c>
      <c r="B2508" s="26" t="s">
        <v>5131</v>
      </c>
      <c r="C2508" s="13" t="s">
        <v>140</v>
      </c>
      <c r="D2508" s="12"/>
      <c r="E2508" s="14">
        <v>2400</v>
      </c>
      <c r="F2508" s="13" t="s">
        <v>163</v>
      </c>
    </row>
    <row r="2509" spans="1:6" x14ac:dyDescent="0.15">
      <c r="A2509" s="12" t="s">
        <v>5132</v>
      </c>
      <c r="B2509" s="26" t="s">
        <v>5133</v>
      </c>
      <c r="C2509" s="13" t="s">
        <v>140</v>
      </c>
      <c r="D2509" s="12"/>
      <c r="E2509" s="14">
        <v>1425</v>
      </c>
      <c r="F2509" s="13" t="s">
        <v>163</v>
      </c>
    </row>
    <row r="2510" spans="1:6" x14ac:dyDescent="0.15">
      <c r="A2510" s="12" t="s">
        <v>5134</v>
      </c>
      <c r="B2510" s="26" t="s">
        <v>5135</v>
      </c>
      <c r="C2510" s="13" t="s">
        <v>140</v>
      </c>
      <c r="D2510" s="12"/>
      <c r="E2510" s="14">
        <v>6165</v>
      </c>
      <c r="F2510" s="13" t="s">
        <v>163</v>
      </c>
    </row>
    <row r="2511" spans="1:6" x14ac:dyDescent="0.15">
      <c r="A2511" s="12" t="s">
        <v>5136</v>
      </c>
      <c r="B2511" s="26" t="s">
        <v>5137</v>
      </c>
      <c r="C2511" s="13" t="s">
        <v>140</v>
      </c>
      <c r="D2511" s="12"/>
      <c r="E2511" s="14">
        <v>6165</v>
      </c>
      <c r="F2511" s="13" t="s">
        <v>163</v>
      </c>
    </row>
    <row r="2512" spans="1:6" x14ac:dyDescent="0.15">
      <c r="A2512" s="12" t="s">
        <v>5138</v>
      </c>
      <c r="B2512" s="26" t="s">
        <v>5139</v>
      </c>
      <c r="C2512" s="13" t="s">
        <v>140</v>
      </c>
      <c r="D2512" s="12"/>
      <c r="E2512" s="14">
        <v>1350</v>
      </c>
      <c r="F2512" s="13" t="s">
        <v>163</v>
      </c>
    </row>
    <row r="2513" spans="1:6" x14ac:dyDescent="0.15">
      <c r="A2513" s="12" t="s">
        <v>5140</v>
      </c>
      <c r="B2513" s="26" t="s">
        <v>5141</v>
      </c>
      <c r="C2513" s="13" t="s">
        <v>140</v>
      </c>
      <c r="D2513" s="12"/>
      <c r="E2513" s="14">
        <v>1350</v>
      </c>
      <c r="F2513" s="13" t="s">
        <v>163</v>
      </c>
    </row>
    <row r="2514" spans="1:6" x14ac:dyDescent="0.15">
      <c r="A2514" s="12" t="s">
        <v>5142</v>
      </c>
      <c r="B2514" s="26" t="s">
        <v>5143</v>
      </c>
      <c r="C2514" s="13" t="s">
        <v>140</v>
      </c>
      <c r="D2514" s="12"/>
      <c r="E2514" s="14">
        <v>895</v>
      </c>
      <c r="F2514" s="13" t="s">
        <v>163</v>
      </c>
    </row>
    <row r="2515" spans="1:6" x14ac:dyDescent="0.15">
      <c r="A2515" s="12" t="s">
        <v>5144</v>
      </c>
      <c r="B2515" s="26" t="s">
        <v>5145</v>
      </c>
      <c r="C2515" s="13" t="s">
        <v>140</v>
      </c>
      <c r="D2515" s="12"/>
      <c r="E2515" s="14">
        <v>895</v>
      </c>
      <c r="F2515" s="13" t="s">
        <v>163</v>
      </c>
    </row>
    <row r="2516" spans="1:6" x14ac:dyDescent="0.15">
      <c r="A2516" s="12" t="s">
        <v>5146</v>
      </c>
      <c r="B2516" s="26" t="s">
        <v>5147</v>
      </c>
      <c r="C2516" s="13" t="s">
        <v>140</v>
      </c>
      <c r="D2516" s="12"/>
      <c r="E2516" s="14">
        <v>0</v>
      </c>
      <c r="F2516" s="13" t="s">
        <v>163</v>
      </c>
    </row>
    <row r="2517" spans="1:6" x14ac:dyDescent="0.15">
      <c r="A2517" s="12" t="s">
        <v>5148</v>
      </c>
      <c r="B2517" s="26" t="s">
        <v>5149</v>
      </c>
      <c r="C2517" s="13" t="s">
        <v>140</v>
      </c>
      <c r="D2517" s="12"/>
      <c r="E2517" s="14">
        <v>0</v>
      </c>
      <c r="F2517" s="13" t="s">
        <v>163</v>
      </c>
    </row>
    <row r="2518" spans="1:6" x14ac:dyDescent="0.15">
      <c r="A2518" s="12" t="s">
        <v>5150</v>
      </c>
      <c r="B2518" s="26" t="s">
        <v>5151</v>
      </c>
      <c r="C2518" s="13" t="s">
        <v>140</v>
      </c>
      <c r="D2518" s="12"/>
      <c r="E2518" s="14">
        <v>1810</v>
      </c>
      <c r="F2518" s="13" t="s">
        <v>163</v>
      </c>
    </row>
    <row r="2519" spans="1:6" x14ac:dyDescent="0.15">
      <c r="A2519" s="12" t="s">
        <v>5152</v>
      </c>
      <c r="B2519" s="26" t="s">
        <v>5153</v>
      </c>
      <c r="C2519" s="13" t="s">
        <v>140</v>
      </c>
      <c r="D2519" s="12"/>
      <c r="E2519" s="14">
        <v>1810</v>
      </c>
      <c r="F2519" s="13" t="s">
        <v>163</v>
      </c>
    </row>
    <row r="2520" spans="1:6" x14ac:dyDescent="0.15">
      <c r="A2520" s="12" t="s">
        <v>5154</v>
      </c>
      <c r="B2520" s="26" t="s">
        <v>5155</v>
      </c>
      <c r="C2520" s="13" t="s">
        <v>140</v>
      </c>
      <c r="D2520" s="12"/>
      <c r="E2520" s="14">
        <v>0</v>
      </c>
      <c r="F2520" s="13" t="s">
        <v>163</v>
      </c>
    </row>
    <row r="2521" spans="1:6" x14ac:dyDescent="0.15">
      <c r="A2521" s="12" t="s">
        <v>5156</v>
      </c>
      <c r="B2521" s="26" t="s">
        <v>5157</v>
      </c>
      <c r="C2521" s="13" t="s">
        <v>140</v>
      </c>
      <c r="D2521" s="12"/>
      <c r="E2521" s="14">
        <v>0</v>
      </c>
      <c r="F2521" s="13" t="s">
        <v>163</v>
      </c>
    </row>
    <row r="2522" spans="1:6" x14ac:dyDescent="0.15">
      <c r="A2522" s="12" t="s">
        <v>5158</v>
      </c>
      <c r="B2522" s="26" t="s">
        <v>5159</v>
      </c>
      <c r="C2522" s="13" t="s">
        <v>140</v>
      </c>
      <c r="D2522" s="12"/>
      <c r="E2522" s="14">
        <v>8305</v>
      </c>
      <c r="F2522" s="13" t="s">
        <v>163</v>
      </c>
    </row>
    <row r="2523" spans="1:6" x14ac:dyDescent="0.15">
      <c r="A2523" s="12" t="s">
        <v>5160</v>
      </c>
      <c r="B2523" s="26" t="s">
        <v>5161</v>
      </c>
      <c r="C2523" s="13" t="s">
        <v>140</v>
      </c>
      <c r="D2523" s="12"/>
      <c r="E2523" s="14">
        <v>8305</v>
      </c>
      <c r="F2523" s="13" t="s">
        <v>163</v>
      </c>
    </row>
    <row r="2524" spans="1:6" x14ac:dyDescent="0.15">
      <c r="A2524" s="12" t="s">
        <v>5162</v>
      </c>
      <c r="B2524" s="26" t="s">
        <v>5163</v>
      </c>
      <c r="C2524" s="13" t="s">
        <v>140</v>
      </c>
      <c r="D2524" s="12"/>
      <c r="E2524" s="14">
        <v>8305</v>
      </c>
      <c r="F2524" s="13" t="s">
        <v>163</v>
      </c>
    </row>
    <row r="2525" spans="1:6" x14ac:dyDescent="0.15">
      <c r="A2525" s="12" t="s">
        <v>5164</v>
      </c>
      <c r="B2525" s="26" t="s">
        <v>5165</v>
      </c>
      <c r="C2525" s="13" t="s">
        <v>140</v>
      </c>
      <c r="D2525" s="12"/>
      <c r="E2525" s="14">
        <v>5895</v>
      </c>
      <c r="F2525" s="13" t="s">
        <v>163</v>
      </c>
    </row>
    <row r="2526" spans="1:6" x14ac:dyDescent="0.15">
      <c r="A2526" s="12" t="s">
        <v>5166</v>
      </c>
      <c r="B2526" s="26" t="s">
        <v>5167</v>
      </c>
      <c r="C2526" s="13" t="s">
        <v>140</v>
      </c>
      <c r="D2526" s="12"/>
      <c r="E2526" s="14">
        <v>5895</v>
      </c>
      <c r="F2526" s="13" t="s">
        <v>163</v>
      </c>
    </row>
    <row r="2527" spans="1:6" x14ac:dyDescent="0.15">
      <c r="A2527" s="12" t="s">
        <v>5168</v>
      </c>
      <c r="B2527" s="26" t="s">
        <v>5169</v>
      </c>
      <c r="C2527" s="13" t="s">
        <v>140</v>
      </c>
      <c r="D2527" s="12"/>
      <c r="E2527" s="14">
        <v>3855</v>
      </c>
      <c r="F2527" s="13" t="s">
        <v>163</v>
      </c>
    </row>
    <row r="2528" spans="1:6" x14ac:dyDescent="0.15">
      <c r="A2528" s="12" t="s">
        <v>5170</v>
      </c>
      <c r="B2528" s="26" t="s">
        <v>5171</v>
      </c>
      <c r="C2528" s="13" t="s">
        <v>140</v>
      </c>
      <c r="D2528" s="12"/>
      <c r="E2528" s="14">
        <v>3855</v>
      </c>
      <c r="F2528" s="13" t="s">
        <v>163</v>
      </c>
    </row>
    <row r="2529" spans="1:6" x14ac:dyDescent="0.15">
      <c r="A2529" s="12" t="s">
        <v>5172</v>
      </c>
      <c r="B2529" s="26" t="s">
        <v>5173</v>
      </c>
      <c r="C2529" s="13" t="s">
        <v>140</v>
      </c>
      <c r="D2529" s="12"/>
      <c r="E2529" s="14">
        <v>1775</v>
      </c>
      <c r="F2529" s="13" t="s">
        <v>163</v>
      </c>
    </row>
    <row r="2530" spans="1:6" x14ac:dyDescent="0.15">
      <c r="A2530" s="12" t="s">
        <v>5174</v>
      </c>
      <c r="B2530" s="26" t="s">
        <v>5175</v>
      </c>
      <c r="C2530" s="13" t="s">
        <v>140</v>
      </c>
      <c r="D2530" s="12"/>
      <c r="E2530" s="14">
        <v>7670</v>
      </c>
      <c r="F2530" s="13" t="s">
        <v>163</v>
      </c>
    </row>
    <row r="2531" spans="1:6" x14ac:dyDescent="0.15">
      <c r="A2531" s="12" t="s">
        <v>5176</v>
      </c>
      <c r="B2531" s="26" t="s">
        <v>5177</v>
      </c>
      <c r="C2531" s="13" t="s">
        <v>140</v>
      </c>
      <c r="D2531" s="12"/>
      <c r="E2531" s="14">
        <v>7670</v>
      </c>
      <c r="F2531" s="13" t="s">
        <v>163</v>
      </c>
    </row>
    <row r="2532" spans="1:6" x14ac:dyDescent="0.15">
      <c r="A2532" s="12" t="s">
        <v>5178</v>
      </c>
      <c r="B2532" s="26" t="s">
        <v>5179</v>
      </c>
      <c r="C2532" s="13" t="s">
        <v>140</v>
      </c>
      <c r="D2532" s="12"/>
      <c r="E2532" s="14">
        <v>2165</v>
      </c>
      <c r="F2532" s="13" t="s">
        <v>163</v>
      </c>
    </row>
    <row r="2533" spans="1:6" x14ac:dyDescent="0.15">
      <c r="A2533" s="12" t="s">
        <v>5180</v>
      </c>
      <c r="B2533" s="26" t="s">
        <v>5181</v>
      </c>
      <c r="C2533" s="13" t="s">
        <v>140</v>
      </c>
      <c r="D2533" s="12"/>
      <c r="E2533" s="14">
        <v>2165</v>
      </c>
      <c r="F2533" s="13" t="s">
        <v>163</v>
      </c>
    </row>
    <row r="2534" spans="1:6" x14ac:dyDescent="0.15">
      <c r="A2534" s="12" t="s">
        <v>5182</v>
      </c>
      <c r="B2534" s="26" t="s">
        <v>5183</v>
      </c>
      <c r="C2534" s="13" t="s">
        <v>140</v>
      </c>
      <c r="D2534" s="12"/>
      <c r="E2534" s="14">
        <v>1505</v>
      </c>
      <c r="F2534" s="13" t="s">
        <v>163</v>
      </c>
    </row>
    <row r="2535" spans="1:6" x14ac:dyDescent="0.15">
      <c r="A2535" s="12" t="s">
        <v>5184</v>
      </c>
      <c r="B2535" s="26" t="s">
        <v>5185</v>
      </c>
      <c r="C2535" s="13" t="s">
        <v>140</v>
      </c>
      <c r="D2535" s="12"/>
      <c r="E2535" s="14">
        <v>1505</v>
      </c>
      <c r="F2535" s="13" t="s">
        <v>163</v>
      </c>
    </row>
    <row r="2536" spans="1:6" x14ac:dyDescent="0.15">
      <c r="A2536" s="12" t="s">
        <v>5186</v>
      </c>
      <c r="B2536" s="26" t="s">
        <v>5187</v>
      </c>
      <c r="C2536" s="13" t="s">
        <v>140</v>
      </c>
      <c r="D2536" s="12"/>
      <c r="E2536" s="14">
        <v>0</v>
      </c>
      <c r="F2536" s="13" t="s">
        <v>163</v>
      </c>
    </row>
    <row r="2537" spans="1:6" x14ac:dyDescent="0.15">
      <c r="A2537" s="12" t="s">
        <v>5188</v>
      </c>
      <c r="B2537" s="26" t="s">
        <v>5189</v>
      </c>
      <c r="C2537" s="13" t="s">
        <v>140</v>
      </c>
      <c r="D2537" s="12"/>
      <c r="E2537" s="14">
        <v>0</v>
      </c>
      <c r="F2537" s="13" t="s">
        <v>163</v>
      </c>
    </row>
    <row r="2538" spans="1:6" x14ac:dyDescent="0.15">
      <c r="A2538" s="12" t="s">
        <v>5190</v>
      </c>
      <c r="B2538" s="26" t="s">
        <v>5191</v>
      </c>
      <c r="C2538" s="13" t="s">
        <v>140</v>
      </c>
      <c r="D2538" s="12"/>
      <c r="E2538" s="14">
        <v>2550</v>
      </c>
      <c r="F2538" s="13" t="s">
        <v>163</v>
      </c>
    </row>
    <row r="2539" spans="1:6" x14ac:dyDescent="0.15">
      <c r="A2539" s="12" t="s">
        <v>5192</v>
      </c>
      <c r="B2539" s="26" t="s">
        <v>5193</v>
      </c>
      <c r="C2539" s="13" t="s">
        <v>140</v>
      </c>
      <c r="D2539" s="12"/>
      <c r="E2539" s="14">
        <v>2550</v>
      </c>
      <c r="F2539" s="13" t="s">
        <v>163</v>
      </c>
    </row>
    <row r="2540" spans="1:6" x14ac:dyDescent="0.15">
      <c r="A2540" s="12" t="s">
        <v>5194</v>
      </c>
      <c r="B2540" s="26" t="s">
        <v>5195</v>
      </c>
      <c r="C2540" s="13" t="s">
        <v>140</v>
      </c>
      <c r="D2540" s="12"/>
      <c r="E2540" s="14">
        <v>0</v>
      </c>
      <c r="F2540" s="13" t="s">
        <v>163</v>
      </c>
    </row>
    <row r="2541" spans="1:6" x14ac:dyDescent="0.15">
      <c r="A2541" s="12" t="s">
        <v>5196</v>
      </c>
      <c r="B2541" s="26" t="s">
        <v>5197</v>
      </c>
      <c r="C2541" s="13" t="s">
        <v>140</v>
      </c>
      <c r="D2541" s="12"/>
      <c r="E2541" s="14">
        <v>0</v>
      </c>
      <c r="F2541" s="13" t="s">
        <v>163</v>
      </c>
    </row>
    <row r="2542" spans="1:6" x14ac:dyDescent="0.15">
      <c r="A2542" s="12" t="s">
        <v>5198</v>
      </c>
      <c r="B2542" s="26" t="s">
        <v>5199</v>
      </c>
      <c r="C2542" s="13" t="s">
        <v>140</v>
      </c>
      <c r="D2542" s="12"/>
      <c r="E2542" s="14">
        <v>11295</v>
      </c>
      <c r="F2542" s="13" t="s">
        <v>163</v>
      </c>
    </row>
    <row r="2543" spans="1:6" x14ac:dyDescent="0.15">
      <c r="A2543" s="12" t="s">
        <v>5200</v>
      </c>
      <c r="B2543" s="26" t="s">
        <v>5201</v>
      </c>
      <c r="C2543" s="13" t="s">
        <v>140</v>
      </c>
      <c r="D2543" s="12"/>
      <c r="E2543" s="14">
        <v>11295</v>
      </c>
      <c r="F2543" s="13" t="s">
        <v>163</v>
      </c>
    </row>
    <row r="2544" spans="1:6" x14ac:dyDescent="0.15">
      <c r="A2544" s="12" t="s">
        <v>5202</v>
      </c>
      <c r="B2544" s="26" t="s">
        <v>5203</v>
      </c>
      <c r="C2544" s="13" t="s">
        <v>140</v>
      </c>
      <c r="D2544" s="12"/>
      <c r="E2544" s="14">
        <v>11295</v>
      </c>
      <c r="F2544" s="13" t="s">
        <v>163</v>
      </c>
    </row>
    <row r="2545" spans="1:6" x14ac:dyDescent="0.15">
      <c r="A2545" s="12" t="s">
        <v>5204</v>
      </c>
      <c r="B2545" s="26" t="s">
        <v>5205</v>
      </c>
      <c r="C2545" s="13" t="s">
        <v>140</v>
      </c>
      <c r="D2545" s="12"/>
      <c r="E2545" s="14">
        <v>7860</v>
      </c>
      <c r="F2545" s="13" t="s">
        <v>163</v>
      </c>
    </row>
    <row r="2546" spans="1:6" x14ac:dyDescent="0.15">
      <c r="A2546" s="12" t="s">
        <v>5206</v>
      </c>
      <c r="B2546" s="26" t="s">
        <v>5207</v>
      </c>
      <c r="C2546" s="13" t="s">
        <v>140</v>
      </c>
      <c r="D2546" s="12"/>
      <c r="E2546" s="14">
        <v>7860</v>
      </c>
      <c r="F2546" s="13" t="s">
        <v>163</v>
      </c>
    </row>
    <row r="2547" spans="1:6" x14ac:dyDescent="0.15">
      <c r="A2547" s="12" t="s">
        <v>5208</v>
      </c>
      <c r="B2547" s="26" t="s">
        <v>5209</v>
      </c>
      <c r="C2547" s="13" t="s">
        <v>140</v>
      </c>
      <c r="D2547" s="12"/>
      <c r="E2547" s="14">
        <v>5395</v>
      </c>
      <c r="F2547" s="13" t="s">
        <v>163</v>
      </c>
    </row>
    <row r="2548" spans="1:6" x14ac:dyDescent="0.15">
      <c r="A2548" s="12" t="s">
        <v>5210</v>
      </c>
      <c r="B2548" s="26" t="s">
        <v>5211</v>
      </c>
      <c r="C2548" s="13" t="s">
        <v>140</v>
      </c>
      <c r="D2548" s="12"/>
      <c r="E2548" s="14">
        <v>5395</v>
      </c>
      <c r="F2548" s="13" t="s">
        <v>163</v>
      </c>
    </row>
    <row r="2549" spans="1:6" x14ac:dyDescent="0.15">
      <c r="A2549" s="12" t="s">
        <v>5212</v>
      </c>
      <c r="B2549" s="26" t="s">
        <v>5213</v>
      </c>
      <c r="C2549" s="13" t="s">
        <v>140</v>
      </c>
      <c r="D2549" s="12"/>
      <c r="E2549" s="14">
        <v>2365</v>
      </c>
      <c r="F2549" s="13" t="s">
        <v>163</v>
      </c>
    </row>
    <row r="2550" spans="1:6" x14ac:dyDescent="0.15">
      <c r="A2550" s="12" t="s">
        <v>5214</v>
      </c>
      <c r="B2550" s="26" t="s">
        <v>5215</v>
      </c>
      <c r="C2550" s="13" t="s">
        <v>140</v>
      </c>
      <c r="D2550" s="12"/>
      <c r="E2550" s="14">
        <v>10225</v>
      </c>
      <c r="F2550" s="13" t="s">
        <v>163</v>
      </c>
    </row>
    <row r="2551" spans="1:6" x14ac:dyDescent="0.15">
      <c r="A2551" s="12" t="s">
        <v>5216</v>
      </c>
      <c r="B2551" s="26" t="s">
        <v>5217</v>
      </c>
      <c r="C2551" s="13" t="s">
        <v>140</v>
      </c>
      <c r="D2551" s="12"/>
      <c r="E2551" s="14">
        <v>10225</v>
      </c>
      <c r="F2551" s="13" t="s">
        <v>163</v>
      </c>
    </row>
    <row r="2552" spans="1:6" x14ac:dyDescent="0.15">
      <c r="A2552" s="12" t="s">
        <v>5218</v>
      </c>
      <c r="B2552" s="26" t="s">
        <v>5219</v>
      </c>
      <c r="C2552" s="13" t="s">
        <v>140</v>
      </c>
      <c r="D2552" s="12"/>
      <c r="E2552" s="14">
        <v>3035</v>
      </c>
      <c r="F2552" s="13" t="s">
        <v>163</v>
      </c>
    </row>
    <row r="2553" spans="1:6" x14ac:dyDescent="0.15">
      <c r="A2553" s="12" t="s">
        <v>5220</v>
      </c>
      <c r="B2553" s="26" t="s">
        <v>5221</v>
      </c>
      <c r="C2553" s="13" t="s">
        <v>140</v>
      </c>
      <c r="D2553" s="12"/>
      <c r="E2553" s="14">
        <v>3035</v>
      </c>
      <c r="F2553" s="13" t="s">
        <v>163</v>
      </c>
    </row>
    <row r="2554" spans="1:6" x14ac:dyDescent="0.15">
      <c r="A2554" s="12" t="s">
        <v>5222</v>
      </c>
      <c r="B2554" s="26" t="s">
        <v>5223</v>
      </c>
      <c r="C2554" s="13" t="s">
        <v>140</v>
      </c>
      <c r="D2554" s="12"/>
      <c r="E2554" s="14">
        <v>2010</v>
      </c>
      <c r="F2554" s="13" t="s">
        <v>163</v>
      </c>
    </row>
    <row r="2555" spans="1:6" x14ac:dyDescent="0.15">
      <c r="A2555" s="12" t="s">
        <v>5224</v>
      </c>
      <c r="B2555" s="26" t="s">
        <v>5225</v>
      </c>
      <c r="C2555" s="13" t="s">
        <v>140</v>
      </c>
      <c r="D2555" s="12"/>
      <c r="E2555" s="14">
        <v>2010</v>
      </c>
      <c r="F2555" s="13" t="s">
        <v>163</v>
      </c>
    </row>
    <row r="2556" spans="1:6" x14ac:dyDescent="0.15">
      <c r="A2556" s="12" t="s">
        <v>5226</v>
      </c>
      <c r="B2556" s="26" t="s">
        <v>5227</v>
      </c>
      <c r="C2556" s="13" t="s">
        <v>140</v>
      </c>
      <c r="D2556" s="13"/>
      <c r="E2556" s="14">
        <v>0</v>
      </c>
      <c r="F2556" s="13" t="s">
        <v>163</v>
      </c>
    </row>
    <row r="2557" spans="1:6" x14ac:dyDescent="0.15">
      <c r="A2557" s="12" t="s">
        <v>5228</v>
      </c>
      <c r="B2557" s="26" t="s">
        <v>5229</v>
      </c>
      <c r="C2557" s="13" t="s">
        <v>140</v>
      </c>
      <c r="D2557" s="13"/>
      <c r="E2557" s="14">
        <v>0</v>
      </c>
      <c r="F2557" s="13" t="s">
        <v>163</v>
      </c>
    </row>
    <row r="2558" spans="1:6" x14ac:dyDescent="0.15">
      <c r="A2558" s="12" t="s">
        <v>5230</v>
      </c>
      <c r="B2558" s="26" t="s">
        <v>5231</v>
      </c>
      <c r="C2558" s="13" t="s">
        <v>140</v>
      </c>
      <c r="D2558" s="13"/>
      <c r="E2558" s="14">
        <v>1810</v>
      </c>
      <c r="F2558" s="13" t="s">
        <v>163</v>
      </c>
    </row>
    <row r="2559" spans="1:6" x14ac:dyDescent="0.15">
      <c r="A2559" s="12" t="s">
        <v>5232</v>
      </c>
      <c r="B2559" s="26" t="s">
        <v>5233</v>
      </c>
      <c r="C2559" s="13" t="s">
        <v>140</v>
      </c>
      <c r="D2559" s="13"/>
      <c r="E2559" s="14">
        <v>1810</v>
      </c>
      <c r="F2559" s="13" t="s">
        <v>163</v>
      </c>
    </row>
    <row r="2560" spans="1:6" x14ac:dyDescent="0.15">
      <c r="A2560" s="12" t="s">
        <v>5234</v>
      </c>
      <c r="B2560" s="26" t="s">
        <v>5235</v>
      </c>
      <c r="C2560" s="13" t="s">
        <v>140</v>
      </c>
      <c r="D2560" s="13"/>
      <c r="E2560" s="14">
        <v>0</v>
      </c>
      <c r="F2560" s="13" t="s">
        <v>163</v>
      </c>
    </row>
    <row r="2561" spans="1:6" x14ac:dyDescent="0.15">
      <c r="A2561" s="12" t="s">
        <v>5236</v>
      </c>
      <c r="B2561" s="26" t="s">
        <v>5237</v>
      </c>
      <c r="C2561" s="13" t="s">
        <v>140</v>
      </c>
      <c r="D2561" s="13"/>
      <c r="E2561" s="14">
        <v>0</v>
      </c>
      <c r="F2561" s="13" t="s">
        <v>163</v>
      </c>
    </row>
    <row r="2562" spans="1:6" x14ac:dyDescent="0.15">
      <c r="A2562" s="12" t="s">
        <v>5238</v>
      </c>
      <c r="B2562" s="26" t="s">
        <v>5239</v>
      </c>
      <c r="C2562" s="13" t="s">
        <v>140</v>
      </c>
      <c r="D2562" s="13"/>
      <c r="E2562" s="14">
        <v>8305</v>
      </c>
      <c r="F2562" s="13" t="s">
        <v>163</v>
      </c>
    </row>
    <row r="2563" spans="1:6" x14ac:dyDescent="0.15">
      <c r="A2563" s="12" t="s">
        <v>5240</v>
      </c>
      <c r="B2563" s="26" t="s">
        <v>5241</v>
      </c>
      <c r="C2563" s="13" t="s">
        <v>140</v>
      </c>
      <c r="D2563" s="13"/>
      <c r="E2563" s="14">
        <v>8305</v>
      </c>
      <c r="F2563" s="13" t="s">
        <v>163</v>
      </c>
    </row>
    <row r="2564" spans="1:6" x14ac:dyDescent="0.15">
      <c r="A2564" s="12" t="s">
        <v>5242</v>
      </c>
      <c r="B2564" s="26" t="s">
        <v>5243</v>
      </c>
      <c r="C2564" s="13" t="s">
        <v>140</v>
      </c>
      <c r="D2564" s="13"/>
      <c r="E2564" s="14">
        <v>8305</v>
      </c>
      <c r="F2564" s="13" t="s">
        <v>163</v>
      </c>
    </row>
    <row r="2565" spans="1:6" x14ac:dyDescent="0.15">
      <c r="A2565" s="12" t="s">
        <v>5244</v>
      </c>
      <c r="B2565" s="26" t="s">
        <v>5245</v>
      </c>
      <c r="C2565" s="13" t="s">
        <v>140</v>
      </c>
      <c r="D2565" s="13"/>
      <c r="E2565" s="14">
        <v>5895</v>
      </c>
      <c r="F2565" s="13" t="s">
        <v>163</v>
      </c>
    </row>
    <row r="2566" spans="1:6" x14ac:dyDescent="0.15">
      <c r="A2566" s="12" t="s">
        <v>5246</v>
      </c>
      <c r="B2566" s="26" t="s">
        <v>5247</v>
      </c>
      <c r="C2566" s="13" t="s">
        <v>140</v>
      </c>
      <c r="D2566" s="13"/>
      <c r="E2566" s="14">
        <v>5895</v>
      </c>
      <c r="F2566" s="13" t="s">
        <v>163</v>
      </c>
    </row>
    <row r="2567" spans="1:6" x14ac:dyDescent="0.15">
      <c r="A2567" s="12" t="s">
        <v>5248</v>
      </c>
      <c r="B2567" s="26" t="s">
        <v>5249</v>
      </c>
      <c r="C2567" s="13" t="s">
        <v>140</v>
      </c>
      <c r="D2567" s="13"/>
      <c r="E2567" s="14">
        <v>3855</v>
      </c>
      <c r="F2567" s="13" t="s">
        <v>163</v>
      </c>
    </row>
    <row r="2568" spans="1:6" x14ac:dyDescent="0.15">
      <c r="A2568" s="12" t="s">
        <v>5250</v>
      </c>
      <c r="B2568" s="26" t="s">
        <v>5251</v>
      </c>
      <c r="C2568" s="13" t="s">
        <v>140</v>
      </c>
      <c r="D2568" s="13"/>
      <c r="E2568" s="14">
        <v>3855</v>
      </c>
      <c r="F2568" s="13" t="s">
        <v>163</v>
      </c>
    </row>
    <row r="2569" spans="1:6" x14ac:dyDescent="0.15">
      <c r="A2569" s="12" t="s">
        <v>5252</v>
      </c>
      <c r="B2569" s="26" t="s">
        <v>5253</v>
      </c>
      <c r="C2569" s="13" t="s">
        <v>140</v>
      </c>
      <c r="D2569" s="13"/>
      <c r="E2569" s="14">
        <v>1775</v>
      </c>
      <c r="F2569" s="13" t="s">
        <v>163</v>
      </c>
    </row>
    <row r="2570" spans="1:6" x14ac:dyDescent="0.15">
      <c r="A2570" s="12" t="s">
        <v>5254</v>
      </c>
      <c r="B2570" s="26" t="s">
        <v>5255</v>
      </c>
      <c r="C2570" s="13" t="s">
        <v>140</v>
      </c>
      <c r="D2570" s="13"/>
      <c r="E2570" s="14">
        <v>7670</v>
      </c>
      <c r="F2570" s="13" t="s">
        <v>163</v>
      </c>
    </row>
    <row r="2571" spans="1:6" x14ac:dyDescent="0.15">
      <c r="A2571" s="12" t="s">
        <v>5256</v>
      </c>
      <c r="B2571" s="26" t="s">
        <v>5257</v>
      </c>
      <c r="C2571" s="13" t="s">
        <v>140</v>
      </c>
      <c r="D2571" s="13"/>
      <c r="E2571" s="14">
        <v>7670</v>
      </c>
      <c r="F2571" s="13" t="s">
        <v>163</v>
      </c>
    </row>
    <row r="2572" spans="1:6" x14ac:dyDescent="0.15">
      <c r="A2572" s="12" t="s">
        <v>5258</v>
      </c>
      <c r="B2572" s="26" t="s">
        <v>5259</v>
      </c>
      <c r="C2572" s="13" t="s">
        <v>140</v>
      </c>
      <c r="D2572" s="13"/>
      <c r="E2572" s="14">
        <v>2165</v>
      </c>
      <c r="F2572" s="13" t="s">
        <v>163</v>
      </c>
    </row>
    <row r="2573" spans="1:6" x14ac:dyDescent="0.15">
      <c r="A2573" s="12" t="s">
        <v>5260</v>
      </c>
      <c r="B2573" s="26" t="s">
        <v>5261</v>
      </c>
      <c r="C2573" s="13" t="s">
        <v>140</v>
      </c>
      <c r="D2573" s="13"/>
      <c r="E2573" s="14">
        <v>2165</v>
      </c>
      <c r="F2573" s="13" t="s">
        <v>163</v>
      </c>
    </row>
    <row r="2574" spans="1:6" x14ac:dyDescent="0.15">
      <c r="A2574" s="12" t="s">
        <v>5262</v>
      </c>
      <c r="B2574" s="26" t="s">
        <v>5263</v>
      </c>
      <c r="C2574" s="13" t="s">
        <v>140</v>
      </c>
      <c r="D2574" s="13"/>
      <c r="E2574" s="14">
        <v>1505</v>
      </c>
      <c r="F2574" s="13" t="s">
        <v>163</v>
      </c>
    </row>
    <row r="2575" spans="1:6" x14ac:dyDescent="0.15">
      <c r="A2575" s="12" t="s">
        <v>5264</v>
      </c>
      <c r="B2575" s="26" t="s">
        <v>5265</v>
      </c>
      <c r="C2575" s="13" t="s">
        <v>140</v>
      </c>
      <c r="D2575" s="13"/>
      <c r="E2575" s="14">
        <v>1505</v>
      </c>
      <c r="F2575" s="13" t="s">
        <v>163</v>
      </c>
    </row>
    <row r="2576" spans="1:6" x14ac:dyDescent="0.15">
      <c r="A2576" s="12" t="s">
        <v>5266</v>
      </c>
      <c r="B2576" s="26" t="s">
        <v>5267</v>
      </c>
      <c r="C2576" s="13" t="s">
        <v>140</v>
      </c>
      <c r="D2576" s="12"/>
      <c r="E2576" s="14">
        <v>0</v>
      </c>
      <c r="F2576" s="13" t="s">
        <v>163</v>
      </c>
    </row>
    <row r="2577" spans="1:6" x14ac:dyDescent="0.15">
      <c r="A2577" s="12" t="s">
        <v>5268</v>
      </c>
      <c r="B2577" s="26" t="s">
        <v>5269</v>
      </c>
      <c r="C2577" s="13" t="s">
        <v>140</v>
      </c>
      <c r="D2577" s="12"/>
      <c r="E2577" s="14">
        <v>0</v>
      </c>
      <c r="F2577" s="13" t="s">
        <v>163</v>
      </c>
    </row>
    <row r="2578" spans="1:6" x14ac:dyDescent="0.15">
      <c r="A2578" s="12" t="s">
        <v>5270</v>
      </c>
      <c r="B2578" s="26" t="s">
        <v>5271</v>
      </c>
      <c r="C2578" s="13" t="s">
        <v>140</v>
      </c>
      <c r="D2578" s="12"/>
      <c r="E2578" s="14">
        <v>2550</v>
      </c>
      <c r="F2578" s="13" t="s">
        <v>163</v>
      </c>
    </row>
    <row r="2579" spans="1:6" x14ac:dyDescent="0.15">
      <c r="A2579" s="12" t="s">
        <v>5272</v>
      </c>
      <c r="B2579" s="26" t="s">
        <v>5273</v>
      </c>
      <c r="C2579" s="13" t="s">
        <v>140</v>
      </c>
      <c r="D2579" s="12"/>
      <c r="E2579" s="14">
        <v>2550</v>
      </c>
      <c r="F2579" s="13" t="s">
        <v>163</v>
      </c>
    </row>
    <row r="2580" spans="1:6" x14ac:dyDescent="0.15">
      <c r="A2580" s="12" t="s">
        <v>5274</v>
      </c>
      <c r="B2580" s="26" t="s">
        <v>5275</v>
      </c>
      <c r="C2580" s="13" t="s">
        <v>140</v>
      </c>
      <c r="D2580" s="12"/>
      <c r="E2580" s="14">
        <v>0</v>
      </c>
      <c r="F2580" s="13" t="s">
        <v>163</v>
      </c>
    </row>
    <row r="2581" spans="1:6" x14ac:dyDescent="0.15">
      <c r="A2581" s="12" t="s">
        <v>5276</v>
      </c>
      <c r="B2581" s="26" t="s">
        <v>5277</v>
      </c>
      <c r="C2581" s="13" t="s">
        <v>140</v>
      </c>
      <c r="D2581" s="12"/>
      <c r="E2581" s="14">
        <v>0</v>
      </c>
      <c r="F2581" s="13" t="s">
        <v>163</v>
      </c>
    </row>
    <row r="2582" spans="1:6" x14ac:dyDescent="0.15">
      <c r="A2582" s="12" t="s">
        <v>5278</v>
      </c>
      <c r="B2582" s="26" t="s">
        <v>5279</v>
      </c>
      <c r="C2582" s="13" t="s">
        <v>140</v>
      </c>
      <c r="D2582" s="12"/>
      <c r="E2582" s="14">
        <v>11295</v>
      </c>
      <c r="F2582" s="13" t="s">
        <v>163</v>
      </c>
    </row>
    <row r="2583" spans="1:6" x14ac:dyDescent="0.15">
      <c r="A2583" s="12" t="s">
        <v>5280</v>
      </c>
      <c r="B2583" s="26" t="s">
        <v>5281</v>
      </c>
      <c r="C2583" s="13" t="s">
        <v>140</v>
      </c>
      <c r="D2583" s="12"/>
      <c r="E2583" s="14">
        <v>11295</v>
      </c>
      <c r="F2583" s="13" t="s">
        <v>163</v>
      </c>
    </row>
    <row r="2584" spans="1:6" x14ac:dyDescent="0.15">
      <c r="A2584" s="12" t="s">
        <v>5282</v>
      </c>
      <c r="B2584" s="26" t="s">
        <v>5283</v>
      </c>
      <c r="C2584" s="13" t="s">
        <v>140</v>
      </c>
      <c r="D2584" s="12"/>
      <c r="E2584" s="14">
        <v>11295</v>
      </c>
      <c r="F2584" s="13" t="s">
        <v>163</v>
      </c>
    </row>
    <row r="2585" spans="1:6" x14ac:dyDescent="0.15">
      <c r="A2585" s="12" t="s">
        <v>5284</v>
      </c>
      <c r="B2585" s="26" t="s">
        <v>5285</v>
      </c>
      <c r="C2585" s="13" t="s">
        <v>140</v>
      </c>
      <c r="D2585" s="13"/>
      <c r="E2585" s="14">
        <v>7860</v>
      </c>
      <c r="F2585" s="13" t="s">
        <v>163</v>
      </c>
    </row>
    <row r="2586" spans="1:6" x14ac:dyDescent="0.15">
      <c r="A2586" s="12" t="s">
        <v>5286</v>
      </c>
      <c r="B2586" s="26" t="s">
        <v>5287</v>
      </c>
      <c r="C2586" s="13" t="s">
        <v>140</v>
      </c>
      <c r="D2586" s="13"/>
      <c r="E2586" s="14">
        <v>7860</v>
      </c>
      <c r="F2586" s="13" t="s">
        <v>163</v>
      </c>
    </row>
    <row r="2587" spans="1:6" x14ac:dyDescent="0.15">
      <c r="A2587" s="12" t="s">
        <v>5288</v>
      </c>
      <c r="B2587" s="26" t="s">
        <v>5289</v>
      </c>
      <c r="C2587" s="13" t="s">
        <v>140</v>
      </c>
      <c r="D2587" s="13"/>
      <c r="E2587" s="14">
        <v>5395</v>
      </c>
      <c r="F2587" s="13" t="s">
        <v>163</v>
      </c>
    </row>
    <row r="2588" spans="1:6" x14ac:dyDescent="0.15">
      <c r="A2588" s="12" t="s">
        <v>5290</v>
      </c>
      <c r="B2588" s="26" t="s">
        <v>5291</v>
      </c>
      <c r="C2588" s="13" t="s">
        <v>140</v>
      </c>
      <c r="D2588" s="13"/>
      <c r="E2588" s="14">
        <v>5395</v>
      </c>
      <c r="F2588" s="13" t="s">
        <v>163</v>
      </c>
    </row>
    <row r="2589" spans="1:6" x14ac:dyDescent="0.15">
      <c r="A2589" s="12" t="s">
        <v>5292</v>
      </c>
      <c r="B2589" s="26" t="s">
        <v>5293</v>
      </c>
      <c r="C2589" s="13" t="s">
        <v>140</v>
      </c>
      <c r="D2589" s="13"/>
      <c r="E2589" s="14">
        <v>2365</v>
      </c>
      <c r="F2589" s="13" t="s">
        <v>163</v>
      </c>
    </row>
    <row r="2590" spans="1:6" x14ac:dyDescent="0.15">
      <c r="A2590" s="12" t="s">
        <v>5294</v>
      </c>
      <c r="B2590" s="26" t="s">
        <v>5295</v>
      </c>
      <c r="C2590" s="13" t="s">
        <v>140</v>
      </c>
      <c r="D2590" s="13"/>
      <c r="E2590" s="14">
        <v>10225</v>
      </c>
      <c r="F2590" s="13" t="s">
        <v>163</v>
      </c>
    </row>
    <row r="2591" spans="1:6" x14ac:dyDescent="0.15">
      <c r="A2591" s="12" t="s">
        <v>5296</v>
      </c>
      <c r="B2591" s="26" t="s">
        <v>5297</v>
      </c>
      <c r="C2591" s="13" t="s">
        <v>140</v>
      </c>
      <c r="D2591" s="13"/>
      <c r="E2591" s="14">
        <v>10225</v>
      </c>
      <c r="F2591" s="13" t="s">
        <v>163</v>
      </c>
    </row>
    <row r="2592" spans="1:6" x14ac:dyDescent="0.15">
      <c r="A2592" s="12" t="s">
        <v>5298</v>
      </c>
      <c r="B2592" s="26" t="s">
        <v>5299</v>
      </c>
      <c r="C2592" s="13" t="s">
        <v>140</v>
      </c>
      <c r="D2592" s="13"/>
      <c r="E2592" s="14">
        <v>3035</v>
      </c>
      <c r="F2592" s="13" t="s">
        <v>163</v>
      </c>
    </row>
    <row r="2593" spans="1:6" x14ac:dyDescent="0.15">
      <c r="A2593" s="12" t="s">
        <v>5300</v>
      </c>
      <c r="B2593" s="26" t="s">
        <v>5301</v>
      </c>
      <c r="C2593" s="13" t="s">
        <v>140</v>
      </c>
      <c r="D2593" s="13"/>
      <c r="E2593" s="14">
        <v>3035</v>
      </c>
      <c r="F2593" s="13" t="s">
        <v>163</v>
      </c>
    </row>
    <row r="2594" spans="1:6" x14ac:dyDescent="0.15">
      <c r="A2594" s="12" t="s">
        <v>5302</v>
      </c>
      <c r="B2594" s="26" t="s">
        <v>5303</v>
      </c>
      <c r="C2594" s="13" t="s">
        <v>140</v>
      </c>
      <c r="D2594" s="13"/>
      <c r="E2594" s="14">
        <v>2010</v>
      </c>
      <c r="F2594" s="13" t="s">
        <v>163</v>
      </c>
    </row>
    <row r="2595" spans="1:6" x14ac:dyDescent="0.15">
      <c r="A2595" s="12" t="s">
        <v>5304</v>
      </c>
      <c r="B2595" s="26" t="s">
        <v>5305</v>
      </c>
      <c r="C2595" s="13" t="s">
        <v>140</v>
      </c>
      <c r="D2595" s="13"/>
      <c r="E2595" s="14">
        <v>2010</v>
      </c>
      <c r="F2595" s="13" t="s">
        <v>163</v>
      </c>
    </row>
    <row r="2596" spans="1:6" x14ac:dyDescent="0.15">
      <c r="A2596" s="12" t="s">
        <v>5306</v>
      </c>
      <c r="B2596" s="26" t="s">
        <v>5307</v>
      </c>
      <c r="C2596" s="13" t="s">
        <v>139</v>
      </c>
      <c r="D2596" s="12"/>
      <c r="E2596" s="14">
        <v>9113</v>
      </c>
      <c r="F2596" s="13" t="s">
        <v>163</v>
      </c>
    </row>
    <row r="2597" spans="1:6" x14ac:dyDescent="0.15">
      <c r="A2597" s="12" t="s">
        <v>5308</v>
      </c>
      <c r="B2597" s="26" t="s">
        <v>5309</v>
      </c>
      <c r="C2597" s="13" t="s">
        <v>139</v>
      </c>
      <c r="D2597" s="12"/>
      <c r="E2597" s="14">
        <v>1913</v>
      </c>
      <c r="F2597" s="13" t="s">
        <v>163</v>
      </c>
    </row>
    <row r="2598" spans="1:6" x14ac:dyDescent="0.15">
      <c r="A2598" s="12" t="s">
        <v>5310</v>
      </c>
      <c r="B2598" s="26" t="s">
        <v>5311</v>
      </c>
      <c r="C2598" s="13" t="s">
        <v>139</v>
      </c>
      <c r="D2598" s="12"/>
      <c r="E2598" s="14">
        <v>11900</v>
      </c>
      <c r="F2598" s="13" t="s">
        <v>163</v>
      </c>
    </row>
    <row r="2599" spans="1:6" x14ac:dyDescent="0.15">
      <c r="A2599" s="12" t="s">
        <v>5312</v>
      </c>
      <c r="B2599" s="26" t="s">
        <v>5313</v>
      </c>
      <c r="C2599" s="13" t="s">
        <v>139</v>
      </c>
      <c r="D2599" s="12"/>
      <c r="E2599" s="14">
        <v>0</v>
      </c>
      <c r="F2599" s="13" t="s">
        <v>163</v>
      </c>
    </row>
    <row r="2600" spans="1:6" x14ac:dyDescent="0.15">
      <c r="A2600" s="12" t="s">
        <v>5314</v>
      </c>
      <c r="B2600" s="26" t="s">
        <v>5315</v>
      </c>
      <c r="C2600" s="13" t="s">
        <v>139</v>
      </c>
      <c r="D2600" s="12"/>
      <c r="E2600" s="14">
        <v>16585</v>
      </c>
      <c r="F2600" s="13" t="s">
        <v>163</v>
      </c>
    </row>
    <row r="2601" spans="1:6" x14ac:dyDescent="0.15">
      <c r="A2601" s="12" t="s">
        <v>5316</v>
      </c>
      <c r="B2601" s="26" t="s">
        <v>5317</v>
      </c>
      <c r="C2601" s="13" t="s">
        <v>139</v>
      </c>
      <c r="D2601" s="12"/>
      <c r="E2601" s="14">
        <v>64784</v>
      </c>
      <c r="F2601" s="13" t="s">
        <v>163</v>
      </c>
    </row>
    <row r="2602" spans="1:6" x14ac:dyDescent="0.15">
      <c r="A2602" s="12" t="s">
        <v>5318</v>
      </c>
      <c r="B2602" s="26" t="s">
        <v>5319</v>
      </c>
      <c r="C2602" s="13" t="s">
        <v>139</v>
      </c>
      <c r="D2602" s="12"/>
      <c r="E2602" s="14">
        <v>18900</v>
      </c>
      <c r="F2602" s="13" t="s">
        <v>163</v>
      </c>
    </row>
    <row r="2603" spans="1:6" x14ac:dyDescent="0.15">
      <c r="A2603" s="12" t="s">
        <v>5320</v>
      </c>
      <c r="B2603" s="26" t="s">
        <v>5321</v>
      </c>
      <c r="C2603" s="13" t="s">
        <v>139</v>
      </c>
      <c r="D2603" s="12"/>
      <c r="E2603" s="14">
        <v>18900</v>
      </c>
      <c r="F2603" s="13" t="s">
        <v>163</v>
      </c>
    </row>
    <row r="2604" spans="1:6" x14ac:dyDescent="0.15">
      <c r="A2604" s="12" t="s">
        <v>5322</v>
      </c>
      <c r="B2604" s="26" t="s">
        <v>5323</v>
      </c>
      <c r="C2604" s="13" t="s">
        <v>139</v>
      </c>
      <c r="D2604" s="12"/>
      <c r="E2604" s="14">
        <v>43000</v>
      </c>
      <c r="F2604" s="13" t="s">
        <v>163</v>
      </c>
    </row>
    <row r="2605" spans="1:6" x14ac:dyDescent="0.15">
      <c r="A2605" s="12" t="s">
        <v>5324</v>
      </c>
      <c r="B2605" s="26" t="s">
        <v>5325</v>
      </c>
      <c r="C2605" s="13" t="s">
        <v>139</v>
      </c>
      <c r="D2605" s="12"/>
      <c r="E2605" s="14">
        <v>25200</v>
      </c>
      <c r="F2605" s="13" t="s">
        <v>163</v>
      </c>
    </row>
    <row r="2606" spans="1:6" x14ac:dyDescent="0.15">
      <c r="A2606" s="12" t="s">
        <v>5326</v>
      </c>
      <c r="B2606" s="26" t="s">
        <v>5327</v>
      </c>
      <c r="C2606" s="13" t="s">
        <v>139</v>
      </c>
      <c r="D2606" s="12"/>
      <c r="E2606" s="14">
        <v>55900</v>
      </c>
      <c r="F2606" s="13" t="s">
        <v>163</v>
      </c>
    </row>
    <row r="2607" spans="1:6" x14ac:dyDescent="0.15">
      <c r="A2607" s="12" t="s">
        <v>5328</v>
      </c>
      <c r="B2607" s="26" t="s">
        <v>5329</v>
      </c>
      <c r="C2607" s="13" t="s">
        <v>139</v>
      </c>
      <c r="D2607" s="12"/>
      <c r="E2607" s="14">
        <v>5880</v>
      </c>
      <c r="F2607" s="13" t="s">
        <v>163</v>
      </c>
    </row>
    <row r="2608" spans="1:6" x14ac:dyDescent="0.15">
      <c r="A2608" s="12" t="s">
        <v>5330</v>
      </c>
      <c r="B2608" s="26" t="s">
        <v>5331</v>
      </c>
      <c r="C2608" s="13" t="s">
        <v>139</v>
      </c>
      <c r="D2608" s="12"/>
      <c r="E2608" s="14">
        <v>21500</v>
      </c>
      <c r="F2608" s="13" t="s">
        <v>163</v>
      </c>
    </row>
    <row r="2609" spans="1:6" x14ac:dyDescent="0.15">
      <c r="A2609" s="12" t="s">
        <v>5332</v>
      </c>
      <c r="B2609" s="26" t="s">
        <v>5333</v>
      </c>
      <c r="C2609" s="13" t="s">
        <v>139</v>
      </c>
      <c r="D2609" s="12"/>
      <c r="E2609" s="14">
        <v>12758</v>
      </c>
      <c r="F2609" s="13" t="s">
        <v>163</v>
      </c>
    </row>
    <row r="2610" spans="1:6" x14ac:dyDescent="0.15">
      <c r="A2610" s="12" t="s">
        <v>5334</v>
      </c>
      <c r="B2610" s="26" t="s">
        <v>5335</v>
      </c>
      <c r="C2610" s="13" t="s">
        <v>139</v>
      </c>
      <c r="D2610" s="12"/>
      <c r="E2610" s="14">
        <v>2678</v>
      </c>
      <c r="F2610" s="13" t="s">
        <v>163</v>
      </c>
    </row>
    <row r="2611" spans="1:6" x14ac:dyDescent="0.15">
      <c r="A2611" s="12" t="s">
        <v>5336</v>
      </c>
      <c r="B2611" s="26" t="s">
        <v>5337</v>
      </c>
      <c r="C2611" s="13" t="s">
        <v>139</v>
      </c>
      <c r="D2611" s="12"/>
      <c r="E2611" s="14">
        <v>14000</v>
      </c>
      <c r="F2611" s="13" t="s">
        <v>163</v>
      </c>
    </row>
    <row r="2612" spans="1:6" x14ac:dyDescent="0.15">
      <c r="A2612" s="12" t="s">
        <v>5338</v>
      </c>
      <c r="B2612" s="26" t="s">
        <v>5339</v>
      </c>
      <c r="C2612" s="13" t="s">
        <v>139</v>
      </c>
      <c r="D2612" s="12"/>
      <c r="E2612" s="14">
        <v>0</v>
      </c>
      <c r="F2612" s="13" t="s">
        <v>163</v>
      </c>
    </row>
    <row r="2613" spans="1:6" x14ac:dyDescent="0.15">
      <c r="A2613" s="12" t="s">
        <v>5340</v>
      </c>
      <c r="B2613" s="26" t="s">
        <v>5341</v>
      </c>
      <c r="C2613" s="13" t="s">
        <v>139</v>
      </c>
      <c r="D2613" s="12"/>
      <c r="E2613" s="14">
        <v>24300</v>
      </c>
      <c r="F2613" s="13" t="s">
        <v>163</v>
      </c>
    </row>
    <row r="2614" spans="1:6" x14ac:dyDescent="0.15">
      <c r="A2614" s="12" t="s">
        <v>5342</v>
      </c>
      <c r="B2614" s="26" t="s">
        <v>5343</v>
      </c>
      <c r="C2614" s="13" t="s">
        <v>139</v>
      </c>
      <c r="D2614" s="12"/>
      <c r="E2614" s="14">
        <v>99186</v>
      </c>
      <c r="F2614" s="13" t="s">
        <v>163</v>
      </c>
    </row>
    <row r="2615" spans="1:6" x14ac:dyDescent="0.15">
      <c r="A2615" s="12" t="s">
        <v>5344</v>
      </c>
      <c r="B2615" s="26" t="s">
        <v>5345</v>
      </c>
      <c r="C2615" s="13" t="s">
        <v>139</v>
      </c>
      <c r="D2615" s="12"/>
      <c r="E2615" s="14">
        <v>21000</v>
      </c>
      <c r="F2615" s="13" t="s">
        <v>163</v>
      </c>
    </row>
    <row r="2616" spans="1:6" x14ac:dyDescent="0.15">
      <c r="A2616" s="12" t="s">
        <v>5346</v>
      </c>
      <c r="B2616" s="26" t="s">
        <v>5347</v>
      </c>
      <c r="C2616" s="13" t="s">
        <v>139</v>
      </c>
      <c r="D2616" s="12"/>
      <c r="E2616" s="14">
        <v>21000</v>
      </c>
      <c r="F2616" s="13" t="s">
        <v>163</v>
      </c>
    </row>
    <row r="2617" spans="1:6" x14ac:dyDescent="0.15">
      <c r="A2617" s="12" t="s">
        <v>5348</v>
      </c>
      <c r="B2617" s="26" t="s">
        <v>5349</v>
      </c>
      <c r="C2617" s="13" t="s">
        <v>139</v>
      </c>
      <c r="D2617" s="12"/>
      <c r="E2617" s="14">
        <v>60200</v>
      </c>
      <c r="F2617" s="13" t="s">
        <v>163</v>
      </c>
    </row>
    <row r="2618" spans="1:6" x14ac:dyDescent="0.15">
      <c r="A2618" s="12" t="s">
        <v>5350</v>
      </c>
      <c r="B2618" s="26" t="s">
        <v>5351</v>
      </c>
      <c r="C2618" s="13" t="s">
        <v>139</v>
      </c>
      <c r="D2618" s="12"/>
      <c r="E2618" s="14">
        <v>35280</v>
      </c>
      <c r="F2618" s="13" t="s">
        <v>163</v>
      </c>
    </row>
    <row r="2619" spans="1:6" x14ac:dyDescent="0.15">
      <c r="A2619" s="12" t="s">
        <v>5352</v>
      </c>
      <c r="B2619" s="26" t="s">
        <v>5353</v>
      </c>
      <c r="C2619" s="13" t="s">
        <v>139</v>
      </c>
      <c r="D2619" s="12"/>
      <c r="E2619" s="14">
        <v>78260</v>
      </c>
      <c r="F2619" s="13" t="s">
        <v>163</v>
      </c>
    </row>
    <row r="2620" spans="1:6" x14ac:dyDescent="0.15">
      <c r="A2620" s="12" t="s">
        <v>5354</v>
      </c>
      <c r="B2620" s="26" t="s">
        <v>5355</v>
      </c>
      <c r="C2620" s="13" t="s">
        <v>139</v>
      </c>
      <c r="D2620" s="12"/>
      <c r="E2620" s="14">
        <v>8000</v>
      </c>
      <c r="F2620" s="13" t="s">
        <v>163</v>
      </c>
    </row>
    <row r="2621" spans="1:6" x14ac:dyDescent="0.15">
      <c r="A2621" s="12" t="s">
        <v>5356</v>
      </c>
      <c r="B2621" s="26" t="s">
        <v>5357</v>
      </c>
      <c r="C2621" s="13" t="s">
        <v>139</v>
      </c>
      <c r="D2621" s="12"/>
      <c r="E2621" s="14">
        <v>30150</v>
      </c>
      <c r="F2621" s="13" t="s">
        <v>163</v>
      </c>
    </row>
    <row r="2622" spans="1:6" x14ac:dyDescent="0.15">
      <c r="A2622" s="12" t="s">
        <v>5358</v>
      </c>
      <c r="B2622" s="26" t="s">
        <v>5359</v>
      </c>
      <c r="C2622" s="13" t="s">
        <v>139</v>
      </c>
      <c r="D2622" s="12"/>
      <c r="E2622" s="14">
        <v>21600</v>
      </c>
      <c r="F2622" s="13" t="s">
        <v>163</v>
      </c>
    </row>
    <row r="2623" spans="1:6" x14ac:dyDescent="0.15">
      <c r="A2623" s="12" t="s">
        <v>5360</v>
      </c>
      <c r="B2623" s="26" t="s">
        <v>5361</v>
      </c>
      <c r="C2623" s="13" t="s">
        <v>139</v>
      </c>
      <c r="D2623" s="12"/>
      <c r="E2623" s="14">
        <v>3251</v>
      </c>
      <c r="F2623" s="13" t="s">
        <v>163</v>
      </c>
    </row>
    <row r="2624" spans="1:6" x14ac:dyDescent="0.15">
      <c r="A2624" s="12" t="s">
        <v>5362</v>
      </c>
      <c r="B2624" s="26" t="s">
        <v>5363</v>
      </c>
      <c r="C2624" s="13" t="s">
        <v>139</v>
      </c>
      <c r="D2624" s="12"/>
      <c r="E2624" s="14">
        <v>12750</v>
      </c>
      <c r="F2624" s="13" t="s">
        <v>163</v>
      </c>
    </row>
    <row r="2625" spans="1:6" x14ac:dyDescent="0.15">
      <c r="A2625" s="12" t="s">
        <v>5364</v>
      </c>
      <c r="B2625" s="26" t="s">
        <v>5365</v>
      </c>
      <c r="C2625" s="13" t="s">
        <v>139</v>
      </c>
      <c r="D2625" s="12"/>
      <c r="E2625" s="14">
        <v>0</v>
      </c>
      <c r="F2625" s="13" t="s">
        <v>163</v>
      </c>
    </row>
    <row r="2626" spans="1:6" x14ac:dyDescent="0.15">
      <c r="A2626" s="12" t="s">
        <v>5366</v>
      </c>
      <c r="B2626" s="26" t="s">
        <v>5367</v>
      </c>
      <c r="C2626" s="13" t="s">
        <v>139</v>
      </c>
      <c r="D2626" s="12"/>
      <c r="E2626" s="14">
        <v>19440</v>
      </c>
      <c r="F2626" s="13" t="s">
        <v>163</v>
      </c>
    </row>
    <row r="2627" spans="1:6" x14ac:dyDescent="0.15">
      <c r="A2627" s="12" t="s">
        <v>5368</v>
      </c>
      <c r="B2627" s="26" t="s">
        <v>5369</v>
      </c>
      <c r="C2627" s="13" t="s">
        <v>139</v>
      </c>
      <c r="D2627" s="12"/>
      <c r="E2627" s="14">
        <v>134055</v>
      </c>
      <c r="F2627" s="13" t="s">
        <v>163</v>
      </c>
    </row>
    <row r="2628" spans="1:6" x14ac:dyDescent="0.15">
      <c r="A2628" s="12" t="s">
        <v>5370</v>
      </c>
      <c r="B2628" s="26" t="s">
        <v>5371</v>
      </c>
      <c r="C2628" s="13" t="s">
        <v>139</v>
      </c>
      <c r="D2628" s="12"/>
      <c r="E2628" s="14">
        <v>25200</v>
      </c>
      <c r="F2628" s="13" t="s">
        <v>163</v>
      </c>
    </row>
    <row r="2629" spans="1:6" x14ac:dyDescent="0.15">
      <c r="A2629" s="12" t="s">
        <v>5372</v>
      </c>
      <c r="B2629" s="26" t="s">
        <v>5373</v>
      </c>
      <c r="C2629" s="13" t="s">
        <v>139</v>
      </c>
      <c r="D2629" s="12"/>
      <c r="E2629" s="14">
        <v>25200</v>
      </c>
      <c r="F2629" s="13" t="s">
        <v>163</v>
      </c>
    </row>
    <row r="2630" spans="1:6" x14ac:dyDescent="0.15">
      <c r="A2630" s="12" t="s">
        <v>5374</v>
      </c>
      <c r="B2630" s="26" t="s">
        <v>5375</v>
      </c>
      <c r="C2630" s="13" t="s">
        <v>139</v>
      </c>
      <c r="D2630" s="12"/>
      <c r="E2630" s="14">
        <v>57000</v>
      </c>
      <c r="F2630" s="13" t="s">
        <v>163</v>
      </c>
    </row>
    <row r="2631" spans="1:6" x14ac:dyDescent="0.15">
      <c r="A2631" s="12" t="s">
        <v>5376</v>
      </c>
      <c r="B2631" s="26" t="s">
        <v>5377</v>
      </c>
      <c r="C2631" s="13" t="s">
        <v>139</v>
      </c>
      <c r="D2631" s="12"/>
      <c r="E2631" s="14">
        <v>37800</v>
      </c>
      <c r="F2631" s="13" t="s">
        <v>163</v>
      </c>
    </row>
    <row r="2632" spans="1:6" x14ac:dyDescent="0.15">
      <c r="A2632" s="12" t="s">
        <v>5378</v>
      </c>
      <c r="B2632" s="26" t="s">
        <v>5379</v>
      </c>
      <c r="C2632" s="13" t="s">
        <v>139</v>
      </c>
      <c r="D2632" s="12"/>
      <c r="E2632" s="14">
        <v>74100</v>
      </c>
      <c r="F2632" s="13" t="s">
        <v>163</v>
      </c>
    </row>
    <row r="2633" spans="1:6" x14ac:dyDescent="0.15">
      <c r="A2633" s="12" t="s">
        <v>5380</v>
      </c>
      <c r="B2633" s="26" t="s">
        <v>5381</v>
      </c>
      <c r="C2633" s="13" t="s">
        <v>139</v>
      </c>
      <c r="D2633" s="12"/>
      <c r="E2633" s="14">
        <v>9000</v>
      </c>
      <c r="F2633" s="13" t="s">
        <v>163</v>
      </c>
    </row>
    <row r="2634" spans="1:6" x14ac:dyDescent="0.15">
      <c r="A2634" s="12" t="s">
        <v>5382</v>
      </c>
      <c r="B2634" s="26" t="s">
        <v>5383</v>
      </c>
      <c r="C2634" s="13" t="s">
        <v>139</v>
      </c>
      <c r="D2634" s="12"/>
      <c r="E2634" s="14">
        <v>32350</v>
      </c>
      <c r="F2634" s="13" t="s">
        <v>163</v>
      </c>
    </row>
    <row r="2635" spans="1:6" x14ac:dyDescent="0.15">
      <c r="A2635" s="12" t="s">
        <v>5384</v>
      </c>
      <c r="B2635" s="26" t="s">
        <v>5385</v>
      </c>
      <c r="C2635" s="13" t="s">
        <v>139</v>
      </c>
      <c r="D2635" s="12"/>
      <c r="E2635" s="14">
        <v>27000</v>
      </c>
      <c r="F2635" s="13" t="s">
        <v>163</v>
      </c>
    </row>
    <row r="2636" spans="1:6" x14ac:dyDescent="0.15">
      <c r="A2636" s="12" t="s">
        <v>5386</v>
      </c>
      <c r="B2636" s="26" t="s">
        <v>5387</v>
      </c>
      <c r="C2636" s="13" t="s">
        <v>139</v>
      </c>
      <c r="D2636" s="12"/>
      <c r="E2636" s="14">
        <v>4552</v>
      </c>
      <c r="F2636" s="13" t="s">
        <v>163</v>
      </c>
    </row>
    <row r="2637" spans="1:6" x14ac:dyDescent="0.15">
      <c r="A2637" s="12" t="s">
        <v>5388</v>
      </c>
      <c r="B2637" s="26" t="s">
        <v>5389</v>
      </c>
      <c r="C2637" s="13" t="s">
        <v>139</v>
      </c>
      <c r="D2637" s="12"/>
      <c r="E2637" s="14">
        <v>15000</v>
      </c>
      <c r="F2637" s="13" t="s">
        <v>163</v>
      </c>
    </row>
    <row r="2638" spans="1:6" x14ac:dyDescent="0.15">
      <c r="A2638" s="12" t="s">
        <v>5390</v>
      </c>
      <c r="B2638" s="26" t="s">
        <v>5391</v>
      </c>
      <c r="C2638" s="13" t="s">
        <v>139</v>
      </c>
      <c r="D2638" s="12"/>
      <c r="E2638" s="14">
        <v>0</v>
      </c>
      <c r="F2638" s="13" t="s">
        <v>163</v>
      </c>
    </row>
    <row r="2639" spans="1:6" x14ac:dyDescent="0.15">
      <c r="A2639" s="12" t="s">
        <v>5392</v>
      </c>
      <c r="B2639" s="26" t="s">
        <v>5393</v>
      </c>
      <c r="C2639" s="13" t="s">
        <v>139</v>
      </c>
      <c r="D2639" s="12"/>
      <c r="E2639" s="14">
        <v>27220</v>
      </c>
      <c r="F2639" s="13" t="s">
        <v>163</v>
      </c>
    </row>
    <row r="2640" spans="1:6" x14ac:dyDescent="0.15">
      <c r="A2640" s="12" t="s">
        <v>5394</v>
      </c>
      <c r="B2640" s="26" t="s">
        <v>5395</v>
      </c>
      <c r="C2640" s="13" t="s">
        <v>139</v>
      </c>
      <c r="D2640" s="12"/>
      <c r="E2640" s="14">
        <v>171652</v>
      </c>
      <c r="F2640" s="13" t="s">
        <v>163</v>
      </c>
    </row>
    <row r="2641" spans="1:6" x14ac:dyDescent="0.15">
      <c r="A2641" s="12" t="s">
        <v>5396</v>
      </c>
      <c r="B2641" s="26" t="s">
        <v>5397</v>
      </c>
      <c r="C2641" s="13" t="s">
        <v>139</v>
      </c>
      <c r="D2641" s="12"/>
      <c r="E2641" s="14">
        <v>28000</v>
      </c>
      <c r="F2641" s="13" t="s">
        <v>163</v>
      </c>
    </row>
    <row r="2642" spans="1:6" x14ac:dyDescent="0.15">
      <c r="A2642" s="12" t="s">
        <v>5398</v>
      </c>
      <c r="B2642" s="26" t="s">
        <v>5399</v>
      </c>
      <c r="C2642" s="13" t="s">
        <v>139</v>
      </c>
      <c r="D2642" s="12"/>
      <c r="E2642" s="14">
        <v>28000</v>
      </c>
      <c r="F2642" s="13" t="s">
        <v>163</v>
      </c>
    </row>
    <row r="2643" spans="1:6" x14ac:dyDescent="0.15">
      <c r="A2643" s="12" t="s">
        <v>5400</v>
      </c>
      <c r="B2643" s="26" t="s">
        <v>5401</v>
      </c>
      <c r="C2643" s="13" t="s">
        <v>139</v>
      </c>
      <c r="D2643" s="12"/>
      <c r="E2643" s="14">
        <v>79800</v>
      </c>
      <c r="F2643" s="13" t="s">
        <v>163</v>
      </c>
    </row>
    <row r="2644" spans="1:6" x14ac:dyDescent="0.15">
      <c r="A2644" s="12" t="s">
        <v>5402</v>
      </c>
      <c r="B2644" s="26" t="s">
        <v>5403</v>
      </c>
      <c r="C2644" s="13" t="s">
        <v>139</v>
      </c>
      <c r="D2644" s="12"/>
      <c r="E2644" s="14">
        <v>52920</v>
      </c>
      <c r="F2644" s="13" t="s">
        <v>163</v>
      </c>
    </row>
    <row r="2645" spans="1:6" x14ac:dyDescent="0.15">
      <c r="A2645" s="12" t="s">
        <v>5404</v>
      </c>
      <c r="B2645" s="26" t="s">
        <v>5405</v>
      </c>
      <c r="C2645" s="13" t="s">
        <v>139</v>
      </c>
      <c r="D2645" s="12"/>
      <c r="E2645" s="14">
        <v>103740</v>
      </c>
      <c r="F2645" s="13" t="s">
        <v>163</v>
      </c>
    </row>
    <row r="2646" spans="1:6" x14ac:dyDescent="0.15">
      <c r="A2646" s="12" t="s">
        <v>5406</v>
      </c>
      <c r="B2646" s="26" t="s">
        <v>5407</v>
      </c>
      <c r="C2646" s="13" t="s">
        <v>139</v>
      </c>
      <c r="D2646" s="12"/>
      <c r="E2646" s="14">
        <v>10000</v>
      </c>
      <c r="F2646" s="13" t="s">
        <v>163</v>
      </c>
    </row>
    <row r="2647" spans="1:6" x14ac:dyDescent="0.15">
      <c r="A2647" s="12" t="s">
        <v>5408</v>
      </c>
      <c r="B2647" s="26" t="s">
        <v>5409</v>
      </c>
      <c r="C2647" s="13" t="s">
        <v>139</v>
      </c>
      <c r="D2647" s="12"/>
      <c r="E2647" s="14">
        <v>45300</v>
      </c>
      <c r="F2647" s="13" t="s">
        <v>163</v>
      </c>
    </row>
    <row r="2648" spans="1:6" x14ac:dyDescent="0.15">
      <c r="A2648" s="12" t="s">
        <v>5410</v>
      </c>
      <c r="B2648" s="26" t="s">
        <v>5411</v>
      </c>
      <c r="C2648" s="13" t="s">
        <v>139</v>
      </c>
      <c r="D2648" s="12"/>
      <c r="E2648" s="14">
        <v>37350</v>
      </c>
      <c r="F2648" s="13" t="s">
        <v>163</v>
      </c>
    </row>
    <row r="2649" spans="1:6" x14ac:dyDescent="0.15">
      <c r="A2649" s="12" t="s">
        <v>5412</v>
      </c>
      <c r="B2649" s="26" t="s">
        <v>5413</v>
      </c>
      <c r="C2649" s="13" t="s">
        <v>139</v>
      </c>
      <c r="D2649" s="12"/>
      <c r="E2649" s="14">
        <v>5527</v>
      </c>
      <c r="F2649" s="13" t="s">
        <v>163</v>
      </c>
    </row>
    <row r="2650" spans="1:6" x14ac:dyDescent="0.15">
      <c r="A2650" s="12" t="s">
        <v>5414</v>
      </c>
      <c r="B2650" s="26" t="s">
        <v>5415</v>
      </c>
      <c r="C2650" s="13" t="s">
        <v>139</v>
      </c>
      <c r="D2650" s="12"/>
      <c r="E2650" s="14">
        <v>15938</v>
      </c>
      <c r="F2650" s="13" t="s">
        <v>163</v>
      </c>
    </row>
    <row r="2651" spans="1:6" x14ac:dyDescent="0.15">
      <c r="A2651" s="12" t="s">
        <v>5416</v>
      </c>
      <c r="B2651" s="26" t="s">
        <v>5417</v>
      </c>
      <c r="C2651" s="13" t="s">
        <v>139</v>
      </c>
      <c r="D2651" s="12"/>
      <c r="E2651" s="14">
        <v>0</v>
      </c>
      <c r="F2651" s="13" t="s">
        <v>163</v>
      </c>
    </row>
    <row r="2652" spans="1:6" x14ac:dyDescent="0.15">
      <c r="A2652" s="12" t="s">
        <v>5418</v>
      </c>
      <c r="B2652" s="26" t="s">
        <v>5419</v>
      </c>
      <c r="C2652" s="13" t="s">
        <v>139</v>
      </c>
      <c r="D2652" s="12"/>
      <c r="E2652" s="14">
        <v>40125</v>
      </c>
      <c r="F2652" s="13" t="s">
        <v>163</v>
      </c>
    </row>
    <row r="2653" spans="1:6" x14ac:dyDescent="0.15">
      <c r="A2653" s="12" t="s">
        <v>5420</v>
      </c>
      <c r="B2653" s="26" t="s">
        <v>5421</v>
      </c>
      <c r="C2653" s="13" t="s">
        <v>139</v>
      </c>
      <c r="D2653" s="12"/>
      <c r="E2653" s="14">
        <v>170364</v>
      </c>
      <c r="F2653" s="13" t="s">
        <v>163</v>
      </c>
    </row>
    <row r="2654" spans="1:6" x14ac:dyDescent="0.15">
      <c r="A2654" s="12" t="s">
        <v>5422</v>
      </c>
      <c r="B2654" s="26" t="s">
        <v>5423</v>
      </c>
      <c r="C2654" s="13" t="s">
        <v>139</v>
      </c>
      <c r="D2654" s="12"/>
      <c r="E2654" s="14">
        <v>31500</v>
      </c>
      <c r="F2654" s="13" t="s">
        <v>163</v>
      </c>
    </row>
    <row r="2655" spans="1:6" x14ac:dyDescent="0.15">
      <c r="A2655" s="12" t="s">
        <v>5424</v>
      </c>
      <c r="B2655" s="26" t="s">
        <v>5425</v>
      </c>
      <c r="C2655" s="13" t="s">
        <v>139</v>
      </c>
      <c r="D2655" s="12"/>
      <c r="E2655" s="14">
        <v>31500</v>
      </c>
      <c r="F2655" s="13" t="s">
        <v>163</v>
      </c>
    </row>
    <row r="2656" spans="1:6" x14ac:dyDescent="0.15">
      <c r="A2656" s="12" t="s">
        <v>5426</v>
      </c>
      <c r="B2656" s="26" t="s">
        <v>5427</v>
      </c>
      <c r="C2656" s="13" t="s">
        <v>139</v>
      </c>
      <c r="D2656" s="12"/>
      <c r="E2656" s="14">
        <v>60000</v>
      </c>
      <c r="F2656" s="13" t="s">
        <v>163</v>
      </c>
    </row>
    <row r="2657" spans="1:6" x14ac:dyDescent="0.15">
      <c r="A2657" s="12" t="s">
        <v>5428</v>
      </c>
      <c r="B2657" s="26" t="s">
        <v>5429</v>
      </c>
      <c r="C2657" s="13" t="s">
        <v>139</v>
      </c>
      <c r="D2657" s="12"/>
      <c r="E2657" s="14">
        <v>50400</v>
      </c>
      <c r="F2657" s="13" t="s">
        <v>163</v>
      </c>
    </row>
    <row r="2658" spans="1:6" x14ac:dyDescent="0.15">
      <c r="A2658" s="12" t="s">
        <v>5430</v>
      </c>
      <c r="B2658" s="26" t="s">
        <v>5431</v>
      </c>
      <c r="C2658" s="13" t="s">
        <v>139</v>
      </c>
      <c r="D2658" s="12"/>
      <c r="E2658" s="14">
        <v>78000</v>
      </c>
      <c r="F2658" s="13" t="s">
        <v>163</v>
      </c>
    </row>
    <row r="2659" spans="1:6" x14ac:dyDescent="0.15">
      <c r="A2659" s="12" t="s">
        <v>5432</v>
      </c>
      <c r="B2659" s="26" t="s">
        <v>5433</v>
      </c>
      <c r="C2659" s="13" t="s">
        <v>139</v>
      </c>
      <c r="D2659" s="12"/>
      <c r="E2659" s="14">
        <v>11250</v>
      </c>
      <c r="F2659" s="13" t="s">
        <v>163</v>
      </c>
    </row>
    <row r="2660" spans="1:6" x14ac:dyDescent="0.15">
      <c r="A2660" s="12" t="s">
        <v>5434</v>
      </c>
      <c r="B2660" s="26" t="s">
        <v>5435</v>
      </c>
      <c r="C2660" s="13" t="s">
        <v>139</v>
      </c>
      <c r="D2660" s="12"/>
      <c r="E2660" s="14">
        <v>43700</v>
      </c>
      <c r="F2660" s="13" t="s">
        <v>163</v>
      </c>
    </row>
    <row r="2661" spans="1:6" x14ac:dyDescent="0.15">
      <c r="A2661" s="12" t="s">
        <v>5436</v>
      </c>
      <c r="B2661" s="26" t="s">
        <v>5437</v>
      </c>
      <c r="C2661" s="13" t="s">
        <v>139</v>
      </c>
      <c r="D2661" s="12"/>
      <c r="E2661" s="14">
        <v>41500</v>
      </c>
      <c r="F2661" s="13" t="s">
        <v>163</v>
      </c>
    </row>
    <row r="2662" spans="1:6" x14ac:dyDescent="0.15">
      <c r="A2662" s="12" t="s">
        <v>5438</v>
      </c>
      <c r="B2662" s="26" t="s">
        <v>5439</v>
      </c>
      <c r="C2662" s="13" t="s">
        <v>139</v>
      </c>
      <c r="D2662" s="12"/>
      <c r="E2662" s="14">
        <v>7738</v>
      </c>
      <c r="F2662" s="13" t="s">
        <v>163</v>
      </c>
    </row>
    <row r="2663" spans="1:6" x14ac:dyDescent="0.15">
      <c r="A2663" s="12" t="s">
        <v>5440</v>
      </c>
      <c r="B2663" s="26" t="s">
        <v>5441</v>
      </c>
      <c r="C2663" s="13" t="s">
        <v>139</v>
      </c>
      <c r="D2663" s="12"/>
      <c r="E2663" s="14">
        <v>18750</v>
      </c>
      <c r="F2663" s="13" t="s">
        <v>163</v>
      </c>
    </row>
    <row r="2664" spans="1:6" x14ac:dyDescent="0.15">
      <c r="A2664" s="12" t="s">
        <v>5442</v>
      </c>
      <c r="B2664" s="26" t="s">
        <v>5443</v>
      </c>
      <c r="C2664" s="13" t="s">
        <v>139</v>
      </c>
      <c r="D2664" s="12"/>
      <c r="E2664" s="14">
        <v>0</v>
      </c>
      <c r="F2664" s="13" t="s">
        <v>163</v>
      </c>
    </row>
    <row r="2665" spans="1:6" x14ac:dyDescent="0.15">
      <c r="A2665" s="12" t="s">
        <v>5444</v>
      </c>
      <c r="B2665" s="26" t="s">
        <v>5445</v>
      </c>
      <c r="C2665" s="13" t="s">
        <v>139</v>
      </c>
      <c r="D2665" s="12"/>
      <c r="E2665" s="14">
        <v>45000</v>
      </c>
      <c r="F2665" s="13" t="s">
        <v>163</v>
      </c>
    </row>
    <row r="2666" spans="1:6" x14ac:dyDescent="0.15">
      <c r="A2666" s="12" t="s">
        <v>5446</v>
      </c>
      <c r="B2666" s="26" t="s">
        <v>5447</v>
      </c>
      <c r="C2666" s="13" t="s">
        <v>139</v>
      </c>
      <c r="D2666" s="12"/>
      <c r="E2666" s="14">
        <v>206938</v>
      </c>
      <c r="F2666" s="13" t="s">
        <v>163</v>
      </c>
    </row>
    <row r="2667" spans="1:6" x14ac:dyDescent="0.15">
      <c r="A2667" s="12" t="s">
        <v>5448</v>
      </c>
      <c r="B2667" s="26" t="s">
        <v>5449</v>
      </c>
      <c r="C2667" s="13" t="s">
        <v>139</v>
      </c>
      <c r="D2667" s="12"/>
      <c r="E2667" s="14">
        <v>35000</v>
      </c>
      <c r="F2667" s="13" t="s">
        <v>163</v>
      </c>
    </row>
    <row r="2668" spans="1:6" x14ac:dyDescent="0.15">
      <c r="A2668" s="12" t="s">
        <v>5450</v>
      </c>
      <c r="B2668" s="26" t="s">
        <v>5451</v>
      </c>
      <c r="C2668" s="13" t="s">
        <v>139</v>
      </c>
      <c r="D2668" s="12"/>
      <c r="E2668" s="14">
        <v>35000</v>
      </c>
      <c r="F2668" s="13" t="s">
        <v>163</v>
      </c>
    </row>
    <row r="2669" spans="1:6" x14ac:dyDescent="0.15">
      <c r="A2669" s="12" t="s">
        <v>5452</v>
      </c>
      <c r="B2669" s="26" t="s">
        <v>5453</v>
      </c>
      <c r="C2669" s="13" t="s">
        <v>139</v>
      </c>
      <c r="D2669" s="12"/>
      <c r="E2669" s="14">
        <v>84000</v>
      </c>
      <c r="F2669" s="13" t="s">
        <v>163</v>
      </c>
    </row>
    <row r="2670" spans="1:6" x14ac:dyDescent="0.15">
      <c r="A2670" s="12" t="s">
        <v>5454</v>
      </c>
      <c r="B2670" s="26" t="s">
        <v>5455</v>
      </c>
      <c r="C2670" s="13" t="s">
        <v>139</v>
      </c>
      <c r="D2670" s="12"/>
      <c r="E2670" s="14">
        <v>70560</v>
      </c>
      <c r="F2670" s="13" t="s">
        <v>163</v>
      </c>
    </row>
    <row r="2671" spans="1:6" x14ac:dyDescent="0.15">
      <c r="A2671" s="12" t="s">
        <v>5456</v>
      </c>
      <c r="B2671" s="26" t="s">
        <v>5457</v>
      </c>
      <c r="C2671" s="13" t="s">
        <v>139</v>
      </c>
      <c r="D2671" s="12"/>
      <c r="E2671" s="14">
        <v>109200</v>
      </c>
      <c r="F2671" s="13" t="s">
        <v>163</v>
      </c>
    </row>
    <row r="2672" spans="1:6" x14ac:dyDescent="0.15">
      <c r="A2672" s="12" t="s">
        <v>5458</v>
      </c>
      <c r="B2672" s="26" t="s">
        <v>5459</v>
      </c>
      <c r="C2672" s="13" t="s">
        <v>139</v>
      </c>
      <c r="D2672" s="12"/>
      <c r="E2672" s="14">
        <v>12500</v>
      </c>
      <c r="F2672" s="13" t="s">
        <v>163</v>
      </c>
    </row>
    <row r="2673" spans="1:6" x14ac:dyDescent="0.15">
      <c r="A2673" s="12" t="s">
        <v>5460</v>
      </c>
      <c r="B2673" s="26" t="s">
        <v>5461</v>
      </c>
      <c r="C2673" s="13" t="s">
        <v>139</v>
      </c>
      <c r="D2673" s="12"/>
      <c r="E2673" s="14">
        <v>61200</v>
      </c>
      <c r="F2673" s="13" t="s">
        <v>163</v>
      </c>
    </row>
    <row r="2674" spans="1:6" x14ac:dyDescent="0.15">
      <c r="A2674" s="12" t="s">
        <v>5462</v>
      </c>
      <c r="B2674" s="26" t="s">
        <v>5463</v>
      </c>
      <c r="C2674" s="13" t="s">
        <v>139</v>
      </c>
      <c r="D2674" s="12"/>
      <c r="E2674" s="14">
        <v>9950</v>
      </c>
      <c r="F2674" s="13" t="s">
        <v>163</v>
      </c>
    </row>
    <row r="2675" spans="1:6" x14ac:dyDescent="0.15">
      <c r="A2675" s="12" t="s">
        <v>5464</v>
      </c>
      <c r="B2675" s="26" t="s">
        <v>5465</v>
      </c>
      <c r="C2675" s="13" t="s">
        <v>139</v>
      </c>
      <c r="D2675" s="12"/>
      <c r="E2675" s="14">
        <v>9950</v>
      </c>
      <c r="F2675" s="13" t="s">
        <v>163</v>
      </c>
    </row>
    <row r="2676" spans="1:6" x14ac:dyDescent="0.15">
      <c r="A2676" s="12" t="s">
        <v>5466</v>
      </c>
      <c r="B2676" s="26" t="s">
        <v>5467</v>
      </c>
      <c r="C2676" s="13" t="s">
        <v>139</v>
      </c>
      <c r="D2676" s="12"/>
      <c r="E2676" s="14">
        <v>7850</v>
      </c>
      <c r="F2676" s="13" t="s">
        <v>163</v>
      </c>
    </row>
    <row r="2677" spans="1:6" x14ac:dyDescent="0.15">
      <c r="A2677" s="12" t="s">
        <v>5468</v>
      </c>
      <c r="B2677" s="26" t="s">
        <v>5469</v>
      </c>
      <c r="C2677" s="13" t="s">
        <v>139</v>
      </c>
      <c r="D2677" s="12"/>
      <c r="E2677" s="14">
        <v>9950</v>
      </c>
      <c r="F2677" s="13" t="s">
        <v>163</v>
      </c>
    </row>
    <row r="2678" spans="1:6" x14ac:dyDescent="0.15">
      <c r="A2678" s="12" t="s">
        <v>5470</v>
      </c>
      <c r="B2678" s="26" t="s">
        <v>5471</v>
      </c>
      <c r="C2678" s="13" t="s">
        <v>139</v>
      </c>
      <c r="D2678" s="12"/>
      <c r="E2678" s="14">
        <v>9950</v>
      </c>
      <c r="F2678" s="13" t="s">
        <v>163</v>
      </c>
    </row>
    <row r="2679" spans="1:6" x14ac:dyDescent="0.15">
      <c r="A2679" s="12" t="s">
        <v>5472</v>
      </c>
      <c r="B2679" s="26" t="s">
        <v>5473</v>
      </c>
      <c r="C2679" s="13" t="s">
        <v>139</v>
      </c>
      <c r="D2679" s="12"/>
      <c r="E2679" s="14">
        <v>62700</v>
      </c>
      <c r="F2679" s="13" t="s">
        <v>163</v>
      </c>
    </row>
    <row r="2680" spans="1:6" x14ac:dyDescent="0.15">
      <c r="A2680" s="12" t="s">
        <v>5474</v>
      </c>
      <c r="B2680" s="26" t="s">
        <v>5475</v>
      </c>
      <c r="C2680" s="13" t="s">
        <v>139</v>
      </c>
      <c r="D2680" s="12"/>
      <c r="E2680" s="14">
        <v>28000</v>
      </c>
      <c r="F2680" s="13" t="s">
        <v>163</v>
      </c>
    </row>
    <row r="2681" spans="1:6" x14ac:dyDescent="0.15">
      <c r="A2681" s="12" t="s">
        <v>5476</v>
      </c>
      <c r="B2681" s="26" t="s">
        <v>5477</v>
      </c>
      <c r="C2681" s="13" t="s">
        <v>139</v>
      </c>
      <c r="D2681" s="12"/>
      <c r="E2681" s="14">
        <v>18150</v>
      </c>
      <c r="F2681" s="13" t="s">
        <v>163</v>
      </c>
    </row>
    <row r="2682" spans="1:6" x14ac:dyDescent="0.15">
      <c r="A2682" s="12" t="s">
        <v>5478</v>
      </c>
      <c r="B2682" s="26" t="s">
        <v>5479</v>
      </c>
      <c r="C2682" s="13" t="s">
        <v>139</v>
      </c>
      <c r="D2682" s="12"/>
      <c r="E2682" s="14">
        <v>36400</v>
      </c>
      <c r="F2682" s="13" t="s">
        <v>163</v>
      </c>
    </row>
    <row r="2683" spans="1:6" x14ac:dyDescent="0.15">
      <c r="A2683" s="12" t="s">
        <v>5480</v>
      </c>
      <c r="B2683" s="26" t="s">
        <v>5481</v>
      </c>
      <c r="C2683" s="13" t="s">
        <v>139</v>
      </c>
      <c r="D2683" s="12"/>
      <c r="E2683" s="14">
        <v>11750</v>
      </c>
      <c r="F2683" s="13" t="s">
        <v>163</v>
      </c>
    </row>
    <row r="2684" spans="1:6" x14ac:dyDescent="0.15">
      <c r="A2684" s="12" t="s">
        <v>5482</v>
      </c>
      <c r="B2684" s="26" t="s">
        <v>5483</v>
      </c>
      <c r="C2684" s="13" t="s">
        <v>139</v>
      </c>
      <c r="D2684" s="12"/>
      <c r="E2684" s="14">
        <v>4250</v>
      </c>
      <c r="F2684" s="13" t="s">
        <v>163</v>
      </c>
    </row>
    <row r="2685" spans="1:6" x14ac:dyDescent="0.15">
      <c r="A2685" s="12" t="s">
        <v>5484</v>
      </c>
      <c r="B2685" s="26" t="s">
        <v>5485</v>
      </c>
      <c r="C2685" s="13" t="s">
        <v>139</v>
      </c>
      <c r="D2685" s="12"/>
      <c r="E2685" s="14">
        <v>13950</v>
      </c>
      <c r="F2685" s="13" t="s">
        <v>163</v>
      </c>
    </row>
    <row r="2686" spans="1:6" x14ac:dyDescent="0.15">
      <c r="A2686" s="12" t="s">
        <v>5486</v>
      </c>
      <c r="B2686" s="26" t="s">
        <v>5487</v>
      </c>
      <c r="C2686" s="13" t="s">
        <v>139</v>
      </c>
      <c r="D2686" s="12"/>
      <c r="E2686" s="14">
        <v>13950</v>
      </c>
      <c r="F2686" s="13" t="s">
        <v>163</v>
      </c>
    </row>
    <row r="2687" spans="1:6" x14ac:dyDescent="0.15">
      <c r="A2687" s="12" t="s">
        <v>5488</v>
      </c>
      <c r="B2687" s="26" t="s">
        <v>5489</v>
      </c>
      <c r="C2687" s="13" t="s">
        <v>139</v>
      </c>
      <c r="D2687" s="12"/>
      <c r="E2687" s="14">
        <v>11000</v>
      </c>
      <c r="F2687" s="13" t="s">
        <v>163</v>
      </c>
    </row>
    <row r="2688" spans="1:6" x14ac:dyDescent="0.15">
      <c r="A2688" s="12" t="s">
        <v>5490</v>
      </c>
      <c r="B2688" s="26" t="s">
        <v>5491</v>
      </c>
      <c r="C2688" s="13" t="s">
        <v>139</v>
      </c>
      <c r="D2688" s="12"/>
      <c r="E2688" s="14">
        <v>13950</v>
      </c>
      <c r="F2688" s="13" t="s">
        <v>163</v>
      </c>
    </row>
    <row r="2689" spans="1:6" x14ac:dyDescent="0.15">
      <c r="A2689" s="12" t="s">
        <v>5492</v>
      </c>
      <c r="B2689" s="26" t="s">
        <v>5493</v>
      </c>
      <c r="C2689" s="13" t="s">
        <v>139</v>
      </c>
      <c r="D2689" s="12"/>
      <c r="E2689" s="14">
        <v>13950</v>
      </c>
      <c r="F2689" s="13" t="s">
        <v>163</v>
      </c>
    </row>
    <row r="2690" spans="1:6" x14ac:dyDescent="0.15">
      <c r="A2690" s="12" t="s">
        <v>5494</v>
      </c>
      <c r="B2690" s="26" t="s">
        <v>5495</v>
      </c>
      <c r="C2690" s="13" t="s">
        <v>139</v>
      </c>
      <c r="D2690" s="12"/>
      <c r="E2690" s="14">
        <v>87750</v>
      </c>
      <c r="F2690" s="13" t="s">
        <v>163</v>
      </c>
    </row>
    <row r="2691" spans="1:6" x14ac:dyDescent="0.15">
      <c r="A2691" s="12" t="s">
        <v>5496</v>
      </c>
      <c r="B2691" s="26" t="s">
        <v>5497</v>
      </c>
      <c r="C2691" s="13" t="s">
        <v>139</v>
      </c>
      <c r="D2691" s="12"/>
      <c r="E2691" s="14">
        <v>39200</v>
      </c>
      <c r="F2691" s="13" t="s">
        <v>163</v>
      </c>
    </row>
    <row r="2692" spans="1:6" x14ac:dyDescent="0.15">
      <c r="A2692" s="12" t="s">
        <v>5498</v>
      </c>
      <c r="B2692" s="26" t="s">
        <v>5499</v>
      </c>
      <c r="C2692" s="13" t="s">
        <v>139</v>
      </c>
      <c r="D2692" s="12"/>
      <c r="E2692" s="14">
        <v>25400</v>
      </c>
      <c r="F2692" s="13" t="s">
        <v>163</v>
      </c>
    </row>
    <row r="2693" spans="1:6" x14ac:dyDescent="0.15">
      <c r="A2693" s="12" t="s">
        <v>5500</v>
      </c>
      <c r="B2693" s="26" t="s">
        <v>5501</v>
      </c>
      <c r="C2693" s="13" t="s">
        <v>139</v>
      </c>
      <c r="D2693" s="12"/>
      <c r="E2693" s="14">
        <v>50960</v>
      </c>
      <c r="F2693" s="13" t="s">
        <v>163</v>
      </c>
    </row>
    <row r="2694" spans="1:6" x14ac:dyDescent="0.15">
      <c r="A2694" s="12" t="s">
        <v>5502</v>
      </c>
      <c r="B2694" s="26" t="s">
        <v>5503</v>
      </c>
      <c r="C2694" s="13" t="s">
        <v>139</v>
      </c>
      <c r="D2694" s="12"/>
      <c r="E2694" s="14">
        <v>16450</v>
      </c>
      <c r="F2694" s="13" t="s">
        <v>163</v>
      </c>
    </row>
    <row r="2695" spans="1:6" x14ac:dyDescent="0.15">
      <c r="A2695" s="12" t="s">
        <v>5504</v>
      </c>
      <c r="B2695" s="26" t="s">
        <v>5505</v>
      </c>
      <c r="C2695" s="13" t="s">
        <v>139</v>
      </c>
      <c r="D2695" s="12"/>
      <c r="E2695" s="14">
        <v>5950</v>
      </c>
      <c r="F2695" s="13" t="s">
        <v>163</v>
      </c>
    </row>
    <row r="2696" spans="1:6" x14ac:dyDescent="0.15">
      <c r="A2696" s="12" t="s">
        <v>5506</v>
      </c>
      <c r="B2696" s="26" t="s">
        <v>5507</v>
      </c>
      <c r="C2696" s="13" t="s">
        <v>143</v>
      </c>
      <c r="D2696" s="12"/>
      <c r="E2696" s="14">
        <v>6920</v>
      </c>
      <c r="F2696" s="13" t="s">
        <v>163</v>
      </c>
    </row>
    <row r="2697" spans="1:6" x14ac:dyDescent="0.15">
      <c r="A2697" s="12" t="s">
        <v>5508</v>
      </c>
      <c r="B2697" s="26" t="s">
        <v>5509</v>
      </c>
      <c r="C2697" s="13" t="s">
        <v>143</v>
      </c>
      <c r="D2697" s="12"/>
      <c r="E2697" s="14">
        <v>6920</v>
      </c>
      <c r="F2697" s="13" t="s">
        <v>163</v>
      </c>
    </row>
    <row r="2698" spans="1:6" x14ac:dyDescent="0.15">
      <c r="A2698" s="12" t="s">
        <v>5510</v>
      </c>
      <c r="B2698" s="26" t="s">
        <v>5511</v>
      </c>
      <c r="C2698" s="13" t="s">
        <v>143</v>
      </c>
      <c r="D2698" s="12"/>
      <c r="E2698" s="14">
        <v>5300</v>
      </c>
      <c r="F2698" s="13" t="s">
        <v>163</v>
      </c>
    </row>
    <row r="2699" spans="1:6" x14ac:dyDescent="0.15">
      <c r="A2699" s="12" t="s">
        <v>5512</v>
      </c>
      <c r="B2699" s="26" t="s">
        <v>5513</v>
      </c>
      <c r="C2699" s="13" t="s">
        <v>143</v>
      </c>
      <c r="D2699" s="12"/>
      <c r="E2699" s="14">
        <v>6920</v>
      </c>
      <c r="F2699" s="13" t="s">
        <v>163</v>
      </c>
    </row>
    <row r="2700" spans="1:6" x14ac:dyDescent="0.15">
      <c r="A2700" s="12" t="s">
        <v>5514</v>
      </c>
      <c r="B2700" s="26" t="s">
        <v>5515</v>
      </c>
      <c r="C2700" s="13" t="s">
        <v>143</v>
      </c>
      <c r="D2700" s="12"/>
      <c r="E2700" s="14">
        <v>6920</v>
      </c>
      <c r="F2700" s="13" t="s">
        <v>163</v>
      </c>
    </row>
    <row r="2701" spans="1:6" x14ac:dyDescent="0.15">
      <c r="A2701" s="12" t="s">
        <v>5516</v>
      </c>
      <c r="B2701" s="26" t="s">
        <v>5517</v>
      </c>
      <c r="C2701" s="13" t="s">
        <v>143</v>
      </c>
      <c r="D2701" s="12"/>
      <c r="E2701" s="14">
        <v>42275</v>
      </c>
      <c r="F2701" s="13" t="s">
        <v>163</v>
      </c>
    </row>
    <row r="2702" spans="1:6" x14ac:dyDescent="0.15">
      <c r="A2702" s="12" t="s">
        <v>5518</v>
      </c>
      <c r="B2702" s="26" t="s">
        <v>5519</v>
      </c>
      <c r="C2702" s="13" t="s">
        <v>143</v>
      </c>
      <c r="D2702" s="12"/>
      <c r="E2702" s="14">
        <v>12800</v>
      </c>
      <c r="F2702" s="13" t="s">
        <v>163</v>
      </c>
    </row>
    <row r="2703" spans="1:6" x14ac:dyDescent="0.15">
      <c r="A2703" s="12" t="s">
        <v>5520</v>
      </c>
      <c r="B2703" s="26" t="s">
        <v>5521</v>
      </c>
      <c r="C2703" s="13" t="s">
        <v>143</v>
      </c>
      <c r="D2703" s="12"/>
      <c r="E2703" s="14">
        <v>11505</v>
      </c>
      <c r="F2703" s="13" t="s">
        <v>163</v>
      </c>
    </row>
    <row r="2704" spans="1:6" x14ac:dyDescent="0.15">
      <c r="A2704" s="12" t="s">
        <v>5522</v>
      </c>
      <c r="B2704" s="26" t="s">
        <v>5523</v>
      </c>
      <c r="C2704" s="13" t="s">
        <v>143</v>
      </c>
      <c r="D2704" s="12"/>
      <c r="E2704" s="14">
        <v>16640</v>
      </c>
      <c r="F2704" s="13" t="s">
        <v>163</v>
      </c>
    </row>
    <row r="2705" spans="1:6" x14ac:dyDescent="0.15">
      <c r="A2705" s="12" t="s">
        <v>5524</v>
      </c>
      <c r="B2705" s="26" t="s">
        <v>5525</v>
      </c>
      <c r="C2705" s="13" t="s">
        <v>143</v>
      </c>
      <c r="D2705" s="12"/>
      <c r="E2705" s="14">
        <v>8050</v>
      </c>
      <c r="F2705" s="13" t="s">
        <v>163</v>
      </c>
    </row>
    <row r="2706" spans="1:6" x14ac:dyDescent="0.15">
      <c r="A2706" s="12" t="s">
        <v>5526</v>
      </c>
      <c r="B2706" s="26" t="s">
        <v>5527</v>
      </c>
      <c r="C2706" s="13" t="s">
        <v>143</v>
      </c>
      <c r="D2706" s="12"/>
      <c r="E2706" s="14">
        <v>2950</v>
      </c>
      <c r="F2706" s="13" t="s">
        <v>163</v>
      </c>
    </row>
    <row r="2707" spans="1:6" x14ac:dyDescent="0.15">
      <c r="A2707" s="12" t="s">
        <v>5528</v>
      </c>
      <c r="B2707" s="26" t="s">
        <v>5529</v>
      </c>
      <c r="C2707" s="13" t="s">
        <v>143</v>
      </c>
      <c r="D2707" s="12"/>
      <c r="E2707" s="14">
        <v>9705</v>
      </c>
      <c r="F2707" s="13" t="s">
        <v>163</v>
      </c>
    </row>
    <row r="2708" spans="1:6" x14ac:dyDescent="0.15">
      <c r="A2708" s="12" t="s">
        <v>5530</v>
      </c>
      <c r="B2708" s="26" t="s">
        <v>5531</v>
      </c>
      <c r="C2708" s="13" t="s">
        <v>143</v>
      </c>
      <c r="D2708" s="12"/>
      <c r="E2708" s="14">
        <v>9705</v>
      </c>
      <c r="F2708" s="13" t="s">
        <v>163</v>
      </c>
    </row>
    <row r="2709" spans="1:6" x14ac:dyDescent="0.15">
      <c r="A2709" s="12" t="s">
        <v>5532</v>
      </c>
      <c r="B2709" s="26" t="s">
        <v>5533</v>
      </c>
      <c r="C2709" s="13" t="s">
        <v>143</v>
      </c>
      <c r="D2709" s="12"/>
      <c r="E2709" s="14">
        <v>7450</v>
      </c>
      <c r="F2709" s="13" t="s">
        <v>163</v>
      </c>
    </row>
    <row r="2710" spans="1:6" x14ac:dyDescent="0.15">
      <c r="A2710" s="12" t="s">
        <v>5534</v>
      </c>
      <c r="B2710" s="26" t="s">
        <v>5535</v>
      </c>
      <c r="C2710" s="13" t="s">
        <v>143</v>
      </c>
      <c r="D2710" s="12"/>
      <c r="E2710" s="14">
        <v>9705</v>
      </c>
      <c r="F2710" s="13" t="s">
        <v>163</v>
      </c>
    </row>
    <row r="2711" spans="1:6" x14ac:dyDescent="0.15">
      <c r="A2711" s="12" t="s">
        <v>5536</v>
      </c>
      <c r="B2711" s="26" t="s">
        <v>5537</v>
      </c>
      <c r="C2711" s="13" t="s">
        <v>143</v>
      </c>
      <c r="D2711" s="12"/>
      <c r="E2711" s="14">
        <v>9705</v>
      </c>
      <c r="F2711" s="13" t="s">
        <v>163</v>
      </c>
    </row>
    <row r="2712" spans="1:6" x14ac:dyDescent="0.15">
      <c r="A2712" s="12" t="s">
        <v>5538</v>
      </c>
      <c r="B2712" s="26" t="s">
        <v>5539</v>
      </c>
      <c r="C2712" s="13" t="s">
        <v>143</v>
      </c>
      <c r="D2712" s="12"/>
      <c r="E2712" s="14">
        <v>59280</v>
      </c>
      <c r="F2712" s="13" t="s">
        <v>163</v>
      </c>
    </row>
    <row r="2713" spans="1:6" x14ac:dyDescent="0.15">
      <c r="A2713" s="12" t="s">
        <v>5540</v>
      </c>
      <c r="B2713" s="26" t="s">
        <v>5541</v>
      </c>
      <c r="C2713" s="13" t="s">
        <v>143</v>
      </c>
      <c r="D2713" s="12"/>
      <c r="E2713" s="14">
        <v>17960</v>
      </c>
      <c r="F2713" s="13" t="s">
        <v>163</v>
      </c>
    </row>
    <row r="2714" spans="1:6" x14ac:dyDescent="0.15">
      <c r="A2714" s="12" t="s">
        <v>5542</v>
      </c>
      <c r="B2714" s="26" t="s">
        <v>5543</v>
      </c>
      <c r="C2714" s="13" t="s">
        <v>143</v>
      </c>
      <c r="D2714" s="12"/>
      <c r="E2714" s="14">
        <v>16140</v>
      </c>
      <c r="F2714" s="13" t="s">
        <v>163</v>
      </c>
    </row>
    <row r="2715" spans="1:6" x14ac:dyDescent="0.15">
      <c r="A2715" s="12" t="s">
        <v>5544</v>
      </c>
      <c r="B2715" s="26" t="s">
        <v>5545</v>
      </c>
      <c r="C2715" s="13" t="s">
        <v>143</v>
      </c>
      <c r="D2715" s="12"/>
      <c r="E2715" s="14">
        <v>23350</v>
      </c>
      <c r="F2715" s="13" t="s">
        <v>163</v>
      </c>
    </row>
    <row r="2716" spans="1:6" x14ac:dyDescent="0.15">
      <c r="A2716" s="12" t="s">
        <v>5546</v>
      </c>
      <c r="B2716" s="26" t="s">
        <v>5547</v>
      </c>
      <c r="C2716" s="13" t="s">
        <v>143</v>
      </c>
      <c r="D2716" s="12"/>
      <c r="E2716" s="14">
        <v>11290</v>
      </c>
      <c r="F2716" s="13" t="s">
        <v>163</v>
      </c>
    </row>
    <row r="2717" spans="1:6" x14ac:dyDescent="0.15">
      <c r="A2717" s="12" t="s">
        <v>5548</v>
      </c>
      <c r="B2717" s="26" t="s">
        <v>5549</v>
      </c>
      <c r="C2717" s="13" t="s">
        <v>143</v>
      </c>
      <c r="D2717" s="12"/>
      <c r="E2717" s="14">
        <v>4140</v>
      </c>
      <c r="F2717" s="13" t="s">
        <v>163</v>
      </c>
    </row>
    <row r="2718" spans="1:6" x14ac:dyDescent="0.15">
      <c r="A2718" s="12" t="s">
        <v>5550</v>
      </c>
      <c r="B2718" s="26" t="s">
        <v>5551</v>
      </c>
      <c r="C2718" s="13" t="s">
        <v>139</v>
      </c>
      <c r="D2718" s="12"/>
      <c r="E2718" s="14">
        <v>16400</v>
      </c>
      <c r="F2718" s="13" t="s">
        <v>163</v>
      </c>
    </row>
    <row r="2719" spans="1:6" x14ac:dyDescent="0.15">
      <c r="A2719" s="12" t="s">
        <v>5552</v>
      </c>
      <c r="B2719" s="26" t="s">
        <v>5553</v>
      </c>
      <c r="C2719" s="13" t="s">
        <v>139</v>
      </c>
      <c r="D2719" s="12"/>
      <c r="E2719" s="14">
        <v>16400</v>
      </c>
      <c r="F2719" s="13" t="s">
        <v>163</v>
      </c>
    </row>
    <row r="2720" spans="1:6" x14ac:dyDescent="0.15">
      <c r="A2720" s="12" t="s">
        <v>5554</v>
      </c>
      <c r="B2720" s="26" t="s">
        <v>5555</v>
      </c>
      <c r="C2720" s="13" t="s">
        <v>139</v>
      </c>
      <c r="D2720" s="12"/>
      <c r="E2720" s="14">
        <v>14400</v>
      </c>
      <c r="F2720" s="13" t="s">
        <v>163</v>
      </c>
    </row>
    <row r="2721" spans="1:6" x14ac:dyDescent="0.15">
      <c r="A2721" s="12" t="s">
        <v>5556</v>
      </c>
      <c r="B2721" s="26" t="s">
        <v>5557</v>
      </c>
      <c r="C2721" s="13" t="s">
        <v>139</v>
      </c>
      <c r="D2721" s="12"/>
      <c r="E2721" s="14">
        <v>16400</v>
      </c>
      <c r="F2721" s="13" t="s">
        <v>163</v>
      </c>
    </row>
    <row r="2722" spans="1:6" x14ac:dyDescent="0.15">
      <c r="A2722" s="12" t="s">
        <v>5558</v>
      </c>
      <c r="B2722" s="26" t="s">
        <v>5559</v>
      </c>
      <c r="C2722" s="13" t="s">
        <v>139</v>
      </c>
      <c r="D2722" s="12"/>
      <c r="E2722" s="14">
        <v>16400</v>
      </c>
      <c r="F2722" s="13" t="s">
        <v>163</v>
      </c>
    </row>
    <row r="2723" spans="1:6" x14ac:dyDescent="0.15">
      <c r="A2723" s="12" t="s">
        <v>5560</v>
      </c>
      <c r="B2723" s="26" t="s">
        <v>5561</v>
      </c>
      <c r="C2723" s="13" t="s">
        <v>139</v>
      </c>
      <c r="D2723" s="12"/>
      <c r="E2723" s="14">
        <v>108350</v>
      </c>
      <c r="F2723" s="13" t="s">
        <v>163</v>
      </c>
    </row>
    <row r="2724" spans="1:6" x14ac:dyDescent="0.15">
      <c r="A2724" s="12" t="s">
        <v>5562</v>
      </c>
      <c r="B2724" s="26" t="s">
        <v>5563</v>
      </c>
      <c r="C2724" s="13" t="s">
        <v>139</v>
      </c>
      <c r="D2724" s="12"/>
      <c r="E2724" s="14">
        <v>43000</v>
      </c>
      <c r="F2724" s="13" t="s">
        <v>163</v>
      </c>
    </row>
    <row r="2725" spans="1:6" x14ac:dyDescent="0.15">
      <c r="A2725" s="12" t="s">
        <v>5564</v>
      </c>
      <c r="B2725" s="26" t="s">
        <v>5565</v>
      </c>
      <c r="C2725" s="13" t="s">
        <v>139</v>
      </c>
      <c r="D2725" s="12"/>
      <c r="E2725" s="14">
        <v>33250</v>
      </c>
      <c r="F2725" s="13" t="s">
        <v>163</v>
      </c>
    </row>
    <row r="2726" spans="1:6" x14ac:dyDescent="0.15">
      <c r="A2726" s="12" t="s">
        <v>5566</v>
      </c>
      <c r="B2726" s="26" t="s">
        <v>5567</v>
      </c>
      <c r="C2726" s="13" t="s">
        <v>139</v>
      </c>
      <c r="D2726" s="12"/>
      <c r="E2726" s="14">
        <v>55900</v>
      </c>
      <c r="F2726" s="13" t="s">
        <v>163</v>
      </c>
    </row>
    <row r="2727" spans="1:6" x14ac:dyDescent="0.15">
      <c r="A2727" s="12" t="s">
        <v>5568</v>
      </c>
      <c r="B2727" s="26" t="s">
        <v>5569</v>
      </c>
      <c r="C2727" s="13" t="s">
        <v>139</v>
      </c>
      <c r="D2727" s="12"/>
      <c r="E2727" s="14">
        <v>21500</v>
      </c>
      <c r="F2727" s="13" t="s">
        <v>163</v>
      </c>
    </row>
    <row r="2728" spans="1:6" x14ac:dyDescent="0.15">
      <c r="A2728" s="12" t="s">
        <v>5570</v>
      </c>
      <c r="B2728" s="26" t="s">
        <v>5571</v>
      </c>
      <c r="C2728" s="13" t="s">
        <v>139</v>
      </c>
      <c r="D2728" s="12"/>
      <c r="E2728" s="14">
        <v>7750</v>
      </c>
      <c r="F2728" s="13" t="s">
        <v>163</v>
      </c>
    </row>
    <row r="2729" spans="1:6" x14ac:dyDescent="0.15">
      <c r="A2729" s="12" t="s">
        <v>5572</v>
      </c>
      <c r="B2729" s="26" t="s">
        <v>5573</v>
      </c>
      <c r="C2729" s="13" t="s">
        <v>139</v>
      </c>
      <c r="D2729" s="12"/>
      <c r="E2729" s="14">
        <v>25550</v>
      </c>
      <c r="F2729" s="13" t="s">
        <v>163</v>
      </c>
    </row>
    <row r="2730" spans="1:6" x14ac:dyDescent="0.15">
      <c r="A2730" s="12" t="s">
        <v>5574</v>
      </c>
      <c r="B2730" s="26" t="s">
        <v>5575</v>
      </c>
      <c r="C2730" s="13" t="s">
        <v>139</v>
      </c>
      <c r="D2730" s="12"/>
      <c r="E2730" s="14">
        <v>25550</v>
      </c>
      <c r="F2730" s="13" t="s">
        <v>163</v>
      </c>
    </row>
    <row r="2731" spans="1:6" x14ac:dyDescent="0.15">
      <c r="A2731" s="12" t="s">
        <v>5576</v>
      </c>
      <c r="B2731" s="26" t="s">
        <v>5577</v>
      </c>
      <c r="C2731" s="13" t="s">
        <v>139</v>
      </c>
      <c r="D2731" s="12"/>
      <c r="E2731" s="14">
        <v>20150</v>
      </c>
      <c r="F2731" s="13" t="s">
        <v>163</v>
      </c>
    </row>
    <row r="2732" spans="1:6" x14ac:dyDescent="0.15">
      <c r="A2732" s="12" t="s">
        <v>5578</v>
      </c>
      <c r="B2732" s="26" t="s">
        <v>5579</v>
      </c>
      <c r="C2732" s="13" t="s">
        <v>139</v>
      </c>
      <c r="D2732" s="12"/>
      <c r="E2732" s="14">
        <v>25550</v>
      </c>
      <c r="F2732" s="13" t="s">
        <v>163</v>
      </c>
    </row>
    <row r="2733" spans="1:6" x14ac:dyDescent="0.15">
      <c r="A2733" s="12" t="s">
        <v>5580</v>
      </c>
      <c r="B2733" s="26" t="s">
        <v>5581</v>
      </c>
      <c r="C2733" s="13" t="s">
        <v>139</v>
      </c>
      <c r="D2733" s="12"/>
      <c r="E2733" s="14">
        <v>160850</v>
      </c>
      <c r="F2733" s="13" t="s">
        <v>163</v>
      </c>
    </row>
    <row r="2734" spans="1:6" x14ac:dyDescent="0.15">
      <c r="A2734" s="12" t="s">
        <v>5582</v>
      </c>
      <c r="B2734" s="26" t="s">
        <v>5583</v>
      </c>
      <c r="C2734" s="13" t="s">
        <v>139</v>
      </c>
      <c r="D2734" s="12"/>
      <c r="E2734" s="14">
        <v>60200</v>
      </c>
      <c r="F2734" s="13" t="s">
        <v>163</v>
      </c>
    </row>
    <row r="2735" spans="1:6" x14ac:dyDescent="0.15">
      <c r="A2735" s="12" t="s">
        <v>5584</v>
      </c>
      <c r="B2735" s="26" t="s">
        <v>5585</v>
      </c>
      <c r="C2735" s="13" t="s">
        <v>139</v>
      </c>
      <c r="D2735" s="12"/>
      <c r="E2735" s="14">
        <v>46550</v>
      </c>
      <c r="F2735" s="13" t="s">
        <v>163</v>
      </c>
    </row>
    <row r="2736" spans="1:6" x14ac:dyDescent="0.15">
      <c r="A2736" s="12" t="s">
        <v>5586</v>
      </c>
      <c r="B2736" s="26" t="s">
        <v>5587</v>
      </c>
      <c r="C2736" s="13" t="s">
        <v>139</v>
      </c>
      <c r="D2736" s="12"/>
      <c r="E2736" s="14">
        <v>78260</v>
      </c>
      <c r="F2736" s="13" t="s">
        <v>163</v>
      </c>
    </row>
    <row r="2737" spans="1:6" x14ac:dyDescent="0.15">
      <c r="A2737" s="12" t="s">
        <v>5588</v>
      </c>
      <c r="B2737" s="26" t="s">
        <v>5589</v>
      </c>
      <c r="C2737" s="13" t="s">
        <v>139</v>
      </c>
      <c r="D2737" s="12"/>
      <c r="E2737" s="14">
        <v>30150</v>
      </c>
      <c r="F2737" s="13" t="s">
        <v>163</v>
      </c>
    </row>
    <row r="2738" spans="1:6" x14ac:dyDescent="0.15">
      <c r="A2738" s="12" t="s">
        <v>5590</v>
      </c>
      <c r="B2738" s="26" t="s">
        <v>5591</v>
      </c>
      <c r="C2738" s="13" t="s">
        <v>139</v>
      </c>
      <c r="D2738" s="12"/>
      <c r="E2738" s="14">
        <v>10850</v>
      </c>
      <c r="F2738" s="13" t="s">
        <v>163</v>
      </c>
    </row>
    <row r="2739" spans="1:6" x14ac:dyDescent="0.15">
      <c r="A2739" s="12" t="s">
        <v>5592</v>
      </c>
      <c r="B2739" s="26" t="s">
        <v>5593</v>
      </c>
      <c r="C2739" s="13" t="s">
        <v>143</v>
      </c>
      <c r="D2739" s="12"/>
      <c r="E2739" s="14">
        <v>11725</v>
      </c>
      <c r="F2739" s="13" t="s">
        <v>163</v>
      </c>
    </row>
    <row r="2740" spans="1:6" x14ac:dyDescent="0.15">
      <c r="A2740" s="12" t="s">
        <v>5594</v>
      </c>
      <c r="B2740" s="26" t="s">
        <v>5595</v>
      </c>
      <c r="C2740" s="13" t="s">
        <v>143</v>
      </c>
      <c r="D2740" s="12"/>
      <c r="E2740" s="14">
        <v>11725</v>
      </c>
      <c r="F2740" s="13" t="s">
        <v>163</v>
      </c>
    </row>
    <row r="2741" spans="1:6" x14ac:dyDescent="0.15">
      <c r="A2741" s="12" t="s">
        <v>5596</v>
      </c>
      <c r="B2741" s="26" t="s">
        <v>5597</v>
      </c>
      <c r="C2741" s="13" t="s">
        <v>143</v>
      </c>
      <c r="D2741" s="12"/>
      <c r="E2741" s="14">
        <v>10285</v>
      </c>
      <c r="F2741" s="13" t="s">
        <v>163</v>
      </c>
    </row>
    <row r="2742" spans="1:6" x14ac:dyDescent="0.15">
      <c r="A2742" s="12" t="s">
        <v>5598</v>
      </c>
      <c r="B2742" s="26" t="s">
        <v>5599</v>
      </c>
      <c r="C2742" s="13" t="s">
        <v>143</v>
      </c>
      <c r="D2742" s="12"/>
      <c r="E2742" s="14">
        <v>11725</v>
      </c>
      <c r="F2742" s="13" t="s">
        <v>163</v>
      </c>
    </row>
    <row r="2743" spans="1:6" x14ac:dyDescent="0.15">
      <c r="A2743" s="12" t="s">
        <v>5600</v>
      </c>
      <c r="B2743" s="26" t="s">
        <v>5601</v>
      </c>
      <c r="C2743" s="13" t="s">
        <v>143</v>
      </c>
      <c r="D2743" s="12"/>
      <c r="E2743" s="14">
        <v>11725</v>
      </c>
      <c r="F2743" s="13" t="s">
        <v>163</v>
      </c>
    </row>
    <row r="2744" spans="1:6" x14ac:dyDescent="0.15">
      <c r="A2744" s="12" t="s">
        <v>5602</v>
      </c>
      <c r="B2744" s="26" t="s">
        <v>5603</v>
      </c>
      <c r="C2744" s="13" t="s">
        <v>143</v>
      </c>
      <c r="D2744" s="12"/>
      <c r="E2744" s="14">
        <v>75060</v>
      </c>
      <c r="F2744" s="13" t="s">
        <v>163</v>
      </c>
    </row>
    <row r="2745" spans="1:6" x14ac:dyDescent="0.15">
      <c r="A2745" s="12" t="s">
        <v>5604</v>
      </c>
      <c r="B2745" s="26" t="s">
        <v>5605</v>
      </c>
      <c r="C2745" s="13" t="s">
        <v>143</v>
      </c>
      <c r="D2745" s="12"/>
      <c r="E2745" s="14">
        <v>24890</v>
      </c>
      <c r="F2745" s="13" t="s">
        <v>163</v>
      </c>
    </row>
    <row r="2746" spans="1:6" x14ac:dyDescent="0.15">
      <c r="A2746" s="12" t="s">
        <v>5606</v>
      </c>
      <c r="B2746" s="26" t="s">
        <v>5607</v>
      </c>
      <c r="C2746" s="13" t="s">
        <v>143</v>
      </c>
      <c r="D2746" s="12"/>
      <c r="E2746" s="14">
        <v>21845</v>
      </c>
      <c r="F2746" s="13" t="s">
        <v>163</v>
      </c>
    </row>
    <row r="2747" spans="1:6" x14ac:dyDescent="0.15">
      <c r="A2747" s="12" t="s">
        <v>5608</v>
      </c>
      <c r="B2747" s="26" t="s">
        <v>5609</v>
      </c>
      <c r="C2747" s="13" t="s">
        <v>143</v>
      </c>
      <c r="D2747" s="12"/>
      <c r="E2747" s="14">
        <v>32350</v>
      </c>
      <c r="F2747" s="13" t="s">
        <v>163</v>
      </c>
    </row>
    <row r="2748" spans="1:6" x14ac:dyDescent="0.15">
      <c r="A2748" s="12" t="s">
        <v>5610</v>
      </c>
      <c r="B2748" s="26" t="s">
        <v>5611</v>
      </c>
      <c r="C2748" s="13" t="s">
        <v>143</v>
      </c>
      <c r="D2748" s="12"/>
      <c r="E2748" s="14">
        <v>15290</v>
      </c>
      <c r="F2748" s="13" t="s">
        <v>163</v>
      </c>
    </row>
    <row r="2749" spans="1:6" x14ac:dyDescent="0.15">
      <c r="A2749" s="12" t="s">
        <v>5612</v>
      </c>
      <c r="B2749" s="26" t="s">
        <v>5613</v>
      </c>
      <c r="C2749" s="13" t="s">
        <v>143</v>
      </c>
      <c r="D2749" s="12"/>
      <c r="E2749" s="14">
        <v>5530</v>
      </c>
      <c r="F2749" s="13" t="s">
        <v>163</v>
      </c>
    </row>
    <row r="2750" spans="1:6" x14ac:dyDescent="0.15">
      <c r="A2750" s="12" t="s">
        <v>5614</v>
      </c>
      <c r="B2750" s="26" t="s">
        <v>5615</v>
      </c>
      <c r="C2750" s="13" t="s">
        <v>143</v>
      </c>
      <c r="D2750" s="12"/>
      <c r="E2750" s="14">
        <v>18260</v>
      </c>
      <c r="F2750" s="13" t="s">
        <v>163</v>
      </c>
    </row>
    <row r="2751" spans="1:6" x14ac:dyDescent="0.15">
      <c r="A2751" s="12" t="s">
        <v>5616</v>
      </c>
      <c r="B2751" s="26" t="s">
        <v>5617</v>
      </c>
      <c r="C2751" s="13" t="s">
        <v>143</v>
      </c>
      <c r="D2751" s="12"/>
      <c r="E2751" s="14">
        <v>18260</v>
      </c>
      <c r="F2751" s="13" t="s">
        <v>163</v>
      </c>
    </row>
    <row r="2752" spans="1:6" x14ac:dyDescent="0.15">
      <c r="A2752" s="12" t="s">
        <v>5618</v>
      </c>
      <c r="B2752" s="26" t="s">
        <v>5619</v>
      </c>
      <c r="C2752" s="13" t="s">
        <v>143</v>
      </c>
      <c r="D2752" s="12"/>
      <c r="E2752" s="14">
        <v>14420</v>
      </c>
      <c r="F2752" s="13" t="s">
        <v>163</v>
      </c>
    </row>
    <row r="2753" spans="1:6" x14ac:dyDescent="0.15">
      <c r="A2753" s="12" t="s">
        <v>5620</v>
      </c>
      <c r="B2753" s="26" t="s">
        <v>5621</v>
      </c>
      <c r="C2753" s="13" t="s">
        <v>143</v>
      </c>
      <c r="D2753" s="12"/>
      <c r="E2753" s="14">
        <v>18260</v>
      </c>
      <c r="F2753" s="13" t="s">
        <v>163</v>
      </c>
    </row>
    <row r="2754" spans="1:6" x14ac:dyDescent="0.15">
      <c r="A2754" s="12" t="s">
        <v>5622</v>
      </c>
      <c r="B2754" s="26" t="s">
        <v>5623</v>
      </c>
      <c r="C2754" s="13" t="s">
        <v>143</v>
      </c>
      <c r="D2754" s="12"/>
      <c r="E2754" s="14">
        <v>18260</v>
      </c>
      <c r="F2754" s="13" t="s">
        <v>163</v>
      </c>
    </row>
    <row r="2755" spans="1:6" x14ac:dyDescent="0.15">
      <c r="A2755" s="12" t="s">
        <v>5624</v>
      </c>
      <c r="B2755" s="26" t="s">
        <v>5625</v>
      </c>
      <c r="C2755" s="13" t="s">
        <v>143</v>
      </c>
      <c r="D2755" s="12"/>
      <c r="E2755" s="14">
        <v>111780</v>
      </c>
      <c r="F2755" s="13" t="s">
        <v>163</v>
      </c>
    </row>
    <row r="2756" spans="1:6" x14ac:dyDescent="0.15">
      <c r="A2756" s="12" t="s">
        <v>5626</v>
      </c>
      <c r="B2756" s="26" t="s">
        <v>5627</v>
      </c>
      <c r="C2756" s="13" t="s">
        <v>143</v>
      </c>
      <c r="D2756" s="12"/>
      <c r="E2756" s="14">
        <v>34890</v>
      </c>
      <c r="F2756" s="13" t="s">
        <v>163</v>
      </c>
    </row>
    <row r="2757" spans="1:6" x14ac:dyDescent="0.15">
      <c r="A2757" s="12" t="s">
        <v>5628</v>
      </c>
      <c r="B2757" s="26" t="s">
        <v>5629</v>
      </c>
      <c r="C2757" s="13" t="s">
        <v>143</v>
      </c>
      <c r="D2757" s="12"/>
      <c r="E2757" s="14">
        <v>30620</v>
      </c>
      <c r="F2757" s="13" t="s">
        <v>163</v>
      </c>
    </row>
    <row r="2758" spans="1:6" x14ac:dyDescent="0.15">
      <c r="A2758" s="12" t="s">
        <v>5630</v>
      </c>
      <c r="B2758" s="26" t="s">
        <v>5631</v>
      </c>
      <c r="C2758" s="13" t="s">
        <v>143</v>
      </c>
      <c r="D2758" s="12"/>
      <c r="E2758" s="14">
        <v>45350</v>
      </c>
      <c r="F2758" s="13" t="s">
        <v>163</v>
      </c>
    </row>
    <row r="2759" spans="1:6" x14ac:dyDescent="0.15">
      <c r="A2759" s="12" t="s">
        <v>5632</v>
      </c>
      <c r="B2759" s="26" t="s">
        <v>5633</v>
      </c>
      <c r="C2759" s="13" t="s">
        <v>143</v>
      </c>
      <c r="D2759" s="12"/>
      <c r="E2759" s="14">
        <v>21425</v>
      </c>
      <c r="F2759" s="13" t="s">
        <v>163</v>
      </c>
    </row>
    <row r="2760" spans="1:6" x14ac:dyDescent="0.15">
      <c r="A2760" s="12" t="s">
        <v>5634</v>
      </c>
      <c r="B2760" s="26" t="s">
        <v>5635</v>
      </c>
      <c r="C2760" s="13" t="s">
        <v>143</v>
      </c>
      <c r="D2760" s="12"/>
      <c r="E2760" s="14">
        <v>7755</v>
      </c>
      <c r="F2760" s="13" t="s">
        <v>163</v>
      </c>
    </row>
    <row r="2761" spans="1:6" x14ac:dyDescent="0.15">
      <c r="A2761" s="12" t="s">
        <v>5636</v>
      </c>
      <c r="B2761" s="26" t="s">
        <v>5637</v>
      </c>
      <c r="C2761" s="13" t="s">
        <v>139</v>
      </c>
      <c r="D2761" s="12"/>
      <c r="E2761" s="14">
        <v>36100</v>
      </c>
      <c r="F2761" s="13" t="s">
        <v>163</v>
      </c>
    </row>
    <row r="2762" spans="1:6" x14ac:dyDescent="0.15">
      <c r="A2762" s="12" t="s">
        <v>5638</v>
      </c>
      <c r="B2762" s="26" t="s">
        <v>5639</v>
      </c>
      <c r="C2762" s="13" t="s">
        <v>139</v>
      </c>
      <c r="D2762" s="12"/>
      <c r="E2762" s="14">
        <v>36100</v>
      </c>
      <c r="F2762" s="13" t="s">
        <v>163</v>
      </c>
    </row>
    <row r="2763" spans="1:6" x14ac:dyDescent="0.15">
      <c r="A2763" s="12" t="s">
        <v>5640</v>
      </c>
      <c r="B2763" s="26" t="s">
        <v>5641</v>
      </c>
      <c r="C2763" s="13" t="s">
        <v>139</v>
      </c>
      <c r="D2763" s="12"/>
      <c r="E2763" s="14">
        <v>18650</v>
      </c>
      <c r="F2763" s="13" t="s">
        <v>163</v>
      </c>
    </row>
    <row r="2764" spans="1:6" x14ac:dyDescent="0.15">
      <c r="A2764" s="12" t="s">
        <v>5642</v>
      </c>
      <c r="B2764" s="26" t="s">
        <v>5643</v>
      </c>
      <c r="C2764" s="13" t="s">
        <v>139</v>
      </c>
      <c r="D2764" s="12"/>
      <c r="E2764" s="14">
        <v>36100</v>
      </c>
      <c r="F2764" s="13" t="s">
        <v>163</v>
      </c>
    </row>
    <row r="2765" spans="1:6" x14ac:dyDescent="0.15">
      <c r="A2765" s="12" t="s">
        <v>5644</v>
      </c>
      <c r="B2765" s="26" t="s">
        <v>5645</v>
      </c>
      <c r="C2765" s="13" t="s">
        <v>139</v>
      </c>
      <c r="D2765" s="12"/>
      <c r="E2765" s="14">
        <v>36100</v>
      </c>
      <c r="F2765" s="13" t="s">
        <v>163</v>
      </c>
    </row>
    <row r="2766" spans="1:6" x14ac:dyDescent="0.15">
      <c r="A2766" s="12" t="s">
        <v>5646</v>
      </c>
      <c r="B2766" s="26" t="s">
        <v>5647</v>
      </c>
      <c r="C2766" s="13" t="s">
        <v>139</v>
      </c>
      <c r="D2766" s="12"/>
      <c r="E2766" s="14">
        <v>209900</v>
      </c>
      <c r="F2766" s="13" t="s">
        <v>163</v>
      </c>
    </row>
    <row r="2767" spans="1:6" x14ac:dyDescent="0.15">
      <c r="A2767" s="12" t="s">
        <v>5648</v>
      </c>
      <c r="B2767" s="26" t="s">
        <v>5649</v>
      </c>
      <c r="C2767" s="13" t="s">
        <v>139</v>
      </c>
      <c r="D2767" s="12"/>
      <c r="E2767" s="14">
        <v>57000</v>
      </c>
      <c r="F2767" s="13" t="s">
        <v>163</v>
      </c>
    </row>
    <row r="2768" spans="1:6" x14ac:dyDescent="0.15">
      <c r="A2768" s="12" t="s">
        <v>5650</v>
      </c>
      <c r="B2768" s="26" t="s">
        <v>5651</v>
      </c>
      <c r="C2768" s="13" t="s">
        <v>139</v>
      </c>
      <c r="D2768" s="12"/>
      <c r="E2768" s="14">
        <v>54450</v>
      </c>
      <c r="F2768" s="13" t="s">
        <v>163</v>
      </c>
    </row>
    <row r="2769" spans="1:6" x14ac:dyDescent="0.15">
      <c r="A2769" s="12" t="s">
        <v>5652</v>
      </c>
      <c r="B2769" s="26" t="s">
        <v>5653</v>
      </c>
      <c r="C2769" s="13" t="s">
        <v>139</v>
      </c>
      <c r="D2769" s="12"/>
      <c r="E2769" s="14">
        <v>74100</v>
      </c>
      <c r="F2769" s="13" t="s">
        <v>163</v>
      </c>
    </row>
    <row r="2770" spans="1:6" x14ac:dyDescent="0.15">
      <c r="A2770" s="12" t="s">
        <v>5654</v>
      </c>
      <c r="B2770" s="26" t="s">
        <v>5655</v>
      </c>
      <c r="C2770" s="13" t="s">
        <v>139</v>
      </c>
      <c r="D2770" s="12"/>
      <c r="E2770" s="14">
        <v>32350</v>
      </c>
      <c r="F2770" s="13" t="s">
        <v>163</v>
      </c>
    </row>
    <row r="2771" spans="1:6" x14ac:dyDescent="0.15">
      <c r="A2771" s="12" t="s">
        <v>5656</v>
      </c>
      <c r="B2771" s="26" t="s">
        <v>5657</v>
      </c>
      <c r="C2771" s="13" t="s">
        <v>139</v>
      </c>
      <c r="D2771" s="12"/>
      <c r="E2771" s="14">
        <v>12150</v>
      </c>
      <c r="F2771" s="13" t="s">
        <v>163</v>
      </c>
    </row>
    <row r="2772" spans="1:6" x14ac:dyDescent="0.15">
      <c r="A2772" s="12" t="s">
        <v>5658</v>
      </c>
      <c r="B2772" s="26" t="s">
        <v>5659</v>
      </c>
      <c r="C2772" s="13" t="s">
        <v>139</v>
      </c>
      <c r="D2772" s="12"/>
      <c r="E2772" s="14">
        <v>50550</v>
      </c>
      <c r="F2772" s="13" t="s">
        <v>163</v>
      </c>
    </row>
    <row r="2773" spans="1:6" x14ac:dyDescent="0.15">
      <c r="A2773" s="12" t="s">
        <v>5660</v>
      </c>
      <c r="B2773" s="26" t="s">
        <v>5661</v>
      </c>
      <c r="C2773" s="13" t="s">
        <v>139</v>
      </c>
      <c r="D2773" s="12"/>
      <c r="E2773" s="14">
        <v>50550</v>
      </c>
      <c r="F2773" s="13" t="s">
        <v>163</v>
      </c>
    </row>
    <row r="2774" spans="1:6" x14ac:dyDescent="0.15">
      <c r="A2774" s="12" t="s">
        <v>5662</v>
      </c>
      <c r="B2774" s="26" t="s">
        <v>5663</v>
      </c>
      <c r="C2774" s="13" t="s">
        <v>139</v>
      </c>
      <c r="D2774" s="12"/>
      <c r="E2774" s="14">
        <v>26100</v>
      </c>
      <c r="F2774" s="13" t="s">
        <v>163</v>
      </c>
    </row>
    <row r="2775" spans="1:6" x14ac:dyDescent="0.15">
      <c r="A2775" s="12" t="s">
        <v>5664</v>
      </c>
      <c r="B2775" s="26" t="s">
        <v>5665</v>
      </c>
      <c r="C2775" s="13" t="s">
        <v>139</v>
      </c>
      <c r="D2775" s="12"/>
      <c r="E2775" s="14">
        <v>50550</v>
      </c>
      <c r="F2775" s="13" t="s">
        <v>163</v>
      </c>
    </row>
    <row r="2776" spans="1:6" x14ac:dyDescent="0.15">
      <c r="A2776" s="12" t="s">
        <v>5666</v>
      </c>
      <c r="B2776" s="26" t="s">
        <v>5667</v>
      </c>
      <c r="C2776" s="13" t="s">
        <v>139</v>
      </c>
      <c r="D2776" s="12"/>
      <c r="E2776" s="14">
        <v>293850</v>
      </c>
      <c r="F2776" s="13" t="s">
        <v>163</v>
      </c>
    </row>
    <row r="2777" spans="1:6" x14ac:dyDescent="0.15">
      <c r="A2777" s="12" t="s">
        <v>5668</v>
      </c>
      <c r="B2777" s="26" t="s">
        <v>5669</v>
      </c>
      <c r="C2777" s="13" t="s">
        <v>139</v>
      </c>
      <c r="D2777" s="12"/>
      <c r="E2777" s="14">
        <v>79800</v>
      </c>
      <c r="F2777" s="13" t="s">
        <v>163</v>
      </c>
    </row>
    <row r="2778" spans="1:6" x14ac:dyDescent="0.15">
      <c r="A2778" s="12" t="s">
        <v>5670</v>
      </c>
      <c r="B2778" s="26" t="s">
        <v>5671</v>
      </c>
      <c r="C2778" s="13" t="s">
        <v>139</v>
      </c>
      <c r="D2778" s="12"/>
      <c r="E2778" s="14">
        <v>76200</v>
      </c>
      <c r="F2778" s="13" t="s">
        <v>163</v>
      </c>
    </row>
    <row r="2779" spans="1:6" x14ac:dyDescent="0.15">
      <c r="A2779" s="12" t="s">
        <v>5672</v>
      </c>
      <c r="B2779" s="26" t="s">
        <v>5673</v>
      </c>
      <c r="C2779" s="13" t="s">
        <v>139</v>
      </c>
      <c r="D2779" s="12"/>
      <c r="E2779" s="14">
        <v>103740</v>
      </c>
      <c r="F2779" s="13" t="s">
        <v>163</v>
      </c>
    </row>
    <row r="2780" spans="1:6" x14ac:dyDescent="0.15">
      <c r="A2780" s="12" t="s">
        <v>5674</v>
      </c>
      <c r="B2780" s="26" t="s">
        <v>5675</v>
      </c>
      <c r="C2780" s="13" t="s">
        <v>139</v>
      </c>
      <c r="D2780" s="12"/>
      <c r="E2780" s="14">
        <v>45300</v>
      </c>
      <c r="F2780" s="13" t="s">
        <v>163</v>
      </c>
    </row>
    <row r="2781" spans="1:6" x14ac:dyDescent="0.15">
      <c r="A2781" s="12" t="s">
        <v>5676</v>
      </c>
      <c r="B2781" s="26" t="s">
        <v>5677</v>
      </c>
      <c r="C2781" s="13" t="s">
        <v>139</v>
      </c>
      <c r="D2781" s="12"/>
      <c r="E2781" s="14">
        <v>17000</v>
      </c>
      <c r="F2781" s="13" t="s">
        <v>163</v>
      </c>
    </row>
    <row r="2782" spans="1:6" x14ac:dyDescent="0.15">
      <c r="A2782" s="12" t="s">
        <v>5678</v>
      </c>
      <c r="B2782" s="26" t="s">
        <v>5679</v>
      </c>
      <c r="C2782" s="13" t="s">
        <v>139</v>
      </c>
      <c r="D2782" s="12"/>
      <c r="E2782" s="14">
        <v>44447</v>
      </c>
      <c r="F2782" s="13" t="s">
        <v>163</v>
      </c>
    </row>
    <row r="2783" spans="1:6" x14ac:dyDescent="0.15">
      <c r="A2783" s="12" t="s">
        <v>5680</v>
      </c>
      <c r="B2783" s="26" t="s">
        <v>5681</v>
      </c>
      <c r="C2783" s="13" t="s">
        <v>139</v>
      </c>
      <c r="D2783" s="12"/>
      <c r="E2783" s="14">
        <v>9396</v>
      </c>
      <c r="F2783" s="13" t="s">
        <v>163</v>
      </c>
    </row>
    <row r="2784" spans="1:6" x14ac:dyDescent="0.15">
      <c r="A2784" s="12" t="s">
        <v>5682</v>
      </c>
      <c r="B2784" s="26" t="s">
        <v>5683</v>
      </c>
      <c r="C2784" s="13" t="s">
        <v>139</v>
      </c>
      <c r="D2784" s="12"/>
      <c r="E2784" s="14">
        <v>19890</v>
      </c>
      <c r="F2784" s="13" t="s">
        <v>163</v>
      </c>
    </row>
    <row r="2785" spans="1:6" x14ac:dyDescent="0.15">
      <c r="A2785" s="12" t="s">
        <v>5684</v>
      </c>
      <c r="B2785" s="26" t="s">
        <v>5685</v>
      </c>
      <c r="C2785" s="13" t="s">
        <v>139</v>
      </c>
      <c r="D2785" s="12"/>
      <c r="E2785" s="14">
        <v>0</v>
      </c>
      <c r="F2785" s="13" t="s">
        <v>163</v>
      </c>
    </row>
    <row r="2786" spans="1:6" x14ac:dyDescent="0.15">
      <c r="A2786" s="12" t="s">
        <v>5686</v>
      </c>
      <c r="B2786" s="26" t="s">
        <v>5687</v>
      </c>
      <c r="C2786" s="13" t="s">
        <v>139</v>
      </c>
      <c r="D2786" s="12"/>
      <c r="E2786" s="14">
        <v>50490</v>
      </c>
      <c r="F2786" s="13" t="s">
        <v>163</v>
      </c>
    </row>
    <row r="2787" spans="1:6" x14ac:dyDescent="0.15">
      <c r="A2787" s="12" t="s">
        <v>5688</v>
      </c>
      <c r="B2787" s="26" t="s">
        <v>5689</v>
      </c>
      <c r="C2787" s="13" t="s">
        <v>139</v>
      </c>
      <c r="D2787" s="12"/>
      <c r="E2787" s="14">
        <v>42250</v>
      </c>
      <c r="F2787" s="13" t="s">
        <v>163</v>
      </c>
    </row>
    <row r="2788" spans="1:6" x14ac:dyDescent="0.15">
      <c r="A2788" s="12" t="s">
        <v>5690</v>
      </c>
      <c r="B2788" s="26" t="s">
        <v>5691</v>
      </c>
      <c r="C2788" s="13" t="s">
        <v>139</v>
      </c>
      <c r="D2788" s="12"/>
      <c r="E2788" s="14">
        <v>42250</v>
      </c>
      <c r="F2788" s="13" t="s">
        <v>163</v>
      </c>
    </row>
    <row r="2789" spans="1:6" x14ac:dyDescent="0.15">
      <c r="A2789" s="12" t="s">
        <v>5692</v>
      </c>
      <c r="B2789" s="26" t="s">
        <v>5693</v>
      </c>
      <c r="C2789" s="13" t="s">
        <v>139</v>
      </c>
      <c r="D2789" s="12"/>
      <c r="E2789" s="14">
        <v>63900</v>
      </c>
      <c r="F2789" s="13" t="s">
        <v>163</v>
      </c>
    </row>
    <row r="2790" spans="1:6" x14ac:dyDescent="0.15">
      <c r="A2790" s="12" t="s">
        <v>5694</v>
      </c>
      <c r="B2790" s="26" t="s">
        <v>5695</v>
      </c>
      <c r="C2790" s="13" t="s">
        <v>139</v>
      </c>
      <c r="D2790" s="12"/>
      <c r="E2790" s="14">
        <v>72000</v>
      </c>
      <c r="F2790" s="13" t="s">
        <v>163</v>
      </c>
    </row>
    <row r="2791" spans="1:6" x14ac:dyDescent="0.15">
      <c r="A2791" s="12" t="s">
        <v>5696</v>
      </c>
      <c r="B2791" s="26" t="s">
        <v>5697</v>
      </c>
      <c r="C2791" s="13" t="s">
        <v>139</v>
      </c>
      <c r="D2791" s="12"/>
      <c r="E2791" s="14">
        <v>92300</v>
      </c>
      <c r="F2791" s="13" t="s">
        <v>163</v>
      </c>
    </row>
    <row r="2792" spans="1:6" x14ac:dyDescent="0.15">
      <c r="A2792" s="12" t="s">
        <v>5698</v>
      </c>
      <c r="B2792" s="26" t="s">
        <v>5699</v>
      </c>
      <c r="C2792" s="13" t="s">
        <v>139</v>
      </c>
      <c r="D2792" s="12"/>
      <c r="E2792" s="14">
        <v>14000</v>
      </c>
      <c r="F2792" s="13" t="s">
        <v>163</v>
      </c>
    </row>
    <row r="2793" spans="1:6" x14ac:dyDescent="0.15">
      <c r="A2793" s="12" t="s">
        <v>5700</v>
      </c>
      <c r="B2793" s="26" t="s">
        <v>5701</v>
      </c>
      <c r="C2793" s="13" t="s">
        <v>139</v>
      </c>
      <c r="D2793" s="12"/>
      <c r="E2793" s="14">
        <v>49905</v>
      </c>
      <c r="F2793" s="13" t="s">
        <v>163</v>
      </c>
    </row>
    <row r="2794" spans="1:6" x14ac:dyDescent="0.15">
      <c r="A2794" s="12" t="s">
        <v>5702</v>
      </c>
      <c r="B2794" s="26" t="s">
        <v>5703</v>
      </c>
      <c r="C2794" s="13" t="s">
        <v>139</v>
      </c>
      <c r="D2794" s="12"/>
      <c r="E2794" s="14">
        <v>49385</v>
      </c>
      <c r="F2794" s="13" t="s">
        <v>163</v>
      </c>
    </row>
    <row r="2795" spans="1:6" x14ac:dyDescent="0.15">
      <c r="A2795" s="12" t="s">
        <v>5704</v>
      </c>
      <c r="B2795" s="26" t="s">
        <v>5705</v>
      </c>
      <c r="C2795" s="13" t="s">
        <v>139</v>
      </c>
      <c r="D2795" s="12"/>
      <c r="E2795" s="14">
        <v>13155</v>
      </c>
      <c r="F2795" s="13" t="s">
        <v>163</v>
      </c>
    </row>
    <row r="2796" spans="1:6" x14ac:dyDescent="0.15">
      <c r="A2796" s="12" t="s">
        <v>5706</v>
      </c>
      <c r="B2796" s="26" t="s">
        <v>5707</v>
      </c>
      <c r="C2796" s="13" t="s">
        <v>139</v>
      </c>
      <c r="D2796" s="12"/>
      <c r="E2796" s="14">
        <v>23400</v>
      </c>
      <c r="F2796" s="13" t="s">
        <v>163</v>
      </c>
    </row>
    <row r="2797" spans="1:6" x14ac:dyDescent="0.15">
      <c r="A2797" s="12" t="s">
        <v>5708</v>
      </c>
      <c r="B2797" s="26" t="s">
        <v>5709</v>
      </c>
      <c r="C2797" s="13" t="s">
        <v>139</v>
      </c>
      <c r="D2797" s="12"/>
      <c r="E2797" s="14">
        <v>0</v>
      </c>
      <c r="F2797" s="13" t="s">
        <v>163</v>
      </c>
    </row>
    <row r="2798" spans="1:6" x14ac:dyDescent="0.15">
      <c r="A2798" s="12" t="s">
        <v>5710</v>
      </c>
      <c r="B2798" s="26" t="s">
        <v>5711</v>
      </c>
      <c r="C2798" s="13" t="s">
        <v>139</v>
      </c>
      <c r="D2798" s="12"/>
      <c r="E2798" s="14">
        <v>56100</v>
      </c>
      <c r="F2798" s="13" t="s">
        <v>163</v>
      </c>
    </row>
    <row r="2799" spans="1:6" x14ac:dyDescent="0.15">
      <c r="A2799" s="12" t="s">
        <v>5712</v>
      </c>
      <c r="B2799" s="26" t="s">
        <v>5713</v>
      </c>
      <c r="C2799" s="13" t="s">
        <v>139</v>
      </c>
      <c r="D2799" s="12"/>
      <c r="E2799" s="14">
        <v>47000</v>
      </c>
      <c r="F2799" s="13" t="s">
        <v>163</v>
      </c>
    </row>
    <row r="2800" spans="1:6" x14ac:dyDescent="0.15">
      <c r="A2800" s="12" t="s">
        <v>5714</v>
      </c>
      <c r="B2800" s="26" t="s">
        <v>5715</v>
      </c>
      <c r="C2800" s="13" t="s">
        <v>139</v>
      </c>
      <c r="D2800" s="12"/>
      <c r="E2800" s="14">
        <v>47000</v>
      </c>
      <c r="F2800" s="13" t="s">
        <v>163</v>
      </c>
    </row>
    <row r="2801" spans="1:6" x14ac:dyDescent="0.15">
      <c r="A2801" s="12" t="s">
        <v>5716</v>
      </c>
      <c r="B2801" s="26" t="s">
        <v>5717</v>
      </c>
      <c r="C2801" s="13" t="s">
        <v>139</v>
      </c>
      <c r="D2801" s="12"/>
      <c r="E2801" s="14">
        <v>82800</v>
      </c>
      <c r="F2801" s="13" t="s">
        <v>163</v>
      </c>
    </row>
    <row r="2802" spans="1:6" x14ac:dyDescent="0.15">
      <c r="A2802" s="12" t="s">
        <v>5718</v>
      </c>
      <c r="B2802" s="26" t="s">
        <v>5719</v>
      </c>
      <c r="C2802" s="13" t="s">
        <v>139</v>
      </c>
      <c r="D2802" s="12"/>
      <c r="E2802" s="14">
        <v>80000</v>
      </c>
      <c r="F2802" s="13" t="s">
        <v>163</v>
      </c>
    </row>
    <row r="2803" spans="1:6" x14ac:dyDescent="0.15">
      <c r="A2803" s="12" t="s">
        <v>5720</v>
      </c>
      <c r="B2803" s="26" t="s">
        <v>5721</v>
      </c>
      <c r="C2803" s="13" t="s">
        <v>139</v>
      </c>
      <c r="D2803" s="12"/>
      <c r="E2803" s="14">
        <v>119600</v>
      </c>
      <c r="F2803" s="13" t="s">
        <v>163</v>
      </c>
    </row>
    <row r="2804" spans="1:6" x14ac:dyDescent="0.15">
      <c r="A2804" s="12" t="s">
        <v>5722</v>
      </c>
      <c r="B2804" s="26" t="s">
        <v>5723</v>
      </c>
      <c r="C2804" s="13" t="s">
        <v>139</v>
      </c>
      <c r="D2804" s="12"/>
      <c r="E2804" s="14">
        <v>15600</v>
      </c>
      <c r="F2804" s="13" t="s">
        <v>163</v>
      </c>
    </row>
    <row r="2805" spans="1:6" x14ac:dyDescent="0.15">
      <c r="A2805" s="12" t="s">
        <v>5724</v>
      </c>
      <c r="B2805" s="26" t="s">
        <v>5725</v>
      </c>
      <c r="C2805" s="13" t="s">
        <v>139</v>
      </c>
      <c r="D2805" s="12"/>
      <c r="E2805" s="14">
        <v>65520</v>
      </c>
      <c r="F2805" s="13" t="s">
        <v>163</v>
      </c>
    </row>
    <row r="2806" spans="1:6" x14ac:dyDescent="0.15">
      <c r="A2806" s="12" t="s">
        <v>5726</v>
      </c>
      <c r="B2806" s="26" t="s">
        <v>5727</v>
      </c>
      <c r="C2806" s="13" t="s">
        <v>139</v>
      </c>
      <c r="D2806" s="12"/>
      <c r="E2806" s="14">
        <v>58560</v>
      </c>
      <c r="F2806" s="13" t="s">
        <v>163</v>
      </c>
    </row>
    <row r="2807" spans="1:6" x14ac:dyDescent="0.15">
      <c r="A2807" s="12" t="s">
        <v>5728</v>
      </c>
      <c r="B2807" s="26" t="s">
        <v>5729</v>
      </c>
      <c r="C2807" s="13" t="s">
        <v>139</v>
      </c>
      <c r="D2807" s="12"/>
      <c r="E2807" s="14">
        <v>15973</v>
      </c>
      <c r="F2807" s="13" t="s">
        <v>163</v>
      </c>
    </row>
    <row r="2808" spans="1:6" x14ac:dyDescent="0.15">
      <c r="A2808" s="12" t="s">
        <v>5730</v>
      </c>
      <c r="B2808" s="26" t="s">
        <v>5731</v>
      </c>
      <c r="C2808" s="13" t="s">
        <v>139</v>
      </c>
      <c r="D2808" s="12"/>
      <c r="E2808" s="14">
        <v>31800</v>
      </c>
      <c r="F2808" s="13" t="s">
        <v>163</v>
      </c>
    </row>
    <row r="2809" spans="1:6" x14ac:dyDescent="0.15">
      <c r="A2809" s="12" t="s">
        <v>5732</v>
      </c>
      <c r="B2809" s="26" t="s">
        <v>5733</v>
      </c>
      <c r="C2809" s="13" t="s">
        <v>139</v>
      </c>
      <c r="D2809" s="12"/>
      <c r="E2809" s="14">
        <v>0</v>
      </c>
      <c r="F2809" s="13" t="s">
        <v>163</v>
      </c>
    </row>
    <row r="2810" spans="1:6" x14ac:dyDescent="0.15">
      <c r="A2810" s="12" t="s">
        <v>5734</v>
      </c>
      <c r="B2810" s="26" t="s">
        <v>5735</v>
      </c>
      <c r="C2810" s="13" t="s">
        <v>139</v>
      </c>
      <c r="D2810" s="12"/>
      <c r="E2810" s="14">
        <v>66560</v>
      </c>
      <c r="F2810" s="13" t="s">
        <v>163</v>
      </c>
    </row>
    <row r="2811" spans="1:6" x14ac:dyDescent="0.15">
      <c r="A2811" s="12" t="s">
        <v>5736</v>
      </c>
      <c r="B2811" s="26" t="s">
        <v>5737</v>
      </c>
      <c r="C2811" s="13" t="s">
        <v>139</v>
      </c>
      <c r="D2811" s="12"/>
      <c r="E2811" s="14">
        <v>42250</v>
      </c>
      <c r="F2811" s="13" t="s">
        <v>163</v>
      </c>
    </row>
    <row r="2812" spans="1:6" x14ac:dyDescent="0.15">
      <c r="A2812" s="12" t="s">
        <v>5738</v>
      </c>
      <c r="B2812" s="26" t="s">
        <v>5739</v>
      </c>
      <c r="C2812" s="13" t="s">
        <v>139</v>
      </c>
      <c r="D2812" s="12"/>
      <c r="E2812" s="14">
        <v>42250</v>
      </c>
      <c r="F2812" s="13" t="s">
        <v>163</v>
      </c>
    </row>
    <row r="2813" spans="1:6" x14ac:dyDescent="0.15">
      <c r="A2813" s="12" t="s">
        <v>5740</v>
      </c>
      <c r="B2813" s="26" t="s">
        <v>5741</v>
      </c>
      <c r="C2813" s="13" t="s">
        <v>139</v>
      </c>
      <c r="D2813" s="12"/>
      <c r="E2813" s="14">
        <v>74700</v>
      </c>
      <c r="F2813" s="13" t="s">
        <v>163</v>
      </c>
    </row>
    <row r="2814" spans="1:6" x14ac:dyDescent="0.15">
      <c r="A2814" s="12" t="s">
        <v>5742</v>
      </c>
      <c r="B2814" s="26" t="s">
        <v>5743</v>
      </c>
      <c r="C2814" s="13" t="s">
        <v>139</v>
      </c>
      <c r="D2814" s="12"/>
      <c r="E2814" s="14">
        <v>72000</v>
      </c>
      <c r="F2814" s="13" t="s">
        <v>163</v>
      </c>
    </row>
    <row r="2815" spans="1:6" x14ac:dyDescent="0.15">
      <c r="A2815" s="12" t="s">
        <v>5744</v>
      </c>
      <c r="B2815" s="26" t="s">
        <v>5745</v>
      </c>
      <c r="C2815" s="13" t="s">
        <v>139</v>
      </c>
      <c r="D2815" s="12"/>
      <c r="E2815" s="14">
        <v>107900</v>
      </c>
      <c r="F2815" s="13" t="s">
        <v>163</v>
      </c>
    </row>
    <row r="2816" spans="1:6" x14ac:dyDescent="0.15">
      <c r="A2816" s="12" t="s">
        <v>5746</v>
      </c>
      <c r="B2816" s="26" t="s">
        <v>5747</v>
      </c>
      <c r="C2816" s="13" t="s">
        <v>139</v>
      </c>
      <c r="D2816" s="12"/>
      <c r="E2816" s="14">
        <v>14000</v>
      </c>
      <c r="F2816" s="13" t="s">
        <v>163</v>
      </c>
    </row>
    <row r="2817" spans="1:6" x14ac:dyDescent="0.15">
      <c r="A2817" s="12" t="s">
        <v>5748</v>
      </c>
      <c r="B2817" s="26" t="s">
        <v>5749</v>
      </c>
      <c r="C2817" s="13" t="s">
        <v>139</v>
      </c>
      <c r="D2817" s="12"/>
      <c r="E2817" s="14">
        <v>58410</v>
      </c>
      <c r="F2817" s="13" t="s">
        <v>163</v>
      </c>
    </row>
    <row r="2818" spans="1:6" x14ac:dyDescent="0.15">
      <c r="A2818" s="12" t="s">
        <v>5750</v>
      </c>
      <c r="B2818" s="26" t="s">
        <v>5751</v>
      </c>
      <c r="C2818" s="13" t="s">
        <v>139</v>
      </c>
      <c r="D2818" s="12"/>
      <c r="E2818" s="14">
        <v>65080</v>
      </c>
      <c r="F2818" s="13" t="s">
        <v>163</v>
      </c>
    </row>
    <row r="2819" spans="1:6" x14ac:dyDescent="0.15">
      <c r="A2819" s="12" t="s">
        <v>5752</v>
      </c>
      <c r="B2819" s="26" t="s">
        <v>5753</v>
      </c>
      <c r="C2819" s="13" t="s">
        <v>139</v>
      </c>
      <c r="D2819" s="12"/>
      <c r="E2819" s="14">
        <v>22363</v>
      </c>
      <c r="F2819" s="13" t="s">
        <v>163</v>
      </c>
    </row>
    <row r="2820" spans="1:6" x14ac:dyDescent="0.15">
      <c r="A2820" s="12" t="s">
        <v>5754</v>
      </c>
      <c r="B2820" s="26" t="s">
        <v>5755</v>
      </c>
      <c r="C2820" s="13" t="s">
        <v>139</v>
      </c>
      <c r="D2820" s="12"/>
      <c r="E2820" s="14">
        <v>35300</v>
      </c>
      <c r="F2820" s="13" t="s">
        <v>163</v>
      </c>
    </row>
    <row r="2821" spans="1:6" x14ac:dyDescent="0.15">
      <c r="A2821" s="12" t="s">
        <v>5756</v>
      </c>
      <c r="B2821" s="26" t="s">
        <v>5757</v>
      </c>
      <c r="C2821" s="13" t="s">
        <v>139</v>
      </c>
      <c r="D2821" s="12"/>
      <c r="E2821" s="14">
        <v>0</v>
      </c>
      <c r="F2821" s="13" t="s">
        <v>163</v>
      </c>
    </row>
    <row r="2822" spans="1:6" x14ac:dyDescent="0.15">
      <c r="A2822" s="12" t="s">
        <v>5758</v>
      </c>
      <c r="B2822" s="26" t="s">
        <v>5759</v>
      </c>
      <c r="C2822" s="13" t="s">
        <v>139</v>
      </c>
      <c r="D2822" s="12"/>
      <c r="E2822" s="14">
        <v>73920</v>
      </c>
      <c r="F2822" s="13" t="s">
        <v>163</v>
      </c>
    </row>
    <row r="2823" spans="1:6" x14ac:dyDescent="0.15">
      <c r="A2823" s="12" t="s">
        <v>5760</v>
      </c>
      <c r="B2823" s="26" t="s">
        <v>5761</v>
      </c>
      <c r="C2823" s="13" t="s">
        <v>139</v>
      </c>
      <c r="D2823" s="12"/>
      <c r="E2823" s="14">
        <v>47000</v>
      </c>
      <c r="F2823" s="13" t="s">
        <v>163</v>
      </c>
    </row>
    <row r="2824" spans="1:6" x14ac:dyDescent="0.15">
      <c r="A2824" s="12" t="s">
        <v>5762</v>
      </c>
      <c r="B2824" s="26" t="s">
        <v>5763</v>
      </c>
      <c r="C2824" s="13" t="s">
        <v>139</v>
      </c>
      <c r="D2824" s="12"/>
      <c r="E2824" s="14">
        <v>47000</v>
      </c>
      <c r="F2824" s="13" t="s">
        <v>163</v>
      </c>
    </row>
    <row r="2825" spans="1:6" x14ac:dyDescent="0.15">
      <c r="A2825" s="12" t="s">
        <v>5764</v>
      </c>
      <c r="B2825" s="26" t="s">
        <v>5765</v>
      </c>
      <c r="C2825" s="13" t="s">
        <v>139</v>
      </c>
      <c r="D2825" s="12"/>
      <c r="E2825" s="14">
        <v>93600</v>
      </c>
      <c r="F2825" s="13" t="s">
        <v>163</v>
      </c>
    </row>
    <row r="2826" spans="1:6" x14ac:dyDescent="0.15">
      <c r="A2826" s="12" t="s">
        <v>5766</v>
      </c>
      <c r="B2826" s="26" t="s">
        <v>5767</v>
      </c>
      <c r="C2826" s="13" t="s">
        <v>139</v>
      </c>
      <c r="D2826" s="12"/>
      <c r="E2826" s="14">
        <v>80000</v>
      </c>
      <c r="F2826" s="13" t="s">
        <v>163</v>
      </c>
    </row>
    <row r="2827" spans="1:6" x14ac:dyDescent="0.15">
      <c r="A2827" s="12" t="s">
        <v>5768</v>
      </c>
      <c r="B2827" s="26" t="s">
        <v>5769</v>
      </c>
      <c r="C2827" s="13" t="s">
        <v>139</v>
      </c>
      <c r="D2827" s="12"/>
      <c r="E2827" s="14">
        <v>135200</v>
      </c>
      <c r="F2827" s="13" t="s">
        <v>163</v>
      </c>
    </row>
    <row r="2828" spans="1:6" x14ac:dyDescent="0.15">
      <c r="A2828" s="12" t="s">
        <v>5770</v>
      </c>
      <c r="B2828" s="26" t="s">
        <v>5771</v>
      </c>
      <c r="C2828" s="13" t="s">
        <v>139</v>
      </c>
      <c r="D2828" s="12"/>
      <c r="E2828" s="14">
        <v>15600</v>
      </c>
      <c r="F2828" s="13" t="s">
        <v>163</v>
      </c>
    </row>
    <row r="2829" spans="1:6" x14ac:dyDescent="0.15">
      <c r="A2829" s="12" t="s">
        <v>5772</v>
      </c>
      <c r="B2829" s="26" t="s">
        <v>5773</v>
      </c>
      <c r="C2829" s="13" t="s">
        <v>139</v>
      </c>
      <c r="D2829" s="12"/>
      <c r="E2829" s="14">
        <v>73035</v>
      </c>
      <c r="F2829" s="13" t="s">
        <v>163</v>
      </c>
    </row>
    <row r="2830" spans="1:6" x14ac:dyDescent="0.15">
      <c r="A2830" s="12" t="s">
        <v>5774</v>
      </c>
      <c r="B2830" s="26" t="s">
        <v>5775</v>
      </c>
      <c r="C2830" s="13" t="s">
        <v>139</v>
      </c>
      <c r="D2830" s="12"/>
      <c r="E2830" s="14">
        <v>47900</v>
      </c>
      <c r="F2830" s="13" t="s">
        <v>163</v>
      </c>
    </row>
    <row r="2831" spans="1:6" x14ac:dyDescent="0.15">
      <c r="A2831" s="12" t="s">
        <v>5776</v>
      </c>
      <c r="B2831" s="26" t="s">
        <v>5777</v>
      </c>
      <c r="C2831" s="13" t="s">
        <v>139</v>
      </c>
      <c r="D2831" s="12"/>
      <c r="E2831" s="14">
        <v>47900</v>
      </c>
      <c r="F2831" s="13" t="s">
        <v>163</v>
      </c>
    </row>
    <row r="2832" spans="1:6" x14ac:dyDescent="0.15">
      <c r="A2832" s="12" t="s">
        <v>5778</v>
      </c>
      <c r="B2832" s="26" t="s">
        <v>5779</v>
      </c>
      <c r="C2832" s="13" t="s">
        <v>139</v>
      </c>
      <c r="D2832" s="12"/>
      <c r="E2832" s="14">
        <v>29000</v>
      </c>
      <c r="F2832" s="13" t="s">
        <v>163</v>
      </c>
    </row>
    <row r="2833" spans="1:6" x14ac:dyDescent="0.15">
      <c r="A2833" s="12" t="s">
        <v>5780</v>
      </c>
      <c r="B2833" s="26" t="s">
        <v>5781</v>
      </c>
      <c r="C2833" s="13" t="s">
        <v>139</v>
      </c>
      <c r="D2833" s="12"/>
      <c r="E2833" s="14">
        <v>47900</v>
      </c>
      <c r="F2833" s="13" t="s">
        <v>163</v>
      </c>
    </row>
    <row r="2834" spans="1:6" x14ac:dyDescent="0.15">
      <c r="A2834" s="12" t="s">
        <v>5782</v>
      </c>
      <c r="B2834" s="26" t="s">
        <v>5783</v>
      </c>
      <c r="C2834" s="13" t="s">
        <v>139</v>
      </c>
      <c r="D2834" s="12"/>
      <c r="E2834" s="14">
        <v>47900</v>
      </c>
      <c r="F2834" s="13" t="s">
        <v>163</v>
      </c>
    </row>
    <row r="2835" spans="1:6" x14ac:dyDescent="0.15">
      <c r="A2835" s="12" t="s">
        <v>5784</v>
      </c>
      <c r="B2835" s="26" t="s">
        <v>5785</v>
      </c>
      <c r="C2835" s="13" t="s">
        <v>139</v>
      </c>
      <c r="D2835" s="12"/>
      <c r="E2835" s="14">
        <v>273800</v>
      </c>
      <c r="F2835" s="13" t="s">
        <v>163</v>
      </c>
    </row>
    <row r="2836" spans="1:6" x14ac:dyDescent="0.15">
      <c r="A2836" s="12" t="s">
        <v>5786</v>
      </c>
      <c r="B2836" s="26" t="s">
        <v>5787</v>
      </c>
      <c r="C2836" s="13" t="s">
        <v>139</v>
      </c>
      <c r="D2836" s="12"/>
      <c r="E2836" s="14">
        <v>60000</v>
      </c>
      <c r="F2836" s="13" t="s">
        <v>163</v>
      </c>
    </row>
    <row r="2837" spans="1:6" x14ac:dyDescent="0.15">
      <c r="A2837" s="12" t="s">
        <v>5788</v>
      </c>
      <c r="B2837" s="26" t="s">
        <v>5789</v>
      </c>
      <c r="C2837" s="13" t="s">
        <v>139</v>
      </c>
      <c r="D2837" s="12"/>
      <c r="E2837" s="14">
        <v>70100</v>
      </c>
      <c r="F2837" s="13" t="s">
        <v>163</v>
      </c>
    </row>
    <row r="2838" spans="1:6" x14ac:dyDescent="0.15">
      <c r="A2838" s="12" t="s">
        <v>5790</v>
      </c>
      <c r="B2838" s="26" t="s">
        <v>5791</v>
      </c>
      <c r="C2838" s="13" t="s">
        <v>139</v>
      </c>
      <c r="D2838" s="12"/>
      <c r="E2838" s="14">
        <v>78000</v>
      </c>
      <c r="F2838" s="13" t="s">
        <v>163</v>
      </c>
    </row>
    <row r="2839" spans="1:6" x14ac:dyDescent="0.15">
      <c r="A2839" s="12" t="s">
        <v>5792</v>
      </c>
      <c r="B2839" s="26" t="s">
        <v>5793</v>
      </c>
      <c r="C2839" s="13" t="s">
        <v>139</v>
      </c>
      <c r="D2839" s="12"/>
      <c r="E2839" s="14">
        <v>43700</v>
      </c>
      <c r="F2839" s="13" t="s">
        <v>163</v>
      </c>
    </row>
    <row r="2840" spans="1:6" x14ac:dyDescent="0.15">
      <c r="A2840" s="12" t="s">
        <v>5794</v>
      </c>
      <c r="B2840" s="26" t="s">
        <v>5795</v>
      </c>
      <c r="C2840" s="13" t="s">
        <v>139</v>
      </c>
      <c r="D2840" s="12"/>
      <c r="E2840" s="14">
        <v>14400</v>
      </c>
      <c r="F2840" s="13" t="s">
        <v>163</v>
      </c>
    </row>
    <row r="2841" spans="1:6" x14ac:dyDescent="0.15">
      <c r="A2841" s="12" t="s">
        <v>5796</v>
      </c>
      <c r="B2841" s="26" t="s">
        <v>5797</v>
      </c>
      <c r="C2841" s="13" t="s">
        <v>139</v>
      </c>
      <c r="D2841" s="12"/>
      <c r="E2841" s="14">
        <v>63500</v>
      </c>
      <c r="F2841" s="13" t="s">
        <v>163</v>
      </c>
    </row>
    <row r="2842" spans="1:6" x14ac:dyDescent="0.15">
      <c r="A2842" s="12" t="s">
        <v>5798</v>
      </c>
      <c r="B2842" s="26" t="s">
        <v>5799</v>
      </c>
      <c r="C2842" s="13" t="s">
        <v>139</v>
      </c>
      <c r="D2842" s="12"/>
      <c r="E2842" s="14">
        <v>63500</v>
      </c>
      <c r="F2842" s="13" t="s">
        <v>163</v>
      </c>
    </row>
    <row r="2843" spans="1:6" x14ac:dyDescent="0.15">
      <c r="A2843" s="12" t="s">
        <v>5800</v>
      </c>
      <c r="B2843" s="26" t="s">
        <v>5801</v>
      </c>
      <c r="C2843" s="13" t="s">
        <v>139</v>
      </c>
      <c r="D2843" s="12"/>
      <c r="E2843" s="14">
        <v>40600</v>
      </c>
      <c r="F2843" s="13" t="s">
        <v>163</v>
      </c>
    </row>
    <row r="2844" spans="1:6" x14ac:dyDescent="0.15">
      <c r="A2844" s="12" t="s">
        <v>5802</v>
      </c>
      <c r="B2844" s="26" t="s">
        <v>5803</v>
      </c>
      <c r="C2844" s="13" t="s">
        <v>139</v>
      </c>
      <c r="D2844" s="12"/>
      <c r="E2844" s="14">
        <v>63500</v>
      </c>
      <c r="F2844" s="13" t="s">
        <v>163</v>
      </c>
    </row>
    <row r="2845" spans="1:6" x14ac:dyDescent="0.15">
      <c r="A2845" s="12" t="s">
        <v>5804</v>
      </c>
      <c r="B2845" s="26" t="s">
        <v>5805</v>
      </c>
      <c r="C2845" s="13" t="s">
        <v>139</v>
      </c>
      <c r="D2845" s="12"/>
      <c r="E2845" s="14">
        <v>364400</v>
      </c>
      <c r="F2845" s="13" t="s">
        <v>163</v>
      </c>
    </row>
    <row r="2846" spans="1:6" x14ac:dyDescent="0.15">
      <c r="A2846" s="12" t="s">
        <v>5806</v>
      </c>
      <c r="B2846" s="26" t="s">
        <v>5807</v>
      </c>
      <c r="C2846" s="13" t="s">
        <v>139</v>
      </c>
      <c r="D2846" s="12"/>
      <c r="E2846" s="14">
        <v>84000</v>
      </c>
      <c r="F2846" s="13" t="s">
        <v>163</v>
      </c>
    </row>
    <row r="2847" spans="1:6" x14ac:dyDescent="0.15">
      <c r="A2847" s="12" t="s">
        <v>5808</v>
      </c>
      <c r="B2847" s="26" t="s">
        <v>5809</v>
      </c>
      <c r="C2847" s="13" t="s">
        <v>139</v>
      </c>
      <c r="D2847" s="12"/>
      <c r="E2847" s="14">
        <v>93000</v>
      </c>
      <c r="F2847" s="13" t="s">
        <v>163</v>
      </c>
    </row>
    <row r="2848" spans="1:6" x14ac:dyDescent="0.15">
      <c r="A2848" s="12" t="s">
        <v>5810</v>
      </c>
      <c r="B2848" s="26" t="s">
        <v>5811</v>
      </c>
      <c r="C2848" s="13" t="s">
        <v>139</v>
      </c>
      <c r="D2848" s="12"/>
      <c r="E2848" s="14">
        <v>109200</v>
      </c>
      <c r="F2848" s="13" t="s">
        <v>163</v>
      </c>
    </row>
    <row r="2849" spans="1:6" x14ac:dyDescent="0.15">
      <c r="A2849" s="12" t="s">
        <v>5812</v>
      </c>
      <c r="B2849" s="26" t="s">
        <v>5813</v>
      </c>
      <c r="C2849" s="13" t="s">
        <v>139</v>
      </c>
      <c r="D2849" s="12"/>
      <c r="E2849" s="14">
        <v>61200</v>
      </c>
      <c r="F2849" s="13" t="s">
        <v>163</v>
      </c>
    </row>
    <row r="2850" spans="1:6" x14ac:dyDescent="0.15">
      <c r="A2850" s="12" t="s">
        <v>5814</v>
      </c>
      <c r="B2850" s="26" t="s">
        <v>5815</v>
      </c>
      <c r="C2850" s="13" t="s">
        <v>139</v>
      </c>
      <c r="D2850" s="12"/>
      <c r="E2850" s="14">
        <v>20150</v>
      </c>
      <c r="F2850" s="13" t="s">
        <v>163</v>
      </c>
    </row>
    <row r="2851" spans="1:6" x14ac:dyDescent="0.15">
      <c r="A2851" s="12" t="s">
        <v>5816</v>
      </c>
      <c r="B2851" s="26" t="s">
        <v>5817</v>
      </c>
      <c r="C2851" s="13" t="s">
        <v>143</v>
      </c>
      <c r="D2851" s="12"/>
      <c r="E2851" s="14">
        <v>26680</v>
      </c>
      <c r="F2851" s="13" t="s">
        <v>163</v>
      </c>
    </row>
    <row r="2852" spans="1:6" x14ac:dyDescent="0.15">
      <c r="A2852" s="12" t="s">
        <v>5818</v>
      </c>
      <c r="B2852" s="26" t="s">
        <v>5819</v>
      </c>
      <c r="C2852" s="13" t="s">
        <v>143</v>
      </c>
      <c r="D2852" s="12"/>
      <c r="E2852" s="14">
        <v>26680</v>
      </c>
      <c r="F2852" s="13" t="s">
        <v>163</v>
      </c>
    </row>
    <row r="2853" spans="1:6" x14ac:dyDescent="0.15">
      <c r="A2853" s="12" t="s">
        <v>5820</v>
      </c>
      <c r="B2853" s="26" t="s">
        <v>5821</v>
      </c>
      <c r="C2853" s="13" t="s">
        <v>143</v>
      </c>
      <c r="D2853" s="12"/>
      <c r="E2853" s="14">
        <v>18020</v>
      </c>
      <c r="F2853" s="13" t="s">
        <v>163</v>
      </c>
    </row>
    <row r="2854" spans="1:6" x14ac:dyDescent="0.15">
      <c r="A2854" s="12" t="s">
        <v>5822</v>
      </c>
      <c r="B2854" s="26" t="s">
        <v>5823</v>
      </c>
      <c r="C2854" s="13" t="s">
        <v>143</v>
      </c>
      <c r="D2854" s="12"/>
      <c r="E2854" s="14">
        <v>26680</v>
      </c>
      <c r="F2854" s="13" t="s">
        <v>163</v>
      </c>
    </row>
    <row r="2855" spans="1:6" x14ac:dyDescent="0.15">
      <c r="A2855" s="12" t="s">
        <v>5824</v>
      </c>
      <c r="B2855" s="26" t="s">
        <v>5825</v>
      </c>
      <c r="C2855" s="13" t="s">
        <v>143</v>
      </c>
      <c r="D2855" s="12"/>
      <c r="E2855" s="14">
        <v>26680</v>
      </c>
      <c r="F2855" s="13" t="s">
        <v>163</v>
      </c>
    </row>
    <row r="2856" spans="1:6" x14ac:dyDescent="0.15">
      <c r="A2856" s="12" t="s">
        <v>5826</v>
      </c>
      <c r="B2856" s="26" t="s">
        <v>5827</v>
      </c>
      <c r="C2856" s="13" t="s">
        <v>143</v>
      </c>
      <c r="D2856" s="12"/>
      <c r="E2856" s="14">
        <v>154835</v>
      </c>
      <c r="F2856" s="13" t="s">
        <v>163</v>
      </c>
    </row>
    <row r="2857" spans="1:6" x14ac:dyDescent="0.15">
      <c r="A2857" s="12" t="s">
        <v>5828</v>
      </c>
      <c r="B2857" s="26" t="s">
        <v>5829</v>
      </c>
      <c r="C2857" s="13" t="s">
        <v>143</v>
      </c>
      <c r="D2857" s="12"/>
      <c r="E2857" s="14">
        <v>35680</v>
      </c>
      <c r="F2857" s="13" t="s">
        <v>163</v>
      </c>
    </row>
    <row r="2858" spans="1:6" x14ac:dyDescent="0.15">
      <c r="A2858" s="12" t="s">
        <v>5830</v>
      </c>
      <c r="B2858" s="26" t="s">
        <v>5831</v>
      </c>
      <c r="C2858" s="13" t="s">
        <v>143</v>
      </c>
      <c r="D2858" s="12"/>
      <c r="E2858" s="14">
        <v>40040</v>
      </c>
      <c r="F2858" s="13" t="s">
        <v>163</v>
      </c>
    </row>
    <row r="2859" spans="1:6" x14ac:dyDescent="0.15">
      <c r="A2859" s="12" t="s">
        <v>5832</v>
      </c>
      <c r="B2859" s="26" t="s">
        <v>5833</v>
      </c>
      <c r="C2859" s="13" t="s">
        <v>143</v>
      </c>
      <c r="D2859" s="12"/>
      <c r="E2859" s="14">
        <v>46380</v>
      </c>
      <c r="F2859" s="13" t="s">
        <v>163</v>
      </c>
    </row>
    <row r="2860" spans="1:6" x14ac:dyDescent="0.15">
      <c r="A2860" s="12" t="s">
        <v>5834</v>
      </c>
      <c r="B2860" s="26" t="s">
        <v>5835</v>
      </c>
      <c r="C2860" s="13" t="s">
        <v>143</v>
      </c>
      <c r="D2860" s="12"/>
      <c r="E2860" s="14">
        <v>27260</v>
      </c>
      <c r="F2860" s="13" t="s">
        <v>163</v>
      </c>
    </row>
    <row r="2861" spans="1:6" x14ac:dyDescent="0.15">
      <c r="A2861" s="12" t="s">
        <v>5836</v>
      </c>
      <c r="B2861" s="26" t="s">
        <v>5837</v>
      </c>
      <c r="C2861" s="13" t="s">
        <v>143</v>
      </c>
      <c r="D2861" s="12"/>
      <c r="E2861" s="14">
        <v>8950</v>
      </c>
      <c r="F2861" s="13" t="s">
        <v>163</v>
      </c>
    </row>
    <row r="2862" spans="1:6" x14ac:dyDescent="0.15">
      <c r="A2862" s="12" t="s">
        <v>5838</v>
      </c>
      <c r="B2862" s="26" t="s">
        <v>5839</v>
      </c>
      <c r="C2862" s="13" t="s">
        <v>143</v>
      </c>
      <c r="D2862" s="12"/>
      <c r="E2862" s="14">
        <v>35370</v>
      </c>
      <c r="F2862" s="13" t="s">
        <v>163</v>
      </c>
    </row>
    <row r="2863" spans="1:6" x14ac:dyDescent="0.15">
      <c r="A2863" s="12" t="s">
        <v>5840</v>
      </c>
      <c r="B2863" s="26" t="s">
        <v>5841</v>
      </c>
      <c r="C2863" s="13" t="s">
        <v>143</v>
      </c>
      <c r="D2863" s="12"/>
      <c r="E2863" s="14">
        <v>35370</v>
      </c>
      <c r="F2863" s="13" t="s">
        <v>163</v>
      </c>
    </row>
    <row r="2864" spans="1:6" x14ac:dyDescent="0.15">
      <c r="A2864" s="12" t="s">
        <v>5842</v>
      </c>
      <c r="B2864" s="26" t="s">
        <v>5843</v>
      </c>
      <c r="C2864" s="13" t="s">
        <v>143</v>
      </c>
      <c r="D2864" s="12"/>
      <c r="E2864" s="14">
        <v>25230</v>
      </c>
      <c r="F2864" s="13" t="s">
        <v>163</v>
      </c>
    </row>
    <row r="2865" spans="1:6" x14ac:dyDescent="0.15">
      <c r="A2865" s="12" t="s">
        <v>5844</v>
      </c>
      <c r="B2865" s="26" t="s">
        <v>5845</v>
      </c>
      <c r="C2865" s="13" t="s">
        <v>143</v>
      </c>
      <c r="D2865" s="12"/>
      <c r="E2865" s="14">
        <v>35370</v>
      </c>
      <c r="F2865" s="13" t="s">
        <v>163</v>
      </c>
    </row>
    <row r="2866" spans="1:6" x14ac:dyDescent="0.15">
      <c r="A2866" s="12" t="s">
        <v>5846</v>
      </c>
      <c r="B2866" s="26" t="s">
        <v>5847</v>
      </c>
      <c r="C2866" s="13" t="s">
        <v>143</v>
      </c>
      <c r="D2866" s="12"/>
      <c r="E2866" s="14">
        <v>35370</v>
      </c>
      <c r="F2866" s="13" t="s">
        <v>163</v>
      </c>
    </row>
    <row r="2867" spans="1:6" x14ac:dyDescent="0.15">
      <c r="A2867" s="12" t="s">
        <v>5848</v>
      </c>
      <c r="B2867" s="26" t="s">
        <v>5849</v>
      </c>
      <c r="C2867" s="13" t="s">
        <v>143</v>
      </c>
      <c r="D2867" s="12"/>
      <c r="E2867" s="14">
        <v>209600</v>
      </c>
      <c r="F2867" s="13" t="s">
        <v>163</v>
      </c>
    </row>
    <row r="2868" spans="1:6" x14ac:dyDescent="0.15">
      <c r="A2868" s="12" t="s">
        <v>5850</v>
      </c>
      <c r="B2868" s="26" t="s">
        <v>5851</v>
      </c>
      <c r="C2868" s="13" t="s">
        <v>143</v>
      </c>
      <c r="D2868" s="12"/>
      <c r="E2868" s="14">
        <v>49935</v>
      </c>
      <c r="F2868" s="13" t="s">
        <v>163</v>
      </c>
    </row>
    <row r="2869" spans="1:6" x14ac:dyDescent="0.15">
      <c r="A2869" s="12" t="s">
        <v>5852</v>
      </c>
      <c r="B2869" s="26" t="s">
        <v>5853</v>
      </c>
      <c r="C2869" s="13" t="s">
        <v>143</v>
      </c>
      <c r="D2869" s="12"/>
      <c r="E2869" s="14">
        <v>56040</v>
      </c>
      <c r="F2869" s="13" t="s">
        <v>163</v>
      </c>
    </row>
    <row r="2870" spans="1:6" x14ac:dyDescent="0.15">
      <c r="A2870" s="12" t="s">
        <v>5854</v>
      </c>
      <c r="B2870" s="26" t="s">
        <v>5855</v>
      </c>
      <c r="C2870" s="13" t="s">
        <v>143</v>
      </c>
      <c r="D2870" s="12"/>
      <c r="E2870" s="14">
        <v>64915</v>
      </c>
      <c r="F2870" s="13" t="s">
        <v>163</v>
      </c>
    </row>
    <row r="2871" spans="1:6" x14ac:dyDescent="0.15">
      <c r="A2871" s="12" t="s">
        <v>5856</v>
      </c>
      <c r="B2871" s="26" t="s">
        <v>5857</v>
      </c>
      <c r="C2871" s="13" t="s">
        <v>143</v>
      </c>
      <c r="D2871" s="12"/>
      <c r="E2871" s="14">
        <v>38155</v>
      </c>
      <c r="F2871" s="13" t="s">
        <v>163</v>
      </c>
    </row>
    <row r="2872" spans="1:6" x14ac:dyDescent="0.15">
      <c r="A2872" s="12" t="s">
        <v>5858</v>
      </c>
      <c r="B2872" s="26" t="s">
        <v>5859</v>
      </c>
      <c r="C2872" s="13" t="s">
        <v>143</v>
      </c>
      <c r="D2872" s="12"/>
      <c r="E2872" s="14">
        <v>12525</v>
      </c>
      <c r="F2872" s="13" t="s">
        <v>163</v>
      </c>
    </row>
    <row r="2873" spans="1:6" x14ac:dyDescent="0.15">
      <c r="A2873" s="12" t="s">
        <v>5860</v>
      </c>
      <c r="B2873" s="26" t="s">
        <v>5861</v>
      </c>
      <c r="C2873" s="13" t="s">
        <v>139</v>
      </c>
      <c r="D2873" s="12"/>
      <c r="E2873" s="14">
        <v>62865</v>
      </c>
      <c r="F2873" s="13" t="s">
        <v>163</v>
      </c>
    </row>
    <row r="2874" spans="1:6" x14ac:dyDescent="0.15">
      <c r="A2874" s="12" t="s">
        <v>5862</v>
      </c>
      <c r="B2874" s="26" t="s">
        <v>5863</v>
      </c>
      <c r="C2874" s="13" t="s">
        <v>139</v>
      </c>
      <c r="D2874" s="12"/>
      <c r="E2874" s="14">
        <v>62865</v>
      </c>
      <c r="F2874" s="13" t="s">
        <v>163</v>
      </c>
    </row>
    <row r="2875" spans="1:6" x14ac:dyDescent="0.15">
      <c r="A2875" s="12" t="s">
        <v>5864</v>
      </c>
      <c r="B2875" s="26" t="s">
        <v>5865</v>
      </c>
      <c r="C2875" s="13" t="s">
        <v>139</v>
      </c>
      <c r="D2875" s="12"/>
      <c r="E2875" s="14">
        <v>42570</v>
      </c>
      <c r="F2875" s="13" t="s">
        <v>163</v>
      </c>
    </row>
    <row r="2876" spans="1:6" x14ac:dyDescent="0.15">
      <c r="A2876" s="12" t="s">
        <v>5866</v>
      </c>
      <c r="B2876" s="26" t="s">
        <v>5867</v>
      </c>
      <c r="C2876" s="13" t="s">
        <v>139</v>
      </c>
      <c r="D2876" s="12"/>
      <c r="E2876" s="14">
        <v>62865</v>
      </c>
      <c r="F2876" s="13" t="s">
        <v>163</v>
      </c>
    </row>
    <row r="2877" spans="1:6" x14ac:dyDescent="0.15">
      <c r="A2877" s="12" t="s">
        <v>5868</v>
      </c>
      <c r="B2877" s="26" t="s">
        <v>5869</v>
      </c>
      <c r="C2877" s="13" t="s">
        <v>139</v>
      </c>
      <c r="D2877" s="12"/>
      <c r="E2877" s="14">
        <v>62865</v>
      </c>
      <c r="F2877" s="13" t="s">
        <v>163</v>
      </c>
    </row>
    <row r="2878" spans="1:6" x14ac:dyDescent="0.15">
      <c r="A2878" s="12" t="s">
        <v>5870</v>
      </c>
      <c r="B2878" s="26" t="s">
        <v>5871</v>
      </c>
      <c r="C2878" s="13" t="s">
        <v>139</v>
      </c>
      <c r="D2878" s="12"/>
      <c r="E2878" s="14">
        <v>349425</v>
      </c>
      <c r="F2878" s="13" t="s">
        <v>163</v>
      </c>
    </row>
    <row r="2879" spans="1:6" x14ac:dyDescent="0.15">
      <c r="A2879" s="12" t="s">
        <v>5872</v>
      </c>
      <c r="B2879" s="26" t="s">
        <v>5873</v>
      </c>
      <c r="C2879" s="13" t="s">
        <v>139</v>
      </c>
      <c r="D2879" s="12"/>
      <c r="E2879" s="14">
        <v>63900</v>
      </c>
      <c r="F2879" s="13" t="s">
        <v>163</v>
      </c>
    </row>
    <row r="2880" spans="1:6" x14ac:dyDescent="0.15">
      <c r="A2880" s="12" t="s">
        <v>5874</v>
      </c>
      <c r="B2880" s="26" t="s">
        <v>5875</v>
      </c>
      <c r="C2880" s="13" t="s">
        <v>139</v>
      </c>
      <c r="D2880" s="12"/>
      <c r="E2880" s="14">
        <v>85590</v>
      </c>
      <c r="F2880" s="13" t="s">
        <v>163</v>
      </c>
    </row>
    <row r="2881" spans="1:6" x14ac:dyDescent="0.15">
      <c r="A2881" s="12" t="s">
        <v>5876</v>
      </c>
      <c r="B2881" s="26" t="s">
        <v>5877</v>
      </c>
      <c r="C2881" s="13" t="s">
        <v>139</v>
      </c>
      <c r="D2881" s="12"/>
      <c r="E2881" s="14">
        <v>92300</v>
      </c>
      <c r="F2881" s="13" t="s">
        <v>163</v>
      </c>
    </row>
    <row r="2882" spans="1:6" x14ac:dyDescent="0.15">
      <c r="A2882" s="12" t="s">
        <v>5878</v>
      </c>
      <c r="B2882" s="26" t="s">
        <v>5879</v>
      </c>
      <c r="C2882" s="13" t="s">
        <v>139</v>
      </c>
      <c r="D2882" s="12"/>
      <c r="E2882" s="14">
        <v>49905</v>
      </c>
      <c r="F2882" s="13" t="s">
        <v>163</v>
      </c>
    </row>
    <row r="2883" spans="1:6" x14ac:dyDescent="0.15">
      <c r="A2883" s="12" t="s">
        <v>5880</v>
      </c>
      <c r="B2883" s="26" t="s">
        <v>5881</v>
      </c>
      <c r="C2883" s="13" t="s">
        <v>139</v>
      </c>
      <c r="D2883" s="12"/>
      <c r="E2883" s="14">
        <v>17010</v>
      </c>
      <c r="F2883" s="13" t="s">
        <v>163</v>
      </c>
    </row>
    <row r="2884" spans="1:6" x14ac:dyDescent="0.15">
      <c r="A2884" s="12" t="s">
        <v>5882</v>
      </c>
      <c r="B2884" s="26" t="s">
        <v>5883</v>
      </c>
      <c r="C2884" s="13" t="s">
        <v>139</v>
      </c>
      <c r="D2884" s="12"/>
      <c r="E2884" s="14">
        <v>75375</v>
      </c>
      <c r="F2884" s="13" t="s">
        <v>163</v>
      </c>
    </row>
    <row r="2885" spans="1:6" x14ac:dyDescent="0.15">
      <c r="A2885" s="12" t="s">
        <v>5884</v>
      </c>
      <c r="B2885" s="26" t="s">
        <v>5885</v>
      </c>
      <c r="C2885" s="13" t="s">
        <v>139</v>
      </c>
      <c r="D2885" s="12"/>
      <c r="E2885" s="14">
        <v>75375</v>
      </c>
      <c r="F2885" s="13" t="s">
        <v>163</v>
      </c>
    </row>
    <row r="2886" spans="1:6" x14ac:dyDescent="0.15">
      <c r="A2886" s="12" t="s">
        <v>5886</v>
      </c>
      <c r="B2886" s="26" t="s">
        <v>5887</v>
      </c>
      <c r="C2886" s="13" t="s">
        <v>139</v>
      </c>
      <c r="D2886" s="12"/>
      <c r="E2886" s="14">
        <v>55350</v>
      </c>
      <c r="F2886" s="13" t="s">
        <v>163</v>
      </c>
    </row>
    <row r="2887" spans="1:6" x14ac:dyDescent="0.15">
      <c r="A2887" s="12" t="s">
        <v>5888</v>
      </c>
      <c r="B2887" s="26" t="s">
        <v>5889</v>
      </c>
      <c r="C2887" s="13" t="s">
        <v>139</v>
      </c>
      <c r="D2887" s="12"/>
      <c r="E2887" s="14">
        <v>75375</v>
      </c>
      <c r="F2887" s="13" t="s">
        <v>163</v>
      </c>
    </row>
    <row r="2888" spans="1:6" x14ac:dyDescent="0.15">
      <c r="A2888" s="12" t="s">
        <v>5890</v>
      </c>
      <c r="B2888" s="26" t="s">
        <v>5891</v>
      </c>
      <c r="C2888" s="13" t="s">
        <v>139</v>
      </c>
      <c r="D2888" s="12"/>
      <c r="E2888" s="14">
        <v>429795</v>
      </c>
      <c r="F2888" s="13" t="s">
        <v>163</v>
      </c>
    </row>
    <row r="2889" spans="1:6" x14ac:dyDescent="0.15">
      <c r="A2889" s="12" t="s">
        <v>5892</v>
      </c>
      <c r="B2889" s="26" t="s">
        <v>5893</v>
      </c>
      <c r="C2889" s="13" t="s">
        <v>139</v>
      </c>
      <c r="D2889" s="12"/>
      <c r="E2889" s="14">
        <v>82800</v>
      </c>
      <c r="F2889" s="13" t="s">
        <v>163</v>
      </c>
    </row>
    <row r="2890" spans="1:6" x14ac:dyDescent="0.15">
      <c r="A2890" s="12" t="s">
        <v>5894</v>
      </c>
      <c r="B2890" s="26" t="s">
        <v>5895</v>
      </c>
      <c r="C2890" s="13" t="s">
        <v>139</v>
      </c>
      <c r="D2890" s="12"/>
      <c r="E2890" s="14">
        <v>109665</v>
      </c>
      <c r="F2890" s="13" t="s">
        <v>163</v>
      </c>
    </row>
    <row r="2891" spans="1:6" x14ac:dyDescent="0.15">
      <c r="A2891" s="12" t="s">
        <v>5896</v>
      </c>
      <c r="B2891" s="26" t="s">
        <v>5897</v>
      </c>
      <c r="C2891" s="13" t="s">
        <v>139</v>
      </c>
      <c r="D2891" s="12"/>
      <c r="E2891" s="14">
        <v>119600</v>
      </c>
      <c r="F2891" s="13" t="s">
        <v>163</v>
      </c>
    </row>
    <row r="2892" spans="1:6" x14ac:dyDescent="0.15">
      <c r="A2892" s="12" t="s">
        <v>5898</v>
      </c>
      <c r="B2892" s="26" t="s">
        <v>5899</v>
      </c>
      <c r="C2892" s="13" t="s">
        <v>139</v>
      </c>
      <c r="D2892" s="12"/>
      <c r="E2892" s="14">
        <v>65520</v>
      </c>
      <c r="F2892" s="13" t="s">
        <v>163</v>
      </c>
    </row>
    <row r="2893" spans="1:6" x14ac:dyDescent="0.15">
      <c r="A2893" s="12" t="s">
        <v>5900</v>
      </c>
      <c r="B2893" s="26" t="s">
        <v>5901</v>
      </c>
      <c r="C2893" s="13" t="s">
        <v>139</v>
      </c>
      <c r="D2893" s="12"/>
      <c r="E2893" s="14">
        <v>22365</v>
      </c>
      <c r="F2893" s="13" t="s">
        <v>163</v>
      </c>
    </row>
    <row r="2894" spans="1:6" x14ac:dyDescent="0.15">
      <c r="A2894" s="12" t="s">
        <v>5902</v>
      </c>
      <c r="B2894" s="26" t="s">
        <v>5903</v>
      </c>
      <c r="C2894" s="13" t="s">
        <v>143</v>
      </c>
      <c r="D2894" s="12"/>
      <c r="E2894" s="14">
        <v>38975</v>
      </c>
      <c r="F2894" s="13" t="s">
        <v>163</v>
      </c>
    </row>
    <row r="2895" spans="1:6" x14ac:dyDescent="0.15">
      <c r="A2895" s="12" t="s">
        <v>5904</v>
      </c>
      <c r="B2895" s="26" t="s">
        <v>5905</v>
      </c>
      <c r="C2895" s="13" t="s">
        <v>143</v>
      </c>
      <c r="D2895" s="12"/>
      <c r="E2895" s="14">
        <v>38975</v>
      </c>
      <c r="F2895" s="13" t="s">
        <v>163</v>
      </c>
    </row>
    <row r="2896" spans="1:6" x14ac:dyDescent="0.15">
      <c r="A2896" s="12" t="s">
        <v>5906</v>
      </c>
      <c r="B2896" s="26" t="s">
        <v>5907</v>
      </c>
      <c r="C2896" s="13" t="s">
        <v>143</v>
      </c>
      <c r="D2896" s="12"/>
      <c r="E2896" s="14">
        <v>26390</v>
      </c>
      <c r="F2896" s="13" t="s">
        <v>163</v>
      </c>
    </row>
    <row r="2897" spans="1:6" x14ac:dyDescent="0.15">
      <c r="A2897" s="12" t="s">
        <v>5908</v>
      </c>
      <c r="B2897" s="26" t="s">
        <v>5909</v>
      </c>
      <c r="C2897" s="13" t="s">
        <v>143</v>
      </c>
      <c r="D2897" s="12"/>
      <c r="E2897" s="14">
        <v>38975</v>
      </c>
      <c r="F2897" s="13" t="s">
        <v>163</v>
      </c>
    </row>
    <row r="2898" spans="1:6" x14ac:dyDescent="0.15">
      <c r="A2898" s="12" t="s">
        <v>5910</v>
      </c>
      <c r="B2898" s="26" t="s">
        <v>5911</v>
      </c>
      <c r="C2898" s="13" t="s">
        <v>143</v>
      </c>
      <c r="D2898" s="12"/>
      <c r="E2898" s="14">
        <v>38975</v>
      </c>
      <c r="F2898" s="13" t="s">
        <v>163</v>
      </c>
    </row>
    <row r="2899" spans="1:6" x14ac:dyDescent="0.15">
      <c r="A2899" s="12" t="s">
        <v>5912</v>
      </c>
      <c r="B2899" s="26" t="s">
        <v>5913</v>
      </c>
      <c r="C2899" s="13" t="s">
        <v>143</v>
      </c>
      <c r="D2899" s="12"/>
      <c r="E2899" s="14">
        <v>216640</v>
      </c>
      <c r="F2899" s="13" t="s">
        <v>163</v>
      </c>
    </row>
    <row r="2900" spans="1:6" x14ac:dyDescent="0.15">
      <c r="A2900" s="12" t="s">
        <v>5914</v>
      </c>
      <c r="B2900" s="26" t="s">
        <v>5915</v>
      </c>
      <c r="C2900" s="13" t="s">
        <v>143</v>
      </c>
      <c r="D2900" s="12"/>
      <c r="E2900" s="14">
        <v>39615</v>
      </c>
      <c r="F2900" s="13" t="s">
        <v>163</v>
      </c>
    </row>
    <row r="2901" spans="1:6" x14ac:dyDescent="0.15">
      <c r="A2901" s="12" t="s">
        <v>5916</v>
      </c>
      <c r="B2901" s="26" t="s">
        <v>5917</v>
      </c>
      <c r="C2901" s="13" t="s">
        <v>143</v>
      </c>
      <c r="D2901" s="12"/>
      <c r="E2901" s="14">
        <v>53065</v>
      </c>
      <c r="F2901" s="13" t="s">
        <v>163</v>
      </c>
    </row>
    <row r="2902" spans="1:6" x14ac:dyDescent="0.15">
      <c r="A2902" s="12" t="s">
        <v>5918</v>
      </c>
      <c r="B2902" s="26" t="s">
        <v>5919</v>
      </c>
      <c r="C2902" s="13" t="s">
        <v>143</v>
      </c>
      <c r="D2902" s="12"/>
      <c r="E2902" s="14">
        <v>57220</v>
      </c>
      <c r="F2902" s="13" t="s">
        <v>163</v>
      </c>
    </row>
    <row r="2903" spans="1:6" x14ac:dyDescent="0.15">
      <c r="A2903" s="12" t="s">
        <v>5920</v>
      </c>
      <c r="B2903" s="26" t="s">
        <v>5921</v>
      </c>
      <c r="C2903" s="13" t="s">
        <v>143</v>
      </c>
      <c r="D2903" s="12"/>
      <c r="E2903" s="14">
        <v>30940</v>
      </c>
      <c r="F2903" s="13" t="s">
        <v>163</v>
      </c>
    </row>
    <row r="2904" spans="1:6" x14ac:dyDescent="0.15">
      <c r="A2904" s="12" t="s">
        <v>5922</v>
      </c>
      <c r="B2904" s="26" t="s">
        <v>5923</v>
      </c>
      <c r="C2904" s="13" t="s">
        <v>143</v>
      </c>
      <c r="D2904" s="12"/>
      <c r="E2904" s="14">
        <v>10545</v>
      </c>
      <c r="F2904" s="13" t="s">
        <v>163</v>
      </c>
    </row>
    <row r="2905" spans="1:6" x14ac:dyDescent="0.15">
      <c r="A2905" s="12" t="s">
        <v>5924</v>
      </c>
      <c r="B2905" s="26" t="s">
        <v>5925</v>
      </c>
      <c r="C2905" s="13" t="s">
        <v>143</v>
      </c>
      <c r="D2905" s="12"/>
      <c r="E2905" s="14">
        <v>46730</v>
      </c>
      <c r="F2905" s="13" t="s">
        <v>163</v>
      </c>
    </row>
    <row r="2906" spans="1:6" x14ac:dyDescent="0.15">
      <c r="A2906" s="12" t="s">
        <v>5926</v>
      </c>
      <c r="B2906" s="26" t="s">
        <v>5927</v>
      </c>
      <c r="C2906" s="13" t="s">
        <v>143</v>
      </c>
      <c r="D2906" s="12"/>
      <c r="E2906" s="14">
        <v>46730</v>
      </c>
      <c r="F2906" s="13" t="s">
        <v>163</v>
      </c>
    </row>
    <row r="2907" spans="1:6" x14ac:dyDescent="0.15">
      <c r="A2907" s="12" t="s">
        <v>5928</v>
      </c>
      <c r="B2907" s="26" t="s">
        <v>5929</v>
      </c>
      <c r="C2907" s="13" t="s">
        <v>143</v>
      </c>
      <c r="D2907" s="12"/>
      <c r="E2907" s="14">
        <v>34315</v>
      </c>
      <c r="F2907" s="13" t="s">
        <v>163</v>
      </c>
    </row>
    <row r="2908" spans="1:6" x14ac:dyDescent="0.15">
      <c r="A2908" s="12" t="s">
        <v>5930</v>
      </c>
      <c r="B2908" s="26" t="s">
        <v>5931</v>
      </c>
      <c r="C2908" s="13" t="s">
        <v>143</v>
      </c>
      <c r="D2908" s="12"/>
      <c r="E2908" s="14">
        <v>46730</v>
      </c>
      <c r="F2908" s="13" t="s">
        <v>163</v>
      </c>
    </row>
    <row r="2909" spans="1:6" x14ac:dyDescent="0.15">
      <c r="A2909" s="12" t="s">
        <v>5932</v>
      </c>
      <c r="B2909" s="26" t="s">
        <v>5933</v>
      </c>
      <c r="C2909" s="13" t="s">
        <v>143</v>
      </c>
      <c r="D2909" s="12"/>
      <c r="E2909" s="14">
        <v>46730</v>
      </c>
      <c r="F2909" s="13" t="s">
        <v>163</v>
      </c>
    </row>
    <row r="2910" spans="1:6" x14ac:dyDescent="0.15">
      <c r="A2910" s="12" t="s">
        <v>5934</v>
      </c>
      <c r="B2910" s="26" t="s">
        <v>5935</v>
      </c>
      <c r="C2910" s="13" t="s">
        <v>143</v>
      </c>
      <c r="D2910" s="12"/>
      <c r="E2910" s="14">
        <v>266470</v>
      </c>
      <c r="F2910" s="13" t="s">
        <v>163</v>
      </c>
    </row>
    <row r="2911" spans="1:6" x14ac:dyDescent="0.15">
      <c r="A2911" s="12" t="s">
        <v>5936</v>
      </c>
      <c r="B2911" s="26" t="s">
        <v>5937</v>
      </c>
      <c r="C2911" s="13" t="s">
        <v>143</v>
      </c>
      <c r="D2911" s="12"/>
      <c r="E2911" s="14">
        <v>51335</v>
      </c>
      <c r="F2911" s="13" t="s">
        <v>163</v>
      </c>
    </row>
    <row r="2912" spans="1:6" x14ac:dyDescent="0.15">
      <c r="A2912" s="12" t="s">
        <v>5938</v>
      </c>
      <c r="B2912" s="26" t="s">
        <v>5939</v>
      </c>
      <c r="C2912" s="13" t="s">
        <v>143</v>
      </c>
      <c r="D2912" s="12"/>
      <c r="E2912" s="14">
        <v>67990</v>
      </c>
      <c r="F2912" s="13" t="s">
        <v>163</v>
      </c>
    </row>
    <row r="2913" spans="1:6" x14ac:dyDescent="0.15">
      <c r="A2913" s="12" t="s">
        <v>5940</v>
      </c>
      <c r="B2913" s="26" t="s">
        <v>5941</v>
      </c>
      <c r="C2913" s="13" t="s">
        <v>143</v>
      </c>
      <c r="D2913" s="12"/>
      <c r="E2913" s="14">
        <v>74150</v>
      </c>
      <c r="F2913" s="13" t="s">
        <v>163</v>
      </c>
    </row>
    <row r="2914" spans="1:6" x14ac:dyDescent="0.15">
      <c r="A2914" s="12" t="s">
        <v>5942</v>
      </c>
      <c r="B2914" s="26" t="s">
        <v>5943</v>
      </c>
      <c r="C2914" s="13" t="s">
        <v>143</v>
      </c>
      <c r="D2914" s="12"/>
      <c r="E2914" s="14">
        <v>40620</v>
      </c>
      <c r="F2914" s="13" t="s">
        <v>163</v>
      </c>
    </row>
    <row r="2915" spans="1:6" x14ac:dyDescent="0.15">
      <c r="A2915" s="12" t="s">
        <v>5944</v>
      </c>
      <c r="B2915" s="26" t="s">
        <v>5945</v>
      </c>
      <c r="C2915" s="13" t="s">
        <v>143</v>
      </c>
      <c r="D2915" s="12"/>
      <c r="E2915" s="14">
        <v>13865</v>
      </c>
      <c r="F2915" s="13" t="s">
        <v>163</v>
      </c>
    </row>
    <row r="2916" spans="1:6" x14ac:dyDescent="0.15">
      <c r="A2916" s="12" t="s">
        <v>5946</v>
      </c>
      <c r="B2916" s="26" t="s">
        <v>5947</v>
      </c>
      <c r="C2916" s="13" t="s">
        <v>139</v>
      </c>
      <c r="D2916" s="12"/>
      <c r="E2916" s="14">
        <v>77895</v>
      </c>
      <c r="F2916" s="13" t="s">
        <v>163</v>
      </c>
    </row>
    <row r="2917" spans="1:6" x14ac:dyDescent="0.15">
      <c r="A2917" s="12" t="s">
        <v>5948</v>
      </c>
      <c r="B2917" s="26" t="s">
        <v>5949</v>
      </c>
      <c r="C2917" s="13" t="s">
        <v>139</v>
      </c>
      <c r="D2917" s="12"/>
      <c r="E2917" s="14">
        <v>77895</v>
      </c>
      <c r="F2917" s="13" t="s">
        <v>163</v>
      </c>
    </row>
    <row r="2918" spans="1:6" x14ac:dyDescent="0.15">
      <c r="A2918" s="12" t="s">
        <v>5950</v>
      </c>
      <c r="B2918" s="26" t="s">
        <v>5951</v>
      </c>
      <c r="C2918" s="13" t="s">
        <v>139</v>
      </c>
      <c r="D2918" s="12"/>
      <c r="E2918" s="14">
        <v>49500</v>
      </c>
      <c r="F2918" s="13" t="s">
        <v>163</v>
      </c>
    </row>
    <row r="2919" spans="1:6" x14ac:dyDescent="0.15">
      <c r="A2919" s="12" t="s">
        <v>5952</v>
      </c>
      <c r="B2919" s="26" t="s">
        <v>5953</v>
      </c>
      <c r="C2919" s="13" t="s">
        <v>139</v>
      </c>
      <c r="D2919" s="12"/>
      <c r="E2919" s="14">
        <v>77895</v>
      </c>
      <c r="F2919" s="13" t="s">
        <v>163</v>
      </c>
    </row>
    <row r="2920" spans="1:6" x14ac:dyDescent="0.15">
      <c r="A2920" s="12" t="s">
        <v>5954</v>
      </c>
      <c r="B2920" s="26" t="s">
        <v>5955</v>
      </c>
      <c r="C2920" s="13" t="s">
        <v>139</v>
      </c>
      <c r="D2920" s="12"/>
      <c r="E2920" s="14">
        <v>77895</v>
      </c>
      <c r="F2920" s="13" t="s">
        <v>163</v>
      </c>
    </row>
    <row r="2921" spans="1:6" x14ac:dyDescent="0.15">
      <c r="A2921" s="12" t="s">
        <v>5956</v>
      </c>
      <c r="B2921" s="26" t="s">
        <v>5957</v>
      </c>
      <c r="C2921" s="13" t="s">
        <v>139</v>
      </c>
      <c r="D2921" s="12"/>
      <c r="E2921" s="14">
        <v>425250</v>
      </c>
      <c r="F2921" s="13" t="s">
        <v>163</v>
      </c>
    </row>
    <row r="2922" spans="1:6" x14ac:dyDescent="0.15">
      <c r="A2922" s="12" t="s">
        <v>5958</v>
      </c>
      <c r="B2922" s="26" t="s">
        <v>5959</v>
      </c>
      <c r="C2922" s="13" t="s">
        <v>139</v>
      </c>
      <c r="D2922" s="12"/>
      <c r="E2922" s="14">
        <v>74700</v>
      </c>
      <c r="F2922" s="13" t="s">
        <v>163</v>
      </c>
    </row>
    <row r="2923" spans="1:6" x14ac:dyDescent="0.15">
      <c r="A2923" s="12" t="s">
        <v>5960</v>
      </c>
      <c r="B2923" s="26" t="s">
        <v>5961</v>
      </c>
      <c r="C2923" s="13" t="s">
        <v>139</v>
      </c>
      <c r="D2923" s="12"/>
      <c r="E2923" s="14">
        <v>101070</v>
      </c>
      <c r="F2923" s="13" t="s">
        <v>163</v>
      </c>
    </row>
    <row r="2924" spans="1:6" x14ac:dyDescent="0.15">
      <c r="A2924" s="12" t="s">
        <v>5962</v>
      </c>
      <c r="B2924" s="26" t="s">
        <v>5963</v>
      </c>
      <c r="C2924" s="13" t="s">
        <v>139</v>
      </c>
      <c r="D2924" s="12"/>
      <c r="E2924" s="14">
        <v>107900</v>
      </c>
      <c r="F2924" s="13" t="s">
        <v>163</v>
      </c>
    </row>
    <row r="2925" spans="1:6" x14ac:dyDescent="0.15">
      <c r="A2925" s="12" t="s">
        <v>5964</v>
      </c>
      <c r="B2925" s="26" t="s">
        <v>5965</v>
      </c>
      <c r="C2925" s="13" t="s">
        <v>139</v>
      </c>
      <c r="D2925" s="12"/>
      <c r="E2925" s="14">
        <v>58410</v>
      </c>
      <c r="F2925" s="13" t="s">
        <v>163</v>
      </c>
    </row>
    <row r="2926" spans="1:6" x14ac:dyDescent="0.15">
      <c r="A2926" s="12" t="s">
        <v>5966</v>
      </c>
      <c r="B2926" s="26" t="s">
        <v>5967</v>
      </c>
      <c r="C2926" s="13" t="s">
        <v>139</v>
      </c>
      <c r="D2926" s="12"/>
      <c r="E2926" s="14">
        <v>19665</v>
      </c>
      <c r="F2926" s="13" t="s">
        <v>163</v>
      </c>
    </row>
    <row r="2927" spans="1:6" x14ac:dyDescent="0.15">
      <c r="A2927" s="12" t="s">
        <v>5968</v>
      </c>
      <c r="B2927" s="26" t="s">
        <v>5969</v>
      </c>
      <c r="C2927" s="13" t="s">
        <v>139</v>
      </c>
      <c r="D2927" s="12"/>
      <c r="E2927" s="14">
        <v>87210</v>
      </c>
      <c r="F2927" s="13" t="s">
        <v>163</v>
      </c>
    </row>
    <row r="2928" spans="1:6" x14ac:dyDescent="0.15">
      <c r="A2928" s="12" t="s">
        <v>5970</v>
      </c>
      <c r="B2928" s="26" t="s">
        <v>5971</v>
      </c>
      <c r="C2928" s="13" t="s">
        <v>139</v>
      </c>
      <c r="D2928" s="12"/>
      <c r="E2928" s="14">
        <v>87210</v>
      </c>
      <c r="F2928" s="13" t="s">
        <v>163</v>
      </c>
    </row>
    <row r="2929" spans="1:6" x14ac:dyDescent="0.15">
      <c r="A2929" s="12" t="s">
        <v>5972</v>
      </c>
      <c r="B2929" s="26" t="s">
        <v>5973</v>
      </c>
      <c r="C2929" s="13" t="s">
        <v>139</v>
      </c>
      <c r="D2929" s="12"/>
      <c r="E2929" s="14">
        <v>61875</v>
      </c>
      <c r="F2929" s="13" t="s">
        <v>163</v>
      </c>
    </row>
    <row r="2930" spans="1:6" x14ac:dyDescent="0.15">
      <c r="A2930" s="12" t="s">
        <v>5974</v>
      </c>
      <c r="B2930" s="26" t="s">
        <v>5975</v>
      </c>
      <c r="C2930" s="13" t="s">
        <v>139</v>
      </c>
      <c r="D2930" s="12"/>
      <c r="E2930" s="14">
        <v>87210</v>
      </c>
      <c r="F2930" s="13" t="s">
        <v>163</v>
      </c>
    </row>
    <row r="2931" spans="1:6" x14ac:dyDescent="0.15">
      <c r="A2931" s="12" t="s">
        <v>5976</v>
      </c>
      <c r="B2931" s="26" t="s">
        <v>5977</v>
      </c>
      <c r="C2931" s="13" t="s">
        <v>139</v>
      </c>
      <c r="D2931" s="12"/>
      <c r="E2931" s="14">
        <v>495090</v>
      </c>
      <c r="F2931" s="13" t="s">
        <v>163</v>
      </c>
    </row>
    <row r="2932" spans="1:6" x14ac:dyDescent="0.15">
      <c r="A2932" s="12" t="s">
        <v>5978</v>
      </c>
      <c r="B2932" s="26" t="s">
        <v>5979</v>
      </c>
      <c r="C2932" s="13" t="s">
        <v>139</v>
      </c>
      <c r="D2932" s="12"/>
      <c r="E2932" s="14">
        <v>93600</v>
      </c>
      <c r="F2932" s="13" t="s">
        <v>163</v>
      </c>
    </row>
    <row r="2933" spans="1:6" x14ac:dyDescent="0.15">
      <c r="A2933" s="12" t="s">
        <v>5980</v>
      </c>
      <c r="B2933" s="26" t="s">
        <v>5981</v>
      </c>
      <c r="C2933" s="13" t="s">
        <v>139</v>
      </c>
      <c r="D2933" s="12"/>
      <c r="E2933" s="14">
        <v>126360</v>
      </c>
      <c r="F2933" s="13" t="s">
        <v>163</v>
      </c>
    </row>
    <row r="2934" spans="1:6" x14ac:dyDescent="0.15">
      <c r="A2934" s="12" t="s">
        <v>5982</v>
      </c>
      <c r="B2934" s="26" t="s">
        <v>5983</v>
      </c>
      <c r="C2934" s="13" t="s">
        <v>139</v>
      </c>
      <c r="D2934" s="12"/>
      <c r="E2934" s="14">
        <v>135200</v>
      </c>
      <c r="F2934" s="13" t="s">
        <v>163</v>
      </c>
    </row>
    <row r="2935" spans="1:6" x14ac:dyDescent="0.15">
      <c r="A2935" s="12" t="s">
        <v>5984</v>
      </c>
      <c r="B2935" s="26" t="s">
        <v>5985</v>
      </c>
      <c r="C2935" s="13" t="s">
        <v>139</v>
      </c>
      <c r="D2935" s="12"/>
      <c r="E2935" s="14">
        <v>73035</v>
      </c>
      <c r="F2935" s="13" t="s">
        <v>163</v>
      </c>
    </row>
    <row r="2936" spans="1:6" x14ac:dyDescent="0.15">
      <c r="A2936" s="12" t="s">
        <v>5986</v>
      </c>
      <c r="B2936" s="26" t="s">
        <v>5987</v>
      </c>
      <c r="C2936" s="13" t="s">
        <v>139</v>
      </c>
      <c r="D2936" s="12"/>
      <c r="E2936" s="14">
        <v>24570</v>
      </c>
      <c r="F2936" s="13" t="s">
        <v>163</v>
      </c>
    </row>
    <row r="2937" spans="1:6" x14ac:dyDescent="0.15">
      <c r="A2937" s="12" t="s">
        <v>5988</v>
      </c>
      <c r="B2937" s="26" t="s">
        <v>5989</v>
      </c>
      <c r="C2937" s="13" t="s">
        <v>143</v>
      </c>
      <c r="D2937" s="12"/>
      <c r="E2937" s="14">
        <v>48290</v>
      </c>
      <c r="F2937" s="13" t="s">
        <v>163</v>
      </c>
    </row>
    <row r="2938" spans="1:6" x14ac:dyDescent="0.15">
      <c r="A2938" s="12" t="s">
        <v>5990</v>
      </c>
      <c r="B2938" s="26" t="s">
        <v>5991</v>
      </c>
      <c r="C2938" s="13" t="s">
        <v>143</v>
      </c>
      <c r="D2938" s="12"/>
      <c r="E2938" s="14">
        <v>48290</v>
      </c>
      <c r="F2938" s="13" t="s">
        <v>163</v>
      </c>
    </row>
    <row r="2939" spans="1:6" x14ac:dyDescent="0.15">
      <c r="A2939" s="12" t="s">
        <v>5992</v>
      </c>
      <c r="B2939" s="26" t="s">
        <v>5993</v>
      </c>
      <c r="C2939" s="13" t="s">
        <v>143</v>
      </c>
      <c r="D2939" s="12"/>
      <c r="E2939" s="14">
        <v>30690</v>
      </c>
      <c r="F2939" s="13" t="s">
        <v>163</v>
      </c>
    </row>
    <row r="2940" spans="1:6" x14ac:dyDescent="0.15">
      <c r="A2940" s="12" t="s">
        <v>5994</v>
      </c>
      <c r="B2940" s="26" t="s">
        <v>5995</v>
      </c>
      <c r="C2940" s="13" t="s">
        <v>143</v>
      </c>
      <c r="D2940" s="12"/>
      <c r="E2940" s="14">
        <v>48290</v>
      </c>
      <c r="F2940" s="13" t="s">
        <v>163</v>
      </c>
    </row>
    <row r="2941" spans="1:6" x14ac:dyDescent="0.15">
      <c r="A2941" s="12" t="s">
        <v>5996</v>
      </c>
      <c r="B2941" s="26" t="s">
        <v>5997</v>
      </c>
      <c r="C2941" s="13" t="s">
        <v>143</v>
      </c>
      <c r="D2941" s="12"/>
      <c r="E2941" s="14">
        <v>48290</v>
      </c>
      <c r="F2941" s="13" t="s">
        <v>163</v>
      </c>
    </row>
    <row r="2942" spans="1:6" x14ac:dyDescent="0.15">
      <c r="A2942" s="12" t="s">
        <v>5998</v>
      </c>
      <c r="B2942" s="26" t="s">
        <v>5999</v>
      </c>
      <c r="C2942" s="13" t="s">
        <v>143</v>
      </c>
      <c r="D2942" s="12"/>
      <c r="E2942" s="14">
        <v>263655</v>
      </c>
      <c r="F2942" s="13" t="s">
        <v>163</v>
      </c>
    </row>
    <row r="2943" spans="1:6" x14ac:dyDescent="0.15">
      <c r="A2943" s="12" t="s">
        <v>6000</v>
      </c>
      <c r="B2943" s="26" t="s">
        <v>6001</v>
      </c>
      <c r="C2943" s="13" t="s">
        <v>143</v>
      </c>
      <c r="D2943" s="12"/>
      <c r="E2943" s="14">
        <v>46310</v>
      </c>
      <c r="F2943" s="13" t="s">
        <v>163</v>
      </c>
    </row>
    <row r="2944" spans="1:6" x14ac:dyDescent="0.15">
      <c r="A2944" s="12" t="s">
        <v>6002</v>
      </c>
      <c r="B2944" s="26" t="s">
        <v>6003</v>
      </c>
      <c r="C2944" s="13" t="s">
        <v>143</v>
      </c>
      <c r="D2944" s="12"/>
      <c r="E2944" s="14">
        <v>62660</v>
      </c>
      <c r="F2944" s="13" t="s">
        <v>163</v>
      </c>
    </row>
    <row r="2945" spans="1:6" x14ac:dyDescent="0.15">
      <c r="A2945" s="12" t="s">
        <v>6004</v>
      </c>
      <c r="B2945" s="26" t="s">
        <v>6005</v>
      </c>
      <c r="C2945" s="13" t="s">
        <v>143</v>
      </c>
      <c r="D2945" s="12"/>
      <c r="E2945" s="14">
        <v>66890</v>
      </c>
      <c r="F2945" s="13" t="s">
        <v>163</v>
      </c>
    </row>
    <row r="2946" spans="1:6" x14ac:dyDescent="0.15">
      <c r="A2946" s="12" t="s">
        <v>6006</v>
      </c>
      <c r="B2946" s="26" t="s">
        <v>6007</v>
      </c>
      <c r="C2946" s="13" t="s">
        <v>143</v>
      </c>
      <c r="D2946" s="12"/>
      <c r="E2946" s="14">
        <v>36210</v>
      </c>
      <c r="F2946" s="13" t="s">
        <v>163</v>
      </c>
    </row>
    <row r="2947" spans="1:6" x14ac:dyDescent="0.15">
      <c r="A2947" s="12" t="s">
        <v>6008</v>
      </c>
      <c r="B2947" s="26" t="s">
        <v>6009</v>
      </c>
      <c r="C2947" s="13" t="s">
        <v>143</v>
      </c>
      <c r="D2947" s="12"/>
      <c r="E2947" s="14">
        <v>12190</v>
      </c>
      <c r="F2947" s="13" t="s">
        <v>163</v>
      </c>
    </row>
    <row r="2948" spans="1:6" x14ac:dyDescent="0.15">
      <c r="A2948" s="12" t="s">
        <v>6010</v>
      </c>
      <c r="B2948" s="26" t="s">
        <v>6011</v>
      </c>
      <c r="C2948" s="13" t="s">
        <v>143</v>
      </c>
      <c r="D2948" s="12"/>
      <c r="E2948" s="14">
        <v>54070</v>
      </c>
      <c r="F2948" s="13" t="s">
        <v>163</v>
      </c>
    </row>
    <row r="2949" spans="1:6" x14ac:dyDescent="0.15">
      <c r="A2949" s="12" t="s">
        <v>6012</v>
      </c>
      <c r="B2949" s="26" t="s">
        <v>6013</v>
      </c>
      <c r="C2949" s="13" t="s">
        <v>143</v>
      </c>
      <c r="D2949" s="12"/>
      <c r="E2949" s="14">
        <v>54070</v>
      </c>
      <c r="F2949" s="13" t="s">
        <v>163</v>
      </c>
    </row>
    <row r="2950" spans="1:6" x14ac:dyDescent="0.15">
      <c r="A2950" s="12" t="s">
        <v>6014</v>
      </c>
      <c r="B2950" s="26" t="s">
        <v>6015</v>
      </c>
      <c r="C2950" s="13" t="s">
        <v>143</v>
      </c>
      <c r="D2950" s="12"/>
      <c r="E2950" s="14">
        <v>38360</v>
      </c>
      <c r="F2950" s="13" t="s">
        <v>163</v>
      </c>
    </row>
    <row r="2951" spans="1:6" x14ac:dyDescent="0.15">
      <c r="A2951" s="12" t="s">
        <v>6016</v>
      </c>
      <c r="B2951" s="26" t="s">
        <v>6017</v>
      </c>
      <c r="C2951" s="13" t="s">
        <v>143</v>
      </c>
      <c r="D2951" s="12"/>
      <c r="E2951" s="14">
        <v>54070</v>
      </c>
      <c r="F2951" s="13" t="s">
        <v>163</v>
      </c>
    </row>
    <row r="2952" spans="1:6" x14ac:dyDescent="0.15">
      <c r="A2952" s="12" t="s">
        <v>6018</v>
      </c>
      <c r="B2952" s="26" t="s">
        <v>6019</v>
      </c>
      <c r="C2952" s="13" t="s">
        <v>143</v>
      </c>
      <c r="D2952" s="12"/>
      <c r="E2952" s="14">
        <v>54070</v>
      </c>
      <c r="F2952" s="13" t="s">
        <v>163</v>
      </c>
    </row>
    <row r="2953" spans="1:6" x14ac:dyDescent="0.15">
      <c r="A2953" s="12" t="s">
        <v>6020</v>
      </c>
      <c r="B2953" s="26" t="s">
        <v>6021</v>
      </c>
      <c r="C2953" s="13" t="s">
        <v>143</v>
      </c>
      <c r="D2953" s="12"/>
      <c r="E2953" s="14">
        <v>306955</v>
      </c>
      <c r="F2953" s="13" t="s">
        <v>163</v>
      </c>
    </row>
    <row r="2954" spans="1:6" x14ac:dyDescent="0.15">
      <c r="A2954" s="12" t="s">
        <v>6022</v>
      </c>
      <c r="B2954" s="26" t="s">
        <v>6023</v>
      </c>
      <c r="C2954" s="13" t="s">
        <v>143</v>
      </c>
      <c r="D2954" s="12"/>
      <c r="E2954" s="14">
        <v>58030</v>
      </c>
      <c r="F2954" s="13" t="s">
        <v>163</v>
      </c>
    </row>
    <row r="2955" spans="1:6" x14ac:dyDescent="0.15">
      <c r="A2955" s="12" t="s">
        <v>6024</v>
      </c>
      <c r="B2955" s="26" t="s">
        <v>6025</v>
      </c>
      <c r="C2955" s="13" t="s">
        <v>143</v>
      </c>
      <c r="D2955" s="12"/>
      <c r="E2955" s="14">
        <v>78340</v>
      </c>
      <c r="F2955" s="13" t="s">
        <v>163</v>
      </c>
    </row>
    <row r="2956" spans="1:6" x14ac:dyDescent="0.15">
      <c r="A2956" s="12" t="s">
        <v>6026</v>
      </c>
      <c r="B2956" s="26" t="s">
        <v>6027</v>
      </c>
      <c r="C2956" s="13" t="s">
        <v>143</v>
      </c>
      <c r="D2956" s="12"/>
      <c r="E2956" s="14">
        <v>83820</v>
      </c>
      <c r="F2956" s="13" t="s">
        <v>163</v>
      </c>
    </row>
    <row r="2957" spans="1:6" x14ac:dyDescent="0.15">
      <c r="A2957" s="12" t="s">
        <v>6028</v>
      </c>
      <c r="B2957" s="26" t="s">
        <v>6029</v>
      </c>
      <c r="C2957" s="13" t="s">
        <v>143</v>
      </c>
      <c r="D2957" s="12"/>
      <c r="E2957" s="14">
        <v>45280</v>
      </c>
      <c r="F2957" s="13" t="s">
        <v>163</v>
      </c>
    </row>
    <row r="2958" spans="1:6" x14ac:dyDescent="0.15">
      <c r="A2958" s="12" t="s">
        <v>6030</v>
      </c>
      <c r="B2958" s="26" t="s">
        <v>6031</v>
      </c>
      <c r="C2958" s="13" t="s">
        <v>143</v>
      </c>
      <c r="D2958" s="12"/>
      <c r="E2958" s="14">
        <v>15230</v>
      </c>
      <c r="F2958" s="13" t="s">
        <v>163</v>
      </c>
    </row>
    <row r="2959" spans="1:6" x14ac:dyDescent="0.15">
      <c r="A2959" s="12" t="s">
        <v>6032</v>
      </c>
      <c r="B2959" s="26" t="s">
        <v>6033</v>
      </c>
      <c r="C2959" s="13" t="s">
        <v>140</v>
      </c>
      <c r="D2959" s="12"/>
      <c r="E2959" s="14">
        <v>2720</v>
      </c>
      <c r="F2959" s="13" t="s">
        <v>163</v>
      </c>
    </row>
    <row r="2960" spans="1:6" x14ac:dyDescent="0.15">
      <c r="A2960" s="12" t="s">
        <v>6034</v>
      </c>
      <c r="B2960" s="26" t="s">
        <v>6035</v>
      </c>
      <c r="C2960" s="13" t="s">
        <v>140</v>
      </c>
      <c r="D2960" s="12"/>
      <c r="E2960" s="14">
        <v>2720</v>
      </c>
      <c r="F2960" s="13" t="s">
        <v>163</v>
      </c>
    </row>
    <row r="2961" spans="1:6" x14ac:dyDescent="0.15">
      <c r="A2961" s="12" t="s">
        <v>6036</v>
      </c>
      <c r="B2961" s="26" t="s">
        <v>6037</v>
      </c>
      <c r="C2961" s="13" t="s">
        <v>143</v>
      </c>
      <c r="D2961" s="12"/>
      <c r="E2961" s="14">
        <v>4450</v>
      </c>
      <c r="F2961" s="13" t="s">
        <v>163</v>
      </c>
    </row>
    <row r="2962" spans="1:6" x14ac:dyDescent="0.15">
      <c r="A2962" s="12" t="s">
        <v>6038</v>
      </c>
      <c r="B2962" s="26" t="s">
        <v>6039</v>
      </c>
      <c r="C2962" s="13" t="s">
        <v>143</v>
      </c>
      <c r="D2962" s="13"/>
      <c r="E2962" s="14">
        <v>4450</v>
      </c>
      <c r="F2962" s="37" t="s">
        <v>163</v>
      </c>
    </row>
    <row r="2963" spans="1:6" x14ac:dyDescent="0.15">
      <c r="A2963" s="12" t="s">
        <v>6040</v>
      </c>
      <c r="B2963" s="26" t="s">
        <v>6041</v>
      </c>
      <c r="C2963" s="13" t="s">
        <v>143</v>
      </c>
      <c r="D2963" s="12"/>
      <c r="E2963" s="14">
        <v>4450</v>
      </c>
      <c r="F2963" s="13" t="s">
        <v>163</v>
      </c>
    </row>
    <row r="2964" spans="1:6" x14ac:dyDescent="0.15">
      <c r="A2964" s="12" t="s">
        <v>6042</v>
      </c>
      <c r="B2964" s="26" t="s">
        <v>6043</v>
      </c>
      <c r="C2964" s="13" t="s">
        <v>143</v>
      </c>
      <c r="D2964" s="13"/>
      <c r="E2964" s="14">
        <v>4450</v>
      </c>
      <c r="F2964" s="37" t="s">
        <v>163</v>
      </c>
    </row>
    <row r="2965" spans="1:6" x14ac:dyDescent="0.15">
      <c r="A2965" s="12" t="s">
        <v>6044</v>
      </c>
      <c r="B2965" s="26" t="s">
        <v>6045</v>
      </c>
      <c r="C2965" s="13" t="s">
        <v>143</v>
      </c>
      <c r="D2965" s="12"/>
      <c r="E2965" s="14">
        <v>5000</v>
      </c>
      <c r="F2965" s="13" t="s">
        <v>163</v>
      </c>
    </row>
    <row r="2966" spans="1:6" x14ac:dyDescent="0.15">
      <c r="A2966" s="12" t="s">
        <v>6046</v>
      </c>
      <c r="B2966" s="26" t="s">
        <v>6047</v>
      </c>
      <c r="C2966" s="13" t="s">
        <v>143</v>
      </c>
      <c r="D2966" s="13"/>
      <c r="E2966" s="14">
        <v>5000</v>
      </c>
      <c r="F2966" s="37" t="s">
        <v>163</v>
      </c>
    </row>
    <row r="2967" spans="1:6" x14ac:dyDescent="0.15">
      <c r="A2967" s="12" t="s">
        <v>6048</v>
      </c>
      <c r="B2967" s="26" t="s">
        <v>6049</v>
      </c>
      <c r="C2967" s="13" t="s">
        <v>143</v>
      </c>
      <c r="D2967" s="12"/>
      <c r="E2967" s="14">
        <v>4450</v>
      </c>
      <c r="F2967" s="13" t="s">
        <v>163</v>
      </c>
    </row>
    <row r="2968" spans="1:6" x14ac:dyDescent="0.15">
      <c r="A2968" s="12" t="s">
        <v>6050</v>
      </c>
      <c r="B2968" s="26" t="s">
        <v>6051</v>
      </c>
      <c r="C2968" s="13" t="s">
        <v>143</v>
      </c>
      <c r="D2968" s="13"/>
      <c r="E2968" s="14">
        <v>4450</v>
      </c>
      <c r="F2968" s="37" t="s">
        <v>163</v>
      </c>
    </row>
    <row r="2969" spans="1:6" x14ac:dyDescent="0.15">
      <c r="A2969" s="12" t="s">
        <v>6052</v>
      </c>
      <c r="B2969" s="26" t="s">
        <v>6053</v>
      </c>
      <c r="C2969" s="13" t="s">
        <v>143</v>
      </c>
      <c r="D2969" s="12"/>
      <c r="E2969" s="14">
        <v>4450</v>
      </c>
      <c r="F2969" s="13" t="s">
        <v>163</v>
      </c>
    </row>
    <row r="2970" spans="1:6" x14ac:dyDescent="0.15">
      <c r="A2970" s="12" t="s">
        <v>6054</v>
      </c>
      <c r="B2970" s="26" t="s">
        <v>6055</v>
      </c>
      <c r="C2970" s="13" t="s">
        <v>143</v>
      </c>
      <c r="D2970" s="13"/>
      <c r="E2970" s="14">
        <v>4450</v>
      </c>
      <c r="F2970" s="37" t="s">
        <v>163</v>
      </c>
    </row>
    <row r="2971" spans="1:6" x14ac:dyDescent="0.15">
      <c r="A2971" s="12" t="s">
        <v>6056</v>
      </c>
      <c r="B2971" s="26" t="s">
        <v>6057</v>
      </c>
      <c r="C2971" s="13" t="s">
        <v>143</v>
      </c>
      <c r="D2971" s="12"/>
      <c r="E2971" s="14">
        <v>37125</v>
      </c>
      <c r="F2971" s="13" t="s">
        <v>163</v>
      </c>
    </row>
    <row r="2972" spans="1:6" x14ac:dyDescent="0.15">
      <c r="A2972" s="12" t="s">
        <v>6058</v>
      </c>
      <c r="B2972" s="26" t="s">
        <v>6059</v>
      </c>
      <c r="C2972" s="13" t="s">
        <v>143</v>
      </c>
      <c r="D2972" s="13"/>
      <c r="E2972" s="14">
        <v>37125</v>
      </c>
      <c r="F2972" s="37" t="s">
        <v>163</v>
      </c>
    </row>
    <row r="2973" spans="1:6" x14ac:dyDescent="0.15">
      <c r="A2973" s="12" t="s">
        <v>6060</v>
      </c>
      <c r="B2973" s="26" t="s">
        <v>6061</v>
      </c>
      <c r="C2973" s="13" t="s">
        <v>143</v>
      </c>
      <c r="D2973" s="12"/>
      <c r="E2973" s="14">
        <v>11500</v>
      </c>
      <c r="F2973" s="13" t="s">
        <v>163</v>
      </c>
    </row>
    <row r="2974" spans="1:6" x14ac:dyDescent="0.15">
      <c r="A2974" s="12" t="s">
        <v>6062</v>
      </c>
      <c r="B2974" s="26" t="s">
        <v>6063</v>
      </c>
      <c r="C2974" s="13" t="s">
        <v>143</v>
      </c>
      <c r="D2974" s="13"/>
      <c r="E2974" s="14">
        <v>11500</v>
      </c>
      <c r="F2974" s="37" t="s">
        <v>163</v>
      </c>
    </row>
    <row r="2975" spans="1:6" x14ac:dyDescent="0.15">
      <c r="A2975" s="12" t="s">
        <v>6064</v>
      </c>
      <c r="B2975" s="26" t="s">
        <v>6065</v>
      </c>
      <c r="C2975" s="13" t="s">
        <v>143</v>
      </c>
      <c r="D2975" s="12"/>
      <c r="E2975" s="14">
        <v>10550</v>
      </c>
      <c r="F2975" s="13" t="s">
        <v>163</v>
      </c>
    </row>
    <row r="2976" spans="1:6" x14ac:dyDescent="0.15">
      <c r="A2976" s="12" t="s">
        <v>6066</v>
      </c>
      <c r="B2976" s="26" t="s">
        <v>6067</v>
      </c>
      <c r="C2976" s="13" t="s">
        <v>143</v>
      </c>
      <c r="D2976" s="13"/>
      <c r="E2976" s="14">
        <v>10550</v>
      </c>
      <c r="F2976" s="37" t="s">
        <v>163</v>
      </c>
    </row>
    <row r="2977" spans="1:6" x14ac:dyDescent="0.15">
      <c r="A2977" s="12" t="s">
        <v>6068</v>
      </c>
      <c r="B2977" s="26" t="s">
        <v>6069</v>
      </c>
      <c r="C2977" s="13" t="s">
        <v>143</v>
      </c>
      <c r="D2977" s="12"/>
      <c r="E2977" s="14">
        <v>3825</v>
      </c>
      <c r="F2977" s="13" t="s">
        <v>163</v>
      </c>
    </row>
    <row r="2978" spans="1:6" x14ac:dyDescent="0.15">
      <c r="A2978" s="12" t="s">
        <v>6070</v>
      </c>
      <c r="B2978" s="26" t="s">
        <v>6071</v>
      </c>
      <c r="C2978" s="13" t="s">
        <v>143</v>
      </c>
      <c r="D2978" s="12"/>
      <c r="E2978" s="14">
        <v>16640</v>
      </c>
      <c r="F2978" s="13" t="s">
        <v>163</v>
      </c>
    </row>
    <row r="2979" spans="1:6" x14ac:dyDescent="0.15">
      <c r="A2979" s="12" t="s">
        <v>6072</v>
      </c>
      <c r="B2979" s="26" t="s">
        <v>6073</v>
      </c>
      <c r="C2979" s="13" t="s">
        <v>143</v>
      </c>
      <c r="D2979" s="13"/>
      <c r="E2979" s="14">
        <v>16640</v>
      </c>
      <c r="F2979" s="37" t="s">
        <v>163</v>
      </c>
    </row>
    <row r="2980" spans="1:6" x14ac:dyDescent="0.15">
      <c r="A2980" s="12" t="s">
        <v>6074</v>
      </c>
      <c r="B2980" s="26" t="s">
        <v>6075</v>
      </c>
      <c r="C2980" s="13" t="s">
        <v>143</v>
      </c>
      <c r="D2980" s="12"/>
      <c r="E2980" s="14">
        <v>7400</v>
      </c>
      <c r="F2980" s="13" t="s">
        <v>163</v>
      </c>
    </row>
    <row r="2981" spans="1:6" x14ac:dyDescent="0.15">
      <c r="A2981" s="12" t="s">
        <v>6076</v>
      </c>
      <c r="B2981" s="26" t="s">
        <v>6077</v>
      </c>
      <c r="C2981" s="13" t="s">
        <v>143</v>
      </c>
      <c r="D2981" s="13"/>
      <c r="E2981" s="14">
        <v>7400</v>
      </c>
      <c r="F2981" s="37" t="s">
        <v>163</v>
      </c>
    </row>
    <row r="2982" spans="1:6" x14ac:dyDescent="0.15">
      <c r="A2982" s="12" t="s">
        <v>6078</v>
      </c>
      <c r="B2982" s="26" t="s">
        <v>6079</v>
      </c>
      <c r="C2982" s="13" t="s">
        <v>143</v>
      </c>
      <c r="D2982" s="12"/>
      <c r="E2982" s="14">
        <v>2800</v>
      </c>
      <c r="F2982" s="13" t="s">
        <v>163</v>
      </c>
    </row>
    <row r="2983" spans="1:6" x14ac:dyDescent="0.15">
      <c r="A2983" s="12" t="s">
        <v>6080</v>
      </c>
      <c r="B2983" s="26" t="s">
        <v>6081</v>
      </c>
      <c r="C2983" s="13" t="s">
        <v>143</v>
      </c>
      <c r="D2983" s="13"/>
      <c r="E2983" s="14">
        <v>2800</v>
      </c>
      <c r="F2983" s="37" t="s">
        <v>163</v>
      </c>
    </row>
    <row r="2984" spans="1:6" x14ac:dyDescent="0.15">
      <c r="A2984" s="12" t="s">
        <v>6082</v>
      </c>
      <c r="B2984" s="26" t="s">
        <v>6083</v>
      </c>
      <c r="C2984" s="13" t="s">
        <v>143</v>
      </c>
      <c r="D2984" s="12"/>
      <c r="E2984" s="14">
        <v>4550</v>
      </c>
      <c r="F2984" s="13" t="s">
        <v>163</v>
      </c>
    </row>
    <row r="2985" spans="1:6" x14ac:dyDescent="0.15">
      <c r="A2985" s="12" t="s">
        <v>6084</v>
      </c>
      <c r="B2985" s="26" t="s">
        <v>6085</v>
      </c>
      <c r="C2985" s="13" t="s">
        <v>143</v>
      </c>
      <c r="D2985" s="13"/>
      <c r="E2985" s="14">
        <v>4550</v>
      </c>
      <c r="F2985" s="37" t="s">
        <v>163</v>
      </c>
    </row>
    <row r="2986" spans="1:6" x14ac:dyDescent="0.15">
      <c r="A2986" s="12" t="s">
        <v>6086</v>
      </c>
      <c r="B2986" s="26" t="s">
        <v>6087</v>
      </c>
      <c r="C2986" s="13" t="s">
        <v>143</v>
      </c>
      <c r="D2986" s="12"/>
      <c r="E2986" s="14">
        <v>7120</v>
      </c>
      <c r="F2986" s="13" t="s">
        <v>163</v>
      </c>
    </row>
    <row r="2987" spans="1:6" x14ac:dyDescent="0.15">
      <c r="A2987" s="12" t="s">
        <v>6088</v>
      </c>
      <c r="B2987" s="26" t="s">
        <v>6089</v>
      </c>
      <c r="C2987" s="13" t="s">
        <v>143</v>
      </c>
      <c r="D2987" s="13"/>
      <c r="E2987" s="14">
        <v>7120</v>
      </c>
      <c r="F2987" s="37" t="s">
        <v>163</v>
      </c>
    </row>
    <row r="2988" spans="1:6" x14ac:dyDescent="0.15">
      <c r="A2988" s="12" t="s">
        <v>6090</v>
      </c>
      <c r="B2988" s="26" t="s">
        <v>6091</v>
      </c>
      <c r="C2988" s="13" t="s">
        <v>143</v>
      </c>
      <c r="D2988" s="12"/>
      <c r="E2988" s="14">
        <v>7120</v>
      </c>
      <c r="F2988" s="13" t="s">
        <v>163</v>
      </c>
    </row>
    <row r="2989" spans="1:6" x14ac:dyDescent="0.15">
      <c r="A2989" s="12" t="s">
        <v>6092</v>
      </c>
      <c r="B2989" s="26" t="s">
        <v>6093</v>
      </c>
      <c r="C2989" s="13" t="s">
        <v>143</v>
      </c>
      <c r="D2989" s="13"/>
      <c r="E2989" s="14">
        <v>7120</v>
      </c>
      <c r="F2989" s="37" t="s">
        <v>163</v>
      </c>
    </row>
    <row r="2990" spans="1:6" x14ac:dyDescent="0.15">
      <c r="A2990" s="12" t="s">
        <v>6094</v>
      </c>
      <c r="B2990" s="26" t="s">
        <v>6095</v>
      </c>
      <c r="C2990" s="13" t="s">
        <v>143</v>
      </c>
      <c r="D2990" s="12"/>
      <c r="E2990" s="14">
        <v>8000</v>
      </c>
      <c r="F2990" s="13" t="s">
        <v>163</v>
      </c>
    </row>
    <row r="2991" spans="1:6" x14ac:dyDescent="0.15">
      <c r="A2991" s="12" t="s">
        <v>6096</v>
      </c>
      <c r="B2991" s="26" t="s">
        <v>6097</v>
      </c>
      <c r="C2991" s="13" t="s">
        <v>143</v>
      </c>
      <c r="D2991" s="13"/>
      <c r="E2991" s="14">
        <v>8000</v>
      </c>
      <c r="F2991" s="37" t="s">
        <v>163</v>
      </c>
    </row>
    <row r="2992" spans="1:6" x14ac:dyDescent="0.15">
      <c r="A2992" s="12" t="s">
        <v>6098</v>
      </c>
      <c r="B2992" s="26" t="s">
        <v>6099</v>
      </c>
      <c r="C2992" s="13" t="s">
        <v>143</v>
      </c>
      <c r="D2992" s="12"/>
      <c r="E2992" s="14">
        <v>7120</v>
      </c>
      <c r="F2992" s="13" t="s">
        <v>163</v>
      </c>
    </row>
    <row r="2993" spans="1:6" x14ac:dyDescent="0.15">
      <c r="A2993" s="12" t="s">
        <v>6100</v>
      </c>
      <c r="B2993" s="26" t="s">
        <v>6101</v>
      </c>
      <c r="C2993" s="13" t="s">
        <v>143</v>
      </c>
      <c r="D2993" s="13"/>
      <c r="E2993" s="14">
        <v>7120</v>
      </c>
      <c r="F2993" s="37" t="s">
        <v>163</v>
      </c>
    </row>
    <row r="2994" spans="1:6" x14ac:dyDescent="0.15">
      <c r="A2994" s="12" t="s">
        <v>6102</v>
      </c>
      <c r="B2994" s="26" t="s">
        <v>6103</v>
      </c>
      <c r="C2994" s="13" t="s">
        <v>143</v>
      </c>
      <c r="D2994" s="12"/>
      <c r="E2994" s="14">
        <v>7120</v>
      </c>
      <c r="F2994" s="13" t="s">
        <v>163</v>
      </c>
    </row>
    <row r="2995" spans="1:6" x14ac:dyDescent="0.15">
      <c r="A2995" s="12" t="s">
        <v>6104</v>
      </c>
      <c r="B2995" s="26" t="s">
        <v>6105</v>
      </c>
      <c r="C2995" s="13" t="s">
        <v>143</v>
      </c>
      <c r="D2995" s="13"/>
      <c r="E2995" s="14">
        <v>7120</v>
      </c>
      <c r="F2995" s="37" t="s">
        <v>163</v>
      </c>
    </row>
    <row r="2996" spans="1:6" x14ac:dyDescent="0.15">
      <c r="A2996" s="12" t="s">
        <v>6106</v>
      </c>
      <c r="B2996" s="26" t="s">
        <v>6107</v>
      </c>
      <c r="C2996" s="13" t="s">
        <v>143</v>
      </c>
      <c r="D2996" s="12"/>
      <c r="E2996" s="14">
        <v>59400</v>
      </c>
      <c r="F2996" s="13" t="s">
        <v>163</v>
      </c>
    </row>
    <row r="2997" spans="1:6" x14ac:dyDescent="0.15">
      <c r="A2997" s="12" t="s">
        <v>6108</v>
      </c>
      <c r="B2997" s="26" t="s">
        <v>6109</v>
      </c>
      <c r="C2997" s="13" t="s">
        <v>143</v>
      </c>
      <c r="D2997" s="13"/>
      <c r="E2997" s="14">
        <v>59400</v>
      </c>
      <c r="F2997" s="37" t="s">
        <v>163</v>
      </c>
    </row>
    <row r="2998" spans="1:6" x14ac:dyDescent="0.15">
      <c r="A2998" s="12" t="s">
        <v>6110</v>
      </c>
      <c r="B2998" s="26" t="s">
        <v>6111</v>
      </c>
      <c r="C2998" s="13" t="s">
        <v>143</v>
      </c>
      <c r="D2998" s="12"/>
      <c r="E2998" s="14">
        <v>18400</v>
      </c>
      <c r="F2998" s="13" t="s">
        <v>163</v>
      </c>
    </row>
    <row r="2999" spans="1:6" x14ac:dyDescent="0.15">
      <c r="A2999" s="12" t="s">
        <v>6112</v>
      </c>
      <c r="B2999" s="26" t="s">
        <v>6113</v>
      </c>
      <c r="C2999" s="13" t="s">
        <v>143</v>
      </c>
      <c r="D2999" s="13"/>
      <c r="E2999" s="14">
        <v>18400</v>
      </c>
      <c r="F2999" s="37" t="s">
        <v>163</v>
      </c>
    </row>
    <row r="3000" spans="1:6" x14ac:dyDescent="0.15">
      <c r="A3000" s="12" t="s">
        <v>6114</v>
      </c>
      <c r="B3000" s="26" t="s">
        <v>6115</v>
      </c>
      <c r="C3000" s="13" t="s">
        <v>143</v>
      </c>
      <c r="D3000" s="12"/>
      <c r="E3000" s="14">
        <v>16880</v>
      </c>
      <c r="F3000" s="13" t="s">
        <v>163</v>
      </c>
    </row>
    <row r="3001" spans="1:6" x14ac:dyDescent="0.15">
      <c r="A3001" s="12" t="s">
        <v>6116</v>
      </c>
      <c r="B3001" s="26" t="s">
        <v>6117</v>
      </c>
      <c r="C3001" s="13" t="s">
        <v>143</v>
      </c>
      <c r="D3001" s="13"/>
      <c r="E3001" s="14">
        <v>16880</v>
      </c>
      <c r="F3001" s="37" t="s">
        <v>163</v>
      </c>
    </row>
    <row r="3002" spans="1:6" x14ac:dyDescent="0.15">
      <c r="A3002" s="12" t="s">
        <v>6118</v>
      </c>
      <c r="B3002" s="26" t="s">
        <v>6119</v>
      </c>
      <c r="C3002" s="13" t="s">
        <v>143</v>
      </c>
      <c r="D3002" s="12"/>
      <c r="E3002" s="14">
        <v>6130</v>
      </c>
      <c r="F3002" s="13" t="s">
        <v>163</v>
      </c>
    </row>
    <row r="3003" spans="1:6" x14ac:dyDescent="0.15">
      <c r="A3003" s="12" t="s">
        <v>6120</v>
      </c>
      <c r="B3003" s="26" t="s">
        <v>6121</v>
      </c>
      <c r="C3003" s="13" t="s">
        <v>143</v>
      </c>
      <c r="D3003" s="12"/>
      <c r="E3003" s="14">
        <v>26680</v>
      </c>
      <c r="F3003" s="13" t="s">
        <v>163</v>
      </c>
    </row>
    <row r="3004" spans="1:6" x14ac:dyDescent="0.15">
      <c r="A3004" s="12" t="s">
        <v>6122</v>
      </c>
      <c r="B3004" s="26" t="s">
        <v>6123</v>
      </c>
      <c r="C3004" s="13" t="s">
        <v>143</v>
      </c>
      <c r="D3004" s="13"/>
      <c r="E3004" s="14">
        <v>26680</v>
      </c>
      <c r="F3004" s="37" t="s">
        <v>163</v>
      </c>
    </row>
    <row r="3005" spans="1:6" x14ac:dyDescent="0.15">
      <c r="A3005" s="12" t="s">
        <v>6124</v>
      </c>
      <c r="B3005" s="26" t="s">
        <v>6125</v>
      </c>
      <c r="C3005" s="13" t="s">
        <v>143</v>
      </c>
      <c r="D3005" s="12"/>
      <c r="E3005" s="14">
        <v>11840</v>
      </c>
      <c r="F3005" s="13" t="s">
        <v>163</v>
      </c>
    </row>
    <row r="3006" spans="1:6" x14ac:dyDescent="0.15">
      <c r="A3006" s="12" t="s">
        <v>6126</v>
      </c>
      <c r="B3006" s="26" t="s">
        <v>6127</v>
      </c>
      <c r="C3006" s="13" t="s">
        <v>143</v>
      </c>
      <c r="D3006" s="13"/>
      <c r="E3006" s="14">
        <v>11840</v>
      </c>
      <c r="F3006" s="37" t="s">
        <v>163</v>
      </c>
    </row>
    <row r="3007" spans="1:6" x14ac:dyDescent="0.15">
      <c r="A3007" s="12" t="s">
        <v>6128</v>
      </c>
      <c r="B3007" s="26" t="s">
        <v>6129</v>
      </c>
      <c r="C3007" s="13" t="s">
        <v>143</v>
      </c>
      <c r="D3007" s="12"/>
      <c r="E3007" s="14">
        <v>4480</v>
      </c>
      <c r="F3007" s="13" t="s">
        <v>163</v>
      </c>
    </row>
    <row r="3008" spans="1:6" x14ac:dyDescent="0.15">
      <c r="A3008" s="12" t="s">
        <v>6130</v>
      </c>
      <c r="B3008" s="26" t="s">
        <v>6131</v>
      </c>
      <c r="C3008" s="13" t="s">
        <v>143</v>
      </c>
      <c r="D3008" s="13"/>
      <c r="E3008" s="14">
        <v>4480</v>
      </c>
      <c r="F3008" s="37" t="s">
        <v>163</v>
      </c>
    </row>
    <row r="3009" spans="1:6" x14ac:dyDescent="0.15">
      <c r="A3009" s="12" t="s">
        <v>6132</v>
      </c>
      <c r="B3009" s="26" t="s">
        <v>6133</v>
      </c>
      <c r="C3009" s="13" t="s">
        <v>143</v>
      </c>
      <c r="D3009" s="12"/>
      <c r="E3009" s="14">
        <v>7280</v>
      </c>
      <c r="F3009" s="13" t="s">
        <v>163</v>
      </c>
    </row>
    <row r="3010" spans="1:6" x14ac:dyDescent="0.15">
      <c r="A3010" s="12" t="s">
        <v>6134</v>
      </c>
      <c r="B3010" s="26" t="s">
        <v>6135</v>
      </c>
      <c r="C3010" s="13" t="s">
        <v>143</v>
      </c>
      <c r="D3010" s="13"/>
      <c r="E3010" s="14">
        <v>7280</v>
      </c>
      <c r="F3010" s="37" t="s">
        <v>163</v>
      </c>
    </row>
    <row r="3011" spans="1:6" x14ac:dyDescent="0.15">
      <c r="A3011" s="12" t="s">
        <v>6136</v>
      </c>
      <c r="B3011" s="26" t="s">
        <v>6137</v>
      </c>
      <c r="C3011" s="13" t="s">
        <v>143</v>
      </c>
      <c r="D3011" s="12"/>
      <c r="E3011" s="14">
        <v>7000</v>
      </c>
      <c r="F3011" s="13" t="s">
        <v>163</v>
      </c>
    </row>
    <row r="3012" spans="1:6" x14ac:dyDescent="0.15">
      <c r="A3012" s="12" t="s">
        <v>6138</v>
      </c>
      <c r="B3012" s="26" t="s">
        <v>6139</v>
      </c>
      <c r="C3012" s="13" t="s">
        <v>143</v>
      </c>
      <c r="D3012" s="13"/>
      <c r="E3012" s="14">
        <v>7000</v>
      </c>
      <c r="F3012" s="37" t="s">
        <v>163</v>
      </c>
    </row>
    <row r="3013" spans="1:6" x14ac:dyDescent="0.15">
      <c r="A3013" s="12" t="s">
        <v>6140</v>
      </c>
      <c r="B3013" s="26" t="s">
        <v>6141</v>
      </c>
      <c r="C3013" s="13" t="s">
        <v>143</v>
      </c>
      <c r="D3013" s="12"/>
      <c r="E3013" s="14">
        <v>7000</v>
      </c>
      <c r="F3013" s="13" t="s">
        <v>163</v>
      </c>
    </row>
    <row r="3014" spans="1:6" x14ac:dyDescent="0.15">
      <c r="A3014" s="12" t="s">
        <v>6142</v>
      </c>
      <c r="B3014" s="26" t="s">
        <v>6143</v>
      </c>
      <c r="C3014" s="13" t="s">
        <v>143</v>
      </c>
      <c r="D3014" s="13"/>
      <c r="E3014" s="14">
        <v>7000</v>
      </c>
      <c r="F3014" s="37" t="s">
        <v>163</v>
      </c>
    </row>
    <row r="3015" spans="1:6" x14ac:dyDescent="0.15">
      <c r="A3015" s="12" t="s">
        <v>6144</v>
      </c>
      <c r="B3015" s="26" t="s">
        <v>6145</v>
      </c>
      <c r="C3015" s="13" t="s">
        <v>143</v>
      </c>
      <c r="D3015" s="12"/>
      <c r="E3015" s="14">
        <v>9750</v>
      </c>
      <c r="F3015" s="13" t="s">
        <v>163</v>
      </c>
    </row>
    <row r="3016" spans="1:6" x14ac:dyDescent="0.15">
      <c r="A3016" s="12" t="s">
        <v>6146</v>
      </c>
      <c r="B3016" s="26" t="s">
        <v>6147</v>
      </c>
      <c r="C3016" s="13" t="s">
        <v>143</v>
      </c>
      <c r="D3016" s="13"/>
      <c r="E3016" s="14">
        <v>9750</v>
      </c>
      <c r="F3016" s="37" t="s">
        <v>163</v>
      </c>
    </row>
    <row r="3017" spans="1:6" x14ac:dyDescent="0.15">
      <c r="A3017" s="12" t="s">
        <v>6148</v>
      </c>
      <c r="B3017" s="26" t="s">
        <v>6149</v>
      </c>
      <c r="C3017" s="13" t="s">
        <v>143</v>
      </c>
      <c r="D3017" s="12"/>
      <c r="E3017" s="14">
        <v>7000</v>
      </c>
      <c r="F3017" s="13" t="s">
        <v>163</v>
      </c>
    </row>
    <row r="3018" spans="1:6" x14ac:dyDescent="0.15">
      <c r="A3018" s="12" t="s">
        <v>6150</v>
      </c>
      <c r="B3018" s="26" t="s">
        <v>6151</v>
      </c>
      <c r="C3018" s="13" t="s">
        <v>143</v>
      </c>
      <c r="D3018" s="13"/>
      <c r="E3018" s="14">
        <v>7000</v>
      </c>
      <c r="F3018" s="37" t="s">
        <v>163</v>
      </c>
    </row>
    <row r="3019" spans="1:6" x14ac:dyDescent="0.15">
      <c r="A3019" s="12" t="s">
        <v>6152</v>
      </c>
      <c r="B3019" s="26" t="s">
        <v>6153</v>
      </c>
      <c r="C3019" s="13" t="s">
        <v>143</v>
      </c>
      <c r="D3019" s="12"/>
      <c r="E3019" s="14">
        <v>7000</v>
      </c>
      <c r="F3019" s="13" t="s">
        <v>163</v>
      </c>
    </row>
    <row r="3020" spans="1:6" x14ac:dyDescent="0.15">
      <c r="A3020" s="12" t="s">
        <v>6154</v>
      </c>
      <c r="B3020" s="26" t="s">
        <v>6155</v>
      </c>
      <c r="C3020" s="13" t="s">
        <v>143</v>
      </c>
      <c r="D3020" s="13"/>
      <c r="E3020" s="14">
        <v>7000</v>
      </c>
      <c r="F3020" s="37" t="s">
        <v>163</v>
      </c>
    </row>
    <row r="3021" spans="1:6" x14ac:dyDescent="0.15">
      <c r="A3021" s="12" t="s">
        <v>6156</v>
      </c>
      <c r="B3021" s="26" t="s">
        <v>6157</v>
      </c>
      <c r="C3021" s="13" t="s">
        <v>143</v>
      </c>
      <c r="D3021" s="12"/>
      <c r="E3021" s="14">
        <v>67095</v>
      </c>
      <c r="F3021" s="13" t="s">
        <v>163</v>
      </c>
    </row>
    <row r="3022" spans="1:6" x14ac:dyDescent="0.15">
      <c r="A3022" s="12" t="s">
        <v>6158</v>
      </c>
      <c r="B3022" s="26" t="s">
        <v>6159</v>
      </c>
      <c r="C3022" s="13" t="s">
        <v>143</v>
      </c>
      <c r="D3022" s="13"/>
      <c r="E3022" s="14">
        <v>67095</v>
      </c>
      <c r="F3022" s="37" t="s">
        <v>163</v>
      </c>
    </row>
    <row r="3023" spans="1:6" x14ac:dyDescent="0.15">
      <c r="A3023" s="12" t="s">
        <v>6160</v>
      </c>
      <c r="B3023" s="26" t="s">
        <v>6161</v>
      </c>
      <c r="C3023" s="13" t="s">
        <v>143</v>
      </c>
      <c r="D3023" s="12"/>
      <c r="E3023" s="14">
        <v>21150</v>
      </c>
      <c r="F3023" s="13" t="s">
        <v>163</v>
      </c>
    </row>
    <row r="3024" spans="1:6" x14ac:dyDescent="0.15">
      <c r="A3024" s="12" t="s">
        <v>6162</v>
      </c>
      <c r="B3024" s="26" t="s">
        <v>6163</v>
      </c>
      <c r="C3024" s="13" t="s">
        <v>143</v>
      </c>
      <c r="D3024" s="13"/>
      <c r="E3024" s="14">
        <v>21150</v>
      </c>
      <c r="F3024" s="37" t="s">
        <v>163</v>
      </c>
    </row>
    <row r="3025" spans="1:6" x14ac:dyDescent="0.15">
      <c r="A3025" s="12" t="s">
        <v>6164</v>
      </c>
      <c r="B3025" s="26" t="s">
        <v>6165</v>
      </c>
      <c r="C3025" s="13" t="s">
        <v>143</v>
      </c>
      <c r="D3025" s="12"/>
      <c r="E3025" s="14">
        <v>20750</v>
      </c>
      <c r="F3025" s="13" t="s">
        <v>163</v>
      </c>
    </row>
    <row r="3026" spans="1:6" x14ac:dyDescent="0.15">
      <c r="A3026" s="12" t="s">
        <v>6166</v>
      </c>
      <c r="B3026" s="26" t="s">
        <v>6167</v>
      </c>
      <c r="C3026" s="13" t="s">
        <v>143</v>
      </c>
      <c r="D3026" s="13"/>
      <c r="E3026" s="14">
        <v>20750</v>
      </c>
      <c r="F3026" s="37" t="s">
        <v>163</v>
      </c>
    </row>
    <row r="3027" spans="1:6" x14ac:dyDescent="0.15">
      <c r="A3027" s="12" t="s">
        <v>6168</v>
      </c>
      <c r="B3027" s="26" t="s">
        <v>6169</v>
      </c>
      <c r="C3027" s="13" t="s">
        <v>143</v>
      </c>
      <c r="D3027" s="12"/>
      <c r="E3027" s="14">
        <v>7435</v>
      </c>
      <c r="F3027" s="13" t="s">
        <v>163</v>
      </c>
    </row>
    <row r="3028" spans="1:6" x14ac:dyDescent="0.15">
      <c r="A3028" s="12" t="s">
        <v>6170</v>
      </c>
      <c r="B3028" s="26" t="s">
        <v>6171</v>
      </c>
      <c r="C3028" s="13" t="s">
        <v>143</v>
      </c>
      <c r="D3028" s="12"/>
      <c r="E3028" s="14">
        <v>32350</v>
      </c>
      <c r="F3028" s="13" t="s">
        <v>163</v>
      </c>
    </row>
    <row r="3029" spans="1:6" x14ac:dyDescent="0.15">
      <c r="A3029" s="12" t="s">
        <v>6172</v>
      </c>
      <c r="B3029" s="26" t="s">
        <v>6173</v>
      </c>
      <c r="C3029" s="13" t="s">
        <v>143</v>
      </c>
      <c r="D3029" s="13"/>
      <c r="E3029" s="14">
        <v>32350</v>
      </c>
      <c r="F3029" s="37" t="s">
        <v>163</v>
      </c>
    </row>
    <row r="3030" spans="1:6" x14ac:dyDescent="0.15">
      <c r="A3030" s="12" t="s">
        <v>6174</v>
      </c>
      <c r="B3030" s="26" t="s">
        <v>6175</v>
      </c>
      <c r="C3030" s="13" t="s">
        <v>143</v>
      </c>
      <c r="D3030" s="12"/>
      <c r="E3030" s="14">
        <v>14500</v>
      </c>
      <c r="F3030" s="13" t="s">
        <v>163</v>
      </c>
    </row>
    <row r="3031" spans="1:6" x14ac:dyDescent="0.15">
      <c r="A3031" s="12" t="s">
        <v>6176</v>
      </c>
      <c r="B3031" s="26" t="s">
        <v>6177</v>
      </c>
      <c r="C3031" s="13" t="s">
        <v>143</v>
      </c>
      <c r="D3031" s="13"/>
      <c r="E3031" s="14">
        <v>14500</v>
      </c>
      <c r="F3031" s="37" t="s">
        <v>163</v>
      </c>
    </row>
    <row r="3032" spans="1:6" x14ac:dyDescent="0.15">
      <c r="A3032" s="12" t="s">
        <v>6178</v>
      </c>
      <c r="B3032" s="26" t="s">
        <v>6179</v>
      </c>
      <c r="C3032" s="13" t="s">
        <v>143</v>
      </c>
      <c r="D3032" s="12"/>
      <c r="E3032" s="14">
        <v>5250</v>
      </c>
      <c r="F3032" s="13" t="s">
        <v>163</v>
      </c>
    </row>
    <row r="3033" spans="1:6" x14ac:dyDescent="0.15">
      <c r="A3033" s="12" t="s">
        <v>6180</v>
      </c>
      <c r="B3033" s="26" t="s">
        <v>6181</v>
      </c>
      <c r="C3033" s="13" t="s">
        <v>143</v>
      </c>
      <c r="D3033" s="13"/>
      <c r="E3033" s="14">
        <v>5250</v>
      </c>
      <c r="F3033" s="37" t="s">
        <v>163</v>
      </c>
    </row>
    <row r="3034" spans="1:6" x14ac:dyDescent="0.15">
      <c r="A3034" s="12" t="s">
        <v>6182</v>
      </c>
      <c r="B3034" s="26" t="s">
        <v>6183</v>
      </c>
      <c r="C3034" s="13" t="s">
        <v>143</v>
      </c>
      <c r="D3034" s="12"/>
      <c r="E3034" s="14">
        <v>8200</v>
      </c>
      <c r="F3034" s="13" t="s">
        <v>163</v>
      </c>
    </row>
    <row r="3035" spans="1:6" x14ac:dyDescent="0.15">
      <c r="A3035" s="12" t="s">
        <v>6184</v>
      </c>
      <c r="B3035" s="26" t="s">
        <v>6185</v>
      </c>
      <c r="C3035" s="13" t="s">
        <v>143</v>
      </c>
      <c r="D3035" s="13"/>
      <c r="E3035" s="14">
        <v>8200</v>
      </c>
      <c r="F3035" s="37" t="s">
        <v>163</v>
      </c>
    </row>
    <row r="3036" spans="1:6" x14ac:dyDescent="0.15">
      <c r="A3036" s="12" t="s">
        <v>6186</v>
      </c>
      <c r="B3036" s="26" t="s">
        <v>6187</v>
      </c>
      <c r="C3036" s="13" t="s">
        <v>143</v>
      </c>
      <c r="D3036" s="12"/>
      <c r="E3036" s="14">
        <v>11200</v>
      </c>
      <c r="F3036" s="13" t="s">
        <v>163</v>
      </c>
    </row>
    <row r="3037" spans="1:6" x14ac:dyDescent="0.15">
      <c r="A3037" s="12" t="s">
        <v>6188</v>
      </c>
      <c r="B3037" s="26" t="s">
        <v>6189</v>
      </c>
      <c r="C3037" s="13" t="s">
        <v>143</v>
      </c>
      <c r="D3037" s="13"/>
      <c r="E3037" s="14">
        <v>11200</v>
      </c>
      <c r="F3037" s="37" t="s">
        <v>163</v>
      </c>
    </row>
    <row r="3038" spans="1:6" x14ac:dyDescent="0.15">
      <c r="A3038" s="12" t="s">
        <v>6190</v>
      </c>
      <c r="B3038" s="26" t="s">
        <v>6191</v>
      </c>
      <c r="C3038" s="13" t="s">
        <v>143</v>
      </c>
      <c r="D3038" s="12"/>
      <c r="E3038" s="14">
        <v>11200</v>
      </c>
      <c r="F3038" s="13" t="s">
        <v>163</v>
      </c>
    </row>
    <row r="3039" spans="1:6" x14ac:dyDescent="0.15">
      <c r="A3039" s="12" t="s">
        <v>6192</v>
      </c>
      <c r="B3039" s="26" t="s">
        <v>6193</v>
      </c>
      <c r="C3039" s="13" t="s">
        <v>143</v>
      </c>
      <c r="D3039" s="13"/>
      <c r="E3039" s="14">
        <v>11200</v>
      </c>
      <c r="F3039" s="37" t="s">
        <v>163</v>
      </c>
    </row>
    <row r="3040" spans="1:6" x14ac:dyDescent="0.15">
      <c r="A3040" s="12" t="s">
        <v>6194</v>
      </c>
      <c r="B3040" s="26" t="s">
        <v>6195</v>
      </c>
      <c r="C3040" s="13" t="s">
        <v>143</v>
      </c>
      <c r="D3040" s="12"/>
      <c r="E3040" s="14">
        <v>15600</v>
      </c>
      <c r="F3040" s="13" t="s">
        <v>163</v>
      </c>
    </row>
    <row r="3041" spans="1:6" x14ac:dyDescent="0.15">
      <c r="A3041" s="12" t="s">
        <v>6196</v>
      </c>
      <c r="B3041" s="26" t="s">
        <v>6197</v>
      </c>
      <c r="C3041" s="13" t="s">
        <v>143</v>
      </c>
      <c r="D3041" s="13"/>
      <c r="E3041" s="14">
        <v>15600</v>
      </c>
      <c r="F3041" s="37" t="s">
        <v>163</v>
      </c>
    </row>
    <row r="3042" spans="1:6" x14ac:dyDescent="0.15">
      <c r="A3042" s="12" t="s">
        <v>6198</v>
      </c>
      <c r="B3042" s="26" t="s">
        <v>6199</v>
      </c>
      <c r="C3042" s="13" t="s">
        <v>143</v>
      </c>
      <c r="D3042" s="12"/>
      <c r="E3042" s="14">
        <v>11200</v>
      </c>
      <c r="F3042" s="13" t="s">
        <v>163</v>
      </c>
    </row>
    <row r="3043" spans="1:6" x14ac:dyDescent="0.15">
      <c r="A3043" s="12" t="s">
        <v>6200</v>
      </c>
      <c r="B3043" s="26" t="s">
        <v>6201</v>
      </c>
      <c r="C3043" s="13" t="s">
        <v>143</v>
      </c>
      <c r="D3043" s="13"/>
      <c r="E3043" s="14">
        <v>11200</v>
      </c>
      <c r="F3043" s="37" t="s">
        <v>163</v>
      </c>
    </row>
    <row r="3044" spans="1:6" x14ac:dyDescent="0.15">
      <c r="A3044" s="12" t="s">
        <v>6202</v>
      </c>
      <c r="B3044" s="26" t="s">
        <v>6203</v>
      </c>
      <c r="C3044" s="13" t="s">
        <v>143</v>
      </c>
      <c r="D3044" s="12"/>
      <c r="E3044" s="14">
        <v>11200</v>
      </c>
      <c r="F3044" s="13" t="s">
        <v>163</v>
      </c>
    </row>
    <row r="3045" spans="1:6" x14ac:dyDescent="0.15">
      <c r="A3045" s="12" t="s">
        <v>6204</v>
      </c>
      <c r="B3045" s="26" t="s">
        <v>6205</v>
      </c>
      <c r="C3045" s="13" t="s">
        <v>143</v>
      </c>
      <c r="D3045" s="13"/>
      <c r="E3045" s="14">
        <v>11200</v>
      </c>
      <c r="F3045" s="37" t="s">
        <v>163</v>
      </c>
    </row>
    <row r="3046" spans="1:6" x14ac:dyDescent="0.15">
      <c r="A3046" s="12" t="s">
        <v>6206</v>
      </c>
      <c r="B3046" s="26" t="s">
        <v>6207</v>
      </c>
      <c r="C3046" s="13" t="s">
        <v>143</v>
      </c>
      <c r="D3046" s="12"/>
      <c r="E3046" s="14">
        <v>107350</v>
      </c>
      <c r="F3046" s="13" t="s">
        <v>163</v>
      </c>
    </row>
    <row r="3047" spans="1:6" x14ac:dyDescent="0.15">
      <c r="A3047" s="12" t="s">
        <v>6208</v>
      </c>
      <c r="B3047" s="26" t="s">
        <v>6209</v>
      </c>
      <c r="C3047" s="13" t="s">
        <v>143</v>
      </c>
      <c r="D3047" s="13"/>
      <c r="E3047" s="14">
        <v>107350</v>
      </c>
      <c r="F3047" s="37" t="s">
        <v>163</v>
      </c>
    </row>
    <row r="3048" spans="1:6" x14ac:dyDescent="0.15">
      <c r="A3048" s="12" t="s">
        <v>6210</v>
      </c>
      <c r="B3048" s="26" t="s">
        <v>6211</v>
      </c>
      <c r="C3048" s="13" t="s">
        <v>143</v>
      </c>
      <c r="D3048" s="12"/>
      <c r="E3048" s="14">
        <v>33840</v>
      </c>
      <c r="F3048" s="13" t="s">
        <v>163</v>
      </c>
    </row>
    <row r="3049" spans="1:6" x14ac:dyDescent="0.15">
      <c r="A3049" s="12" t="s">
        <v>6212</v>
      </c>
      <c r="B3049" s="26" t="s">
        <v>6213</v>
      </c>
      <c r="C3049" s="13" t="s">
        <v>143</v>
      </c>
      <c r="D3049" s="13"/>
      <c r="E3049" s="14">
        <v>33840</v>
      </c>
      <c r="F3049" s="37" t="s">
        <v>163</v>
      </c>
    </row>
    <row r="3050" spans="1:6" x14ac:dyDescent="0.15">
      <c r="A3050" s="12" t="s">
        <v>6214</v>
      </c>
      <c r="B3050" s="26" t="s">
        <v>6215</v>
      </c>
      <c r="C3050" s="13" t="s">
        <v>143</v>
      </c>
      <c r="D3050" s="12"/>
      <c r="E3050" s="14">
        <v>33200</v>
      </c>
      <c r="F3050" s="13" t="s">
        <v>163</v>
      </c>
    </row>
    <row r="3051" spans="1:6" x14ac:dyDescent="0.15">
      <c r="A3051" s="12" t="s">
        <v>6216</v>
      </c>
      <c r="B3051" s="26" t="s">
        <v>6217</v>
      </c>
      <c r="C3051" s="13" t="s">
        <v>143</v>
      </c>
      <c r="D3051" s="13"/>
      <c r="E3051" s="14">
        <v>33200</v>
      </c>
      <c r="F3051" s="37" t="s">
        <v>163</v>
      </c>
    </row>
    <row r="3052" spans="1:6" x14ac:dyDescent="0.15">
      <c r="A3052" s="12" t="s">
        <v>6218</v>
      </c>
      <c r="B3052" s="26" t="s">
        <v>6219</v>
      </c>
      <c r="C3052" s="13" t="s">
        <v>143</v>
      </c>
      <c r="D3052" s="12"/>
      <c r="E3052" s="14">
        <v>11900</v>
      </c>
      <c r="F3052" s="13" t="s">
        <v>163</v>
      </c>
    </row>
    <row r="3053" spans="1:6" x14ac:dyDescent="0.15">
      <c r="A3053" s="12" t="s">
        <v>6220</v>
      </c>
      <c r="B3053" s="26" t="s">
        <v>6221</v>
      </c>
      <c r="C3053" s="13" t="s">
        <v>143</v>
      </c>
      <c r="D3053" s="12"/>
      <c r="E3053" s="14">
        <v>51770</v>
      </c>
      <c r="F3053" s="13" t="s">
        <v>163</v>
      </c>
    </row>
    <row r="3054" spans="1:6" x14ac:dyDescent="0.15">
      <c r="A3054" s="12" t="s">
        <v>6222</v>
      </c>
      <c r="B3054" s="26" t="s">
        <v>6223</v>
      </c>
      <c r="C3054" s="13" t="s">
        <v>143</v>
      </c>
      <c r="D3054" s="13"/>
      <c r="E3054" s="14">
        <v>51770</v>
      </c>
      <c r="F3054" s="37" t="s">
        <v>163</v>
      </c>
    </row>
    <row r="3055" spans="1:6" x14ac:dyDescent="0.15">
      <c r="A3055" s="12" t="s">
        <v>6224</v>
      </c>
      <c r="B3055" s="26" t="s">
        <v>6225</v>
      </c>
      <c r="C3055" s="13" t="s">
        <v>143</v>
      </c>
      <c r="D3055" s="12"/>
      <c r="E3055" s="14">
        <v>23200</v>
      </c>
      <c r="F3055" s="13" t="s">
        <v>163</v>
      </c>
    </row>
    <row r="3056" spans="1:6" x14ac:dyDescent="0.15">
      <c r="A3056" s="12" t="s">
        <v>6226</v>
      </c>
      <c r="B3056" s="26" t="s">
        <v>6227</v>
      </c>
      <c r="C3056" s="13" t="s">
        <v>143</v>
      </c>
      <c r="D3056" s="13"/>
      <c r="E3056" s="14">
        <v>23200</v>
      </c>
      <c r="F3056" s="37" t="s">
        <v>163</v>
      </c>
    </row>
    <row r="3057" spans="1:6" x14ac:dyDescent="0.15">
      <c r="A3057" s="12" t="s">
        <v>6228</v>
      </c>
      <c r="B3057" s="26" t="s">
        <v>6229</v>
      </c>
      <c r="C3057" s="13" t="s">
        <v>143</v>
      </c>
      <c r="D3057" s="12"/>
      <c r="E3057" s="14">
        <v>8400</v>
      </c>
      <c r="F3057" s="13" t="s">
        <v>163</v>
      </c>
    </row>
    <row r="3058" spans="1:6" x14ac:dyDescent="0.15">
      <c r="A3058" s="12" t="s">
        <v>6230</v>
      </c>
      <c r="B3058" s="26" t="s">
        <v>6231</v>
      </c>
      <c r="C3058" s="13" t="s">
        <v>143</v>
      </c>
      <c r="D3058" s="13"/>
      <c r="E3058" s="14">
        <v>8400</v>
      </c>
      <c r="F3058" s="37" t="s">
        <v>163</v>
      </c>
    </row>
    <row r="3059" spans="1:6" x14ac:dyDescent="0.15">
      <c r="A3059" s="12" t="s">
        <v>6232</v>
      </c>
      <c r="B3059" s="26" t="s">
        <v>6233</v>
      </c>
      <c r="C3059" s="13" t="s">
        <v>143</v>
      </c>
      <c r="D3059" s="12"/>
      <c r="E3059" s="14">
        <v>13120</v>
      </c>
      <c r="F3059" s="13" t="s">
        <v>163</v>
      </c>
    </row>
    <row r="3060" spans="1:6" x14ac:dyDescent="0.15">
      <c r="A3060" s="12" t="s">
        <v>6234</v>
      </c>
      <c r="B3060" s="26" t="s">
        <v>6235</v>
      </c>
      <c r="C3060" s="13" t="s">
        <v>143</v>
      </c>
      <c r="D3060" s="13"/>
      <c r="E3060" s="14">
        <v>13120</v>
      </c>
      <c r="F3060" s="37" t="s">
        <v>163</v>
      </c>
    </row>
    <row r="3061" spans="1:6" x14ac:dyDescent="0.15">
      <c r="A3061" s="12" t="s">
        <v>6236</v>
      </c>
      <c r="B3061" s="26" t="s">
        <v>6237</v>
      </c>
      <c r="C3061" s="13" t="s">
        <v>143</v>
      </c>
      <c r="D3061" s="12"/>
      <c r="E3061" s="14">
        <v>20000</v>
      </c>
      <c r="F3061" s="13" t="s">
        <v>163</v>
      </c>
    </row>
    <row r="3062" spans="1:6" x14ac:dyDescent="0.15">
      <c r="A3062" s="12" t="s">
        <v>6238</v>
      </c>
      <c r="B3062" s="26" t="s">
        <v>6239</v>
      </c>
      <c r="C3062" s="13" t="s">
        <v>143</v>
      </c>
      <c r="D3062" s="13"/>
      <c r="E3062" s="14">
        <v>20000</v>
      </c>
      <c r="F3062" s="37" t="s">
        <v>163</v>
      </c>
    </row>
    <row r="3063" spans="1:6" x14ac:dyDescent="0.15">
      <c r="A3063" s="12" t="s">
        <v>6240</v>
      </c>
      <c r="B3063" s="26" t="s">
        <v>6241</v>
      </c>
      <c r="C3063" s="13" t="s">
        <v>143</v>
      </c>
      <c r="D3063" s="12"/>
      <c r="E3063" s="14">
        <v>20000</v>
      </c>
      <c r="F3063" s="13" t="s">
        <v>163</v>
      </c>
    </row>
    <row r="3064" spans="1:6" x14ac:dyDescent="0.15">
      <c r="A3064" s="12" t="s">
        <v>6242</v>
      </c>
      <c r="B3064" s="26" t="s">
        <v>6243</v>
      </c>
      <c r="C3064" s="13" t="s">
        <v>143</v>
      </c>
      <c r="D3064" s="13"/>
      <c r="E3064" s="14">
        <v>20000</v>
      </c>
      <c r="F3064" s="37" t="s">
        <v>163</v>
      </c>
    </row>
    <row r="3065" spans="1:6" x14ac:dyDescent="0.15">
      <c r="A3065" s="12" t="s">
        <v>6244</v>
      </c>
      <c r="B3065" s="26" t="s">
        <v>6245</v>
      </c>
      <c r="C3065" s="13" t="s">
        <v>143</v>
      </c>
      <c r="D3065" s="12"/>
      <c r="E3065" s="14">
        <v>17650</v>
      </c>
      <c r="F3065" s="13" t="s">
        <v>163</v>
      </c>
    </row>
    <row r="3066" spans="1:6" x14ac:dyDescent="0.15">
      <c r="A3066" s="12" t="s">
        <v>6246</v>
      </c>
      <c r="B3066" s="26" t="s">
        <v>6247</v>
      </c>
      <c r="C3066" s="13" t="s">
        <v>143</v>
      </c>
      <c r="D3066" s="13"/>
      <c r="E3066" s="14">
        <v>17650</v>
      </c>
      <c r="F3066" s="37" t="s">
        <v>163</v>
      </c>
    </row>
    <row r="3067" spans="1:6" x14ac:dyDescent="0.15">
      <c r="A3067" s="12" t="s">
        <v>6248</v>
      </c>
      <c r="B3067" s="26" t="s">
        <v>6249</v>
      </c>
      <c r="C3067" s="13" t="s">
        <v>143</v>
      </c>
      <c r="D3067" s="12"/>
      <c r="E3067" s="14">
        <v>20000</v>
      </c>
      <c r="F3067" s="13" t="s">
        <v>163</v>
      </c>
    </row>
    <row r="3068" spans="1:6" x14ac:dyDescent="0.15">
      <c r="A3068" s="12" t="s">
        <v>6250</v>
      </c>
      <c r="B3068" s="26" t="s">
        <v>6251</v>
      </c>
      <c r="C3068" s="13" t="s">
        <v>143</v>
      </c>
      <c r="D3068" s="13"/>
      <c r="E3068" s="14">
        <v>20000</v>
      </c>
      <c r="F3068" s="37" t="s">
        <v>163</v>
      </c>
    </row>
    <row r="3069" spans="1:6" x14ac:dyDescent="0.15">
      <c r="A3069" s="12" t="s">
        <v>6252</v>
      </c>
      <c r="B3069" s="26" t="s">
        <v>6253</v>
      </c>
      <c r="C3069" s="13" t="s">
        <v>143</v>
      </c>
      <c r="D3069" s="12"/>
      <c r="E3069" s="14">
        <v>20000</v>
      </c>
      <c r="F3069" s="13" t="s">
        <v>163</v>
      </c>
    </row>
    <row r="3070" spans="1:6" x14ac:dyDescent="0.15">
      <c r="A3070" s="12" t="s">
        <v>6254</v>
      </c>
      <c r="B3070" s="26" t="s">
        <v>6255</v>
      </c>
      <c r="C3070" s="13" t="s">
        <v>143</v>
      </c>
      <c r="D3070" s="13"/>
      <c r="E3070" s="14">
        <v>20000</v>
      </c>
      <c r="F3070" s="37" t="s">
        <v>163</v>
      </c>
    </row>
    <row r="3071" spans="1:6" x14ac:dyDescent="0.15">
      <c r="A3071" s="12" t="s">
        <v>6256</v>
      </c>
      <c r="B3071" s="26" t="s">
        <v>6257</v>
      </c>
      <c r="C3071" s="13" t="s">
        <v>143</v>
      </c>
      <c r="D3071" s="12"/>
      <c r="E3071" s="14">
        <v>145440</v>
      </c>
      <c r="F3071" s="13" t="s">
        <v>163</v>
      </c>
    </row>
    <row r="3072" spans="1:6" x14ac:dyDescent="0.15">
      <c r="A3072" s="12" t="s">
        <v>6258</v>
      </c>
      <c r="B3072" s="26" t="s">
        <v>6259</v>
      </c>
      <c r="C3072" s="13" t="s">
        <v>143</v>
      </c>
      <c r="D3072" s="13"/>
      <c r="E3072" s="14">
        <v>145440</v>
      </c>
      <c r="F3072" s="37" t="s">
        <v>163</v>
      </c>
    </row>
    <row r="3073" spans="1:6" x14ac:dyDescent="0.15">
      <c r="A3073" s="12" t="s">
        <v>6260</v>
      </c>
      <c r="B3073" s="26" t="s">
        <v>6261</v>
      </c>
      <c r="C3073" s="13" t="s">
        <v>143</v>
      </c>
      <c r="D3073" s="12"/>
      <c r="E3073" s="14">
        <v>32800</v>
      </c>
      <c r="F3073" s="13" t="s">
        <v>163</v>
      </c>
    </row>
    <row r="3074" spans="1:6" x14ac:dyDescent="0.15">
      <c r="A3074" s="12" t="s">
        <v>6262</v>
      </c>
      <c r="B3074" s="26" t="s">
        <v>6263</v>
      </c>
      <c r="C3074" s="13" t="s">
        <v>143</v>
      </c>
      <c r="D3074" s="13"/>
      <c r="E3074" s="14">
        <v>32800</v>
      </c>
      <c r="F3074" s="37" t="s">
        <v>163</v>
      </c>
    </row>
    <row r="3075" spans="1:6" x14ac:dyDescent="0.15">
      <c r="A3075" s="12" t="s">
        <v>6264</v>
      </c>
      <c r="B3075" s="26" t="s">
        <v>6265</v>
      </c>
      <c r="C3075" s="13" t="s">
        <v>143</v>
      </c>
      <c r="D3075" s="12"/>
      <c r="E3075" s="14">
        <v>38000</v>
      </c>
      <c r="F3075" s="13" t="s">
        <v>163</v>
      </c>
    </row>
    <row r="3076" spans="1:6" x14ac:dyDescent="0.15">
      <c r="A3076" s="12" t="s">
        <v>6266</v>
      </c>
      <c r="B3076" s="26" t="s">
        <v>6267</v>
      </c>
      <c r="C3076" s="13" t="s">
        <v>143</v>
      </c>
      <c r="D3076" s="13"/>
      <c r="E3076" s="14">
        <v>38000</v>
      </c>
      <c r="F3076" s="37" t="s">
        <v>163</v>
      </c>
    </row>
    <row r="3077" spans="1:6" x14ac:dyDescent="0.15">
      <c r="A3077" s="12" t="s">
        <v>6268</v>
      </c>
      <c r="B3077" s="26" t="s">
        <v>6269</v>
      </c>
      <c r="C3077" s="13" t="s">
        <v>143</v>
      </c>
      <c r="D3077" s="12"/>
      <c r="E3077" s="14">
        <v>11540</v>
      </c>
      <c r="F3077" s="13" t="s">
        <v>163</v>
      </c>
    </row>
    <row r="3078" spans="1:6" x14ac:dyDescent="0.15">
      <c r="A3078" s="12" t="s">
        <v>6270</v>
      </c>
      <c r="B3078" s="26" t="s">
        <v>6271</v>
      </c>
      <c r="C3078" s="13" t="s">
        <v>143</v>
      </c>
      <c r="D3078" s="12"/>
      <c r="E3078" s="14">
        <v>50180</v>
      </c>
      <c r="F3078" s="13" t="s">
        <v>163</v>
      </c>
    </row>
    <row r="3079" spans="1:6" x14ac:dyDescent="0.15">
      <c r="A3079" s="12" t="s">
        <v>6272</v>
      </c>
      <c r="B3079" s="26" t="s">
        <v>6273</v>
      </c>
      <c r="C3079" s="13" t="s">
        <v>143</v>
      </c>
      <c r="D3079" s="13"/>
      <c r="E3079" s="14">
        <v>50180</v>
      </c>
      <c r="F3079" s="37" t="s">
        <v>163</v>
      </c>
    </row>
    <row r="3080" spans="1:6" x14ac:dyDescent="0.15">
      <c r="A3080" s="12" t="s">
        <v>6274</v>
      </c>
      <c r="B3080" s="26" t="s">
        <v>6275</v>
      </c>
      <c r="C3080" s="13" t="s">
        <v>143</v>
      </c>
      <c r="D3080" s="12"/>
      <c r="E3080" s="14">
        <v>25050</v>
      </c>
      <c r="F3080" s="13" t="s">
        <v>163</v>
      </c>
    </row>
    <row r="3081" spans="1:6" x14ac:dyDescent="0.15">
      <c r="A3081" s="12" t="s">
        <v>6276</v>
      </c>
      <c r="B3081" s="26" t="s">
        <v>6277</v>
      </c>
      <c r="C3081" s="13" t="s">
        <v>143</v>
      </c>
      <c r="D3081" s="13"/>
      <c r="E3081" s="14">
        <v>25050</v>
      </c>
      <c r="F3081" s="37" t="s">
        <v>163</v>
      </c>
    </row>
    <row r="3082" spans="1:6" x14ac:dyDescent="0.15">
      <c r="A3082" s="12" t="s">
        <v>6278</v>
      </c>
      <c r="B3082" s="26" t="s">
        <v>6279</v>
      </c>
      <c r="C3082" s="13" t="s">
        <v>143</v>
      </c>
      <c r="D3082" s="12"/>
      <c r="E3082" s="14">
        <v>8500</v>
      </c>
      <c r="F3082" s="13" t="s">
        <v>163</v>
      </c>
    </row>
    <row r="3083" spans="1:6" x14ac:dyDescent="0.15">
      <c r="A3083" s="12" t="s">
        <v>6280</v>
      </c>
      <c r="B3083" s="26" t="s">
        <v>6281</v>
      </c>
      <c r="C3083" s="13" t="s">
        <v>143</v>
      </c>
      <c r="D3083" s="13"/>
      <c r="E3083" s="14">
        <v>8500</v>
      </c>
      <c r="F3083" s="37" t="s">
        <v>163</v>
      </c>
    </row>
    <row r="3084" spans="1:6" x14ac:dyDescent="0.15">
      <c r="A3084" s="12" t="s">
        <v>6282</v>
      </c>
      <c r="B3084" s="26" t="s">
        <v>6283</v>
      </c>
      <c r="C3084" s="13" t="s">
        <v>143</v>
      </c>
      <c r="D3084" s="12"/>
      <c r="E3084" s="14">
        <v>16230</v>
      </c>
      <c r="F3084" s="13" t="s">
        <v>163</v>
      </c>
    </row>
    <row r="3085" spans="1:6" x14ac:dyDescent="0.15">
      <c r="A3085" s="12" t="s">
        <v>6284</v>
      </c>
      <c r="B3085" s="26" t="s">
        <v>6285</v>
      </c>
      <c r="C3085" s="13" t="s">
        <v>143</v>
      </c>
      <c r="D3085" s="13"/>
      <c r="E3085" s="14">
        <v>16230</v>
      </c>
      <c r="F3085" s="37" t="s">
        <v>163</v>
      </c>
    </row>
    <row r="3086" spans="1:6" x14ac:dyDescent="0.15">
      <c r="A3086" s="12" t="s">
        <v>6286</v>
      </c>
      <c r="B3086" s="26" t="s">
        <v>6287</v>
      </c>
      <c r="C3086" s="13" t="s">
        <v>143</v>
      </c>
      <c r="D3086" s="12"/>
      <c r="E3086" s="14">
        <v>32000</v>
      </c>
      <c r="F3086" s="13" t="s">
        <v>163</v>
      </c>
    </row>
    <row r="3087" spans="1:6" x14ac:dyDescent="0.15">
      <c r="A3087" s="12" t="s">
        <v>6288</v>
      </c>
      <c r="B3087" s="26" t="s">
        <v>6289</v>
      </c>
      <c r="C3087" s="13" t="s">
        <v>143</v>
      </c>
      <c r="D3087" s="13"/>
      <c r="E3087" s="14">
        <v>32000</v>
      </c>
      <c r="F3087" s="37" t="s">
        <v>163</v>
      </c>
    </row>
    <row r="3088" spans="1:6" x14ac:dyDescent="0.15">
      <c r="A3088" s="12" t="s">
        <v>6290</v>
      </c>
      <c r="B3088" s="26" t="s">
        <v>6291</v>
      </c>
      <c r="C3088" s="13" t="s">
        <v>143</v>
      </c>
      <c r="D3088" s="12"/>
      <c r="E3088" s="14">
        <v>32000</v>
      </c>
      <c r="F3088" s="13" t="s">
        <v>163</v>
      </c>
    </row>
    <row r="3089" spans="1:6" x14ac:dyDescent="0.15">
      <c r="A3089" s="12" t="s">
        <v>6292</v>
      </c>
      <c r="B3089" s="26" t="s">
        <v>6293</v>
      </c>
      <c r="C3089" s="13" t="s">
        <v>143</v>
      </c>
      <c r="D3089" s="13"/>
      <c r="E3089" s="14">
        <v>32000</v>
      </c>
      <c r="F3089" s="37" t="s">
        <v>163</v>
      </c>
    </row>
    <row r="3090" spans="1:6" x14ac:dyDescent="0.15">
      <c r="A3090" s="12" t="s">
        <v>6294</v>
      </c>
      <c r="B3090" s="26" t="s">
        <v>6295</v>
      </c>
      <c r="C3090" s="13" t="s">
        <v>143</v>
      </c>
      <c r="D3090" s="12"/>
      <c r="E3090" s="14">
        <v>28240</v>
      </c>
      <c r="F3090" s="13" t="s">
        <v>163</v>
      </c>
    </row>
    <row r="3091" spans="1:6" x14ac:dyDescent="0.15">
      <c r="A3091" s="12" t="s">
        <v>6296</v>
      </c>
      <c r="B3091" s="26" t="s">
        <v>6297</v>
      </c>
      <c r="C3091" s="13" t="s">
        <v>143</v>
      </c>
      <c r="D3091" s="13"/>
      <c r="E3091" s="14">
        <v>28240</v>
      </c>
      <c r="F3091" s="37" t="s">
        <v>163</v>
      </c>
    </row>
    <row r="3092" spans="1:6" x14ac:dyDescent="0.15">
      <c r="A3092" s="12" t="s">
        <v>6298</v>
      </c>
      <c r="B3092" s="26" t="s">
        <v>6299</v>
      </c>
      <c r="C3092" s="13" t="s">
        <v>143</v>
      </c>
      <c r="D3092" s="12"/>
      <c r="E3092" s="14">
        <v>32000</v>
      </c>
      <c r="F3092" s="13" t="s">
        <v>163</v>
      </c>
    </row>
    <row r="3093" spans="1:6" x14ac:dyDescent="0.15">
      <c r="A3093" s="12" t="s">
        <v>6300</v>
      </c>
      <c r="B3093" s="26" t="s">
        <v>6301</v>
      </c>
      <c r="C3093" s="13" t="s">
        <v>143</v>
      </c>
      <c r="D3093" s="13"/>
      <c r="E3093" s="14">
        <v>32000</v>
      </c>
      <c r="F3093" s="37" t="s">
        <v>163</v>
      </c>
    </row>
    <row r="3094" spans="1:6" x14ac:dyDescent="0.15">
      <c r="A3094" s="12" t="s">
        <v>6302</v>
      </c>
      <c r="B3094" s="26" t="s">
        <v>6303</v>
      </c>
      <c r="C3094" s="13" t="s">
        <v>143</v>
      </c>
      <c r="D3094" s="12"/>
      <c r="E3094" s="14">
        <v>32000</v>
      </c>
      <c r="F3094" s="13" t="s">
        <v>163</v>
      </c>
    </row>
    <row r="3095" spans="1:6" x14ac:dyDescent="0.15">
      <c r="A3095" s="12" t="s">
        <v>6304</v>
      </c>
      <c r="B3095" s="26" t="s">
        <v>6305</v>
      </c>
      <c r="C3095" s="13" t="s">
        <v>143</v>
      </c>
      <c r="D3095" s="13"/>
      <c r="E3095" s="14">
        <v>32000</v>
      </c>
      <c r="F3095" s="37" t="s">
        <v>163</v>
      </c>
    </row>
    <row r="3096" spans="1:6" x14ac:dyDescent="0.15">
      <c r="A3096" s="12" t="s">
        <v>6306</v>
      </c>
      <c r="B3096" s="26" t="s">
        <v>6307</v>
      </c>
      <c r="C3096" s="13" t="s">
        <v>143</v>
      </c>
      <c r="D3096" s="12"/>
      <c r="E3096" s="14">
        <v>232705</v>
      </c>
      <c r="F3096" s="13" t="s">
        <v>163</v>
      </c>
    </row>
    <row r="3097" spans="1:6" x14ac:dyDescent="0.15">
      <c r="A3097" s="12" t="s">
        <v>6308</v>
      </c>
      <c r="B3097" s="26" t="s">
        <v>6309</v>
      </c>
      <c r="C3097" s="13" t="s">
        <v>143</v>
      </c>
      <c r="D3097" s="13"/>
      <c r="E3097" s="14">
        <v>232705</v>
      </c>
      <c r="F3097" s="37" t="s">
        <v>163</v>
      </c>
    </row>
    <row r="3098" spans="1:6" x14ac:dyDescent="0.15">
      <c r="A3098" s="12" t="s">
        <v>6310</v>
      </c>
      <c r="B3098" s="26" t="s">
        <v>6311</v>
      </c>
      <c r="C3098" s="13" t="s">
        <v>143</v>
      </c>
      <c r="D3098" s="12"/>
      <c r="E3098" s="14">
        <v>52480</v>
      </c>
      <c r="F3098" s="13" t="s">
        <v>163</v>
      </c>
    </row>
    <row r="3099" spans="1:6" x14ac:dyDescent="0.15">
      <c r="A3099" s="12" t="s">
        <v>6312</v>
      </c>
      <c r="B3099" s="26" t="s">
        <v>6313</v>
      </c>
      <c r="C3099" s="13" t="s">
        <v>143</v>
      </c>
      <c r="D3099" s="13"/>
      <c r="E3099" s="14">
        <v>52480</v>
      </c>
      <c r="F3099" s="37" t="s">
        <v>163</v>
      </c>
    </row>
    <row r="3100" spans="1:6" x14ac:dyDescent="0.15">
      <c r="A3100" s="12" t="s">
        <v>6314</v>
      </c>
      <c r="B3100" s="26" t="s">
        <v>6315</v>
      </c>
      <c r="C3100" s="13" t="s">
        <v>143</v>
      </c>
      <c r="D3100" s="12"/>
      <c r="E3100" s="14">
        <v>60800</v>
      </c>
      <c r="F3100" s="13" t="s">
        <v>163</v>
      </c>
    </row>
    <row r="3101" spans="1:6" x14ac:dyDescent="0.15">
      <c r="A3101" s="12" t="s">
        <v>6316</v>
      </c>
      <c r="B3101" s="26" t="s">
        <v>6317</v>
      </c>
      <c r="C3101" s="13" t="s">
        <v>143</v>
      </c>
      <c r="D3101" s="13"/>
      <c r="E3101" s="14">
        <v>60800</v>
      </c>
      <c r="F3101" s="37" t="s">
        <v>163</v>
      </c>
    </row>
    <row r="3102" spans="1:6" x14ac:dyDescent="0.15">
      <c r="A3102" s="12" t="s">
        <v>6318</v>
      </c>
      <c r="B3102" s="26" t="s">
        <v>6319</v>
      </c>
      <c r="C3102" s="13" t="s">
        <v>143</v>
      </c>
      <c r="D3102" s="12"/>
      <c r="E3102" s="14">
        <v>18460</v>
      </c>
      <c r="F3102" s="13" t="s">
        <v>163</v>
      </c>
    </row>
    <row r="3103" spans="1:6" x14ac:dyDescent="0.15">
      <c r="A3103" s="12" t="s">
        <v>6320</v>
      </c>
      <c r="B3103" s="26" t="s">
        <v>6321</v>
      </c>
      <c r="C3103" s="13" t="s">
        <v>143</v>
      </c>
      <c r="D3103" s="12"/>
      <c r="E3103" s="14">
        <v>80290</v>
      </c>
      <c r="F3103" s="13" t="s">
        <v>163</v>
      </c>
    </row>
    <row r="3104" spans="1:6" x14ac:dyDescent="0.15">
      <c r="A3104" s="12" t="s">
        <v>6322</v>
      </c>
      <c r="B3104" s="26" t="s">
        <v>6323</v>
      </c>
      <c r="C3104" s="13" t="s">
        <v>143</v>
      </c>
      <c r="D3104" s="13"/>
      <c r="E3104" s="14">
        <v>80290</v>
      </c>
      <c r="F3104" s="37" t="s">
        <v>163</v>
      </c>
    </row>
    <row r="3105" spans="1:6" x14ac:dyDescent="0.15">
      <c r="A3105" s="12" t="s">
        <v>6324</v>
      </c>
      <c r="B3105" s="26" t="s">
        <v>6325</v>
      </c>
      <c r="C3105" s="13" t="s">
        <v>143</v>
      </c>
      <c r="D3105" s="12"/>
      <c r="E3105" s="14">
        <v>40080</v>
      </c>
      <c r="F3105" s="13" t="s">
        <v>163</v>
      </c>
    </row>
    <row r="3106" spans="1:6" x14ac:dyDescent="0.15">
      <c r="A3106" s="12" t="s">
        <v>6326</v>
      </c>
      <c r="B3106" s="26" t="s">
        <v>6327</v>
      </c>
      <c r="C3106" s="13" t="s">
        <v>143</v>
      </c>
      <c r="D3106" s="13"/>
      <c r="E3106" s="14">
        <v>40080</v>
      </c>
      <c r="F3106" s="37" t="s">
        <v>163</v>
      </c>
    </row>
    <row r="3107" spans="1:6" x14ac:dyDescent="0.15">
      <c r="A3107" s="12" t="s">
        <v>6328</v>
      </c>
      <c r="B3107" s="26" t="s">
        <v>6329</v>
      </c>
      <c r="C3107" s="13" t="s">
        <v>143</v>
      </c>
      <c r="D3107" s="12"/>
      <c r="E3107" s="14">
        <v>13600</v>
      </c>
      <c r="F3107" s="13" t="s">
        <v>163</v>
      </c>
    </row>
    <row r="3108" spans="1:6" x14ac:dyDescent="0.15">
      <c r="A3108" s="12" t="s">
        <v>6330</v>
      </c>
      <c r="B3108" s="26" t="s">
        <v>6331</v>
      </c>
      <c r="C3108" s="13" t="s">
        <v>143</v>
      </c>
      <c r="D3108" s="13"/>
      <c r="E3108" s="14">
        <v>13600</v>
      </c>
      <c r="F3108" s="37" t="s">
        <v>163</v>
      </c>
    </row>
    <row r="3109" spans="1:6" x14ac:dyDescent="0.15">
      <c r="A3109" s="12" t="s">
        <v>6332</v>
      </c>
      <c r="B3109" s="26" t="s">
        <v>6333</v>
      </c>
      <c r="C3109" s="13" t="s">
        <v>143</v>
      </c>
      <c r="D3109" s="12"/>
      <c r="E3109" s="14">
        <v>25960</v>
      </c>
      <c r="F3109" s="13" t="s">
        <v>163</v>
      </c>
    </row>
    <row r="3110" spans="1:6" x14ac:dyDescent="0.15">
      <c r="A3110" s="12" t="s">
        <v>6334</v>
      </c>
      <c r="B3110" s="26" t="s">
        <v>6335</v>
      </c>
      <c r="C3110" s="13" t="s">
        <v>143</v>
      </c>
      <c r="D3110" s="13"/>
      <c r="E3110" s="14">
        <v>25960</v>
      </c>
      <c r="F3110" s="37" t="s">
        <v>163</v>
      </c>
    </row>
    <row r="3111" spans="1:6" x14ac:dyDescent="0.15">
      <c r="A3111" s="12" t="s">
        <v>6336</v>
      </c>
      <c r="B3111" s="12" t="s">
        <v>6337</v>
      </c>
      <c r="C3111" s="13" t="s">
        <v>143</v>
      </c>
      <c r="D3111" s="12"/>
      <c r="E3111" s="14">
        <v>26550</v>
      </c>
      <c r="F3111" s="13" t="s">
        <v>163</v>
      </c>
    </row>
    <row r="3112" spans="1:6" x14ac:dyDescent="0.15">
      <c r="A3112" s="12" t="s">
        <v>6338</v>
      </c>
      <c r="B3112" s="12" t="s">
        <v>6339</v>
      </c>
      <c r="C3112" s="13" t="s">
        <v>143</v>
      </c>
      <c r="D3112" s="12"/>
      <c r="E3112" s="14">
        <v>26550</v>
      </c>
      <c r="F3112" s="13" t="s">
        <v>163</v>
      </c>
    </row>
    <row r="3113" spans="1:6" x14ac:dyDescent="0.15">
      <c r="A3113" s="12" t="s">
        <v>6340</v>
      </c>
      <c r="B3113" s="12" t="s">
        <v>6341</v>
      </c>
      <c r="C3113" s="13" t="s">
        <v>143</v>
      </c>
      <c r="D3113" s="12"/>
      <c r="E3113" s="14">
        <v>26550</v>
      </c>
      <c r="F3113" s="13" t="s">
        <v>163</v>
      </c>
    </row>
    <row r="3114" spans="1:6" x14ac:dyDescent="0.15">
      <c r="A3114" s="12" t="s">
        <v>6342</v>
      </c>
      <c r="B3114" s="12" t="s">
        <v>6343</v>
      </c>
      <c r="C3114" s="13" t="s">
        <v>143</v>
      </c>
      <c r="D3114" s="12"/>
      <c r="E3114" s="14">
        <v>26550</v>
      </c>
      <c r="F3114" s="13" t="s">
        <v>163</v>
      </c>
    </row>
    <row r="3115" spans="1:6" x14ac:dyDescent="0.15">
      <c r="A3115" s="12" t="s">
        <v>6344</v>
      </c>
      <c r="B3115" s="12" t="s">
        <v>6345</v>
      </c>
      <c r="C3115" s="13" t="s">
        <v>143</v>
      </c>
      <c r="D3115" s="12"/>
      <c r="E3115" s="14">
        <v>30050</v>
      </c>
      <c r="F3115" s="13" t="s">
        <v>163</v>
      </c>
    </row>
    <row r="3116" spans="1:6" x14ac:dyDescent="0.15">
      <c r="A3116" s="12" t="s">
        <v>6346</v>
      </c>
      <c r="B3116" s="12" t="s">
        <v>6347</v>
      </c>
      <c r="C3116" s="13" t="s">
        <v>143</v>
      </c>
      <c r="D3116" s="12"/>
      <c r="E3116" s="14">
        <v>30050</v>
      </c>
      <c r="F3116" s="13" t="s">
        <v>163</v>
      </c>
    </row>
    <row r="3117" spans="1:6" x14ac:dyDescent="0.15">
      <c r="A3117" s="12" t="s">
        <v>6348</v>
      </c>
      <c r="B3117" s="12" t="s">
        <v>6349</v>
      </c>
      <c r="C3117" s="13" t="s">
        <v>143</v>
      </c>
      <c r="D3117" s="12"/>
      <c r="E3117" s="14">
        <v>26550</v>
      </c>
      <c r="F3117" s="13" t="s">
        <v>163</v>
      </c>
    </row>
    <row r="3118" spans="1:6" x14ac:dyDescent="0.15">
      <c r="A3118" s="12" t="s">
        <v>6350</v>
      </c>
      <c r="B3118" s="12" t="s">
        <v>6351</v>
      </c>
      <c r="C3118" s="13" t="s">
        <v>143</v>
      </c>
      <c r="D3118" s="12"/>
      <c r="E3118" s="14">
        <v>26550</v>
      </c>
      <c r="F3118" s="13" t="s">
        <v>163</v>
      </c>
    </row>
    <row r="3119" spans="1:6" x14ac:dyDescent="0.15">
      <c r="A3119" s="12" t="s">
        <v>6352</v>
      </c>
      <c r="B3119" s="12" t="s">
        <v>6353</v>
      </c>
      <c r="C3119" s="13" t="s">
        <v>143</v>
      </c>
      <c r="D3119" s="12"/>
      <c r="E3119" s="14">
        <v>26550</v>
      </c>
      <c r="F3119" s="13" t="s">
        <v>163</v>
      </c>
    </row>
    <row r="3120" spans="1:6" x14ac:dyDescent="0.15">
      <c r="A3120" s="12" t="s">
        <v>6354</v>
      </c>
      <c r="B3120" s="12" t="s">
        <v>6355</v>
      </c>
      <c r="C3120" s="13" t="s">
        <v>143</v>
      </c>
      <c r="D3120" s="12"/>
      <c r="E3120" s="14">
        <v>26550</v>
      </c>
      <c r="F3120" s="13" t="s">
        <v>163</v>
      </c>
    </row>
    <row r="3121" spans="1:6" x14ac:dyDescent="0.15">
      <c r="A3121" s="12" t="s">
        <v>6356</v>
      </c>
      <c r="B3121" s="12" t="s">
        <v>6357</v>
      </c>
      <c r="C3121" s="13" t="s">
        <v>143</v>
      </c>
      <c r="D3121" s="12"/>
      <c r="E3121" s="14">
        <v>206415</v>
      </c>
      <c r="F3121" s="13" t="s">
        <v>163</v>
      </c>
    </row>
    <row r="3122" spans="1:6" x14ac:dyDescent="0.15">
      <c r="A3122" s="12" t="s">
        <v>6358</v>
      </c>
      <c r="B3122" s="26" t="s">
        <v>6359</v>
      </c>
      <c r="C3122" s="13" t="s">
        <v>143</v>
      </c>
      <c r="D3122" s="12"/>
      <c r="E3122" s="14">
        <v>206415</v>
      </c>
      <c r="F3122" s="13" t="s">
        <v>163</v>
      </c>
    </row>
    <row r="3123" spans="1:6" x14ac:dyDescent="0.15">
      <c r="A3123" s="12" t="s">
        <v>6360</v>
      </c>
      <c r="B3123" s="12" t="s">
        <v>6361</v>
      </c>
      <c r="C3123" s="13" t="s">
        <v>143</v>
      </c>
      <c r="D3123" s="12"/>
      <c r="E3123" s="14">
        <v>43950</v>
      </c>
      <c r="F3123" s="13" t="s">
        <v>163</v>
      </c>
    </row>
    <row r="3124" spans="1:6" x14ac:dyDescent="0.15">
      <c r="A3124" s="12" t="s">
        <v>6362</v>
      </c>
      <c r="B3124" s="12" t="s">
        <v>6363</v>
      </c>
      <c r="C3124" s="13" t="s">
        <v>143</v>
      </c>
      <c r="D3124" s="12"/>
      <c r="E3124" s="14">
        <v>43950</v>
      </c>
      <c r="F3124" s="13" t="s">
        <v>163</v>
      </c>
    </row>
    <row r="3125" spans="1:6" x14ac:dyDescent="0.15">
      <c r="A3125" s="12" t="s">
        <v>6364</v>
      </c>
      <c r="B3125" s="12" t="s">
        <v>6365</v>
      </c>
      <c r="C3125" s="13" t="s">
        <v>143</v>
      </c>
      <c r="D3125" s="12"/>
      <c r="E3125" s="14">
        <v>59500</v>
      </c>
      <c r="F3125" s="13" t="s">
        <v>163</v>
      </c>
    </row>
    <row r="3126" spans="1:6" x14ac:dyDescent="0.15">
      <c r="A3126" s="12" t="s">
        <v>6366</v>
      </c>
      <c r="B3126" s="12" t="s">
        <v>6367</v>
      </c>
      <c r="C3126" s="13" t="s">
        <v>143</v>
      </c>
      <c r="D3126" s="12"/>
      <c r="E3126" s="14">
        <v>59500</v>
      </c>
      <c r="F3126" s="13" t="s">
        <v>163</v>
      </c>
    </row>
    <row r="3127" spans="1:6" x14ac:dyDescent="0.15">
      <c r="A3127" s="12" t="s">
        <v>6368</v>
      </c>
      <c r="B3127" s="12" t="s">
        <v>6369</v>
      </c>
      <c r="C3127" s="13" t="s">
        <v>143</v>
      </c>
      <c r="D3127" s="12"/>
      <c r="E3127" s="14">
        <v>15380</v>
      </c>
      <c r="F3127" s="13" t="s">
        <v>163</v>
      </c>
    </row>
    <row r="3128" spans="1:6" x14ac:dyDescent="0.15">
      <c r="A3128" s="12" t="s">
        <v>6370</v>
      </c>
      <c r="B3128" s="12" t="s">
        <v>6371</v>
      </c>
      <c r="C3128" s="13" t="s">
        <v>143</v>
      </c>
      <c r="D3128" s="12"/>
      <c r="E3128" s="14">
        <v>66890</v>
      </c>
      <c r="F3128" s="13" t="s">
        <v>163</v>
      </c>
    </row>
    <row r="3129" spans="1:6" x14ac:dyDescent="0.15">
      <c r="A3129" s="12" t="s">
        <v>6372</v>
      </c>
      <c r="B3129" s="12" t="s">
        <v>6373</v>
      </c>
      <c r="C3129" s="13" t="s">
        <v>143</v>
      </c>
      <c r="D3129" s="12"/>
      <c r="E3129" s="14">
        <v>66890</v>
      </c>
      <c r="F3129" s="13" t="s">
        <v>163</v>
      </c>
    </row>
    <row r="3130" spans="1:6" x14ac:dyDescent="0.15">
      <c r="A3130" s="12" t="s">
        <v>6374</v>
      </c>
      <c r="B3130" s="12" t="s">
        <v>6375</v>
      </c>
      <c r="C3130" s="13" t="s">
        <v>143</v>
      </c>
      <c r="D3130" s="12"/>
      <c r="E3130" s="14">
        <v>35450</v>
      </c>
      <c r="F3130" s="13" t="s">
        <v>163</v>
      </c>
    </row>
    <row r="3131" spans="1:6" x14ac:dyDescent="0.15">
      <c r="A3131" s="12" t="s">
        <v>6376</v>
      </c>
      <c r="B3131" s="12" t="s">
        <v>6377</v>
      </c>
      <c r="C3131" s="13" t="s">
        <v>143</v>
      </c>
      <c r="D3131" s="12"/>
      <c r="E3131" s="14">
        <v>35450</v>
      </c>
      <c r="F3131" s="13" t="s">
        <v>163</v>
      </c>
    </row>
    <row r="3132" spans="1:6" x14ac:dyDescent="0.15">
      <c r="A3132" s="12" t="s">
        <v>6378</v>
      </c>
      <c r="B3132" s="12" t="s">
        <v>6379</v>
      </c>
      <c r="C3132" s="13" t="s">
        <v>143</v>
      </c>
      <c r="D3132" s="12"/>
      <c r="E3132" s="14">
        <v>11550</v>
      </c>
      <c r="F3132" s="13" t="s">
        <v>163</v>
      </c>
    </row>
    <row r="3133" spans="1:6" x14ac:dyDescent="0.15">
      <c r="A3133" s="12" t="s">
        <v>6380</v>
      </c>
      <c r="B3133" s="12" t="s">
        <v>6381</v>
      </c>
      <c r="C3133" s="13" t="s">
        <v>143</v>
      </c>
      <c r="D3133" s="12"/>
      <c r="E3133" s="14">
        <v>11550</v>
      </c>
      <c r="F3133" s="13" t="s">
        <v>163</v>
      </c>
    </row>
    <row r="3134" spans="1:6" x14ac:dyDescent="0.15">
      <c r="A3134" s="12" t="s">
        <v>6382</v>
      </c>
      <c r="B3134" s="12" t="s">
        <v>6383</v>
      </c>
      <c r="C3134" s="13" t="s">
        <v>143</v>
      </c>
      <c r="D3134" s="12"/>
      <c r="E3134" s="14">
        <v>26500</v>
      </c>
      <c r="F3134" s="13" t="s">
        <v>163</v>
      </c>
    </row>
    <row r="3135" spans="1:6" x14ac:dyDescent="0.15">
      <c r="A3135" s="12" t="s">
        <v>6384</v>
      </c>
      <c r="B3135" s="12" t="s">
        <v>6385</v>
      </c>
      <c r="C3135" s="13" t="s">
        <v>143</v>
      </c>
      <c r="D3135" s="12"/>
      <c r="E3135" s="14">
        <v>26500</v>
      </c>
      <c r="F3135" s="13" t="s">
        <v>163</v>
      </c>
    </row>
    <row r="3136" spans="1:6" x14ac:dyDescent="0.15">
      <c r="A3136" s="12" t="s">
        <v>6386</v>
      </c>
      <c r="B3136" s="12" t="s">
        <v>6387</v>
      </c>
      <c r="C3136" s="13" t="s">
        <v>143</v>
      </c>
      <c r="D3136" s="12"/>
      <c r="E3136" s="14">
        <v>42480</v>
      </c>
      <c r="F3136" s="13" t="s">
        <v>163</v>
      </c>
    </row>
    <row r="3137" spans="1:6" x14ac:dyDescent="0.15">
      <c r="A3137" s="12" t="s">
        <v>6388</v>
      </c>
      <c r="B3137" s="12" t="s">
        <v>6389</v>
      </c>
      <c r="C3137" s="13" t="s">
        <v>143</v>
      </c>
      <c r="D3137" s="12"/>
      <c r="E3137" s="14">
        <v>42480</v>
      </c>
      <c r="F3137" s="13" t="s">
        <v>163</v>
      </c>
    </row>
    <row r="3138" spans="1:6" x14ac:dyDescent="0.15">
      <c r="A3138" s="12" t="s">
        <v>6390</v>
      </c>
      <c r="B3138" s="12" t="s">
        <v>6391</v>
      </c>
      <c r="C3138" s="13" t="s">
        <v>143</v>
      </c>
      <c r="D3138" s="12"/>
      <c r="E3138" s="14">
        <v>42480</v>
      </c>
      <c r="F3138" s="13" t="s">
        <v>163</v>
      </c>
    </row>
    <row r="3139" spans="1:6" x14ac:dyDescent="0.15">
      <c r="A3139" s="12" t="s">
        <v>6392</v>
      </c>
      <c r="B3139" s="12" t="s">
        <v>6393</v>
      </c>
      <c r="C3139" s="13" t="s">
        <v>143</v>
      </c>
      <c r="D3139" s="12"/>
      <c r="E3139" s="14">
        <v>42480</v>
      </c>
      <c r="F3139" s="13" t="s">
        <v>163</v>
      </c>
    </row>
    <row r="3140" spans="1:6" x14ac:dyDescent="0.15">
      <c r="A3140" s="12" t="s">
        <v>6394</v>
      </c>
      <c r="B3140" s="12" t="s">
        <v>6395</v>
      </c>
      <c r="C3140" s="13" t="s">
        <v>143</v>
      </c>
      <c r="D3140" s="12"/>
      <c r="E3140" s="14">
        <v>48080</v>
      </c>
      <c r="F3140" s="13" t="s">
        <v>163</v>
      </c>
    </row>
    <row r="3141" spans="1:6" x14ac:dyDescent="0.15">
      <c r="A3141" s="12" t="s">
        <v>6396</v>
      </c>
      <c r="B3141" s="12" t="s">
        <v>6397</v>
      </c>
      <c r="C3141" s="13" t="s">
        <v>143</v>
      </c>
      <c r="D3141" s="12"/>
      <c r="E3141" s="14">
        <v>48080</v>
      </c>
      <c r="F3141" s="13" t="s">
        <v>163</v>
      </c>
    </row>
    <row r="3142" spans="1:6" x14ac:dyDescent="0.15">
      <c r="A3142" s="12" t="s">
        <v>6398</v>
      </c>
      <c r="B3142" s="12" t="s">
        <v>6399</v>
      </c>
      <c r="C3142" s="13" t="s">
        <v>143</v>
      </c>
      <c r="D3142" s="12"/>
      <c r="E3142" s="14">
        <v>42480</v>
      </c>
      <c r="F3142" s="13" t="s">
        <v>163</v>
      </c>
    </row>
    <row r="3143" spans="1:6" x14ac:dyDescent="0.15">
      <c r="A3143" s="12" t="s">
        <v>6400</v>
      </c>
      <c r="B3143" s="12" t="s">
        <v>6401</v>
      </c>
      <c r="C3143" s="13" t="s">
        <v>143</v>
      </c>
      <c r="D3143" s="12"/>
      <c r="E3143" s="14">
        <v>42480</v>
      </c>
      <c r="F3143" s="13" t="s">
        <v>163</v>
      </c>
    </row>
    <row r="3144" spans="1:6" x14ac:dyDescent="0.15">
      <c r="A3144" s="12" t="s">
        <v>6402</v>
      </c>
      <c r="B3144" s="12" t="s">
        <v>6403</v>
      </c>
      <c r="C3144" s="13" t="s">
        <v>143</v>
      </c>
      <c r="D3144" s="12"/>
      <c r="E3144" s="14">
        <v>42480</v>
      </c>
      <c r="F3144" s="13" t="s">
        <v>163</v>
      </c>
    </row>
    <row r="3145" spans="1:6" x14ac:dyDescent="0.15">
      <c r="A3145" s="12" t="s">
        <v>6404</v>
      </c>
      <c r="B3145" s="12" t="s">
        <v>6405</v>
      </c>
      <c r="C3145" s="13" t="s">
        <v>143</v>
      </c>
      <c r="D3145" s="12"/>
      <c r="E3145" s="14">
        <v>42480</v>
      </c>
      <c r="F3145" s="13" t="s">
        <v>163</v>
      </c>
    </row>
    <row r="3146" spans="1:6" x14ac:dyDescent="0.15">
      <c r="A3146" s="12" t="s">
        <v>6406</v>
      </c>
      <c r="B3146" s="12" t="s">
        <v>6407</v>
      </c>
      <c r="C3146" s="13" t="s">
        <v>143</v>
      </c>
      <c r="D3146" s="12"/>
      <c r="E3146" s="14">
        <v>330265</v>
      </c>
      <c r="F3146" s="13" t="s">
        <v>163</v>
      </c>
    </row>
    <row r="3147" spans="1:6" x14ac:dyDescent="0.15">
      <c r="A3147" s="12" t="s">
        <v>6408</v>
      </c>
      <c r="B3147" s="12" t="s">
        <v>6409</v>
      </c>
      <c r="C3147" s="13" t="s">
        <v>143</v>
      </c>
      <c r="D3147" s="12"/>
      <c r="E3147" s="14">
        <v>330265</v>
      </c>
      <c r="F3147" s="13" t="s">
        <v>163</v>
      </c>
    </row>
    <row r="3148" spans="1:6" x14ac:dyDescent="0.15">
      <c r="A3148" s="12" t="s">
        <v>6410</v>
      </c>
      <c r="B3148" s="12" t="s">
        <v>6411</v>
      </c>
      <c r="C3148" s="13" t="s">
        <v>143</v>
      </c>
      <c r="D3148" s="12"/>
      <c r="E3148" s="14">
        <v>70320</v>
      </c>
      <c r="F3148" s="13" t="s">
        <v>163</v>
      </c>
    </row>
    <row r="3149" spans="1:6" x14ac:dyDescent="0.15">
      <c r="A3149" s="12" t="s">
        <v>6412</v>
      </c>
      <c r="B3149" s="12" t="s">
        <v>6413</v>
      </c>
      <c r="C3149" s="13" t="s">
        <v>143</v>
      </c>
      <c r="D3149" s="12"/>
      <c r="E3149" s="14">
        <v>70320</v>
      </c>
      <c r="F3149" s="13" t="s">
        <v>163</v>
      </c>
    </row>
    <row r="3150" spans="1:6" x14ac:dyDescent="0.15">
      <c r="A3150" s="12" t="s">
        <v>6414</v>
      </c>
      <c r="B3150" s="12" t="s">
        <v>6415</v>
      </c>
      <c r="C3150" s="13" t="s">
        <v>143</v>
      </c>
      <c r="D3150" s="12"/>
      <c r="E3150" s="14">
        <v>95200</v>
      </c>
      <c r="F3150" s="13" t="s">
        <v>163</v>
      </c>
    </row>
    <row r="3151" spans="1:6" x14ac:dyDescent="0.15">
      <c r="A3151" s="12" t="s">
        <v>6416</v>
      </c>
      <c r="B3151" s="12" t="s">
        <v>6417</v>
      </c>
      <c r="C3151" s="13" t="s">
        <v>143</v>
      </c>
      <c r="D3151" s="12"/>
      <c r="E3151" s="14">
        <v>95200</v>
      </c>
      <c r="F3151" s="13" t="s">
        <v>163</v>
      </c>
    </row>
    <row r="3152" spans="1:6" x14ac:dyDescent="0.15">
      <c r="A3152" s="12" t="s">
        <v>6418</v>
      </c>
      <c r="B3152" s="12" t="s">
        <v>6419</v>
      </c>
      <c r="C3152" s="13" t="s">
        <v>143</v>
      </c>
      <c r="D3152" s="12"/>
      <c r="E3152" s="14">
        <v>23380</v>
      </c>
      <c r="F3152" s="13" t="s">
        <v>163</v>
      </c>
    </row>
    <row r="3153" spans="1:6" x14ac:dyDescent="0.15">
      <c r="A3153" s="12" t="s">
        <v>6420</v>
      </c>
      <c r="B3153" s="12" t="s">
        <v>6421</v>
      </c>
      <c r="C3153" s="13" t="s">
        <v>143</v>
      </c>
      <c r="D3153" s="12"/>
      <c r="E3153" s="14">
        <v>101670</v>
      </c>
      <c r="F3153" s="13" t="s">
        <v>163</v>
      </c>
    </row>
    <row r="3154" spans="1:6" x14ac:dyDescent="0.15">
      <c r="A3154" s="12" t="s">
        <v>6422</v>
      </c>
      <c r="B3154" s="12" t="s">
        <v>6423</v>
      </c>
      <c r="C3154" s="13" t="s">
        <v>143</v>
      </c>
      <c r="D3154" s="12"/>
      <c r="E3154" s="14">
        <v>101670</v>
      </c>
      <c r="F3154" s="13" t="s">
        <v>163</v>
      </c>
    </row>
    <row r="3155" spans="1:6" x14ac:dyDescent="0.15">
      <c r="A3155" s="12" t="s">
        <v>6424</v>
      </c>
      <c r="B3155" s="12" t="s">
        <v>6425</v>
      </c>
      <c r="C3155" s="13" t="s">
        <v>143</v>
      </c>
      <c r="D3155" s="12"/>
      <c r="E3155" s="14">
        <v>56720</v>
      </c>
      <c r="F3155" s="13" t="s">
        <v>163</v>
      </c>
    </row>
    <row r="3156" spans="1:6" x14ac:dyDescent="0.15">
      <c r="A3156" s="12" t="s">
        <v>6426</v>
      </c>
      <c r="B3156" s="12" t="s">
        <v>6427</v>
      </c>
      <c r="C3156" s="13" t="s">
        <v>143</v>
      </c>
      <c r="D3156" s="12"/>
      <c r="E3156" s="14">
        <v>56720</v>
      </c>
      <c r="F3156" s="13" t="s">
        <v>163</v>
      </c>
    </row>
    <row r="3157" spans="1:6" x14ac:dyDescent="0.15">
      <c r="A3157" s="12" t="s">
        <v>6428</v>
      </c>
      <c r="B3157" s="12" t="s">
        <v>6429</v>
      </c>
      <c r="C3157" s="13" t="s">
        <v>143</v>
      </c>
      <c r="D3157" s="12"/>
      <c r="E3157" s="14">
        <v>18480</v>
      </c>
      <c r="F3157" s="13" t="s">
        <v>163</v>
      </c>
    </row>
    <row r="3158" spans="1:6" x14ac:dyDescent="0.15">
      <c r="A3158" s="12" t="s">
        <v>6430</v>
      </c>
      <c r="B3158" s="12" t="s">
        <v>6431</v>
      </c>
      <c r="C3158" s="13" t="s">
        <v>143</v>
      </c>
      <c r="D3158" s="12"/>
      <c r="E3158" s="14">
        <v>18480</v>
      </c>
      <c r="F3158" s="13" t="s">
        <v>163</v>
      </c>
    </row>
    <row r="3159" spans="1:6" x14ac:dyDescent="0.15">
      <c r="A3159" s="12" t="s">
        <v>6432</v>
      </c>
      <c r="B3159" s="12" t="s">
        <v>6433</v>
      </c>
      <c r="C3159" s="13" t="s">
        <v>143</v>
      </c>
      <c r="D3159" s="12"/>
      <c r="E3159" s="14">
        <v>42400</v>
      </c>
      <c r="F3159" s="13" t="s">
        <v>163</v>
      </c>
    </row>
    <row r="3160" spans="1:6" x14ac:dyDescent="0.15">
      <c r="A3160" s="12" t="s">
        <v>6434</v>
      </c>
      <c r="B3160" s="12" t="s">
        <v>6435</v>
      </c>
      <c r="C3160" s="13" t="s">
        <v>143</v>
      </c>
      <c r="D3160" s="12"/>
      <c r="E3160" s="14">
        <v>42400</v>
      </c>
      <c r="F3160" s="13" t="s">
        <v>163</v>
      </c>
    </row>
    <row r="3161" spans="1:6" x14ac:dyDescent="0.15">
      <c r="A3161" s="12" t="s">
        <v>6436</v>
      </c>
      <c r="B3161" s="26" t="s">
        <v>6437</v>
      </c>
      <c r="C3161" s="13" t="s">
        <v>143</v>
      </c>
      <c r="D3161" s="12"/>
      <c r="E3161" s="14">
        <v>0</v>
      </c>
      <c r="F3161" s="13" t="s">
        <v>163</v>
      </c>
    </row>
    <row r="3162" spans="1:6" x14ac:dyDescent="0.15">
      <c r="A3162" s="12" t="s">
        <v>6438</v>
      </c>
      <c r="B3162" s="26" t="s">
        <v>6439</v>
      </c>
      <c r="C3162" s="13" t="s">
        <v>143</v>
      </c>
      <c r="D3162" s="13"/>
      <c r="E3162" s="14">
        <v>0</v>
      </c>
      <c r="F3162" s="37" t="s">
        <v>163</v>
      </c>
    </row>
    <row r="3163" spans="1:6" x14ac:dyDescent="0.15">
      <c r="A3163" s="12" t="s">
        <v>6440</v>
      </c>
      <c r="B3163" s="26" t="s">
        <v>6441</v>
      </c>
      <c r="C3163" s="13" t="s">
        <v>143</v>
      </c>
      <c r="D3163" s="12"/>
      <c r="E3163" s="14">
        <v>0</v>
      </c>
      <c r="F3163" s="13" t="s">
        <v>163</v>
      </c>
    </row>
    <row r="3164" spans="1:6" x14ac:dyDescent="0.15">
      <c r="A3164" s="12" t="s">
        <v>6442</v>
      </c>
      <c r="B3164" s="26" t="s">
        <v>6443</v>
      </c>
      <c r="C3164" s="13" t="s">
        <v>143</v>
      </c>
      <c r="D3164" s="12"/>
      <c r="E3164" s="14">
        <v>0</v>
      </c>
      <c r="F3164" s="13" t="s">
        <v>163</v>
      </c>
    </row>
    <row r="3165" spans="1:6" x14ac:dyDescent="0.15">
      <c r="A3165" s="12" t="s">
        <v>6444</v>
      </c>
      <c r="B3165" s="26" t="s">
        <v>6445</v>
      </c>
      <c r="C3165" s="13" t="s">
        <v>143</v>
      </c>
      <c r="D3165" s="13"/>
      <c r="E3165" s="14">
        <v>0</v>
      </c>
      <c r="F3165" s="37" t="s">
        <v>163</v>
      </c>
    </row>
    <row r="3166" spans="1:6" x14ac:dyDescent="0.15">
      <c r="A3166" s="12" t="s">
        <v>6446</v>
      </c>
      <c r="B3166" s="26" t="s">
        <v>6447</v>
      </c>
      <c r="C3166" s="13" t="s">
        <v>143</v>
      </c>
      <c r="D3166" s="12"/>
      <c r="E3166" s="14">
        <v>0</v>
      </c>
      <c r="F3166" s="13" t="s">
        <v>163</v>
      </c>
    </row>
    <row r="3167" spans="1:6" x14ac:dyDescent="0.15">
      <c r="A3167" s="12" t="s">
        <v>6448</v>
      </c>
      <c r="B3167" s="26" t="s">
        <v>6449</v>
      </c>
      <c r="C3167" s="13" t="s">
        <v>143</v>
      </c>
      <c r="D3167" s="12"/>
      <c r="E3167" s="14">
        <v>14500</v>
      </c>
      <c r="F3167" s="13" t="s">
        <v>163</v>
      </c>
    </row>
    <row r="3168" spans="1:6" x14ac:dyDescent="0.15">
      <c r="A3168" s="12" t="s">
        <v>6450</v>
      </c>
      <c r="B3168" s="26" t="s">
        <v>6451</v>
      </c>
      <c r="C3168" s="13" t="s">
        <v>143</v>
      </c>
      <c r="D3168" s="13"/>
      <c r="E3168" s="14">
        <v>14500</v>
      </c>
      <c r="F3168" s="37" t="s">
        <v>163</v>
      </c>
    </row>
    <row r="3169" spans="1:6" x14ac:dyDescent="0.15">
      <c r="A3169" s="12" t="s">
        <v>6452</v>
      </c>
      <c r="B3169" s="26" t="s">
        <v>6453</v>
      </c>
      <c r="C3169" s="13" t="s">
        <v>139</v>
      </c>
      <c r="D3169" s="12"/>
      <c r="E3169" s="14">
        <v>21000</v>
      </c>
      <c r="F3169" s="13" t="s">
        <v>163</v>
      </c>
    </row>
    <row r="3170" spans="1:6" x14ac:dyDescent="0.15">
      <c r="A3170" s="12" t="s">
        <v>6454</v>
      </c>
      <c r="B3170" s="26" t="s">
        <v>6455</v>
      </c>
      <c r="C3170" s="13" t="s">
        <v>140</v>
      </c>
      <c r="D3170" s="13"/>
      <c r="E3170" s="14">
        <v>9000</v>
      </c>
      <c r="F3170" s="13" t="s">
        <v>163</v>
      </c>
    </row>
    <row r="3171" spans="1:6" x14ac:dyDescent="0.15">
      <c r="A3171" s="12" t="s">
        <v>6456</v>
      </c>
      <c r="B3171" s="26" t="s">
        <v>6457</v>
      </c>
      <c r="C3171" s="13" t="s">
        <v>140</v>
      </c>
      <c r="D3171" s="13"/>
      <c r="E3171" s="14">
        <v>9000</v>
      </c>
      <c r="F3171" s="13" t="s">
        <v>163</v>
      </c>
    </row>
    <row r="3172" spans="1:6" x14ac:dyDescent="0.15">
      <c r="A3172" s="12" t="s">
        <v>6458</v>
      </c>
      <c r="B3172" s="26" t="s">
        <v>6459</v>
      </c>
      <c r="C3172" s="13" t="s">
        <v>143</v>
      </c>
      <c r="D3172" s="12"/>
      <c r="E3172" s="14">
        <v>14500</v>
      </c>
      <c r="F3172" s="13" t="s">
        <v>163</v>
      </c>
    </row>
    <row r="3173" spans="1:6" x14ac:dyDescent="0.15">
      <c r="A3173" s="12" t="s">
        <v>6460</v>
      </c>
      <c r="B3173" s="26" t="s">
        <v>6461</v>
      </c>
      <c r="C3173" s="13" t="s">
        <v>143</v>
      </c>
      <c r="D3173" s="13"/>
      <c r="E3173" s="14">
        <v>14500</v>
      </c>
      <c r="F3173" s="37" t="s">
        <v>163</v>
      </c>
    </row>
    <row r="3174" spans="1:6" x14ac:dyDescent="0.15">
      <c r="A3174" s="12" t="s">
        <v>6462</v>
      </c>
      <c r="B3174" s="26" t="s">
        <v>6463</v>
      </c>
      <c r="C3174" s="13" t="s">
        <v>139</v>
      </c>
      <c r="D3174" s="12"/>
      <c r="E3174" s="14">
        <v>21000</v>
      </c>
      <c r="F3174" s="13" t="s">
        <v>163</v>
      </c>
    </row>
    <row r="3175" spans="1:6" x14ac:dyDescent="0.15">
      <c r="A3175" s="12" t="s">
        <v>6464</v>
      </c>
      <c r="B3175" s="26" t="s">
        <v>6465</v>
      </c>
      <c r="C3175" s="13" t="s">
        <v>140</v>
      </c>
      <c r="D3175" s="13"/>
      <c r="E3175" s="14">
        <v>9000</v>
      </c>
      <c r="F3175" s="13" t="s">
        <v>163</v>
      </c>
    </row>
    <row r="3176" spans="1:6" x14ac:dyDescent="0.15">
      <c r="A3176" s="12" t="s">
        <v>6466</v>
      </c>
      <c r="B3176" s="26" t="s">
        <v>6467</v>
      </c>
      <c r="C3176" s="13" t="s">
        <v>140</v>
      </c>
      <c r="D3176" s="13"/>
      <c r="E3176" s="14">
        <v>9000</v>
      </c>
      <c r="F3176" s="13" t="s">
        <v>163</v>
      </c>
    </row>
    <row r="3177" spans="1:6" x14ac:dyDescent="0.15">
      <c r="A3177" s="12" t="s">
        <v>6468</v>
      </c>
      <c r="B3177" s="26" t="s">
        <v>6469</v>
      </c>
      <c r="C3177" s="13" t="s">
        <v>143</v>
      </c>
      <c r="D3177" s="12"/>
      <c r="E3177" s="14">
        <v>0</v>
      </c>
      <c r="F3177" s="13" t="s">
        <v>163</v>
      </c>
    </row>
    <row r="3178" spans="1:6" x14ac:dyDescent="0.15">
      <c r="A3178" s="12" t="s">
        <v>6470</v>
      </c>
      <c r="B3178" s="26" t="s">
        <v>6471</v>
      </c>
      <c r="C3178" s="13" t="s">
        <v>143</v>
      </c>
      <c r="D3178" s="13"/>
      <c r="E3178" s="14">
        <v>0</v>
      </c>
      <c r="F3178" s="37" t="s">
        <v>163</v>
      </c>
    </row>
    <row r="3179" spans="1:6" x14ac:dyDescent="0.15">
      <c r="A3179" s="12" t="s">
        <v>6472</v>
      </c>
      <c r="B3179" s="26" t="s">
        <v>6473</v>
      </c>
      <c r="C3179" s="13" t="s">
        <v>143</v>
      </c>
      <c r="D3179" s="12"/>
      <c r="E3179" s="14">
        <v>0</v>
      </c>
      <c r="F3179" s="13" t="s">
        <v>163</v>
      </c>
    </row>
    <row r="3180" spans="1:6" x14ac:dyDescent="0.15">
      <c r="A3180" s="12" t="s">
        <v>6474</v>
      </c>
      <c r="B3180" s="26" t="s">
        <v>6475</v>
      </c>
      <c r="C3180" s="13" t="s">
        <v>143</v>
      </c>
      <c r="D3180" s="13"/>
      <c r="E3180" s="14">
        <v>0</v>
      </c>
      <c r="F3180" s="37" t="s">
        <v>163</v>
      </c>
    </row>
    <row r="3181" spans="1:6" x14ac:dyDescent="0.15">
      <c r="A3181" s="12" t="s">
        <v>6476</v>
      </c>
      <c r="B3181" s="26" t="s">
        <v>6477</v>
      </c>
      <c r="C3181" s="13" t="s">
        <v>143</v>
      </c>
      <c r="D3181" s="12"/>
      <c r="E3181" s="14">
        <v>0</v>
      </c>
      <c r="F3181" s="13" t="s">
        <v>163</v>
      </c>
    </row>
    <row r="3182" spans="1:6" x14ac:dyDescent="0.15">
      <c r="A3182" s="12" t="s">
        <v>6478</v>
      </c>
      <c r="B3182" s="26" t="s">
        <v>6479</v>
      </c>
      <c r="C3182" s="13" t="s">
        <v>143</v>
      </c>
      <c r="D3182" s="12"/>
      <c r="E3182" s="14">
        <v>0</v>
      </c>
      <c r="F3182" s="13" t="s">
        <v>163</v>
      </c>
    </row>
    <row r="3183" spans="1:6" x14ac:dyDescent="0.15">
      <c r="A3183" s="12" t="s">
        <v>6480</v>
      </c>
      <c r="B3183" s="26" t="s">
        <v>6481</v>
      </c>
      <c r="C3183" s="13" t="s">
        <v>143</v>
      </c>
      <c r="D3183" s="12"/>
      <c r="E3183" s="14">
        <v>0</v>
      </c>
      <c r="F3183" s="13" t="s">
        <v>163</v>
      </c>
    </row>
    <row r="3184" spans="1:6" x14ac:dyDescent="0.15">
      <c r="A3184" s="12" t="s">
        <v>6482</v>
      </c>
      <c r="B3184" s="26" t="s">
        <v>6483</v>
      </c>
      <c r="C3184" s="13" t="s">
        <v>143</v>
      </c>
      <c r="D3184" s="12"/>
      <c r="E3184" s="14">
        <v>14500</v>
      </c>
      <c r="F3184" s="13" t="s">
        <v>163</v>
      </c>
    </row>
    <row r="3185" spans="1:6" x14ac:dyDescent="0.15">
      <c r="A3185" s="12" t="s">
        <v>6484</v>
      </c>
      <c r="B3185" s="26" t="s">
        <v>6485</v>
      </c>
      <c r="C3185" s="13" t="s">
        <v>143</v>
      </c>
      <c r="D3185" s="13"/>
      <c r="E3185" s="14">
        <v>14500</v>
      </c>
      <c r="F3185" s="37" t="s">
        <v>163</v>
      </c>
    </row>
    <row r="3186" spans="1:6" x14ac:dyDescent="0.15">
      <c r="A3186" s="12" t="s">
        <v>6486</v>
      </c>
      <c r="B3186" s="26" t="s">
        <v>6487</v>
      </c>
      <c r="C3186" s="13" t="s">
        <v>139</v>
      </c>
      <c r="D3186" s="12"/>
      <c r="E3186" s="14">
        <v>21000</v>
      </c>
      <c r="F3186" s="13" t="s">
        <v>163</v>
      </c>
    </row>
    <row r="3187" spans="1:6" x14ac:dyDescent="0.15">
      <c r="A3187" s="12" t="s">
        <v>6488</v>
      </c>
      <c r="B3187" s="26" t="s">
        <v>6489</v>
      </c>
      <c r="C3187" s="13" t="s">
        <v>140</v>
      </c>
      <c r="D3187" s="13"/>
      <c r="E3187" s="14">
        <v>9000</v>
      </c>
      <c r="F3187" s="13" t="s">
        <v>163</v>
      </c>
    </row>
    <row r="3188" spans="1:6" x14ac:dyDescent="0.15">
      <c r="A3188" s="12" t="s">
        <v>6490</v>
      </c>
      <c r="B3188" s="26" t="s">
        <v>6491</v>
      </c>
      <c r="C3188" s="13" t="s">
        <v>140</v>
      </c>
      <c r="D3188" s="13"/>
      <c r="E3188" s="14">
        <v>9000</v>
      </c>
      <c r="F3188" s="13" t="s">
        <v>163</v>
      </c>
    </row>
    <row r="3189" spans="1:6" x14ac:dyDescent="0.15">
      <c r="A3189" s="12" t="s">
        <v>6492</v>
      </c>
      <c r="B3189" s="26" t="s">
        <v>6493</v>
      </c>
      <c r="C3189" s="13" t="s">
        <v>143</v>
      </c>
      <c r="D3189" s="12"/>
      <c r="E3189" s="14">
        <v>0</v>
      </c>
      <c r="F3189" s="13" t="s">
        <v>163</v>
      </c>
    </row>
    <row r="3190" spans="1:6" x14ac:dyDescent="0.15">
      <c r="A3190" s="12" t="s">
        <v>6494</v>
      </c>
      <c r="B3190" s="26" t="s">
        <v>6495</v>
      </c>
      <c r="C3190" s="13" t="s">
        <v>143</v>
      </c>
      <c r="D3190" s="12"/>
      <c r="E3190" s="14">
        <v>14500</v>
      </c>
      <c r="F3190" s="13" t="s">
        <v>163</v>
      </c>
    </row>
    <row r="3191" spans="1:6" x14ac:dyDescent="0.15">
      <c r="A3191" s="12" t="s">
        <v>6496</v>
      </c>
      <c r="B3191" s="26" t="s">
        <v>6497</v>
      </c>
      <c r="C3191" s="13" t="s">
        <v>143</v>
      </c>
      <c r="D3191" s="13"/>
      <c r="E3191" s="14">
        <v>14500</v>
      </c>
      <c r="F3191" s="37" t="s">
        <v>163</v>
      </c>
    </row>
    <row r="3192" spans="1:6" x14ac:dyDescent="0.15">
      <c r="A3192" s="12" t="s">
        <v>6498</v>
      </c>
      <c r="B3192" s="26" t="s">
        <v>6499</v>
      </c>
      <c r="C3192" s="13" t="s">
        <v>139</v>
      </c>
      <c r="D3192" s="12"/>
      <c r="E3192" s="14">
        <v>21000</v>
      </c>
      <c r="F3192" s="13" t="s">
        <v>163</v>
      </c>
    </row>
    <row r="3193" spans="1:6" x14ac:dyDescent="0.15">
      <c r="A3193" s="12" t="s">
        <v>6500</v>
      </c>
      <c r="B3193" s="26" t="s">
        <v>6501</v>
      </c>
      <c r="C3193" s="13" t="s">
        <v>140</v>
      </c>
      <c r="D3193" s="13"/>
      <c r="E3193" s="14">
        <v>9000</v>
      </c>
      <c r="F3193" s="13" t="s">
        <v>163</v>
      </c>
    </row>
    <row r="3194" spans="1:6" x14ac:dyDescent="0.15">
      <c r="A3194" s="12" t="s">
        <v>6502</v>
      </c>
      <c r="B3194" s="26" t="s">
        <v>6503</v>
      </c>
      <c r="C3194" s="13" t="s">
        <v>140</v>
      </c>
      <c r="D3194" s="13"/>
      <c r="E3194" s="14">
        <v>9000</v>
      </c>
      <c r="F3194" s="13" t="s">
        <v>163</v>
      </c>
    </row>
    <row r="3195" spans="1:6" x14ac:dyDescent="0.15">
      <c r="A3195" s="12" t="s">
        <v>6504</v>
      </c>
      <c r="B3195" s="26" t="s">
        <v>6505</v>
      </c>
      <c r="C3195" s="13" t="s">
        <v>143</v>
      </c>
      <c r="D3195" s="12"/>
      <c r="E3195" s="14">
        <v>0</v>
      </c>
      <c r="F3195" s="13" t="s">
        <v>163</v>
      </c>
    </row>
    <row r="3196" spans="1:6" x14ac:dyDescent="0.15">
      <c r="A3196" s="12" t="s">
        <v>6506</v>
      </c>
      <c r="B3196" s="26" t="s">
        <v>6507</v>
      </c>
      <c r="C3196" s="13" t="s">
        <v>143</v>
      </c>
      <c r="D3196" s="12"/>
      <c r="E3196" s="14">
        <v>0</v>
      </c>
      <c r="F3196" s="13" t="s">
        <v>163</v>
      </c>
    </row>
    <row r="3197" spans="1:6" x14ac:dyDescent="0.15">
      <c r="A3197" s="12" t="s">
        <v>6508</v>
      </c>
      <c r="B3197" s="26" t="s">
        <v>6509</v>
      </c>
      <c r="C3197" s="13" t="s">
        <v>143</v>
      </c>
      <c r="D3197" s="12"/>
      <c r="E3197" s="14">
        <v>0</v>
      </c>
      <c r="F3197" s="13" t="s">
        <v>163</v>
      </c>
    </row>
    <row r="3198" spans="1:6" x14ac:dyDescent="0.15">
      <c r="A3198" s="12" t="s">
        <v>6510</v>
      </c>
      <c r="B3198" s="26" t="s">
        <v>6511</v>
      </c>
      <c r="C3198" s="13" t="s">
        <v>143</v>
      </c>
      <c r="D3198" s="12"/>
      <c r="E3198" s="14">
        <v>0</v>
      </c>
      <c r="F3198" s="13" t="s">
        <v>163</v>
      </c>
    </row>
    <row r="3199" spans="1:6" x14ac:dyDescent="0.15">
      <c r="A3199" s="12" t="s">
        <v>6512</v>
      </c>
      <c r="B3199" s="26" t="s">
        <v>6513</v>
      </c>
      <c r="C3199" s="13" t="s">
        <v>143</v>
      </c>
      <c r="D3199" s="12"/>
      <c r="E3199" s="14">
        <v>0</v>
      </c>
      <c r="F3199" s="13" t="s">
        <v>163</v>
      </c>
    </row>
    <row r="3200" spans="1:6" x14ac:dyDescent="0.15">
      <c r="A3200" s="12" t="s">
        <v>6514</v>
      </c>
      <c r="B3200" s="26" t="s">
        <v>6515</v>
      </c>
      <c r="C3200" s="13" t="s">
        <v>143</v>
      </c>
      <c r="D3200" s="12"/>
      <c r="E3200" s="14">
        <v>0</v>
      </c>
      <c r="F3200" s="13" t="s">
        <v>163</v>
      </c>
    </row>
    <row r="3201" spans="1:6" x14ac:dyDescent="0.15">
      <c r="A3201" s="12" t="s">
        <v>6516</v>
      </c>
      <c r="B3201" s="26" t="s">
        <v>6517</v>
      </c>
      <c r="C3201" s="13" t="s">
        <v>139</v>
      </c>
      <c r="D3201" s="12"/>
      <c r="E3201" s="14">
        <v>9950</v>
      </c>
      <c r="F3201" s="13" t="s">
        <v>163</v>
      </c>
    </row>
    <row r="3202" spans="1:6" x14ac:dyDescent="0.15">
      <c r="A3202" s="12" t="s">
        <v>6518</v>
      </c>
      <c r="B3202" s="26" t="s">
        <v>6519</v>
      </c>
      <c r="C3202" s="13" t="s">
        <v>139</v>
      </c>
      <c r="D3202" s="12"/>
      <c r="E3202" s="14">
        <v>0</v>
      </c>
      <c r="F3202" s="13" t="s">
        <v>163</v>
      </c>
    </row>
    <row r="3203" spans="1:6" x14ac:dyDescent="0.15">
      <c r="A3203" s="12" t="s">
        <v>6520</v>
      </c>
      <c r="B3203" s="26" t="s">
        <v>6521</v>
      </c>
      <c r="C3203" s="13" t="s">
        <v>139</v>
      </c>
      <c r="D3203" s="12"/>
      <c r="E3203" s="14">
        <v>0</v>
      </c>
      <c r="F3203" s="13" t="s">
        <v>163</v>
      </c>
    </row>
    <row r="3204" spans="1:6" x14ac:dyDescent="0.15">
      <c r="A3204" s="12" t="s">
        <v>6522</v>
      </c>
      <c r="B3204" s="26" t="s">
        <v>6523</v>
      </c>
      <c r="C3204" s="13" t="s">
        <v>139</v>
      </c>
      <c r="D3204" s="12"/>
      <c r="E3204" s="14">
        <v>62700</v>
      </c>
      <c r="F3204" s="13" t="s">
        <v>163</v>
      </c>
    </row>
    <row r="3205" spans="1:6" x14ac:dyDescent="0.15">
      <c r="A3205" s="12" t="s">
        <v>6524</v>
      </c>
      <c r="B3205" s="26" t="s">
        <v>6525</v>
      </c>
      <c r="C3205" s="13" t="s">
        <v>139</v>
      </c>
      <c r="D3205" s="12"/>
      <c r="E3205" s="14">
        <v>62700</v>
      </c>
      <c r="F3205" s="13" t="s">
        <v>163</v>
      </c>
    </row>
    <row r="3206" spans="1:6" x14ac:dyDescent="0.15">
      <c r="A3206" s="12" t="s">
        <v>6526</v>
      </c>
      <c r="B3206" s="26" t="s">
        <v>6527</v>
      </c>
      <c r="C3206" s="13" t="s">
        <v>139</v>
      </c>
      <c r="D3206" s="12"/>
      <c r="E3206" s="14">
        <v>9950</v>
      </c>
      <c r="F3206" s="13" t="s">
        <v>163</v>
      </c>
    </row>
    <row r="3207" spans="1:6" x14ac:dyDescent="0.15">
      <c r="A3207" s="12" t="s">
        <v>6528</v>
      </c>
      <c r="B3207" s="26" t="s">
        <v>6529</v>
      </c>
      <c r="C3207" s="13" t="s">
        <v>139</v>
      </c>
      <c r="D3207" s="12"/>
      <c r="E3207" s="14">
        <v>9950</v>
      </c>
      <c r="F3207" s="13" t="s">
        <v>163</v>
      </c>
    </row>
    <row r="3208" spans="1:6" x14ac:dyDescent="0.15">
      <c r="A3208" s="12" t="s">
        <v>6530</v>
      </c>
      <c r="B3208" s="26" t="s">
        <v>6531</v>
      </c>
      <c r="C3208" s="13" t="s">
        <v>139</v>
      </c>
      <c r="D3208" s="12"/>
      <c r="E3208" s="14">
        <v>9950</v>
      </c>
      <c r="F3208" s="13" t="s">
        <v>163</v>
      </c>
    </row>
    <row r="3209" spans="1:6" x14ac:dyDescent="0.15">
      <c r="A3209" s="12" t="s">
        <v>6532</v>
      </c>
      <c r="B3209" s="26" t="s">
        <v>6533</v>
      </c>
      <c r="C3209" s="13" t="s">
        <v>139</v>
      </c>
      <c r="D3209" s="12"/>
      <c r="E3209" s="14">
        <v>9950</v>
      </c>
      <c r="F3209" s="13" t="s">
        <v>163</v>
      </c>
    </row>
    <row r="3210" spans="1:6" x14ac:dyDescent="0.15">
      <c r="A3210" s="12" t="s">
        <v>6534</v>
      </c>
      <c r="B3210" s="26" t="s">
        <v>6535</v>
      </c>
      <c r="C3210" s="13" t="s">
        <v>139</v>
      </c>
      <c r="D3210" s="12"/>
      <c r="E3210" s="14">
        <v>7850</v>
      </c>
      <c r="F3210" s="13" t="s">
        <v>163</v>
      </c>
    </row>
    <row r="3211" spans="1:6" x14ac:dyDescent="0.15">
      <c r="A3211" s="12" t="s">
        <v>6536</v>
      </c>
      <c r="B3211" s="26" t="s">
        <v>6537</v>
      </c>
      <c r="C3211" s="13" t="s">
        <v>139</v>
      </c>
      <c r="D3211" s="12"/>
      <c r="E3211" s="14">
        <v>7850</v>
      </c>
      <c r="F3211" s="13" t="s">
        <v>163</v>
      </c>
    </row>
    <row r="3212" spans="1:6" x14ac:dyDescent="0.15">
      <c r="A3212" s="12" t="s">
        <v>6538</v>
      </c>
      <c r="B3212" s="26" t="s">
        <v>6539</v>
      </c>
      <c r="C3212" s="13" t="s">
        <v>139</v>
      </c>
      <c r="D3212" s="12"/>
      <c r="E3212" s="14">
        <v>9950</v>
      </c>
      <c r="F3212" s="13" t="s">
        <v>163</v>
      </c>
    </row>
    <row r="3213" spans="1:6" x14ac:dyDescent="0.15">
      <c r="A3213" s="12" t="s">
        <v>6540</v>
      </c>
      <c r="B3213" s="26" t="s">
        <v>6541</v>
      </c>
      <c r="C3213" s="13" t="s">
        <v>139</v>
      </c>
      <c r="D3213" s="12"/>
      <c r="E3213" s="14">
        <v>9950</v>
      </c>
      <c r="F3213" s="13" t="s">
        <v>163</v>
      </c>
    </row>
    <row r="3214" spans="1:6" x14ac:dyDescent="0.15">
      <c r="A3214" s="12" t="s">
        <v>6542</v>
      </c>
      <c r="B3214" s="26" t="s">
        <v>6543</v>
      </c>
      <c r="C3214" s="13" t="s">
        <v>139</v>
      </c>
      <c r="D3214" s="12"/>
      <c r="E3214" s="14">
        <v>0</v>
      </c>
      <c r="F3214" s="13" t="s">
        <v>163</v>
      </c>
    </row>
    <row r="3215" spans="1:6" x14ac:dyDescent="0.15">
      <c r="A3215" s="12" t="s">
        <v>6544</v>
      </c>
      <c r="B3215" s="26" t="s">
        <v>6545</v>
      </c>
      <c r="C3215" s="13" t="s">
        <v>139</v>
      </c>
      <c r="D3215" s="12"/>
      <c r="E3215" s="14">
        <v>0</v>
      </c>
      <c r="F3215" s="13" t="s">
        <v>163</v>
      </c>
    </row>
    <row r="3216" spans="1:6" x14ac:dyDescent="0.15">
      <c r="A3216" s="12" t="s">
        <v>6546</v>
      </c>
      <c r="B3216" s="26" t="s">
        <v>6547</v>
      </c>
      <c r="C3216" s="13" t="s">
        <v>139</v>
      </c>
      <c r="D3216" s="12"/>
      <c r="E3216" s="14">
        <v>0</v>
      </c>
      <c r="F3216" s="13" t="s">
        <v>163</v>
      </c>
    </row>
    <row r="3217" spans="1:6" x14ac:dyDescent="0.15">
      <c r="A3217" s="12" t="s">
        <v>6548</v>
      </c>
      <c r="B3217" s="26" t="s">
        <v>6549</v>
      </c>
      <c r="C3217" s="13" t="s">
        <v>139</v>
      </c>
      <c r="D3217" s="12"/>
      <c r="E3217" s="14">
        <v>0</v>
      </c>
      <c r="F3217" s="13" t="s">
        <v>163</v>
      </c>
    </row>
    <row r="3218" spans="1:6" x14ac:dyDescent="0.15">
      <c r="A3218" s="12" t="s">
        <v>6550</v>
      </c>
      <c r="B3218" s="26" t="s">
        <v>6551</v>
      </c>
      <c r="C3218" s="13" t="s">
        <v>139</v>
      </c>
      <c r="D3218" s="12"/>
      <c r="E3218" s="14">
        <v>0</v>
      </c>
      <c r="F3218" s="13" t="s">
        <v>163</v>
      </c>
    </row>
    <row r="3219" spans="1:6" x14ac:dyDescent="0.15">
      <c r="A3219" s="12" t="s">
        <v>6552</v>
      </c>
      <c r="B3219" s="26" t="s">
        <v>6553</v>
      </c>
      <c r="C3219" s="13" t="s">
        <v>139</v>
      </c>
      <c r="D3219" s="12"/>
      <c r="E3219" s="14">
        <v>0</v>
      </c>
      <c r="F3219" s="13" t="s">
        <v>163</v>
      </c>
    </row>
    <row r="3220" spans="1:6" x14ac:dyDescent="0.15">
      <c r="A3220" s="12" t="s">
        <v>6554</v>
      </c>
      <c r="B3220" s="26" t="s">
        <v>6555</v>
      </c>
      <c r="C3220" s="13" t="s">
        <v>139</v>
      </c>
      <c r="D3220" s="12"/>
      <c r="E3220" s="14">
        <v>0</v>
      </c>
      <c r="F3220" s="13" t="s">
        <v>163</v>
      </c>
    </row>
    <row r="3221" spans="1:6" x14ac:dyDescent="0.15">
      <c r="A3221" s="12" t="s">
        <v>6556</v>
      </c>
      <c r="B3221" s="26" t="s">
        <v>6557</v>
      </c>
      <c r="C3221" s="13" t="s">
        <v>139</v>
      </c>
      <c r="D3221" s="12"/>
      <c r="E3221" s="14">
        <v>0</v>
      </c>
      <c r="F3221" s="13" t="s">
        <v>163</v>
      </c>
    </row>
    <row r="3222" spans="1:6" x14ac:dyDescent="0.15">
      <c r="A3222" s="12" t="s">
        <v>6558</v>
      </c>
      <c r="B3222" s="26" t="s">
        <v>6559</v>
      </c>
      <c r="C3222" s="13" t="s">
        <v>139</v>
      </c>
      <c r="D3222" s="12"/>
      <c r="E3222" s="14">
        <v>0</v>
      </c>
      <c r="F3222" s="13" t="s">
        <v>163</v>
      </c>
    </row>
    <row r="3223" spans="1:6" x14ac:dyDescent="0.15">
      <c r="A3223" s="12" t="s">
        <v>6560</v>
      </c>
      <c r="B3223" s="26" t="s">
        <v>6561</v>
      </c>
      <c r="C3223" s="13" t="s">
        <v>139</v>
      </c>
      <c r="D3223" s="12"/>
      <c r="E3223" s="14">
        <v>0</v>
      </c>
      <c r="F3223" s="13" t="s">
        <v>163</v>
      </c>
    </row>
    <row r="3224" spans="1:6" x14ac:dyDescent="0.15">
      <c r="A3224" s="12" t="s">
        <v>6562</v>
      </c>
      <c r="B3224" s="26" t="s">
        <v>6563</v>
      </c>
      <c r="C3224" s="13" t="s">
        <v>139</v>
      </c>
      <c r="D3224" s="12"/>
      <c r="E3224" s="14">
        <v>0</v>
      </c>
      <c r="F3224" s="13" t="s">
        <v>163</v>
      </c>
    </row>
    <row r="3225" spans="1:6" x14ac:dyDescent="0.15">
      <c r="A3225" s="12" t="s">
        <v>6564</v>
      </c>
      <c r="B3225" s="26" t="s">
        <v>6565</v>
      </c>
      <c r="C3225" s="13" t="s">
        <v>139</v>
      </c>
      <c r="D3225" s="12"/>
      <c r="E3225" s="14">
        <v>0</v>
      </c>
      <c r="F3225" s="13" t="s">
        <v>163</v>
      </c>
    </row>
    <row r="3226" spans="1:6" x14ac:dyDescent="0.15">
      <c r="A3226" s="12" t="s">
        <v>6566</v>
      </c>
      <c r="B3226" s="26" t="s">
        <v>6567</v>
      </c>
      <c r="C3226" s="13" t="s">
        <v>139</v>
      </c>
      <c r="D3226" s="12"/>
      <c r="E3226" s="14">
        <v>0</v>
      </c>
      <c r="F3226" s="13" t="s">
        <v>163</v>
      </c>
    </row>
    <row r="3227" spans="1:6" x14ac:dyDescent="0.15">
      <c r="A3227" s="12" t="s">
        <v>6568</v>
      </c>
      <c r="B3227" s="26" t="s">
        <v>6569</v>
      </c>
      <c r="C3227" s="13" t="s">
        <v>139</v>
      </c>
      <c r="D3227" s="12"/>
      <c r="E3227" s="14">
        <v>0</v>
      </c>
      <c r="F3227" s="13" t="s">
        <v>163</v>
      </c>
    </row>
    <row r="3228" spans="1:6" x14ac:dyDescent="0.15">
      <c r="A3228" s="12" t="s">
        <v>6570</v>
      </c>
      <c r="B3228" s="26" t="s">
        <v>6571</v>
      </c>
      <c r="C3228" s="13" t="s">
        <v>139</v>
      </c>
      <c r="D3228" s="12"/>
      <c r="E3228" s="14">
        <v>0</v>
      </c>
      <c r="F3228" s="13" t="s">
        <v>163</v>
      </c>
    </row>
    <row r="3229" spans="1:6" x14ac:dyDescent="0.15">
      <c r="A3229" s="12" t="s">
        <v>6572</v>
      </c>
      <c r="B3229" s="26" t="s">
        <v>6573</v>
      </c>
      <c r="C3229" s="13" t="s">
        <v>139</v>
      </c>
      <c r="D3229" s="12"/>
      <c r="E3229" s="14">
        <v>0</v>
      </c>
      <c r="F3229" s="13" t="s">
        <v>163</v>
      </c>
    </row>
    <row r="3230" spans="1:6" x14ac:dyDescent="0.15">
      <c r="A3230" s="12" t="s">
        <v>6574</v>
      </c>
      <c r="B3230" s="26" t="s">
        <v>6575</v>
      </c>
      <c r="C3230" s="13" t="s">
        <v>139</v>
      </c>
      <c r="D3230" s="12"/>
      <c r="E3230" s="14">
        <v>0</v>
      </c>
      <c r="F3230" s="13" t="s">
        <v>163</v>
      </c>
    </row>
    <row r="3231" spans="1:6" x14ac:dyDescent="0.15">
      <c r="A3231" s="12" t="s">
        <v>6576</v>
      </c>
      <c r="B3231" s="26" t="s">
        <v>6577</v>
      </c>
      <c r="C3231" s="13" t="s">
        <v>139</v>
      </c>
      <c r="D3231" s="12"/>
      <c r="E3231" s="14">
        <v>0</v>
      </c>
      <c r="F3231" s="13" t="s">
        <v>163</v>
      </c>
    </row>
    <row r="3232" spans="1:6" x14ac:dyDescent="0.15">
      <c r="A3232" s="12" t="s">
        <v>6578</v>
      </c>
      <c r="B3232" s="26" t="s">
        <v>6579</v>
      </c>
      <c r="C3232" s="13" t="s">
        <v>139</v>
      </c>
      <c r="D3232" s="12"/>
      <c r="E3232" s="14">
        <v>0</v>
      </c>
      <c r="F3232" s="13" t="s">
        <v>163</v>
      </c>
    </row>
    <row r="3233" spans="1:6" x14ac:dyDescent="0.15">
      <c r="A3233" s="12" t="s">
        <v>6580</v>
      </c>
      <c r="B3233" s="26" t="s">
        <v>6581</v>
      </c>
      <c r="C3233" s="13" t="s">
        <v>139</v>
      </c>
      <c r="D3233" s="12"/>
      <c r="E3233" s="14">
        <v>9950</v>
      </c>
      <c r="F3233" s="13" t="s">
        <v>163</v>
      </c>
    </row>
    <row r="3234" spans="1:6" x14ac:dyDescent="0.15">
      <c r="A3234" s="12" t="s">
        <v>6582</v>
      </c>
      <c r="B3234" s="26" t="s">
        <v>6583</v>
      </c>
      <c r="C3234" s="13" t="s">
        <v>139</v>
      </c>
      <c r="D3234" s="12"/>
      <c r="E3234" s="14">
        <v>9950</v>
      </c>
      <c r="F3234" s="13" t="s">
        <v>163</v>
      </c>
    </row>
    <row r="3235" spans="1:6" x14ac:dyDescent="0.15">
      <c r="A3235" s="12" t="s">
        <v>6584</v>
      </c>
      <c r="B3235" s="26" t="s">
        <v>6585</v>
      </c>
      <c r="C3235" s="13" t="s">
        <v>139</v>
      </c>
      <c r="D3235" s="12"/>
      <c r="E3235" s="14">
        <v>18150</v>
      </c>
      <c r="F3235" s="13" t="s">
        <v>163</v>
      </c>
    </row>
    <row r="3236" spans="1:6" x14ac:dyDescent="0.15">
      <c r="A3236" s="12" t="s">
        <v>6586</v>
      </c>
      <c r="B3236" s="26" t="s">
        <v>6587</v>
      </c>
      <c r="C3236" s="13" t="s">
        <v>139</v>
      </c>
      <c r="D3236" s="12"/>
      <c r="E3236" s="14">
        <v>18150</v>
      </c>
      <c r="F3236" s="13" t="s">
        <v>163</v>
      </c>
    </row>
    <row r="3237" spans="1:6" x14ac:dyDescent="0.15">
      <c r="A3237" s="12" t="s">
        <v>6588</v>
      </c>
      <c r="B3237" s="26" t="s">
        <v>6589</v>
      </c>
      <c r="C3237" s="13" t="s">
        <v>139</v>
      </c>
      <c r="D3237" s="12"/>
      <c r="E3237" s="14">
        <v>28000</v>
      </c>
      <c r="F3237" s="13" t="s">
        <v>163</v>
      </c>
    </row>
    <row r="3238" spans="1:6" x14ac:dyDescent="0.15">
      <c r="A3238" s="12" t="s">
        <v>6590</v>
      </c>
      <c r="B3238" s="26" t="s">
        <v>6591</v>
      </c>
      <c r="C3238" s="13" t="s">
        <v>139</v>
      </c>
      <c r="D3238" s="12"/>
      <c r="E3238" s="14">
        <v>28000</v>
      </c>
      <c r="F3238" s="13" t="s">
        <v>163</v>
      </c>
    </row>
    <row r="3239" spans="1:6" x14ac:dyDescent="0.15">
      <c r="A3239" s="12" t="s">
        <v>6592</v>
      </c>
      <c r="B3239" s="26" t="s">
        <v>6593</v>
      </c>
      <c r="C3239" s="13" t="s">
        <v>139</v>
      </c>
      <c r="D3239" s="12"/>
      <c r="E3239" s="14">
        <v>36400</v>
      </c>
      <c r="F3239" s="13" t="s">
        <v>163</v>
      </c>
    </row>
    <row r="3240" spans="1:6" x14ac:dyDescent="0.15">
      <c r="A3240" s="12" t="s">
        <v>6594</v>
      </c>
      <c r="B3240" s="26" t="s">
        <v>6595</v>
      </c>
      <c r="C3240" s="13" t="s">
        <v>139</v>
      </c>
      <c r="D3240" s="12"/>
      <c r="E3240" s="14">
        <v>36400</v>
      </c>
      <c r="F3240" s="13" t="s">
        <v>163</v>
      </c>
    </row>
    <row r="3241" spans="1:6" x14ac:dyDescent="0.15">
      <c r="A3241" s="12" t="s">
        <v>6596</v>
      </c>
      <c r="B3241" s="26" t="s">
        <v>6597</v>
      </c>
      <c r="C3241" s="13" t="s">
        <v>139</v>
      </c>
      <c r="D3241" s="12"/>
      <c r="E3241" s="14">
        <v>4250</v>
      </c>
      <c r="F3241" s="13" t="s">
        <v>163</v>
      </c>
    </row>
    <row r="3242" spans="1:6" x14ac:dyDescent="0.15">
      <c r="A3242" s="12" t="s">
        <v>6598</v>
      </c>
      <c r="B3242" s="26" t="s">
        <v>6599</v>
      </c>
      <c r="C3242" s="13" t="s">
        <v>139</v>
      </c>
      <c r="D3242" s="12"/>
      <c r="E3242" s="14">
        <v>4250</v>
      </c>
      <c r="F3242" s="13" t="s">
        <v>163</v>
      </c>
    </row>
    <row r="3243" spans="1:6" x14ac:dyDescent="0.15">
      <c r="A3243" s="12" t="s">
        <v>6600</v>
      </c>
      <c r="B3243" s="26" t="s">
        <v>6601</v>
      </c>
      <c r="C3243" s="13" t="s">
        <v>139</v>
      </c>
      <c r="D3243" s="12"/>
      <c r="E3243" s="14">
        <v>62700</v>
      </c>
      <c r="F3243" s="13" t="s">
        <v>163</v>
      </c>
    </row>
    <row r="3244" spans="1:6" x14ac:dyDescent="0.15">
      <c r="A3244" s="12" t="s">
        <v>6602</v>
      </c>
      <c r="B3244" s="26" t="s">
        <v>6603</v>
      </c>
      <c r="C3244" s="13" t="s">
        <v>139</v>
      </c>
      <c r="D3244" s="12"/>
      <c r="E3244" s="14">
        <v>9950</v>
      </c>
      <c r="F3244" s="13" t="s">
        <v>163</v>
      </c>
    </row>
    <row r="3245" spans="1:6" x14ac:dyDescent="0.15">
      <c r="A3245" s="12" t="s">
        <v>6604</v>
      </c>
      <c r="B3245" s="26" t="s">
        <v>6605</v>
      </c>
      <c r="C3245" s="13" t="s">
        <v>139</v>
      </c>
      <c r="D3245" s="12"/>
      <c r="E3245" s="14">
        <v>7850</v>
      </c>
      <c r="F3245" s="13" t="s">
        <v>163</v>
      </c>
    </row>
    <row r="3246" spans="1:6" x14ac:dyDescent="0.15">
      <c r="A3246" s="12" t="s">
        <v>6606</v>
      </c>
      <c r="B3246" s="26" t="s">
        <v>6607</v>
      </c>
      <c r="C3246" s="13" t="s">
        <v>139</v>
      </c>
      <c r="D3246" s="12"/>
      <c r="E3246" s="14">
        <v>9950</v>
      </c>
      <c r="F3246" s="13" t="s">
        <v>163</v>
      </c>
    </row>
    <row r="3247" spans="1:6" x14ac:dyDescent="0.15">
      <c r="A3247" s="12" t="s">
        <v>6608</v>
      </c>
      <c r="B3247" s="26" t="s">
        <v>6609</v>
      </c>
      <c r="C3247" s="13" t="s">
        <v>139</v>
      </c>
      <c r="D3247" s="12"/>
      <c r="E3247" s="14">
        <v>9950</v>
      </c>
      <c r="F3247" s="13" t="s">
        <v>163</v>
      </c>
    </row>
    <row r="3248" spans="1:6" x14ac:dyDescent="0.15">
      <c r="A3248" s="12" t="s">
        <v>6610</v>
      </c>
      <c r="B3248" s="26" t="s">
        <v>6611</v>
      </c>
      <c r="C3248" s="13" t="s">
        <v>139</v>
      </c>
      <c r="D3248" s="12"/>
      <c r="E3248" s="14">
        <v>0</v>
      </c>
      <c r="F3248" s="13" t="s">
        <v>163</v>
      </c>
    </row>
    <row r="3249" spans="1:6" x14ac:dyDescent="0.15">
      <c r="A3249" s="12" t="s">
        <v>6612</v>
      </c>
      <c r="B3249" s="26" t="s">
        <v>6613</v>
      </c>
      <c r="C3249" s="13" t="s">
        <v>139</v>
      </c>
      <c r="D3249" s="12"/>
      <c r="E3249" s="14">
        <v>18150</v>
      </c>
      <c r="F3249" s="13" t="s">
        <v>163</v>
      </c>
    </row>
    <row r="3250" spans="1:6" x14ac:dyDescent="0.15">
      <c r="A3250" s="12" t="s">
        <v>6614</v>
      </c>
      <c r="B3250" s="26" t="s">
        <v>6615</v>
      </c>
      <c r="C3250" s="13" t="s">
        <v>139</v>
      </c>
      <c r="D3250" s="12"/>
      <c r="E3250" s="14">
        <v>28000</v>
      </c>
      <c r="F3250" s="13" t="s">
        <v>163</v>
      </c>
    </row>
    <row r="3251" spans="1:6" x14ac:dyDescent="0.15">
      <c r="A3251" s="12" t="s">
        <v>6616</v>
      </c>
      <c r="B3251" s="26" t="s">
        <v>6617</v>
      </c>
      <c r="C3251" s="13" t="s">
        <v>139</v>
      </c>
      <c r="D3251" s="12"/>
      <c r="E3251" s="14">
        <v>36400</v>
      </c>
      <c r="F3251" s="13" t="s">
        <v>163</v>
      </c>
    </row>
    <row r="3252" spans="1:6" x14ac:dyDescent="0.15">
      <c r="A3252" s="12" t="s">
        <v>6618</v>
      </c>
      <c r="B3252" s="26" t="s">
        <v>6619</v>
      </c>
      <c r="C3252" s="13" t="s">
        <v>139</v>
      </c>
      <c r="D3252" s="12"/>
      <c r="E3252" s="14">
        <v>11750</v>
      </c>
      <c r="F3252" s="13" t="s">
        <v>163</v>
      </c>
    </row>
    <row r="3253" spans="1:6" x14ac:dyDescent="0.15">
      <c r="A3253" s="12" t="s">
        <v>6620</v>
      </c>
      <c r="B3253" s="26" t="s">
        <v>6621</v>
      </c>
      <c r="C3253" s="13" t="s">
        <v>139</v>
      </c>
      <c r="D3253" s="12"/>
      <c r="E3253" s="14">
        <v>4250</v>
      </c>
      <c r="F3253" s="13" t="s">
        <v>163</v>
      </c>
    </row>
    <row r="3254" spans="1:6" x14ac:dyDescent="0.15">
      <c r="A3254" s="12" t="s">
        <v>6622</v>
      </c>
      <c r="B3254" s="26" t="s">
        <v>6623</v>
      </c>
      <c r="C3254" s="13" t="s">
        <v>139</v>
      </c>
      <c r="D3254" s="12"/>
      <c r="E3254" s="14">
        <v>13950</v>
      </c>
      <c r="F3254" s="13" t="s">
        <v>163</v>
      </c>
    </row>
    <row r="3255" spans="1:6" x14ac:dyDescent="0.15">
      <c r="A3255" s="12" t="s">
        <v>6624</v>
      </c>
      <c r="B3255" s="26" t="s">
        <v>6625</v>
      </c>
      <c r="C3255" s="13" t="s">
        <v>139</v>
      </c>
      <c r="D3255" s="12"/>
      <c r="E3255" s="14">
        <v>87750</v>
      </c>
      <c r="F3255" s="13" t="s">
        <v>163</v>
      </c>
    </row>
    <row r="3256" spans="1:6" x14ac:dyDescent="0.15">
      <c r="A3256" s="12" t="s">
        <v>6626</v>
      </c>
      <c r="B3256" s="26" t="s">
        <v>6627</v>
      </c>
      <c r="C3256" s="13" t="s">
        <v>139</v>
      </c>
      <c r="D3256" s="12"/>
      <c r="E3256" s="14">
        <v>13950</v>
      </c>
      <c r="F3256" s="13" t="s">
        <v>163</v>
      </c>
    </row>
    <row r="3257" spans="1:6" x14ac:dyDescent="0.15">
      <c r="A3257" s="12" t="s">
        <v>6628</v>
      </c>
      <c r="B3257" s="26" t="s">
        <v>6629</v>
      </c>
      <c r="C3257" s="13" t="s">
        <v>139</v>
      </c>
      <c r="D3257" s="12"/>
      <c r="E3257" s="14">
        <v>11000</v>
      </c>
      <c r="F3257" s="13" t="s">
        <v>163</v>
      </c>
    </row>
    <row r="3258" spans="1:6" x14ac:dyDescent="0.15">
      <c r="A3258" s="12" t="s">
        <v>6630</v>
      </c>
      <c r="B3258" s="26" t="s">
        <v>6631</v>
      </c>
      <c r="C3258" s="13" t="s">
        <v>139</v>
      </c>
      <c r="D3258" s="12"/>
      <c r="E3258" s="14">
        <v>13950</v>
      </c>
      <c r="F3258" s="13" t="s">
        <v>163</v>
      </c>
    </row>
    <row r="3259" spans="1:6" x14ac:dyDescent="0.15">
      <c r="A3259" s="12" t="s">
        <v>6632</v>
      </c>
      <c r="B3259" s="26" t="s">
        <v>6633</v>
      </c>
      <c r="C3259" s="13" t="s">
        <v>139</v>
      </c>
      <c r="D3259" s="12"/>
      <c r="E3259" s="14">
        <v>13950</v>
      </c>
      <c r="F3259" s="13" t="s">
        <v>163</v>
      </c>
    </row>
    <row r="3260" spans="1:6" x14ac:dyDescent="0.15">
      <c r="A3260" s="12" t="s">
        <v>6634</v>
      </c>
      <c r="B3260" s="26" t="s">
        <v>6635</v>
      </c>
      <c r="C3260" s="13" t="s">
        <v>139</v>
      </c>
      <c r="D3260" s="12"/>
      <c r="E3260" s="14">
        <v>0</v>
      </c>
      <c r="F3260" s="13" t="s">
        <v>163</v>
      </c>
    </row>
    <row r="3261" spans="1:6" x14ac:dyDescent="0.15">
      <c r="A3261" s="12" t="s">
        <v>6636</v>
      </c>
      <c r="B3261" s="26" t="s">
        <v>6637</v>
      </c>
      <c r="C3261" s="13" t="s">
        <v>139</v>
      </c>
      <c r="D3261" s="12"/>
      <c r="E3261" s="14">
        <v>25400</v>
      </c>
      <c r="F3261" s="13" t="s">
        <v>163</v>
      </c>
    </row>
    <row r="3262" spans="1:6" x14ac:dyDescent="0.15">
      <c r="A3262" s="12" t="s">
        <v>6638</v>
      </c>
      <c r="B3262" s="26" t="s">
        <v>6639</v>
      </c>
      <c r="C3262" s="13" t="s">
        <v>139</v>
      </c>
      <c r="D3262" s="12"/>
      <c r="E3262" s="14">
        <v>39200</v>
      </c>
      <c r="F3262" s="13" t="s">
        <v>163</v>
      </c>
    </row>
    <row r="3263" spans="1:6" x14ac:dyDescent="0.15">
      <c r="A3263" s="12" t="s">
        <v>6640</v>
      </c>
      <c r="B3263" s="26" t="s">
        <v>6641</v>
      </c>
      <c r="C3263" s="13" t="s">
        <v>139</v>
      </c>
      <c r="D3263" s="12"/>
      <c r="E3263" s="14">
        <v>50960</v>
      </c>
      <c r="F3263" s="13" t="s">
        <v>163</v>
      </c>
    </row>
    <row r="3264" spans="1:6" x14ac:dyDescent="0.15">
      <c r="A3264" s="12" t="s">
        <v>6642</v>
      </c>
      <c r="B3264" s="26" t="s">
        <v>6643</v>
      </c>
      <c r="C3264" s="13" t="s">
        <v>139</v>
      </c>
      <c r="D3264" s="12"/>
      <c r="E3264" s="14">
        <v>16450</v>
      </c>
      <c r="F3264" s="13" t="s">
        <v>163</v>
      </c>
    </row>
    <row r="3265" spans="1:6" x14ac:dyDescent="0.15">
      <c r="A3265" s="12" t="s">
        <v>6644</v>
      </c>
      <c r="B3265" s="26" t="s">
        <v>6645</v>
      </c>
      <c r="C3265" s="13" t="s">
        <v>139</v>
      </c>
      <c r="D3265" s="12"/>
      <c r="E3265" s="14">
        <v>5950</v>
      </c>
      <c r="F3265" s="13" t="s">
        <v>163</v>
      </c>
    </row>
    <row r="3266" spans="1:6" x14ac:dyDescent="0.15">
      <c r="A3266" s="12" t="s">
        <v>6646</v>
      </c>
      <c r="B3266" s="26" t="s">
        <v>6647</v>
      </c>
      <c r="C3266" s="13" t="s">
        <v>143</v>
      </c>
      <c r="D3266" s="12"/>
      <c r="E3266" s="14">
        <v>6920</v>
      </c>
      <c r="F3266" s="13" t="s">
        <v>163</v>
      </c>
    </row>
    <row r="3267" spans="1:6" x14ac:dyDescent="0.15">
      <c r="A3267" s="12" t="s">
        <v>6648</v>
      </c>
      <c r="B3267" s="26" t="s">
        <v>6649</v>
      </c>
      <c r="C3267" s="13" t="s">
        <v>143</v>
      </c>
      <c r="D3267" s="12"/>
      <c r="E3267" s="14">
        <v>0</v>
      </c>
      <c r="F3267" s="13" t="s">
        <v>163</v>
      </c>
    </row>
    <row r="3268" spans="1:6" x14ac:dyDescent="0.15">
      <c r="A3268" s="12" t="s">
        <v>6650</v>
      </c>
      <c r="B3268" s="26" t="s">
        <v>6651</v>
      </c>
      <c r="C3268" s="13" t="s">
        <v>143</v>
      </c>
      <c r="D3268" s="12"/>
      <c r="E3268" s="14">
        <v>0</v>
      </c>
      <c r="F3268" s="13" t="s">
        <v>163</v>
      </c>
    </row>
    <row r="3269" spans="1:6" x14ac:dyDescent="0.15">
      <c r="A3269" s="12" t="s">
        <v>6652</v>
      </c>
      <c r="B3269" s="26" t="s">
        <v>6653</v>
      </c>
      <c r="C3269" s="13" t="s">
        <v>143</v>
      </c>
      <c r="D3269" s="12"/>
      <c r="E3269" s="14">
        <v>42275</v>
      </c>
      <c r="F3269" s="13" t="s">
        <v>163</v>
      </c>
    </row>
    <row r="3270" spans="1:6" x14ac:dyDescent="0.15">
      <c r="A3270" s="12" t="s">
        <v>6654</v>
      </c>
      <c r="B3270" s="26" t="s">
        <v>6655</v>
      </c>
      <c r="C3270" s="13" t="s">
        <v>143</v>
      </c>
      <c r="D3270" s="13"/>
      <c r="E3270" s="14">
        <v>42275</v>
      </c>
      <c r="F3270" s="37" t="s">
        <v>163</v>
      </c>
    </row>
    <row r="3271" spans="1:6" x14ac:dyDescent="0.15">
      <c r="A3271" s="12" t="s">
        <v>6656</v>
      </c>
      <c r="B3271" s="26" t="s">
        <v>6657</v>
      </c>
      <c r="C3271" s="13" t="s">
        <v>143</v>
      </c>
      <c r="D3271" s="12"/>
      <c r="E3271" s="14">
        <v>42275</v>
      </c>
      <c r="F3271" s="13" t="s">
        <v>163</v>
      </c>
    </row>
    <row r="3272" spans="1:6" x14ac:dyDescent="0.15">
      <c r="A3272" s="12" t="s">
        <v>6658</v>
      </c>
      <c r="B3272" s="26" t="s">
        <v>6659</v>
      </c>
      <c r="C3272" s="13" t="s">
        <v>143</v>
      </c>
      <c r="D3272" s="12"/>
      <c r="E3272" s="14">
        <v>6920</v>
      </c>
      <c r="F3272" s="13" t="s">
        <v>163</v>
      </c>
    </row>
    <row r="3273" spans="1:6" x14ac:dyDescent="0.15">
      <c r="A3273" s="12" t="s">
        <v>6660</v>
      </c>
      <c r="B3273" s="26" t="s">
        <v>6661</v>
      </c>
      <c r="C3273" s="13" t="s">
        <v>143</v>
      </c>
      <c r="D3273" s="12"/>
      <c r="E3273" s="14">
        <v>6920</v>
      </c>
      <c r="F3273" s="13" t="s">
        <v>163</v>
      </c>
    </row>
    <row r="3274" spans="1:6" x14ac:dyDescent="0.15">
      <c r="A3274" s="12" t="s">
        <v>6662</v>
      </c>
      <c r="B3274" s="26" t="s">
        <v>6663</v>
      </c>
      <c r="C3274" s="13" t="s">
        <v>143</v>
      </c>
      <c r="D3274" s="12"/>
      <c r="E3274" s="14">
        <v>6920</v>
      </c>
      <c r="F3274" s="13" t="s">
        <v>163</v>
      </c>
    </row>
    <row r="3275" spans="1:6" x14ac:dyDescent="0.15">
      <c r="A3275" s="12" t="s">
        <v>6664</v>
      </c>
      <c r="B3275" s="26" t="s">
        <v>6665</v>
      </c>
      <c r="C3275" s="13" t="s">
        <v>143</v>
      </c>
      <c r="D3275" s="12"/>
      <c r="E3275" s="14">
        <v>6920</v>
      </c>
      <c r="F3275" s="13" t="s">
        <v>163</v>
      </c>
    </row>
    <row r="3276" spans="1:6" x14ac:dyDescent="0.15">
      <c r="A3276" s="12" t="s">
        <v>6666</v>
      </c>
      <c r="B3276" s="26" t="s">
        <v>6667</v>
      </c>
      <c r="C3276" s="13" t="s">
        <v>143</v>
      </c>
      <c r="D3276" s="12"/>
      <c r="E3276" s="14">
        <v>5300</v>
      </c>
      <c r="F3276" s="13" t="s">
        <v>163</v>
      </c>
    </row>
    <row r="3277" spans="1:6" x14ac:dyDescent="0.15">
      <c r="A3277" s="12" t="s">
        <v>6668</v>
      </c>
      <c r="B3277" s="26" t="s">
        <v>6669</v>
      </c>
      <c r="C3277" s="13" t="s">
        <v>143</v>
      </c>
      <c r="D3277" s="12"/>
      <c r="E3277" s="14">
        <v>5300</v>
      </c>
      <c r="F3277" s="13" t="s">
        <v>163</v>
      </c>
    </row>
    <row r="3278" spans="1:6" x14ac:dyDescent="0.15">
      <c r="A3278" s="12" t="s">
        <v>6670</v>
      </c>
      <c r="B3278" s="26" t="s">
        <v>6671</v>
      </c>
      <c r="C3278" s="13" t="s">
        <v>143</v>
      </c>
      <c r="D3278" s="12"/>
      <c r="E3278" s="14">
        <v>6920</v>
      </c>
      <c r="F3278" s="13" t="s">
        <v>163</v>
      </c>
    </row>
    <row r="3279" spans="1:6" x14ac:dyDescent="0.15">
      <c r="A3279" s="12" t="s">
        <v>6672</v>
      </c>
      <c r="B3279" s="26" t="s">
        <v>6673</v>
      </c>
      <c r="C3279" s="13" t="s">
        <v>143</v>
      </c>
      <c r="D3279" s="12"/>
      <c r="E3279" s="14">
        <v>6920</v>
      </c>
      <c r="F3279" s="13" t="s">
        <v>163</v>
      </c>
    </row>
    <row r="3280" spans="1:6" x14ac:dyDescent="0.15">
      <c r="A3280" s="12" t="s">
        <v>6674</v>
      </c>
      <c r="B3280" s="26" t="s">
        <v>6675</v>
      </c>
      <c r="C3280" s="13" t="s">
        <v>143</v>
      </c>
      <c r="D3280" s="12"/>
      <c r="E3280" s="14">
        <v>0</v>
      </c>
      <c r="F3280" s="13" t="s">
        <v>163</v>
      </c>
    </row>
    <row r="3281" spans="1:6" x14ac:dyDescent="0.15">
      <c r="A3281" s="12" t="s">
        <v>6676</v>
      </c>
      <c r="B3281" s="26" t="s">
        <v>6677</v>
      </c>
      <c r="C3281" s="13" t="s">
        <v>143</v>
      </c>
      <c r="D3281" s="12"/>
      <c r="E3281" s="14">
        <v>0</v>
      </c>
      <c r="F3281" s="13" t="s">
        <v>163</v>
      </c>
    </row>
    <row r="3282" spans="1:6" x14ac:dyDescent="0.15">
      <c r="A3282" s="12" t="s">
        <v>6678</v>
      </c>
      <c r="B3282" s="26" t="s">
        <v>6679</v>
      </c>
      <c r="C3282" s="13" t="s">
        <v>143</v>
      </c>
      <c r="D3282" s="12"/>
      <c r="E3282" s="14">
        <v>0</v>
      </c>
      <c r="F3282" s="13" t="s">
        <v>163</v>
      </c>
    </row>
    <row r="3283" spans="1:6" x14ac:dyDescent="0.15">
      <c r="A3283" s="12" t="s">
        <v>6680</v>
      </c>
      <c r="B3283" s="26" t="s">
        <v>6681</v>
      </c>
      <c r="C3283" s="13" t="s">
        <v>143</v>
      </c>
      <c r="D3283" s="12"/>
      <c r="E3283" s="14">
        <v>0</v>
      </c>
      <c r="F3283" s="13" t="s">
        <v>163</v>
      </c>
    </row>
    <row r="3284" spans="1:6" x14ac:dyDescent="0.15">
      <c r="A3284" s="12" t="s">
        <v>6682</v>
      </c>
      <c r="B3284" s="26" t="s">
        <v>6683</v>
      </c>
      <c r="C3284" s="13" t="s">
        <v>143</v>
      </c>
      <c r="D3284" s="12"/>
      <c r="E3284" s="14">
        <v>0</v>
      </c>
      <c r="F3284" s="13" t="s">
        <v>163</v>
      </c>
    </row>
    <row r="3285" spans="1:6" x14ac:dyDescent="0.15">
      <c r="A3285" s="12" t="s">
        <v>6684</v>
      </c>
      <c r="B3285" s="26" t="s">
        <v>6685</v>
      </c>
      <c r="C3285" s="13" t="s">
        <v>143</v>
      </c>
      <c r="D3285" s="12"/>
      <c r="E3285" s="14">
        <v>0</v>
      </c>
      <c r="F3285" s="13" t="s">
        <v>163</v>
      </c>
    </row>
    <row r="3286" spans="1:6" x14ac:dyDescent="0.15">
      <c r="A3286" s="12" t="s">
        <v>6686</v>
      </c>
      <c r="B3286" s="26" t="s">
        <v>6687</v>
      </c>
      <c r="C3286" s="13" t="s">
        <v>143</v>
      </c>
      <c r="D3286" s="12"/>
      <c r="E3286" s="14">
        <v>0</v>
      </c>
      <c r="F3286" s="13" t="s">
        <v>163</v>
      </c>
    </row>
    <row r="3287" spans="1:6" x14ac:dyDescent="0.15">
      <c r="A3287" s="12" t="s">
        <v>6688</v>
      </c>
      <c r="B3287" s="26" t="s">
        <v>6689</v>
      </c>
      <c r="C3287" s="13" t="s">
        <v>143</v>
      </c>
      <c r="D3287" s="12"/>
      <c r="E3287" s="14">
        <v>0</v>
      </c>
      <c r="F3287" s="13" t="s">
        <v>163</v>
      </c>
    </row>
    <row r="3288" spans="1:6" x14ac:dyDescent="0.15">
      <c r="A3288" s="12" t="s">
        <v>6690</v>
      </c>
      <c r="B3288" s="26" t="s">
        <v>6691</v>
      </c>
      <c r="C3288" s="13" t="s">
        <v>143</v>
      </c>
      <c r="D3288" s="12"/>
      <c r="E3288" s="14">
        <v>0</v>
      </c>
      <c r="F3288" s="13" t="s">
        <v>163</v>
      </c>
    </row>
    <row r="3289" spans="1:6" x14ac:dyDescent="0.15">
      <c r="A3289" s="12" t="s">
        <v>6692</v>
      </c>
      <c r="B3289" s="26" t="s">
        <v>6693</v>
      </c>
      <c r="C3289" s="13" t="s">
        <v>143</v>
      </c>
      <c r="D3289" s="12"/>
      <c r="E3289" s="14">
        <v>0</v>
      </c>
      <c r="F3289" s="13" t="s">
        <v>163</v>
      </c>
    </row>
    <row r="3290" spans="1:6" x14ac:dyDescent="0.15">
      <c r="A3290" s="12" t="s">
        <v>6694</v>
      </c>
      <c r="B3290" s="26" t="s">
        <v>6695</v>
      </c>
      <c r="C3290" s="13" t="s">
        <v>143</v>
      </c>
      <c r="D3290" s="12"/>
      <c r="E3290" s="14">
        <v>0</v>
      </c>
      <c r="F3290" s="13" t="s">
        <v>163</v>
      </c>
    </row>
    <row r="3291" spans="1:6" x14ac:dyDescent="0.15">
      <c r="A3291" s="12" t="s">
        <v>6696</v>
      </c>
      <c r="B3291" s="26" t="s">
        <v>6697</v>
      </c>
      <c r="C3291" s="13" t="s">
        <v>143</v>
      </c>
      <c r="D3291" s="12"/>
      <c r="E3291" s="14">
        <v>0</v>
      </c>
      <c r="F3291" s="13" t="s">
        <v>163</v>
      </c>
    </row>
    <row r="3292" spans="1:6" x14ac:dyDescent="0.15">
      <c r="A3292" s="12" t="s">
        <v>6698</v>
      </c>
      <c r="B3292" s="26" t="s">
        <v>6699</v>
      </c>
      <c r="C3292" s="13" t="s">
        <v>143</v>
      </c>
      <c r="D3292" s="12"/>
      <c r="E3292" s="14">
        <v>0</v>
      </c>
      <c r="F3292" s="13" t="s">
        <v>163</v>
      </c>
    </row>
    <row r="3293" spans="1:6" x14ac:dyDescent="0.15">
      <c r="A3293" s="12" t="s">
        <v>6700</v>
      </c>
      <c r="B3293" s="26" t="s">
        <v>6701</v>
      </c>
      <c r="C3293" s="13" t="s">
        <v>143</v>
      </c>
      <c r="D3293" s="12"/>
      <c r="E3293" s="14">
        <v>0</v>
      </c>
      <c r="F3293" s="13" t="s">
        <v>163</v>
      </c>
    </row>
    <row r="3294" spans="1:6" x14ac:dyDescent="0.15">
      <c r="A3294" s="12" t="s">
        <v>6702</v>
      </c>
      <c r="B3294" s="26" t="s">
        <v>6703</v>
      </c>
      <c r="C3294" s="13" t="s">
        <v>143</v>
      </c>
      <c r="D3294" s="12"/>
      <c r="E3294" s="14">
        <v>0</v>
      </c>
      <c r="F3294" s="13" t="s">
        <v>163</v>
      </c>
    </row>
    <row r="3295" spans="1:6" x14ac:dyDescent="0.15">
      <c r="A3295" s="12" t="s">
        <v>6704</v>
      </c>
      <c r="B3295" s="26" t="s">
        <v>6705</v>
      </c>
      <c r="C3295" s="13" t="s">
        <v>143</v>
      </c>
      <c r="D3295" s="12"/>
      <c r="E3295" s="14">
        <v>0</v>
      </c>
      <c r="F3295" s="13" t="s">
        <v>163</v>
      </c>
    </row>
    <row r="3296" spans="1:6" x14ac:dyDescent="0.15">
      <c r="A3296" s="12" t="s">
        <v>6706</v>
      </c>
      <c r="B3296" s="26" t="s">
        <v>6707</v>
      </c>
      <c r="C3296" s="13" t="s">
        <v>143</v>
      </c>
      <c r="D3296" s="12"/>
      <c r="E3296" s="14">
        <v>0</v>
      </c>
      <c r="F3296" s="13" t="s">
        <v>163</v>
      </c>
    </row>
    <row r="3297" spans="1:6" x14ac:dyDescent="0.15">
      <c r="A3297" s="12" t="s">
        <v>6708</v>
      </c>
      <c r="B3297" s="26" t="s">
        <v>6709</v>
      </c>
      <c r="C3297" s="13" t="s">
        <v>143</v>
      </c>
      <c r="D3297" s="12"/>
      <c r="E3297" s="14">
        <v>0</v>
      </c>
      <c r="F3297" s="13" t="s">
        <v>163</v>
      </c>
    </row>
    <row r="3298" spans="1:6" x14ac:dyDescent="0.15">
      <c r="A3298" s="12" t="s">
        <v>6710</v>
      </c>
      <c r="B3298" s="26" t="s">
        <v>6711</v>
      </c>
      <c r="C3298" s="13" t="s">
        <v>143</v>
      </c>
      <c r="D3298" s="12"/>
      <c r="E3298" s="14">
        <v>0</v>
      </c>
      <c r="F3298" s="13" t="s">
        <v>163</v>
      </c>
    </row>
    <row r="3299" spans="1:6" x14ac:dyDescent="0.15">
      <c r="A3299" s="12" t="s">
        <v>6712</v>
      </c>
      <c r="B3299" s="26" t="s">
        <v>6713</v>
      </c>
      <c r="C3299" s="13" t="s">
        <v>143</v>
      </c>
      <c r="D3299" s="12"/>
      <c r="E3299" s="14">
        <v>6920</v>
      </c>
      <c r="F3299" s="13" t="s">
        <v>163</v>
      </c>
    </row>
    <row r="3300" spans="1:6" x14ac:dyDescent="0.15">
      <c r="A3300" s="12" t="s">
        <v>6714</v>
      </c>
      <c r="B3300" s="26" t="s">
        <v>6715</v>
      </c>
      <c r="C3300" s="13" t="s">
        <v>143</v>
      </c>
      <c r="D3300" s="12"/>
      <c r="E3300" s="14">
        <v>6920</v>
      </c>
      <c r="F3300" s="13" t="s">
        <v>163</v>
      </c>
    </row>
    <row r="3301" spans="1:6" x14ac:dyDescent="0.15">
      <c r="A3301" s="12" t="s">
        <v>6716</v>
      </c>
      <c r="B3301" s="26" t="s">
        <v>6717</v>
      </c>
      <c r="C3301" s="13" t="s">
        <v>143</v>
      </c>
      <c r="D3301" s="12"/>
      <c r="E3301" s="14">
        <v>11505</v>
      </c>
      <c r="F3301" s="13" t="s">
        <v>163</v>
      </c>
    </row>
    <row r="3302" spans="1:6" x14ac:dyDescent="0.15">
      <c r="A3302" s="12" t="s">
        <v>6718</v>
      </c>
      <c r="B3302" s="26" t="s">
        <v>6719</v>
      </c>
      <c r="C3302" s="13" t="s">
        <v>143</v>
      </c>
      <c r="D3302" s="12"/>
      <c r="E3302" s="14">
        <v>11505</v>
      </c>
      <c r="F3302" s="13" t="s">
        <v>163</v>
      </c>
    </row>
    <row r="3303" spans="1:6" x14ac:dyDescent="0.15">
      <c r="A3303" s="12" t="s">
        <v>6720</v>
      </c>
      <c r="B3303" s="26" t="s">
        <v>6721</v>
      </c>
      <c r="C3303" s="13" t="s">
        <v>143</v>
      </c>
      <c r="D3303" s="12"/>
      <c r="E3303" s="14">
        <v>12800</v>
      </c>
      <c r="F3303" s="13" t="s">
        <v>163</v>
      </c>
    </row>
    <row r="3304" spans="1:6" x14ac:dyDescent="0.15">
      <c r="A3304" s="12" t="s">
        <v>6722</v>
      </c>
      <c r="B3304" s="26" t="s">
        <v>6723</v>
      </c>
      <c r="C3304" s="13" t="s">
        <v>143</v>
      </c>
      <c r="D3304" s="12"/>
      <c r="E3304" s="14">
        <v>12800</v>
      </c>
      <c r="F3304" s="13" t="s">
        <v>163</v>
      </c>
    </row>
    <row r="3305" spans="1:6" x14ac:dyDescent="0.15">
      <c r="A3305" s="12" t="s">
        <v>6724</v>
      </c>
      <c r="B3305" s="26" t="s">
        <v>6725</v>
      </c>
      <c r="C3305" s="13" t="s">
        <v>143</v>
      </c>
      <c r="D3305" s="12"/>
      <c r="E3305" s="14">
        <v>16640</v>
      </c>
      <c r="F3305" s="13" t="s">
        <v>163</v>
      </c>
    </row>
    <row r="3306" spans="1:6" x14ac:dyDescent="0.15">
      <c r="A3306" s="12" t="s">
        <v>6726</v>
      </c>
      <c r="B3306" s="26" t="s">
        <v>6727</v>
      </c>
      <c r="C3306" s="13" t="s">
        <v>143</v>
      </c>
      <c r="D3306" s="12"/>
      <c r="E3306" s="14">
        <v>16640</v>
      </c>
      <c r="F3306" s="13" t="s">
        <v>163</v>
      </c>
    </row>
    <row r="3307" spans="1:6" x14ac:dyDescent="0.15">
      <c r="A3307" s="12" t="s">
        <v>6728</v>
      </c>
      <c r="B3307" s="26" t="s">
        <v>6729</v>
      </c>
      <c r="C3307" s="13" t="s">
        <v>143</v>
      </c>
      <c r="D3307" s="12"/>
      <c r="E3307" s="14">
        <v>2950</v>
      </c>
      <c r="F3307" s="13" t="s">
        <v>163</v>
      </c>
    </row>
    <row r="3308" spans="1:6" x14ac:dyDescent="0.15">
      <c r="A3308" s="12" t="s">
        <v>6730</v>
      </c>
      <c r="B3308" s="26" t="s">
        <v>6731</v>
      </c>
      <c r="C3308" s="13" t="s">
        <v>143</v>
      </c>
      <c r="D3308" s="12"/>
      <c r="E3308" s="14">
        <v>2950</v>
      </c>
      <c r="F3308" s="13" t="s">
        <v>163</v>
      </c>
    </row>
    <row r="3309" spans="1:6" x14ac:dyDescent="0.15">
      <c r="A3309" s="12" t="s">
        <v>6732</v>
      </c>
      <c r="B3309" s="26" t="s">
        <v>6733</v>
      </c>
      <c r="C3309" s="13" t="s">
        <v>143</v>
      </c>
      <c r="D3309" s="12"/>
      <c r="E3309" s="14">
        <v>42275</v>
      </c>
      <c r="F3309" s="13" t="s">
        <v>163</v>
      </c>
    </row>
    <row r="3310" spans="1:6" x14ac:dyDescent="0.15">
      <c r="A3310" s="12" t="s">
        <v>6734</v>
      </c>
      <c r="B3310" s="26" t="s">
        <v>6735</v>
      </c>
      <c r="C3310" s="13" t="s">
        <v>143</v>
      </c>
      <c r="D3310" s="12"/>
      <c r="E3310" s="14">
        <v>6920</v>
      </c>
      <c r="F3310" s="13" t="s">
        <v>163</v>
      </c>
    </row>
    <row r="3311" spans="1:6" x14ac:dyDescent="0.15">
      <c r="A3311" s="12" t="s">
        <v>6736</v>
      </c>
      <c r="B3311" s="26" t="s">
        <v>6737</v>
      </c>
      <c r="C3311" s="13" t="s">
        <v>143</v>
      </c>
      <c r="D3311" s="12"/>
      <c r="E3311" s="14">
        <v>5300</v>
      </c>
      <c r="F3311" s="13" t="s">
        <v>163</v>
      </c>
    </row>
    <row r="3312" spans="1:6" x14ac:dyDescent="0.15">
      <c r="A3312" s="12" t="s">
        <v>6738</v>
      </c>
      <c r="B3312" s="26" t="s">
        <v>6739</v>
      </c>
      <c r="C3312" s="13" t="s">
        <v>143</v>
      </c>
      <c r="D3312" s="12"/>
      <c r="E3312" s="14">
        <v>6920</v>
      </c>
      <c r="F3312" s="13" t="s">
        <v>163</v>
      </c>
    </row>
    <row r="3313" spans="1:6" x14ac:dyDescent="0.15">
      <c r="A3313" s="12" t="s">
        <v>6740</v>
      </c>
      <c r="B3313" s="26" t="s">
        <v>6741</v>
      </c>
      <c r="C3313" s="13" t="s">
        <v>143</v>
      </c>
      <c r="D3313" s="12"/>
      <c r="E3313" s="14">
        <v>6920</v>
      </c>
      <c r="F3313" s="13" t="s">
        <v>163</v>
      </c>
    </row>
    <row r="3314" spans="1:6" x14ac:dyDescent="0.15">
      <c r="A3314" s="12" t="s">
        <v>6742</v>
      </c>
      <c r="B3314" s="26" t="s">
        <v>6743</v>
      </c>
      <c r="C3314" s="13" t="s">
        <v>143</v>
      </c>
      <c r="D3314" s="12"/>
      <c r="E3314" s="14">
        <v>11505</v>
      </c>
      <c r="F3314" s="13" t="s">
        <v>163</v>
      </c>
    </row>
    <row r="3315" spans="1:6" x14ac:dyDescent="0.15">
      <c r="A3315" s="12" t="s">
        <v>6744</v>
      </c>
      <c r="B3315" s="26" t="s">
        <v>6745</v>
      </c>
      <c r="C3315" s="13" t="s">
        <v>143</v>
      </c>
      <c r="D3315" s="12"/>
      <c r="E3315" s="14">
        <v>12800</v>
      </c>
      <c r="F3315" s="13" t="s">
        <v>163</v>
      </c>
    </row>
    <row r="3316" spans="1:6" x14ac:dyDescent="0.15">
      <c r="A3316" s="12" t="s">
        <v>6746</v>
      </c>
      <c r="B3316" s="26" t="s">
        <v>6747</v>
      </c>
      <c r="C3316" s="13" t="s">
        <v>143</v>
      </c>
      <c r="D3316" s="12"/>
      <c r="E3316" s="14">
        <v>16640</v>
      </c>
      <c r="F3316" s="13" t="s">
        <v>163</v>
      </c>
    </row>
    <row r="3317" spans="1:6" x14ac:dyDescent="0.15">
      <c r="A3317" s="12" t="s">
        <v>6748</v>
      </c>
      <c r="B3317" s="26" t="s">
        <v>6749</v>
      </c>
      <c r="C3317" s="13" t="s">
        <v>143</v>
      </c>
      <c r="D3317" s="12"/>
      <c r="E3317" s="14">
        <v>8050</v>
      </c>
      <c r="F3317" s="13" t="s">
        <v>163</v>
      </c>
    </row>
    <row r="3318" spans="1:6" x14ac:dyDescent="0.15">
      <c r="A3318" s="12" t="s">
        <v>6750</v>
      </c>
      <c r="B3318" s="26" t="s">
        <v>6751</v>
      </c>
      <c r="C3318" s="13" t="s">
        <v>143</v>
      </c>
      <c r="D3318" s="12"/>
      <c r="E3318" s="14">
        <v>2950</v>
      </c>
      <c r="F3318" s="13" t="s">
        <v>163</v>
      </c>
    </row>
    <row r="3319" spans="1:6" x14ac:dyDescent="0.15">
      <c r="A3319" s="12" t="s">
        <v>6752</v>
      </c>
      <c r="B3319" s="26" t="s">
        <v>6753</v>
      </c>
      <c r="C3319" s="13" t="s">
        <v>143</v>
      </c>
      <c r="D3319" s="12"/>
      <c r="E3319" s="14">
        <v>9705</v>
      </c>
      <c r="F3319" s="13" t="s">
        <v>163</v>
      </c>
    </row>
    <row r="3320" spans="1:6" x14ac:dyDescent="0.15">
      <c r="A3320" s="12" t="s">
        <v>6754</v>
      </c>
      <c r="B3320" s="26" t="s">
        <v>6755</v>
      </c>
      <c r="C3320" s="13" t="s">
        <v>143</v>
      </c>
      <c r="D3320" s="12"/>
      <c r="E3320" s="14">
        <v>59280</v>
      </c>
      <c r="F3320" s="13" t="s">
        <v>163</v>
      </c>
    </row>
    <row r="3321" spans="1:6" x14ac:dyDescent="0.15">
      <c r="A3321" s="12" t="s">
        <v>6756</v>
      </c>
      <c r="B3321" s="26" t="s">
        <v>6757</v>
      </c>
      <c r="C3321" s="13" t="s">
        <v>143</v>
      </c>
      <c r="D3321" s="12"/>
      <c r="E3321" s="14">
        <v>9705</v>
      </c>
      <c r="F3321" s="13" t="s">
        <v>163</v>
      </c>
    </row>
    <row r="3322" spans="1:6" x14ac:dyDescent="0.15">
      <c r="A3322" s="12" t="s">
        <v>6758</v>
      </c>
      <c r="B3322" s="26" t="s">
        <v>6759</v>
      </c>
      <c r="C3322" s="13" t="s">
        <v>143</v>
      </c>
      <c r="D3322" s="12"/>
      <c r="E3322" s="14">
        <v>7450</v>
      </c>
      <c r="F3322" s="13" t="s">
        <v>163</v>
      </c>
    </row>
    <row r="3323" spans="1:6" x14ac:dyDescent="0.15">
      <c r="A3323" s="12" t="s">
        <v>6760</v>
      </c>
      <c r="B3323" s="26" t="s">
        <v>6761</v>
      </c>
      <c r="C3323" s="13" t="s">
        <v>143</v>
      </c>
      <c r="D3323" s="12"/>
      <c r="E3323" s="14">
        <v>9705</v>
      </c>
      <c r="F3323" s="13" t="s">
        <v>163</v>
      </c>
    </row>
    <row r="3324" spans="1:6" x14ac:dyDescent="0.15">
      <c r="A3324" s="12" t="s">
        <v>6762</v>
      </c>
      <c r="B3324" s="26" t="s">
        <v>6763</v>
      </c>
      <c r="C3324" s="13" t="s">
        <v>143</v>
      </c>
      <c r="D3324" s="12"/>
      <c r="E3324" s="14">
        <v>9705</v>
      </c>
      <c r="F3324" s="13" t="s">
        <v>163</v>
      </c>
    </row>
    <row r="3325" spans="1:6" x14ac:dyDescent="0.15">
      <c r="A3325" s="12" t="s">
        <v>6764</v>
      </c>
      <c r="B3325" s="26" t="s">
        <v>6765</v>
      </c>
      <c r="C3325" s="13" t="s">
        <v>143</v>
      </c>
      <c r="D3325" s="12"/>
      <c r="E3325" s="14">
        <v>16140</v>
      </c>
      <c r="F3325" s="13" t="s">
        <v>163</v>
      </c>
    </row>
    <row r="3326" spans="1:6" x14ac:dyDescent="0.15">
      <c r="A3326" s="12" t="s">
        <v>6766</v>
      </c>
      <c r="B3326" s="26" t="s">
        <v>6767</v>
      </c>
      <c r="C3326" s="13" t="s">
        <v>143</v>
      </c>
      <c r="D3326" s="12"/>
      <c r="E3326" s="14">
        <v>17960</v>
      </c>
      <c r="F3326" s="13" t="s">
        <v>163</v>
      </c>
    </row>
    <row r="3327" spans="1:6" x14ac:dyDescent="0.15">
      <c r="A3327" s="12" t="s">
        <v>6768</v>
      </c>
      <c r="B3327" s="26" t="s">
        <v>6769</v>
      </c>
      <c r="C3327" s="13" t="s">
        <v>143</v>
      </c>
      <c r="D3327" s="12"/>
      <c r="E3327" s="14">
        <v>23350</v>
      </c>
      <c r="F3327" s="13" t="s">
        <v>163</v>
      </c>
    </row>
    <row r="3328" spans="1:6" x14ac:dyDescent="0.15">
      <c r="A3328" s="12" t="s">
        <v>6770</v>
      </c>
      <c r="B3328" s="26" t="s">
        <v>6771</v>
      </c>
      <c r="C3328" s="13" t="s">
        <v>143</v>
      </c>
      <c r="D3328" s="12"/>
      <c r="E3328" s="14">
        <v>11290</v>
      </c>
      <c r="F3328" s="13" t="s">
        <v>163</v>
      </c>
    </row>
    <row r="3329" spans="1:6" x14ac:dyDescent="0.15">
      <c r="A3329" s="12" t="s">
        <v>6772</v>
      </c>
      <c r="B3329" s="26" t="s">
        <v>6773</v>
      </c>
      <c r="C3329" s="13" t="s">
        <v>143</v>
      </c>
      <c r="D3329" s="12"/>
      <c r="E3329" s="14">
        <v>4140</v>
      </c>
      <c r="F3329" s="13" t="s">
        <v>163</v>
      </c>
    </row>
    <row r="3330" spans="1:6" x14ac:dyDescent="0.15">
      <c r="A3330" s="12" t="s">
        <v>6774</v>
      </c>
      <c r="B3330" s="26" t="s">
        <v>6775</v>
      </c>
      <c r="C3330" s="13" t="s">
        <v>139</v>
      </c>
      <c r="D3330" s="12"/>
      <c r="E3330" s="14">
        <v>16400</v>
      </c>
      <c r="F3330" s="13" t="s">
        <v>163</v>
      </c>
    </row>
    <row r="3331" spans="1:6" x14ac:dyDescent="0.15">
      <c r="A3331" s="12" t="s">
        <v>6776</v>
      </c>
      <c r="B3331" s="26" t="s">
        <v>6777</v>
      </c>
      <c r="C3331" s="13" t="s">
        <v>139</v>
      </c>
      <c r="D3331" s="12"/>
      <c r="E3331" s="14">
        <v>0</v>
      </c>
      <c r="F3331" s="13" t="s">
        <v>163</v>
      </c>
    </row>
    <row r="3332" spans="1:6" x14ac:dyDescent="0.15">
      <c r="A3332" s="12" t="s">
        <v>6778</v>
      </c>
      <c r="B3332" s="26" t="s">
        <v>6779</v>
      </c>
      <c r="C3332" s="13" t="s">
        <v>139</v>
      </c>
      <c r="D3332" s="12"/>
      <c r="E3332" s="14">
        <v>0</v>
      </c>
      <c r="F3332" s="13" t="s">
        <v>163</v>
      </c>
    </row>
    <row r="3333" spans="1:6" x14ac:dyDescent="0.15">
      <c r="A3333" s="12" t="s">
        <v>6780</v>
      </c>
      <c r="B3333" s="26" t="s">
        <v>6781</v>
      </c>
      <c r="C3333" s="13" t="s">
        <v>139</v>
      </c>
      <c r="D3333" s="12"/>
      <c r="E3333" s="14">
        <v>108350</v>
      </c>
      <c r="F3333" s="13" t="s">
        <v>163</v>
      </c>
    </row>
    <row r="3334" spans="1:6" x14ac:dyDescent="0.15">
      <c r="A3334" s="12" t="s">
        <v>6782</v>
      </c>
      <c r="B3334" s="26" t="s">
        <v>6783</v>
      </c>
      <c r="C3334" s="13" t="s">
        <v>139</v>
      </c>
      <c r="D3334" s="12"/>
      <c r="E3334" s="14">
        <v>108350</v>
      </c>
      <c r="F3334" s="13" t="s">
        <v>163</v>
      </c>
    </row>
    <row r="3335" spans="1:6" x14ac:dyDescent="0.15">
      <c r="A3335" s="12" t="s">
        <v>6784</v>
      </c>
      <c r="B3335" s="26" t="s">
        <v>6785</v>
      </c>
      <c r="C3335" s="13" t="s">
        <v>139</v>
      </c>
      <c r="D3335" s="12"/>
      <c r="E3335" s="14">
        <v>16400</v>
      </c>
      <c r="F3335" s="13" t="s">
        <v>163</v>
      </c>
    </row>
    <row r="3336" spans="1:6" x14ac:dyDescent="0.15">
      <c r="A3336" s="12" t="s">
        <v>6786</v>
      </c>
      <c r="B3336" s="26" t="s">
        <v>6787</v>
      </c>
      <c r="C3336" s="13" t="s">
        <v>139</v>
      </c>
      <c r="D3336" s="12"/>
      <c r="E3336" s="14">
        <v>16400</v>
      </c>
      <c r="F3336" s="13" t="s">
        <v>163</v>
      </c>
    </row>
    <row r="3337" spans="1:6" x14ac:dyDescent="0.15">
      <c r="A3337" s="12" t="s">
        <v>6788</v>
      </c>
      <c r="B3337" s="26" t="s">
        <v>6789</v>
      </c>
      <c r="C3337" s="13" t="s">
        <v>139</v>
      </c>
      <c r="D3337" s="12"/>
      <c r="E3337" s="14">
        <v>16400</v>
      </c>
      <c r="F3337" s="13" t="s">
        <v>163</v>
      </c>
    </row>
    <row r="3338" spans="1:6" x14ac:dyDescent="0.15">
      <c r="A3338" s="12" t="s">
        <v>6790</v>
      </c>
      <c r="B3338" s="26" t="s">
        <v>6791</v>
      </c>
      <c r="C3338" s="13" t="s">
        <v>139</v>
      </c>
      <c r="D3338" s="12"/>
      <c r="E3338" s="14">
        <v>16400</v>
      </c>
      <c r="F3338" s="13" t="s">
        <v>163</v>
      </c>
    </row>
    <row r="3339" spans="1:6" x14ac:dyDescent="0.15">
      <c r="A3339" s="12" t="s">
        <v>6792</v>
      </c>
      <c r="B3339" s="26" t="s">
        <v>6793</v>
      </c>
      <c r="C3339" s="13" t="s">
        <v>139</v>
      </c>
      <c r="D3339" s="12"/>
      <c r="E3339" s="14">
        <v>14400</v>
      </c>
      <c r="F3339" s="13" t="s">
        <v>163</v>
      </c>
    </row>
    <row r="3340" spans="1:6" x14ac:dyDescent="0.15">
      <c r="A3340" s="12" t="s">
        <v>6794</v>
      </c>
      <c r="B3340" s="26" t="s">
        <v>6795</v>
      </c>
      <c r="C3340" s="13" t="s">
        <v>139</v>
      </c>
      <c r="D3340" s="12"/>
      <c r="E3340" s="14">
        <v>14400</v>
      </c>
      <c r="F3340" s="13" t="s">
        <v>163</v>
      </c>
    </row>
    <row r="3341" spans="1:6" x14ac:dyDescent="0.15">
      <c r="A3341" s="12" t="s">
        <v>6796</v>
      </c>
      <c r="B3341" s="26" t="s">
        <v>6797</v>
      </c>
      <c r="C3341" s="13" t="s">
        <v>139</v>
      </c>
      <c r="D3341" s="12"/>
      <c r="E3341" s="14">
        <v>16400</v>
      </c>
      <c r="F3341" s="13" t="s">
        <v>163</v>
      </c>
    </row>
    <row r="3342" spans="1:6" x14ac:dyDescent="0.15">
      <c r="A3342" s="12" t="s">
        <v>6798</v>
      </c>
      <c r="B3342" s="26" t="s">
        <v>6799</v>
      </c>
      <c r="C3342" s="13" t="s">
        <v>139</v>
      </c>
      <c r="D3342" s="12"/>
      <c r="E3342" s="14">
        <v>16400</v>
      </c>
      <c r="F3342" s="13" t="s">
        <v>163</v>
      </c>
    </row>
    <row r="3343" spans="1:6" x14ac:dyDescent="0.15">
      <c r="A3343" s="12" t="s">
        <v>6800</v>
      </c>
      <c r="B3343" s="26" t="s">
        <v>6801</v>
      </c>
      <c r="C3343" s="13" t="s">
        <v>139</v>
      </c>
      <c r="D3343" s="12"/>
      <c r="E3343" s="14">
        <v>0</v>
      </c>
      <c r="F3343" s="13" t="s">
        <v>163</v>
      </c>
    </row>
    <row r="3344" spans="1:6" x14ac:dyDescent="0.15">
      <c r="A3344" s="12" t="s">
        <v>6802</v>
      </c>
      <c r="B3344" s="26" t="s">
        <v>6803</v>
      </c>
      <c r="C3344" s="13" t="s">
        <v>139</v>
      </c>
      <c r="D3344" s="12"/>
      <c r="E3344" s="14">
        <v>0</v>
      </c>
      <c r="F3344" s="13" t="s">
        <v>163</v>
      </c>
    </row>
    <row r="3345" spans="1:6" x14ac:dyDescent="0.15">
      <c r="A3345" s="12" t="s">
        <v>6804</v>
      </c>
      <c r="B3345" s="26" t="s">
        <v>6805</v>
      </c>
      <c r="C3345" s="13" t="s">
        <v>139</v>
      </c>
      <c r="D3345" s="12"/>
      <c r="E3345" s="14">
        <v>0</v>
      </c>
      <c r="F3345" s="13" t="s">
        <v>163</v>
      </c>
    </row>
    <row r="3346" spans="1:6" x14ac:dyDescent="0.15">
      <c r="A3346" s="12" t="s">
        <v>6806</v>
      </c>
      <c r="B3346" s="26" t="s">
        <v>6807</v>
      </c>
      <c r="C3346" s="13" t="s">
        <v>139</v>
      </c>
      <c r="D3346" s="12"/>
      <c r="E3346" s="14">
        <v>0</v>
      </c>
      <c r="F3346" s="13" t="s">
        <v>163</v>
      </c>
    </row>
    <row r="3347" spans="1:6" x14ac:dyDescent="0.15">
      <c r="A3347" s="12" t="s">
        <v>6808</v>
      </c>
      <c r="B3347" s="26" t="s">
        <v>6809</v>
      </c>
      <c r="C3347" s="13" t="s">
        <v>139</v>
      </c>
      <c r="D3347" s="12"/>
      <c r="E3347" s="14">
        <v>0</v>
      </c>
      <c r="F3347" s="13" t="s">
        <v>163</v>
      </c>
    </row>
    <row r="3348" spans="1:6" x14ac:dyDescent="0.15">
      <c r="A3348" s="12" t="s">
        <v>6810</v>
      </c>
      <c r="B3348" s="26" t="s">
        <v>6811</v>
      </c>
      <c r="C3348" s="13" t="s">
        <v>139</v>
      </c>
      <c r="D3348" s="12"/>
      <c r="E3348" s="14">
        <v>0</v>
      </c>
      <c r="F3348" s="13" t="s">
        <v>163</v>
      </c>
    </row>
    <row r="3349" spans="1:6" x14ac:dyDescent="0.15">
      <c r="A3349" s="12" t="s">
        <v>6812</v>
      </c>
      <c r="B3349" s="26" t="s">
        <v>6813</v>
      </c>
      <c r="C3349" s="13" t="s">
        <v>139</v>
      </c>
      <c r="D3349" s="12"/>
      <c r="E3349" s="14">
        <v>0</v>
      </c>
      <c r="F3349" s="13" t="s">
        <v>163</v>
      </c>
    </row>
    <row r="3350" spans="1:6" x14ac:dyDescent="0.15">
      <c r="A3350" s="12" t="s">
        <v>6814</v>
      </c>
      <c r="B3350" s="26" t="s">
        <v>6815</v>
      </c>
      <c r="C3350" s="13" t="s">
        <v>139</v>
      </c>
      <c r="D3350" s="12"/>
      <c r="E3350" s="14">
        <v>0</v>
      </c>
      <c r="F3350" s="13" t="s">
        <v>163</v>
      </c>
    </row>
    <row r="3351" spans="1:6" x14ac:dyDescent="0.15">
      <c r="A3351" s="12" t="s">
        <v>6816</v>
      </c>
      <c r="B3351" s="26" t="s">
        <v>6817</v>
      </c>
      <c r="C3351" s="13" t="s">
        <v>139</v>
      </c>
      <c r="D3351" s="12"/>
      <c r="E3351" s="14">
        <v>0</v>
      </c>
      <c r="F3351" s="13" t="s">
        <v>163</v>
      </c>
    </row>
    <row r="3352" spans="1:6" x14ac:dyDescent="0.15">
      <c r="A3352" s="12" t="s">
        <v>6818</v>
      </c>
      <c r="B3352" s="26" t="s">
        <v>6819</v>
      </c>
      <c r="C3352" s="13" t="s">
        <v>139</v>
      </c>
      <c r="D3352" s="12"/>
      <c r="E3352" s="14">
        <v>0</v>
      </c>
      <c r="F3352" s="13" t="s">
        <v>163</v>
      </c>
    </row>
    <row r="3353" spans="1:6" x14ac:dyDescent="0.15">
      <c r="A3353" s="12" t="s">
        <v>6820</v>
      </c>
      <c r="B3353" s="26" t="s">
        <v>6821</v>
      </c>
      <c r="C3353" s="13" t="s">
        <v>139</v>
      </c>
      <c r="D3353" s="12"/>
      <c r="E3353" s="14">
        <v>0</v>
      </c>
      <c r="F3353" s="13" t="s">
        <v>163</v>
      </c>
    </row>
    <row r="3354" spans="1:6" x14ac:dyDescent="0.15">
      <c r="A3354" s="12" t="s">
        <v>6822</v>
      </c>
      <c r="B3354" s="26" t="s">
        <v>6823</v>
      </c>
      <c r="C3354" s="13" t="s">
        <v>139</v>
      </c>
      <c r="D3354" s="12"/>
      <c r="E3354" s="14">
        <v>0</v>
      </c>
      <c r="F3354" s="13" t="s">
        <v>163</v>
      </c>
    </row>
    <row r="3355" spans="1:6" x14ac:dyDescent="0.15">
      <c r="A3355" s="12" t="s">
        <v>6824</v>
      </c>
      <c r="B3355" s="26" t="s">
        <v>6825</v>
      </c>
      <c r="C3355" s="13" t="s">
        <v>139</v>
      </c>
      <c r="D3355" s="12"/>
      <c r="E3355" s="14">
        <v>0</v>
      </c>
      <c r="F3355" s="13" t="s">
        <v>163</v>
      </c>
    </row>
    <row r="3356" spans="1:6" x14ac:dyDescent="0.15">
      <c r="A3356" s="12" t="s">
        <v>6826</v>
      </c>
      <c r="B3356" s="26" t="s">
        <v>6827</v>
      </c>
      <c r="C3356" s="13" t="s">
        <v>139</v>
      </c>
      <c r="D3356" s="12"/>
      <c r="E3356" s="14">
        <v>0</v>
      </c>
      <c r="F3356" s="13" t="s">
        <v>163</v>
      </c>
    </row>
    <row r="3357" spans="1:6" x14ac:dyDescent="0.15">
      <c r="A3357" s="12" t="s">
        <v>6828</v>
      </c>
      <c r="B3357" s="26" t="s">
        <v>6829</v>
      </c>
      <c r="C3357" s="13" t="s">
        <v>139</v>
      </c>
      <c r="D3357" s="12"/>
      <c r="E3357" s="14">
        <v>0</v>
      </c>
      <c r="F3357" s="13" t="s">
        <v>163</v>
      </c>
    </row>
    <row r="3358" spans="1:6" x14ac:dyDescent="0.15">
      <c r="A3358" s="12" t="s">
        <v>6830</v>
      </c>
      <c r="B3358" s="26" t="s">
        <v>6831</v>
      </c>
      <c r="C3358" s="13" t="s">
        <v>139</v>
      </c>
      <c r="D3358" s="12"/>
      <c r="E3358" s="14">
        <v>0</v>
      </c>
      <c r="F3358" s="13" t="s">
        <v>163</v>
      </c>
    </row>
    <row r="3359" spans="1:6" x14ac:dyDescent="0.15">
      <c r="A3359" s="12" t="s">
        <v>6832</v>
      </c>
      <c r="B3359" s="26" t="s">
        <v>6833</v>
      </c>
      <c r="C3359" s="13" t="s">
        <v>139</v>
      </c>
      <c r="D3359" s="12"/>
      <c r="E3359" s="14">
        <v>0</v>
      </c>
      <c r="F3359" s="13" t="s">
        <v>163</v>
      </c>
    </row>
    <row r="3360" spans="1:6" x14ac:dyDescent="0.15">
      <c r="A3360" s="12" t="s">
        <v>6834</v>
      </c>
      <c r="B3360" s="26" t="s">
        <v>6835</v>
      </c>
      <c r="C3360" s="13" t="s">
        <v>139</v>
      </c>
      <c r="D3360" s="12"/>
      <c r="E3360" s="14">
        <v>0</v>
      </c>
      <c r="F3360" s="13" t="s">
        <v>163</v>
      </c>
    </row>
    <row r="3361" spans="1:6" x14ac:dyDescent="0.15">
      <c r="A3361" s="12" t="s">
        <v>6836</v>
      </c>
      <c r="B3361" s="26" t="s">
        <v>6837</v>
      </c>
      <c r="C3361" s="13" t="s">
        <v>139</v>
      </c>
      <c r="D3361" s="12"/>
      <c r="E3361" s="14">
        <v>0</v>
      </c>
      <c r="F3361" s="13" t="s">
        <v>163</v>
      </c>
    </row>
    <row r="3362" spans="1:6" x14ac:dyDescent="0.15">
      <c r="A3362" s="12" t="s">
        <v>6838</v>
      </c>
      <c r="B3362" s="26" t="s">
        <v>6839</v>
      </c>
      <c r="C3362" s="13" t="s">
        <v>139</v>
      </c>
      <c r="D3362" s="12"/>
      <c r="E3362" s="14">
        <v>16400</v>
      </c>
      <c r="F3362" s="13" t="s">
        <v>163</v>
      </c>
    </row>
    <row r="3363" spans="1:6" x14ac:dyDescent="0.15">
      <c r="A3363" s="12" t="s">
        <v>6840</v>
      </c>
      <c r="B3363" s="26" t="s">
        <v>6841</v>
      </c>
      <c r="C3363" s="13" t="s">
        <v>139</v>
      </c>
      <c r="D3363" s="12"/>
      <c r="E3363" s="14">
        <v>16400</v>
      </c>
      <c r="F3363" s="13" t="s">
        <v>163</v>
      </c>
    </row>
    <row r="3364" spans="1:6" x14ac:dyDescent="0.15">
      <c r="A3364" s="12" t="s">
        <v>6842</v>
      </c>
      <c r="B3364" s="26" t="s">
        <v>6843</v>
      </c>
      <c r="C3364" s="13" t="s">
        <v>139</v>
      </c>
      <c r="D3364" s="12"/>
      <c r="E3364" s="14">
        <v>33250</v>
      </c>
      <c r="F3364" s="13" t="s">
        <v>163</v>
      </c>
    </row>
    <row r="3365" spans="1:6" x14ac:dyDescent="0.15">
      <c r="A3365" s="12" t="s">
        <v>6844</v>
      </c>
      <c r="B3365" s="26" t="s">
        <v>6845</v>
      </c>
      <c r="C3365" s="13" t="s">
        <v>139</v>
      </c>
      <c r="D3365" s="12"/>
      <c r="E3365" s="14">
        <v>33250</v>
      </c>
      <c r="F3365" s="13" t="s">
        <v>163</v>
      </c>
    </row>
    <row r="3366" spans="1:6" x14ac:dyDescent="0.15">
      <c r="A3366" s="12" t="s">
        <v>6846</v>
      </c>
      <c r="B3366" s="26" t="s">
        <v>6847</v>
      </c>
      <c r="C3366" s="13" t="s">
        <v>139</v>
      </c>
      <c r="D3366" s="12"/>
      <c r="E3366" s="14">
        <v>43000</v>
      </c>
      <c r="F3366" s="13" t="s">
        <v>163</v>
      </c>
    </row>
    <row r="3367" spans="1:6" x14ac:dyDescent="0.15">
      <c r="A3367" s="12" t="s">
        <v>6848</v>
      </c>
      <c r="B3367" s="26" t="s">
        <v>6849</v>
      </c>
      <c r="C3367" s="13" t="s">
        <v>139</v>
      </c>
      <c r="D3367" s="12"/>
      <c r="E3367" s="14">
        <v>43000</v>
      </c>
      <c r="F3367" s="13" t="s">
        <v>163</v>
      </c>
    </row>
    <row r="3368" spans="1:6" x14ac:dyDescent="0.15">
      <c r="A3368" s="12" t="s">
        <v>6850</v>
      </c>
      <c r="B3368" s="26" t="s">
        <v>6851</v>
      </c>
      <c r="C3368" s="13" t="s">
        <v>139</v>
      </c>
      <c r="D3368" s="12"/>
      <c r="E3368" s="14">
        <v>55900</v>
      </c>
      <c r="F3368" s="13" t="s">
        <v>163</v>
      </c>
    </row>
    <row r="3369" spans="1:6" x14ac:dyDescent="0.15">
      <c r="A3369" s="12" t="s">
        <v>6852</v>
      </c>
      <c r="B3369" s="26" t="s">
        <v>6853</v>
      </c>
      <c r="C3369" s="13" t="s">
        <v>139</v>
      </c>
      <c r="D3369" s="12"/>
      <c r="E3369" s="14">
        <v>55900</v>
      </c>
      <c r="F3369" s="13" t="s">
        <v>163</v>
      </c>
    </row>
    <row r="3370" spans="1:6" x14ac:dyDescent="0.15">
      <c r="A3370" s="12" t="s">
        <v>6854</v>
      </c>
      <c r="B3370" s="26" t="s">
        <v>6855</v>
      </c>
      <c r="C3370" s="13" t="s">
        <v>139</v>
      </c>
      <c r="D3370" s="12"/>
      <c r="E3370" s="14">
        <v>7750</v>
      </c>
      <c r="F3370" s="13" t="s">
        <v>163</v>
      </c>
    </row>
    <row r="3371" spans="1:6" x14ac:dyDescent="0.15">
      <c r="A3371" s="12" t="s">
        <v>6856</v>
      </c>
      <c r="B3371" s="26" t="s">
        <v>6857</v>
      </c>
      <c r="C3371" s="13" t="s">
        <v>139</v>
      </c>
      <c r="D3371" s="12"/>
      <c r="E3371" s="14">
        <v>7750</v>
      </c>
      <c r="F3371" s="13" t="s">
        <v>163</v>
      </c>
    </row>
    <row r="3372" spans="1:6" x14ac:dyDescent="0.15">
      <c r="A3372" s="12" t="s">
        <v>6858</v>
      </c>
      <c r="B3372" s="26" t="s">
        <v>6859</v>
      </c>
      <c r="C3372" s="13" t="s">
        <v>139</v>
      </c>
      <c r="D3372" s="12"/>
      <c r="E3372" s="14">
        <v>108350</v>
      </c>
      <c r="F3372" s="13" t="s">
        <v>163</v>
      </c>
    </row>
    <row r="3373" spans="1:6" x14ac:dyDescent="0.15">
      <c r="A3373" s="12" t="s">
        <v>6860</v>
      </c>
      <c r="B3373" s="26" t="s">
        <v>6861</v>
      </c>
      <c r="C3373" s="13" t="s">
        <v>139</v>
      </c>
      <c r="D3373" s="12"/>
      <c r="E3373" s="14">
        <v>16400</v>
      </c>
      <c r="F3373" s="13" t="s">
        <v>163</v>
      </c>
    </row>
    <row r="3374" spans="1:6" x14ac:dyDescent="0.15">
      <c r="A3374" s="12" t="s">
        <v>6862</v>
      </c>
      <c r="B3374" s="26" t="s">
        <v>6863</v>
      </c>
      <c r="C3374" s="13" t="s">
        <v>139</v>
      </c>
      <c r="D3374" s="12"/>
      <c r="E3374" s="14">
        <v>14400</v>
      </c>
      <c r="F3374" s="13" t="s">
        <v>163</v>
      </c>
    </row>
    <row r="3375" spans="1:6" x14ac:dyDescent="0.15">
      <c r="A3375" s="12" t="s">
        <v>6864</v>
      </c>
      <c r="B3375" s="26" t="s">
        <v>6865</v>
      </c>
      <c r="C3375" s="13" t="s">
        <v>139</v>
      </c>
      <c r="D3375" s="12"/>
      <c r="E3375" s="14">
        <v>16400</v>
      </c>
      <c r="F3375" s="13" t="s">
        <v>163</v>
      </c>
    </row>
    <row r="3376" spans="1:6" x14ac:dyDescent="0.15">
      <c r="A3376" s="12" t="s">
        <v>6866</v>
      </c>
      <c r="B3376" s="26" t="s">
        <v>6867</v>
      </c>
      <c r="C3376" s="13" t="s">
        <v>139</v>
      </c>
      <c r="D3376" s="12"/>
      <c r="E3376" s="14">
        <v>16400</v>
      </c>
      <c r="F3376" s="13" t="s">
        <v>163</v>
      </c>
    </row>
    <row r="3377" spans="1:6" x14ac:dyDescent="0.15">
      <c r="A3377" s="12" t="s">
        <v>6868</v>
      </c>
      <c r="B3377" s="26" t="s">
        <v>6869</v>
      </c>
      <c r="C3377" s="13" t="s">
        <v>139</v>
      </c>
      <c r="D3377" s="12"/>
      <c r="E3377" s="14">
        <v>0</v>
      </c>
      <c r="F3377" s="13" t="s">
        <v>163</v>
      </c>
    </row>
    <row r="3378" spans="1:6" x14ac:dyDescent="0.15">
      <c r="A3378" s="12" t="s">
        <v>6870</v>
      </c>
      <c r="B3378" s="26" t="s">
        <v>6871</v>
      </c>
      <c r="C3378" s="13" t="s">
        <v>139</v>
      </c>
      <c r="D3378" s="12"/>
      <c r="E3378" s="14">
        <v>33250</v>
      </c>
      <c r="F3378" s="13" t="s">
        <v>163</v>
      </c>
    </row>
    <row r="3379" spans="1:6" x14ac:dyDescent="0.15">
      <c r="A3379" s="12" t="s">
        <v>6872</v>
      </c>
      <c r="B3379" s="26" t="s">
        <v>6873</v>
      </c>
      <c r="C3379" s="13" t="s">
        <v>139</v>
      </c>
      <c r="D3379" s="12"/>
      <c r="E3379" s="14">
        <v>43000</v>
      </c>
      <c r="F3379" s="13" t="s">
        <v>163</v>
      </c>
    </row>
    <row r="3380" spans="1:6" x14ac:dyDescent="0.15">
      <c r="A3380" s="12" t="s">
        <v>6874</v>
      </c>
      <c r="B3380" s="26" t="s">
        <v>6875</v>
      </c>
      <c r="C3380" s="13" t="s">
        <v>139</v>
      </c>
      <c r="D3380" s="12"/>
      <c r="E3380" s="14">
        <v>55900</v>
      </c>
      <c r="F3380" s="13" t="s">
        <v>163</v>
      </c>
    </row>
    <row r="3381" spans="1:6" x14ac:dyDescent="0.15">
      <c r="A3381" s="12" t="s">
        <v>6876</v>
      </c>
      <c r="B3381" s="26" t="s">
        <v>6877</v>
      </c>
      <c r="C3381" s="13" t="s">
        <v>139</v>
      </c>
      <c r="D3381" s="12"/>
      <c r="E3381" s="14">
        <v>21500</v>
      </c>
      <c r="F3381" s="13" t="s">
        <v>163</v>
      </c>
    </row>
    <row r="3382" spans="1:6" x14ac:dyDescent="0.15">
      <c r="A3382" s="12" t="s">
        <v>6878</v>
      </c>
      <c r="B3382" s="26" t="s">
        <v>6879</v>
      </c>
      <c r="C3382" s="13" t="s">
        <v>139</v>
      </c>
      <c r="D3382" s="12"/>
      <c r="E3382" s="14">
        <v>7750</v>
      </c>
      <c r="F3382" s="13" t="s">
        <v>163</v>
      </c>
    </row>
    <row r="3383" spans="1:6" x14ac:dyDescent="0.15">
      <c r="A3383" s="12" t="s">
        <v>6880</v>
      </c>
      <c r="B3383" s="26" t="s">
        <v>6881</v>
      </c>
      <c r="C3383" s="13" t="s">
        <v>139</v>
      </c>
      <c r="D3383" s="12"/>
      <c r="E3383" s="14">
        <v>25550</v>
      </c>
      <c r="F3383" s="13" t="s">
        <v>163</v>
      </c>
    </row>
    <row r="3384" spans="1:6" x14ac:dyDescent="0.15">
      <c r="A3384" s="12" t="s">
        <v>6882</v>
      </c>
      <c r="B3384" s="26" t="s">
        <v>6883</v>
      </c>
      <c r="C3384" s="13" t="s">
        <v>139</v>
      </c>
      <c r="D3384" s="12"/>
      <c r="E3384" s="14">
        <v>160850</v>
      </c>
      <c r="F3384" s="13" t="s">
        <v>163</v>
      </c>
    </row>
    <row r="3385" spans="1:6" x14ac:dyDescent="0.15">
      <c r="A3385" s="12" t="s">
        <v>6884</v>
      </c>
      <c r="B3385" s="26" t="s">
        <v>6885</v>
      </c>
      <c r="C3385" s="13" t="s">
        <v>139</v>
      </c>
      <c r="D3385" s="12"/>
      <c r="E3385" s="14">
        <v>25550</v>
      </c>
      <c r="F3385" s="13" t="s">
        <v>163</v>
      </c>
    </row>
    <row r="3386" spans="1:6" x14ac:dyDescent="0.15">
      <c r="A3386" s="12" t="s">
        <v>6886</v>
      </c>
      <c r="B3386" s="26" t="s">
        <v>6887</v>
      </c>
      <c r="C3386" s="13" t="s">
        <v>139</v>
      </c>
      <c r="D3386" s="12"/>
      <c r="E3386" s="14">
        <v>20150</v>
      </c>
      <c r="F3386" s="13" t="s">
        <v>163</v>
      </c>
    </row>
    <row r="3387" spans="1:6" x14ac:dyDescent="0.15">
      <c r="A3387" s="12" t="s">
        <v>6888</v>
      </c>
      <c r="B3387" s="26" t="s">
        <v>6889</v>
      </c>
      <c r="C3387" s="13" t="s">
        <v>139</v>
      </c>
      <c r="D3387" s="12"/>
      <c r="E3387" s="14">
        <v>25550</v>
      </c>
      <c r="F3387" s="13" t="s">
        <v>163</v>
      </c>
    </row>
    <row r="3388" spans="1:6" x14ac:dyDescent="0.15">
      <c r="A3388" s="12" t="s">
        <v>6890</v>
      </c>
      <c r="B3388" s="26" t="s">
        <v>6891</v>
      </c>
      <c r="C3388" s="13" t="s">
        <v>139</v>
      </c>
      <c r="D3388" s="12"/>
      <c r="E3388" s="14">
        <v>25550</v>
      </c>
      <c r="F3388" s="13" t="s">
        <v>163</v>
      </c>
    </row>
    <row r="3389" spans="1:6" x14ac:dyDescent="0.15">
      <c r="A3389" s="12" t="s">
        <v>6892</v>
      </c>
      <c r="B3389" s="26" t="s">
        <v>6893</v>
      </c>
      <c r="C3389" s="13" t="s">
        <v>139</v>
      </c>
      <c r="D3389" s="12"/>
      <c r="E3389" s="14">
        <v>0</v>
      </c>
      <c r="F3389" s="13" t="s">
        <v>163</v>
      </c>
    </row>
    <row r="3390" spans="1:6" x14ac:dyDescent="0.15">
      <c r="A3390" s="12" t="s">
        <v>6894</v>
      </c>
      <c r="B3390" s="26" t="s">
        <v>6895</v>
      </c>
      <c r="C3390" s="13" t="s">
        <v>139</v>
      </c>
      <c r="D3390" s="12"/>
      <c r="E3390" s="14">
        <v>46550</v>
      </c>
      <c r="F3390" s="13" t="s">
        <v>163</v>
      </c>
    </row>
    <row r="3391" spans="1:6" x14ac:dyDescent="0.15">
      <c r="A3391" s="12" t="s">
        <v>6896</v>
      </c>
      <c r="B3391" s="26" t="s">
        <v>6897</v>
      </c>
      <c r="C3391" s="13" t="s">
        <v>139</v>
      </c>
      <c r="D3391" s="12"/>
      <c r="E3391" s="14">
        <v>60200</v>
      </c>
      <c r="F3391" s="13" t="s">
        <v>163</v>
      </c>
    </row>
    <row r="3392" spans="1:6" x14ac:dyDescent="0.15">
      <c r="A3392" s="12" t="s">
        <v>6898</v>
      </c>
      <c r="B3392" s="26" t="s">
        <v>6899</v>
      </c>
      <c r="C3392" s="13" t="s">
        <v>139</v>
      </c>
      <c r="D3392" s="12"/>
      <c r="E3392" s="14">
        <v>78260</v>
      </c>
      <c r="F3392" s="13" t="s">
        <v>163</v>
      </c>
    </row>
    <row r="3393" spans="1:6" x14ac:dyDescent="0.15">
      <c r="A3393" s="12" t="s">
        <v>6900</v>
      </c>
      <c r="B3393" s="26" t="s">
        <v>6901</v>
      </c>
      <c r="C3393" s="13" t="s">
        <v>139</v>
      </c>
      <c r="D3393" s="12"/>
      <c r="E3393" s="14">
        <v>30150</v>
      </c>
      <c r="F3393" s="13" t="s">
        <v>163</v>
      </c>
    </row>
    <row r="3394" spans="1:6" x14ac:dyDescent="0.15">
      <c r="A3394" s="12" t="s">
        <v>6902</v>
      </c>
      <c r="B3394" s="26" t="s">
        <v>6903</v>
      </c>
      <c r="C3394" s="13" t="s">
        <v>139</v>
      </c>
      <c r="D3394" s="12"/>
      <c r="E3394" s="14">
        <v>10850</v>
      </c>
      <c r="F3394" s="13" t="s">
        <v>163</v>
      </c>
    </row>
    <row r="3395" spans="1:6" x14ac:dyDescent="0.15">
      <c r="A3395" s="12" t="s">
        <v>6904</v>
      </c>
      <c r="B3395" s="26" t="s">
        <v>6905</v>
      </c>
      <c r="C3395" s="13" t="s">
        <v>143</v>
      </c>
      <c r="D3395" s="12"/>
      <c r="E3395" s="14">
        <v>11725</v>
      </c>
      <c r="F3395" s="13" t="s">
        <v>163</v>
      </c>
    </row>
    <row r="3396" spans="1:6" x14ac:dyDescent="0.15">
      <c r="A3396" s="12" t="s">
        <v>6906</v>
      </c>
      <c r="B3396" s="26" t="s">
        <v>6907</v>
      </c>
      <c r="C3396" s="13" t="s">
        <v>143</v>
      </c>
      <c r="D3396" s="12"/>
      <c r="E3396" s="14">
        <v>0</v>
      </c>
      <c r="F3396" s="13" t="s">
        <v>163</v>
      </c>
    </row>
    <row r="3397" spans="1:6" x14ac:dyDescent="0.15">
      <c r="A3397" s="12" t="s">
        <v>6908</v>
      </c>
      <c r="B3397" s="26" t="s">
        <v>6909</v>
      </c>
      <c r="C3397" s="13" t="s">
        <v>143</v>
      </c>
      <c r="D3397" s="12"/>
      <c r="E3397" s="14">
        <v>0</v>
      </c>
      <c r="F3397" s="13" t="s">
        <v>163</v>
      </c>
    </row>
    <row r="3398" spans="1:6" x14ac:dyDescent="0.15">
      <c r="A3398" s="12" t="s">
        <v>6910</v>
      </c>
      <c r="B3398" s="26" t="s">
        <v>6911</v>
      </c>
      <c r="C3398" s="13" t="s">
        <v>143</v>
      </c>
      <c r="D3398" s="12"/>
      <c r="E3398" s="14">
        <v>75060</v>
      </c>
      <c r="F3398" s="13" t="s">
        <v>163</v>
      </c>
    </row>
    <row r="3399" spans="1:6" x14ac:dyDescent="0.15">
      <c r="A3399" s="12" t="s">
        <v>6912</v>
      </c>
      <c r="B3399" s="26" t="s">
        <v>6913</v>
      </c>
      <c r="C3399" s="13" t="s">
        <v>143</v>
      </c>
      <c r="D3399" s="13"/>
      <c r="E3399" s="14">
        <v>75060</v>
      </c>
      <c r="F3399" s="37" t="s">
        <v>163</v>
      </c>
    </row>
    <row r="3400" spans="1:6" x14ac:dyDescent="0.15">
      <c r="A3400" s="12" t="s">
        <v>6914</v>
      </c>
      <c r="B3400" s="26" t="s">
        <v>6915</v>
      </c>
      <c r="C3400" s="13" t="s">
        <v>143</v>
      </c>
      <c r="D3400" s="12"/>
      <c r="E3400" s="14">
        <v>75060</v>
      </c>
      <c r="F3400" s="13" t="s">
        <v>163</v>
      </c>
    </row>
    <row r="3401" spans="1:6" x14ac:dyDescent="0.15">
      <c r="A3401" s="12" t="s">
        <v>6916</v>
      </c>
      <c r="B3401" s="26" t="s">
        <v>6917</v>
      </c>
      <c r="C3401" s="13" t="s">
        <v>143</v>
      </c>
      <c r="D3401" s="12"/>
      <c r="E3401" s="14">
        <v>11725</v>
      </c>
      <c r="F3401" s="13" t="s">
        <v>163</v>
      </c>
    </row>
    <row r="3402" spans="1:6" x14ac:dyDescent="0.15">
      <c r="A3402" s="12" t="s">
        <v>6918</v>
      </c>
      <c r="B3402" s="26" t="s">
        <v>6919</v>
      </c>
      <c r="C3402" s="13" t="s">
        <v>143</v>
      </c>
      <c r="D3402" s="12"/>
      <c r="E3402" s="14">
        <v>11725</v>
      </c>
      <c r="F3402" s="13" t="s">
        <v>163</v>
      </c>
    </row>
    <row r="3403" spans="1:6" x14ac:dyDescent="0.15">
      <c r="A3403" s="12" t="s">
        <v>6920</v>
      </c>
      <c r="B3403" s="26" t="s">
        <v>6921</v>
      </c>
      <c r="C3403" s="13" t="s">
        <v>143</v>
      </c>
      <c r="D3403" s="12"/>
      <c r="E3403" s="14">
        <v>11725</v>
      </c>
      <c r="F3403" s="13" t="s">
        <v>163</v>
      </c>
    </row>
    <row r="3404" spans="1:6" x14ac:dyDescent="0.15">
      <c r="A3404" s="12" t="s">
        <v>6922</v>
      </c>
      <c r="B3404" s="26" t="s">
        <v>6923</v>
      </c>
      <c r="C3404" s="13" t="s">
        <v>143</v>
      </c>
      <c r="D3404" s="12"/>
      <c r="E3404" s="14">
        <v>11725</v>
      </c>
      <c r="F3404" s="13" t="s">
        <v>163</v>
      </c>
    </row>
    <row r="3405" spans="1:6" x14ac:dyDescent="0.15">
      <c r="A3405" s="12" t="s">
        <v>6924</v>
      </c>
      <c r="B3405" s="26" t="s">
        <v>6925</v>
      </c>
      <c r="C3405" s="13" t="s">
        <v>143</v>
      </c>
      <c r="D3405" s="12"/>
      <c r="E3405" s="14">
        <v>10285</v>
      </c>
      <c r="F3405" s="13" t="s">
        <v>163</v>
      </c>
    </row>
    <row r="3406" spans="1:6" x14ac:dyDescent="0.15">
      <c r="A3406" s="12" t="s">
        <v>6926</v>
      </c>
      <c r="B3406" s="26" t="s">
        <v>6927</v>
      </c>
      <c r="C3406" s="13" t="s">
        <v>143</v>
      </c>
      <c r="D3406" s="12"/>
      <c r="E3406" s="14">
        <v>10285</v>
      </c>
      <c r="F3406" s="13" t="s">
        <v>163</v>
      </c>
    </row>
    <row r="3407" spans="1:6" x14ac:dyDescent="0.15">
      <c r="A3407" s="12" t="s">
        <v>6928</v>
      </c>
      <c r="B3407" s="26" t="s">
        <v>6929</v>
      </c>
      <c r="C3407" s="13" t="s">
        <v>143</v>
      </c>
      <c r="D3407" s="12"/>
      <c r="E3407" s="14">
        <v>11725</v>
      </c>
      <c r="F3407" s="13" t="s">
        <v>163</v>
      </c>
    </row>
    <row r="3408" spans="1:6" x14ac:dyDescent="0.15">
      <c r="A3408" s="12" t="s">
        <v>6930</v>
      </c>
      <c r="B3408" s="26" t="s">
        <v>6931</v>
      </c>
      <c r="C3408" s="13" t="s">
        <v>143</v>
      </c>
      <c r="D3408" s="12"/>
      <c r="E3408" s="14">
        <v>11725</v>
      </c>
      <c r="F3408" s="13" t="s">
        <v>163</v>
      </c>
    </row>
    <row r="3409" spans="1:6" x14ac:dyDescent="0.15">
      <c r="A3409" s="12" t="s">
        <v>6932</v>
      </c>
      <c r="B3409" s="26" t="s">
        <v>6933</v>
      </c>
      <c r="C3409" s="13" t="s">
        <v>143</v>
      </c>
      <c r="D3409" s="12"/>
      <c r="E3409" s="14">
        <v>0</v>
      </c>
      <c r="F3409" s="13" t="s">
        <v>163</v>
      </c>
    </row>
    <row r="3410" spans="1:6" x14ac:dyDescent="0.15">
      <c r="A3410" s="12" t="s">
        <v>6934</v>
      </c>
      <c r="B3410" s="26" t="s">
        <v>6935</v>
      </c>
      <c r="C3410" s="13" t="s">
        <v>143</v>
      </c>
      <c r="D3410" s="12"/>
      <c r="E3410" s="14">
        <v>0</v>
      </c>
      <c r="F3410" s="13" t="s">
        <v>163</v>
      </c>
    </row>
    <row r="3411" spans="1:6" x14ac:dyDescent="0.15">
      <c r="A3411" s="12" t="s">
        <v>6936</v>
      </c>
      <c r="B3411" s="26" t="s">
        <v>6937</v>
      </c>
      <c r="C3411" s="13" t="s">
        <v>143</v>
      </c>
      <c r="D3411" s="12"/>
      <c r="E3411" s="14">
        <v>0</v>
      </c>
      <c r="F3411" s="13" t="s">
        <v>163</v>
      </c>
    </row>
    <row r="3412" spans="1:6" x14ac:dyDescent="0.15">
      <c r="A3412" s="12" t="s">
        <v>6938</v>
      </c>
      <c r="B3412" s="26" t="s">
        <v>6939</v>
      </c>
      <c r="C3412" s="13" t="s">
        <v>143</v>
      </c>
      <c r="D3412" s="12"/>
      <c r="E3412" s="14">
        <v>0</v>
      </c>
      <c r="F3412" s="13" t="s">
        <v>163</v>
      </c>
    </row>
    <row r="3413" spans="1:6" x14ac:dyDescent="0.15">
      <c r="A3413" s="12" t="s">
        <v>6940</v>
      </c>
      <c r="B3413" s="26" t="s">
        <v>6941</v>
      </c>
      <c r="C3413" s="13" t="s">
        <v>143</v>
      </c>
      <c r="D3413" s="12"/>
      <c r="E3413" s="14">
        <v>0</v>
      </c>
      <c r="F3413" s="13" t="s">
        <v>163</v>
      </c>
    </row>
    <row r="3414" spans="1:6" x14ac:dyDescent="0.15">
      <c r="A3414" s="12" t="s">
        <v>6942</v>
      </c>
      <c r="B3414" s="26" t="s">
        <v>6943</v>
      </c>
      <c r="C3414" s="13" t="s">
        <v>143</v>
      </c>
      <c r="D3414" s="12"/>
      <c r="E3414" s="14">
        <v>0</v>
      </c>
      <c r="F3414" s="13" t="s">
        <v>163</v>
      </c>
    </row>
    <row r="3415" spans="1:6" x14ac:dyDescent="0.15">
      <c r="A3415" s="12" t="s">
        <v>6944</v>
      </c>
      <c r="B3415" s="26" t="s">
        <v>6945</v>
      </c>
      <c r="C3415" s="13" t="s">
        <v>143</v>
      </c>
      <c r="D3415" s="12"/>
      <c r="E3415" s="14">
        <v>0</v>
      </c>
      <c r="F3415" s="13" t="s">
        <v>163</v>
      </c>
    </row>
    <row r="3416" spans="1:6" x14ac:dyDescent="0.15">
      <c r="A3416" s="12" t="s">
        <v>6946</v>
      </c>
      <c r="B3416" s="26" t="s">
        <v>6947</v>
      </c>
      <c r="C3416" s="13" t="s">
        <v>143</v>
      </c>
      <c r="D3416" s="12"/>
      <c r="E3416" s="14">
        <v>0</v>
      </c>
      <c r="F3416" s="13" t="s">
        <v>163</v>
      </c>
    </row>
    <row r="3417" spans="1:6" x14ac:dyDescent="0.15">
      <c r="A3417" s="12" t="s">
        <v>6948</v>
      </c>
      <c r="B3417" s="26" t="s">
        <v>6949</v>
      </c>
      <c r="C3417" s="13" t="s">
        <v>143</v>
      </c>
      <c r="D3417" s="12"/>
      <c r="E3417" s="14">
        <v>0</v>
      </c>
      <c r="F3417" s="13" t="s">
        <v>163</v>
      </c>
    </row>
    <row r="3418" spans="1:6" x14ac:dyDescent="0.15">
      <c r="A3418" s="12" t="s">
        <v>6950</v>
      </c>
      <c r="B3418" s="26" t="s">
        <v>6951</v>
      </c>
      <c r="C3418" s="13" t="s">
        <v>143</v>
      </c>
      <c r="D3418" s="12"/>
      <c r="E3418" s="14">
        <v>0</v>
      </c>
      <c r="F3418" s="13" t="s">
        <v>163</v>
      </c>
    </row>
    <row r="3419" spans="1:6" x14ac:dyDescent="0.15">
      <c r="A3419" s="12" t="s">
        <v>6952</v>
      </c>
      <c r="B3419" s="26" t="s">
        <v>6953</v>
      </c>
      <c r="C3419" s="13" t="s">
        <v>143</v>
      </c>
      <c r="D3419" s="12"/>
      <c r="E3419" s="14">
        <v>0</v>
      </c>
      <c r="F3419" s="13" t="s">
        <v>163</v>
      </c>
    </row>
    <row r="3420" spans="1:6" x14ac:dyDescent="0.15">
      <c r="A3420" s="12" t="s">
        <v>6954</v>
      </c>
      <c r="B3420" s="26" t="s">
        <v>6955</v>
      </c>
      <c r="C3420" s="13" t="s">
        <v>143</v>
      </c>
      <c r="D3420" s="12"/>
      <c r="E3420" s="14">
        <v>0</v>
      </c>
      <c r="F3420" s="13" t="s">
        <v>163</v>
      </c>
    </row>
    <row r="3421" spans="1:6" x14ac:dyDescent="0.15">
      <c r="A3421" s="12" t="s">
        <v>6956</v>
      </c>
      <c r="B3421" s="26" t="s">
        <v>6957</v>
      </c>
      <c r="C3421" s="13" t="s">
        <v>143</v>
      </c>
      <c r="D3421" s="12"/>
      <c r="E3421" s="14">
        <v>0</v>
      </c>
      <c r="F3421" s="13" t="s">
        <v>163</v>
      </c>
    </row>
    <row r="3422" spans="1:6" x14ac:dyDescent="0.15">
      <c r="A3422" s="12" t="s">
        <v>6958</v>
      </c>
      <c r="B3422" s="26" t="s">
        <v>6959</v>
      </c>
      <c r="C3422" s="13" t="s">
        <v>143</v>
      </c>
      <c r="D3422" s="12"/>
      <c r="E3422" s="14">
        <v>0</v>
      </c>
      <c r="F3422" s="13" t="s">
        <v>163</v>
      </c>
    </row>
    <row r="3423" spans="1:6" x14ac:dyDescent="0.15">
      <c r="A3423" s="12" t="s">
        <v>6960</v>
      </c>
      <c r="B3423" s="26" t="s">
        <v>6961</v>
      </c>
      <c r="C3423" s="13" t="s">
        <v>143</v>
      </c>
      <c r="D3423" s="12"/>
      <c r="E3423" s="14">
        <v>0</v>
      </c>
      <c r="F3423" s="13" t="s">
        <v>163</v>
      </c>
    </row>
    <row r="3424" spans="1:6" x14ac:dyDescent="0.15">
      <c r="A3424" s="12" t="s">
        <v>6962</v>
      </c>
      <c r="B3424" s="26" t="s">
        <v>6963</v>
      </c>
      <c r="C3424" s="13" t="s">
        <v>143</v>
      </c>
      <c r="D3424" s="12"/>
      <c r="E3424" s="14">
        <v>0</v>
      </c>
      <c r="F3424" s="13" t="s">
        <v>163</v>
      </c>
    </row>
    <row r="3425" spans="1:6" x14ac:dyDescent="0.15">
      <c r="A3425" s="12" t="s">
        <v>6964</v>
      </c>
      <c r="B3425" s="26" t="s">
        <v>6965</v>
      </c>
      <c r="C3425" s="13" t="s">
        <v>143</v>
      </c>
      <c r="D3425" s="12"/>
      <c r="E3425" s="14">
        <v>0</v>
      </c>
      <c r="F3425" s="13" t="s">
        <v>163</v>
      </c>
    </row>
    <row r="3426" spans="1:6" x14ac:dyDescent="0.15">
      <c r="A3426" s="12" t="s">
        <v>6966</v>
      </c>
      <c r="B3426" s="26" t="s">
        <v>6967</v>
      </c>
      <c r="C3426" s="13" t="s">
        <v>143</v>
      </c>
      <c r="D3426" s="12"/>
      <c r="E3426" s="14">
        <v>0</v>
      </c>
      <c r="F3426" s="13" t="s">
        <v>163</v>
      </c>
    </row>
    <row r="3427" spans="1:6" x14ac:dyDescent="0.15">
      <c r="A3427" s="12" t="s">
        <v>6968</v>
      </c>
      <c r="B3427" s="26" t="s">
        <v>6969</v>
      </c>
      <c r="C3427" s="13" t="s">
        <v>143</v>
      </c>
      <c r="D3427" s="12"/>
      <c r="E3427" s="14">
        <v>0</v>
      </c>
      <c r="F3427" s="13" t="s">
        <v>163</v>
      </c>
    </row>
    <row r="3428" spans="1:6" x14ac:dyDescent="0.15">
      <c r="A3428" s="12" t="s">
        <v>6970</v>
      </c>
      <c r="B3428" s="26" t="s">
        <v>6971</v>
      </c>
      <c r="C3428" s="13" t="s">
        <v>143</v>
      </c>
      <c r="D3428" s="12"/>
      <c r="E3428" s="14">
        <v>11725</v>
      </c>
      <c r="F3428" s="13" t="s">
        <v>163</v>
      </c>
    </row>
    <row r="3429" spans="1:6" x14ac:dyDescent="0.15">
      <c r="A3429" s="12" t="s">
        <v>6972</v>
      </c>
      <c r="B3429" s="26" t="s">
        <v>6973</v>
      </c>
      <c r="C3429" s="13" t="s">
        <v>143</v>
      </c>
      <c r="D3429" s="12"/>
      <c r="E3429" s="14">
        <v>11725</v>
      </c>
      <c r="F3429" s="13" t="s">
        <v>163</v>
      </c>
    </row>
    <row r="3430" spans="1:6" x14ac:dyDescent="0.15">
      <c r="A3430" s="12" t="s">
        <v>6974</v>
      </c>
      <c r="B3430" s="26" t="s">
        <v>6975</v>
      </c>
      <c r="C3430" s="13" t="s">
        <v>143</v>
      </c>
      <c r="D3430" s="12"/>
      <c r="E3430" s="14">
        <v>21845</v>
      </c>
      <c r="F3430" s="13" t="s">
        <v>163</v>
      </c>
    </row>
    <row r="3431" spans="1:6" x14ac:dyDescent="0.15">
      <c r="A3431" s="12" t="s">
        <v>6976</v>
      </c>
      <c r="B3431" s="26" t="s">
        <v>6977</v>
      </c>
      <c r="C3431" s="13" t="s">
        <v>143</v>
      </c>
      <c r="D3431" s="12"/>
      <c r="E3431" s="14">
        <v>21845</v>
      </c>
      <c r="F3431" s="13" t="s">
        <v>163</v>
      </c>
    </row>
    <row r="3432" spans="1:6" x14ac:dyDescent="0.15">
      <c r="A3432" s="12" t="s">
        <v>6978</v>
      </c>
      <c r="B3432" s="26" t="s">
        <v>6979</v>
      </c>
      <c r="C3432" s="13" t="s">
        <v>143</v>
      </c>
      <c r="D3432" s="12"/>
      <c r="E3432" s="14">
        <v>24890</v>
      </c>
      <c r="F3432" s="13" t="s">
        <v>163</v>
      </c>
    </row>
    <row r="3433" spans="1:6" x14ac:dyDescent="0.15">
      <c r="A3433" s="12" t="s">
        <v>6980</v>
      </c>
      <c r="B3433" s="26" t="s">
        <v>6981</v>
      </c>
      <c r="C3433" s="13" t="s">
        <v>143</v>
      </c>
      <c r="D3433" s="12"/>
      <c r="E3433" s="14">
        <v>24890</v>
      </c>
      <c r="F3433" s="13" t="s">
        <v>163</v>
      </c>
    </row>
    <row r="3434" spans="1:6" x14ac:dyDescent="0.15">
      <c r="A3434" s="12" t="s">
        <v>6982</v>
      </c>
      <c r="B3434" s="26" t="s">
        <v>6983</v>
      </c>
      <c r="C3434" s="13" t="s">
        <v>143</v>
      </c>
      <c r="D3434" s="12"/>
      <c r="E3434" s="14">
        <v>32350</v>
      </c>
      <c r="F3434" s="13" t="s">
        <v>163</v>
      </c>
    </row>
    <row r="3435" spans="1:6" x14ac:dyDescent="0.15">
      <c r="A3435" s="12" t="s">
        <v>6984</v>
      </c>
      <c r="B3435" s="26" t="s">
        <v>6985</v>
      </c>
      <c r="C3435" s="13" t="s">
        <v>143</v>
      </c>
      <c r="D3435" s="12"/>
      <c r="E3435" s="14">
        <v>32350</v>
      </c>
      <c r="F3435" s="13" t="s">
        <v>163</v>
      </c>
    </row>
    <row r="3436" spans="1:6" x14ac:dyDescent="0.15">
      <c r="A3436" s="12" t="s">
        <v>6986</v>
      </c>
      <c r="B3436" s="26" t="s">
        <v>6987</v>
      </c>
      <c r="C3436" s="13" t="s">
        <v>143</v>
      </c>
      <c r="D3436" s="12"/>
      <c r="E3436" s="14">
        <v>5530</v>
      </c>
      <c r="F3436" s="13" t="s">
        <v>163</v>
      </c>
    </row>
    <row r="3437" spans="1:6" x14ac:dyDescent="0.15">
      <c r="A3437" s="12" t="s">
        <v>6988</v>
      </c>
      <c r="B3437" s="26" t="s">
        <v>6989</v>
      </c>
      <c r="C3437" s="13" t="s">
        <v>143</v>
      </c>
      <c r="D3437" s="12"/>
      <c r="E3437" s="14">
        <v>5530</v>
      </c>
      <c r="F3437" s="13" t="s">
        <v>163</v>
      </c>
    </row>
    <row r="3438" spans="1:6" x14ac:dyDescent="0.15">
      <c r="A3438" s="12" t="s">
        <v>6990</v>
      </c>
      <c r="B3438" s="26" t="s">
        <v>6991</v>
      </c>
      <c r="C3438" s="13" t="s">
        <v>143</v>
      </c>
      <c r="D3438" s="12"/>
      <c r="E3438" s="14">
        <v>75060</v>
      </c>
      <c r="F3438" s="13" t="s">
        <v>163</v>
      </c>
    </row>
    <row r="3439" spans="1:6" x14ac:dyDescent="0.15">
      <c r="A3439" s="12" t="s">
        <v>6992</v>
      </c>
      <c r="B3439" s="26" t="s">
        <v>6993</v>
      </c>
      <c r="C3439" s="13" t="s">
        <v>143</v>
      </c>
      <c r="D3439" s="12"/>
      <c r="E3439" s="14">
        <v>11725</v>
      </c>
      <c r="F3439" s="13" t="s">
        <v>163</v>
      </c>
    </row>
    <row r="3440" spans="1:6" x14ac:dyDescent="0.15">
      <c r="A3440" s="12" t="s">
        <v>6994</v>
      </c>
      <c r="B3440" s="26" t="s">
        <v>6995</v>
      </c>
      <c r="C3440" s="13" t="s">
        <v>143</v>
      </c>
      <c r="D3440" s="12"/>
      <c r="E3440" s="14">
        <v>10285</v>
      </c>
      <c r="F3440" s="13" t="s">
        <v>163</v>
      </c>
    </row>
    <row r="3441" spans="1:6" x14ac:dyDescent="0.15">
      <c r="A3441" s="12" t="s">
        <v>6996</v>
      </c>
      <c r="B3441" s="26" t="s">
        <v>6997</v>
      </c>
      <c r="C3441" s="13" t="s">
        <v>143</v>
      </c>
      <c r="D3441" s="12"/>
      <c r="E3441" s="14">
        <v>11725</v>
      </c>
      <c r="F3441" s="13" t="s">
        <v>163</v>
      </c>
    </row>
    <row r="3442" spans="1:6" x14ac:dyDescent="0.15">
      <c r="A3442" s="12" t="s">
        <v>6998</v>
      </c>
      <c r="B3442" s="26" t="s">
        <v>6999</v>
      </c>
      <c r="C3442" s="13" t="s">
        <v>143</v>
      </c>
      <c r="D3442" s="12"/>
      <c r="E3442" s="14">
        <v>11725</v>
      </c>
      <c r="F3442" s="13" t="s">
        <v>163</v>
      </c>
    </row>
    <row r="3443" spans="1:6" x14ac:dyDescent="0.15">
      <c r="A3443" s="12" t="s">
        <v>7000</v>
      </c>
      <c r="B3443" s="26" t="s">
        <v>7001</v>
      </c>
      <c r="C3443" s="13" t="s">
        <v>143</v>
      </c>
      <c r="D3443" s="12"/>
      <c r="E3443" s="14">
        <v>21845</v>
      </c>
      <c r="F3443" s="13" t="s">
        <v>163</v>
      </c>
    </row>
    <row r="3444" spans="1:6" x14ac:dyDescent="0.15">
      <c r="A3444" s="12" t="s">
        <v>7002</v>
      </c>
      <c r="B3444" s="26" t="s">
        <v>7003</v>
      </c>
      <c r="C3444" s="13" t="s">
        <v>143</v>
      </c>
      <c r="D3444" s="12"/>
      <c r="E3444" s="14">
        <v>24890</v>
      </c>
      <c r="F3444" s="13" t="s">
        <v>163</v>
      </c>
    </row>
    <row r="3445" spans="1:6" x14ac:dyDescent="0.15">
      <c r="A3445" s="12" t="s">
        <v>7004</v>
      </c>
      <c r="B3445" s="26" t="s">
        <v>7005</v>
      </c>
      <c r="C3445" s="13" t="s">
        <v>143</v>
      </c>
      <c r="D3445" s="12"/>
      <c r="E3445" s="14">
        <v>32350</v>
      </c>
      <c r="F3445" s="13" t="s">
        <v>163</v>
      </c>
    </row>
    <row r="3446" spans="1:6" x14ac:dyDescent="0.15">
      <c r="A3446" s="12" t="s">
        <v>7006</v>
      </c>
      <c r="B3446" s="26" t="s">
        <v>7007</v>
      </c>
      <c r="C3446" s="13" t="s">
        <v>143</v>
      </c>
      <c r="D3446" s="12"/>
      <c r="E3446" s="14">
        <v>15290</v>
      </c>
      <c r="F3446" s="13" t="s">
        <v>163</v>
      </c>
    </row>
    <row r="3447" spans="1:6" x14ac:dyDescent="0.15">
      <c r="A3447" s="12" t="s">
        <v>7008</v>
      </c>
      <c r="B3447" s="26" t="s">
        <v>7009</v>
      </c>
      <c r="C3447" s="13" t="s">
        <v>143</v>
      </c>
      <c r="D3447" s="12"/>
      <c r="E3447" s="14">
        <v>5530</v>
      </c>
      <c r="F3447" s="13" t="s">
        <v>163</v>
      </c>
    </row>
    <row r="3448" spans="1:6" x14ac:dyDescent="0.15">
      <c r="A3448" s="12" t="s">
        <v>7010</v>
      </c>
      <c r="B3448" s="26" t="s">
        <v>7011</v>
      </c>
      <c r="C3448" s="13" t="s">
        <v>143</v>
      </c>
      <c r="D3448" s="12"/>
      <c r="E3448" s="14">
        <v>18260</v>
      </c>
      <c r="F3448" s="13" t="s">
        <v>163</v>
      </c>
    </row>
    <row r="3449" spans="1:6" x14ac:dyDescent="0.15">
      <c r="A3449" s="12" t="s">
        <v>7012</v>
      </c>
      <c r="B3449" s="26" t="s">
        <v>7013</v>
      </c>
      <c r="C3449" s="13" t="s">
        <v>143</v>
      </c>
      <c r="D3449" s="12"/>
      <c r="E3449" s="14">
        <v>111780</v>
      </c>
      <c r="F3449" s="13" t="s">
        <v>163</v>
      </c>
    </row>
    <row r="3450" spans="1:6" x14ac:dyDescent="0.15">
      <c r="A3450" s="12" t="s">
        <v>7014</v>
      </c>
      <c r="B3450" s="26" t="s">
        <v>7015</v>
      </c>
      <c r="C3450" s="13" t="s">
        <v>143</v>
      </c>
      <c r="D3450" s="12"/>
      <c r="E3450" s="14">
        <v>18260</v>
      </c>
      <c r="F3450" s="13" t="s">
        <v>163</v>
      </c>
    </row>
    <row r="3451" spans="1:6" x14ac:dyDescent="0.15">
      <c r="A3451" s="12" t="s">
        <v>7016</v>
      </c>
      <c r="B3451" s="26" t="s">
        <v>7017</v>
      </c>
      <c r="C3451" s="13" t="s">
        <v>143</v>
      </c>
      <c r="D3451" s="12"/>
      <c r="E3451" s="14">
        <v>14420</v>
      </c>
      <c r="F3451" s="13" t="s">
        <v>163</v>
      </c>
    </row>
    <row r="3452" spans="1:6" x14ac:dyDescent="0.15">
      <c r="A3452" s="12" t="s">
        <v>7018</v>
      </c>
      <c r="B3452" s="26" t="s">
        <v>7019</v>
      </c>
      <c r="C3452" s="13" t="s">
        <v>143</v>
      </c>
      <c r="D3452" s="12"/>
      <c r="E3452" s="14">
        <v>18260</v>
      </c>
      <c r="F3452" s="13" t="s">
        <v>163</v>
      </c>
    </row>
    <row r="3453" spans="1:6" x14ac:dyDescent="0.15">
      <c r="A3453" s="12" t="s">
        <v>7020</v>
      </c>
      <c r="B3453" s="26" t="s">
        <v>7021</v>
      </c>
      <c r="C3453" s="13" t="s">
        <v>143</v>
      </c>
      <c r="D3453" s="12"/>
      <c r="E3453" s="14">
        <v>18260</v>
      </c>
      <c r="F3453" s="13" t="s">
        <v>163</v>
      </c>
    </row>
    <row r="3454" spans="1:6" x14ac:dyDescent="0.15">
      <c r="A3454" s="12" t="s">
        <v>7022</v>
      </c>
      <c r="B3454" s="26" t="s">
        <v>7023</v>
      </c>
      <c r="C3454" s="13" t="s">
        <v>143</v>
      </c>
      <c r="D3454" s="12"/>
      <c r="E3454" s="14">
        <v>30620</v>
      </c>
      <c r="F3454" s="13" t="s">
        <v>163</v>
      </c>
    </row>
    <row r="3455" spans="1:6" x14ac:dyDescent="0.15">
      <c r="A3455" s="12" t="s">
        <v>7024</v>
      </c>
      <c r="B3455" s="26" t="s">
        <v>7025</v>
      </c>
      <c r="C3455" s="13" t="s">
        <v>143</v>
      </c>
      <c r="D3455" s="12"/>
      <c r="E3455" s="14">
        <v>34890</v>
      </c>
      <c r="F3455" s="13" t="s">
        <v>163</v>
      </c>
    </row>
    <row r="3456" spans="1:6" x14ac:dyDescent="0.15">
      <c r="A3456" s="12" t="s">
        <v>7026</v>
      </c>
      <c r="B3456" s="26" t="s">
        <v>7027</v>
      </c>
      <c r="C3456" s="13" t="s">
        <v>143</v>
      </c>
      <c r="D3456" s="12"/>
      <c r="E3456" s="14">
        <v>34890</v>
      </c>
      <c r="F3456" s="13" t="s">
        <v>163</v>
      </c>
    </row>
    <row r="3457" spans="1:6" x14ac:dyDescent="0.15">
      <c r="A3457" s="12" t="s">
        <v>7028</v>
      </c>
      <c r="B3457" s="26" t="s">
        <v>7029</v>
      </c>
      <c r="C3457" s="13" t="s">
        <v>143</v>
      </c>
      <c r="D3457" s="12"/>
      <c r="E3457" s="14">
        <v>45350</v>
      </c>
      <c r="F3457" s="13" t="s">
        <v>163</v>
      </c>
    </row>
    <row r="3458" spans="1:6" x14ac:dyDescent="0.15">
      <c r="A3458" s="12" t="s">
        <v>7030</v>
      </c>
      <c r="B3458" s="26" t="s">
        <v>7031</v>
      </c>
      <c r="C3458" s="13" t="s">
        <v>143</v>
      </c>
      <c r="D3458" s="12"/>
      <c r="E3458" s="14">
        <v>21425</v>
      </c>
      <c r="F3458" s="13" t="s">
        <v>163</v>
      </c>
    </row>
    <row r="3459" spans="1:6" x14ac:dyDescent="0.15">
      <c r="A3459" s="12" t="s">
        <v>7032</v>
      </c>
      <c r="B3459" s="26" t="s">
        <v>7033</v>
      </c>
      <c r="C3459" s="13" t="s">
        <v>143</v>
      </c>
      <c r="D3459" s="12"/>
      <c r="E3459" s="14">
        <v>7755</v>
      </c>
      <c r="F3459" s="13" t="s">
        <v>163</v>
      </c>
    </row>
    <row r="3460" spans="1:6" x14ac:dyDescent="0.15">
      <c r="A3460" s="12" t="s">
        <v>7034</v>
      </c>
      <c r="B3460" s="26" t="s">
        <v>7035</v>
      </c>
      <c r="C3460" s="13" t="s">
        <v>139</v>
      </c>
      <c r="D3460" s="12"/>
      <c r="E3460" s="14">
        <v>36100</v>
      </c>
      <c r="F3460" s="13" t="s">
        <v>163</v>
      </c>
    </row>
    <row r="3461" spans="1:6" x14ac:dyDescent="0.15">
      <c r="A3461" s="12" t="s">
        <v>7036</v>
      </c>
      <c r="B3461" s="26" t="s">
        <v>7037</v>
      </c>
      <c r="C3461" s="13" t="s">
        <v>139</v>
      </c>
      <c r="D3461" s="12"/>
      <c r="E3461" s="14">
        <v>0</v>
      </c>
      <c r="F3461" s="13" t="s">
        <v>163</v>
      </c>
    </row>
    <row r="3462" spans="1:6" x14ac:dyDescent="0.15">
      <c r="A3462" s="12" t="s">
        <v>7038</v>
      </c>
      <c r="B3462" s="26" t="s">
        <v>7039</v>
      </c>
      <c r="C3462" s="13" t="s">
        <v>139</v>
      </c>
      <c r="D3462" s="12"/>
      <c r="E3462" s="14">
        <v>0</v>
      </c>
      <c r="F3462" s="13" t="s">
        <v>163</v>
      </c>
    </row>
    <row r="3463" spans="1:6" x14ac:dyDescent="0.15">
      <c r="A3463" s="12" t="s">
        <v>7040</v>
      </c>
      <c r="B3463" s="26" t="s">
        <v>7041</v>
      </c>
      <c r="C3463" s="13" t="s">
        <v>139</v>
      </c>
      <c r="D3463" s="12"/>
      <c r="E3463" s="14">
        <v>209900</v>
      </c>
      <c r="F3463" s="13" t="s">
        <v>163</v>
      </c>
    </row>
    <row r="3464" spans="1:6" x14ac:dyDescent="0.15">
      <c r="A3464" s="12" t="s">
        <v>7042</v>
      </c>
      <c r="B3464" s="26" t="s">
        <v>7043</v>
      </c>
      <c r="C3464" s="13" t="s">
        <v>139</v>
      </c>
      <c r="D3464" s="12"/>
      <c r="E3464" s="14">
        <v>209900</v>
      </c>
      <c r="F3464" s="13" t="s">
        <v>163</v>
      </c>
    </row>
    <row r="3465" spans="1:6" x14ac:dyDescent="0.15">
      <c r="A3465" s="12" t="s">
        <v>7044</v>
      </c>
      <c r="B3465" s="26" t="s">
        <v>7045</v>
      </c>
      <c r="C3465" s="13" t="s">
        <v>139</v>
      </c>
      <c r="D3465" s="12"/>
      <c r="E3465" s="14">
        <v>36100</v>
      </c>
      <c r="F3465" s="13" t="s">
        <v>163</v>
      </c>
    </row>
    <row r="3466" spans="1:6" x14ac:dyDescent="0.15">
      <c r="A3466" s="12" t="s">
        <v>7046</v>
      </c>
      <c r="B3466" s="26" t="s">
        <v>7047</v>
      </c>
      <c r="C3466" s="13" t="s">
        <v>139</v>
      </c>
      <c r="D3466" s="12"/>
      <c r="E3466" s="14">
        <v>36100</v>
      </c>
      <c r="F3466" s="13" t="s">
        <v>163</v>
      </c>
    </row>
    <row r="3467" spans="1:6" x14ac:dyDescent="0.15">
      <c r="A3467" s="12" t="s">
        <v>7048</v>
      </c>
      <c r="B3467" s="26" t="s">
        <v>7049</v>
      </c>
      <c r="C3467" s="13" t="s">
        <v>139</v>
      </c>
      <c r="D3467" s="12"/>
      <c r="E3467" s="14">
        <v>36100</v>
      </c>
      <c r="F3467" s="13" t="s">
        <v>163</v>
      </c>
    </row>
    <row r="3468" spans="1:6" x14ac:dyDescent="0.15">
      <c r="A3468" s="12" t="s">
        <v>7050</v>
      </c>
      <c r="B3468" s="26" t="s">
        <v>7051</v>
      </c>
      <c r="C3468" s="13" t="s">
        <v>139</v>
      </c>
      <c r="D3468" s="12"/>
      <c r="E3468" s="14">
        <v>36100</v>
      </c>
      <c r="F3468" s="13" t="s">
        <v>163</v>
      </c>
    </row>
    <row r="3469" spans="1:6" x14ac:dyDescent="0.15">
      <c r="A3469" s="12" t="s">
        <v>7052</v>
      </c>
      <c r="B3469" s="26" t="s">
        <v>7053</v>
      </c>
      <c r="C3469" s="13" t="s">
        <v>139</v>
      </c>
      <c r="D3469" s="12"/>
      <c r="E3469" s="14">
        <v>18650</v>
      </c>
      <c r="F3469" s="13" t="s">
        <v>163</v>
      </c>
    </row>
    <row r="3470" spans="1:6" x14ac:dyDescent="0.15">
      <c r="A3470" s="12" t="s">
        <v>7054</v>
      </c>
      <c r="B3470" s="26" t="s">
        <v>7055</v>
      </c>
      <c r="C3470" s="13" t="s">
        <v>139</v>
      </c>
      <c r="D3470" s="12"/>
      <c r="E3470" s="14">
        <v>18650</v>
      </c>
      <c r="F3470" s="13" t="s">
        <v>163</v>
      </c>
    </row>
    <row r="3471" spans="1:6" x14ac:dyDescent="0.15">
      <c r="A3471" s="12" t="s">
        <v>7056</v>
      </c>
      <c r="B3471" s="26" t="s">
        <v>7057</v>
      </c>
      <c r="C3471" s="13" t="s">
        <v>139</v>
      </c>
      <c r="D3471" s="12"/>
      <c r="E3471" s="14">
        <v>36100</v>
      </c>
      <c r="F3471" s="13" t="s">
        <v>163</v>
      </c>
    </row>
    <row r="3472" spans="1:6" x14ac:dyDescent="0.15">
      <c r="A3472" s="12" t="s">
        <v>7058</v>
      </c>
      <c r="B3472" s="26" t="s">
        <v>7059</v>
      </c>
      <c r="C3472" s="13" t="s">
        <v>139</v>
      </c>
      <c r="D3472" s="12"/>
      <c r="E3472" s="14">
        <v>36100</v>
      </c>
      <c r="F3472" s="13" t="s">
        <v>163</v>
      </c>
    </row>
    <row r="3473" spans="1:6" x14ac:dyDescent="0.15">
      <c r="A3473" s="12" t="s">
        <v>7060</v>
      </c>
      <c r="B3473" s="26" t="s">
        <v>7061</v>
      </c>
      <c r="C3473" s="13" t="s">
        <v>139</v>
      </c>
      <c r="D3473" s="12"/>
      <c r="E3473" s="14">
        <v>0</v>
      </c>
      <c r="F3473" s="13" t="s">
        <v>163</v>
      </c>
    </row>
    <row r="3474" spans="1:6" x14ac:dyDescent="0.15">
      <c r="A3474" s="12" t="s">
        <v>7062</v>
      </c>
      <c r="B3474" s="26" t="s">
        <v>7063</v>
      </c>
      <c r="C3474" s="13" t="s">
        <v>139</v>
      </c>
      <c r="D3474" s="12"/>
      <c r="E3474" s="14">
        <v>0</v>
      </c>
      <c r="F3474" s="13" t="s">
        <v>163</v>
      </c>
    </row>
    <row r="3475" spans="1:6" x14ac:dyDescent="0.15">
      <c r="A3475" s="12" t="s">
        <v>7064</v>
      </c>
      <c r="B3475" s="26" t="s">
        <v>7065</v>
      </c>
      <c r="C3475" s="13" t="s">
        <v>139</v>
      </c>
      <c r="D3475" s="12"/>
      <c r="E3475" s="14">
        <v>0</v>
      </c>
      <c r="F3475" s="13" t="s">
        <v>163</v>
      </c>
    </row>
    <row r="3476" spans="1:6" x14ac:dyDescent="0.15">
      <c r="A3476" s="12" t="s">
        <v>7066</v>
      </c>
      <c r="B3476" s="26" t="s">
        <v>7067</v>
      </c>
      <c r="C3476" s="13" t="s">
        <v>139</v>
      </c>
      <c r="D3476" s="12"/>
      <c r="E3476" s="14">
        <v>0</v>
      </c>
      <c r="F3476" s="13" t="s">
        <v>163</v>
      </c>
    </row>
    <row r="3477" spans="1:6" x14ac:dyDescent="0.15">
      <c r="A3477" s="12" t="s">
        <v>7068</v>
      </c>
      <c r="B3477" s="26" t="s">
        <v>7069</v>
      </c>
      <c r="C3477" s="13" t="s">
        <v>139</v>
      </c>
      <c r="D3477" s="12"/>
      <c r="E3477" s="14">
        <v>0</v>
      </c>
      <c r="F3477" s="13" t="s">
        <v>163</v>
      </c>
    </row>
    <row r="3478" spans="1:6" x14ac:dyDescent="0.15">
      <c r="A3478" s="12" t="s">
        <v>7070</v>
      </c>
      <c r="B3478" s="26" t="s">
        <v>7071</v>
      </c>
      <c r="C3478" s="13" t="s">
        <v>139</v>
      </c>
      <c r="D3478" s="12"/>
      <c r="E3478" s="14">
        <v>0</v>
      </c>
      <c r="F3478" s="13" t="s">
        <v>163</v>
      </c>
    </row>
    <row r="3479" spans="1:6" x14ac:dyDescent="0.15">
      <c r="A3479" s="12" t="s">
        <v>7072</v>
      </c>
      <c r="B3479" s="26" t="s">
        <v>7073</v>
      </c>
      <c r="C3479" s="13" t="s">
        <v>139</v>
      </c>
      <c r="D3479" s="12"/>
      <c r="E3479" s="14">
        <v>0</v>
      </c>
      <c r="F3479" s="13" t="s">
        <v>163</v>
      </c>
    </row>
    <row r="3480" spans="1:6" x14ac:dyDescent="0.15">
      <c r="A3480" s="12" t="s">
        <v>7074</v>
      </c>
      <c r="B3480" s="26" t="s">
        <v>7075</v>
      </c>
      <c r="C3480" s="13" t="s">
        <v>139</v>
      </c>
      <c r="D3480" s="12"/>
      <c r="E3480" s="14">
        <v>0</v>
      </c>
      <c r="F3480" s="13" t="s">
        <v>163</v>
      </c>
    </row>
    <row r="3481" spans="1:6" x14ac:dyDescent="0.15">
      <c r="A3481" s="12" t="s">
        <v>7076</v>
      </c>
      <c r="B3481" s="26" t="s">
        <v>7077</v>
      </c>
      <c r="C3481" s="13" t="s">
        <v>139</v>
      </c>
      <c r="D3481" s="12"/>
      <c r="E3481" s="14">
        <v>0</v>
      </c>
      <c r="F3481" s="13" t="s">
        <v>163</v>
      </c>
    </row>
    <row r="3482" spans="1:6" x14ac:dyDescent="0.15">
      <c r="A3482" s="12" t="s">
        <v>7078</v>
      </c>
      <c r="B3482" s="26" t="s">
        <v>7079</v>
      </c>
      <c r="C3482" s="13" t="s">
        <v>139</v>
      </c>
      <c r="D3482" s="12"/>
      <c r="E3482" s="14">
        <v>0</v>
      </c>
      <c r="F3482" s="13" t="s">
        <v>163</v>
      </c>
    </row>
    <row r="3483" spans="1:6" x14ac:dyDescent="0.15">
      <c r="A3483" s="12" t="s">
        <v>7080</v>
      </c>
      <c r="B3483" s="26" t="s">
        <v>7081</v>
      </c>
      <c r="C3483" s="13" t="s">
        <v>139</v>
      </c>
      <c r="D3483" s="12"/>
      <c r="E3483" s="14">
        <v>0</v>
      </c>
      <c r="F3483" s="13" t="s">
        <v>163</v>
      </c>
    </row>
    <row r="3484" spans="1:6" x14ac:dyDescent="0.15">
      <c r="A3484" s="12" t="s">
        <v>7082</v>
      </c>
      <c r="B3484" s="26" t="s">
        <v>7083</v>
      </c>
      <c r="C3484" s="13" t="s">
        <v>139</v>
      </c>
      <c r="D3484" s="12"/>
      <c r="E3484" s="14">
        <v>0</v>
      </c>
      <c r="F3484" s="13" t="s">
        <v>163</v>
      </c>
    </row>
    <row r="3485" spans="1:6" x14ac:dyDescent="0.15">
      <c r="A3485" s="12" t="s">
        <v>7084</v>
      </c>
      <c r="B3485" s="26" t="s">
        <v>7085</v>
      </c>
      <c r="C3485" s="13" t="s">
        <v>139</v>
      </c>
      <c r="D3485" s="12"/>
      <c r="E3485" s="14">
        <v>0</v>
      </c>
      <c r="F3485" s="13" t="s">
        <v>163</v>
      </c>
    </row>
    <row r="3486" spans="1:6" x14ac:dyDescent="0.15">
      <c r="A3486" s="12" t="s">
        <v>7086</v>
      </c>
      <c r="B3486" s="26" t="s">
        <v>7087</v>
      </c>
      <c r="C3486" s="13" t="s">
        <v>139</v>
      </c>
      <c r="D3486" s="12"/>
      <c r="E3486" s="14">
        <v>0</v>
      </c>
      <c r="F3486" s="13" t="s">
        <v>163</v>
      </c>
    </row>
    <row r="3487" spans="1:6" x14ac:dyDescent="0.15">
      <c r="A3487" s="12" t="s">
        <v>7088</v>
      </c>
      <c r="B3487" s="26" t="s">
        <v>7089</v>
      </c>
      <c r="C3487" s="13" t="s">
        <v>139</v>
      </c>
      <c r="D3487" s="12"/>
      <c r="E3487" s="14">
        <v>0</v>
      </c>
      <c r="F3487" s="13" t="s">
        <v>163</v>
      </c>
    </row>
    <row r="3488" spans="1:6" x14ac:dyDescent="0.15">
      <c r="A3488" s="12" t="s">
        <v>7090</v>
      </c>
      <c r="B3488" s="26" t="s">
        <v>7091</v>
      </c>
      <c r="C3488" s="13" t="s">
        <v>139</v>
      </c>
      <c r="D3488" s="12"/>
      <c r="E3488" s="14">
        <v>0</v>
      </c>
      <c r="F3488" s="13" t="s">
        <v>163</v>
      </c>
    </row>
    <row r="3489" spans="1:6" x14ac:dyDescent="0.15">
      <c r="A3489" s="12" t="s">
        <v>7092</v>
      </c>
      <c r="B3489" s="26" t="s">
        <v>7093</v>
      </c>
      <c r="C3489" s="13" t="s">
        <v>139</v>
      </c>
      <c r="D3489" s="12"/>
      <c r="E3489" s="14">
        <v>0</v>
      </c>
      <c r="F3489" s="13" t="s">
        <v>163</v>
      </c>
    </row>
    <row r="3490" spans="1:6" x14ac:dyDescent="0.15">
      <c r="A3490" s="12" t="s">
        <v>7094</v>
      </c>
      <c r="B3490" s="26" t="s">
        <v>7095</v>
      </c>
      <c r="C3490" s="13" t="s">
        <v>139</v>
      </c>
      <c r="D3490" s="12"/>
      <c r="E3490" s="14">
        <v>0</v>
      </c>
      <c r="F3490" s="13" t="s">
        <v>163</v>
      </c>
    </row>
    <row r="3491" spans="1:6" x14ac:dyDescent="0.15">
      <c r="A3491" s="12" t="s">
        <v>7096</v>
      </c>
      <c r="B3491" s="26" t="s">
        <v>7097</v>
      </c>
      <c r="C3491" s="13" t="s">
        <v>139</v>
      </c>
      <c r="D3491" s="12"/>
      <c r="E3491" s="14">
        <v>0</v>
      </c>
      <c r="F3491" s="13" t="s">
        <v>163</v>
      </c>
    </row>
    <row r="3492" spans="1:6" x14ac:dyDescent="0.15">
      <c r="A3492" s="12" t="s">
        <v>7098</v>
      </c>
      <c r="B3492" s="26" t="s">
        <v>7099</v>
      </c>
      <c r="C3492" s="13" t="s">
        <v>139</v>
      </c>
      <c r="D3492" s="12"/>
      <c r="E3492" s="14">
        <v>36100</v>
      </c>
      <c r="F3492" s="13" t="s">
        <v>163</v>
      </c>
    </row>
    <row r="3493" spans="1:6" x14ac:dyDescent="0.15">
      <c r="A3493" s="12" t="s">
        <v>7100</v>
      </c>
      <c r="B3493" s="26" t="s">
        <v>7101</v>
      </c>
      <c r="C3493" s="13" t="s">
        <v>139</v>
      </c>
      <c r="D3493" s="12"/>
      <c r="E3493" s="14">
        <v>36100</v>
      </c>
      <c r="F3493" s="13" t="s">
        <v>163</v>
      </c>
    </row>
    <row r="3494" spans="1:6" x14ac:dyDescent="0.15">
      <c r="A3494" s="12" t="s">
        <v>7102</v>
      </c>
      <c r="B3494" s="26" t="s">
        <v>7103</v>
      </c>
      <c r="C3494" s="13" t="s">
        <v>139</v>
      </c>
      <c r="D3494" s="12"/>
      <c r="E3494" s="14">
        <v>54450</v>
      </c>
      <c r="F3494" s="13" t="s">
        <v>163</v>
      </c>
    </row>
    <row r="3495" spans="1:6" x14ac:dyDescent="0.15">
      <c r="A3495" s="12" t="s">
        <v>7104</v>
      </c>
      <c r="B3495" s="26" t="s">
        <v>7105</v>
      </c>
      <c r="C3495" s="13" t="s">
        <v>139</v>
      </c>
      <c r="D3495" s="12"/>
      <c r="E3495" s="14">
        <v>54450</v>
      </c>
      <c r="F3495" s="13" t="s">
        <v>163</v>
      </c>
    </row>
    <row r="3496" spans="1:6" x14ac:dyDescent="0.15">
      <c r="A3496" s="12" t="s">
        <v>7106</v>
      </c>
      <c r="B3496" s="26" t="s">
        <v>7107</v>
      </c>
      <c r="C3496" s="13" t="s">
        <v>139</v>
      </c>
      <c r="D3496" s="12"/>
      <c r="E3496" s="14">
        <v>57000</v>
      </c>
      <c r="F3496" s="13" t="s">
        <v>163</v>
      </c>
    </row>
    <row r="3497" spans="1:6" x14ac:dyDescent="0.15">
      <c r="A3497" s="12" t="s">
        <v>7108</v>
      </c>
      <c r="B3497" s="26" t="s">
        <v>7109</v>
      </c>
      <c r="C3497" s="13" t="s">
        <v>139</v>
      </c>
      <c r="D3497" s="12"/>
      <c r="E3497" s="14">
        <v>57000</v>
      </c>
      <c r="F3497" s="13" t="s">
        <v>163</v>
      </c>
    </row>
    <row r="3498" spans="1:6" x14ac:dyDescent="0.15">
      <c r="A3498" s="12" t="s">
        <v>7110</v>
      </c>
      <c r="B3498" s="26" t="s">
        <v>7111</v>
      </c>
      <c r="C3498" s="13" t="s">
        <v>139</v>
      </c>
      <c r="D3498" s="12"/>
      <c r="E3498" s="14">
        <v>74100</v>
      </c>
      <c r="F3498" s="13" t="s">
        <v>163</v>
      </c>
    </row>
    <row r="3499" spans="1:6" x14ac:dyDescent="0.15">
      <c r="A3499" s="12" t="s">
        <v>7112</v>
      </c>
      <c r="B3499" s="26" t="s">
        <v>7113</v>
      </c>
      <c r="C3499" s="13" t="s">
        <v>139</v>
      </c>
      <c r="D3499" s="12"/>
      <c r="E3499" s="14">
        <v>74100</v>
      </c>
      <c r="F3499" s="13" t="s">
        <v>163</v>
      </c>
    </row>
    <row r="3500" spans="1:6" x14ac:dyDescent="0.15">
      <c r="A3500" s="12" t="s">
        <v>7114</v>
      </c>
      <c r="B3500" s="26" t="s">
        <v>7115</v>
      </c>
      <c r="C3500" s="13" t="s">
        <v>139</v>
      </c>
      <c r="D3500" s="12"/>
      <c r="E3500" s="14">
        <v>12150</v>
      </c>
      <c r="F3500" s="13" t="s">
        <v>163</v>
      </c>
    </row>
    <row r="3501" spans="1:6" x14ac:dyDescent="0.15">
      <c r="A3501" s="12" t="s">
        <v>7116</v>
      </c>
      <c r="B3501" s="26" t="s">
        <v>7117</v>
      </c>
      <c r="C3501" s="13" t="s">
        <v>139</v>
      </c>
      <c r="D3501" s="12"/>
      <c r="E3501" s="14">
        <v>12150</v>
      </c>
      <c r="F3501" s="13" t="s">
        <v>163</v>
      </c>
    </row>
    <row r="3502" spans="1:6" x14ac:dyDescent="0.15">
      <c r="A3502" s="12" t="s">
        <v>7118</v>
      </c>
      <c r="B3502" s="26" t="s">
        <v>7119</v>
      </c>
      <c r="C3502" s="13" t="s">
        <v>139</v>
      </c>
      <c r="D3502" s="12"/>
      <c r="E3502" s="14">
        <v>209900</v>
      </c>
      <c r="F3502" s="13" t="s">
        <v>163</v>
      </c>
    </row>
    <row r="3503" spans="1:6" x14ac:dyDescent="0.15">
      <c r="A3503" s="12" t="s">
        <v>7120</v>
      </c>
      <c r="B3503" s="26" t="s">
        <v>7121</v>
      </c>
      <c r="C3503" s="13" t="s">
        <v>139</v>
      </c>
      <c r="D3503" s="12"/>
      <c r="E3503" s="14">
        <v>36100</v>
      </c>
      <c r="F3503" s="13" t="s">
        <v>163</v>
      </c>
    </row>
    <row r="3504" spans="1:6" x14ac:dyDescent="0.15">
      <c r="A3504" s="12" t="s">
        <v>7122</v>
      </c>
      <c r="B3504" s="26" t="s">
        <v>7123</v>
      </c>
      <c r="C3504" s="13" t="s">
        <v>139</v>
      </c>
      <c r="D3504" s="12"/>
      <c r="E3504" s="14">
        <v>18650</v>
      </c>
      <c r="F3504" s="13" t="s">
        <v>163</v>
      </c>
    </row>
    <row r="3505" spans="1:6" x14ac:dyDescent="0.15">
      <c r="A3505" s="12" t="s">
        <v>7124</v>
      </c>
      <c r="B3505" s="26" t="s">
        <v>7125</v>
      </c>
      <c r="C3505" s="13" t="s">
        <v>139</v>
      </c>
      <c r="D3505" s="12"/>
      <c r="E3505" s="14">
        <v>36100</v>
      </c>
      <c r="F3505" s="13" t="s">
        <v>163</v>
      </c>
    </row>
    <row r="3506" spans="1:6" x14ac:dyDescent="0.15">
      <c r="A3506" s="12" t="s">
        <v>7126</v>
      </c>
      <c r="B3506" s="26" t="s">
        <v>7127</v>
      </c>
      <c r="C3506" s="13" t="s">
        <v>139</v>
      </c>
      <c r="D3506" s="12"/>
      <c r="E3506" s="14">
        <v>36100</v>
      </c>
      <c r="F3506" s="13" t="s">
        <v>163</v>
      </c>
    </row>
    <row r="3507" spans="1:6" x14ac:dyDescent="0.15">
      <c r="A3507" s="12" t="s">
        <v>7128</v>
      </c>
      <c r="B3507" s="26" t="s">
        <v>7129</v>
      </c>
      <c r="C3507" s="13" t="s">
        <v>139</v>
      </c>
      <c r="D3507" s="12"/>
      <c r="E3507" s="14">
        <v>0</v>
      </c>
      <c r="F3507" s="13" t="s">
        <v>163</v>
      </c>
    </row>
    <row r="3508" spans="1:6" x14ac:dyDescent="0.15">
      <c r="A3508" s="12" t="s">
        <v>7130</v>
      </c>
      <c r="B3508" s="26" t="s">
        <v>7131</v>
      </c>
      <c r="C3508" s="13" t="s">
        <v>139</v>
      </c>
      <c r="D3508" s="12"/>
      <c r="E3508" s="14">
        <v>54450</v>
      </c>
      <c r="F3508" s="13" t="s">
        <v>163</v>
      </c>
    </row>
    <row r="3509" spans="1:6" x14ac:dyDescent="0.15">
      <c r="A3509" s="12" t="s">
        <v>7132</v>
      </c>
      <c r="B3509" s="26" t="s">
        <v>7133</v>
      </c>
      <c r="C3509" s="13" t="s">
        <v>139</v>
      </c>
      <c r="D3509" s="12"/>
      <c r="E3509" s="14">
        <v>57000</v>
      </c>
      <c r="F3509" s="13" t="s">
        <v>163</v>
      </c>
    </row>
    <row r="3510" spans="1:6" x14ac:dyDescent="0.15">
      <c r="A3510" s="12" t="s">
        <v>7134</v>
      </c>
      <c r="B3510" s="26" t="s">
        <v>7135</v>
      </c>
      <c r="C3510" s="13" t="s">
        <v>139</v>
      </c>
      <c r="D3510" s="12"/>
      <c r="E3510" s="14">
        <v>74100</v>
      </c>
      <c r="F3510" s="13" t="s">
        <v>163</v>
      </c>
    </row>
    <row r="3511" spans="1:6" x14ac:dyDescent="0.15">
      <c r="A3511" s="12" t="s">
        <v>7136</v>
      </c>
      <c r="B3511" s="26" t="s">
        <v>7137</v>
      </c>
      <c r="C3511" s="13" t="s">
        <v>139</v>
      </c>
      <c r="D3511" s="12"/>
      <c r="E3511" s="14">
        <v>32350</v>
      </c>
      <c r="F3511" s="13" t="s">
        <v>163</v>
      </c>
    </row>
    <row r="3512" spans="1:6" x14ac:dyDescent="0.15">
      <c r="A3512" s="12" t="s">
        <v>7138</v>
      </c>
      <c r="B3512" s="26" t="s">
        <v>7139</v>
      </c>
      <c r="C3512" s="13" t="s">
        <v>139</v>
      </c>
      <c r="D3512" s="12"/>
      <c r="E3512" s="14">
        <v>12150</v>
      </c>
      <c r="F3512" s="13" t="s">
        <v>163</v>
      </c>
    </row>
    <row r="3513" spans="1:6" x14ac:dyDescent="0.15">
      <c r="A3513" s="12" t="s">
        <v>7140</v>
      </c>
      <c r="B3513" s="26" t="s">
        <v>7141</v>
      </c>
      <c r="C3513" s="13" t="s">
        <v>139</v>
      </c>
      <c r="D3513" s="12"/>
      <c r="E3513" s="14">
        <v>50550</v>
      </c>
      <c r="F3513" s="13" t="s">
        <v>163</v>
      </c>
    </row>
    <row r="3514" spans="1:6" x14ac:dyDescent="0.15">
      <c r="A3514" s="12" t="s">
        <v>7142</v>
      </c>
      <c r="B3514" s="26" t="s">
        <v>7143</v>
      </c>
      <c r="C3514" s="13" t="s">
        <v>139</v>
      </c>
      <c r="D3514" s="12"/>
      <c r="E3514" s="14">
        <v>293850</v>
      </c>
      <c r="F3514" s="13" t="s">
        <v>163</v>
      </c>
    </row>
    <row r="3515" spans="1:6" x14ac:dyDescent="0.15">
      <c r="A3515" s="12" t="s">
        <v>7144</v>
      </c>
      <c r="B3515" s="26" t="s">
        <v>7145</v>
      </c>
      <c r="C3515" s="13" t="s">
        <v>139</v>
      </c>
      <c r="D3515" s="12"/>
      <c r="E3515" s="14">
        <v>50550</v>
      </c>
      <c r="F3515" s="13" t="s">
        <v>163</v>
      </c>
    </row>
    <row r="3516" spans="1:6" x14ac:dyDescent="0.15">
      <c r="A3516" s="12" t="s">
        <v>7146</v>
      </c>
      <c r="B3516" s="26" t="s">
        <v>7147</v>
      </c>
      <c r="C3516" s="13" t="s">
        <v>139</v>
      </c>
      <c r="D3516" s="12"/>
      <c r="E3516" s="14">
        <v>26100</v>
      </c>
      <c r="F3516" s="13" t="s">
        <v>163</v>
      </c>
    </row>
    <row r="3517" spans="1:6" x14ac:dyDescent="0.15">
      <c r="A3517" s="12" t="s">
        <v>7148</v>
      </c>
      <c r="B3517" s="26" t="s">
        <v>7149</v>
      </c>
      <c r="C3517" s="13" t="s">
        <v>139</v>
      </c>
      <c r="D3517" s="12"/>
      <c r="E3517" s="14">
        <v>50550</v>
      </c>
      <c r="F3517" s="13" t="s">
        <v>163</v>
      </c>
    </row>
    <row r="3518" spans="1:6" x14ac:dyDescent="0.15">
      <c r="A3518" s="12" t="s">
        <v>7150</v>
      </c>
      <c r="B3518" s="26" t="s">
        <v>7151</v>
      </c>
      <c r="C3518" s="13" t="s">
        <v>139</v>
      </c>
      <c r="D3518" s="12"/>
      <c r="E3518" s="14">
        <v>50550</v>
      </c>
      <c r="F3518" s="13" t="s">
        <v>163</v>
      </c>
    </row>
    <row r="3519" spans="1:6" x14ac:dyDescent="0.15">
      <c r="A3519" s="12" t="s">
        <v>7152</v>
      </c>
      <c r="B3519" s="26" t="s">
        <v>7153</v>
      </c>
      <c r="C3519" s="13" t="s">
        <v>139</v>
      </c>
      <c r="D3519" s="12"/>
      <c r="E3519" s="14">
        <v>0</v>
      </c>
      <c r="F3519" s="13" t="s">
        <v>163</v>
      </c>
    </row>
    <row r="3520" spans="1:6" x14ac:dyDescent="0.15">
      <c r="A3520" s="12" t="s">
        <v>7154</v>
      </c>
      <c r="B3520" s="26" t="s">
        <v>7155</v>
      </c>
      <c r="C3520" s="13" t="s">
        <v>139</v>
      </c>
      <c r="D3520" s="12"/>
      <c r="E3520" s="14">
        <v>76200</v>
      </c>
      <c r="F3520" s="13" t="s">
        <v>163</v>
      </c>
    </row>
    <row r="3521" spans="1:6" x14ac:dyDescent="0.15">
      <c r="A3521" s="12" t="s">
        <v>7156</v>
      </c>
      <c r="B3521" s="26" t="s">
        <v>7157</v>
      </c>
      <c r="C3521" s="13" t="s">
        <v>139</v>
      </c>
      <c r="D3521" s="12"/>
      <c r="E3521" s="14">
        <v>79800</v>
      </c>
      <c r="F3521" s="13" t="s">
        <v>163</v>
      </c>
    </row>
    <row r="3522" spans="1:6" x14ac:dyDescent="0.15">
      <c r="A3522" s="12" t="s">
        <v>7158</v>
      </c>
      <c r="B3522" s="26" t="s">
        <v>7159</v>
      </c>
      <c r="C3522" s="13" t="s">
        <v>139</v>
      </c>
      <c r="D3522" s="12"/>
      <c r="E3522" s="14">
        <v>103740</v>
      </c>
      <c r="F3522" s="13" t="s">
        <v>163</v>
      </c>
    </row>
    <row r="3523" spans="1:6" x14ac:dyDescent="0.15">
      <c r="A3523" s="12" t="s">
        <v>7160</v>
      </c>
      <c r="B3523" s="26" t="s">
        <v>7161</v>
      </c>
      <c r="C3523" s="13" t="s">
        <v>139</v>
      </c>
      <c r="D3523" s="12"/>
      <c r="E3523" s="14">
        <v>45300</v>
      </c>
      <c r="F3523" s="13" t="s">
        <v>163</v>
      </c>
    </row>
    <row r="3524" spans="1:6" x14ac:dyDescent="0.15">
      <c r="A3524" s="12" t="s">
        <v>7162</v>
      </c>
      <c r="B3524" s="26" t="s">
        <v>7163</v>
      </c>
      <c r="C3524" s="13" t="s">
        <v>139</v>
      </c>
      <c r="D3524" s="12"/>
      <c r="E3524" s="14">
        <v>17000</v>
      </c>
      <c r="F3524" s="13" t="s">
        <v>163</v>
      </c>
    </row>
    <row r="3525" spans="1:6" x14ac:dyDescent="0.15">
      <c r="A3525" s="12" t="s">
        <v>7164</v>
      </c>
      <c r="B3525" s="26" t="s">
        <v>7165</v>
      </c>
      <c r="C3525" s="13" t="s">
        <v>143</v>
      </c>
      <c r="D3525" s="12"/>
      <c r="E3525" s="14">
        <v>4660</v>
      </c>
      <c r="F3525" s="13" t="s">
        <v>163</v>
      </c>
    </row>
    <row r="3526" spans="1:6" x14ac:dyDescent="0.15">
      <c r="A3526" s="12" t="s">
        <v>7166</v>
      </c>
      <c r="B3526" s="26" t="s">
        <v>7167</v>
      </c>
      <c r="C3526" s="13" t="s">
        <v>143</v>
      </c>
      <c r="D3526" s="12"/>
      <c r="E3526" s="14">
        <v>4660</v>
      </c>
      <c r="F3526" s="13" t="s">
        <v>163</v>
      </c>
    </row>
    <row r="3527" spans="1:6" x14ac:dyDescent="0.15">
      <c r="A3527" s="12" t="s">
        <v>7168</v>
      </c>
      <c r="B3527" s="26" t="s">
        <v>7169</v>
      </c>
      <c r="C3527" s="13" t="s">
        <v>143</v>
      </c>
      <c r="D3527" s="12"/>
      <c r="E3527" s="14">
        <v>3140</v>
      </c>
      <c r="F3527" s="13" t="s">
        <v>163</v>
      </c>
    </row>
    <row r="3528" spans="1:6" x14ac:dyDescent="0.15">
      <c r="A3528" s="12" t="s">
        <v>7170</v>
      </c>
      <c r="B3528" s="26" t="s">
        <v>7171</v>
      </c>
      <c r="C3528" s="13" t="s">
        <v>143</v>
      </c>
      <c r="D3528" s="12"/>
      <c r="E3528" s="14">
        <v>3140</v>
      </c>
      <c r="F3528" s="13" t="s">
        <v>163</v>
      </c>
    </row>
    <row r="3529" spans="1:6" x14ac:dyDescent="0.15">
      <c r="A3529" s="12" t="s">
        <v>7172</v>
      </c>
      <c r="B3529" s="12" t="s">
        <v>7173</v>
      </c>
      <c r="C3529" s="13" t="s">
        <v>143</v>
      </c>
      <c r="D3529" s="13"/>
      <c r="E3529" s="14">
        <v>3140</v>
      </c>
      <c r="F3529" s="13" t="s">
        <v>163</v>
      </c>
    </row>
    <row r="3530" spans="1:6" x14ac:dyDescent="0.15">
      <c r="A3530" s="12" t="s">
        <v>7174</v>
      </c>
      <c r="B3530" s="12" t="s">
        <v>7175</v>
      </c>
      <c r="C3530" s="13" t="s">
        <v>143</v>
      </c>
      <c r="D3530" s="13"/>
      <c r="E3530" s="14">
        <v>3140</v>
      </c>
      <c r="F3530" s="13" t="s">
        <v>163</v>
      </c>
    </row>
    <row r="3531" spans="1:6" x14ac:dyDescent="0.15">
      <c r="A3531" s="12" t="s">
        <v>7176</v>
      </c>
      <c r="B3531" s="26" t="s">
        <v>7177</v>
      </c>
      <c r="C3531" s="13" t="s">
        <v>139</v>
      </c>
      <c r="D3531" s="12"/>
      <c r="E3531" s="14">
        <v>47900</v>
      </c>
      <c r="F3531" s="13" t="s">
        <v>163</v>
      </c>
    </row>
    <row r="3532" spans="1:6" x14ac:dyDescent="0.15">
      <c r="A3532" s="12" t="s">
        <v>7178</v>
      </c>
      <c r="B3532" s="26" t="s">
        <v>7179</v>
      </c>
      <c r="C3532" s="13" t="s">
        <v>139</v>
      </c>
      <c r="D3532" s="12"/>
      <c r="E3532" s="14">
        <v>0</v>
      </c>
      <c r="F3532" s="13" t="s">
        <v>163</v>
      </c>
    </row>
    <row r="3533" spans="1:6" x14ac:dyDescent="0.15">
      <c r="A3533" s="12" t="s">
        <v>7180</v>
      </c>
      <c r="B3533" s="26" t="s">
        <v>7181</v>
      </c>
      <c r="C3533" s="13" t="s">
        <v>139</v>
      </c>
      <c r="D3533" s="12"/>
      <c r="E3533" s="14">
        <v>0</v>
      </c>
      <c r="F3533" s="13" t="s">
        <v>163</v>
      </c>
    </row>
    <row r="3534" spans="1:6" x14ac:dyDescent="0.15">
      <c r="A3534" s="12" t="s">
        <v>7182</v>
      </c>
      <c r="B3534" s="26" t="s">
        <v>7183</v>
      </c>
      <c r="C3534" s="13" t="s">
        <v>139</v>
      </c>
      <c r="D3534" s="12"/>
      <c r="E3534" s="14">
        <v>273800</v>
      </c>
      <c r="F3534" s="13" t="s">
        <v>163</v>
      </c>
    </row>
    <row r="3535" spans="1:6" x14ac:dyDescent="0.15">
      <c r="A3535" s="12" t="s">
        <v>7184</v>
      </c>
      <c r="B3535" s="26" t="s">
        <v>7185</v>
      </c>
      <c r="C3535" s="13" t="s">
        <v>139</v>
      </c>
      <c r="D3535" s="12"/>
      <c r="E3535" s="14">
        <v>273800</v>
      </c>
      <c r="F3535" s="13" t="s">
        <v>163</v>
      </c>
    </row>
    <row r="3536" spans="1:6" x14ac:dyDescent="0.15">
      <c r="A3536" s="12" t="s">
        <v>7186</v>
      </c>
      <c r="B3536" s="26" t="s">
        <v>7187</v>
      </c>
      <c r="C3536" s="13" t="s">
        <v>139</v>
      </c>
      <c r="D3536" s="12"/>
      <c r="E3536" s="14">
        <v>47900</v>
      </c>
      <c r="F3536" s="13" t="s">
        <v>163</v>
      </c>
    </row>
    <row r="3537" spans="1:6" x14ac:dyDescent="0.15">
      <c r="A3537" s="12" t="s">
        <v>7188</v>
      </c>
      <c r="B3537" s="26" t="s">
        <v>7189</v>
      </c>
      <c r="C3537" s="13" t="s">
        <v>139</v>
      </c>
      <c r="D3537" s="12"/>
      <c r="E3537" s="14">
        <v>47900</v>
      </c>
      <c r="F3537" s="13" t="s">
        <v>163</v>
      </c>
    </row>
    <row r="3538" spans="1:6" x14ac:dyDescent="0.15">
      <c r="A3538" s="12" t="s">
        <v>7190</v>
      </c>
      <c r="B3538" s="26" t="s">
        <v>7191</v>
      </c>
      <c r="C3538" s="13" t="s">
        <v>139</v>
      </c>
      <c r="D3538" s="12"/>
      <c r="E3538" s="14">
        <v>47900</v>
      </c>
      <c r="F3538" s="13" t="s">
        <v>163</v>
      </c>
    </row>
    <row r="3539" spans="1:6" x14ac:dyDescent="0.15">
      <c r="A3539" s="12" t="s">
        <v>7192</v>
      </c>
      <c r="B3539" s="26" t="s">
        <v>7193</v>
      </c>
      <c r="C3539" s="13" t="s">
        <v>139</v>
      </c>
      <c r="D3539" s="12"/>
      <c r="E3539" s="14">
        <v>47900</v>
      </c>
      <c r="F3539" s="13" t="s">
        <v>163</v>
      </c>
    </row>
    <row r="3540" spans="1:6" x14ac:dyDescent="0.15">
      <c r="A3540" s="12" t="s">
        <v>7194</v>
      </c>
      <c r="B3540" s="26" t="s">
        <v>7195</v>
      </c>
      <c r="C3540" s="13" t="s">
        <v>139</v>
      </c>
      <c r="D3540" s="12"/>
      <c r="E3540" s="14">
        <v>29000</v>
      </c>
      <c r="F3540" s="13" t="s">
        <v>163</v>
      </c>
    </row>
    <row r="3541" spans="1:6" x14ac:dyDescent="0.15">
      <c r="A3541" s="12" t="s">
        <v>7196</v>
      </c>
      <c r="B3541" s="26" t="s">
        <v>7197</v>
      </c>
      <c r="C3541" s="13" t="s">
        <v>139</v>
      </c>
      <c r="D3541" s="12"/>
      <c r="E3541" s="14">
        <v>29000</v>
      </c>
      <c r="F3541" s="13" t="s">
        <v>163</v>
      </c>
    </row>
    <row r="3542" spans="1:6" x14ac:dyDescent="0.15">
      <c r="A3542" s="12" t="s">
        <v>7198</v>
      </c>
      <c r="B3542" s="26" t="s">
        <v>7199</v>
      </c>
      <c r="C3542" s="13" t="s">
        <v>139</v>
      </c>
      <c r="D3542" s="12"/>
      <c r="E3542" s="14">
        <v>47900</v>
      </c>
      <c r="F3542" s="13" t="s">
        <v>163</v>
      </c>
    </row>
    <row r="3543" spans="1:6" x14ac:dyDescent="0.15">
      <c r="A3543" s="12" t="s">
        <v>7200</v>
      </c>
      <c r="B3543" s="26" t="s">
        <v>7201</v>
      </c>
      <c r="C3543" s="13" t="s">
        <v>139</v>
      </c>
      <c r="D3543" s="12"/>
      <c r="E3543" s="14">
        <v>47900</v>
      </c>
      <c r="F3543" s="13" t="s">
        <v>163</v>
      </c>
    </row>
    <row r="3544" spans="1:6" x14ac:dyDescent="0.15">
      <c r="A3544" s="12" t="s">
        <v>7202</v>
      </c>
      <c r="B3544" s="26" t="s">
        <v>7203</v>
      </c>
      <c r="C3544" s="13" t="s">
        <v>139</v>
      </c>
      <c r="D3544" s="12"/>
      <c r="E3544" s="14">
        <v>0</v>
      </c>
      <c r="F3544" s="13" t="s">
        <v>163</v>
      </c>
    </row>
    <row r="3545" spans="1:6" x14ac:dyDescent="0.15">
      <c r="A3545" s="12" t="s">
        <v>7204</v>
      </c>
      <c r="B3545" s="26" t="s">
        <v>7205</v>
      </c>
      <c r="C3545" s="13" t="s">
        <v>139</v>
      </c>
      <c r="D3545" s="12"/>
      <c r="E3545" s="14">
        <v>0</v>
      </c>
      <c r="F3545" s="13" t="s">
        <v>163</v>
      </c>
    </row>
    <row r="3546" spans="1:6" x14ac:dyDescent="0.15">
      <c r="A3546" s="12" t="s">
        <v>7206</v>
      </c>
      <c r="B3546" s="26" t="s">
        <v>7207</v>
      </c>
      <c r="C3546" s="13" t="s">
        <v>139</v>
      </c>
      <c r="D3546" s="12"/>
      <c r="E3546" s="14">
        <v>0</v>
      </c>
      <c r="F3546" s="13" t="s">
        <v>163</v>
      </c>
    </row>
    <row r="3547" spans="1:6" x14ac:dyDescent="0.15">
      <c r="A3547" s="12" t="s">
        <v>7208</v>
      </c>
      <c r="B3547" s="26" t="s">
        <v>7209</v>
      </c>
      <c r="C3547" s="13" t="s">
        <v>139</v>
      </c>
      <c r="D3547" s="12"/>
      <c r="E3547" s="14">
        <v>0</v>
      </c>
      <c r="F3547" s="13" t="s">
        <v>163</v>
      </c>
    </row>
    <row r="3548" spans="1:6" x14ac:dyDescent="0.15">
      <c r="A3548" s="12" t="s">
        <v>7210</v>
      </c>
      <c r="B3548" s="26" t="s">
        <v>7211</v>
      </c>
      <c r="C3548" s="13" t="s">
        <v>139</v>
      </c>
      <c r="D3548" s="12"/>
      <c r="E3548" s="14">
        <v>0</v>
      </c>
      <c r="F3548" s="13" t="s">
        <v>163</v>
      </c>
    </row>
    <row r="3549" spans="1:6" x14ac:dyDescent="0.15">
      <c r="A3549" s="12" t="s">
        <v>7212</v>
      </c>
      <c r="B3549" s="26" t="s">
        <v>7213</v>
      </c>
      <c r="C3549" s="13" t="s">
        <v>139</v>
      </c>
      <c r="D3549" s="12"/>
      <c r="E3549" s="14">
        <v>0</v>
      </c>
      <c r="F3549" s="13" t="s">
        <v>163</v>
      </c>
    </row>
    <row r="3550" spans="1:6" x14ac:dyDescent="0.15">
      <c r="A3550" s="12" t="s">
        <v>7214</v>
      </c>
      <c r="B3550" s="26" t="s">
        <v>7215</v>
      </c>
      <c r="C3550" s="13" t="s">
        <v>139</v>
      </c>
      <c r="D3550" s="12"/>
      <c r="E3550" s="14">
        <v>0</v>
      </c>
      <c r="F3550" s="13" t="s">
        <v>163</v>
      </c>
    </row>
    <row r="3551" spans="1:6" x14ac:dyDescent="0.15">
      <c r="A3551" s="12" t="s">
        <v>7216</v>
      </c>
      <c r="B3551" s="26" t="s">
        <v>7217</v>
      </c>
      <c r="C3551" s="13" t="s">
        <v>139</v>
      </c>
      <c r="D3551" s="12"/>
      <c r="E3551" s="14">
        <v>0</v>
      </c>
      <c r="F3551" s="13" t="s">
        <v>163</v>
      </c>
    </row>
    <row r="3552" spans="1:6" x14ac:dyDescent="0.15">
      <c r="A3552" s="12" t="s">
        <v>7218</v>
      </c>
      <c r="B3552" s="26" t="s">
        <v>7219</v>
      </c>
      <c r="C3552" s="13" t="s">
        <v>139</v>
      </c>
      <c r="D3552" s="12"/>
      <c r="E3552" s="14">
        <v>0</v>
      </c>
      <c r="F3552" s="13" t="s">
        <v>163</v>
      </c>
    </row>
    <row r="3553" spans="1:6" x14ac:dyDescent="0.15">
      <c r="A3553" s="12" t="s">
        <v>7220</v>
      </c>
      <c r="B3553" s="26" t="s">
        <v>7221</v>
      </c>
      <c r="C3553" s="13" t="s">
        <v>139</v>
      </c>
      <c r="D3553" s="12"/>
      <c r="E3553" s="14">
        <v>0</v>
      </c>
      <c r="F3553" s="13" t="s">
        <v>163</v>
      </c>
    </row>
    <row r="3554" spans="1:6" x14ac:dyDescent="0.15">
      <c r="A3554" s="12" t="s">
        <v>7222</v>
      </c>
      <c r="B3554" s="26" t="s">
        <v>7223</v>
      </c>
      <c r="C3554" s="13" t="s">
        <v>139</v>
      </c>
      <c r="D3554" s="12"/>
      <c r="E3554" s="14">
        <v>0</v>
      </c>
      <c r="F3554" s="13" t="s">
        <v>163</v>
      </c>
    </row>
    <row r="3555" spans="1:6" x14ac:dyDescent="0.15">
      <c r="A3555" s="12" t="s">
        <v>7224</v>
      </c>
      <c r="B3555" s="26" t="s">
        <v>7225</v>
      </c>
      <c r="C3555" s="13" t="s">
        <v>139</v>
      </c>
      <c r="D3555" s="12"/>
      <c r="E3555" s="14">
        <v>0</v>
      </c>
      <c r="F3555" s="13" t="s">
        <v>163</v>
      </c>
    </row>
    <row r="3556" spans="1:6" x14ac:dyDescent="0.15">
      <c r="A3556" s="12" t="s">
        <v>7226</v>
      </c>
      <c r="B3556" s="26" t="s">
        <v>7227</v>
      </c>
      <c r="C3556" s="13" t="s">
        <v>139</v>
      </c>
      <c r="D3556" s="12"/>
      <c r="E3556" s="14">
        <v>0</v>
      </c>
      <c r="F3556" s="13" t="s">
        <v>163</v>
      </c>
    </row>
    <row r="3557" spans="1:6" x14ac:dyDescent="0.15">
      <c r="A3557" s="12" t="s">
        <v>7228</v>
      </c>
      <c r="B3557" s="26" t="s">
        <v>7229</v>
      </c>
      <c r="C3557" s="13" t="s">
        <v>139</v>
      </c>
      <c r="D3557" s="12"/>
      <c r="E3557" s="14">
        <v>0</v>
      </c>
      <c r="F3557" s="13" t="s">
        <v>163</v>
      </c>
    </row>
    <row r="3558" spans="1:6" x14ac:dyDescent="0.15">
      <c r="A3558" s="12" t="s">
        <v>7230</v>
      </c>
      <c r="B3558" s="26" t="s">
        <v>7231</v>
      </c>
      <c r="C3558" s="13" t="s">
        <v>139</v>
      </c>
      <c r="D3558" s="12"/>
      <c r="E3558" s="14">
        <v>0</v>
      </c>
      <c r="F3558" s="13" t="s">
        <v>163</v>
      </c>
    </row>
    <row r="3559" spans="1:6" x14ac:dyDescent="0.15">
      <c r="A3559" s="12" t="s">
        <v>7232</v>
      </c>
      <c r="B3559" s="26" t="s">
        <v>7233</v>
      </c>
      <c r="C3559" s="13" t="s">
        <v>139</v>
      </c>
      <c r="D3559" s="12"/>
      <c r="E3559" s="14">
        <v>0</v>
      </c>
      <c r="F3559" s="13" t="s">
        <v>163</v>
      </c>
    </row>
    <row r="3560" spans="1:6" x14ac:dyDescent="0.15">
      <c r="A3560" s="12" t="s">
        <v>7234</v>
      </c>
      <c r="B3560" s="26" t="s">
        <v>7235</v>
      </c>
      <c r="C3560" s="13" t="s">
        <v>139</v>
      </c>
      <c r="D3560" s="12"/>
      <c r="E3560" s="14">
        <v>0</v>
      </c>
      <c r="F3560" s="13" t="s">
        <v>163</v>
      </c>
    </row>
    <row r="3561" spans="1:6" x14ac:dyDescent="0.15">
      <c r="A3561" s="12" t="s">
        <v>7236</v>
      </c>
      <c r="B3561" s="26" t="s">
        <v>7237</v>
      </c>
      <c r="C3561" s="13" t="s">
        <v>139</v>
      </c>
      <c r="D3561" s="12"/>
      <c r="E3561" s="14">
        <v>0</v>
      </c>
      <c r="F3561" s="13" t="s">
        <v>163</v>
      </c>
    </row>
    <row r="3562" spans="1:6" x14ac:dyDescent="0.15">
      <c r="A3562" s="12" t="s">
        <v>7238</v>
      </c>
      <c r="B3562" s="26" t="s">
        <v>7239</v>
      </c>
      <c r="C3562" s="13" t="s">
        <v>139</v>
      </c>
      <c r="D3562" s="12"/>
      <c r="E3562" s="14">
        <v>0</v>
      </c>
      <c r="F3562" s="13" t="s">
        <v>163</v>
      </c>
    </row>
    <row r="3563" spans="1:6" x14ac:dyDescent="0.15">
      <c r="A3563" s="12" t="s">
        <v>7240</v>
      </c>
      <c r="B3563" s="26" t="s">
        <v>7241</v>
      </c>
      <c r="C3563" s="13" t="s">
        <v>139</v>
      </c>
      <c r="D3563" s="12"/>
      <c r="E3563" s="14">
        <v>47900</v>
      </c>
      <c r="F3563" s="13" t="s">
        <v>163</v>
      </c>
    </row>
    <row r="3564" spans="1:6" x14ac:dyDescent="0.15">
      <c r="A3564" s="12" t="s">
        <v>7242</v>
      </c>
      <c r="B3564" s="26" t="s">
        <v>7243</v>
      </c>
      <c r="C3564" s="13" t="s">
        <v>139</v>
      </c>
      <c r="D3564" s="12"/>
      <c r="E3564" s="14">
        <v>47900</v>
      </c>
      <c r="F3564" s="13" t="s">
        <v>163</v>
      </c>
    </row>
    <row r="3565" spans="1:6" x14ac:dyDescent="0.15">
      <c r="A3565" s="12" t="s">
        <v>7244</v>
      </c>
      <c r="B3565" s="26" t="s">
        <v>7245</v>
      </c>
      <c r="C3565" s="13" t="s">
        <v>139</v>
      </c>
      <c r="D3565" s="12"/>
      <c r="E3565" s="14">
        <v>70100</v>
      </c>
      <c r="F3565" s="13" t="s">
        <v>163</v>
      </c>
    </row>
    <row r="3566" spans="1:6" x14ac:dyDescent="0.15">
      <c r="A3566" s="12" t="s">
        <v>7246</v>
      </c>
      <c r="B3566" s="26" t="s">
        <v>7247</v>
      </c>
      <c r="C3566" s="13" t="s">
        <v>139</v>
      </c>
      <c r="D3566" s="12"/>
      <c r="E3566" s="14">
        <v>70100</v>
      </c>
      <c r="F3566" s="13" t="s">
        <v>163</v>
      </c>
    </row>
    <row r="3567" spans="1:6" x14ac:dyDescent="0.15">
      <c r="A3567" s="12" t="s">
        <v>7248</v>
      </c>
      <c r="B3567" s="26" t="s">
        <v>7249</v>
      </c>
      <c r="C3567" s="13" t="s">
        <v>139</v>
      </c>
      <c r="D3567" s="12"/>
      <c r="E3567" s="14">
        <v>60000</v>
      </c>
      <c r="F3567" s="13" t="s">
        <v>163</v>
      </c>
    </row>
    <row r="3568" spans="1:6" x14ac:dyDescent="0.15">
      <c r="A3568" s="12" t="s">
        <v>7250</v>
      </c>
      <c r="B3568" s="26" t="s">
        <v>7251</v>
      </c>
      <c r="C3568" s="13" t="s">
        <v>139</v>
      </c>
      <c r="D3568" s="12"/>
      <c r="E3568" s="14">
        <v>60000</v>
      </c>
      <c r="F3568" s="13" t="s">
        <v>163</v>
      </c>
    </row>
    <row r="3569" spans="1:6" x14ac:dyDescent="0.15">
      <c r="A3569" s="12" t="s">
        <v>7252</v>
      </c>
      <c r="B3569" s="26" t="s">
        <v>7253</v>
      </c>
      <c r="C3569" s="13" t="s">
        <v>139</v>
      </c>
      <c r="D3569" s="12"/>
      <c r="E3569" s="14">
        <v>78000</v>
      </c>
      <c r="F3569" s="13" t="s">
        <v>163</v>
      </c>
    </row>
    <row r="3570" spans="1:6" x14ac:dyDescent="0.15">
      <c r="A3570" s="12" t="s">
        <v>7254</v>
      </c>
      <c r="B3570" s="26" t="s">
        <v>7255</v>
      </c>
      <c r="C3570" s="13" t="s">
        <v>139</v>
      </c>
      <c r="D3570" s="12"/>
      <c r="E3570" s="14">
        <v>78000</v>
      </c>
      <c r="F3570" s="13" t="s">
        <v>163</v>
      </c>
    </row>
    <row r="3571" spans="1:6" x14ac:dyDescent="0.15">
      <c r="A3571" s="12" t="s">
        <v>7256</v>
      </c>
      <c r="B3571" s="26" t="s">
        <v>7257</v>
      </c>
      <c r="C3571" s="13" t="s">
        <v>139</v>
      </c>
      <c r="D3571" s="12"/>
      <c r="E3571" s="14">
        <v>14400</v>
      </c>
      <c r="F3571" s="13" t="s">
        <v>163</v>
      </c>
    </row>
    <row r="3572" spans="1:6" x14ac:dyDescent="0.15">
      <c r="A3572" s="12" t="s">
        <v>7258</v>
      </c>
      <c r="B3572" s="26" t="s">
        <v>7259</v>
      </c>
      <c r="C3572" s="13" t="s">
        <v>139</v>
      </c>
      <c r="D3572" s="12"/>
      <c r="E3572" s="14">
        <v>14400</v>
      </c>
      <c r="F3572" s="13" t="s">
        <v>163</v>
      </c>
    </row>
    <row r="3573" spans="1:6" x14ac:dyDescent="0.15">
      <c r="A3573" s="12" t="s">
        <v>7260</v>
      </c>
      <c r="B3573" s="26" t="s">
        <v>7261</v>
      </c>
      <c r="C3573" s="13" t="s">
        <v>139</v>
      </c>
      <c r="D3573" s="12"/>
      <c r="E3573" s="14">
        <v>273800</v>
      </c>
      <c r="F3573" s="13" t="s">
        <v>163</v>
      </c>
    </row>
    <row r="3574" spans="1:6" x14ac:dyDescent="0.15">
      <c r="A3574" s="12" t="s">
        <v>7262</v>
      </c>
      <c r="B3574" s="26" t="s">
        <v>7263</v>
      </c>
      <c r="C3574" s="13" t="s">
        <v>139</v>
      </c>
      <c r="D3574" s="12"/>
      <c r="E3574" s="14">
        <v>47900</v>
      </c>
      <c r="F3574" s="13" t="s">
        <v>163</v>
      </c>
    </row>
    <row r="3575" spans="1:6" x14ac:dyDescent="0.15">
      <c r="A3575" s="12" t="s">
        <v>7264</v>
      </c>
      <c r="B3575" s="26" t="s">
        <v>7265</v>
      </c>
      <c r="C3575" s="13" t="s">
        <v>139</v>
      </c>
      <c r="D3575" s="12"/>
      <c r="E3575" s="14">
        <v>29000</v>
      </c>
      <c r="F3575" s="13" t="s">
        <v>163</v>
      </c>
    </row>
    <row r="3576" spans="1:6" x14ac:dyDescent="0.15">
      <c r="A3576" s="12" t="s">
        <v>7266</v>
      </c>
      <c r="B3576" s="26" t="s">
        <v>7267</v>
      </c>
      <c r="C3576" s="13" t="s">
        <v>139</v>
      </c>
      <c r="D3576" s="12"/>
      <c r="E3576" s="14">
        <v>47900</v>
      </c>
      <c r="F3576" s="13" t="s">
        <v>163</v>
      </c>
    </row>
    <row r="3577" spans="1:6" x14ac:dyDescent="0.15">
      <c r="A3577" s="12" t="s">
        <v>7268</v>
      </c>
      <c r="B3577" s="26" t="s">
        <v>7269</v>
      </c>
      <c r="C3577" s="13" t="s">
        <v>139</v>
      </c>
      <c r="D3577" s="12"/>
      <c r="E3577" s="14">
        <v>47900</v>
      </c>
      <c r="F3577" s="13" t="s">
        <v>163</v>
      </c>
    </row>
    <row r="3578" spans="1:6" x14ac:dyDescent="0.15">
      <c r="A3578" s="12" t="s">
        <v>7270</v>
      </c>
      <c r="B3578" s="26" t="s">
        <v>7271</v>
      </c>
      <c r="C3578" s="13" t="s">
        <v>139</v>
      </c>
      <c r="D3578" s="12"/>
      <c r="E3578" s="14">
        <v>0</v>
      </c>
      <c r="F3578" s="13" t="s">
        <v>163</v>
      </c>
    </row>
    <row r="3579" spans="1:6" x14ac:dyDescent="0.15">
      <c r="A3579" s="12" t="s">
        <v>7272</v>
      </c>
      <c r="B3579" s="26" t="s">
        <v>7273</v>
      </c>
      <c r="C3579" s="13" t="s">
        <v>139</v>
      </c>
      <c r="D3579" s="12"/>
      <c r="E3579" s="14">
        <v>70100</v>
      </c>
      <c r="F3579" s="13" t="s">
        <v>163</v>
      </c>
    </row>
    <row r="3580" spans="1:6" x14ac:dyDescent="0.15">
      <c r="A3580" s="12" t="s">
        <v>7274</v>
      </c>
      <c r="B3580" s="26" t="s">
        <v>7275</v>
      </c>
      <c r="C3580" s="13" t="s">
        <v>139</v>
      </c>
      <c r="D3580" s="12"/>
      <c r="E3580" s="14">
        <v>60000</v>
      </c>
      <c r="F3580" s="13" t="s">
        <v>163</v>
      </c>
    </row>
    <row r="3581" spans="1:6" x14ac:dyDescent="0.15">
      <c r="A3581" s="12" t="s">
        <v>7276</v>
      </c>
      <c r="B3581" s="26" t="s">
        <v>7277</v>
      </c>
      <c r="C3581" s="13" t="s">
        <v>139</v>
      </c>
      <c r="D3581" s="12"/>
      <c r="E3581" s="14">
        <v>78000</v>
      </c>
      <c r="F3581" s="13" t="s">
        <v>163</v>
      </c>
    </row>
    <row r="3582" spans="1:6" x14ac:dyDescent="0.15">
      <c r="A3582" s="12" t="s">
        <v>7278</v>
      </c>
      <c r="B3582" s="26" t="s">
        <v>7279</v>
      </c>
      <c r="C3582" s="13" t="s">
        <v>139</v>
      </c>
      <c r="D3582" s="12"/>
      <c r="E3582" s="14">
        <v>43700</v>
      </c>
      <c r="F3582" s="13" t="s">
        <v>163</v>
      </c>
    </row>
    <row r="3583" spans="1:6" x14ac:dyDescent="0.15">
      <c r="A3583" s="12" t="s">
        <v>7280</v>
      </c>
      <c r="B3583" s="26" t="s">
        <v>7281</v>
      </c>
      <c r="C3583" s="13" t="s">
        <v>139</v>
      </c>
      <c r="D3583" s="12"/>
      <c r="E3583" s="14">
        <v>14400</v>
      </c>
      <c r="F3583" s="13" t="s">
        <v>163</v>
      </c>
    </row>
    <row r="3584" spans="1:6" x14ac:dyDescent="0.15">
      <c r="A3584" s="12" t="s">
        <v>7282</v>
      </c>
      <c r="B3584" s="26" t="s">
        <v>7283</v>
      </c>
      <c r="C3584" s="13" t="s">
        <v>139</v>
      </c>
      <c r="D3584" s="12"/>
      <c r="E3584" s="14">
        <v>63500</v>
      </c>
      <c r="F3584" s="13" t="s">
        <v>163</v>
      </c>
    </row>
    <row r="3585" spans="1:6" x14ac:dyDescent="0.15">
      <c r="A3585" s="12" t="s">
        <v>7284</v>
      </c>
      <c r="B3585" s="26" t="s">
        <v>7285</v>
      </c>
      <c r="C3585" s="13" t="s">
        <v>139</v>
      </c>
      <c r="D3585" s="12"/>
      <c r="E3585" s="14">
        <v>364400</v>
      </c>
      <c r="F3585" s="13" t="s">
        <v>163</v>
      </c>
    </row>
    <row r="3586" spans="1:6" x14ac:dyDescent="0.15">
      <c r="A3586" s="12" t="s">
        <v>7286</v>
      </c>
      <c r="B3586" s="26" t="s">
        <v>7287</v>
      </c>
      <c r="C3586" s="13" t="s">
        <v>139</v>
      </c>
      <c r="D3586" s="12"/>
      <c r="E3586" s="14">
        <v>63500</v>
      </c>
      <c r="F3586" s="13" t="s">
        <v>163</v>
      </c>
    </row>
    <row r="3587" spans="1:6" x14ac:dyDescent="0.15">
      <c r="A3587" s="12" t="s">
        <v>7288</v>
      </c>
      <c r="B3587" s="26" t="s">
        <v>7289</v>
      </c>
      <c r="C3587" s="13" t="s">
        <v>139</v>
      </c>
      <c r="D3587" s="12"/>
      <c r="E3587" s="14">
        <v>40600</v>
      </c>
      <c r="F3587" s="13" t="s">
        <v>163</v>
      </c>
    </row>
    <row r="3588" spans="1:6" x14ac:dyDescent="0.15">
      <c r="A3588" s="12" t="s">
        <v>7290</v>
      </c>
      <c r="B3588" s="26" t="s">
        <v>7291</v>
      </c>
      <c r="C3588" s="13" t="s">
        <v>139</v>
      </c>
      <c r="D3588" s="12"/>
      <c r="E3588" s="14">
        <v>63500</v>
      </c>
      <c r="F3588" s="13" t="s">
        <v>163</v>
      </c>
    </row>
    <row r="3589" spans="1:6" x14ac:dyDescent="0.15">
      <c r="A3589" s="12" t="s">
        <v>7292</v>
      </c>
      <c r="B3589" s="26" t="s">
        <v>7293</v>
      </c>
      <c r="C3589" s="13" t="s">
        <v>139</v>
      </c>
      <c r="D3589" s="12"/>
      <c r="E3589" s="14">
        <v>63500</v>
      </c>
      <c r="F3589" s="13" t="s">
        <v>163</v>
      </c>
    </row>
    <row r="3590" spans="1:6" x14ac:dyDescent="0.15">
      <c r="A3590" s="12" t="s">
        <v>7294</v>
      </c>
      <c r="B3590" s="26" t="s">
        <v>7295</v>
      </c>
      <c r="C3590" s="13" t="s">
        <v>139</v>
      </c>
      <c r="D3590" s="12"/>
      <c r="E3590" s="14">
        <v>0</v>
      </c>
      <c r="F3590" s="13" t="s">
        <v>163</v>
      </c>
    </row>
    <row r="3591" spans="1:6" x14ac:dyDescent="0.15">
      <c r="A3591" s="12" t="s">
        <v>7296</v>
      </c>
      <c r="B3591" s="26" t="s">
        <v>7297</v>
      </c>
      <c r="C3591" s="13" t="s">
        <v>139</v>
      </c>
      <c r="D3591" s="12"/>
      <c r="E3591" s="14">
        <v>93000</v>
      </c>
      <c r="F3591" s="13" t="s">
        <v>163</v>
      </c>
    </row>
    <row r="3592" spans="1:6" x14ac:dyDescent="0.15">
      <c r="A3592" s="12" t="s">
        <v>7298</v>
      </c>
      <c r="B3592" s="26" t="s">
        <v>7299</v>
      </c>
      <c r="C3592" s="13" t="s">
        <v>139</v>
      </c>
      <c r="D3592" s="12"/>
      <c r="E3592" s="14">
        <v>84000</v>
      </c>
      <c r="F3592" s="13" t="s">
        <v>163</v>
      </c>
    </row>
    <row r="3593" spans="1:6" x14ac:dyDescent="0.15">
      <c r="A3593" s="12" t="s">
        <v>7300</v>
      </c>
      <c r="B3593" s="26" t="s">
        <v>7301</v>
      </c>
      <c r="C3593" s="13" t="s">
        <v>139</v>
      </c>
      <c r="D3593" s="12"/>
      <c r="E3593" s="14">
        <v>109200</v>
      </c>
      <c r="F3593" s="13" t="s">
        <v>163</v>
      </c>
    </row>
    <row r="3594" spans="1:6" x14ac:dyDescent="0.15">
      <c r="A3594" s="12" t="s">
        <v>7302</v>
      </c>
      <c r="B3594" s="26" t="s">
        <v>7303</v>
      </c>
      <c r="C3594" s="13" t="s">
        <v>139</v>
      </c>
      <c r="D3594" s="12"/>
      <c r="E3594" s="14">
        <v>61200</v>
      </c>
      <c r="F3594" s="13" t="s">
        <v>163</v>
      </c>
    </row>
    <row r="3595" spans="1:6" x14ac:dyDescent="0.15">
      <c r="A3595" s="12" t="s">
        <v>7304</v>
      </c>
      <c r="B3595" s="26" t="s">
        <v>7305</v>
      </c>
      <c r="C3595" s="13" t="s">
        <v>139</v>
      </c>
      <c r="D3595" s="12"/>
      <c r="E3595" s="14">
        <v>20150</v>
      </c>
      <c r="F3595" s="13" t="s">
        <v>163</v>
      </c>
    </row>
    <row r="3596" spans="1:6" x14ac:dyDescent="0.15">
      <c r="A3596" s="12" t="s">
        <v>7306</v>
      </c>
      <c r="B3596" s="26" t="s">
        <v>7307</v>
      </c>
      <c r="C3596" s="13" t="s">
        <v>143</v>
      </c>
      <c r="D3596" s="12"/>
      <c r="E3596" s="14">
        <v>26680</v>
      </c>
      <c r="F3596" s="13" t="s">
        <v>163</v>
      </c>
    </row>
    <row r="3597" spans="1:6" x14ac:dyDescent="0.15">
      <c r="A3597" s="12" t="s">
        <v>7308</v>
      </c>
      <c r="B3597" s="26" t="s">
        <v>7309</v>
      </c>
      <c r="C3597" s="13" t="s">
        <v>143</v>
      </c>
      <c r="D3597" s="12"/>
      <c r="E3597" s="14">
        <v>0</v>
      </c>
      <c r="F3597" s="13" t="s">
        <v>163</v>
      </c>
    </row>
    <row r="3598" spans="1:6" x14ac:dyDescent="0.15">
      <c r="A3598" s="12" t="s">
        <v>7310</v>
      </c>
      <c r="B3598" s="26" t="s">
        <v>7311</v>
      </c>
      <c r="C3598" s="13" t="s">
        <v>143</v>
      </c>
      <c r="D3598" s="12"/>
      <c r="E3598" s="14">
        <v>0</v>
      </c>
      <c r="F3598" s="13" t="s">
        <v>163</v>
      </c>
    </row>
    <row r="3599" spans="1:6" x14ac:dyDescent="0.15">
      <c r="A3599" s="12" t="s">
        <v>7312</v>
      </c>
      <c r="B3599" s="26" t="s">
        <v>7313</v>
      </c>
      <c r="C3599" s="13" t="s">
        <v>143</v>
      </c>
      <c r="D3599" s="12"/>
      <c r="E3599" s="14">
        <v>154835</v>
      </c>
      <c r="F3599" s="13" t="s">
        <v>163</v>
      </c>
    </row>
    <row r="3600" spans="1:6" x14ac:dyDescent="0.15">
      <c r="A3600" s="12" t="s">
        <v>7314</v>
      </c>
      <c r="B3600" s="26" t="s">
        <v>7315</v>
      </c>
      <c r="C3600" s="13" t="s">
        <v>143</v>
      </c>
      <c r="D3600" s="13"/>
      <c r="E3600" s="14">
        <v>154835</v>
      </c>
      <c r="F3600" s="37" t="s">
        <v>163</v>
      </c>
    </row>
    <row r="3601" spans="1:6" x14ac:dyDescent="0.15">
      <c r="A3601" s="12" t="s">
        <v>7316</v>
      </c>
      <c r="B3601" s="26" t="s">
        <v>7317</v>
      </c>
      <c r="C3601" s="13" t="s">
        <v>143</v>
      </c>
      <c r="D3601" s="12"/>
      <c r="E3601" s="14">
        <v>154835</v>
      </c>
      <c r="F3601" s="13" t="s">
        <v>163</v>
      </c>
    </row>
    <row r="3602" spans="1:6" x14ac:dyDescent="0.15">
      <c r="A3602" s="12" t="s">
        <v>7318</v>
      </c>
      <c r="B3602" s="26" t="s">
        <v>7319</v>
      </c>
      <c r="C3602" s="13" t="s">
        <v>143</v>
      </c>
      <c r="D3602" s="12"/>
      <c r="E3602" s="14">
        <v>26680</v>
      </c>
      <c r="F3602" s="13" t="s">
        <v>163</v>
      </c>
    </row>
    <row r="3603" spans="1:6" x14ac:dyDescent="0.15">
      <c r="A3603" s="12" t="s">
        <v>7320</v>
      </c>
      <c r="B3603" s="26" t="s">
        <v>7321</v>
      </c>
      <c r="C3603" s="13" t="s">
        <v>143</v>
      </c>
      <c r="D3603" s="12"/>
      <c r="E3603" s="14">
        <v>26680</v>
      </c>
      <c r="F3603" s="13" t="s">
        <v>163</v>
      </c>
    </row>
    <row r="3604" spans="1:6" x14ac:dyDescent="0.15">
      <c r="A3604" s="12" t="s">
        <v>7322</v>
      </c>
      <c r="B3604" s="26" t="s">
        <v>7323</v>
      </c>
      <c r="C3604" s="13" t="s">
        <v>143</v>
      </c>
      <c r="D3604" s="12"/>
      <c r="E3604" s="14">
        <v>26680</v>
      </c>
      <c r="F3604" s="13" t="s">
        <v>163</v>
      </c>
    </row>
    <row r="3605" spans="1:6" x14ac:dyDescent="0.15">
      <c r="A3605" s="12" t="s">
        <v>7324</v>
      </c>
      <c r="B3605" s="26" t="s">
        <v>7325</v>
      </c>
      <c r="C3605" s="13" t="s">
        <v>143</v>
      </c>
      <c r="D3605" s="12"/>
      <c r="E3605" s="14">
        <v>26680</v>
      </c>
      <c r="F3605" s="13" t="s">
        <v>163</v>
      </c>
    </row>
    <row r="3606" spans="1:6" x14ac:dyDescent="0.15">
      <c r="A3606" s="12" t="s">
        <v>7326</v>
      </c>
      <c r="B3606" s="26" t="s">
        <v>7327</v>
      </c>
      <c r="C3606" s="13" t="s">
        <v>143</v>
      </c>
      <c r="D3606" s="12"/>
      <c r="E3606" s="14">
        <v>18020</v>
      </c>
      <c r="F3606" s="13" t="s">
        <v>163</v>
      </c>
    </row>
    <row r="3607" spans="1:6" x14ac:dyDescent="0.15">
      <c r="A3607" s="12" t="s">
        <v>7328</v>
      </c>
      <c r="B3607" s="26" t="s">
        <v>7329</v>
      </c>
      <c r="C3607" s="13" t="s">
        <v>143</v>
      </c>
      <c r="D3607" s="12"/>
      <c r="E3607" s="14">
        <v>18020</v>
      </c>
      <c r="F3607" s="13" t="s">
        <v>163</v>
      </c>
    </row>
    <row r="3608" spans="1:6" x14ac:dyDescent="0.15">
      <c r="A3608" s="12" t="s">
        <v>7330</v>
      </c>
      <c r="B3608" s="26" t="s">
        <v>7331</v>
      </c>
      <c r="C3608" s="13" t="s">
        <v>143</v>
      </c>
      <c r="D3608" s="12"/>
      <c r="E3608" s="14">
        <v>26680</v>
      </c>
      <c r="F3608" s="13" t="s">
        <v>163</v>
      </c>
    </row>
    <row r="3609" spans="1:6" x14ac:dyDescent="0.15">
      <c r="A3609" s="12" t="s">
        <v>7332</v>
      </c>
      <c r="B3609" s="26" t="s">
        <v>7333</v>
      </c>
      <c r="C3609" s="13" t="s">
        <v>143</v>
      </c>
      <c r="D3609" s="12"/>
      <c r="E3609" s="14">
        <v>26680</v>
      </c>
      <c r="F3609" s="13" t="s">
        <v>163</v>
      </c>
    </row>
    <row r="3610" spans="1:6" x14ac:dyDescent="0.15">
      <c r="A3610" s="12" t="s">
        <v>7334</v>
      </c>
      <c r="B3610" s="26" t="s">
        <v>7335</v>
      </c>
      <c r="C3610" s="13" t="s">
        <v>143</v>
      </c>
      <c r="D3610" s="12"/>
      <c r="E3610" s="14">
        <v>0</v>
      </c>
      <c r="F3610" s="13" t="s">
        <v>163</v>
      </c>
    </row>
    <row r="3611" spans="1:6" x14ac:dyDescent="0.15">
      <c r="A3611" s="12" t="s">
        <v>7336</v>
      </c>
      <c r="B3611" s="26" t="s">
        <v>7337</v>
      </c>
      <c r="C3611" s="13" t="s">
        <v>143</v>
      </c>
      <c r="D3611" s="12"/>
      <c r="E3611" s="14">
        <v>0</v>
      </c>
      <c r="F3611" s="13" t="s">
        <v>163</v>
      </c>
    </row>
    <row r="3612" spans="1:6" x14ac:dyDescent="0.15">
      <c r="A3612" s="12" t="s">
        <v>7338</v>
      </c>
      <c r="B3612" s="26" t="s">
        <v>7339</v>
      </c>
      <c r="C3612" s="13" t="s">
        <v>143</v>
      </c>
      <c r="D3612" s="12"/>
      <c r="E3612" s="14">
        <v>0</v>
      </c>
      <c r="F3612" s="13" t="s">
        <v>163</v>
      </c>
    </row>
    <row r="3613" spans="1:6" x14ac:dyDescent="0.15">
      <c r="A3613" s="12" t="s">
        <v>7340</v>
      </c>
      <c r="B3613" s="26" t="s">
        <v>7341</v>
      </c>
      <c r="C3613" s="13" t="s">
        <v>143</v>
      </c>
      <c r="D3613" s="12"/>
      <c r="E3613" s="14">
        <v>0</v>
      </c>
      <c r="F3613" s="13" t="s">
        <v>163</v>
      </c>
    </row>
    <row r="3614" spans="1:6" x14ac:dyDescent="0.15">
      <c r="A3614" s="12" t="s">
        <v>7342</v>
      </c>
      <c r="B3614" s="26" t="s">
        <v>7343</v>
      </c>
      <c r="C3614" s="13" t="s">
        <v>143</v>
      </c>
      <c r="D3614" s="12"/>
      <c r="E3614" s="14">
        <v>0</v>
      </c>
      <c r="F3614" s="13" t="s">
        <v>163</v>
      </c>
    </row>
    <row r="3615" spans="1:6" x14ac:dyDescent="0.15">
      <c r="A3615" s="12" t="s">
        <v>7344</v>
      </c>
      <c r="B3615" s="26" t="s">
        <v>7345</v>
      </c>
      <c r="C3615" s="13" t="s">
        <v>143</v>
      </c>
      <c r="D3615" s="12"/>
      <c r="E3615" s="14">
        <v>0</v>
      </c>
      <c r="F3615" s="13" t="s">
        <v>163</v>
      </c>
    </row>
    <row r="3616" spans="1:6" x14ac:dyDescent="0.15">
      <c r="A3616" s="12" t="s">
        <v>7346</v>
      </c>
      <c r="B3616" s="26" t="s">
        <v>7347</v>
      </c>
      <c r="C3616" s="13" t="s">
        <v>143</v>
      </c>
      <c r="D3616" s="12"/>
      <c r="E3616" s="14">
        <v>0</v>
      </c>
      <c r="F3616" s="13" t="s">
        <v>163</v>
      </c>
    </row>
    <row r="3617" spans="1:6" x14ac:dyDescent="0.15">
      <c r="A3617" s="12" t="s">
        <v>7348</v>
      </c>
      <c r="B3617" s="26" t="s">
        <v>7349</v>
      </c>
      <c r="C3617" s="13" t="s">
        <v>143</v>
      </c>
      <c r="D3617" s="12"/>
      <c r="E3617" s="14">
        <v>0</v>
      </c>
      <c r="F3617" s="13" t="s">
        <v>163</v>
      </c>
    </row>
    <row r="3618" spans="1:6" x14ac:dyDescent="0.15">
      <c r="A3618" s="12" t="s">
        <v>7350</v>
      </c>
      <c r="B3618" s="26" t="s">
        <v>7351</v>
      </c>
      <c r="C3618" s="13" t="s">
        <v>143</v>
      </c>
      <c r="D3618" s="12"/>
      <c r="E3618" s="14">
        <v>0</v>
      </c>
      <c r="F3618" s="13" t="s">
        <v>163</v>
      </c>
    </row>
    <row r="3619" spans="1:6" x14ac:dyDescent="0.15">
      <c r="A3619" s="12" t="s">
        <v>7352</v>
      </c>
      <c r="B3619" s="26" t="s">
        <v>7353</v>
      </c>
      <c r="C3619" s="13" t="s">
        <v>143</v>
      </c>
      <c r="D3619" s="12"/>
      <c r="E3619" s="14">
        <v>0</v>
      </c>
      <c r="F3619" s="13" t="s">
        <v>163</v>
      </c>
    </row>
    <row r="3620" spans="1:6" x14ac:dyDescent="0.15">
      <c r="A3620" s="12" t="s">
        <v>7354</v>
      </c>
      <c r="B3620" s="26" t="s">
        <v>7355</v>
      </c>
      <c r="C3620" s="13" t="s">
        <v>143</v>
      </c>
      <c r="D3620" s="12"/>
      <c r="E3620" s="14">
        <v>0</v>
      </c>
      <c r="F3620" s="13" t="s">
        <v>163</v>
      </c>
    </row>
    <row r="3621" spans="1:6" x14ac:dyDescent="0.15">
      <c r="A3621" s="12" t="s">
        <v>7356</v>
      </c>
      <c r="B3621" s="26" t="s">
        <v>7357</v>
      </c>
      <c r="C3621" s="13" t="s">
        <v>143</v>
      </c>
      <c r="D3621" s="12"/>
      <c r="E3621" s="14">
        <v>0</v>
      </c>
      <c r="F3621" s="13" t="s">
        <v>163</v>
      </c>
    </row>
    <row r="3622" spans="1:6" x14ac:dyDescent="0.15">
      <c r="A3622" s="12" t="s">
        <v>7358</v>
      </c>
      <c r="B3622" s="26" t="s">
        <v>7359</v>
      </c>
      <c r="C3622" s="13" t="s">
        <v>143</v>
      </c>
      <c r="D3622" s="12"/>
      <c r="E3622" s="14">
        <v>0</v>
      </c>
      <c r="F3622" s="13" t="s">
        <v>163</v>
      </c>
    </row>
    <row r="3623" spans="1:6" x14ac:dyDescent="0.15">
      <c r="A3623" s="12" t="s">
        <v>7360</v>
      </c>
      <c r="B3623" s="26" t="s">
        <v>7361</v>
      </c>
      <c r="C3623" s="13" t="s">
        <v>143</v>
      </c>
      <c r="D3623" s="12"/>
      <c r="E3623" s="14">
        <v>0</v>
      </c>
      <c r="F3623" s="13" t="s">
        <v>163</v>
      </c>
    </row>
    <row r="3624" spans="1:6" x14ac:dyDescent="0.15">
      <c r="A3624" s="12" t="s">
        <v>7362</v>
      </c>
      <c r="B3624" s="26" t="s">
        <v>7363</v>
      </c>
      <c r="C3624" s="13" t="s">
        <v>143</v>
      </c>
      <c r="D3624" s="12"/>
      <c r="E3624" s="14">
        <v>0</v>
      </c>
      <c r="F3624" s="13" t="s">
        <v>163</v>
      </c>
    </row>
    <row r="3625" spans="1:6" x14ac:dyDescent="0.15">
      <c r="A3625" s="12" t="s">
        <v>7364</v>
      </c>
      <c r="B3625" s="26" t="s">
        <v>7365</v>
      </c>
      <c r="C3625" s="13" t="s">
        <v>143</v>
      </c>
      <c r="D3625" s="12"/>
      <c r="E3625" s="14">
        <v>0</v>
      </c>
      <c r="F3625" s="13" t="s">
        <v>163</v>
      </c>
    </row>
    <row r="3626" spans="1:6" x14ac:dyDescent="0.15">
      <c r="A3626" s="12" t="s">
        <v>7366</v>
      </c>
      <c r="B3626" s="26" t="s">
        <v>7367</v>
      </c>
      <c r="C3626" s="13" t="s">
        <v>143</v>
      </c>
      <c r="D3626" s="12"/>
      <c r="E3626" s="14">
        <v>0</v>
      </c>
      <c r="F3626" s="13" t="s">
        <v>163</v>
      </c>
    </row>
    <row r="3627" spans="1:6" x14ac:dyDescent="0.15">
      <c r="A3627" s="12" t="s">
        <v>7368</v>
      </c>
      <c r="B3627" s="26" t="s">
        <v>7369</v>
      </c>
      <c r="C3627" s="13" t="s">
        <v>143</v>
      </c>
      <c r="D3627" s="12"/>
      <c r="E3627" s="14">
        <v>0</v>
      </c>
      <c r="F3627" s="13" t="s">
        <v>163</v>
      </c>
    </row>
    <row r="3628" spans="1:6" x14ac:dyDescent="0.15">
      <c r="A3628" s="12" t="s">
        <v>7370</v>
      </c>
      <c r="B3628" s="26" t="s">
        <v>7371</v>
      </c>
      <c r="C3628" s="13" t="s">
        <v>143</v>
      </c>
      <c r="D3628" s="12"/>
      <c r="E3628" s="14">
        <v>0</v>
      </c>
      <c r="F3628" s="13" t="s">
        <v>163</v>
      </c>
    </row>
    <row r="3629" spans="1:6" x14ac:dyDescent="0.15">
      <c r="A3629" s="12" t="s">
        <v>7372</v>
      </c>
      <c r="B3629" s="26" t="s">
        <v>7373</v>
      </c>
      <c r="C3629" s="13" t="s">
        <v>143</v>
      </c>
      <c r="D3629" s="12"/>
      <c r="E3629" s="14">
        <v>26680</v>
      </c>
      <c r="F3629" s="13" t="s">
        <v>163</v>
      </c>
    </row>
    <row r="3630" spans="1:6" x14ac:dyDescent="0.15">
      <c r="A3630" s="12" t="s">
        <v>7374</v>
      </c>
      <c r="B3630" s="26" t="s">
        <v>7375</v>
      </c>
      <c r="C3630" s="13" t="s">
        <v>143</v>
      </c>
      <c r="D3630" s="12"/>
      <c r="E3630" s="14">
        <v>26680</v>
      </c>
      <c r="F3630" s="13" t="s">
        <v>163</v>
      </c>
    </row>
    <row r="3631" spans="1:6" x14ac:dyDescent="0.15">
      <c r="A3631" s="12" t="s">
        <v>7376</v>
      </c>
      <c r="B3631" s="26" t="s">
        <v>7377</v>
      </c>
      <c r="C3631" s="13" t="s">
        <v>143</v>
      </c>
      <c r="D3631" s="12"/>
      <c r="E3631" s="14">
        <v>40040</v>
      </c>
      <c r="F3631" s="13" t="s">
        <v>163</v>
      </c>
    </row>
    <row r="3632" spans="1:6" x14ac:dyDescent="0.15">
      <c r="A3632" s="12" t="s">
        <v>7378</v>
      </c>
      <c r="B3632" s="26" t="s">
        <v>7379</v>
      </c>
      <c r="C3632" s="13" t="s">
        <v>143</v>
      </c>
      <c r="D3632" s="12"/>
      <c r="E3632" s="14">
        <v>40040</v>
      </c>
      <c r="F3632" s="13" t="s">
        <v>163</v>
      </c>
    </row>
    <row r="3633" spans="1:6" x14ac:dyDescent="0.15">
      <c r="A3633" s="12" t="s">
        <v>7380</v>
      </c>
      <c r="B3633" s="26" t="s">
        <v>7381</v>
      </c>
      <c r="C3633" s="13" t="s">
        <v>143</v>
      </c>
      <c r="D3633" s="12"/>
      <c r="E3633" s="14">
        <v>35680</v>
      </c>
      <c r="F3633" s="13" t="s">
        <v>163</v>
      </c>
    </row>
    <row r="3634" spans="1:6" x14ac:dyDescent="0.15">
      <c r="A3634" s="12" t="s">
        <v>7382</v>
      </c>
      <c r="B3634" s="26" t="s">
        <v>7383</v>
      </c>
      <c r="C3634" s="13" t="s">
        <v>143</v>
      </c>
      <c r="D3634" s="12"/>
      <c r="E3634" s="14">
        <v>35680</v>
      </c>
      <c r="F3634" s="13" t="s">
        <v>163</v>
      </c>
    </row>
    <row r="3635" spans="1:6" x14ac:dyDescent="0.15">
      <c r="A3635" s="12" t="s">
        <v>7384</v>
      </c>
      <c r="B3635" s="26" t="s">
        <v>7385</v>
      </c>
      <c r="C3635" s="13" t="s">
        <v>143</v>
      </c>
      <c r="D3635" s="12"/>
      <c r="E3635" s="14">
        <v>46380</v>
      </c>
      <c r="F3635" s="13" t="s">
        <v>163</v>
      </c>
    </row>
    <row r="3636" spans="1:6" x14ac:dyDescent="0.15">
      <c r="A3636" s="12" t="s">
        <v>7386</v>
      </c>
      <c r="B3636" s="26" t="s">
        <v>7387</v>
      </c>
      <c r="C3636" s="13" t="s">
        <v>143</v>
      </c>
      <c r="D3636" s="12"/>
      <c r="E3636" s="14">
        <v>46380</v>
      </c>
      <c r="F3636" s="13" t="s">
        <v>163</v>
      </c>
    </row>
    <row r="3637" spans="1:6" x14ac:dyDescent="0.15">
      <c r="A3637" s="12" t="s">
        <v>7388</v>
      </c>
      <c r="B3637" s="26" t="s">
        <v>7389</v>
      </c>
      <c r="C3637" s="13" t="s">
        <v>143</v>
      </c>
      <c r="D3637" s="12"/>
      <c r="E3637" s="14">
        <v>8950</v>
      </c>
      <c r="F3637" s="13" t="s">
        <v>163</v>
      </c>
    </row>
    <row r="3638" spans="1:6" x14ac:dyDescent="0.15">
      <c r="A3638" s="12" t="s">
        <v>7390</v>
      </c>
      <c r="B3638" s="26" t="s">
        <v>7391</v>
      </c>
      <c r="C3638" s="13" t="s">
        <v>143</v>
      </c>
      <c r="D3638" s="12"/>
      <c r="E3638" s="14">
        <v>8950</v>
      </c>
      <c r="F3638" s="13" t="s">
        <v>163</v>
      </c>
    </row>
    <row r="3639" spans="1:6" x14ac:dyDescent="0.15">
      <c r="A3639" s="12" t="s">
        <v>7392</v>
      </c>
      <c r="B3639" s="26" t="s">
        <v>7393</v>
      </c>
      <c r="C3639" s="13" t="s">
        <v>143</v>
      </c>
      <c r="D3639" s="12"/>
      <c r="E3639" s="14">
        <v>154835</v>
      </c>
      <c r="F3639" s="13" t="s">
        <v>163</v>
      </c>
    </row>
    <row r="3640" spans="1:6" x14ac:dyDescent="0.15">
      <c r="A3640" s="12" t="s">
        <v>7394</v>
      </c>
      <c r="B3640" s="26" t="s">
        <v>7395</v>
      </c>
      <c r="C3640" s="13" t="s">
        <v>143</v>
      </c>
      <c r="D3640" s="12"/>
      <c r="E3640" s="14">
        <v>26680</v>
      </c>
      <c r="F3640" s="13" t="s">
        <v>163</v>
      </c>
    </row>
    <row r="3641" spans="1:6" x14ac:dyDescent="0.15">
      <c r="A3641" s="12" t="s">
        <v>7396</v>
      </c>
      <c r="B3641" s="26" t="s">
        <v>7397</v>
      </c>
      <c r="C3641" s="13" t="s">
        <v>143</v>
      </c>
      <c r="D3641" s="12"/>
      <c r="E3641" s="14">
        <v>18020</v>
      </c>
      <c r="F3641" s="13" t="s">
        <v>163</v>
      </c>
    </row>
    <row r="3642" spans="1:6" x14ac:dyDescent="0.15">
      <c r="A3642" s="12" t="s">
        <v>7398</v>
      </c>
      <c r="B3642" s="26" t="s">
        <v>7399</v>
      </c>
      <c r="C3642" s="13" t="s">
        <v>143</v>
      </c>
      <c r="D3642" s="12"/>
      <c r="E3642" s="14">
        <v>26680</v>
      </c>
      <c r="F3642" s="13" t="s">
        <v>163</v>
      </c>
    </row>
    <row r="3643" spans="1:6" x14ac:dyDescent="0.15">
      <c r="A3643" s="12" t="s">
        <v>7400</v>
      </c>
      <c r="B3643" s="26" t="s">
        <v>7401</v>
      </c>
      <c r="C3643" s="13" t="s">
        <v>143</v>
      </c>
      <c r="D3643" s="12"/>
      <c r="E3643" s="14">
        <v>26680</v>
      </c>
      <c r="F3643" s="13" t="s">
        <v>163</v>
      </c>
    </row>
    <row r="3644" spans="1:6" x14ac:dyDescent="0.15">
      <c r="A3644" s="12" t="s">
        <v>7402</v>
      </c>
      <c r="B3644" s="26" t="s">
        <v>7403</v>
      </c>
      <c r="C3644" s="13" t="s">
        <v>143</v>
      </c>
      <c r="D3644" s="12"/>
      <c r="E3644" s="14">
        <v>40040</v>
      </c>
      <c r="F3644" s="13" t="s">
        <v>163</v>
      </c>
    </row>
    <row r="3645" spans="1:6" x14ac:dyDescent="0.15">
      <c r="A3645" s="12" t="s">
        <v>7404</v>
      </c>
      <c r="B3645" s="26" t="s">
        <v>7405</v>
      </c>
      <c r="C3645" s="13" t="s">
        <v>143</v>
      </c>
      <c r="D3645" s="12"/>
      <c r="E3645" s="14">
        <v>35680</v>
      </c>
      <c r="F3645" s="13" t="s">
        <v>163</v>
      </c>
    </row>
    <row r="3646" spans="1:6" x14ac:dyDescent="0.15">
      <c r="A3646" s="12" t="s">
        <v>7406</v>
      </c>
      <c r="B3646" s="26" t="s">
        <v>7407</v>
      </c>
      <c r="C3646" s="13" t="s">
        <v>143</v>
      </c>
      <c r="D3646" s="12"/>
      <c r="E3646" s="14">
        <v>46380</v>
      </c>
      <c r="F3646" s="13" t="s">
        <v>163</v>
      </c>
    </row>
    <row r="3647" spans="1:6" x14ac:dyDescent="0.15">
      <c r="A3647" s="12" t="s">
        <v>7408</v>
      </c>
      <c r="B3647" s="26" t="s">
        <v>7409</v>
      </c>
      <c r="C3647" s="13" t="s">
        <v>143</v>
      </c>
      <c r="D3647" s="12"/>
      <c r="E3647" s="14">
        <v>27260</v>
      </c>
      <c r="F3647" s="13" t="s">
        <v>163</v>
      </c>
    </row>
    <row r="3648" spans="1:6" x14ac:dyDescent="0.15">
      <c r="A3648" s="12" t="s">
        <v>7410</v>
      </c>
      <c r="B3648" s="26" t="s">
        <v>7411</v>
      </c>
      <c r="C3648" s="13" t="s">
        <v>143</v>
      </c>
      <c r="D3648" s="12"/>
      <c r="E3648" s="14">
        <v>8950</v>
      </c>
      <c r="F3648" s="13" t="s">
        <v>163</v>
      </c>
    </row>
    <row r="3649" spans="1:6" x14ac:dyDescent="0.15">
      <c r="A3649" s="12" t="s">
        <v>7412</v>
      </c>
      <c r="B3649" s="26" t="s">
        <v>7413</v>
      </c>
      <c r="C3649" s="13" t="s">
        <v>143</v>
      </c>
      <c r="D3649" s="12"/>
      <c r="E3649" s="14">
        <v>35370</v>
      </c>
      <c r="F3649" s="13" t="s">
        <v>163</v>
      </c>
    </row>
    <row r="3650" spans="1:6" x14ac:dyDescent="0.15">
      <c r="A3650" s="12" t="s">
        <v>7414</v>
      </c>
      <c r="B3650" s="26" t="s">
        <v>7415</v>
      </c>
      <c r="C3650" s="13" t="s">
        <v>143</v>
      </c>
      <c r="D3650" s="12"/>
      <c r="E3650" s="14">
        <v>209600</v>
      </c>
      <c r="F3650" s="13" t="s">
        <v>163</v>
      </c>
    </row>
    <row r="3651" spans="1:6" x14ac:dyDescent="0.15">
      <c r="A3651" s="12" t="s">
        <v>7416</v>
      </c>
      <c r="B3651" s="26" t="s">
        <v>7417</v>
      </c>
      <c r="C3651" s="13" t="s">
        <v>143</v>
      </c>
      <c r="D3651" s="12"/>
      <c r="E3651" s="14">
        <v>35370</v>
      </c>
      <c r="F3651" s="13" t="s">
        <v>163</v>
      </c>
    </row>
    <row r="3652" spans="1:6" x14ac:dyDescent="0.15">
      <c r="A3652" s="12" t="s">
        <v>7418</v>
      </c>
      <c r="B3652" s="26" t="s">
        <v>7419</v>
      </c>
      <c r="C3652" s="13" t="s">
        <v>143</v>
      </c>
      <c r="D3652" s="12"/>
      <c r="E3652" s="14">
        <v>25230</v>
      </c>
      <c r="F3652" s="13" t="s">
        <v>163</v>
      </c>
    </row>
    <row r="3653" spans="1:6" x14ac:dyDescent="0.15">
      <c r="A3653" s="12" t="s">
        <v>7420</v>
      </c>
      <c r="B3653" s="26" t="s">
        <v>7421</v>
      </c>
      <c r="C3653" s="13" t="s">
        <v>143</v>
      </c>
      <c r="D3653" s="12"/>
      <c r="E3653" s="14">
        <v>35370</v>
      </c>
      <c r="F3653" s="13" t="s">
        <v>163</v>
      </c>
    </row>
    <row r="3654" spans="1:6" x14ac:dyDescent="0.15">
      <c r="A3654" s="12" t="s">
        <v>7422</v>
      </c>
      <c r="B3654" s="26" t="s">
        <v>7423</v>
      </c>
      <c r="C3654" s="13" t="s">
        <v>143</v>
      </c>
      <c r="D3654" s="12"/>
      <c r="E3654" s="14">
        <v>35370</v>
      </c>
      <c r="F3654" s="13" t="s">
        <v>163</v>
      </c>
    </row>
    <row r="3655" spans="1:6" x14ac:dyDescent="0.15">
      <c r="A3655" s="12" t="s">
        <v>7424</v>
      </c>
      <c r="B3655" s="26" t="s">
        <v>7425</v>
      </c>
      <c r="C3655" s="13" t="s">
        <v>143</v>
      </c>
      <c r="D3655" s="12"/>
      <c r="E3655" s="14">
        <v>56040</v>
      </c>
      <c r="F3655" s="13" t="s">
        <v>163</v>
      </c>
    </row>
    <row r="3656" spans="1:6" x14ac:dyDescent="0.15">
      <c r="A3656" s="12" t="s">
        <v>7426</v>
      </c>
      <c r="B3656" s="26" t="s">
        <v>7427</v>
      </c>
      <c r="C3656" s="13" t="s">
        <v>143</v>
      </c>
      <c r="D3656" s="12"/>
      <c r="E3656" s="14">
        <v>49935</v>
      </c>
      <c r="F3656" s="13" t="s">
        <v>163</v>
      </c>
    </row>
    <row r="3657" spans="1:6" x14ac:dyDescent="0.15">
      <c r="A3657" s="12" t="s">
        <v>7428</v>
      </c>
      <c r="B3657" s="26" t="s">
        <v>7429</v>
      </c>
      <c r="C3657" s="13" t="s">
        <v>143</v>
      </c>
      <c r="D3657" s="12"/>
      <c r="E3657" s="14">
        <v>64915</v>
      </c>
      <c r="F3657" s="13" t="s">
        <v>163</v>
      </c>
    </row>
    <row r="3658" spans="1:6" x14ac:dyDescent="0.15">
      <c r="A3658" s="12" t="s">
        <v>7430</v>
      </c>
      <c r="B3658" s="26" t="s">
        <v>7431</v>
      </c>
      <c r="C3658" s="13" t="s">
        <v>143</v>
      </c>
      <c r="D3658" s="12"/>
      <c r="E3658" s="14">
        <v>38155</v>
      </c>
      <c r="F3658" s="13" t="s">
        <v>163</v>
      </c>
    </row>
    <row r="3659" spans="1:6" x14ac:dyDescent="0.15">
      <c r="A3659" s="12" t="s">
        <v>7432</v>
      </c>
      <c r="B3659" s="26" t="s">
        <v>7433</v>
      </c>
      <c r="C3659" s="13" t="s">
        <v>143</v>
      </c>
      <c r="D3659" s="12"/>
      <c r="E3659" s="14">
        <v>12525</v>
      </c>
      <c r="F3659" s="13" t="s">
        <v>163</v>
      </c>
    </row>
    <row r="3660" spans="1:6" x14ac:dyDescent="0.15">
      <c r="A3660" s="12" t="s">
        <v>7434</v>
      </c>
      <c r="B3660" s="26" t="s">
        <v>7435</v>
      </c>
      <c r="C3660" s="13" t="s">
        <v>139</v>
      </c>
      <c r="D3660" s="12"/>
      <c r="E3660" s="14">
        <v>62865</v>
      </c>
      <c r="F3660" s="13" t="s">
        <v>163</v>
      </c>
    </row>
    <row r="3661" spans="1:6" x14ac:dyDescent="0.15">
      <c r="A3661" s="12" t="s">
        <v>7436</v>
      </c>
      <c r="B3661" s="26" t="s">
        <v>7437</v>
      </c>
      <c r="C3661" s="13" t="s">
        <v>139</v>
      </c>
      <c r="D3661" s="12"/>
      <c r="E3661" s="14">
        <v>0</v>
      </c>
      <c r="F3661" s="13" t="s">
        <v>163</v>
      </c>
    </row>
    <row r="3662" spans="1:6" x14ac:dyDescent="0.15">
      <c r="A3662" s="12" t="s">
        <v>7438</v>
      </c>
      <c r="B3662" s="26" t="s">
        <v>7439</v>
      </c>
      <c r="C3662" s="13" t="s">
        <v>139</v>
      </c>
      <c r="D3662" s="12"/>
      <c r="E3662" s="14">
        <v>0</v>
      </c>
      <c r="F3662" s="13" t="s">
        <v>163</v>
      </c>
    </row>
    <row r="3663" spans="1:6" x14ac:dyDescent="0.15">
      <c r="A3663" s="12" t="s">
        <v>7440</v>
      </c>
      <c r="B3663" s="26" t="s">
        <v>7441</v>
      </c>
      <c r="C3663" s="13" t="s">
        <v>139</v>
      </c>
      <c r="D3663" s="12"/>
      <c r="E3663" s="14">
        <v>349425</v>
      </c>
      <c r="F3663" s="13" t="s">
        <v>163</v>
      </c>
    </row>
    <row r="3664" spans="1:6" x14ac:dyDescent="0.15">
      <c r="A3664" s="12" t="s">
        <v>7442</v>
      </c>
      <c r="B3664" s="26" t="s">
        <v>7443</v>
      </c>
      <c r="C3664" s="13" t="s">
        <v>139</v>
      </c>
      <c r="D3664" s="12"/>
      <c r="E3664" s="14">
        <v>349425</v>
      </c>
      <c r="F3664" s="13" t="s">
        <v>163</v>
      </c>
    </row>
    <row r="3665" spans="1:6" x14ac:dyDescent="0.15">
      <c r="A3665" s="12" t="s">
        <v>7444</v>
      </c>
      <c r="B3665" s="26" t="s">
        <v>7445</v>
      </c>
      <c r="C3665" s="13" t="s">
        <v>139</v>
      </c>
      <c r="D3665" s="12"/>
      <c r="E3665" s="14">
        <v>62865</v>
      </c>
      <c r="F3665" s="13" t="s">
        <v>163</v>
      </c>
    </row>
    <row r="3666" spans="1:6" x14ac:dyDescent="0.15">
      <c r="A3666" s="12" t="s">
        <v>7446</v>
      </c>
      <c r="B3666" s="26" t="s">
        <v>7447</v>
      </c>
      <c r="C3666" s="13" t="s">
        <v>139</v>
      </c>
      <c r="D3666" s="12"/>
      <c r="E3666" s="14">
        <v>62865</v>
      </c>
      <c r="F3666" s="13" t="s">
        <v>163</v>
      </c>
    </row>
    <row r="3667" spans="1:6" x14ac:dyDescent="0.15">
      <c r="A3667" s="12" t="s">
        <v>7448</v>
      </c>
      <c r="B3667" s="26" t="s">
        <v>7449</v>
      </c>
      <c r="C3667" s="13" t="s">
        <v>139</v>
      </c>
      <c r="D3667" s="12"/>
      <c r="E3667" s="14">
        <v>62865</v>
      </c>
      <c r="F3667" s="13" t="s">
        <v>163</v>
      </c>
    </row>
    <row r="3668" spans="1:6" x14ac:dyDescent="0.15">
      <c r="A3668" s="12" t="s">
        <v>7450</v>
      </c>
      <c r="B3668" s="26" t="s">
        <v>7451</v>
      </c>
      <c r="C3668" s="13" t="s">
        <v>139</v>
      </c>
      <c r="D3668" s="12"/>
      <c r="E3668" s="14">
        <v>62865</v>
      </c>
      <c r="F3668" s="13" t="s">
        <v>163</v>
      </c>
    </row>
    <row r="3669" spans="1:6" x14ac:dyDescent="0.15">
      <c r="A3669" s="12" t="s">
        <v>7452</v>
      </c>
      <c r="B3669" s="26" t="s">
        <v>7453</v>
      </c>
      <c r="C3669" s="13" t="s">
        <v>139</v>
      </c>
      <c r="D3669" s="12"/>
      <c r="E3669" s="14">
        <v>42570</v>
      </c>
      <c r="F3669" s="13" t="s">
        <v>163</v>
      </c>
    </row>
    <row r="3670" spans="1:6" x14ac:dyDescent="0.15">
      <c r="A3670" s="12" t="s">
        <v>7454</v>
      </c>
      <c r="B3670" s="26" t="s">
        <v>7455</v>
      </c>
      <c r="C3670" s="13" t="s">
        <v>139</v>
      </c>
      <c r="D3670" s="12"/>
      <c r="E3670" s="14">
        <v>42570</v>
      </c>
      <c r="F3670" s="13" t="s">
        <v>163</v>
      </c>
    </row>
    <row r="3671" spans="1:6" x14ac:dyDescent="0.15">
      <c r="A3671" s="12" t="s">
        <v>7456</v>
      </c>
      <c r="B3671" s="26" t="s">
        <v>7457</v>
      </c>
      <c r="C3671" s="13" t="s">
        <v>139</v>
      </c>
      <c r="D3671" s="12"/>
      <c r="E3671" s="14">
        <v>62865</v>
      </c>
      <c r="F3671" s="13" t="s">
        <v>163</v>
      </c>
    </row>
    <row r="3672" spans="1:6" x14ac:dyDescent="0.15">
      <c r="A3672" s="12" t="s">
        <v>7458</v>
      </c>
      <c r="B3672" s="26" t="s">
        <v>7459</v>
      </c>
      <c r="C3672" s="13" t="s">
        <v>139</v>
      </c>
      <c r="D3672" s="12"/>
      <c r="E3672" s="14">
        <v>62865</v>
      </c>
      <c r="F3672" s="13" t="s">
        <v>163</v>
      </c>
    </row>
    <row r="3673" spans="1:6" x14ac:dyDescent="0.15">
      <c r="A3673" s="12" t="s">
        <v>7460</v>
      </c>
      <c r="B3673" s="26" t="s">
        <v>7461</v>
      </c>
      <c r="C3673" s="13" t="s">
        <v>139</v>
      </c>
      <c r="D3673" s="12"/>
      <c r="E3673" s="14">
        <v>0</v>
      </c>
      <c r="F3673" s="13" t="s">
        <v>163</v>
      </c>
    </row>
    <row r="3674" spans="1:6" x14ac:dyDescent="0.15">
      <c r="A3674" s="12" t="s">
        <v>7462</v>
      </c>
      <c r="B3674" s="26" t="s">
        <v>7463</v>
      </c>
      <c r="C3674" s="13" t="s">
        <v>139</v>
      </c>
      <c r="D3674" s="12"/>
      <c r="E3674" s="14">
        <v>0</v>
      </c>
      <c r="F3674" s="13" t="s">
        <v>163</v>
      </c>
    </row>
    <row r="3675" spans="1:6" x14ac:dyDescent="0.15">
      <c r="A3675" s="12" t="s">
        <v>7464</v>
      </c>
      <c r="B3675" s="26" t="s">
        <v>7465</v>
      </c>
      <c r="C3675" s="13" t="s">
        <v>139</v>
      </c>
      <c r="D3675" s="12"/>
      <c r="E3675" s="14">
        <v>0</v>
      </c>
      <c r="F3675" s="13" t="s">
        <v>163</v>
      </c>
    </row>
    <row r="3676" spans="1:6" x14ac:dyDescent="0.15">
      <c r="A3676" s="12" t="s">
        <v>7466</v>
      </c>
      <c r="B3676" s="26" t="s">
        <v>7467</v>
      </c>
      <c r="C3676" s="13" t="s">
        <v>139</v>
      </c>
      <c r="D3676" s="12"/>
      <c r="E3676" s="14">
        <v>0</v>
      </c>
      <c r="F3676" s="13" t="s">
        <v>163</v>
      </c>
    </row>
    <row r="3677" spans="1:6" x14ac:dyDescent="0.15">
      <c r="A3677" s="12" t="s">
        <v>7468</v>
      </c>
      <c r="B3677" s="26" t="s">
        <v>7469</v>
      </c>
      <c r="C3677" s="13" t="s">
        <v>139</v>
      </c>
      <c r="D3677" s="12"/>
      <c r="E3677" s="14">
        <v>0</v>
      </c>
      <c r="F3677" s="13" t="s">
        <v>163</v>
      </c>
    </row>
    <row r="3678" spans="1:6" x14ac:dyDescent="0.15">
      <c r="A3678" s="12" t="s">
        <v>7470</v>
      </c>
      <c r="B3678" s="26" t="s">
        <v>7471</v>
      </c>
      <c r="C3678" s="13" t="s">
        <v>139</v>
      </c>
      <c r="D3678" s="12"/>
      <c r="E3678" s="14">
        <v>0</v>
      </c>
      <c r="F3678" s="13" t="s">
        <v>163</v>
      </c>
    </row>
    <row r="3679" spans="1:6" x14ac:dyDescent="0.15">
      <c r="A3679" s="12" t="s">
        <v>7472</v>
      </c>
      <c r="B3679" s="26" t="s">
        <v>7473</v>
      </c>
      <c r="C3679" s="13" t="s">
        <v>139</v>
      </c>
      <c r="D3679" s="12"/>
      <c r="E3679" s="14">
        <v>0</v>
      </c>
      <c r="F3679" s="13" t="s">
        <v>163</v>
      </c>
    </row>
    <row r="3680" spans="1:6" x14ac:dyDescent="0.15">
      <c r="A3680" s="12" t="s">
        <v>7474</v>
      </c>
      <c r="B3680" s="26" t="s">
        <v>7475</v>
      </c>
      <c r="C3680" s="13" t="s">
        <v>139</v>
      </c>
      <c r="D3680" s="12"/>
      <c r="E3680" s="14">
        <v>0</v>
      </c>
      <c r="F3680" s="13" t="s">
        <v>163</v>
      </c>
    </row>
    <row r="3681" spans="1:6" x14ac:dyDescent="0.15">
      <c r="A3681" s="12" t="s">
        <v>7476</v>
      </c>
      <c r="B3681" s="26" t="s">
        <v>7477</v>
      </c>
      <c r="C3681" s="13" t="s">
        <v>139</v>
      </c>
      <c r="D3681" s="12"/>
      <c r="E3681" s="14">
        <v>0</v>
      </c>
      <c r="F3681" s="13" t="s">
        <v>163</v>
      </c>
    </row>
    <row r="3682" spans="1:6" x14ac:dyDescent="0.15">
      <c r="A3682" s="12" t="s">
        <v>7478</v>
      </c>
      <c r="B3682" s="26" t="s">
        <v>7479</v>
      </c>
      <c r="C3682" s="13" t="s">
        <v>139</v>
      </c>
      <c r="D3682" s="12"/>
      <c r="E3682" s="14">
        <v>0</v>
      </c>
      <c r="F3682" s="13" t="s">
        <v>163</v>
      </c>
    </row>
    <row r="3683" spans="1:6" x14ac:dyDescent="0.15">
      <c r="A3683" s="12" t="s">
        <v>7480</v>
      </c>
      <c r="B3683" s="26" t="s">
        <v>7481</v>
      </c>
      <c r="C3683" s="13" t="s">
        <v>139</v>
      </c>
      <c r="D3683" s="12"/>
      <c r="E3683" s="14">
        <v>0</v>
      </c>
      <c r="F3683" s="13" t="s">
        <v>163</v>
      </c>
    </row>
    <row r="3684" spans="1:6" x14ac:dyDescent="0.15">
      <c r="A3684" s="12" t="s">
        <v>7482</v>
      </c>
      <c r="B3684" s="26" t="s">
        <v>7483</v>
      </c>
      <c r="C3684" s="13" t="s">
        <v>139</v>
      </c>
      <c r="D3684" s="12"/>
      <c r="E3684" s="14">
        <v>0</v>
      </c>
      <c r="F3684" s="13" t="s">
        <v>163</v>
      </c>
    </row>
    <row r="3685" spans="1:6" x14ac:dyDescent="0.15">
      <c r="A3685" s="12" t="s">
        <v>7484</v>
      </c>
      <c r="B3685" s="26" t="s">
        <v>7485</v>
      </c>
      <c r="C3685" s="13" t="s">
        <v>139</v>
      </c>
      <c r="D3685" s="12"/>
      <c r="E3685" s="14">
        <v>0</v>
      </c>
      <c r="F3685" s="13" t="s">
        <v>163</v>
      </c>
    </row>
    <row r="3686" spans="1:6" x14ac:dyDescent="0.15">
      <c r="A3686" s="12" t="s">
        <v>7486</v>
      </c>
      <c r="B3686" s="26" t="s">
        <v>7487</v>
      </c>
      <c r="C3686" s="13" t="s">
        <v>139</v>
      </c>
      <c r="D3686" s="12"/>
      <c r="E3686" s="14">
        <v>0</v>
      </c>
      <c r="F3686" s="13" t="s">
        <v>163</v>
      </c>
    </row>
    <row r="3687" spans="1:6" x14ac:dyDescent="0.15">
      <c r="A3687" s="12" t="s">
        <v>7488</v>
      </c>
      <c r="B3687" s="26" t="s">
        <v>7489</v>
      </c>
      <c r="C3687" s="13" t="s">
        <v>139</v>
      </c>
      <c r="D3687" s="12"/>
      <c r="E3687" s="14">
        <v>0</v>
      </c>
      <c r="F3687" s="13" t="s">
        <v>163</v>
      </c>
    </row>
    <row r="3688" spans="1:6" x14ac:dyDescent="0.15">
      <c r="A3688" s="12" t="s">
        <v>7490</v>
      </c>
      <c r="B3688" s="26" t="s">
        <v>7491</v>
      </c>
      <c r="C3688" s="13" t="s">
        <v>139</v>
      </c>
      <c r="D3688" s="12"/>
      <c r="E3688" s="14">
        <v>0</v>
      </c>
      <c r="F3688" s="13" t="s">
        <v>163</v>
      </c>
    </row>
    <row r="3689" spans="1:6" x14ac:dyDescent="0.15">
      <c r="A3689" s="12" t="s">
        <v>7492</v>
      </c>
      <c r="B3689" s="26" t="s">
        <v>7493</v>
      </c>
      <c r="C3689" s="13" t="s">
        <v>139</v>
      </c>
      <c r="D3689" s="12"/>
      <c r="E3689" s="14">
        <v>0</v>
      </c>
      <c r="F3689" s="13" t="s">
        <v>163</v>
      </c>
    </row>
    <row r="3690" spans="1:6" x14ac:dyDescent="0.15">
      <c r="A3690" s="12" t="s">
        <v>7494</v>
      </c>
      <c r="B3690" s="26" t="s">
        <v>7495</v>
      </c>
      <c r="C3690" s="13" t="s">
        <v>139</v>
      </c>
      <c r="D3690" s="12"/>
      <c r="E3690" s="14">
        <v>0</v>
      </c>
      <c r="F3690" s="13" t="s">
        <v>163</v>
      </c>
    </row>
    <row r="3691" spans="1:6" x14ac:dyDescent="0.15">
      <c r="A3691" s="12" t="s">
        <v>7496</v>
      </c>
      <c r="B3691" s="26" t="s">
        <v>7497</v>
      </c>
      <c r="C3691" s="13" t="s">
        <v>139</v>
      </c>
      <c r="D3691" s="12"/>
      <c r="E3691" s="14">
        <v>0</v>
      </c>
      <c r="F3691" s="13" t="s">
        <v>163</v>
      </c>
    </row>
    <row r="3692" spans="1:6" x14ac:dyDescent="0.15">
      <c r="A3692" s="12" t="s">
        <v>7498</v>
      </c>
      <c r="B3692" s="26" t="s">
        <v>7499</v>
      </c>
      <c r="C3692" s="13" t="s">
        <v>139</v>
      </c>
      <c r="D3692" s="12"/>
      <c r="E3692" s="14">
        <v>62865</v>
      </c>
      <c r="F3692" s="13" t="s">
        <v>163</v>
      </c>
    </row>
    <row r="3693" spans="1:6" x14ac:dyDescent="0.15">
      <c r="A3693" s="12" t="s">
        <v>7500</v>
      </c>
      <c r="B3693" s="26" t="s">
        <v>7501</v>
      </c>
      <c r="C3693" s="13" t="s">
        <v>139</v>
      </c>
      <c r="D3693" s="12"/>
      <c r="E3693" s="14">
        <v>62865</v>
      </c>
      <c r="F3693" s="13" t="s">
        <v>163</v>
      </c>
    </row>
    <row r="3694" spans="1:6" x14ac:dyDescent="0.15">
      <c r="A3694" s="12" t="s">
        <v>7502</v>
      </c>
      <c r="B3694" s="26" t="s">
        <v>7503</v>
      </c>
      <c r="C3694" s="13" t="s">
        <v>139</v>
      </c>
      <c r="D3694" s="12"/>
      <c r="E3694" s="14">
        <v>85590</v>
      </c>
      <c r="F3694" s="13" t="s">
        <v>163</v>
      </c>
    </row>
    <row r="3695" spans="1:6" x14ac:dyDescent="0.15">
      <c r="A3695" s="12" t="s">
        <v>7504</v>
      </c>
      <c r="B3695" s="26" t="s">
        <v>7505</v>
      </c>
      <c r="C3695" s="13" t="s">
        <v>139</v>
      </c>
      <c r="D3695" s="12"/>
      <c r="E3695" s="14">
        <v>85590</v>
      </c>
      <c r="F3695" s="13" t="s">
        <v>163</v>
      </c>
    </row>
    <row r="3696" spans="1:6" x14ac:dyDescent="0.15">
      <c r="A3696" s="12" t="s">
        <v>7506</v>
      </c>
      <c r="B3696" s="26" t="s">
        <v>7507</v>
      </c>
      <c r="C3696" s="13" t="s">
        <v>139</v>
      </c>
      <c r="D3696" s="12"/>
      <c r="E3696" s="14">
        <v>63900</v>
      </c>
      <c r="F3696" s="13" t="s">
        <v>163</v>
      </c>
    </row>
    <row r="3697" spans="1:6" x14ac:dyDescent="0.15">
      <c r="A3697" s="12" t="s">
        <v>7508</v>
      </c>
      <c r="B3697" s="26" t="s">
        <v>7509</v>
      </c>
      <c r="C3697" s="13" t="s">
        <v>139</v>
      </c>
      <c r="D3697" s="12"/>
      <c r="E3697" s="14">
        <v>63900</v>
      </c>
      <c r="F3697" s="13" t="s">
        <v>163</v>
      </c>
    </row>
    <row r="3698" spans="1:6" x14ac:dyDescent="0.15">
      <c r="A3698" s="12" t="s">
        <v>7510</v>
      </c>
      <c r="B3698" s="26" t="s">
        <v>7511</v>
      </c>
      <c r="C3698" s="13" t="s">
        <v>139</v>
      </c>
      <c r="D3698" s="12"/>
      <c r="E3698" s="14">
        <v>92300</v>
      </c>
      <c r="F3698" s="13" t="s">
        <v>163</v>
      </c>
    </row>
    <row r="3699" spans="1:6" x14ac:dyDescent="0.15">
      <c r="A3699" s="12" t="s">
        <v>7512</v>
      </c>
      <c r="B3699" s="26" t="s">
        <v>7513</v>
      </c>
      <c r="C3699" s="13" t="s">
        <v>139</v>
      </c>
      <c r="D3699" s="12"/>
      <c r="E3699" s="14">
        <v>92300</v>
      </c>
      <c r="F3699" s="13" t="s">
        <v>163</v>
      </c>
    </row>
    <row r="3700" spans="1:6" x14ac:dyDescent="0.15">
      <c r="A3700" s="12" t="s">
        <v>7514</v>
      </c>
      <c r="B3700" s="26" t="s">
        <v>7515</v>
      </c>
      <c r="C3700" s="13" t="s">
        <v>139</v>
      </c>
      <c r="D3700" s="12"/>
      <c r="E3700" s="14">
        <v>17010</v>
      </c>
      <c r="F3700" s="13" t="s">
        <v>163</v>
      </c>
    </row>
    <row r="3701" spans="1:6" x14ac:dyDescent="0.15">
      <c r="A3701" s="12" t="s">
        <v>7516</v>
      </c>
      <c r="B3701" s="26" t="s">
        <v>7517</v>
      </c>
      <c r="C3701" s="13" t="s">
        <v>139</v>
      </c>
      <c r="D3701" s="12"/>
      <c r="E3701" s="14">
        <v>17010</v>
      </c>
      <c r="F3701" s="13" t="s">
        <v>163</v>
      </c>
    </row>
    <row r="3702" spans="1:6" x14ac:dyDescent="0.15">
      <c r="A3702" s="12" t="s">
        <v>7518</v>
      </c>
      <c r="B3702" s="26" t="s">
        <v>7519</v>
      </c>
      <c r="C3702" s="13" t="s">
        <v>139</v>
      </c>
      <c r="D3702" s="12"/>
      <c r="E3702" s="14">
        <v>349425</v>
      </c>
      <c r="F3702" s="13" t="s">
        <v>163</v>
      </c>
    </row>
    <row r="3703" spans="1:6" x14ac:dyDescent="0.15">
      <c r="A3703" s="12" t="s">
        <v>7520</v>
      </c>
      <c r="B3703" s="26" t="s">
        <v>7521</v>
      </c>
      <c r="C3703" s="13" t="s">
        <v>139</v>
      </c>
      <c r="D3703" s="12"/>
      <c r="E3703" s="14">
        <v>62865</v>
      </c>
      <c r="F3703" s="13" t="s">
        <v>163</v>
      </c>
    </row>
    <row r="3704" spans="1:6" x14ac:dyDescent="0.15">
      <c r="A3704" s="12" t="s">
        <v>7522</v>
      </c>
      <c r="B3704" s="26" t="s">
        <v>7523</v>
      </c>
      <c r="C3704" s="13" t="s">
        <v>139</v>
      </c>
      <c r="D3704" s="12"/>
      <c r="E3704" s="14">
        <v>42570</v>
      </c>
      <c r="F3704" s="13" t="s">
        <v>163</v>
      </c>
    </row>
    <row r="3705" spans="1:6" x14ac:dyDescent="0.15">
      <c r="A3705" s="12" t="s">
        <v>7524</v>
      </c>
      <c r="B3705" s="26" t="s">
        <v>7525</v>
      </c>
      <c r="C3705" s="13" t="s">
        <v>139</v>
      </c>
      <c r="D3705" s="12"/>
      <c r="E3705" s="14">
        <v>62865</v>
      </c>
      <c r="F3705" s="13" t="s">
        <v>163</v>
      </c>
    </row>
    <row r="3706" spans="1:6" x14ac:dyDescent="0.15">
      <c r="A3706" s="12" t="s">
        <v>7526</v>
      </c>
      <c r="B3706" s="26" t="s">
        <v>7527</v>
      </c>
      <c r="C3706" s="13" t="s">
        <v>139</v>
      </c>
      <c r="D3706" s="12"/>
      <c r="E3706" s="14">
        <v>62865</v>
      </c>
      <c r="F3706" s="13" t="s">
        <v>163</v>
      </c>
    </row>
    <row r="3707" spans="1:6" x14ac:dyDescent="0.15">
      <c r="A3707" s="12" t="s">
        <v>7528</v>
      </c>
      <c r="B3707" s="26" t="s">
        <v>7529</v>
      </c>
      <c r="C3707" s="13" t="s">
        <v>139</v>
      </c>
      <c r="D3707" s="12"/>
      <c r="E3707" s="14">
        <v>0</v>
      </c>
      <c r="F3707" s="13" t="s">
        <v>163</v>
      </c>
    </row>
    <row r="3708" spans="1:6" x14ac:dyDescent="0.15">
      <c r="A3708" s="12" t="s">
        <v>7530</v>
      </c>
      <c r="B3708" s="26" t="s">
        <v>7531</v>
      </c>
      <c r="C3708" s="13" t="s">
        <v>139</v>
      </c>
      <c r="D3708" s="12"/>
      <c r="E3708" s="14">
        <v>85590</v>
      </c>
      <c r="F3708" s="13" t="s">
        <v>163</v>
      </c>
    </row>
    <row r="3709" spans="1:6" x14ac:dyDescent="0.15">
      <c r="A3709" s="12" t="s">
        <v>7532</v>
      </c>
      <c r="B3709" s="26" t="s">
        <v>7533</v>
      </c>
      <c r="C3709" s="13" t="s">
        <v>139</v>
      </c>
      <c r="D3709" s="12"/>
      <c r="E3709" s="14">
        <v>63900</v>
      </c>
      <c r="F3709" s="13" t="s">
        <v>163</v>
      </c>
    </row>
    <row r="3710" spans="1:6" x14ac:dyDescent="0.15">
      <c r="A3710" s="12" t="s">
        <v>7534</v>
      </c>
      <c r="B3710" s="26" t="s">
        <v>7535</v>
      </c>
      <c r="C3710" s="13" t="s">
        <v>139</v>
      </c>
      <c r="D3710" s="12"/>
      <c r="E3710" s="14">
        <v>92300</v>
      </c>
      <c r="F3710" s="13" t="s">
        <v>163</v>
      </c>
    </row>
    <row r="3711" spans="1:6" x14ac:dyDescent="0.15">
      <c r="A3711" s="12" t="s">
        <v>7536</v>
      </c>
      <c r="B3711" s="26" t="s">
        <v>7537</v>
      </c>
      <c r="C3711" s="13" t="s">
        <v>139</v>
      </c>
      <c r="D3711" s="12"/>
      <c r="E3711" s="14">
        <v>49905</v>
      </c>
      <c r="F3711" s="13" t="s">
        <v>163</v>
      </c>
    </row>
    <row r="3712" spans="1:6" x14ac:dyDescent="0.15">
      <c r="A3712" s="12" t="s">
        <v>7538</v>
      </c>
      <c r="B3712" s="26" t="s">
        <v>7539</v>
      </c>
      <c r="C3712" s="13" t="s">
        <v>139</v>
      </c>
      <c r="D3712" s="12"/>
      <c r="E3712" s="14">
        <v>17010</v>
      </c>
      <c r="F3712" s="13" t="s">
        <v>163</v>
      </c>
    </row>
    <row r="3713" spans="1:6" x14ac:dyDescent="0.15">
      <c r="A3713" s="12" t="s">
        <v>7540</v>
      </c>
      <c r="B3713" s="26" t="s">
        <v>7541</v>
      </c>
      <c r="C3713" s="13" t="s">
        <v>139</v>
      </c>
      <c r="D3713" s="12"/>
      <c r="E3713" s="14">
        <v>75375</v>
      </c>
      <c r="F3713" s="13" t="s">
        <v>163</v>
      </c>
    </row>
    <row r="3714" spans="1:6" x14ac:dyDescent="0.15">
      <c r="A3714" s="12" t="s">
        <v>7542</v>
      </c>
      <c r="B3714" s="26" t="s">
        <v>7543</v>
      </c>
      <c r="C3714" s="13" t="s">
        <v>139</v>
      </c>
      <c r="D3714" s="12"/>
      <c r="E3714" s="14">
        <v>429795</v>
      </c>
      <c r="F3714" s="13" t="s">
        <v>163</v>
      </c>
    </row>
    <row r="3715" spans="1:6" x14ac:dyDescent="0.15">
      <c r="A3715" s="12" t="s">
        <v>7544</v>
      </c>
      <c r="B3715" s="26" t="s">
        <v>7545</v>
      </c>
      <c r="C3715" s="13" t="s">
        <v>139</v>
      </c>
      <c r="D3715" s="12"/>
      <c r="E3715" s="14">
        <v>75375</v>
      </c>
      <c r="F3715" s="13" t="s">
        <v>163</v>
      </c>
    </row>
    <row r="3716" spans="1:6" x14ac:dyDescent="0.15">
      <c r="A3716" s="12" t="s">
        <v>7546</v>
      </c>
      <c r="B3716" s="26" t="s">
        <v>7547</v>
      </c>
      <c r="C3716" s="13" t="s">
        <v>139</v>
      </c>
      <c r="D3716" s="12"/>
      <c r="E3716" s="14">
        <v>55350</v>
      </c>
      <c r="F3716" s="13" t="s">
        <v>163</v>
      </c>
    </row>
    <row r="3717" spans="1:6" x14ac:dyDescent="0.15">
      <c r="A3717" s="12" t="s">
        <v>7548</v>
      </c>
      <c r="B3717" s="26" t="s">
        <v>7549</v>
      </c>
      <c r="C3717" s="13" t="s">
        <v>139</v>
      </c>
      <c r="D3717" s="12"/>
      <c r="E3717" s="14">
        <v>75375</v>
      </c>
      <c r="F3717" s="13" t="s">
        <v>163</v>
      </c>
    </row>
    <row r="3718" spans="1:6" x14ac:dyDescent="0.15">
      <c r="A3718" s="12" t="s">
        <v>7550</v>
      </c>
      <c r="B3718" s="26" t="s">
        <v>7551</v>
      </c>
      <c r="C3718" s="13" t="s">
        <v>139</v>
      </c>
      <c r="D3718" s="12"/>
      <c r="E3718" s="14">
        <v>75375</v>
      </c>
      <c r="F3718" s="13" t="s">
        <v>163</v>
      </c>
    </row>
    <row r="3719" spans="1:6" x14ac:dyDescent="0.15">
      <c r="A3719" s="12" t="s">
        <v>7552</v>
      </c>
      <c r="B3719" s="26" t="s">
        <v>7553</v>
      </c>
      <c r="C3719" s="13" t="s">
        <v>139</v>
      </c>
      <c r="D3719" s="12"/>
      <c r="E3719" s="14">
        <v>0</v>
      </c>
      <c r="F3719" s="13" t="s">
        <v>163</v>
      </c>
    </row>
    <row r="3720" spans="1:6" x14ac:dyDescent="0.15">
      <c r="A3720" s="12" t="s">
        <v>7554</v>
      </c>
      <c r="B3720" s="26" t="s">
        <v>7555</v>
      </c>
      <c r="C3720" s="13" t="s">
        <v>139</v>
      </c>
      <c r="D3720" s="12"/>
      <c r="E3720" s="14">
        <v>109665</v>
      </c>
      <c r="F3720" s="13" t="s">
        <v>163</v>
      </c>
    </row>
    <row r="3721" spans="1:6" x14ac:dyDescent="0.15">
      <c r="A3721" s="12" t="s">
        <v>7556</v>
      </c>
      <c r="B3721" s="26" t="s">
        <v>7557</v>
      </c>
      <c r="C3721" s="13" t="s">
        <v>139</v>
      </c>
      <c r="D3721" s="12"/>
      <c r="E3721" s="14">
        <v>82800</v>
      </c>
      <c r="F3721" s="13" t="s">
        <v>163</v>
      </c>
    </row>
    <row r="3722" spans="1:6" x14ac:dyDescent="0.15">
      <c r="A3722" s="12" t="s">
        <v>7558</v>
      </c>
      <c r="B3722" s="26" t="s">
        <v>7559</v>
      </c>
      <c r="C3722" s="13" t="s">
        <v>139</v>
      </c>
      <c r="D3722" s="12"/>
      <c r="E3722" s="14">
        <v>119600</v>
      </c>
      <c r="F3722" s="13" t="s">
        <v>163</v>
      </c>
    </row>
    <row r="3723" spans="1:6" x14ac:dyDescent="0.15">
      <c r="A3723" s="12" t="s">
        <v>7560</v>
      </c>
      <c r="B3723" s="26" t="s">
        <v>7561</v>
      </c>
      <c r="C3723" s="13" t="s">
        <v>139</v>
      </c>
      <c r="D3723" s="12"/>
      <c r="E3723" s="14">
        <v>65520</v>
      </c>
      <c r="F3723" s="13" t="s">
        <v>163</v>
      </c>
    </row>
    <row r="3724" spans="1:6" x14ac:dyDescent="0.15">
      <c r="A3724" s="12" t="s">
        <v>7562</v>
      </c>
      <c r="B3724" s="26" t="s">
        <v>7563</v>
      </c>
      <c r="C3724" s="13" t="s">
        <v>139</v>
      </c>
      <c r="D3724" s="12"/>
      <c r="E3724" s="14">
        <v>22365</v>
      </c>
      <c r="F3724" s="13" t="s">
        <v>163</v>
      </c>
    </row>
    <row r="3725" spans="1:6" x14ac:dyDescent="0.15">
      <c r="A3725" s="12" t="s">
        <v>7564</v>
      </c>
      <c r="B3725" s="26" t="s">
        <v>7565</v>
      </c>
      <c r="C3725" s="13" t="s">
        <v>143</v>
      </c>
      <c r="D3725" s="12"/>
      <c r="E3725" s="14">
        <v>38975</v>
      </c>
      <c r="F3725" s="13" t="s">
        <v>163</v>
      </c>
    </row>
    <row r="3726" spans="1:6" x14ac:dyDescent="0.15">
      <c r="A3726" s="12" t="s">
        <v>7566</v>
      </c>
      <c r="B3726" s="26" t="s">
        <v>7567</v>
      </c>
      <c r="C3726" s="13" t="s">
        <v>143</v>
      </c>
      <c r="D3726" s="12"/>
      <c r="E3726" s="14">
        <v>0</v>
      </c>
      <c r="F3726" s="13" t="s">
        <v>163</v>
      </c>
    </row>
    <row r="3727" spans="1:6" x14ac:dyDescent="0.15">
      <c r="A3727" s="12" t="s">
        <v>7568</v>
      </c>
      <c r="B3727" s="26" t="s">
        <v>7569</v>
      </c>
      <c r="C3727" s="13" t="s">
        <v>143</v>
      </c>
      <c r="D3727" s="12"/>
      <c r="E3727" s="14">
        <v>0</v>
      </c>
      <c r="F3727" s="13" t="s">
        <v>163</v>
      </c>
    </row>
    <row r="3728" spans="1:6" x14ac:dyDescent="0.15">
      <c r="A3728" s="12" t="s">
        <v>7570</v>
      </c>
      <c r="B3728" s="26" t="s">
        <v>7571</v>
      </c>
      <c r="C3728" s="13" t="s">
        <v>143</v>
      </c>
      <c r="D3728" s="12"/>
      <c r="E3728" s="14">
        <v>216640</v>
      </c>
      <c r="F3728" s="13" t="s">
        <v>163</v>
      </c>
    </row>
    <row r="3729" spans="1:6" x14ac:dyDescent="0.15">
      <c r="A3729" s="12" t="s">
        <v>7572</v>
      </c>
      <c r="B3729" s="26" t="s">
        <v>7573</v>
      </c>
      <c r="C3729" s="13" t="s">
        <v>143</v>
      </c>
      <c r="D3729" s="13"/>
      <c r="E3729" s="14">
        <v>216640</v>
      </c>
      <c r="F3729" s="37" t="s">
        <v>163</v>
      </c>
    </row>
    <row r="3730" spans="1:6" x14ac:dyDescent="0.15">
      <c r="A3730" s="12" t="s">
        <v>7574</v>
      </c>
      <c r="B3730" s="26" t="s">
        <v>7575</v>
      </c>
      <c r="C3730" s="13" t="s">
        <v>143</v>
      </c>
      <c r="D3730" s="12"/>
      <c r="E3730" s="14">
        <v>216640</v>
      </c>
      <c r="F3730" s="13" t="s">
        <v>163</v>
      </c>
    </row>
    <row r="3731" spans="1:6" x14ac:dyDescent="0.15">
      <c r="A3731" s="12" t="s">
        <v>7576</v>
      </c>
      <c r="B3731" s="26" t="s">
        <v>7577</v>
      </c>
      <c r="C3731" s="13" t="s">
        <v>143</v>
      </c>
      <c r="D3731" s="12"/>
      <c r="E3731" s="14">
        <v>38975</v>
      </c>
      <c r="F3731" s="13" t="s">
        <v>163</v>
      </c>
    </row>
    <row r="3732" spans="1:6" x14ac:dyDescent="0.15">
      <c r="A3732" s="12" t="s">
        <v>7578</v>
      </c>
      <c r="B3732" s="26" t="s">
        <v>7579</v>
      </c>
      <c r="C3732" s="13" t="s">
        <v>143</v>
      </c>
      <c r="D3732" s="12"/>
      <c r="E3732" s="14">
        <v>38975</v>
      </c>
      <c r="F3732" s="13" t="s">
        <v>163</v>
      </c>
    </row>
    <row r="3733" spans="1:6" x14ac:dyDescent="0.15">
      <c r="A3733" s="12" t="s">
        <v>7580</v>
      </c>
      <c r="B3733" s="26" t="s">
        <v>7581</v>
      </c>
      <c r="C3733" s="13" t="s">
        <v>143</v>
      </c>
      <c r="D3733" s="12"/>
      <c r="E3733" s="14">
        <v>38975</v>
      </c>
      <c r="F3733" s="13" t="s">
        <v>163</v>
      </c>
    </row>
    <row r="3734" spans="1:6" x14ac:dyDescent="0.15">
      <c r="A3734" s="12" t="s">
        <v>7582</v>
      </c>
      <c r="B3734" s="26" t="s">
        <v>7583</v>
      </c>
      <c r="C3734" s="13" t="s">
        <v>143</v>
      </c>
      <c r="D3734" s="12"/>
      <c r="E3734" s="14">
        <v>38975</v>
      </c>
      <c r="F3734" s="13" t="s">
        <v>163</v>
      </c>
    </row>
    <row r="3735" spans="1:6" x14ac:dyDescent="0.15">
      <c r="A3735" s="12" t="s">
        <v>7584</v>
      </c>
      <c r="B3735" s="26" t="s">
        <v>7585</v>
      </c>
      <c r="C3735" s="13" t="s">
        <v>143</v>
      </c>
      <c r="D3735" s="12"/>
      <c r="E3735" s="14">
        <v>26390</v>
      </c>
      <c r="F3735" s="13" t="s">
        <v>163</v>
      </c>
    </row>
    <row r="3736" spans="1:6" x14ac:dyDescent="0.15">
      <c r="A3736" s="12" t="s">
        <v>7586</v>
      </c>
      <c r="B3736" s="26" t="s">
        <v>7587</v>
      </c>
      <c r="C3736" s="13" t="s">
        <v>143</v>
      </c>
      <c r="D3736" s="12"/>
      <c r="E3736" s="14">
        <v>26390</v>
      </c>
      <c r="F3736" s="13" t="s">
        <v>163</v>
      </c>
    </row>
    <row r="3737" spans="1:6" x14ac:dyDescent="0.15">
      <c r="A3737" s="12" t="s">
        <v>7588</v>
      </c>
      <c r="B3737" s="26" t="s">
        <v>7589</v>
      </c>
      <c r="C3737" s="13" t="s">
        <v>143</v>
      </c>
      <c r="D3737" s="12"/>
      <c r="E3737" s="14">
        <v>38975</v>
      </c>
      <c r="F3737" s="13" t="s">
        <v>163</v>
      </c>
    </row>
    <row r="3738" spans="1:6" x14ac:dyDescent="0.15">
      <c r="A3738" s="12" t="s">
        <v>7590</v>
      </c>
      <c r="B3738" s="26" t="s">
        <v>7591</v>
      </c>
      <c r="C3738" s="13" t="s">
        <v>143</v>
      </c>
      <c r="D3738" s="12"/>
      <c r="E3738" s="14">
        <v>38975</v>
      </c>
      <c r="F3738" s="13" t="s">
        <v>163</v>
      </c>
    </row>
    <row r="3739" spans="1:6" x14ac:dyDescent="0.15">
      <c r="A3739" s="12" t="s">
        <v>7592</v>
      </c>
      <c r="B3739" s="26" t="s">
        <v>7593</v>
      </c>
      <c r="C3739" s="13" t="s">
        <v>143</v>
      </c>
      <c r="D3739" s="12"/>
      <c r="E3739" s="14">
        <v>0</v>
      </c>
      <c r="F3739" s="13" t="s">
        <v>163</v>
      </c>
    </row>
    <row r="3740" spans="1:6" x14ac:dyDescent="0.15">
      <c r="A3740" s="12" t="s">
        <v>7594</v>
      </c>
      <c r="B3740" s="26" t="s">
        <v>7595</v>
      </c>
      <c r="C3740" s="13" t="s">
        <v>143</v>
      </c>
      <c r="D3740" s="12"/>
      <c r="E3740" s="14">
        <v>0</v>
      </c>
      <c r="F3740" s="13" t="s">
        <v>163</v>
      </c>
    </row>
    <row r="3741" spans="1:6" x14ac:dyDescent="0.15">
      <c r="A3741" s="12" t="s">
        <v>7596</v>
      </c>
      <c r="B3741" s="26" t="s">
        <v>7597</v>
      </c>
      <c r="C3741" s="13" t="s">
        <v>143</v>
      </c>
      <c r="D3741" s="12"/>
      <c r="E3741" s="14">
        <v>0</v>
      </c>
      <c r="F3741" s="13" t="s">
        <v>163</v>
      </c>
    </row>
    <row r="3742" spans="1:6" x14ac:dyDescent="0.15">
      <c r="A3742" s="12" t="s">
        <v>7598</v>
      </c>
      <c r="B3742" s="26" t="s">
        <v>7599</v>
      </c>
      <c r="C3742" s="13" t="s">
        <v>143</v>
      </c>
      <c r="D3742" s="12"/>
      <c r="E3742" s="14">
        <v>0</v>
      </c>
      <c r="F3742" s="13" t="s">
        <v>163</v>
      </c>
    </row>
    <row r="3743" spans="1:6" x14ac:dyDescent="0.15">
      <c r="A3743" s="12" t="s">
        <v>7600</v>
      </c>
      <c r="B3743" s="26" t="s">
        <v>7601</v>
      </c>
      <c r="C3743" s="13" t="s">
        <v>143</v>
      </c>
      <c r="D3743" s="12"/>
      <c r="E3743" s="14">
        <v>0</v>
      </c>
      <c r="F3743" s="13" t="s">
        <v>163</v>
      </c>
    </row>
    <row r="3744" spans="1:6" x14ac:dyDescent="0.15">
      <c r="A3744" s="12" t="s">
        <v>7602</v>
      </c>
      <c r="B3744" s="26" t="s">
        <v>7603</v>
      </c>
      <c r="C3744" s="13" t="s">
        <v>143</v>
      </c>
      <c r="D3744" s="12"/>
      <c r="E3744" s="14">
        <v>0</v>
      </c>
      <c r="F3744" s="13" t="s">
        <v>163</v>
      </c>
    </row>
    <row r="3745" spans="1:6" x14ac:dyDescent="0.15">
      <c r="A3745" s="12" t="s">
        <v>7604</v>
      </c>
      <c r="B3745" s="26" t="s">
        <v>7605</v>
      </c>
      <c r="C3745" s="13" t="s">
        <v>143</v>
      </c>
      <c r="D3745" s="12"/>
      <c r="E3745" s="14">
        <v>0</v>
      </c>
      <c r="F3745" s="13" t="s">
        <v>163</v>
      </c>
    </row>
    <row r="3746" spans="1:6" x14ac:dyDescent="0.15">
      <c r="A3746" s="12" t="s">
        <v>7606</v>
      </c>
      <c r="B3746" s="26" t="s">
        <v>7607</v>
      </c>
      <c r="C3746" s="13" t="s">
        <v>143</v>
      </c>
      <c r="D3746" s="12"/>
      <c r="E3746" s="14">
        <v>0</v>
      </c>
      <c r="F3746" s="13" t="s">
        <v>163</v>
      </c>
    </row>
    <row r="3747" spans="1:6" x14ac:dyDescent="0.15">
      <c r="A3747" s="12" t="s">
        <v>7608</v>
      </c>
      <c r="B3747" s="26" t="s">
        <v>7609</v>
      </c>
      <c r="C3747" s="13" t="s">
        <v>143</v>
      </c>
      <c r="D3747" s="12"/>
      <c r="E3747" s="14">
        <v>0</v>
      </c>
      <c r="F3747" s="13" t="s">
        <v>163</v>
      </c>
    </row>
    <row r="3748" spans="1:6" x14ac:dyDescent="0.15">
      <c r="A3748" s="12" t="s">
        <v>7610</v>
      </c>
      <c r="B3748" s="26" t="s">
        <v>7611</v>
      </c>
      <c r="C3748" s="13" t="s">
        <v>143</v>
      </c>
      <c r="D3748" s="12"/>
      <c r="E3748" s="14">
        <v>0</v>
      </c>
      <c r="F3748" s="13" t="s">
        <v>163</v>
      </c>
    </row>
    <row r="3749" spans="1:6" x14ac:dyDescent="0.15">
      <c r="A3749" s="12" t="s">
        <v>7612</v>
      </c>
      <c r="B3749" s="26" t="s">
        <v>7613</v>
      </c>
      <c r="C3749" s="13" t="s">
        <v>143</v>
      </c>
      <c r="D3749" s="12"/>
      <c r="E3749" s="14">
        <v>0</v>
      </c>
      <c r="F3749" s="13" t="s">
        <v>163</v>
      </c>
    </row>
    <row r="3750" spans="1:6" x14ac:dyDescent="0.15">
      <c r="A3750" s="12" t="s">
        <v>7614</v>
      </c>
      <c r="B3750" s="26" t="s">
        <v>7615</v>
      </c>
      <c r="C3750" s="13" t="s">
        <v>143</v>
      </c>
      <c r="D3750" s="12"/>
      <c r="E3750" s="14">
        <v>0</v>
      </c>
      <c r="F3750" s="13" t="s">
        <v>163</v>
      </c>
    </row>
    <row r="3751" spans="1:6" x14ac:dyDescent="0.15">
      <c r="A3751" s="12" t="s">
        <v>7616</v>
      </c>
      <c r="B3751" s="26" t="s">
        <v>7617</v>
      </c>
      <c r="C3751" s="13" t="s">
        <v>143</v>
      </c>
      <c r="D3751" s="12"/>
      <c r="E3751" s="14">
        <v>0</v>
      </c>
      <c r="F3751" s="13" t="s">
        <v>163</v>
      </c>
    </row>
    <row r="3752" spans="1:6" x14ac:dyDescent="0.15">
      <c r="A3752" s="12" t="s">
        <v>7618</v>
      </c>
      <c r="B3752" s="26" t="s">
        <v>7619</v>
      </c>
      <c r="C3752" s="13" t="s">
        <v>143</v>
      </c>
      <c r="D3752" s="12"/>
      <c r="E3752" s="14">
        <v>0</v>
      </c>
      <c r="F3752" s="13" t="s">
        <v>163</v>
      </c>
    </row>
    <row r="3753" spans="1:6" x14ac:dyDescent="0.15">
      <c r="A3753" s="12" t="s">
        <v>7620</v>
      </c>
      <c r="B3753" s="26" t="s">
        <v>7621</v>
      </c>
      <c r="C3753" s="13" t="s">
        <v>143</v>
      </c>
      <c r="D3753" s="12"/>
      <c r="E3753" s="14">
        <v>0</v>
      </c>
      <c r="F3753" s="13" t="s">
        <v>163</v>
      </c>
    </row>
    <row r="3754" spans="1:6" x14ac:dyDescent="0.15">
      <c r="A3754" s="12" t="s">
        <v>7622</v>
      </c>
      <c r="B3754" s="26" t="s">
        <v>7623</v>
      </c>
      <c r="C3754" s="13" t="s">
        <v>143</v>
      </c>
      <c r="D3754" s="12"/>
      <c r="E3754" s="14">
        <v>0</v>
      </c>
      <c r="F3754" s="13" t="s">
        <v>163</v>
      </c>
    </row>
    <row r="3755" spans="1:6" x14ac:dyDescent="0.15">
      <c r="A3755" s="12" t="s">
        <v>7624</v>
      </c>
      <c r="B3755" s="26" t="s">
        <v>7625</v>
      </c>
      <c r="C3755" s="13" t="s">
        <v>143</v>
      </c>
      <c r="D3755" s="12"/>
      <c r="E3755" s="14">
        <v>0</v>
      </c>
      <c r="F3755" s="13" t="s">
        <v>163</v>
      </c>
    </row>
    <row r="3756" spans="1:6" x14ac:dyDescent="0.15">
      <c r="A3756" s="12" t="s">
        <v>7626</v>
      </c>
      <c r="B3756" s="26" t="s">
        <v>7627</v>
      </c>
      <c r="C3756" s="13" t="s">
        <v>143</v>
      </c>
      <c r="D3756" s="12"/>
      <c r="E3756" s="14">
        <v>0</v>
      </c>
      <c r="F3756" s="13" t="s">
        <v>163</v>
      </c>
    </row>
    <row r="3757" spans="1:6" x14ac:dyDescent="0.15">
      <c r="A3757" s="12" t="s">
        <v>7628</v>
      </c>
      <c r="B3757" s="26" t="s">
        <v>7629</v>
      </c>
      <c r="C3757" s="13" t="s">
        <v>143</v>
      </c>
      <c r="D3757" s="12"/>
      <c r="E3757" s="14">
        <v>0</v>
      </c>
      <c r="F3757" s="13" t="s">
        <v>163</v>
      </c>
    </row>
    <row r="3758" spans="1:6" x14ac:dyDescent="0.15">
      <c r="A3758" s="12" t="s">
        <v>7630</v>
      </c>
      <c r="B3758" s="26" t="s">
        <v>7631</v>
      </c>
      <c r="C3758" s="13" t="s">
        <v>143</v>
      </c>
      <c r="D3758" s="12"/>
      <c r="E3758" s="14">
        <v>38975</v>
      </c>
      <c r="F3758" s="13" t="s">
        <v>163</v>
      </c>
    </row>
    <row r="3759" spans="1:6" x14ac:dyDescent="0.15">
      <c r="A3759" s="12" t="s">
        <v>7632</v>
      </c>
      <c r="B3759" s="26" t="s">
        <v>7633</v>
      </c>
      <c r="C3759" s="13" t="s">
        <v>143</v>
      </c>
      <c r="D3759" s="12"/>
      <c r="E3759" s="14">
        <v>38975</v>
      </c>
      <c r="F3759" s="13" t="s">
        <v>163</v>
      </c>
    </row>
    <row r="3760" spans="1:6" x14ac:dyDescent="0.15">
      <c r="A3760" s="12" t="s">
        <v>7634</v>
      </c>
      <c r="B3760" s="26" t="s">
        <v>7635</v>
      </c>
      <c r="C3760" s="13" t="s">
        <v>143</v>
      </c>
      <c r="D3760" s="12"/>
      <c r="E3760" s="14">
        <v>53065</v>
      </c>
      <c r="F3760" s="13" t="s">
        <v>163</v>
      </c>
    </row>
    <row r="3761" spans="1:6" x14ac:dyDescent="0.15">
      <c r="A3761" s="12" t="s">
        <v>7636</v>
      </c>
      <c r="B3761" s="26" t="s">
        <v>7637</v>
      </c>
      <c r="C3761" s="13" t="s">
        <v>143</v>
      </c>
      <c r="D3761" s="12"/>
      <c r="E3761" s="14">
        <v>53065</v>
      </c>
      <c r="F3761" s="13" t="s">
        <v>163</v>
      </c>
    </row>
    <row r="3762" spans="1:6" x14ac:dyDescent="0.15">
      <c r="A3762" s="12" t="s">
        <v>7638</v>
      </c>
      <c r="B3762" s="26" t="s">
        <v>7639</v>
      </c>
      <c r="C3762" s="13" t="s">
        <v>143</v>
      </c>
      <c r="D3762" s="12"/>
      <c r="E3762" s="14">
        <v>39615</v>
      </c>
      <c r="F3762" s="13" t="s">
        <v>163</v>
      </c>
    </row>
    <row r="3763" spans="1:6" x14ac:dyDescent="0.15">
      <c r="A3763" s="12" t="s">
        <v>7640</v>
      </c>
      <c r="B3763" s="26" t="s">
        <v>7641</v>
      </c>
      <c r="C3763" s="13" t="s">
        <v>143</v>
      </c>
      <c r="D3763" s="12"/>
      <c r="E3763" s="14">
        <v>39615</v>
      </c>
      <c r="F3763" s="13" t="s">
        <v>163</v>
      </c>
    </row>
    <row r="3764" spans="1:6" x14ac:dyDescent="0.15">
      <c r="A3764" s="12" t="s">
        <v>7642</v>
      </c>
      <c r="B3764" s="26" t="s">
        <v>7643</v>
      </c>
      <c r="C3764" s="13" t="s">
        <v>143</v>
      </c>
      <c r="D3764" s="12"/>
      <c r="E3764" s="14">
        <v>57220</v>
      </c>
      <c r="F3764" s="13" t="s">
        <v>163</v>
      </c>
    </row>
    <row r="3765" spans="1:6" x14ac:dyDescent="0.15">
      <c r="A3765" s="12" t="s">
        <v>7644</v>
      </c>
      <c r="B3765" s="26" t="s">
        <v>7645</v>
      </c>
      <c r="C3765" s="13" t="s">
        <v>143</v>
      </c>
      <c r="D3765" s="12"/>
      <c r="E3765" s="14">
        <v>57220</v>
      </c>
      <c r="F3765" s="13" t="s">
        <v>163</v>
      </c>
    </row>
    <row r="3766" spans="1:6" x14ac:dyDescent="0.15">
      <c r="A3766" s="12" t="s">
        <v>7646</v>
      </c>
      <c r="B3766" s="26" t="s">
        <v>7647</v>
      </c>
      <c r="C3766" s="13" t="s">
        <v>143</v>
      </c>
      <c r="D3766" s="12"/>
      <c r="E3766" s="14">
        <v>10545</v>
      </c>
      <c r="F3766" s="13" t="s">
        <v>163</v>
      </c>
    </row>
    <row r="3767" spans="1:6" x14ac:dyDescent="0.15">
      <c r="A3767" s="12" t="s">
        <v>7648</v>
      </c>
      <c r="B3767" s="26" t="s">
        <v>7649</v>
      </c>
      <c r="C3767" s="13" t="s">
        <v>143</v>
      </c>
      <c r="D3767" s="12"/>
      <c r="E3767" s="14">
        <v>10545</v>
      </c>
      <c r="F3767" s="13" t="s">
        <v>163</v>
      </c>
    </row>
    <row r="3768" spans="1:6" x14ac:dyDescent="0.15">
      <c r="A3768" s="12" t="s">
        <v>7650</v>
      </c>
      <c r="B3768" s="26" t="s">
        <v>7651</v>
      </c>
      <c r="C3768" s="13" t="s">
        <v>143</v>
      </c>
      <c r="D3768" s="12"/>
      <c r="E3768" s="14">
        <v>216640</v>
      </c>
      <c r="F3768" s="13" t="s">
        <v>163</v>
      </c>
    </row>
    <row r="3769" spans="1:6" x14ac:dyDescent="0.15">
      <c r="A3769" s="12" t="s">
        <v>7652</v>
      </c>
      <c r="B3769" s="26" t="s">
        <v>7653</v>
      </c>
      <c r="C3769" s="13" t="s">
        <v>143</v>
      </c>
      <c r="D3769" s="12"/>
      <c r="E3769" s="14">
        <v>38975</v>
      </c>
      <c r="F3769" s="13" t="s">
        <v>163</v>
      </c>
    </row>
    <row r="3770" spans="1:6" x14ac:dyDescent="0.15">
      <c r="A3770" s="12" t="s">
        <v>7654</v>
      </c>
      <c r="B3770" s="26" t="s">
        <v>7655</v>
      </c>
      <c r="C3770" s="13" t="s">
        <v>143</v>
      </c>
      <c r="D3770" s="12"/>
      <c r="E3770" s="14">
        <v>26390</v>
      </c>
      <c r="F3770" s="13" t="s">
        <v>163</v>
      </c>
    </row>
    <row r="3771" spans="1:6" x14ac:dyDescent="0.15">
      <c r="A3771" s="12" t="s">
        <v>7656</v>
      </c>
      <c r="B3771" s="26" t="s">
        <v>7657</v>
      </c>
      <c r="C3771" s="13" t="s">
        <v>143</v>
      </c>
      <c r="D3771" s="12"/>
      <c r="E3771" s="14">
        <v>38975</v>
      </c>
      <c r="F3771" s="13" t="s">
        <v>163</v>
      </c>
    </row>
    <row r="3772" spans="1:6" x14ac:dyDescent="0.15">
      <c r="A3772" s="12" t="s">
        <v>7658</v>
      </c>
      <c r="B3772" s="26" t="s">
        <v>7659</v>
      </c>
      <c r="C3772" s="13" t="s">
        <v>143</v>
      </c>
      <c r="D3772" s="12"/>
      <c r="E3772" s="14">
        <v>38975</v>
      </c>
      <c r="F3772" s="13" t="s">
        <v>163</v>
      </c>
    </row>
    <row r="3773" spans="1:6" x14ac:dyDescent="0.15">
      <c r="A3773" s="12" t="s">
        <v>7660</v>
      </c>
      <c r="B3773" s="26" t="s">
        <v>7661</v>
      </c>
      <c r="C3773" s="13" t="s">
        <v>143</v>
      </c>
      <c r="D3773" s="12"/>
      <c r="E3773" s="14">
        <v>53065</v>
      </c>
      <c r="F3773" s="13" t="s">
        <v>163</v>
      </c>
    </row>
    <row r="3774" spans="1:6" x14ac:dyDescent="0.15">
      <c r="A3774" s="12" t="s">
        <v>7662</v>
      </c>
      <c r="B3774" s="26" t="s">
        <v>7663</v>
      </c>
      <c r="C3774" s="13" t="s">
        <v>143</v>
      </c>
      <c r="D3774" s="12"/>
      <c r="E3774" s="14">
        <v>39615</v>
      </c>
      <c r="F3774" s="13" t="s">
        <v>163</v>
      </c>
    </row>
    <row r="3775" spans="1:6" x14ac:dyDescent="0.15">
      <c r="A3775" s="12" t="s">
        <v>7664</v>
      </c>
      <c r="B3775" s="26" t="s">
        <v>7665</v>
      </c>
      <c r="C3775" s="13" t="s">
        <v>143</v>
      </c>
      <c r="D3775" s="12"/>
      <c r="E3775" s="14">
        <v>57220</v>
      </c>
      <c r="F3775" s="13" t="s">
        <v>163</v>
      </c>
    </row>
    <row r="3776" spans="1:6" x14ac:dyDescent="0.15">
      <c r="A3776" s="12" t="s">
        <v>7666</v>
      </c>
      <c r="B3776" s="26" t="s">
        <v>7667</v>
      </c>
      <c r="C3776" s="13" t="s">
        <v>143</v>
      </c>
      <c r="D3776" s="12"/>
      <c r="E3776" s="14">
        <v>30940</v>
      </c>
      <c r="F3776" s="13" t="s">
        <v>163</v>
      </c>
    </row>
    <row r="3777" spans="1:6" x14ac:dyDescent="0.15">
      <c r="A3777" s="12" t="s">
        <v>7668</v>
      </c>
      <c r="B3777" s="26" t="s">
        <v>7669</v>
      </c>
      <c r="C3777" s="13" t="s">
        <v>143</v>
      </c>
      <c r="D3777" s="12"/>
      <c r="E3777" s="14">
        <v>10545</v>
      </c>
      <c r="F3777" s="13" t="s">
        <v>163</v>
      </c>
    </row>
    <row r="3778" spans="1:6" x14ac:dyDescent="0.15">
      <c r="A3778" s="12" t="s">
        <v>7670</v>
      </c>
      <c r="B3778" s="26" t="s">
        <v>7671</v>
      </c>
      <c r="C3778" s="13" t="s">
        <v>143</v>
      </c>
      <c r="D3778" s="12"/>
      <c r="E3778" s="14">
        <v>46730</v>
      </c>
      <c r="F3778" s="13" t="s">
        <v>163</v>
      </c>
    </row>
    <row r="3779" spans="1:6" x14ac:dyDescent="0.15">
      <c r="A3779" s="12" t="s">
        <v>7672</v>
      </c>
      <c r="B3779" s="26" t="s">
        <v>7673</v>
      </c>
      <c r="C3779" s="13" t="s">
        <v>143</v>
      </c>
      <c r="D3779" s="12"/>
      <c r="E3779" s="14">
        <v>266470</v>
      </c>
      <c r="F3779" s="13" t="s">
        <v>163</v>
      </c>
    </row>
    <row r="3780" spans="1:6" x14ac:dyDescent="0.15">
      <c r="A3780" s="12" t="s">
        <v>7674</v>
      </c>
      <c r="B3780" s="26" t="s">
        <v>7675</v>
      </c>
      <c r="C3780" s="13" t="s">
        <v>143</v>
      </c>
      <c r="D3780" s="12"/>
      <c r="E3780" s="14">
        <v>46730</v>
      </c>
      <c r="F3780" s="13" t="s">
        <v>163</v>
      </c>
    </row>
    <row r="3781" spans="1:6" x14ac:dyDescent="0.15">
      <c r="A3781" s="12" t="s">
        <v>7676</v>
      </c>
      <c r="B3781" s="26" t="s">
        <v>7677</v>
      </c>
      <c r="C3781" s="13" t="s">
        <v>143</v>
      </c>
      <c r="D3781" s="12"/>
      <c r="E3781" s="14">
        <v>34315</v>
      </c>
      <c r="F3781" s="13" t="s">
        <v>163</v>
      </c>
    </row>
    <row r="3782" spans="1:6" x14ac:dyDescent="0.15">
      <c r="A3782" s="12" t="s">
        <v>7678</v>
      </c>
      <c r="B3782" s="26" t="s">
        <v>7679</v>
      </c>
      <c r="C3782" s="13" t="s">
        <v>143</v>
      </c>
      <c r="D3782" s="12"/>
      <c r="E3782" s="14">
        <v>46730</v>
      </c>
      <c r="F3782" s="13" t="s">
        <v>163</v>
      </c>
    </row>
    <row r="3783" spans="1:6" x14ac:dyDescent="0.15">
      <c r="A3783" s="12" t="s">
        <v>7680</v>
      </c>
      <c r="B3783" s="26" t="s">
        <v>7681</v>
      </c>
      <c r="C3783" s="13" t="s">
        <v>143</v>
      </c>
      <c r="D3783" s="12"/>
      <c r="E3783" s="14">
        <v>46730</v>
      </c>
      <c r="F3783" s="13" t="s">
        <v>163</v>
      </c>
    </row>
    <row r="3784" spans="1:6" x14ac:dyDescent="0.15">
      <c r="A3784" s="12" t="s">
        <v>7682</v>
      </c>
      <c r="B3784" s="26" t="s">
        <v>7683</v>
      </c>
      <c r="C3784" s="13" t="s">
        <v>143</v>
      </c>
      <c r="D3784" s="12"/>
      <c r="E3784" s="14">
        <v>67990</v>
      </c>
      <c r="F3784" s="13" t="s">
        <v>163</v>
      </c>
    </row>
    <row r="3785" spans="1:6" x14ac:dyDescent="0.15">
      <c r="A3785" s="12" t="s">
        <v>7684</v>
      </c>
      <c r="B3785" s="26" t="s">
        <v>7685</v>
      </c>
      <c r="C3785" s="13" t="s">
        <v>143</v>
      </c>
      <c r="D3785" s="12"/>
      <c r="E3785" s="14">
        <v>51335</v>
      </c>
      <c r="F3785" s="13" t="s">
        <v>163</v>
      </c>
    </row>
    <row r="3786" spans="1:6" x14ac:dyDescent="0.15">
      <c r="A3786" s="12" t="s">
        <v>7686</v>
      </c>
      <c r="B3786" s="26" t="s">
        <v>7687</v>
      </c>
      <c r="C3786" s="13" t="s">
        <v>143</v>
      </c>
      <c r="D3786" s="12"/>
      <c r="E3786" s="14">
        <v>74150</v>
      </c>
      <c r="F3786" s="13" t="s">
        <v>163</v>
      </c>
    </row>
    <row r="3787" spans="1:6" x14ac:dyDescent="0.15">
      <c r="A3787" s="12" t="s">
        <v>7688</v>
      </c>
      <c r="B3787" s="26" t="s">
        <v>7689</v>
      </c>
      <c r="C3787" s="13" t="s">
        <v>143</v>
      </c>
      <c r="D3787" s="12"/>
      <c r="E3787" s="14">
        <v>40620</v>
      </c>
      <c r="F3787" s="13" t="s">
        <v>163</v>
      </c>
    </row>
    <row r="3788" spans="1:6" x14ac:dyDescent="0.15">
      <c r="A3788" s="12" t="s">
        <v>7690</v>
      </c>
      <c r="B3788" s="26" t="s">
        <v>7691</v>
      </c>
      <c r="C3788" s="13" t="s">
        <v>143</v>
      </c>
      <c r="D3788" s="12"/>
      <c r="E3788" s="14">
        <v>13865</v>
      </c>
      <c r="F3788" s="13" t="s">
        <v>163</v>
      </c>
    </row>
    <row r="3789" spans="1:6" x14ac:dyDescent="0.15">
      <c r="A3789" s="12" t="s">
        <v>7692</v>
      </c>
      <c r="B3789" s="26" t="s">
        <v>7693</v>
      </c>
      <c r="C3789" s="13" t="s">
        <v>139</v>
      </c>
      <c r="D3789" s="12"/>
      <c r="E3789" s="14">
        <v>77895</v>
      </c>
      <c r="F3789" s="13" t="s">
        <v>163</v>
      </c>
    </row>
    <row r="3790" spans="1:6" x14ac:dyDescent="0.15">
      <c r="A3790" s="12" t="s">
        <v>7694</v>
      </c>
      <c r="B3790" s="26" t="s">
        <v>7695</v>
      </c>
      <c r="C3790" s="13" t="s">
        <v>139</v>
      </c>
      <c r="D3790" s="12"/>
      <c r="E3790" s="14">
        <v>0</v>
      </c>
      <c r="F3790" s="13" t="s">
        <v>163</v>
      </c>
    </row>
    <row r="3791" spans="1:6" x14ac:dyDescent="0.15">
      <c r="A3791" s="12" t="s">
        <v>7696</v>
      </c>
      <c r="B3791" s="26" t="s">
        <v>7697</v>
      </c>
      <c r="C3791" s="13" t="s">
        <v>139</v>
      </c>
      <c r="D3791" s="12"/>
      <c r="E3791" s="14">
        <v>0</v>
      </c>
      <c r="F3791" s="13" t="s">
        <v>163</v>
      </c>
    </row>
    <row r="3792" spans="1:6" x14ac:dyDescent="0.15">
      <c r="A3792" s="12" t="s">
        <v>7698</v>
      </c>
      <c r="B3792" s="26" t="s">
        <v>7699</v>
      </c>
      <c r="C3792" s="13" t="s">
        <v>139</v>
      </c>
      <c r="D3792" s="12"/>
      <c r="E3792" s="14">
        <v>425250</v>
      </c>
      <c r="F3792" s="13" t="s">
        <v>163</v>
      </c>
    </row>
    <row r="3793" spans="1:6" x14ac:dyDescent="0.15">
      <c r="A3793" s="12" t="s">
        <v>7700</v>
      </c>
      <c r="B3793" s="26" t="s">
        <v>7701</v>
      </c>
      <c r="C3793" s="13" t="s">
        <v>139</v>
      </c>
      <c r="D3793" s="12"/>
      <c r="E3793" s="14">
        <v>425250</v>
      </c>
      <c r="F3793" s="13" t="s">
        <v>163</v>
      </c>
    </row>
    <row r="3794" spans="1:6" x14ac:dyDescent="0.15">
      <c r="A3794" s="12" t="s">
        <v>7702</v>
      </c>
      <c r="B3794" s="26" t="s">
        <v>7703</v>
      </c>
      <c r="C3794" s="13" t="s">
        <v>139</v>
      </c>
      <c r="D3794" s="12"/>
      <c r="E3794" s="14">
        <v>77895</v>
      </c>
      <c r="F3794" s="13" t="s">
        <v>163</v>
      </c>
    </row>
    <row r="3795" spans="1:6" x14ac:dyDescent="0.15">
      <c r="A3795" s="12" t="s">
        <v>7704</v>
      </c>
      <c r="B3795" s="26" t="s">
        <v>7705</v>
      </c>
      <c r="C3795" s="13" t="s">
        <v>139</v>
      </c>
      <c r="D3795" s="12"/>
      <c r="E3795" s="14">
        <v>77895</v>
      </c>
      <c r="F3795" s="13" t="s">
        <v>163</v>
      </c>
    </row>
    <row r="3796" spans="1:6" x14ac:dyDescent="0.15">
      <c r="A3796" s="12" t="s">
        <v>7706</v>
      </c>
      <c r="B3796" s="26" t="s">
        <v>7707</v>
      </c>
      <c r="C3796" s="13" t="s">
        <v>139</v>
      </c>
      <c r="D3796" s="12"/>
      <c r="E3796" s="14">
        <v>77895</v>
      </c>
      <c r="F3796" s="13" t="s">
        <v>163</v>
      </c>
    </row>
    <row r="3797" spans="1:6" x14ac:dyDescent="0.15">
      <c r="A3797" s="12" t="s">
        <v>7708</v>
      </c>
      <c r="B3797" s="26" t="s">
        <v>7709</v>
      </c>
      <c r="C3797" s="13" t="s">
        <v>139</v>
      </c>
      <c r="D3797" s="12"/>
      <c r="E3797" s="14">
        <v>77895</v>
      </c>
      <c r="F3797" s="13" t="s">
        <v>163</v>
      </c>
    </row>
    <row r="3798" spans="1:6" x14ac:dyDescent="0.15">
      <c r="A3798" s="12" t="s">
        <v>7710</v>
      </c>
      <c r="B3798" s="26" t="s">
        <v>7711</v>
      </c>
      <c r="C3798" s="13" t="s">
        <v>139</v>
      </c>
      <c r="D3798" s="12"/>
      <c r="E3798" s="14">
        <v>49500</v>
      </c>
      <c r="F3798" s="13" t="s">
        <v>163</v>
      </c>
    </row>
    <row r="3799" spans="1:6" x14ac:dyDescent="0.15">
      <c r="A3799" s="12" t="s">
        <v>7712</v>
      </c>
      <c r="B3799" s="26" t="s">
        <v>7713</v>
      </c>
      <c r="C3799" s="13" t="s">
        <v>139</v>
      </c>
      <c r="D3799" s="12"/>
      <c r="E3799" s="14">
        <v>49500</v>
      </c>
      <c r="F3799" s="13" t="s">
        <v>163</v>
      </c>
    </row>
    <row r="3800" spans="1:6" x14ac:dyDescent="0.15">
      <c r="A3800" s="12" t="s">
        <v>7714</v>
      </c>
      <c r="B3800" s="26" t="s">
        <v>7715</v>
      </c>
      <c r="C3800" s="13" t="s">
        <v>139</v>
      </c>
      <c r="D3800" s="12"/>
      <c r="E3800" s="14">
        <v>77895</v>
      </c>
      <c r="F3800" s="13" t="s">
        <v>163</v>
      </c>
    </row>
    <row r="3801" spans="1:6" x14ac:dyDescent="0.15">
      <c r="A3801" s="12" t="s">
        <v>7716</v>
      </c>
      <c r="B3801" s="26" t="s">
        <v>7717</v>
      </c>
      <c r="C3801" s="13" t="s">
        <v>139</v>
      </c>
      <c r="D3801" s="12"/>
      <c r="E3801" s="14">
        <v>77895</v>
      </c>
      <c r="F3801" s="13" t="s">
        <v>163</v>
      </c>
    </row>
    <row r="3802" spans="1:6" x14ac:dyDescent="0.15">
      <c r="A3802" s="12" t="s">
        <v>7718</v>
      </c>
      <c r="B3802" s="26" t="s">
        <v>7719</v>
      </c>
      <c r="C3802" s="13" t="s">
        <v>139</v>
      </c>
      <c r="D3802" s="12"/>
      <c r="E3802" s="14">
        <v>0</v>
      </c>
      <c r="F3802" s="13" t="s">
        <v>163</v>
      </c>
    </row>
    <row r="3803" spans="1:6" x14ac:dyDescent="0.15">
      <c r="A3803" s="12" t="s">
        <v>7720</v>
      </c>
      <c r="B3803" s="26" t="s">
        <v>7721</v>
      </c>
      <c r="C3803" s="13" t="s">
        <v>139</v>
      </c>
      <c r="D3803" s="12"/>
      <c r="E3803" s="14">
        <v>0</v>
      </c>
      <c r="F3803" s="13" t="s">
        <v>163</v>
      </c>
    </row>
    <row r="3804" spans="1:6" x14ac:dyDescent="0.15">
      <c r="A3804" s="12" t="s">
        <v>7722</v>
      </c>
      <c r="B3804" s="26" t="s">
        <v>7723</v>
      </c>
      <c r="C3804" s="13" t="s">
        <v>139</v>
      </c>
      <c r="D3804" s="12"/>
      <c r="E3804" s="14">
        <v>0</v>
      </c>
      <c r="F3804" s="13" t="s">
        <v>163</v>
      </c>
    </row>
    <row r="3805" spans="1:6" x14ac:dyDescent="0.15">
      <c r="A3805" s="12" t="s">
        <v>7724</v>
      </c>
      <c r="B3805" s="26" t="s">
        <v>7725</v>
      </c>
      <c r="C3805" s="13" t="s">
        <v>139</v>
      </c>
      <c r="D3805" s="12"/>
      <c r="E3805" s="14">
        <v>0</v>
      </c>
      <c r="F3805" s="13" t="s">
        <v>163</v>
      </c>
    </row>
    <row r="3806" spans="1:6" x14ac:dyDescent="0.15">
      <c r="A3806" s="12" t="s">
        <v>7726</v>
      </c>
      <c r="B3806" s="26" t="s">
        <v>7727</v>
      </c>
      <c r="C3806" s="13" t="s">
        <v>139</v>
      </c>
      <c r="D3806" s="12"/>
      <c r="E3806" s="14">
        <v>0</v>
      </c>
      <c r="F3806" s="13" t="s">
        <v>163</v>
      </c>
    </row>
    <row r="3807" spans="1:6" x14ac:dyDescent="0.15">
      <c r="A3807" s="12" t="s">
        <v>7728</v>
      </c>
      <c r="B3807" s="26" t="s">
        <v>7729</v>
      </c>
      <c r="C3807" s="13" t="s">
        <v>139</v>
      </c>
      <c r="D3807" s="12"/>
      <c r="E3807" s="14">
        <v>0</v>
      </c>
      <c r="F3807" s="13" t="s">
        <v>163</v>
      </c>
    </row>
    <row r="3808" spans="1:6" x14ac:dyDescent="0.15">
      <c r="A3808" s="12" t="s">
        <v>7730</v>
      </c>
      <c r="B3808" s="26" t="s">
        <v>7731</v>
      </c>
      <c r="C3808" s="13" t="s">
        <v>139</v>
      </c>
      <c r="D3808" s="12"/>
      <c r="E3808" s="14">
        <v>0</v>
      </c>
      <c r="F3808" s="13" t="s">
        <v>163</v>
      </c>
    </row>
    <row r="3809" spans="1:6" x14ac:dyDescent="0.15">
      <c r="A3809" s="12" t="s">
        <v>7732</v>
      </c>
      <c r="B3809" s="26" t="s">
        <v>7733</v>
      </c>
      <c r="C3809" s="13" t="s">
        <v>139</v>
      </c>
      <c r="D3809" s="12"/>
      <c r="E3809" s="14">
        <v>0</v>
      </c>
      <c r="F3809" s="13" t="s">
        <v>163</v>
      </c>
    </row>
    <row r="3810" spans="1:6" x14ac:dyDescent="0.15">
      <c r="A3810" s="12" t="s">
        <v>7734</v>
      </c>
      <c r="B3810" s="26" t="s">
        <v>7735</v>
      </c>
      <c r="C3810" s="13" t="s">
        <v>139</v>
      </c>
      <c r="D3810" s="12"/>
      <c r="E3810" s="14">
        <v>0</v>
      </c>
      <c r="F3810" s="13" t="s">
        <v>163</v>
      </c>
    </row>
    <row r="3811" spans="1:6" x14ac:dyDescent="0.15">
      <c r="A3811" s="12" t="s">
        <v>7736</v>
      </c>
      <c r="B3811" s="26" t="s">
        <v>7737</v>
      </c>
      <c r="C3811" s="13" t="s">
        <v>139</v>
      </c>
      <c r="D3811" s="12"/>
      <c r="E3811" s="14">
        <v>0</v>
      </c>
      <c r="F3811" s="13" t="s">
        <v>163</v>
      </c>
    </row>
    <row r="3812" spans="1:6" x14ac:dyDescent="0.15">
      <c r="A3812" s="12" t="s">
        <v>7738</v>
      </c>
      <c r="B3812" s="26" t="s">
        <v>7739</v>
      </c>
      <c r="C3812" s="13" t="s">
        <v>139</v>
      </c>
      <c r="D3812" s="12"/>
      <c r="E3812" s="14">
        <v>0</v>
      </c>
      <c r="F3812" s="13" t="s">
        <v>163</v>
      </c>
    </row>
    <row r="3813" spans="1:6" x14ac:dyDescent="0.15">
      <c r="A3813" s="12" t="s">
        <v>7740</v>
      </c>
      <c r="B3813" s="26" t="s">
        <v>7741</v>
      </c>
      <c r="C3813" s="13" t="s">
        <v>139</v>
      </c>
      <c r="D3813" s="12"/>
      <c r="E3813" s="14">
        <v>0</v>
      </c>
      <c r="F3813" s="13" t="s">
        <v>163</v>
      </c>
    </row>
    <row r="3814" spans="1:6" x14ac:dyDescent="0.15">
      <c r="A3814" s="12" t="s">
        <v>7742</v>
      </c>
      <c r="B3814" s="26" t="s">
        <v>7743</v>
      </c>
      <c r="C3814" s="13" t="s">
        <v>139</v>
      </c>
      <c r="D3814" s="12"/>
      <c r="E3814" s="14">
        <v>0</v>
      </c>
      <c r="F3814" s="13" t="s">
        <v>163</v>
      </c>
    </row>
    <row r="3815" spans="1:6" x14ac:dyDescent="0.15">
      <c r="A3815" s="12" t="s">
        <v>7744</v>
      </c>
      <c r="B3815" s="26" t="s">
        <v>7745</v>
      </c>
      <c r="C3815" s="13" t="s">
        <v>139</v>
      </c>
      <c r="D3815" s="12"/>
      <c r="E3815" s="14">
        <v>0</v>
      </c>
      <c r="F3815" s="13" t="s">
        <v>163</v>
      </c>
    </row>
    <row r="3816" spans="1:6" x14ac:dyDescent="0.15">
      <c r="A3816" s="12" t="s">
        <v>7746</v>
      </c>
      <c r="B3816" s="26" t="s">
        <v>7747</v>
      </c>
      <c r="C3816" s="13" t="s">
        <v>139</v>
      </c>
      <c r="D3816" s="12"/>
      <c r="E3816" s="14">
        <v>0</v>
      </c>
      <c r="F3816" s="13" t="s">
        <v>163</v>
      </c>
    </row>
    <row r="3817" spans="1:6" x14ac:dyDescent="0.15">
      <c r="A3817" s="12" t="s">
        <v>7748</v>
      </c>
      <c r="B3817" s="26" t="s">
        <v>7749</v>
      </c>
      <c r="C3817" s="13" t="s">
        <v>139</v>
      </c>
      <c r="D3817" s="12"/>
      <c r="E3817" s="14">
        <v>0</v>
      </c>
      <c r="F3817" s="13" t="s">
        <v>163</v>
      </c>
    </row>
    <row r="3818" spans="1:6" x14ac:dyDescent="0.15">
      <c r="A3818" s="12" t="s">
        <v>7750</v>
      </c>
      <c r="B3818" s="26" t="s">
        <v>7751</v>
      </c>
      <c r="C3818" s="13" t="s">
        <v>139</v>
      </c>
      <c r="D3818" s="12"/>
      <c r="E3818" s="14">
        <v>0</v>
      </c>
      <c r="F3818" s="13" t="s">
        <v>163</v>
      </c>
    </row>
    <row r="3819" spans="1:6" x14ac:dyDescent="0.15">
      <c r="A3819" s="12" t="s">
        <v>7752</v>
      </c>
      <c r="B3819" s="26" t="s">
        <v>7753</v>
      </c>
      <c r="C3819" s="13" t="s">
        <v>139</v>
      </c>
      <c r="D3819" s="12"/>
      <c r="E3819" s="14">
        <v>0</v>
      </c>
      <c r="F3819" s="13" t="s">
        <v>163</v>
      </c>
    </row>
    <row r="3820" spans="1:6" x14ac:dyDescent="0.15">
      <c r="A3820" s="12" t="s">
        <v>7754</v>
      </c>
      <c r="B3820" s="26" t="s">
        <v>7755</v>
      </c>
      <c r="C3820" s="13" t="s">
        <v>139</v>
      </c>
      <c r="D3820" s="12"/>
      <c r="E3820" s="14">
        <v>0</v>
      </c>
      <c r="F3820" s="13" t="s">
        <v>163</v>
      </c>
    </row>
    <row r="3821" spans="1:6" x14ac:dyDescent="0.15">
      <c r="A3821" s="12" t="s">
        <v>7756</v>
      </c>
      <c r="B3821" s="26" t="s">
        <v>7757</v>
      </c>
      <c r="C3821" s="13" t="s">
        <v>139</v>
      </c>
      <c r="D3821" s="12"/>
      <c r="E3821" s="14">
        <v>77895</v>
      </c>
      <c r="F3821" s="13" t="s">
        <v>163</v>
      </c>
    </row>
    <row r="3822" spans="1:6" x14ac:dyDescent="0.15">
      <c r="A3822" s="12" t="s">
        <v>7758</v>
      </c>
      <c r="B3822" s="26" t="s">
        <v>7759</v>
      </c>
      <c r="C3822" s="13" t="s">
        <v>139</v>
      </c>
      <c r="D3822" s="12"/>
      <c r="E3822" s="14">
        <v>77895</v>
      </c>
      <c r="F3822" s="13" t="s">
        <v>163</v>
      </c>
    </row>
    <row r="3823" spans="1:6" x14ac:dyDescent="0.15">
      <c r="A3823" s="12" t="s">
        <v>7760</v>
      </c>
      <c r="B3823" s="26" t="s">
        <v>7761</v>
      </c>
      <c r="C3823" s="13" t="s">
        <v>139</v>
      </c>
      <c r="D3823" s="12"/>
      <c r="E3823" s="14">
        <v>101070</v>
      </c>
      <c r="F3823" s="13" t="s">
        <v>163</v>
      </c>
    </row>
    <row r="3824" spans="1:6" x14ac:dyDescent="0.15">
      <c r="A3824" s="12" t="s">
        <v>7762</v>
      </c>
      <c r="B3824" s="26" t="s">
        <v>7763</v>
      </c>
      <c r="C3824" s="13" t="s">
        <v>139</v>
      </c>
      <c r="D3824" s="12"/>
      <c r="E3824" s="14">
        <v>101070</v>
      </c>
      <c r="F3824" s="13" t="s">
        <v>163</v>
      </c>
    </row>
    <row r="3825" spans="1:6" x14ac:dyDescent="0.15">
      <c r="A3825" s="12" t="s">
        <v>7764</v>
      </c>
      <c r="B3825" s="26" t="s">
        <v>7765</v>
      </c>
      <c r="C3825" s="13" t="s">
        <v>139</v>
      </c>
      <c r="D3825" s="12"/>
      <c r="E3825" s="14">
        <v>74700</v>
      </c>
      <c r="F3825" s="13" t="s">
        <v>163</v>
      </c>
    </row>
    <row r="3826" spans="1:6" x14ac:dyDescent="0.15">
      <c r="A3826" s="12" t="s">
        <v>7766</v>
      </c>
      <c r="B3826" s="26" t="s">
        <v>7767</v>
      </c>
      <c r="C3826" s="13" t="s">
        <v>139</v>
      </c>
      <c r="D3826" s="12"/>
      <c r="E3826" s="14">
        <v>74700</v>
      </c>
      <c r="F3826" s="13" t="s">
        <v>163</v>
      </c>
    </row>
    <row r="3827" spans="1:6" x14ac:dyDescent="0.15">
      <c r="A3827" s="12" t="s">
        <v>7768</v>
      </c>
      <c r="B3827" s="26" t="s">
        <v>7769</v>
      </c>
      <c r="C3827" s="13" t="s">
        <v>139</v>
      </c>
      <c r="D3827" s="12"/>
      <c r="E3827" s="14">
        <v>107900</v>
      </c>
      <c r="F3827" s="13" t="s">
        <v>163</v>
      </c>
    </row>
    <row r="3828" spans="1:6" x14ac:dyDescent="0.15">
      <c r="A3828" s="12" t="s">
        <v>7770</v>
      </c>
      <c r="B3828" s="26" t="s">
        <v>7771</v>
      </c>
      <c r="C3828" s="13" t="s">
        <v>139</v>
      </c>
      <c r="D3828" s="12"/>
      <c r="E3828" s="14">
        <v>107900</v>
      </c>
      <c r="F3828" s="13" t="s">
        <v>163</v>
      </c>
    </row>
    <row r="3829" spans="1:6" x14ac:dyDescent="0.15">
      <c r="A3829" s="12" t="s">
        <v>7772</v>
      </c>
      <c r="B3829" s="26" t="s">
        <v>7773</v>
      </c>
      <c r="C3829" s="13" t="s">
        <v>139</v>
      </c>
      <c r="D3829" s="12"/>
      <c r="E3829" s="14">
        <v>19665</v>
      </c>
      <c r="F3829" s="13" t="s">
        <v>163</v>
      </c>
    </row>
    <row r="3830" spans="1:6" x14ac:dyDescent="0.15">
      <c r="A3830" s="12" t="s">
        <v>7774</v>
      </c>
      <c r="B3830" s="26" t="s">
        <v>7775</v>
      </c>
      <c r="C3830" s="13" t="s">
        <v>139</v>
      </c>
      <c r="D3830" s="12"/>
      <c r="E3830" s="14">
        <v>19665</v>
      </c>
      <c r="F3830" s="13" t="s">
        <v>163</v>
      </c>
    </row>
    <row r="3831" spans="1:6" x14ac:dyDescent="0.15">
      <c r="A3831" s="12" t="s">
        <v>7776</v>
      </c>
      <c r="B3831" s="26" t="s">
        <v>7777</v>
      </c>
      <c r="C3831" s="13" t="s">
        <v>139</v>
      </c>
      <c r="D3831" s="12"/>
      <c r="E3831" s="14">
        <v>425250</v>
      </c>
      <c r="F3831" s="13" t="s">
        <v>163</v>
      </c>
    </row>
    <row r="3832" spans="1:6" x14ac:dyDescent="0.15">
      <c r="A3832" s="12" t="s">
        <v>7778</v>
      </c>
      <c r="B3832" s="26" t="s">
        <v>7779</v>
      </c>
      <c r="C3832" s="13" t="s">
        <v>139</v>
      </c>
      <c r="D3832" s="12"/>
      <c r="E3832" s="14">
        <v>77895</v>
      </c>
      <c r="F3832" s="13" t="s">
        <v>163</v>
      </c>
    </row>
    <row r="3833" spans="1:6" x14ac:dyDescent="0.15">
      <c r="A3833" s="12" t="s">
        <v>7780</v>
      </c>
      <c r="B3833" s="26" t="s">
        <v>7781</v>
      </c>
      <c r="C3833" s="13" t="s">
        <v>139</v>
      </c>
      <c r="D3833" s="12"/>
      <c r="E3833" s="14">
        <v>49500</v>
      </c>
      <c r="F3833" s="13" t="s">
        <v>163</v>
      </c>
    </row>
    <row r="3834" spans="1:6" x14ac:dyDescent="0.15">
      <c r="A3834" s="12" t="s">
        <v>7782</v>
      </c>
      <c r="B3834" s="26" t="s">
        <v>7783</v>
      </c>
      <c r="C3834" s="13" t="s">
        <v>139</v>
      </c>
      <c r="D3834" s="12"/>
      <c r="E3834" s="14">
        <v>77895</v>
      </c>
      <c r="F3834" s="13" t="s">
        <v>163</v>
      </c>
    </row>
    <row r="3835" spans="1:6" x14ac:dyDescent="0.15">
      <c r="A3835" s="12" t="s">
        <v>7784</v>
      </c>
      <c r="B3835" s="26" t="s">
        <v>7785</v>
      </c>
      <c r="C3835" s="13" t="s">
        <v>139</v>
      </c>
      <c r="D3835" s="12"/>
      <c r="E3835" s="14">
        <v>77895</v>
      </c>
      <c r="F3835" s="13" t="s">
        <v>163</v>
      </c>
    </row>
    <row r="3836" spans="1:6" x14ac:dyDescent="0.15">
      <c r="A3836" s="12" t="s">
        <v>7786</v>
      </c>
      <c r="B3836" s="26" t="s">
        <v>7787</v>
      </c>
      <c r="C3836" s="13" t="s">
        <v>139</v>
      </c>
      <c r="D3836" s="12"/>
      <c r="E3836" s="14">
        <v>0</v>
      </c>
      <c r="F3836" s="13" t="s">
        <v>163</v>
      </c>
    </row>
    <row r="3837" spans="1:6" x14ac:dyDescent="0.15">
      <c r="A3837" s="12" t="s">
        <v>7788</v>
      </c>
      <c r="B3837" s="26" t="s">
        <v>7789</v>
      </c>
      <c r="C3837" s="13" t="s">
        <v>139</v>
      </c>
      <c r="D3837" s="12"/>
      <c r="E3837" s="14">
        <v>101070</v>
      </c>
      <c r="F3837" s="13" t="s">
        <v>163</v>
      </c>
    </row>
    <row r="3838" spans="1:6" x14ac:dyDescent="0.15">
      <c r="A3838" s="12" t="s">
        <v>7790</v>
      </c>
      <c r="B3838" s="26" t="s">
        <v>7791</v>
      </c>
      <c r="C3838" s="13" t="s">
        <v>139</v>
      </c>
      <c r="D3838" s="12"/>
      <c r="E3838" s="14">
        <v>74700</v>
      </c>
      <c r="F3838" s="13" t="s">
        <v>163</v>
      </c>
    </row>
    <row r="3839" spans="1:6" x14ac:dyDescent="0.15">
      <c r="A3839" s="12" t="s">
        <v>7792</v>
      </c>
      <c r="B3839" s="26" t="s">
        <v>7793</v>
      </c>
      <c r="C3839" s="13" t="s">
        <v>139</v>
      </c>
      <c r="D3839" s="12"/>
      <c r="E3839" s="14">
        <v>107900</v>
      </c>
      <c r="F3839" s="13" t="s">
        <v>163</v>
      </c>
    </row>
    <row r="3840" spans="1:6" x14ac:dyDescent="0.15">
      <c r="A3840" s="12" t="s">
        <v>7794</v>
      </c>
      <c r="B3840" s="26" t="s">
        <v>7795</v>
      </c>
      <c r="C3840" s="13" t="s">
        <v>139</v>
      </c>
      <c r="D3840" s="12"/>
      <c r="E3840" s="14">
        <v>58410</v>
      </c>
      <c r="F3840" s="13" t="s">
        <v>163</v>
      </c>
    </row>
    <row r="3841" spans="1:6" x14ac:dyDescent="0.15">
      <c r="A3841" s="12" t="s">
        <v>7796</v>
      </c>
      <c r="B3841" s="26" t="s">
        <v>7797</v>
      </c>
      <c r="C3841" s="13" t="s">
        <v>139</v>
      </c>
      <c r="D3841" s="12"/>
      <c r="E3841" s="14">
        <v>19665</v>
      </c>
      <c r="F3841" s="13" t="s">
        <v>163</v>
      </c>
    </row>
    <row r="3842" spans="1:6" x14ac:dyDescent="0.15">
      <c r="A3842" s="12" t="s">
        <v>7798</v>
      </c>
      <c r="B3842" s="26" t="s">
        <v>7799</v>
      </c>
      <c r="C3842" s="13" t="s">
        <v>139</v>
      </c>
      <c r="D3842" s="12"/>
      <c r="E3842" s="14">
        <v>87210</v>
      </c>
      <c r="F3842" s="13" t="s">
        <v>163</v>
      </c>
    </row>
    <row r="3843" spans="1:6" x14ac:dyDescent="0.15">
      <c r="A3843" s="12" t="s">
        <v>7800</v>
      </c>
      <c r="B3843" s="26" t="s">
        <v>7801</v>
      </c>
      <c r="C3843" s="13" t="s">
        <v>139</v>
      </c>
      <c r="D3843" s="12"/>
      <c r="E3843" s="14">
        <v>495090</v>
      </c>
      <c r="F3843" s="13" t="s">
        <v>163</v>
      </c>
    </row>
    <row r="3844" spans="1:6" x14ac:dyDescent="0.15">
      <c r="A3844" s="12" t="s">
        <v>7802</v>
      </c>
      <c r="B3844" s="26" t="s">
        <v>7803</v>
      </c>
      <c r="C3844" s="13" t="s">
        <v>139</v>
      </c>
      <c r="D3844" s="12"/>
      <c r="E3844" s="14">
        <v>87210</v>
      </c>
      <c r="F3844" s="13" t="s">
        <v>163</v>
      </c>
    </row>
    <row r="3845" spans="1:6" x14ac:dyDescent="0.15">
      <c r="A3845" s="12" t="s">
        <v>7804</v>
      </c>
      <c r="B3845" s="26" t="s">
        <v>7805</v>
      </c>
      <c r="C3845" s="13" t="s">
        <v>139</v>
      </c>
      <c r="D3845" s="12"/>
      <c r="E3845" s="14">
        <v>61875</v>
      </c>
      <c r="F3845" s="13" t="s">
        <v>163</v>
      </c>
    </row>
    <row r="3846" spans="1:6" x14ac:dyDescent="0.15">
      <c r="A3846" s="12" t="s">
        <v>7806</v>
      </c>
      <c r="B3846" s="26" t="s">
        <v>7807</v>
      </c>
      <c r="C3846" s="13" t="s">
        <v>139</v>
      </c>
      <c r="D3846" s="12"/>
      <c r="E3846" s="14">
        <v>87210</v>
      </c>
      <c r="F3846" s="13" t="s">
        <v>163</v>
      </c>
    </row>
    <row r="3847" spans="1:6" x14ac:dyDescent="0.15">
      <c r="A3847" s="12" t="s">
        <v>7808</v>
      </c>
      <c r="B3847" s="26" t="s">
        <v>7809</v>
      </c>
      <c r="C3847" s="13" t="s">
        <v>139</v>
      </c>
      <c r="D3847" s="12"/>
      <c r="E3847" s="14">
        <v>87210</v>
      </c>
      <c r="F3847" s="13" t="s">
        <v>163</v>
      </c>
    </row>
    <row r="3848" spans="1:6" x14ac:dyDescent="0.15">
      <c r="A3848" s="12" t="s">
        <v>7810</v>
      </c>
      <c r="B3848" s="26" t="s">
        <v>7811</v>
      </c>
      <c r="C3848" s="13" t="s">
        <v>139</v>
      </c>
      <c r="D3848" s="12"/>
      <c r="E3848" s="14">
        <v>0</v>
      </c>
      <c r="F3848" s="13" t="s">
        <v>163</v>
      </c>
    </row>
    <row r="3849" spans="1:6" x14ac:dyDescent="0.15">
      <c r="A3849" s="12" t="s">
        <v>7812</v>
      </c>
      <c r="B3849" s="26" t="s">
        <v>7813</v>
      </c>
      <c r="C3849" s="13" t="s">
        <v>139</v>
      </c>
      <c r="D3849" s="12"/>
      <c r="E3849" s="14">
        <v>126360</v>
      </c>
      <c r="F3849" s="13" t="s">
        <v>163</v>
      </c>
    </row>
    <row r="3850" spans="1:6" x14ac:dyDescent="0.15">
      <c r="A3850" s="12" t="s">
        <v>7814</v>
      </c>
      <c r="B3850" s="26" t="s">
        <v>7815</v>
      </c>
      <c r="C3850" s="13" t="s">
        <v>139</v>
      </c>
      <c r="D3850" s="12"/>
      <c r="E3850" s="14">
        <v>93600</v>
      </c>
      <c r="F3850" s="13" t="s">
        <v>163</v>
      </c>
    </row>
    <row r="3851" spans="1:6" x14ac:dyDescent="0.15">
      <c r="A3851" s="12" t="s">
        <v>7816</v>
      </c>
      <c r="B3851" s="26" t="s">
        <v>7817</v>
      </c>
      <c r="C3851" s="13" t="s">
        <v>139</v>
      </c>
      <c r="D3851" s="12"/>
      <c r="E3851" s="14">
        <v>135200</v>
      </c>
      <c r="F3851" s="13" t="s">
        <v>163</v>
      </c>
    </row>
    <row r="3852" spans="1:6" x14ac:dyDescent="0.15">
      <c r="A3852" s="12" t="s">
        <v>7818</v>
      </c>
      <c r="B3852" s="26" t="s">
        <v>7819</v>
      </c>
      <c r="C3852" s="13" t="s">
        <v>139</v>
      </c>
      <c r="D3852" s="12"/>
      <c r="E3852" s="14">
        <v>73035</v>
      </c>
      <c r="F3852" s="13" t="s">
        <v>163</v>
      </c>
    </row>
    <row r="3853" spans="1:6" x14ac:dyDescent="0.15">
      <c r="A3853" s="12" t="s">
        <v>7820</v>
      </c>
      <c r="B3853" s="26" t="s">
        <v>7821</v>
      </c>
      <c r="C3853" s="13" t="s">
        <v>139</v>
      </c>
      <c r="D3853" s="12"/>
      <c r="E3853" s="14">
        <v>24570</v>
      </c>
      <c r="F3853" s="13" t="s">
        <v>163</v>
      </c>
    </row>
    <row r="3854" spans="1:6" x14ac:dyDescent="0.15">
      <c r="A3854" s="12" t="s">
        <v>7822</v>
      </c>
      <c r="B3854" s="26" t="s">
        <v>7823</v>
      </c>
      <c r="C3854" s="13" t="s">
        <v>143</v>
      </c>
      <c r="D3854" s="12"/>
      <c r="E3854" s="14">
        <v>48290</v>
      </c>
      <c r="F3854" s="13" t="s">
        <v>163</v>
      </c>
    </row>
    <row r="3855" spans="1:6" x14ac:dyDescent="0.15">
      <c r="A3855" s="12" t="s">
        <v>7824</v>
      </c>
      <c r="B3855" s="26" t="s">
        <v>7825</v>
      </c>
      <c r="C3855" s="13" t="s">
        <v>143</v>
      </c>
      <c r="D3855" s="12"/>
      <c r="E3855" s="14">
        <v>0</v>
      </c>
      <c r="F3855" s="13" t="s">
        <v>163</v>
      </c>
    </row>
    <row r="3856" spans="1:6" x14ac:dyDescent="0.15">
      <c r="A3856" s="12" t="s">
        <v>7826</v>
      </c>
      <c r="B3856" s="26" t="s">
        <v>7827</v>
      </c>
      <c r="C3856" s="13" t="s">
        <v>143</v>
      </c>
      <c r="D3856" s="12"/>
      <c r="E3856" s="14">
        <v>0</v>
      </c>
      <c r="F3856" s="13" t="s">
        <v>163</v>
      </c>
    </row>
    <row r="3857" spans="1:6" x14ac:dyDescent="0.15">
      <c r="A3857" s="12" t="s">
        <v>7828</v>
      </c>
      <c r="B3857" s="26" t="s">
        <v>7829</v>
      </c>
      <c r="C3857" s="13" t="s">
        <v>143</v>
      </c>
      <c r="D3857" s="12"/>
      <c r="E3857" s="14">
        <v>263655</v>
      </c>
      <c r="F3857" s="13" t="s">
        <v>163</v>
      </c>
    </row>
    <row r="3858" spans="1:6" x14ac:dyDescent="0.15">
      <c r="A3858" s="12" t="s">
        <v>7830</v>
      </c>
      <c r="B3858" s="26" t="s">
        <v>7831</v>
      </c>
      <c r="C3858" s="13" t="s">
        <v>143</v>
      </c>
      <c r="D3858" s="12"/>
      <c r="E3858" s="14">
        <v>263655</v>
      </c>
      <c r="F3858" s="13" t="s">
        <v>163</v>
      </c>
    </row>
    <row r="3859" spans="1:6" x14ac:dyDescent="0.15">
      <c r="A3859" s="12" t="s">
        <v>7832</v>
      </c>
      <c r="B3859" s="26" t="s">
        <v>7833</v>
      </c>
      <c r="C3859" s="13" t="s">
        <v>143</v>
      </c>
      <c r="D3859" s="12"/>
      <c r="E3859" s="14">
        <v>48290</v>
      </c>
      <c r="F3859" s="13" t="s">
        <v>163</v>
      </c>
    </row>
    <row r="3860" spans="1:6" x14ac:dyDescent="0.15">
      <c r="A3860" s="12" t="s">
        <v>7834</v>
      </c>
      <c r="B3860" s="26" t="s">
        <v>7835</v>
      </c>
      <c r="C3860" s="13" t="s">
        <v>143</v>
      </c>
      <c r="D3860" s="12"/>
      <c r="E3860" s="14">
        <v>48290</v>
      </c>
      <c r="F3860" s="13" t="s">
        <v>163</v>
      </c>
    </row>
    <row r="3861" spans="1:6" x14ac:dyDescent="0.15">
      <c r="A3861" s="12" t="s">
        <v>7836</v>
      </c>
      <c r="B3861" s="26" t="s">
        <v>7837</v>
      </c>
      <c r="C3861" s="13" t="s">
        <v>143</v>
      </c>
      <c r="D3861" s="12"/>
      <c r="E3861" s="14">
        <v>48290</v>
      </c>
      <c r="F3861" s="13" t="s">
        <v>163</v>
      </c>
    </row>
    <row r="3862" spans="1:6" x14ac:dyDescent="0.15">
      <c r="A3862" s="12" t="s">
        <v>7838</v>
      </c>
      <c r="B3862" s="26" t="s">
        <v>7839</v>
      </c>
      <c r="C3862" s="13" t="s">
        <v>143</v>
      </c>
      <c r="D3862" s="12"/>
      <c r="E3862" s="14">
        <v>48290</v>
      </c>
      <c r="F3862" s="13" t="s">
        <v>163</v>
      </c>
    </row>
    <row r="3863" spans="1:6" x14ac:dyDescent="0.15">
      <c r="A3863" s="12" t="s">
        <v>7840</v>
      </c>
      <c r="B3863" s="26" t="s">
        <v>7841</v>
      </c>
      <c r="C3863" s="13" t="s">
        <v>143</v>
      </c>
      <c r="D3863" s="12"/>
      <c r="E3863" s="14">
        <v>30690</v>
      </c>
      <c r="F3863" s="13" t="s">
        <v>163</v>
      </c>
    </row>
    <row r="3864" spans="1:6" x14ac:dyDescent="0.15">
      <c r="A3864" s="12" t="s">
        <v>7842</v>
      </c>
      <c r="B3864" s="26" t="s">
        <v>7843</v>
      </c>
      <c r="C3864" s="13" t="s">
        <v>143</v>
      </c>
      <c r="D3864" s="12"/>
      <c r="E3864" s="14">
        <v>30690</v>
      </c>
      <c r="F3864" s="13" t="s">
        <v>163</v>
      </c>
    </row>
    <row r="3865" spans="1:6" x14ac:dyDescent="0.15">
      <c r="A3865" s="12" t="s">
        <v>7844</v>
      </c>
      <c r="B3865" s="26" t="s">
        <v>7845</v>
      </c>
      <c r="C3865" s="13" t="s">
        <v>143</v>
      </c>
      <c r="D3865" s="12"/>
      <c r="E3865" s="14">
        <v>48290</v>
      </c>
      <c r="F3865" s="13" t="s">
        <v>163</v>
      </c>
    </row>
    <row r="3866" spans="1:6" x14ac:dyDescent="0.15">
      <c r="A3866" s="12" t="s">
        <v>7846</v>
      </c>
      <c r="B3866" s="26" t="s">
        <v>7847</v>
      </c>
      <c r="C3866" s="13" t="s">
        <v>143</v>
      </c>
      <c r="D3866" s="12"/>
      <c r="E3866" s="14">
        <v>48290</v>
      </c>
      <c r="F3866" s="13" t="s">
        <v>163</v>
      </c>
    </row>
    <row r="3867" spans="1:6" x14ac:dyDescent="0.15">
      <c r="A3867" s="12" t="s">
        <v>7848</v>
      </c>
      <c r="B3867" s="26" t="s">
        <v>7849</v>
      </c>
      <c r="C3867" s="13" t="s">
        <v>143</v>
      </c>
      <c r="D3867" s="12"/>
      <c r="E3867" s="14">
        <v>0</v>
      </c>
      <c r="F3867" s="13" t="s">
        <v>163</v>
      </c>
    </row>
    <row r="3868" spans="1:6" x14ac:dyDescent="0.15">
      <c r="A3868" s="12" t="s">
        <v>7850</v>
      </c>
      <c r="B3868" s="26" t="s">
        <v>7851</v>
      </c>
      <c r="C3868" s="13" t="s">
        <v>143</v>
      </c>
      <c r="D3868" s="12"/>
      <c r="E3868" s="14">
        <v>0</v>
      </c>
      <c r="F3868" s="13" t="s">
        <v>163</v>
      </c>
    </row>
    <row r="3869" spans="1:6" x14ac:dyDescent="0.15">
      <c r="A3869" s="12" t="s">
        <v>7852</v>
      </c>
      <c r="B3869" s="26" t="s">
        <v>7853</v>
      </c>
      <c r="C3869" s="13" t="s">
        <v>143</v>
      </c>
      <c r="D3869" s="12"/>
      <c r="E3869" s="14">
        <v>0</v>
      </c>
      <c r="F3869" s="13" t="s">
        <v>163</v>
      </c>
    </row>
    <row r="3870" spans="1:6" x14ac:dyDescent="0.15">
      <c r="A3870" s="12" t="s">
        <v>7854</v>
      </c>
      <c r="B3870" s="26" t="s">
        <v>7855</v>
      </c>
      <c r="C3870" s="13" t="s">
        <v>143</v>
      </c>
      <c r="D3870" s="12"/>
      <c r="E3870" s="14">
        <v>0</v>
      </c>
      <c r="F3870" s="13" t="s">
        <v>163</v>
      </c>
    </row>
    <row r="3871" spans="1:6" x14ac:dyDescent="0.15">
      <c r="A3871" s="12" t="s">
        <v>7856</v>
      </c>
      <c r="B3871" s="26" t="s">
        <v>7857</v>
      </c>
      <c r="C3871" s="13" t="s">
        <v>143</v>
      </c>
      <c r="D3871" s="12"/>
      <c r="E3871" s="14">
        <v>0</v>
      </c>
      <c r="F3871" s="13" t="s">
        <v>163</v>
      </c>
    </row>
    <row r="3872" spans="1:6" x14ac:dyDescent="0.15">
      <c r="A3872" s="12" t="s">
        <v>7858</v>
      </c>
      <c r="B3872" s="26" t="s">
        <v>7859</v>
      </c>
      <c r="C3872" s="13" t="s">
        <v>143</v>
      </c>
      <c r="D3872" s="12"/>
      <c r="E3872" s="14">
        <v>0</v>
      </c>
      <c r="F3872" s="13" t="s">
        <v>163</v>
      </c>
    </row>
    <row r="3873" spans="1:6" x14ac:dyDescent="0.15">
      <c r="A3873" s="12" t="s">
        <v>7860</v>
      </c>
      <c r="B3873" s="26" t="s">
        <v>7861</v>
      </c>
      <c r="C3873" s="13" t="s">
        <v>143</v>
      </c>
      <c r="D3873" s="12"/>
      <c r="E3873" s="14">
        <v>0</v>
      </c>
      <c r="F3873" s="13" t="s">
        <v>163</v>
      </c>
    </row>
    <row r="3874" spans="1:6" x14ac:dyDescent="0.15">
      <c r="A3874" s="12" t="s">
        <v>7862</v>
      </c>
      <c r="B3874" s="26" t="s">
        <v>7863</v>
      </c>
      <c r="C3874" s="13" t="s">
        <v>143</v>
      </c>
      <c r="D3874" s="12"/>
      <c r="E3874" s="14">
        <v>0</v>
      </c>
      <c r="F3874" s="13" t="s">
        <v>163</v>
      </c>
    </row>
    <row r="3875" spans="1:6" x14ac:dyDescent="0.15">
      <c r="A3875" s="12" t="s">
        <v>7864</v>
      </c>
      <c r="B3875" s="26" t="s">
        <v>7865</v>
      </c>
      <c r="C3875" s="13" t="s">
        <v>143</v>
      </c>
      <c r="D3875" s="12"/>
      <c r="E3875" s="14">
        <v>0</v>
      </c>
      <c r="F3875" s="13" t="s">
        <v>163</v>
      </c>
    </row>
    <row r="3876" spans="1:6" x14ac:dyDescent="0.15">
      <c r="A3876" s="12" t="s">
        <v>7866</v>
      </c>
      <c r="B3876" s="26" t="s">
        <v>7867</v>
      </c>
      <c r="C3876" s="13" t="s">
        <v>143</v>
      </c>
      <c r="D3876" s="12"/>
      <c r="E3876" s="14">
        <v>0</v>
      </c>
      <c r="F3876" s="13" t="s">
        <v>163</v>
      </c>
    </row>
    <row r="3877" spans="1:6" x14ac:dyDescent="0.15">
      <c r="A3877" s="12" t="s">
        <v>7868</v>
      </c>
      <c r="B3877" s="26" t="s">
        <v>7869</v>
      </c>
      <c r="C3877" s="13" t="s">
        <v>143</v>
      </c>
      <c r="D3877" s="12"/>
      <c r="E3877" s="14">
        <v>0</v>
      </c>
      <c r="F3877" s="13" t="s">
        <v>163</v>
      </c>
    </row>
    <row r="3878" spans="1:6" x14ac:dyDescent="0.15">
      <c r="A3878" s="12" t="s">
        <v>7870</v>
      </c>
      <c r="B3878" s="26" t="s">
        <v>7871</v>
      </c>
      <c r="C3878" s="13" t="s">
        <v>143</v>
      </c>
      <c r="D3878" s="12"/>
      <c r="E3878" s="14">
        <v>0</v>
      </c>
      <c r="F3878" s="13" t="s">
        <v>163</v>
      </c>
    </row>
    <row r="3879" spans="1:6" x14ac:dyDescent="0.15">
      <c r="A3879" s="12" t="s">
        <v>7872</v>
      </c>
      <c r="B3879" s="26" t="s">
        <v>7873</v>
      </c>
      <c r="C3879" s="13" t="s">
        <v>143</v>
      </c>
      <c r="D3879" s="12"/>
      <c r="E3879" s="14">
        <v>0</v>
      </c>
      <c r="F3879" s="13" t="s">
        <v>163</v>
      </c>
    </row>
    <row r="3880" spans="1:6" x14ac:dyDescent="0.15">
      <c r="A3880" s="12" t="s">
        <v>7874</v>
      </c>
      <c r="B3880" s="26" t="s">
        <v>7875</v>
      </c>
      <c r="C3880" s="13" t="s">
        <v>143</v>
      </c>
      <c r="D3880" s="12"/>
      <c r="E3880" s="14">
        <v>0</v>
      </c>
      <c r="F3880" s="13" t="s">
        <v>163</v>
      </c>
    </row>
    <row r="3881" spans="1:6" x14ac:dyDescent="0.15">
      <c r="A3881" s="12" t="s">
        <v>7876</v>
      </c>
      <c r="B3881" s="26" t="s">
        <v>7877</v>
      </c>
      <c r="C3881" s="13" t="s">
        <v>143</v>
      </c>
      <c r="D3881" s="12"/>
      <c r="E3881" s="14">
        <v>0</v>
      </c>
      <c r="F3881" s="13" t="s">
        <v>163</v>
      </c>
    </row>
    <row r="3882" spans="1:6" x14ac:dyDescent="0.15">
      <c r="A3882" s="12" t="s">
        <v>7878</v>
      </c>
      <c r="B3882" s="26" t="s">
        <v>7879</v>
      </c>
      <c r="C3882" s="13" t="s">
        <v>143</v>
      </c>
      <c r="D3882" s="12"/>
      <c r="E3882" s="14">
        <v>0</v>
      </c>
      <c r="F3882" s="13" t="s">
        <v>163</v>
      </c>
    </row>
    <row r="3883" spans="1:6" x14ac:dyDescent="0.15">
      <c r="A3883" s="12" t="s">
        <v>7880</v>
      </c>
      <c r="B3883" s="26" t="s">
        <v>7881</v>
      </c>
      <c r="C3883" s="13" t="s">
        <v>143</v>
      </c>
      <c r="D3883" s="12"/>
      <c r="E3883" s="14">
        <v>0</v>
      </c>
      <c r="F3883" s="13" t="s">
        <v>163</v>
      </c>
    </row>
    <row r="3884" spans="1:6" x14ac:dyDescent="0.15">
      <c r="A3884" s="12" t="s">
        <v>7882</v>
      </c>
      <c r="B3884" s="26" t="s">
        <v>7883</v>
      </c>
      <c r="C3884" s="13" t="s">
        <v>143</v>
      </c>
      <c r="D3884" s="12"/>
      <c r="E3884" s="14">
        <v>0</v>
      </c>
      <c r="F3884" s="13" t="s">
        <v>163</v>
      </c>
    </row>
    <row r="3885" spans="1:6" x14ac:dyDescent="0.15">
      <c r="A3885" s="12" t="s">
        <v>7884</v>
      </c>
      <c r="B3885" s="26" t="s">
        <v>7885</v>
      </c>
      <c r="C3885" s="13" t="s">
        <v>143</v>
      </c>
      <c r="D3885" s="12"/>
      <c r="E3885" s="14">
        <v>0</v>
      </c>
      <c r="F3885" s="13" t="s">
        <v>163</v>
      </c>
    </row>
    <row r="3886" spans="1:6" x14ac:dyDescent="0.15">
      <c r="A3886" s="12" t="s">
        <v>7886</v>
      </c>
      <c r="B3886" s="26" t="s">
        <v>7887</v>
      </c>
      <c r="C3886" s="13" t="s">
        <v>143</v>
      </c>
      <c r="D3886" s="12"/>
      <c r="E3886" s="14">
        <v>48290</v>
      </c>
      <c r="F3886" s="13" t="s">
        <v>163</v>
      </c>
    </row>
    <row r="3887" spans="1:6" x14ac:dyDescent="0.15">
      <c r="A3887" s="12" t="s">
        <v>7888</v>
      </c>
      <c r="B3887" s="26" t="s">
        <v>7889</v>
      </c>
      <c r="C3887" s="13" t="s">
        <v>143</v>
      </c>
      <c r="D3887" s="12"/>
      <c r="E3887" s="14">
        <v>48290</v>
      </c>
      <c r="F3887" s="13" t="s">
        <v>163</v>
      </c>
    </row>
    <row r="3888" spans="1:6" x14ac:dyDescent="0.15">
      <c r="A3888" s="12" t="s">
        <v>7890</v>
      </c>
      <c r="B3888" s="26" t="s">
        <v>7891</v>
      </c>
      <c r="C3888" s="13" t="s">
        <v>143</v>
      </c>
      <c r="D3888" s="12"/>
      <c r="E3888" s="14">
        <v>62660</v>
      </c>
      <c r="F3888" s="13" t="s">
        <v>163</v>
      </c>
    </row>
    <row r="3889" spans="1:6" x14ac:dyDescent="0.15">
      <c r="A3889" s="12" t="s">
        <v>7892</v>
      </c>
      <c r="B3889" s="26" t="s">
        <v>7893</v>
      </c>
      <c r="C3889" s="13" t="s">
        <v>143</v>
      </c>
      <c r="D3889" s="12"/>
      <c r="E3889" s="14">
        <v>62660</v>
      </c>
      <c r="F3889" s="13" t="s">
        <v>163</v>
      </c>
    </row>
    <row r="3890" spans="1:6" x14ac:dyDescent="0.15">
      <c r="A3890" s="12" t="s">
        <v>7894</v>
      </c>
      <c r="B3890" s="26" t="s">
        <v>7895</v>
      </c>
      <c r="C3890" s="13" t="s">
        <v>143</v>
      </c>
      <c r="D3890" s="12"/>
      <c r="E3890" s="14">
        <v>46310</v>
      </c>
      <c r="F3890" s="13" t="s">
        <v>163</v>
      </c>
    </row>
    <row r="3891" spans="1:6" x14ac:dyDescent="0.15">
      <c r="A3891" s="12" t="s">
        <v>7896</v>
      </c>
      <c r="B3891" s="26" t="s">
        <v>7897</v>
      </c>
      <c r="C3891" s="13" t="s">
        <v>143</v>
      </c>
      <c r="D3891" s="12"/>
      <c r="E3891" s="14">
        <v>46310</v>
      </c>
      <c r="F3891" s="13" t="s">
        <v>163</v>
      </c>
    </row>
    <row r="3892" spans="1:6" x14ac:dyDescent="0.15">
      <c r="A3892" s="12" t="s">
        <v>7898</v>
      </c>
      <c r="B3892" s="26" t="s">
        <v>7899</v>
      </c>
      <c r="C3892" s="13" t="s">
        <v>143</v>
      </c>
      <c r="D3892" s="12"/>
      <c r="E3892" s="14">
        <v>66890</v>
      </c>
      <c r="F3892" s="13" t="s">
        <v>163</v>
      </c>
    </row>
    <row r="3893" spans="1:6" x14ac:dyDescent="0.15">
      <c r="A3893" s="12" t="s">
        <v>7900</v>
      </c>
      <c r="B3893" s="26" t="s">
        <v>7901</v>
      </c>
      <c r="C3893" s="13" t="s">
        <v>143</v>
      </c>
      <c r="D3893" s="12"/>
      <c r="E3893" s="14">
        <v>66890</v>
      </c>
      <c r="F3893" s="13" t="s">
        <v>163</v>
      </c>
    </row>
    <row r="3894" spans="1:6" x14ac:dyDescent="0.15">
      <c r="A3894" s="12" t="s">
        <v>7902</v>
      </c>
      <c r="B3894" s="26" t="s">
        <v>7903</v>
      </c>
      <c r="C3894" s="13" t="s">
        <v>143</v>
      </c>
      <c r="D3894" s="12"/>
      <c r="E3894" s="14">
        <v>12190</v>
      </c>
      <c r="F3894" s="13" t="s">
        <v>163</v>
      </c>
    </row>
    <row r="3895" spans="1:6" x14ac:dyDescent="0.15">
      <c r="A3895" s="12" t="s">
        <v>7904</v>
      </c>
      <c r="B3895" s="26" t="s">
        <v>7905</v>
      </c>
      <c r="C3895" s="13" t="s">
        <v>143</v>
      </c>
      <c r="D3895" s="12"/>
      <c r="E3895" s="14">
        <v>12190</v>
      </c>
      <c r="F3895" s="13" t="s">
        <v>163</v>
      </c>
    </row>
    <row r="3896" spans="1:6" x14ac:dyDescent="0.15">
      <c r="A3896" s="12" t="s">
        <v>7906</v>
      </c>
      <c r="B3896" s="26" t="s">
        <v>7907</v>
      </c>
      <c r="C3896" s="13" t="s">
        <v>143</v>
      </c>
      <c r="D3896" s="12"/>
      <c r="E3896" s="14">
        <v>263655</v>
      </c>
      <c r="F3896" s="13" t="s">
        <v>163</v>
      </c>
    </row>
    <row r="3897" spans="1:6" x14ac:dyDescent="0.15">
      <c r="A3897" s="12" t="s">
        <v>7908</v>
      </c>
      <c r="B3897" s="26" t="s">
        <v>7909</v>
      </c>
      <c r="C3897" s="13" t="s">
        <v>143</v>
      </c>
      <c r="D3897" s="12"/>
      <c r="E3897" s="14">
        <v>48290</v>
      </c>
      <c r="F3897" s="13" t="s">
        <v>163</v>
      </c>
    </row>
    <row r="3898" spans="1:6" x14ac:dyDescent="0.15">
      <c r="A3898" s="12" t="s">
        <v>7910</v>
      </c>
      <c r="B3898" s="26" t="s">
        <v>7911</v>
      </c>
      <c r="C3898" s="13" t="s">
        <v>143</v>
      </c>
      <c r="D3898" s="12"/>
      <c r="E3898" s="14">
        <v>30690</v>
      </c>
      <c r="F3898" s="13" t="s">
        <v>163</v>
      </c>
    </row>
    <row r="3899" spans="1:6" x14ac:dyDescent="0.15">
      <c r="A3899" s="12" t="s">
        <v>7912</v>
      </c>
      <c r="B3899" s="26" t="s">
        <v>7913</v>
      </c>
      <c r="C3899" s="13" t="s">
        <v>143</v>
      </c>
      <c r="D3899" s="12"/>
      <c r="E3899" s="14">
        <v>48290</v>
      </c>
      <c r="F3899" s="13" t="s">
        <v>163</v>
      </c>
    </row>
    <row r="3900" spans="1:6" x14ac:dyDescent="0.15">
      <c r="A3900" s="12" t="s">
        <v>7914</v>
      </c>
      <c r="B3900" s="26" t="s">
        <v>7915</v>
      </c>
      <c r="C3900" s="13" t="s">
        <v>143</v>
      </c>
      <c r="D3900" s="12"/>
      <c r="E3900" s="14">
        <v>48290</v>
      </c>
      <c r="F3900" s="13" t="s">
        <v>163</v>
      </c>
    </row>
    <row r="3901" spans="1:6" x14ac:dyDescent="0.15">
      <c r="A3901" s="12" t="s">
        <v>7916</v>
      </c>
      <c r="B3901" s="26" t="s">
        <v>7917</v>
      </c>
      <c r="C3901" s="13" t="s">
        <v>143</v>
      </c>
      <c r="D3901" s="12"/>
      <c r="E3901" s="14">
        <v>62660</v>
      </c>
      <c r="F3901" s="13" t="s">
        <v>163</v>
      </c>
    </row>
    <row r="3902" spans="1:6" x14ac:dyDescent="0.15">
      <c r="A3902" s="12" t="s">
        <v>7918</v>
      </c>
      <c r="B3902" s="26" t="s">
        <v>7919</v>
      </c>
      <c r="C3902" s="13" t="s">
        <v>143</v>
      </c>
      <c r="D3902" s="12"/>
      <c r="E3902" s="14">
        <v>46310</v>
      </c>
      <c r="F3902" s="13" t="s">
        <v>163</v>
      </c>
    </row>
    <row r="3903" spans="1:6" x14ac:dyDescent="0.15">
      <c r="A3903" s="12" t="s">
        <v>7920</v>
      </c>
      <c r="B3903" s="26" t="s">
        <v>7921</v>
      </c>
      <c r="C3903" s="13" t="s">
        <v>143</v>
      </c>
      <c r="D3903" s="12"/>
      <c r="E3903" s="14">
        <v>66890</v>
      </c>
      <c r="F3903" s="13" t="s">
        <v>163</v>
      </c>
    </row>
    <row r="3904" spans="1:6" x14ac:dyDescent="0.15">
      <c r="A3904" s="12" t="s">
        <v>7922</v>
      </c>
      <c r="B3904" s="26" t="s">
        <v>7923</v>
      </c>
      <c r="C3904" s="13" t="s">
        <v>143</v>
      </c>
      <c r="D3904" s="12"/>
      <c r="E3904" s="14">
        <v>36210</v>
      </c>
      <c r="F3904" s="13" t="s">
        <v>163</v>
      </c>
    </row>
    <row r="3905" spans="1:6" x14ac:dyDescent="0.15">
      <c r="A3905" s="12" t="s">
        <v>7924</v>
      </c>
      <c r="B3905" s="26" t="s">
        <v>7925</v>
      </c>
      <c r="C3905" s="13" t="s">
        <v>143</v>
      </c>
      <c r="D3905" s="12"/>
      <c r="E3905" s="14">
        <v>12190</v>
      </c>
      <c r="F3905" s="13" t="s">
        <v>163</v>
      </c>
    </row>
    <row r="3906" spans="1:6" x14ac:dyDescent="0.15">
      <c r="A3906" s="12" t="s">
        <v>7926</v>
      </c>
      <c r="B3906" s="26" t="s">
        <v>7927</v>
      </c>
      <c r="C3906" s="13" t="s">
        <v>143</v>
      </c>
      <c r="D3906" s="12"/>
      <c r="E3906" s="14">
        <v>54070</v>
      </c>
      <c r="F3906" s="13" t="s">
        <v>163</v>
      </c>
    </row>
    <row r="3907" spans="1:6" x14ac:dyDescent="0.15">
      <c r="A3907" s="12" t="s">
        <v>7928</v>
      </c>
      <c r="B3907" s="26" t="s">
        <v>7929</v>
      </c>
      <c r="C3907" s="13" t="s">
        <v>143</v>
      </c>
      <c r="D3907" s="12"/>
      <c r="E3907" s="14">
        <v>306955</v>
      </c>
      <c r="F3907" s="13" t="s">
        <v>163</v>
      </c>
    </row>
    <row r="3908" spans="1:6" x14ac:dyDescent="0.15">
      <c r="A3908" s="12" t="s">
        <v>7930</v>
      </c>
      <c r="B3908" s="26" t="s">
        <v>7931</v>
      </c>
      <c r="C3908" s="13" t="s">
        <v>143</v>
      </c>
      <c r="D3908" s="12"/>
      <c r="E3908" s="14">
        <v>54070</v>
      </c>
      <c r="F3908" s="13" t="s">
        <v>163</v>
      </c>
    </row>
    <row r="3909" spans="1:6" x14ac:dyDescent="0.15">
      <c r="A3909" s="12" t="s">
        <v>7932</v>
      </c>
      <c r="B3909" s="26" t="s">
        <v>7933</v>
      </c>
      <c r="C3909" s="13" t="s">
        <v>143</v>
      </c>
      <c r="D3909" s="12"/>
      <c r="E3909" s="14">
        <v>38360</v>
      </c>
      <c r="F3909" s="13" t="s">
        <v>163</v>
      </c>
    </row>
    <row r="3910" spans="1:6" x14ac:dyDescent="0.15">
      <c r="A3910" s="12" t="s">
        <v>7934</v>
      </c>
      <c r="B3910" s="26" t="s">
        <v>7935</v>
      </c>
      <c r="C3910" s="13" t="s">
        <v>143</v>
      </c>
      <c r="D3910" s="12"/>
      <c r="E3910" s="14">
        <v>54070</v>
      </c>
      <c r="F3910" s="13" t="s">
        <v>163</v>
      </c>
    </row>
    <row r="3911" spans="1:6" x14ac:dyDescent="0.15">
      <c r="A3911" s="12" t="s">
        <v>7936</v>
      </c>
      <c r="B3911" s="26" t="s">
        <v>7937</v>
      </c>
      <c r="C3911" s="13" t="s">
        <v>143</v>
      </c>
      <c r="D3911" s="12"/>
      <c r="E3911" s="14">
        <v>54070</v>
      </c>
      <c r="F3911" s="13" t="s">
        <v>163</v>
      </c>
    </row>
    <row r="3912" spans="1:6" x14ac:dyDescent="0.15">
      <c r="A3912" s="12" t="s">
        <v>7938</v>
      </c>
      <c r="B3912" s="26" t="s">
        <v>7939</v>
      </c>
      <c r="C3912" s="13" t="s">
        <v>143</v>
      </c>
      <c r="D3912" s="12"/>
      <c r="E3912" s="14">
        <v>78340</v>
      </c>
      <c r="F3912" s="13" t="s">
        <v>163</v>
      </c>
    </row>
    <row r="3913" spans="1:6" x14ac:dyDescent="0.15">
      <c r="A3913" s="12" t="s">
        <v>7940</v>
      </c>
      <c r="B3913" s="26" t="s">
        <v>7941</v>
      </c>
      <c r="C3913" s="13" t="s">
        <v>143</v>
      </c>
      <c r="D3913" s="12"/>
      <c r="E3913" s="14">
        <v>58030</v>
      </c>
      <c r="F3913" s="13" t="s">
        <v>163</v>
      </c>
    </row>
    <row r="3914" spans="1:6" x14ac:dyDescent="0.15">
      <c r="A3914" s="12" t="s">
        <v>7942</v>
      </c>
      <c r="B3914" s="26" t="s">
        <v>7943</v>
      </c>
      <c r="C3914" s="13" t="s">
        <v>143</v>
      </c>
      <c r="D3914" s="12"/>
      <c r="E3914" s="14">
        <v>83820</v>
      </c>
      <c r="F3914" s="13" t="s">
        <v>163</v>
      </c>
    </row>
    <row r="3915" spans="1:6" x14ac:dyDescent="0.15">
      <c r="A3915" s="12" t="s">
        <v>7944</v>
      </c>
      <c r="B3915" s="26" t="s">
        <v>6029</v>
      </c>
      <c r="C3915" s="13" t="s">
        <v>143</v>
      </c>
      <c r="D3915" s="12"/>
      <c r="E3915" s="14">
        <v>45280</v>
      </c>
      <c r="F3915" s="13" t="s">
        <v>163</v>
      </c>
    </row>
    <row r="3916" spans="1:6" x14ac:dyDescent="0.15">
      <c r="A3916" s="12" t="s">
        <v>7945</v>
      </c>
      <c r="B3916" s="26" t="s">
        <v>7946</v>
      </c>
      <c r="C3916" s="13" t="s">
        <v>143</v>
      </c>
      <c r="D3916" s="12"/>
      <c r="E3916" s="14">
        <v>15230</v>
      </c>
      <c r="F3916" s="13" t="s">
        <v>163</v>
      </c>
    </row>
    <row r="3917" spans="1:6" x14ac:dyDescent="0.15">
      <c r="A3917" s="12" t="s">
        <v>7947</v>
      </c>
      <c r="B3917" s="26" t="s">
        <v>7948</v>
      </c>
      <c r="C3917" s="13" t="s">
        <v>136</v>
      </c>
      <c r="D3917" s="12"/>
      <c r="E3917" s="14">
        <v>0</v>
      </c>
      <c r="F3917" s="13" t="s">
        <v>163</v>
      </c>
    </row>
    <row r="3918" spans="1:6" x14ac:dyDescent="0.15">
      <c r="A3918" s="12" t="s">
        <v>7949</v>
      </c>
      <c r="B3918" s="12" t="s">
        <v>7950</v>
      </c>
      <c r="C3918" s="13" t="s">
        <v>143</v>
      </c>
      <c r="D3918" s="13"/>
      <c r="E3918" s="14">
        <v>43595</v>
      </c>
      <c r="F3918" s="13" t="s">
        <v>163</v>
      </c>
    </row>
    <row r="3919" spans="1:6" x14ac:dyDescent="0.15">
      <c r="A3919" s="12" t="s">
        <v>7951</v>
      </c>
      <c r="B3919" s="12" t="s">
        <v>7952</v>
      </c>
      <c r="C3919" s="13" t="s">
        <v>143</v>
      </c>
      <c r="D3919" s="13"/>
      <c r="E3919" s="14">
        <v>87195</v>
      </c>
      <c r="F3919" s="13" t="s">
        <v>163</v>
      </c>
    </row>
    <row r="3920" spans="1:6" x14ac:dyDescent="0.15">
      <c r="A3920" s="12" t="s">
        <v>7953</v>
      </c>
      <c r="B3920" s="12" t="s">
        <v>7954</v>
      </c>
      <c r="C3920" s="13" t="s">
        <v>143</v>
      </c>
      <c r="D3920" s="13"/>
      <c r="E3920" s="14">
        <v>29995</v>
      </c>
      <c r="F3920" s="13" t="s">
        <v>163</v>
      </c>
    </row>
    <row r="3921" spans="1:6" x14ac:dyDescent="0.15">
      <c r="A3921" s="12" t="s">
        <v>7955</v>
      </c>
      <c r="B3921" s="12" t="s">
        <v>7956</v>
      </c>
      <c r="C3921" s="13" t="s">
        <v>143</v>
      </c>
      <c r="D3921" s="13"/>
      <c r="E3921" s="14">
        <v>43595</v>
      </c>
      <c r="F3921" s="13" t="s">
        <v>163</v>
      </c>
    </row>
    <row r="3922" spans="1:6" x14ac:dyDescent="0.15">
      <c r="A3922" s="12" t="s">
        <v>7957</v>
      </c>
      <c r="B3922" s="12" t="s">
        <v>7958</v>
      </c>
      <c r="C3922" s="13" t="s">
        <v>143</v>
      </c>
      <c r="D3922" s="13"/>
      <c r="E3922" s="14">
        <v>87195</v>
      </c>
      <c r="F3922" s="13" t="s">
        <v>163</v>
      </c>
    </row>
    <row r="3923" spans="1:6" x14ac:dyDescent="0.15">
      <c r="A3923" s="12" t="s">
        <v>7959</v>
      </c>
      <c r="B3923" s="12" t="s">
        <v>7960</v>
      </c>
      <c r="C3923" s="13" t="s">
        <v>143</v>
      </c>
      <c r="D3923" s="13"/>
      <c r="E3923" s="14">
        <v>29995</v>
      </c>
      <c r="F3923" s="13" t="s">
        <v>163</v>
      </c>
    </row>
    <row r="3924" spans="1:6" x14ac:dyDescent="0.15">
      <c r="A3924" s="12" t="s">
        <v>7961</v>
      </c>
      <c r="B3924" s="26" t="s">
        <v>7962</v>
      </c>
      <c r="C3924" s="13" t="s">
        <v>139</v>
      </c>
      <c r="D3924" s="12"/>
      <c r="E3924" s="14">
        <v>0</v>
      </c>
      <c r="F3924" s="13" t="s">
        <v>163</v>
      </c>
    </row>
    <row r="3925" spans="1:6" x14ac:dyDescent="0.15">
      <c r="A3925" s="12" t="s">
        <v>7963</v>
      </c>
      <c r="B3925" s="26" t="s">
        <v>7964</v>
      </c>
      <c r="C3925" s="13" t="s">
        <v>139</v>
      </c>
      <c r="D3925" s="12"/>
      <c r="E3925" s="14">
        <v>0</v>
      </c>
      <c r="F3925" s="13" t="s">
        <v>163</v>
      </c>
    </row>
    <row r="3926" spans="1:6" x14ac:dyDescent="0.15">
      <c r="A3926" s="12" t="s">
        <v>7965</v>
      </c>
      <c r="B3926" s="26" t="s">
        <v>7966</v>
      </c>
      <c r="C3926" s="13" t="s">
        <v>136</v>
      </c>
      <c r="D3926" s="12"/>
      <c r="E3926" s="14">
        <v>2877</v>
      </c>
      <c r="F3926" s="13" t="s">
        <v>163</v>
      </c>
    </row>
    <row r="3927" spans="1:6" x14ac:dyDescent="0.15">
      <c r="A3927" s="12" t="s">
        <v>7967</v>
      </c>
      <c r="B3927" s="26" t="s">
        <v>7968</v>
      </c>
      <c r="C3927" s="13" t="s">
        <v>136</v>
      </c>
      <c r="D3927" s="12"/>
      <c r="E3927" s="14">
        <v>14319</v>
      </c>
      <c r="F3927" s="13" t="s">
        <v>163</v>
      </c>
    </row>
    <row r="3928" spans="1:6" x14ac:dyDescent="0.15">
      <c r="A3928" s="12" t="s">
        <v>7969</v>
      </c>
      <c r="B3928" s="12" t="s">
        <v>7970</v>
      </c>
      <c r="C3928" s="13" t="s">
        <v>136</v>
      </c>
      <c r="D3928" s="12"/>
      <c r="E3928" s="14">
        <v>148000</v>
      </c>
      <c r="F3928" s="13" t="s">
        <v>163</v>
      </c>
    </row>
    <row r="3929" spans="1:6" x14ac:dyDescent="0.15">
      <c r="A3929" s="12" t="s">
        <v>7971</v>
      </c>
      <c r="B3929" s="26" t="s">
        <v>7972</v>
      </c>
      <c r="C3929" s="13" t="s">
        <v>136</v>
      </c>
      <c r="D3929" s="12"/>
      <c r="E3929" s="14">
        <v>11174</v>
      </c>
      <c r="F3929" s="13" t="s">
        <v>163</v>
      </c>
    </row>
    <row r="3930" spans="1:6" x14ac:dyDescent="0.15">
      <c r="A3930" s="12" t="s">
        <v>7973</v>
      </c>
      <c r="B3930" s="26" t="s">
        <v>7974</v>
      </c>
      <c r="C3930" s="13" t="s">
        <v>136</v>
      </c>
      <c r="D3930" s="12"/>
      <c r="E3930" s="14">
        <v>32475</v>
      </c>
      <c r="F3930" s="13" t="s">
        <v>163</v>
      </c>
    </row>
    <row r="3931" spans="1:6" x14ac:dyDescent="0.15">
      <c r="A3931" s="12" t="s">
        <v>7975</v>
      </c>
      <c r="B3931" s="26" t="s">
        <v>7976</v>
      </c>
      <c r="C3931" s="13" t="s">
        <v>136</v>
      </c>
      <c r="D3931" s="12"/>
      <c r="E3931" s="14">
        <v>15442</v>
      </c>
      <c r="F3931" s="13" t="s">
        <v>163</v>
      </c>
    </row>
    <row r="3932" spans="1:6" x14ac:dyDescent="0.15">
      <c r="A3932" s="12" t="s">
        <v>7977</v>
      </c>
      <c r="B3932" s="12" t="s">
        <v>7978</v>
      </c>
      <c r="C3932" s="13" t="s">
        <v>136</v>
      </c>
      <c r="D3932" s="12"/>
      <c r="E3932" s="14">
        <v>295000</v>
      </c>
      <c r="F3932" s="13" t="s">
        <v>163</v>
      </c>
    </row>
    <row r="3933" spans="1:6" x14ac:dyDescent="0.15">
      <c r="A3933" s="12" t="s">
        <v>7979</v>
      </c>
      <c r="B3933" s="26" t="s">
        <v>7980</v>
      </c>
      <c r="C3933" s="13" t="s">
        <v>136</v>
      </c>
      <c r="D3933" s="12"/>
      <c r="E3933" s="14">
        <v>6327</v>
      </c>
      <c r="F3933" s="13" t="s">
        <v>163</v>
      </c>
    </row>
    <row r="3934" spans="1:6" x14ac:dyDescent="0.15">
      <c r="A3934" s="12" t="s">
        <v>7981</v>
      </c>
      <c r="B3934" s="26" t="s">
        <v>7982</v>
      </c>
      <c r="C3934" s="13" t="s">
        <v>136</v>
      </c>
      <c r="D3934" s="12"/>
      <c r="E3934" s="14">
        <v>23498</v>
      </c>
      <c r="F3934" s="13" t="s">
        <v>163</v>
      </c>
    </row>
    <row r="3935" spans="1:6" x14ac:dyDescent="0.15">
      <c r="A3935" s="12" t="s">
        <v>7983</v>
      </c>
      <c r="B3935" s="26" t="s">
        <v>7984</v>
      </c>
      <c r="C3935" s="13" t="s">
        <v>136</v>
      </c>
      <c r="D3935" s="12"/>
      <c r="E3935" s="14">
        <v>14895</v>
      </c>
      <c r="F3935" s="13" t="s">
        <v>163</v>
      </c>
    </row>
    <row r="3936" spans="1:6" x14ac:dyDescent="0.15">
      <c r="A3936" s="12" t="s">
        <v>7985</v>
      </c>
      <c r="B3936" s="26" t="s">
        <v>7986</v>
      </c>
      <c r="C3936" s="13" t="s">
        <v>136</v>
      </c>
      <c r="D3936" s="12"/>
      <c r="E3936" s="14">
        <v>20537</v>
      </c>
      <c r="F3936" s="13" t="s">
        <v>163</v>
      </c>
    </row>
    <row r="3937" spans="1:6" x14ac:dyDescent="0.15">
      <c r="A3937" s="12" t="s">
        <v>7987</v>
      </c>
      <c r="B3937" s="26" t="s">
        <v>7988</v>
      </c>
      <c r="C3937" s="13" t="s">
        <v>136</v>
      </c>
      <c r="D3937" s="12"/>
      <c r="E3937" s="14">
        <v>4484</v>
      </c>
      <c r="F3937" s="13" t="s">
        <v>163</v>
      </c>
    </row>
    <row r="3938" spans="1:6" x14ac:dyDescent="0.15">
      <c r="A3938" s="12" t="s">
        <v>7989</v>
      </c>
      <c r="B3938" s="26" t="s">
        <v>7990</v>
      </c>
      <c r="C3938" s="13" t="s">
        <v>136</v>
      </c>
      <c r="D3938" s="12"/>
      <c r="E3938" s="14">
        <v>18828</v>
      </c>
      <c r="F3938" s="13" t="s">
        <v>163</v>
      </c>
    </row>
    <row r="3939" spans="1:6" x14ac:dyDescent="0.15">
      <c r="A3939" s="12" t="s">
        <v>7991</v>
      </c>
      <c r="B3939" s="26" t="s">
        <v>7992</v>
      </c>
      <c r="C3939" s="13" t="s">
        <v>136</v>
      </c>
      <c r="D3939" s="12"/>
      <c r="E3939" s="14">
        <v>2073</v>
      </c>
      <c r="F3939" s="13" t="s">
        <v>163</v>
      </c>
    </row>
    <row r="3940" spans="1:6" x14ac:dyDescent="0.15">
      <c r="A3940" s="12" t="s">
        <v>7993</v>
      </c>
      <c r="B3940" s="26" t="s">
        <v>7994</v>
      </c>
      <c r="C3940" s="13" t="s">
        <v>136</v>
      </c>
      <c r="D3940" s="12"/>
      <c r="E3940" s="14">
        <v>2453</v>
      </c>
      <c r="F3940" s="13" t="s">
        <v>163</v>
      </c>
    </row>
    <row r="3941" spans="1:6" x14ac:dyDescent="0.15">
      <c r="A3941" s="12" t="s">
        <v>7995</v>
      </c>
      <c r="B3941" s="26" t="s">
        <v>7996</v>
      </c>
      <c r="C3941" s="13" t="s">
        <v>136</v>
      </c>
      <c r="D3941" s="12"/>
      <c r="E3941" s="14">
        <v>7445</v>
      </c>
      <c r="F3941" s="13" t="s">
        <v>163</v>
      </c>
    </row>
    <row r="3942" spans="1:6" x14ac:dyDescent="0.15">
      <c r="A3942" s="12" t="s">
        <v>7997</v>
      </c>
      <c r="B3942" s="26" t="s">
        <v>7998</v>
      </c>
      <c r="C3942" s="13" t="s">
        <v>136</v>
      </c>
      <c r="D3942" s="12"/>
      <c r="E3942" s="14">
        <v>1380</v>
      </c>
      <c r="F3942" s="13" t="s">
        <v>163</v>
      </c>
    </row>
    <row r="3943" spans="1:6" x14ac:dyDescent="0.15">
      <c r="A3943" s="12" t="s">
        <v>7999</v>
      </c>
      <c r="B3943" s="26" t="s">
        <v>8000</v>
      </c>
      <c r="C3943" s="13" t="s">
        <v>136</v>
      </c>
      <c r="D3943" s="12"/>
      <c r="E3943" s="14">
        <v>1251</v>
      </c>
      <c r="F3943" s="13" t="s">
        <v>163</v>
      </c>
    </row>
    <row r="3944" spans="1:6" x14ac:dyDescent="0.15">
      <c r="A3944" s="12" t="s">
        <v>8001</v>
      </c>
      <c r="B3944" s="26" t="s">
        <v>8002</v>
      </c>
      <c r="C3944" s="13" t="s">
        <v>136</v>
      </c>
      <c r="D3944" s="12"/>
      <c r="E3944" s="14">
        <v>5820</v>
      </c>
      <c r="F3944" s="13" t="s">
        <v>163</v>
      </c>
    </row>
    <row r="3945" spans="1:6" x14ac:dyDescent="0.15">
      <c r="A3945" s="12" t="s">
        <v>8003</v>
      </c>
      <c r="B3945" s="26" t="s">
        <v>8004</v>
      </c>
      <c r="C3945" s="13" t="s">
        <v>136</v>
      </c>
      <c r="D3945" s="12"/>
      <c r="E3945" s="14">
        <v>1391</v>
      </c>
      <c r="F3945" s="13" t="s">
        <v>163</v>
      </c>
    </row>
    <row r="3946" spans="1:6" x14ac:dyDescent="0.15">
      <c r="A3946" s="12" t="s">
        <v>8005</v>
      </c>
      <c r="B3946" s="26" t="s">
        <v>8006</v>
      </c>
      <c r="C3946" s="13" t="s">
        <v>136</v>
      </c>
      <c r="D3946" s="12"/>
      <c r="E3946" s="14">
        <v>660</v>
      </c>
      <c r="F3946" s="13" t="s">
        <v>163</v>
      </c>
    </row>
    <row r="3947" spans="1:6" x14ac:dyDescent="0.15">
      <c r="A3947" s="12" t="s">
        <v>8007</v>
      </c>
      <c r="B3947" s="26" t="s">
        <v>8008</v>
      </c>
      <c r="C3947" s="13" t="s">
        <v>136</v>
      </c>
      <c r="D3947" s="12"/>
      <c r="E3947" s="14">
        <v>2085</v>
      </c>
      <c r="F3947" s="13" t="s">
        <v>163</v>
      </c>
    </row>
    <row r="3948" spans="1:6" x14ac:dyDescent="0.15">
      <c r="A3948" s="12" t="s">
        <v>8009</v>
      </c>
      <c r="B3948" s="26" t="s">
        <v>8010</v>
      </c>
      <c r="C3948" s="13" t="s">
        <v>136</v>
      </c>
      <c r="D3948" s="13"/>
      <c r="E3948" s="14">
        <v>7760</v>
      </c>
      <c r="F3948" s="37" t="s">
        <v>163</v>
      </c>
    </row>
    <row r="3949" spans="1:6" x14ac:dyDescent="0.15">
      <c r="A3949" s="12" t="s">
        <v>8011</v>
      </c>
      <c r="B3949" s="26" t="s">
        <v>8012</v>
      </c>
      <c r="C3949" s="13" t="s">
        <v>136</v>
      </c>
      <c r="D3949" s="12"/>
      <c r="E3949" s="14">
        <v>7760</v>
      </c>
      <c r="F3949" s="13" t="s">
        <v>163</v>
      </c>
    </row>
    <row r="3950" spans="1:6" x14ac:dyDescent="0.15">
      <c r="A3950" s="12" t="s">
        <v>8013</v>
      </c>
      <c r="B3950" s="26" t="s">
        <v>8014</v>
      </c>
      <c r="C3950" s="13" t="s">
        <v>136</v>
      </c>
      <c r="D3950" s="13"/>
      <c r="E3950" s="14">
        <v>14430</v>
      </c>
      <c r="F3950" s="37" t="s">
        <v>163</v>
      </c>
    </row>
    <row r="3951" spans="1:6" x14ac:dyDescent="0.15">
      <c r="A3951" s="12" t="s">
        <v>8015</v>
      </c>
      <c r="B3951" s="26" t="s">
        <v>8016</v>
      </c>
      <c r="C3951" s="13" t="s">
        <v>136</v>
      </c>
      <c r="D3951" s="12"/>
      <c r="E3951" s="14">
        <v>14430</v>
      </c>
      <c r="F3951" s="13" t="s">
        <v>163</v>
      </c>
    </row>
    <row r="3952" spans="1:6" x14ac:dyDescent="0.15">
      <c r="A3952" s="12" t="s">
        <v>8017</v>
      </c>
      <c r="B3952" s="26" t="s">
        <v>8018</v>
      </c>
      <c r="C3952" s="13" t="s">
        <v>136</v>
      </c>
      <c r="D3952" s="12"/>
      <c r="E3952" s="14">
        <v>18350</v>
      </c>
      <c r="F3952" s="13" t="s">
        <v>163</v>
      </c>
    </row>
    <row r="3953" spans="1:6" x14ac:dyDescent="0.15">
      <c r="A3953" s="12" t="s">
        <v>8019</v>
      </c>
      <c r="B3953" s="26" t="s">
        <v>8020</v>
      </c>
      <c r="C3953" s="13" t="s">
        <v>136</v>
      </c>
      <c r="D3953" s="13"/>
      <c r="E3953" s="14">
        <v>12383</v>
      </c>
      <c r="F3953" s="37" t="s">
        <v>163</v>
      </c>
    </row>
    <row r="3954" spans="1:6" x14ac:dyDescent="0.15">
      <c r="A3954" s="12" t="s">
        <v>8021</v>
      </c>
      <c r="B3954" s="26" t="s">
        <v>8022</v>
      </c>
      <c r="C3954" s="13" t="s">
        <v>136</v>
      </c>
      <c r="D3954" s="12"/>
      <c r="E3954" s="14">
        <v>12383</v>
      </c>
      <c r="F3954" s="13" t="s">
        <v>163</v>
      </c>
    </row>
    <row r="3955" spans="1:6" x14ac:dyDescent="0.15">
      <c r="A3955" s="12" t="s">
        <v>8023</v>
      </c>
      <c r="B3955" s="26" t="s">
        <v>8024</v>
      </c>
      <c r="C3955" s="13" t="s">
        <v>136</v>
      </c>
      <c r="D3955" s="12"/>
      <c r="E3955" s="14">
        <v>6507</v>
      </c>
      <c r="F3955" s="13" t="s">
        <v>163</v>
      </c>
    </row>
    <row r="3956" spans="1:6" x14ac:dyDescent="0.15">
      <c r="A3956" s="12" t="s">
        <v>8025</v>
      </c>
      <c r="B3956" s="26" t="s">
        <v>8026</v>
      </c>
      <c r="C3956" s="13" t="s">
        <v>136</v>
      </c>
      <c r="D3956" s="13"/>
      <c r="E3956" s="14">
        <v>2872</v>
      </c>
      <c r="F3956" s="37" t="s">
        <v>163</v>
      </c>
    </row>
    <row r="3957" spans="1:6" x14ac:dyDescent="0.15">
      <c r="A3957" s="12" t="s">
        <v>8027</v>
      </c>
      <c r="B3957" s="26" t="s">
        <v>8028</v>
      </c>
      <c r="C3957" s="13" t="s">
        <v>136</v>
      </c>
      <c r="D3957" s="12"/>
      <c r="E3957" s="14">
        <v>2872</v>
      </c>
      <c r="F3957" s="13" t="s">
        <v>163</v>
      </c>
    </row>
    <row r="3958" spans="1:6" x14ac:dyDescent="0.15">
      <c r="A3958" s="12" t="s">
        <v>8029</v>
      </c>
      <c r="B3958" s="26" t="s">
        <v>8030</v>
      </c>
      <c r="C3958" s="13" t="s">
        <v>136</v>
      </c>
      <c r="D3958" s="13"/>
      <c r="E3958" s="14">
        <v>6905</v>
      </c>
      <c r="F3958" s="37" t="s">
        <v>163</v>
      </c>
    </row>
    <row r="3959" spans="1:6" x14ac:dyDescent="0.15">
      <c r="A3959" s="12" t="s">
        <v>8031</v>
      </c>
      <c r="B3959" s="26" t="s">
        <v>8032</v>
      </c>
      <c r="C3959" s="13" t="s">
        <v>136</v>
      </c>
      <c r="D3959" s="12"/>
      <c r="E3959" s="14">
        <v>6905</v>
      </c>
      <c r="F3959" s="13" t="s">
        <v>163</v>
      </c>
    </row>
    <row r="3960" spans="1:6" x14ac:dyDescent="0.15">
      <c r="A3960" s="12" t="s">
        <v>8033</v>
      </c>
      <c r="B3960" s="26" t="s">
        <v>8034</v>
      </c>
      <c r="C3960" s="13" t="s">
        <v>136</v>
      </c>
      <c r="D3960" s="13"/>
      <c r="E3960" s="14">
        <v>8256</v>
      </c>
      <c r="F3960" s="37" t="s">
        <v>163</v>
      </c>
    </row>
    <row r="3961" spans="1:6" x14ac:dyDescent="0.15">
      <c r="A3961" s="12" t="s">
        <v>8035</v>
      </c>
      <c r="B3961" s="26" t="s">
        <v>8036</v>
      </c>
      <c r="C3961" s="13" t="s">
        <v>136</v>
      </c>
      <c r="D3961" s="12"/>
      <c r="E3961" s="14">
        <v>8256</v>
      </c>
      <c r="F3961" s="13" t="s">
        <v>163</v>
      </c>
    </row>
    <row r="3962" spans="1:6" x14ac:dyDescent="0.15">
      <c r="A3962" s="12" t="s">
        <v>8037</v>
      </c>
      <c r="B3962" s="26" t="s">
        <v>8038</v>
      </c>
      <c r="C3962" s="13" t="s">
        <v>136</v>
      </c>
      <c r="D3962" s="12"/>
      <c r="E3962" s="14">
        <v>22696</v>
      </c>
      <c r="F3962" s="13" t="s">
        <v>163</v>
      </c>
    </row>
    <row r="3963" spans="1:6" x14ac:dyDescent="0.15">
      <c r="A3963" s="12" t="s">
        <v>8039</v>
      </c>
      <c r="B3963" s="26" t="s">
        <v>8040</v>
      </c>
      <c r="C3963" s="13" t="s">
        <v>136</v>
      </c>
      <c r="D3963" s="12"/>
      <c r="E3963" s="14">
        <v>23684</v>
      </c>
      <c r="F3963" s="13" t="s">
        <v>163</v>
      </c>
    </row>
    <row r="3964" spans="1:6" x14ac:dyDescent="0.15">
      <c r="A3964" s="12" t="s">
        <v>8041</v>
      </c>
      <c r="B3964" s="26" t="s">
        <v>8042</v>
      </c>
      <c r="C3964" s="13" t="s">
        <v>136</v>
      </c>
      <c r="D3964" s="12"/>
      <c r="E3964" s="14">
        <v>9470</v>
      </c>
      <c r="F3964" s="13" t="s">
        <v>163</v>
      </c>
    </row>
    <row r="3965" spans="1:6" x14ac:dyDescent="0.15">
      <c r="A3965" s="12" t="s">
        <v>8043</v>
      </c>
      <c r="B3965" s="26" t="s">
        <v>8044</v>
      </c>
      <c r="C3965" s="13" t="s">
        <v>136</v>
      </c>
      <c r="D3965" s="12"/>
      <c r="E3965" s="14">
        <v>15633</v>
      </c>
      <c r="F3965" s="13" t="s">
        <v>163</v>
      </c>
    </row>
    <row r="3966" spans="1:6" x14ac:dyDescent="0.15">
      <c r="A3966" s="12" t="s">
        <v>8045</v>
      </c>
      <c r="B3966" s="26" t="s">
        <v>8046</v>
      </c>
      <c r="C3966" s="13" t="s">
        <v>136</v>
      </c>
      <c r="D3966" s="12"/>
      <c r="E3966" s="14">
        <v>40922</v>
      </c>
      <c r="F3966" s="13" t="s">
        <v>163</v>
      </c>
    </row>
    <row r="3967" spans="1:6" x14ac:dyDescent="0.15">
      <c r="A3967" s="12" t="s">
        <v>8047</v>
      </c>
      <c r="B3967" s="26" t="s">
        <v>8048</v>
      </c>
      <c r="C3967" s="13" t="s">
        <v>136</v>
      </c>
      <c r="D3967" s="12"/>
      <c r="E3967" s="14">
        <v>1199</v>
      </c>
      <c r="F3967" s="13" t="s">
        <v>163</v>
      </c>
    </row>
    <row r="3968" spans="1:6" x14ac:dyDescent="0.15">
      <c r="A3968" s="12" t="s">
        <v>8049</v>
      </c>
      <c r="B3968" s="26" t="s">
        <v>8050</v>
      </c>
      <c r="C3968" s="13" t="s">
        <v>136</v>
      </c>
      <c r="D3968" s="12"/>
      <c r="E3968" s="14">
        <v>5977</v>
      </c>
      <c r="F3968" s="13" t="s">
        <v>163</v>
      </c>
    </row>
    <row r="3969" spans="1:6" x14ac:dyDescent="0.15">
      <c r="A3969" s="12" t="s">
        <v>8051</v>
      </c>
      <c r="B3969" s="26" t="s">
        <v>8052</v>
      </c>
      <c r="C3969" s="13" t="s">
        <v>136</v>
      </c>
      <c r="D3969" s="12"/>
      <c r="E3969" s="14">
        <v>11944</v>
      </c>
      <c r="F3969" s="13" t="s">
        <v>163</v>
      </c>
    </row>
    <row r="3970" spans="1:6" x14ac:dyDescent="0.15">
      <c r="A3970" s="12" t="s">
        <v>8053</v>
      </c>
      <c r="B3970" s="26" t="s">
        <v>8054</v>
      </c>
      <c r="C3970" s="13" t="s">
        <v>136</v>
      </c>
      <c r="D3970" s="12"/>
      <c r="E3970" s="14">
        <v>4483</v>
      </c>
      <c r="F3970" s="13" t="s">
        <v>163</v>
      </c>
    </row>
    <row r="3971" spans="1:6" x14ac:dyDescent="0.15">
      <c r="A3971" s="12" t="s">
        <v>8055</v>
      </c>
      <c r="B3971" s="26" t="s">
        <v>8056</v>
      </c>
      <c r="C3971" s="13" t="s">
        <v>136</v>
      </c>
      <c r="D3971" s="12"/>
      <c r="E3971" s="14">
        <v>2987</v>
      </c>
      <c r="F3971" s="13" t="s">
        <v>163</v>
      </c>
    </row>
    <row r="3972" spans="1:6" x14ac:dyDescent="0.15">
      <c r="A3972" s="12" t="s">
        <v>8057</v>
      </c>
      <c r="B3972" s="26" t="s">
        <v>8058</v>
      </c>
      <c r="C3972" s="13" t="s">
        <v>136</v>
      </c>
      <c r="D3972" s="12"/>
      <c r="E3972" s="14">
        <v>13773</v>
      </c>
      <c r="F3972" s="13" t="s">
        <v>163</v>
      </c>
    </row>
    <row r="3973" spans="1:6" x14ac:dyDescent="0.15">
      <c r="A3973" s="12" t="s">
        <v>8059</v>
      </c>
      <c r="B3973" s="26" t="s">
        <v>8060</v>
      </c>
      <c r="C3973" s="13" t="s">
        <v>136</v>
      </c>
      <c r="D3973" s="12"/>
      <c r="E3973" s="14">
        <v>5977</v>
      </c>
      <c r="F3973" s="13" t="s">
        <v>163</v>
      </c>
    </row>
    <row r="3974" spans="1:6" x14ac:dyDescent="0.15">
      <c r="A3974" s="12" t="s">
        <v>8061</v>
      </c>
      <c r="B3974" s="26" t="s">
        <v>8062</v>
      </c>
      <c r="C3974" s="13" t="s">
        <v>136</v>
      </c>
      <c r="D3974" s="12"/>
      <c r="E3974" s="14">
        <v>11944</v>
      </c>
      <c r="F3974" s="13" t="s">
        <v>163</v>
      </c>
    </row>
    <row r="3975" spans="1:6" x14ac:dyDescent="0.15">
      <c r="A3975" s="12" t="s">
        <v>8063</v>
      </c>
      <c r="B3975" s="26" t="s">
        <v>8064</v>
      </c>
      <c r="C3975" s="13" t="s">
        <v>136</v>
      </c>
      <c r="D3975" s="12"/>
      <c r="E3975" s="14">
        <v>20899</v>
      </c>
      <c r="F3975" s="13" t="s">
        <v>163</v>
      </c>
    </row>
    <row r="3976" spans="1:6" x14ac:dyDescent="0.15">
      <c r="A3976" s="12" t="s">
        <v>8065</v>
      </c>
      <c r="B3976" s="26" t="s">
        <v>8066</v>
      </c>
      <c r="C3976" s="13" t="s">
        <v>136</v>
      </c>
      <c r="D3976" s="12"/>
      <c r="E3976" s="14">
        <v>25727</v>
      </c>
      <c r="F3976" s="13" t="s">
        <v>163</v>
      </c>
    </row>
    <row r="3977" spans="1:6" x14ac:dyDescent="0.15">
      <c r="A3977" s="12" t="s">
        <v>8067</v>
      </c>
      <c r="B3977" s="26" t="s">
        <v>8068</v>
      </c>
      <c r="C3977" s="13" t="s">
        <v>136</v>
      </c>
      <c r="D3977" s="12"/>
      <c r="E3977" s="14">
        <v>16710</v>
      </c>
      <c r="F3977" s="13" t="s">
        <v>163</v>
      </c>
    </row>
    <row r="3978" spans="1:6" x14ac:dyDescent="0.15">
      <c r="A3978" s="12" t="s">
        <v>8069</v>
      </c>
      <c r="B3978" s="26" t="s">
        <v>8070</v>
      </c>
      <c r="C3978" s="13" t="s">
        <v>136</v>
      </c>
      <c r="D3978" s="12"/>
      <c r="E3978" s="14">
        <v>23684</v>
      </c>
      <c r="F3978" s="13" t="s">
        <v>163</v>
      </c>
    </row>
    <row r="3979" spans="1:6" x14ac:dyDescent="0.15">
      <c r="A3979" s="12" t="s">
        <v>8071</v>
      </c>
      <c r="B3979" s="26" t="s">
        <v>8072</v>
      </c>
      <c r="C3979" s="13" t="s">
        <v>136</v>
      </c>
      <c r="D3979" s="12"/>
      <c r="E3979" s="14">
        <v>9470</v>
      </c>
      <c r="F3979" s="13" t="s">
        <v>163</v>
      </c>
    </row>
    <row r="3980" spans="1:6" x14ac:dyDescent="0.15">
      <c r="A3980" s="12" t="s">
        <v>8073</v>
      </c>
      <c r="B3980" s="26" t="s">
        <v>8074</v>
      </c>
      <c r="C3980" s="13" t="s">
        <v>136</v>
      </c>
      <c r="D3980" s="12"/>
      <c r="E3980" s="14">
        <v>1506</v>
      </c>
      <c r="F3980" s="13" t="s">
        <v>163</v>
      </c>
    </row>
    <row r="3981" spans="1:6" x14ac:dyDescent="0.15">
      <c r="A3981" s="12" t="s">
        <v>8075</v>
      </c>
      <c r="B3981" s="26" t="s">
        <v>8076</v>
      </c>
      <c r="C3981" s="13" t="s">
        <v>136</v>
      </c>
      <c r="D3981" s="12"/>
      <c r="E3981" s="14">
        <v>15633</v>
      </c>
      <c r="F3981" s="13" t="s">
        <v>163</v>
      </c>
    </row>
    <row r="3982" spans="1:6" x14ac:dyDescent="0.15">
      <c r="A3982" s="12" t="s">
        <v>8077</v>
      </c>
      <c r="B3982" s="26" t="s">
        <v>8078</v>
      </c>
      <c r="C3982" s="13" t="s">
        <v>136</v>
      </c>
      <c r="D3982" s="12"/>
      <c r="E3982" s="14">
        <v>8120</v>
      </c>
      <c r="F3982" s="13" t="s">
        <v>163</v>
      </c>
    </row>
    <row r="3983" spans="1:6" x14ac:dyDescent="0.15">
      <c r="A3983" s="12" t="s">
        <v>8079</v>
      </c>
      <c r="B3983" s="26" t="s">
        <v>8080</v>
      </c>
      <c r="C3983" s="13" t="s">
        <v>136</v>
      </c>
      <c r="D3983" s="13"/>
      <c r="E3983" s="14">
        <v>6340</v>
      </c>
      <c r="F3983" s="37" t="s">
        <v>163</v>
      </c>
    </row>
    <row r="3984" spans="1:6" x14ac:dyDescent="0.15">
      <c r="A3984" s="12" t="s">
        <v>8081</v>
      </c>
      <c r="B3984" s="26" t="s">
        <v>8082</v>
      </c>
      <c r="C3984" s="13" t="s">
        <v>136</v>
      </c>
      <c r="D3984" s="12"/>
      <c r="E3984" s="14">
        <v>6340</v>
      </c>
      <c r="F3984" s="13" t="s">
        <v>163</v>
      </c>
    </row>
    <row r="3985" spans="1:6" x14ac:dyDescent="0.15">
      <c r="A3985" s="12" t="s">
        <v>8083</v>
      </c>
      <c r="B3985" s="26" t="s">
        <v>8084</v>
      </c>
      <c r="C3985" s="13" t="s">
        <v>136</v>
      </c>
      <c r="D3985" s="12"/>
      <c r="E3985" s="14">
        <v>2877</v>
      </c>
      <c r="F3985" s="13" t="s">
        <v>163</v>
      </c>
    </row>
    <row r="3986" spans="1:6" x14ac:dyDescent="0.15">
      <c r="A3986" s="12" t="s">
        <v>8085</v>
      </c>
      <c r="B3986" s="26" t="s">
        <v>8086</v>
      </c>
      <c r="C3986" s="13" t="s">
        <v>136</v>
      </c>
      <c r="D3986" s="12"/>
      <c r="E3986" s="14">
        <v>6330</v>
      </c>
      <c r="F3986" s="13" t="s">
        <v>163</v>
      </c>
    </row>
    <row r="3987" spans="1:6" x14ac:dyDescent="0.15">
      <c r="A3987" s="12" t="s">
        <v>8087</v>
      </c>
      <c r="B3987" s="26" t="s">
        <v>8088</v>
      </c>
      <c r="C3987" s="13" t="s">
        <v>136</v>
      </c>
      <c r="D3987" s="12"/>
      <c r="E3987" s="14">
        <v>4555</v>
      </c>
      <c r="F3987" s="13" t="s">
        <v>163</v>
      </c>
    </row>
    <row r="3988" spans="1:6" x14ac:dyDescent="0.15">
      <c r="A3988" s="12" t="s">
        <v>8089</v>
      </c>
      <c r="B3988" s="26" t="s">
        <v>8090</v>
      </c>
      <c r="C3988" s="13" t="s">
        <v>136</v>
      </c>
      <c r="D3988" s="12"/>
      <c r="E3988" s="14">
        <v>15820</v>
      </c>
      <c r="F3988" s="13" t="s">
        <v>163</v>
      </c>
    </row>
    <row r="3989" spans="1:6" x14ac:dyDescent="0.15">
      <c r="A3989" s="12" t="s">
        <v>8091</v>
      </c>
      <c r="B3989" s="26" t="s">
        <v>8092</v>
      </c>
      <c r="C3989" s="13" t="s">
        <v>136</v>
      </c>
      <c r="D3989" s="12"/>
      <c r="E3989" s="14">
        <v>5690</v>
      </c>
      <c r="F3989" s="13" t="s">
        <v>163</v>
      </c>
    </row>
    <row r="3990" spans="1:6" x14ac:dyDescent="0.15">
      <c r="A3990" s="12" t="s">
        <v>8093</v>
      </c>
      <c r="B3990" s="26" t="s">
        <v>8094</v>
      </c>
      <c r="C3990" s="13" t="s">
        <v>136</v>
      </c>
      <c r="D3990" s="12"/>
      <c r="E3990" s="14">
        <v>3170</v>
      </c>
      <c r="F3990" s="13" t="s">
        <v>163</v>
      </c>
    </row>
    <row r="3991" spans="1:6" x14ac:dyDescent="0.15">
      <c r="A3991" s="12" t="s">
        <v>8095</v>
      </c>
      <c r="B3991" s="26" t="s">
        <v>8096</v>
      </c>
      <c r="C3991" s="13" t="s">
        <v>136</v>
      </c>
      <c r="D3991" s="12"/>
      <c r="E3991" s="14">
        <v>2905</v>
      </c>
      <c r="F3991" s="13" t="s">
        <v>163</v>
      </c>
    </row>
    <row r="3992" spans="1:6" x14ac:dyDescent="0.15">
      <c r="A3992" s="12" t="s">
        <v>8097</v>
      </c>
      <c r="B3992" s="26" t="s">
        <v>8098</v>
      </c>
      <c r="C3992" s="13" t="s">
        <v>136</v>
      </c>
      <c r="D3992" s="12"/>
      <c r="E3992" s="14">
        <v>9395</v>
      </c>
      <c r="F3992" s="13" t="s">
        <v>163</v>
      </c>
    </row>
    <row r="3993" spans="1:6" x14ac:dyDescent="0.15">
      <c r="A3993" s="12" t="s">
        <v>8099</v>
      </c>
      <c r="B3993" s="12" t="s">
        <v>8100</v>
      </c>
      <c r="C3993" s="13" t="s">
        <v>136</v>
      </c>
      <c r="D3993" s="12"/>
      <c r="E3993" s="14">
        <v>6125</v>
      </c>
      <c r="F3993" s="13" t="s">
        <v>163</v>
      </c>
    </row>
    <row r="3994" spans="1:6" x14ac:dyDescent="0.15">
      <c r="A3994" s="12" t="s">
        <v>8101</v>
      </c>
      <c r="B3994" s="26" t="s">
        <v>8102</v>
      </c>
      <c r="C3994" s="13" t="s">
        <v>136</v>
      </c>
      <c r="D3994" s="12"/>
      <c r="E3994" s="14">
        <v>5460</v>
      </c>
      <c r="F3994" s="13" t="s">
        <v>163</v>
      </c>
    </row>
    <row r="3995" spans="1:6" x14ac:dyDescent="0.15">
      <c r="A3995" s="12" t="s">
        <v>8103</v>
      </c>
      <c r="B3995" s="12" t="s">
        <v>8104</v>
      </c>
      <c r="C3995" s="13" t="s">
        <v>136</v>
      </c>
      <c r="D3995" s="13"/>
      <c r="E3995" s="14">
        <v>15605</v>
      </c>
      <c r="F3995" s="13" t="s">
        <v>163</v>
      </c>
    </row>
    <row r="3996" spans="1:6" x14ac:dyDescent="0.15">
      <c r="A3996" s="12" t="s">
        <v>8105</v>
      </c>
      <c r="B3996" s="12" t="s">
        <v>8106</v>
      </c>
      <c r="C3996" s="13" t="s">
        <v>136</v>
      </c>
      <c r="D3996" s="13"/>
      <c r="E3996" s="14">
        <v>14165</v>
      </c>
      <c r="F3996" s="13" t="s">
        <v>163</v>
      </c>
    </row>
    <row r="3997" spans="1:6" x14ac:dyDescent="0.15">
      <c r="A3997" s="12" t="s">
        <v>8107</v>
      </c>
      <c r="B3997" s="26" t="s">
        <v>8108</v>
      </c>
      <c r="C3997" s="13" t="s">
        <v>143</v>
      </c>
      <c r="D3997" s="12"/>
      <c r="E3997" s="14">
        <v>0</v>
      </c>
      <c r="F3997" s="13" t="s">
        <v>163</v>
      </c>
    </row>
    <row r="3998" spans="1:6" x14ac:dyDescent="0.15">
      <c r="A3998" s="12" t="s">
        <v>8109</v>
      </c>
      <c r="B3998" s="26" t="s">
        <v>8110</v>
      </c>
      <c r="C3998" s="13" t="s">
        <v>143</v>
      </c>
      <c r="D3998" s="12"/>
      <c r="E3998" s="14">
        <v>0</v>
      </c>
      <c r="F3998" s="13" t="s">
        <v>163</v>
      </c>
    </row>
    <row r="3999" spans="1:6" x14ac:dyDescent="0.15">
      <c r="A3999" s="12" t="s">
        <v>8111</v>
      </c>
      <c r="B3999" s="26" t="s">
        <v>8112</v>
      </c>
      <c r="C3999" s="13" t="s">
        <v>143</v>
      </c>
      <c r="D3999" s="12"/>
      <c r="E3999" s="14">
        <v>0</v>
      </c>
      <c r="F3999" s="13" t="s">
        <v>163</v>
      </c>
    </row>
    <row r="4000" spans="1:6" x14ac:dyDescent="0.15">
      <c r="A4000" s="12" t="s">
        <v>8113</v>
      </c>
      <c r="B4000" s="26" t="s">
        <v>8114</v>
      </c>
      <c r="C4000" s="13" t="s">
        <v>143</v>
      </c>
      <c r="D4000" s="12"/>
      <c r="E4000" s="14">
        <v>0</v>
      </c>
      <c r="F4000" s="13" t="s">
        <v>163</v>
      </c>
    </row>
    <row r="4001" spans="1:6" x14ac:dyDescent="0.15">
      <c r="A4001" s="12" t="s">
        <v>8115</v>
      </c>
      <c r="B4001" s="26" t="s">
        <v>8116</v>
      </c>
      <c r="C4001" s="13" t="s">
        <v>136</v>
      </c>
      <c r="D4001" s="12"/>
      <c r="E4001" s="14">
        <v>1000</v>
      </c>
      <c r="F4001" s="13" t="s">
        <v>163</v>
      </c>
    </row>
    <row r="4002" spans="1:6" x14ac:dyDescent="0.15">
      <c r="A4002" s="12" t="s">
        <v>8117</v>
      </c>
      <c r="B4002" s="26" t="s">
        <v>8118</v>
      </c>
      <c r="C4002" s="13" t="s">
        <v>136</v>
      </c>
      <c r="D4002" s="12"/>
      <c r="E4002" s="14">
        <v>1000</v>
      </c>
      <c r="F4002" s="13" t="s">
        <v>163</v>
      </c>
    </row>
    <row r="4003" spans="1:6" x14ac:dyDescent="0.15">
      <c r="A4003" s="12" t="s">
        <v>8119</v>
      </c>
      <c r="B4003" s="26" t="s">
        <v>8120</v>
      </c>
      <c r="C4003" s="13" t="s">
        <v>136</v>
      </c>
      <c r="D4003" s="12"/>
      <c r="E4003" s="14">
        <v>4000</v>
      </c>
      <c r="F4003" s="13" t="s">
        <v>163</v>
      </c>
    </row>
    <row r="4004" spans="1:6" x14ac:dyDescent="0.15">
      <c r="A4004" s="12" t="s">
        <v>8121</v>
      </c>
      <c r="B4004" s="26" t="s">
        <v>8122</v>
      </c>
      <c r="C4004" s="13" t="s">
        <v>136</v>
      </c>
      <c r="D4004" s="12"/>
      <c r="E4004" s="14">
        <v>7500</v>
      </c>
      <c r="F4004" s="13" t="s">
        <v>163</v>
      </c>
    </row>
    <row r="4005" spans="1:6" x14ac:dyDescent="0.15">
      <c r="A4005" s="12" t="s">
        <v>8123</v>
      </c>
      <c r="B4005" s="26" t="s">
        <v>8124</v>
      </c>
      <c r="C4005" s="13" t="s">
        <v>136</v>
      </c>
      <c r="D4005" s="12"/>
      <c r="E4005" s="14">
        <v>4226</v>
      </c>
      <c r="F4005" s="13" t="s">
        <v>163</v>
      </c>
    </row>
    <row r="4006" spans="1:6" x14ac:dyDescent="0.15">
      <c r="A4006" s="12" t="s">
        <v>8125</v>
      </c>
      <c r="B4006" s="26" t="s">
        <v>8126</v>
      </c>
      <c r="C4006" s="13" t="s">
        <v>136</v>
      </c>
      <c r="D4006" s="12"/>
      <c r="E4006" s="14">
        <v>4226</v>
      </c>
      <c r="F4006" s="13" t="s">
        <v>163</v>
      </c>
    </row>
    <row r="4007" spans="1:6" x14ac:dyDescent="0.15">
      <c r="A4007" s="12" t="s">
        <v>8127</v>
      </c>
      <c r="B4007" s="26" t="s">
        <v>8128</v>
      </c>
      <c r="C4007" s="13" t="s">
        <v>136</v>
      </c>
      <c r="D4007" s="12"/>
      <c r="E4007" s="14">
        <v>12677</v>
      </c>
      <c r="F4007" s="13" t="s">
        <v>163</v>
      </c>
    </row>
    <row r="4008" spans="1:6" x14ac:dyDescent="0.15">
      <c r="A4008" s="12" t="s">
        <v>8129</v>
      </c>
      <c r="B4008" s="26" t="s">
        <v>8130</v>
      </c>
      <c r="C4008" s="13" t="s">
        <v>136</v>
      </c>
      <c r="D4008" s="12"/>
      <c r="E4008" s="14">
        <v>14766</v>
      </c>
      <c r="F4008" s="13" t="s">
        <v>163</v>
      </c>
    </row>
    <row r="4009" spans="1:6" x14ac:dyDescent="0.15">
      <c r="A4009" s="12" t="s">
        <v>8131</v>
      </c>
      <c r="B4009" s="26" t="s">
        <v>8132</v>
      </c>
      <c r="C4009" s="13" t="s">
        <v>136</v>
      </c>
      <c r="D4009" s="12"/>
      <c r="E4009" s="14">
        <v>7000</v>
      </c>
      <c r="F4009" s="13" t="s">
        <v>163</v>
      </c>
    </row>
    <row r="4010" spans="1:6" x14ac:dyDescent="0.15">
      <c r="A4010" s="12" t="s">
        <v>8133</v>
      </c>
      <c r="B4010" s="26" t="s">
        <v>8134</v>
      </c>
      <c r="C4010" s="13" t="s">
        <v>136</v>
      </c>
      <c r="D4010" s="12"/>
      <c r="E4010" s="14">
        <v>7000</v>
      </c>
      <c r="F4010" s="13" t="s">
        <v>163</v>
      </c>
    </row>
    <row r="4011" spans="1:6" x14ac:dyDescent="0.15">
      <c r="A4011" s="12" t="s">
        <v>8135</v>
      </c>
      <c r="B4011" s="26" t="s">
        <v>8136</v>
      </c>
      <c r="C4011" s="13" t="s">
        <v>136</v>
      </c>
      <c r="D4011" s="12"/>
      <c r="E4011" s="14">
        <v>10000</v>
      </c>
      <c r="F4011" s="13" t="s">
        <v>163</v>
      </c>
    </row>
    <row r="4012" spans="1:6" x14ac:dyDescent="0.15">
      <c r="A4012" s="12" t="s">
        <v>8137</v>
      </c>
      <c r="B4012" s="26" t="s">
        <v>8138</v>
      </c>
      <c r="C4012" s="13" t="s">
        <v>136</v>
      </c>
      <c r="D4012" s="12"/>
      <c r="E4012" s="14">
        <v>1395</v>
      </c>
      <c r="F4012" s="13" t="s">
        <v>163</v>
      </c>
    </row>
    <row r="4013" spans="1:6" x14ac:dyDescent="0.15">
      <c r="A4013" s="12" t="s">
        <v>8139</v>
      </c>
      <c r="B4013" s="12" t="s">
        <v>8140</v>
      </c>
      <c r="C4013" s="13" t="s">
        <v>143</v>
      </c>
      <c r="D4013" s="12"/>
      <c r="E4013" s="14">
        <v>12000</v>
      </c>
      <c r="F4013" s="13" t="s">
        <v>163</v>
      </c>
    </row>
    <row r="4014" spans="1:6" x14ac:dyDescent="0.15">
      <c r="A4014" s="12" t="s">
        <v>8141</v>
      </c>
      <c r="B4014" s="26" t="s">
        <v>8142</v>
      </c>
      <c r="C4014" s="13" t="s">
        <v>139</v>
      </c>
      <c r="D4014" s="12"/>
      <c r="E4014" s="14">
        <v>1000</v>
      </c>
      <c r="F4014" s="13" t="s">
        <v>163</v>
      </c>
    </row>
    <row r="4015" spans="1:6" x14ac:dyDescent="0.15">
      <c r="A4015" s="12" t="s">
        <v>8143</v>
      </c>
      <c r="B4015" s="12" t="s">
        <v>8144</v>
      </c>
      <c r="C4015" s="13" t="s">
        <v>139</v>
      </c>
      <c r="D4015" s="13"/>
      <c r="E4015" s="14">
        <v>1000</v>
      </c>
      <c r="F4015" s="13" t="s">
        <v>163</v>
      </c>
    </row>
    <row r="4016" spans="1:6" x14ac:dyDescent="0.15">
      <c r="A4016" s="12" t="s">
        <v>8145</v>
      </c>
      <c r="B4016" s="12" t="s">
        <v>8146</v>
      </c>
      <c r="C4016" s="13" t="s">
        <v>143</v>
      </c>
      <c r="D4016" s="13"/>
      <c r="E4016" s="14">
        <v>1000</v>
      </c>
      <c r="F4016" s="13" t="s">
        <v>163</v>
      </c>
    </row>
    <row r="4017" spans="1:6" x14ac:dyDescent="0.15">
      <c r="A4017" s="12" t="s">
        <v>8147</v>
      </c>
      <c r="B4017" s="26" t="s">
        <v>8148</v>
      </c>
      <c r="C4017" s="13" t="s">
        <v>145</v>
      </c>
      <c r="D4017" s="12"/>
      <c r="E4017" s="14">
        <v>1000</v>
      </c>
      <c r="F4017" s="13" t="s">
        <v>163</v>
      </c>
    </row>
    <row r="4018" spans="1:6" x14ac:dyDescent="0.15">
      <c r="A4018" s="12" t="s">
        <v>8149</v>
      </c>
      <c r="B4018" s="12" t="s">
        <v>8150</v>
      </c>
      <c r="C4018" s="13" t="s">
        <v>139</v>
      </c>
      <c r="D4018" s="13"/>
      <c r="E4018" s="14">
        <v>1000</v>
      </c>
      <c r="F4018" s="13" t="s">
        <v>163</v>
      </c>
    </row>
    <row r="4019" spans="1:6" x14ac:dyDescent="0.15">
      <c r="A4019" s="12" t="s">
        <v>8151</v>
      </c>
      <c r="B4019" s="12" t="s">
        <v>8152</v>
      </c>
      <c r="C4019" s="13" t="s">
        <v>140</v>
      </c>
      <c r="D4019" s="13"/>
      <c r="E4019" s="14">
        <v>1000</v>
      </c>
      <c r="F4019" s="13" t="s">
        <v>163</v>
      </c>
    </row>
    <row r="4020" spans="1:6" x14ac:dyDescent="0.15">
      <c r="A4020" s="12" t="s">
        <v>8153</v>
      </c>
      <c r="B4020" s="26" t="s">
        <v>8154</v>
      </c>
      <c r="C4020" s="13" t="s">
        <v>145</v>
      </c>
      <c r="D4020" s="12"/>
      <c r="E4020" s="14">
        <v>1000</v>
      </c>
      <c r="F4020" s="13" t="s">
        <v>163</v>
      </c>
    </row>
    <row r="4021" spans="1:6" x14ac:dyDescent="0.15">
      <c r="A4021" s="12" t="s">
        <v>8155</v>
      </c>
      <c r="B4021" s="26" t="s">
        <v>8156</v>
      </c>
      <c r="C4021" s="13" t="s">
        <v>146</v>
      </c>
      <c r="D4021" s="12"/>
      <c r="E4021" s="14">
        <v>0</v>
      </c>
      <c r="F4021" s="13" t="s">
        <v>163</v>
      </c>
    </row>
    <row r="4022" spans="1:6" x14ac:dyDescent="0.15">
      <c r="A4022" s="12" t="s">
        <v>8157</v>
      </c>
      <c r="B4022" s="26" t="s">
        <v>8158</v>
      </c>
      <c r="C4022" s="13" t="s">
        <v>143</v>
      </c>
      <c r="D4022" s="12"/>
      <c r="E4022" s="14">
        <v>0</v>
      </c>
      <c r="F4022" s="13" t="s">
        <v>163</v>
      </c>
    </row>
    <row r="4023" spans="1:6" x14ac:dyDescent="0.15">
      <c r="A4023" s="12" t="s">
        <v>8159</v>
      </c>
      <c r="B4023" s="12" t="s">
        <v>8160</v>
      </c>
      <c r="C4023" s="13" t="s">
        <v>143</v>
      </c>
      <c r="D4023" s="12"/>
      <c r="E4023" s="14">
        <v>795</v>
      </c>
      <c r="F4023" s="13" t="s">
        <v>163</v>
      </c>
    </row>
    <row r="4024" spans="1:6" x14ac:dyDescent="0.15">
      <c r="A4024" s="12" t="s">
        <v>8161</v>
      </c>
      <c r="B4024" s="26" t="s">
        <v>8162</v>
      </c>
      <c r="C4024" s="13" t="s">
        <v>143</v>
      </c>
      <c r="D4024" s="12"/>
      <c r="E4024" s="14">
        <v>0</v>
      </c>
      <c r="F4024" s="13" t="s">
        <v>163</v>
      </c>
    </row>
    <row r="4025" spans="1:6" x14ac:dyDescent="0.15">
      <c r="A4025" s="12" t="s">
        <v>8163</v>
      </c>
      <c r="B4025" s="26" t="s">
        <v>8164</v>
      </c>
      <c r="C4025" s="13" t="s">
        <v>139</v>
      </c>
      <c r="D4025" s="12"/>
      <c r="E4025" s="14">
        <v>0</v>
      </c>
      <c r="F4025" s="13" t="s">
        <v>163</v>
      </c>
    </row>
    <row r="4026" spans="1:6" x14ac:dyDescent="0.15">
      <c r="A4026" s="12" t="s">
        <v>8165</v>
      </c>
      <c r="B4026" s="26" t="s">
        <v>8166</v>
      </c>
      <c r="C4026" s="13" t="s">
        <v>139</v>
      </c>
      <c r="D4026" s="12"/>
      <c r="E4026" s="14">
        <v>0</v>
      </c>
      <c r="F4026" s="13" t="s">
        <v>163</v>
      </c>
    </row>
    <row r="4027" spans="1:6" x14ac:dyDescent="0.15">
      <c r="A4027" s="12" t="s">
        <v>8167</v>
      </c>
      <c r="B4027" s="26" t="s">
        <v>8168</v>
      </c>
      <c r="C4027" s="13" t="s">
        <v>139</v>
      </c>
      <c r="D4027" s="12"/>
      <c r="E4027" s="14">
        <v>21000</v>
      </c>
      <c r="F4027" s="13" t="s">
        <v>163</v>
      </c>
    </row>
    <row r="4028" spans="1:6" x14ac:dyDescent="0.15">
      <c r="A4028" s="12" t="s">
        <v>8169</v>
      </c>
      <c r="B4028" s="26" t="s">
        <v>8170</v>
      </c>
      <c r="C4028" s="13" t="s">
        <v>139</v>
      </c>
      <c r="D4028" s="13"/>
      <c r="E4028" s="14">
        <v>21000</v>
      </c>
      <c r="F4028" s="37" t="s">
        <v>163</v>
      </c>
    </row>
    <row r="4029" spans="1:6" x14ac:dyDescent="0.15">
      <c r="A4029" s="12" t="s">
        <v>8171</v>
      </c>
      <c r="B4029" s="26" t="s">
        <v>8172</v>
      </c>
      <c r="C4029" s="13" t="s">
        <v>143</v>
      </c>
      <c r="D4029" s="12"/>
      <c r="E4029" s="14">
        <v>14500</v>
      </c>
      <c r="F4029" s="13" t="s">
        <v>163</v>
      </c>
    </row>
    <row r="4030" spans="1:6" x14ac:dyDescent="0.15">
      <c r="A4030" s="12" t="s">
        <v>8173</v>
      </c>
      <c r="B4030" s="26" t="s">
        <v>8174</v>
      </c>
      <c r="C4030" s="13" t="s">
        <v>143</v>
      </c>
      <c r="D4030" s="12"/>
      <c r="E4030" s="14">
        <v>14500</v>
      </c>
      <c r="F4030" s="13" t="s">
        <v>163</v>
      </c>
    </row>
    <row r="4031" spans="1:6" x14ac:dyDescent="0.15">
      <c r="A4031" s="12" t="s">
        <v>8175</v>
      </c>
      <c r="B4031" s="26" t="s">
        <v>8176</v>
      </c>
      <c r="C4031" s="13" t="s">
        <v>139</v>
      </c>
      <c r="D4031" s="12"/>
      <c r="E4031" s="14">
        <v>21000</v>
      </c>
      <c r="F4031" s="13" t="s">
        <v>163</v>
      </c>
    </row>
    <row r="4032" spans="1:6" x14ac:dyDescent="0.15">
      <c r="A4032" s="12" t="s">
        <v>8177</v>
      </c>
      <c r="B4032" s="26" t="s">
        <v>8178</v>
      </c>
      <c r="C4032" s="13" t="s">
        <v>139</v>
      </c>
      <c r="D4032" s="13"/>
      <c r="E4032" s="14">
        <v>21000</v>
      </c>
      <c r="F4032" s="37" t="s">
        <v>163</v>
      </c>
    </row>
    <row r="4033" spans="1:6" x14ac:dyDescent="0.15">
      <c r="A4033" s="12" t="s">
        <v>8179</v>
      </c>
      <c r="B4033" s="26" t="s">
        <v>8180</v>
      </c>
      <c r="C4033" s="13" t="s">
        <v>143</v>
      </c>
      <c r="D4033" s="12"/>
      <c r="E4033" s="14">
        <v>14500</v>
      </c>
      <c r="F4033" s="13" t="s">
        <v>163</v>
      </c>
    </row>
    <row r="4034" spans="1:6" x14ac:dyDescent="0.15">
      <c r="A4034" s="12" t="s">
        <v>8181</v>
      </c>
      <c r="B4034" s="26" t="s">
        <v>8182</v>
      </c>
      <c r="C4034" s="13" t="s">
        <v>143</v>
      </c>
      <c r="D4034" s="12"/>
      <c r="E4034" s="14">
        <v>14500</v>
      </c>
      <c r="F4034" s="13" t="s">
        <v>163</v>
      </c>
    </row>
    <row r="4035" spans="1:6" x14ac:dyDescent="0.15">
      <c r="A4035" s="12" t="s">
        <v>8183</v>
      </c>
      <c r="B4035" s="26" t="s">
        <v>8184</v>
      </c>
      <c r="C4035" s="13" t="s">
        <v>136</v>
      </c>
      <c r="D4035" s="12"/>
      <c r="E4035" s="14">
        <v>3452</v>
      </c>
      <c r="F4035" s="13" t="s">
        <v>163</v>
      </c>
    </row>
    <row r="4036" spans="1:6" x14ac:dyDescent="0.15">
      <c r="A4036" s="12" t="s">
        <v>8185</v>
      </c>
      <c r="B4036" s="12" t="s">
        <v>8186</v>
      </c>
      <c r="C4036" s="13" t="s">
        <v>139</v>
      </c>
      <c r="D4036" s="13"/>
      <c r="E4036" s="14" t="s">
        <v>2975</v>
      </c>
      <c r="F4036" s="13" t="s">
        <v>163</v>
      </c>
    </row>
    <row r="4037" spans="1:6" x14ac:dyDescent="0.15">
      <c r="A4037" s="12" t="s">
        <v>8187</v>
      </c>
      <c r="B4037" s="12" t="s">
        <v>8188</v>
      </c>
      <c r="C4037" s="13" t="s">
        <v>139</v>
      </c>
      <c r="D4037" s="13"/>
      <c r="E4037" s="14">
        <v>0</v>
      </c>
      <c r="F4037" s="13" t="s">
        <v>163</v>
      </c>
    </row>
    <row r="4038" spans="1:6" x14ac:dyDescent="0.15">
      <c r="A4038" s="30" t="s">
        <v>8189</v>
      </c>
      <c r="B4038" s="31" t="s">
        <v>8190</v>
      </c>
      <c r="C4038" s="32" t="s">
        <v>139</v>
      </c>
      <c r="D4038" s="32"/>
      <c r="E4038" s="14" t="s">
        <v>2975</v>
      </c>
      <c r="F4038" s="32" t="s">
        <v>163</v>
      </c>
    </row>
    <row r="4039" spans="1:6" x14ac:dyDescent="0.15">
      <c r="A4039" s="30" t="s">
        <v>8191</v>
      </c>
      <c r="B4039" s="31" t="s">
        <v>8192</v>
      </c>
      <c r="C4039" s="32" t="s">
        <v>139</v>
      </c>
      <c r="D4039" s="32"/>
      <c r="E4039" s="14" t="s">
        <v>2975</v>
      </c>
      <c r="F4039" s="32" t="s">
        <v>163</v>
      </c>
    </row>
    <row r="4040" spans="1:6" x14ac:dyDescent="0.15">
      <c r="A4040" s="12" t="s">
        <v>8193</v>
      </c>
      <c r="B4040" s="26" t="s">
        <v>8194</v>
      </c>
      <c r="C4040" s="13" t="s">
        <v>139</v>
      </c>
      <c r="D4040" s="12"/>
      <c r="E4040" s="14">
        <v>0</v>
      </c>
      <c r="F4040" s="13" t="s">
        <v>163</v>
      </c>
    </row>
    <row r="4041" spans="1:6" x14ac:dyDescent="0.15">
      <c r="A4041" s="30" t="s">
        <v>8195</v>
      </c>
      <c r="B4041" s="31" t="s">
        <v>8196</v>
      </c>
      <c r="C4041" s="32" t="s">
        <v>139</v>
      </c>
      <c r="D4041" s="32"/>
      <c r="E4041" s="14" t="s">
        <v>2975</v>
      </c>
      <c r="F4041" s="32" t="s">
        <v>163</v>
      </c>
    </row>
    <row r="4042" spans="1:6" x14ac:dyDescent="0.15">
      <c r="A4042" s="30" t="s">
        <v>8197</v>
      </c>
      <c r="B4042" s="31" t="s">
        <v>8198</v>
      </c>
      <c r="C4042" s="32" t="s">
        <v>139</v>
      </c>
      <c r="D4042" s="32"/>
      <c r="E4042" s="14" t="s">
        <v>2975</v>
      </c>
      <c r="F4042" s="32" t="s">
        <v>163</v>
      </c>
    </row>
    <row r="4043" spans="1:6" x14ac:dyDescent="0.15">
      <c r="A4043" s="12" t="s">
        <v>8199</v>
      </c>
      <c r="B4043" s="26" t="s">
        <v>8200</v>
      </c>
      <c r="C4043" s="13" t="s">
        <v>139</v>
      </c>
      <c r="D4043" s="12"/>
      <c r="E4043" s="14">
        <v>0</v>
      </c>
      <c r="F4043" s="13" t="s">
        <v>163</v>
      </c>
    </row>
    <row r="4044" spans="1:6" x14ac:dyDescent="0.15">
      <c r="A4044" s="12" t="s">
        <v>8201</v>
      </c>
      <c r="B4044" s="12" t="s">
        <v>8202</v>
      </c>
      <c r="C4044" s="13" t="s">
        <v>139</v>
      </c>
      <c r="D4044" s="13"/>
      <c r="E4044" s="14" t="s">
        <v>2975</v>
      </c>
      <c r="F4044" s="13" t="s">
        <v>163</v>
      </c>
    </row>
    <row r="4045" spans="1:6" x14ac:dyDescent="0.15">
      <c r="A4045" s="30" t="s">
        <v>8203</v>
      </c>
      <c r="B4045" s="31" t="s">
        <v>8204</v>
      </c>
      <c r="C4045" s="32" t="s">
        <v>139</v>
      </c>
      <c r="D4045" s="32"/>
      <c r="E4045" s="14" t="s">
        <v>2975</v>
      </c>
      <c r="F4045" s="32" t="s">
        <v>163</v>
      </c>
    </row>
    <row r="4046" spans="1:6" x14ac:dyDescent="0.15">
      <c r="A4046" s="30" t="s">
        <v>8205</v>
      </c>
      <c r="B4046" s="31" t="s">
        <v>8206</v>
      </c>
      <c r="C4046" s="32" t="s">
        <v>139</v>
      </c>
      <c r="D4046" s="32"/>
      <c r="E4046" s="14" t="s">
        <v>2975</v>
      </c>
      <c r="F4046" s="32" t="s">
        <v>163</v>
      </c>
    </row>
    <row r="4047" spans="1:6" x14ac:dyDescent="0.15">
      <c r="A4047" s="12" t="s">
        <v>8207</v>
      </c>
      <c r="B4047" s="26" t="s">
        <v>8208</v>
      </c>
      <c r="C4047" s="13" t="s">
        <v>139</v>
      </c>
      <c r="D4047" s="12"/>
      <c r="E4047" s="14">
        <v>0</v>
      </c>
      <c r="F4047" s="13" t="s">
        <v>163</v>
      </c>
    </row>
    <row r="4048" spans="1:6" x14ac:dyDescent="0.15">
      <c r="A4048" s="30" t="s">
        <v>8209</v>
      </c>
      <c r="B4048" s="31" t="s">
        <v>8210</v>
      </c>
      <c r="C4048" s="32" t="s">
        <v>139</v>
      </c>
      <c r="D4048" s="32"/>
      <c r="E4048" s="14" t="s">
        <v>2975</v>
      </c>
      <c r="F4048" s="32" t="s">
        <v>163</v>
      </c>
    </row>
    <row r="4049" spans="1:6" x14ac:dyDescent="0.15">
      <c r="A4049" s="30" t="s">
        <v>8211</v>
      </c>
      <c r="B4049" s="31" t="s">
        <v>8212</v>
      </c>
      <c r="C4049" s="32" t="s">
        <v>139</v>
      </c>
      <c r="D4049" s="32"/>
      <c r="E4049" s="14" t="s">
        <v>2975</v>
      </c>
      <c r="F4049" s="32" t="s">
        <v>163</v>
      </c>
    </row>
    <row r="4050" spans="1:6" x14ac:dyDescent="0.15">
      <c r="A4050" s="12" t="s">
        <v>8213</v>
      </c>
      <c r="B4050" s="26" t="s">
        <v>8214</v>
      </c>
      <c r="C4050" s="13" t="s">
        <v>139</v>
      </c>
      <c r="D4050" s="12"/>
      <c r="E4050" s="14">
        <v>0</v>
      </c>
      <c r="F4050" s="13" t="s">
        <v>163</v>
      </c>
    </row>
    <row r="4051" spans="1:6" x14ac:dyDescent="0.15">
      <c r="A4051" s="12" t="s">
        <v>8215</v>
      </c>
      <c r="B4051" s="26" t="s">
        <v>8216</v>
      </c>
      <c r="C4051" s="13" t="s">
        <v>143</v>
      </c>
      <c r="D4051" s="12"/>
      <c r="E4051" s="14">
        <v>0</v>
      </c>
      <c r="F4051" s="13" t="s">
        <v>163</v>
      </c>
    </row>
    <row r="4052" spans="1:6" x14ac:dyDescent="0.15">
      <c r="A4052" s="12" t="s">
        <v>8217</v>
      </c>
      <c r="B4052" s="26" t="s">
        <v>8218</v>
      </c>
      <c r="C4052" s="13" t="s">
        <v>136</v>
      </c>
      <c r="D4052" s="12"/>
      <c r="E4052" s="14">
        <v>3446</v>
      </c>
      <c r="F4052" s="13" t="s">
        <v>163</v>
      </c>
    </row>
    <row r="4053" spans="1:6" x14ac:dyDescent="0.15">
      <c r="A4053" s="12" t="s">
        <v>8219</v>
      </c>
      <c r="B4053" s="26" t="s">
        <v>8220</v>
      </c>
      <c r="C4053" s="13" t="s">
        <v>136</v>
      </c>
      <c r="D4053" s="13"/>
      <c r="E4053" s="14">
        <v>3446</v>
      </c>
      <c r="F4053" s="37" t="s">
        <v>163</v>
      </c>
    </row>
    <row r="4054" spans="1:6" x14ac:dyDescent="0.15">
      <c r="A4054" s="12" t="s">
        <v>8221</v>
      </c>
      <c r="B4054" s="26" t="s">
        <v>8222</v>
      </c>
      <c r="C4054" s="13" t="s">
        <v>136</v>
      </c>
      <c r="D4054" s="12"/>
      <c r="E4054" s="14">
        <v>5743</v>
      </c>
      <c r="F4054" s="13" t="s">
        <v>163</v>
      </c>
    </row>
    <row r="4055" spans="1:6" x14ac:dyDescent="0.15">
      <c r="A4055" s="12" t="s">
        <v>8223</v>
      </c>
      <c r="B4055" s="26" t="s">
        <v>8224</v>
      </c>
      <c r="C4055" s="13" t="s">
        <v>136</v>
      </c>
      <c r="D4055" s="13"/>
      <c r="E4055" s="14">
        <v>5743</v>
      </c>
      <c r="F4055" s="37" t="s">
        <v>163</v>
      </c>
    </row>
    <row r="4056" spans="1:6" x14ac:dyDescent="0.15">
      <c r="A4056" s="12" t="s">
        <v>8225</v>
      </c>
      <c r="B4056" s="26" t="s">
        <v>8226</v>
      </c>
      <c r="C4056" s="13" t="s">
        <v>136</v>
      </c>
      <c r="D4056" s="12"/>
      <c r="E4056" s="14">
        <v>3216</v>
      </c>
      <c r="F4056" s="13" t="s">
        <v>163</v>
      </c>
    </row>
    <row r="4057" spans="1:6" x14ac:dyDescent="0.15">
      <c r="A4057" s="12" t="s">
        <v>8227</v>
      </c>
      <c r="B4057" s="26" t="s">
        <v>8228</v>
      </c>
      <c r="C4057" s="13" t="s">
        <v>136</v>
      </c>
      <c r="D4057" s="13"/>
      <c r="E4057" s="14">
        <v>3216</v>
      </c>
      <c r="F4057" s="37" t="s">
        <v>163</v>
      </c>
    </row>
    <row r="4058" spans="1:6" x14ac:dyDescent="0.15">
      <c r="A4058" s="12" t="s">
        <v>8229</v>
      </c>
      <c r="B4058" s="26" t="s">
        <v>8230</v>
      </c>
      <c r="C4058" s="13" t="s">
        <v>136</v>
      </c>
      <c r="D4058" s="12"/>
      <c r="E4058" s="14">
        <v>1286</v>
      </c>
      <c r="F4058" s="13" t="s">
        <v>163</v>
      </c>
    </row>
    <row r="4059" spans="1:6" x14ac:dyDescent="0.15">
      <c r="A4059" s="12" t="s">
        <v>8231</v>
      </c>
      <c r="B4059" s="26" t="s">
        <v>8232</v>
      </c>
      <c r="C4059" s="13" t="s">
        <v>136</v>
      </c>
      <c r="D4059" s="12"/>
      <c r="E4059" s="14">
        <v>919</v>
      </c>
      <c r="F4059" s="13" t="s">
        <v>163</v>
      </c>
    </row>
    <row r="4060" spans="1:6" x14ac:dyDescent="0.15">
      <c r="A4060" s="12" t="s">
        <v>8233</v>
      </c>
      <c r="B4060" s="26" t="s">
        <v>8234</v>
      </c>
      <c r="C4060" s="13" t="s">
        <v>136</v>
      </c>
      <c r="D4060" s="12"/>
      <c r="E4060" s="14">
        <v>2529</v>
      </c>
      <c r="F4060" s="13" t="s">
        <v>163</v>
      </c>
    </row>
    <row r="4061" spans="1:6" x14ac:dyDescent="0.15">
      <c r="A4061" s="12" t="s">
        <v>8235</v>
      </c>
      <c r="B4061" s="26" t="s">
        <v>8236</v>
      </c>
      <c r="C4061" s="13" t="s">
        <v>136</v>
      </c>
      <c r="D4061" s="12"/>
      <c r="E4061" s="14">
        <v>4215</v>
      </c>
      <c r="F4061" s="13" t="s">
        <v>163</v>
      </c>
    </row>
    <row r="4062" spans="1:6" x14ac:dyDescent="0.15">
      <c r="A4062" s="12" t="s">
        <v>8237</v>
      </c>
      <c r="B4062" s="12" t="s">
        <v>8238</v>
      </c>
      <c r="C4062" s="13" t="s">
        <v>136</v>
      </c>
      <c r="D4062" s="13"/>
      <c r="E4062" s="14">
        <v>3381</v>
      </c>
      <c r="F4062" s="13" t="s">
        <v>163</v>
      </c>
    </row>
    <row r="4063" spans="1:6" x14ac:dyDescent="0.15">
      <c r="A4063" s="12" t="s">
        <v>8239</v>
      </c>
      <c r="B4063" s="12" t="s">
        <v>8240</v>
      </c>
      <c r="C4063" s="13" t="s">
        <v>136</v>
      </c>
      <c r="D4063" s="13"/>
      <c r="E4063" s="14">
        <v>3381</v>
      </c>
      <c r="F4063" s="13" t="s">
        <v>163</v>
      </c>
    </row>
    <row r="4064" spans="1:6" x14ac:dyDescent="0.15">
      <c r="A4064" s="12" t="s">
        <v>8241</v>
      </c>
      <c r="B4064" s="26" t="s">
        <v>8242</v>
      </c>
      <c r="C4064" s="13" t="s">
        <v>136</v>
      </c>
      <c r="D4064" s="12"/>
      <c r="E4064" s="14">
        <v>3676</v>
      </c>
      <c r="F4064" s="13" t="s">
        <v>163</v>
      </c>
    </row>
    <row r="4065" spans="1:6" x14ac:dyDescent="0.15">
      <c r="A4065" s="12" t="s">
        <v>8243</v>
      </c>
      <c r="B4065" s="26" t="s">
        <v>8244</v>
      </c>
      <c r="C4065" s="13" t="s">
        <v>136</v>
      </c>
      <c r="D4065" s="13"/>
      <c r="E4065" s="14">
        <v>3676</v>
      </c>
      <c r="F4065" s="37" t="s">
        <v>163</v>
      </c>
    </row>
    <row r="4066" spans="1:6" x14ac:dyDescent="0.15">
      <c r="A4066" s="12" t="s">
        <v>8245</v>
      </c>
      <c r="B4066" s="26" t="s">
        <v>8246</v>
      </c>
      <c r="C4066" s="13" t="s">
        <v>136</v>
      </c>
      <c r="D4066" s="12"/>
      <c r="E4066" s="14">
        <v>7122</v>
      </c>
      <c r="F4066" s="13" t="s">
        <v>163</v>
      </c>
    </row>
    <row r="4067" spans="1:6" x14ac:dyDescent="0.15">
      <c r="A4067" s="12" t="s">
        <v>8247</v>
      </c>
      <c r="B4067" s="26" t="s">
        <v>8248</v>
      </c>
      <c r="C4067" s="13" t="s">
        <v>136</v>
      </c>
      <c r="D4067" s="12"/>
      <c r="E4067" s="14">
        <v>5468</v>
      </c>
      <c r="F4067" s="13" t="s">
        <v>163</v>
      </c>
    </row>
    <row r="4068" spans="1:6" x14ac:dyDescent="0.15">
      <c r="A4068" s="12" t="s">
        <v>8249</v>
      </c>
      <c r="B4068" s="26" t="s">
        <v>8250</v>
      </c>
      <c r="C4068" s="13" t="s">
        <v>136</v>
      </c>
      <c r="D4068" s="12"/>
      <c r="E4068" s="14">
        <v>8086</v>
      </c>
      <c r="F4068" s="13" t="s">
        <v>163</v>
      </c>
    </row>
    <row r="4069" spans="1:6" x14ac:dyDescent="0.15">
      <c r="A4069" s="12" t="s">
        <v>8251</v>
      </c>
      <c r="B4069" s="26" t="s">
        <v>8252</v>
      </c>
      <c r="C4069" s="13" t="s">
        <v>136</v>
      </c>
      <c r="D4069" s="13"/>
      <c r="E4069" s="14">
        <v>8086</v>
      </c>
      <c r="F4069" s="37" t="s">
        <v>163</v>
      </c>
    </row>
    <row r="4070" spans="1:6" x14ac:dyDescent="0.15">
      <c r="A4070" s="12" t="s">
        <v>8253</v>
      </c>
      <c r="B4070" s="26" t="s">
        <v>8254</v>
      </c>
      <c r="C4070" s="13" t="s">
        <v>136</v>
      </c>
      <c r="D4070" s="12"/>
      <c r="E4070" s="14">
        <v>7811</v>
      </c>
      <c r="F4070" s="13" t="s">
        <v>163</v>
      </c>
    </row>
    <row r="4071" spans="1:6" x14ac:dyDescent="0.15">
      <c r="A4071" s="12" t="s">
        <v>8255</v>
      </c>
      <c r="B4071" s="26" t="s">
        <v>8256</v>
      </c>
      <c r="C4071" s="13" t="s">
        <v>136</v>
      </c>
      <c r="D4071" s="13"/>
      <c r="E4071" s="14">
        <v>7811</v>
      </c>
      <c r="F4071" s="37" t="s">
        <v>163</v>
      </c>
    </row>
    <row r="4072" spans="1:6" x14ac:dyDescent="0.15">
      <c r="A4072" s="12" t="s">
        <v>8257</v>
      </c>
      <c r="B4072" s="26" t="s">
        <v>8258</v>
      </c>
      <c r="C4072" s="13" t="s">
        <v>136</v>
      </c>
      <c r="D4072" s="12"/>
      <c r="E4072" s="14">
        <v>5743</v>
      </c>
      <c r="F4072" s="13" t="s">
        <v>163</v>
      </c>
    </row>
    <row r="4073" spans="1:6" x14ac:dyDescent="0.15">
      <c r="A4073" s="12" t="s">
        <v>8259</v>
      </c>
      <c r="B4073" s="26" t="s">
        <v>8260</v>
      </c>
      <c r="C4073" s="13" t="s">
        <v>136</v>
      </c>
      <c r="D4073" s="13"/>
      <c r="E4073" s="14">
        <v>5743</v>
      </c>
      <c r="F4073" s="37" t="s">
        <v>163</v>
      </c>
    </row>
    <row r="4074" spans="1:6" x14ac:dyDescent="0.15">
      <c r="A4074" s="12" t="s">
        <v>8261</v>
      </c>
      <c r="B4074" s="26" t="s">
        <v>8262</v>
      </c>
      <c r="C4074" s="13" t="s">
        <v>136</v>
      </c>
      <c r="D4074" s="12"/>
      <c r="E4074" s="14">
        <v>3216</v>
      </c>
      <c r="F4074" s="13" t="s">
        <v>163</v>
      </c>
    </row>
    <row r="4075" spans="1:6" x14ac:dyDescent="0.15">
      <c r="A4075" s="12" t="s">
        <v>8263</v>
      </c>
      <c r="B4075" s="26" t="s">
        <v>8264</v>
      </c>
      <c r="C4075" s="13" t="s">
        <v>136</v>
      </c>
      <c r="D4075" s="13"/>
      <c r="E4075" s="14">
        <v>3216</v>
      </c>
      <c r="F4075" s="37" t="s">
        <v>163</v>
      </c>
    </row>
    <row r="4076" spans="1:6" x14ac:dyDescent="0.15">
      <c r="A4076" s="12" t="s">
        <v>8265</v>
      </c>
      <c r="B4076" s="26" t="s">
        <v>8266</v>
      </c>
      <c r="C4076" s="13" t="s">
        <v>139</v>
      </c>
      <c r="D4076" s="12"/>
      <c r="E4076" s="14">
        <v>17600</v>
      </c>
      <c r="F4076" s="13" t="s">
        <v>163</v>
      </c>
    </row>
    <row r="4077" spans="1:6" x14ac:dyDescent="0.15">
      <c r="A4077" s="12" t="s">
        <v>8267</v>
      </c>
      <c r="B4077" s="26" t="s">
        <v>8268</v>
      </c>
      <c r="C4077" s="13" t="s">
        <v>139</v>
      </c>
      <c r="D4077" s="13"/>
      <c r="E4077" s="14">
        <v>17600</v>
      </c>
      <c r="F4077" s="37" t="s">
        <v>163</v>
      </c>
    </row>
    <row r="4078" spans="1:6" x14ac:dyDescent="0.15">
      <c r="A4078" s="12" t="s">
        <v>8269</v>
      </c>
      <c r="B4078" s="26" t="s">
        <v>8270</v>
      </c>
      <c r="C4078" s="13" t="s">
        <v>139</v>
      </c>
      <c r="D4078" s="12"/>
      <c r="E4078" s="14">
        <v>17600</v>
      </c>
      <c r="F4078" s="13" t="s">
        <v>163</v>
      </c>
    </row>
    <row r="4079" spans="1:6" x14ac:dyDescent="0.15">
      <c r="A4079" s="12" t="s">
        <v>8271</v>
      </c>
      <c r="B4079" s="26" t="s">
        <v>8272</v>
      </c>
      <c r="C4079" s="13" t="s">
        <v>136</v>
      </c>
      <c r="D4079" s="12"/>
      <c r="E4079" s="14">
        <v>28944</v>
      </c>
      <c r="F4079" s="13" t="s">
        <v>163</v>
      </c>
    </row>
    <row r="4080" spans="1:6" x14ac:dyDescent="0.15">
      <c r="A4080" s="12" t="s">
        <v>8273</v>
      </c>
      <c r="B4080" s="26" t="s">
        <v>8274</v>
      </c>
      <c r="C4080" s="13" t="s">
        <v>136</v>
      </c>
      <c r="D4080" s="12"/>
      <c r="E4080" s="14">
        <v>14472</v>
      </c>
      <c r="F4080" s="13" t="s">
        <v>163</v>
      </c>
    </row>
    <row r="4081" spans="1:6" x14ac:dyDescent="0.15">
      <c r="A4081" s="12" t="s">
        <v>8275</v>
      </c>
      <c r="B4081" s="26" t="s">
        <v>8276</v>
      </c>
      <c r="C4081" s="13" t="s">
        <v>136</v>
      </c>
      <c r="D4081" s="12"/>
      <c r="E4081" s="14">
        <v>24815</v>
      </c>
      <c r="F4081" s="13" t="s">
        <v>163</v>
      </c>
    </row>
    <row r="4082" spans="1:6" x14ac:dyDescent="0.15">
      <c r="A4082" s="12" t="s">
        <v>8277</v>
      </c>
      <c r="B4082" s="26" t="s">
        <v>8278</v>
      </c>
      <c r="C4082" s="13" t="s">
        <v>136</v>
      </c>
      <c r="D4082" s="13"/>
      <c r="E4082" s="14">
        <v>38020</v>
      </c>
      <c r="F4082" s="13" t="s">
        <v>163</v>
      </c>
    </row>
    <row r="4083" spans="1:6" x14ac:dyDescent="0.15">
      <c r="A4083" s="12" t="s">
        <v>8279</v>
      </c>
      <c r="B4083" s="26" t="s">
        <v>8280</v>
      </c>
      <c r="C4083" s="13" t="s">
        <v>136</v>
      </c>
      <c r="D4083" s="13"/>
      <c r="E4083" s="14">
        <v>19010</v>
      </c>
      <c r="F4083" s="13" t="s">
        <v>163</v>
      </c>
    </row>
    <row r="4084" spans="1:6" x14ac:dyDescent="0.15">
      <c r="A4084" s="12" t="s">
        <v>8281</v>
      </c>
      <c r="B4084" s="26" t="s">
        <v>8282</v>
      </c>
      <c r="C4084" s="13" t="s">
        <v>136</v>
      </c>
      <c r="D4084" s="13"/>
      <c r="E4084" s="14">
        <v>19010</v>
      </c>
      <c r="F4084" s="37" t="s">
        <v>163</v>
      </c>
    </row>
    <row r="4085" spans="1:6" x14ac:dyDescent="0.15">
      <c r="A4085" s="12" t="s">
        <v>8283</v>
      </c>
      <c r="B4085" s="26" t="s">
        <v>8284</v>
      </c>
      <c r="C4085" s="13" t="s">
        <v>136</v>
      </c>
      <c r="D4085" s="13"/>
      <c r="E4085" s="14">
        <v>32590</v>
      </c>
      <c r="F4085" s="13" t="s">
        <v>163</v>
      </c>
    </row>
    <row r="4086" spans="1:6" x14ac:dyDescent="0.15">
      <c r="A4086" s="12" t="s">
        <v>8285</v>
      </c>
      <c r="B4086" s="26" t="s">
        <v>8286</v>
      </c>
      <c r="C4086" s="13" t="s">
        <v>136</v>
      </c>
      <c r="D4086" s="13"/>
      <c r="E4086" s="14">
        <v>32590</v>
      </c>
      <c r="F4086" s="37" t="s">
        <v>163</v>
      </c>
    </row>
    <row r="4087" spans="1:6" x14ac:dyDescent="0.15">
      <c r="A4087" s="12" t="s">
        <v>8287</v>
      </c>
      <c r="B4087" s="26" t="s">
        <v>8288</v>
      </c>
      <c r="C4087" s="13" t="s">
        <v>136</v>
      </c>
      <c r="D4087" s="13"/>
      <c r="E4087" s="14">
        <v>10685</v>
      </c>
      <c r="F4087" s="13" t="s">
        <v>163</v>
      </c>
    </row>
    <row r="4088" spans="1:6" x14ac:dyDescent="0.15">
      <c r="A4088" s="12" t="s">
        <v>8289</v>
      </c>
      <c r="B4088" s="26" t="s">
        <v>8290</v>
      </c>
      <c r="C4088" s="13" t="s">
        <v>136</v>
      </c>
      <c r="D4088" s="13"/>
      <c r="E4088" s="14">
        <v>10685</v>
      </c>
      <c r="F4088" s="37" t="s">
        <v>163</v>
      </c>
    </row>
    <row r="4089" spans="1:6" x14ac:dyDescent="0.15">
      <c r="A4089" s="12" t="s">
        <v>8291</v>
      </c>
      <c r="B4089" s="26" t="s">
        <v>8292</v>
      </c>
      <c r="C4089" s="13" t="s">
        <v>136</v>
      </c>
      <c r="D4089" s="12"/>
      <c r="E4089" s="14">
        <v>28944</v>
      </c>
      <c r="F4089" s="13" t="s">
        <v>163</v>
      </c>
    </row>
    <row r="4090" spans="1:6" x14ac:dyDescent="0.15">
      <c r="A4090" s="12" t="s">
        <v>8293</v>
      </c>
      <c r="B4090" s="26" t="s">
        <v>8294</v>
      </c>
      <c r="C4090" s="13" t="s">
        <v>136</v>
      </c>
      <c r="D4090" s="12"/>
      <c r="E4090" s="14">
        <v>14472</v>
      </c>
      <c r="F4090" s="13" t="s">
        <v>163</v>
      </c>
    </row>
    <row r="4091" spans="1:6" x14ac:dyDescent="0.15">
      <c r="A4091" s="12" t="s">
        <v>8295</v>
      </c>
      <c r="B4091" s="26" t="s">
        <v>8296</v>
      </c>
      <c r="C4091" s="13" t="s">
        <v>136</v>
      </c>
      <c r="D4091" s="12"/>
      <c r="E4091" s="14">
        <v>19296</v>
      </c>
      <c r="F4091" s="13" t="s">
        <v>163</v>
      </c>
    </row>
    <row r="4092" spans="1:6" x14ac:dyDescent="0.15">
      <c r="A4092" s="12" t="s">
        <v>8297</v>
      </c>
      <c r="B4092" s="26" t="s">
        <v>8298</v>
      </c>
      <c r="C4092" s="13" t="s">
        <v>136</v>
      </c>
      <c r="D4092" s="13"/>
      <c r="E4092" s="14">
        <v>19296</v>
      </c>
      <c r="F4092" s="37" t="s">
        <v>163</v>
      </c>
    </row>
    <row r="4093" spans="1:6" x14ac:dyDescent="0.15">
      <c r="A4093" s="12" t="s">
        <v>8299</v>
      </c>
      <c r="B4093" s="26" t="s">
        <v>8300</v>
      </c>
      <c r="C4093" s="13" t="s">
        <v>136</v>
      </c>
      <c r="D4093" s="12"/>
      <c r="E4093" s="14">
        <v>9648</v>
      </c>
      <c r="F4093" s="13" t="s">
        <v>163</v>
      </c>
    </row>
    <row r="4094" spans="1:6" x14ac:dyDescent="0.15">
      <c r="A4094" s="12" t="s">
        <v>8301</v>
      </c>
      <c r="B4094" s="26" t="s">
        <v>8302</v>
      </c>
      <c r="C4094" s="13" t="s">
        <v>136</v>
      </c>
      <c r="D4094" s="13"/>
      <c r="E4094" s="14">
        <v>9648</v>
      </c>
      <c r="F4094" s="37" t="s">
        <v>163</v>
      </c>
    </row>
    <row r="4095" spans="1:6" x14ac:dyDescent="0.15">
      <c r="A4095" s="12" t="s">
        <v>8303</v>
      </c>
      <c r="B4095" s="26" t="s">
        <v>8304</v>
      </c>
      <c r="C4095" s="13" t="s">
        <v>136</v>
      </c>
      <c r="D4095" s="12"/>
      <c r="E4095" s="14">
        <v>12407</v>
      </c>
      <c r="F4095" s="13" t="s">
        <v>163</v>
      </c>
    </row>
    <row r="4096" spans="1:6" x14ac:dyDescent="0.15">
      <c r="A4096" s="12" t="s">
        <v>8305</v>
      </c>
      <c r="B4096" s="26" t="s">
        <v>8306</v>
      </c>
      <c r="C4096" s="13" t="s">
        <v>136</v>
      </c>
      <c r="D4096" s="12"/>
      <c r="E4096" s="14">
        <v>24815</v>
      </c>
      <c r="F4096" s="13" t="s">
        <v>163</v>
      </c>
    </row>
    <row r="4097" spans="1:6" x14ac:dyDescent="0.15">
      <c r="A4097" s="12" t="s">
        <v>8307</v>
      </c>
      <c r="B4097" s="26" t="s">
        <v>8308</v>
      </c>
      <c r="C4097" s="13" t="s">
        <v>136</v>
      </c>
      <c r="D4097" s="12"/>
      <c r="E4097" s="14">
        <v>24815</v>
      </c>
      <c r="F4097" s="13" t="s">
        <v>163</v>
      </c>
    </row>
    <row r="4098" spans="1:6" x14ac:dyDescent="0.15">
      <c r="A4098" s="12" t="s">
        <v>8309</v>
      </c>
      <c r="B4098" s="26" t="s">
        <v>8310</v>
      </c>
      <c r="C4098" s="13" t="s">
        <v>136</v>
      </c>
      <c r="D4098" s="12"/>
      <c r="E4098" s="14">
        <v>8087</v>
      </c>
      <c r="F4098" s="13" t="s">
        <v>163</v>
      </c>
    </row>
    <row r="4099" spans="1:6" x14ac:dyDescent="0.15">
      <c r="A4099" s="12" t="s">
        <v>8311</v>
      </c>
      <c r="B4099" s="26" t="s">
        <v>8312</v>
      </c>
      <c r="C4099" s="13" t="s">
        <v>136</v>
      </c>
      <c r="D4099" s="12"/>
      <c r="E4099" s="14">
        <v>13612</v>
      </c>
      <c r="F4099" s="13" t="s">
        <v>163</v>
      </c>
    </row>
    <row r="4100" spans="1:6" x14ac:dyDescent="0.15">
      <c r="A4100" s="12" t="s">
        <v>8313</v>
      </c>
      <c r="B4100" s="26" t="s">
        <v>8314</v>
      </c>
      <c r="C4100" s="13" t="s">
        <v>136</v>
      </c>
      <c r="D4100" s="13"/>
      <c r="E4100" s="14">
        <v>13612</v>
      </c>
      <c r="F4100" s="37" t="s">
        <v>163</v>
      </c>
    </row>
    <row r="4101" spans="1:6" x14ac:dyDescent="0.15">
      <c r="A4101" s="12" t="s">
        <v>8315</v>
      </c>
      <c r="B4101" s="26" t="s">
        <v>8316</v>
      </c>
      <c r="C4101" s="13" t="s">
        <v>136</v>
      </c>
      <c r="D4101" s="12"/>
      <c r="E4101" s="14">
        <v>5468</v>
      </c>
      <c r="F4101" s="13" t="s">
        <v>163</v>
      </c>
    </row>
    <row r="4102" spans="1:6" x14ac:dyDescent="0.15">
      <c r="A4102" s="12" t="s">
        <v>8317</v>
      </c>
      <c r="B4102" s="26" t="s">
        <v>8318</v>
      </c>
      <c r="C4102" s="13" t="s">
        <v>136</v>
      </c>
      <c r="D4102" s="12"/>
      <c r="E4102" s="14">
        <v>13224</v>
      </c>
      <c r="F4102" s="13" t="s">
        <v>163</v>
      </c>
    </row>
    <row r="4103" spans="1:6" x14ac:dyDescent="0.15">
      <c r="A4103" s="12" t="s">
        <v>8319</v>
      </c>
      <c r="B4103" s="26" t="s">
        <v>8320</v>
      </c>
      <c r="C4103" s="13" t="s">
        <v>136</v>
      </c>
      <c r="D4103" s="13"/>
      <c r="E4103" s="14">
        <v>13224</v>
      </c>
      <c r="F4103" s="37" t="s">
        <v>163</v>
      </c>
    </row>
    <row r="4104" spans="1:6" x14ac:dyDescent="0.15">
      <c r="A4104" s="12" t="s">
        <v>8321</v>
      </c>
      <c r="B4104" s="26" t="s">
        <v>8322</v>
      </c>
      <c r="C4104" s="13" t="s">
        <v>136</v>
      </c>
      <c r="D4104" s="12"/>
      <c r="E4104" s="14">
        <v>7811</v>
      </c>
      <c r="F4104" s="13" t="s">
        <v>163</v>
      </c>
    </row>
    <row r="4105" spans="1:6" x14ac:dyDescent="0.15">
      <c r="A4105" s="12" t="s">
        <v>8323</v>
      </c>
      <c r="B4105" s="26" t="s">
        <v>8324</v>
      </c>
      <c r="C4105" s="13" t="s">
        <v>136</v>
      </c>
      <c r="D4105" s="13"/>
      <c r="E4105" s="14">
        <v>7811</v>
      </c>
      <c r="F4105" s="37" t="s">
        <v>163</v>
      </c>
    </row>
    <row r="4106" spans="1:6" x14ac:dyDescent="0.15">
      <c r="A4106" s="12" t="s">
        <v>8325</v>
      </c>
      <c r="B4106" s="26" t="s">
        <v>8326</v>
      </c>
      <c r="C4106" s="13" t="s">
        <v>136</v>
      </c>
      <c r="D4106" s="12"/>
      <c r="E4106" s="14">
        <v>11486</v>
      </c>
      <c r="F4106" s="13" t="s">
        <v>163</v>
      </c>
    </row>
    <row r="4107" spans="1:6" x14ac:dyDescent="0.15">
      <c r="A4107" s="12" t="s">
        <v>8327</v>
      </c>
      <c r="B4107" s="26" t="s">
        <v>8328</v>
      </c>
      <c r="C4107" s="13" t="s">
        <v>136</v>
      </c>
      <c r="D4107" s="13"/>
      <c r="E4107" s="14">
        <v>11486</v>
      </c>
      <c r="F4107" s="37" t="s">
        <v>163</v>
      </c>
    </row>
    <row r="4108" spans="1:6" x14ac:dyDescent="0.15">
      <c r="A4108" s="12" t="s">
        <v>8329</v>
      </c>
      <c r="B4108" s="26" t="s">
        <v>8330</v>
      </c>
      <c r="C4108" s="13" t="s">
        <v>136</v>
      </c>
      <c r="D4108" s="12"/>
      <c r="E4108" s="14">
        <v>13234</v>
      </c>
      <c r="F4108" s="13" t="s">
        <v>163</v>
      </c>
    </row>
    <row r="4109" spans="1:6" x14ac:dyDescent="0.15">
      <c r="A4109" s="12" t="s">
        <v>8331</v>
      </c>
      <c r="B4109" s="26" t="s">
        <v>8332</v>
      </c>
      <c r="C4109" s="13" t="s">
        <v>136</v>
      </c>
      <c r="D4109" s="13"/>
      <c r="E4109" s="14">
        <v>13234</v>
      </c>
      <c r="F4109" s="37" t="s">
        <v>163</v>
      </c>
    </row>
    <row r="4110" spans="1:6" x14ac:dyDescent="0.15">
      <c r="A4110" s="12" t="s">
        <v>8333</v>
      </c>
      <c r="B4110" s="26" t="s">
        <v>8334</v>
      </c>
      <c r="C4110" s="13" t="s">
        <v>139</v>
      </c>
      <c r="D4110" s="12"/>
      <c r="E4110" s="14">
        <v>17600</v>
      </c>
      <c r="F4110" s="13" t="s">
        <v>163</v>
      </c>
    </row>
    <row r="4111" spans="1:6" x14ac:dyDescent="0.15">
      <c r="A4111" s="12" t="s">
        <v>8335</v>
      </c>
      <c r="B4111" s="26" t="s">
        <v>8336</v>
      </c>
      <c r="C4111" s="13" t="s">
        <v>139</v>
      </c>
      <c r="D4111" s="13"/>
      <c r="E4111" s="14">
        <v>23800</v>
      </c>
      <c r="F4111" s="37" t="s">
        <v>163</v>
      </c>
    </row>
    <row r="4112" spans="1:6" x14ac:dyDescent="0.15">
      <c r="A4112" s="12" t="s">
        <v>8337</v>
      </c>
      <c r="B4112" s="26" t="s">
        <v>8338</v>
      </c>
      <c r="C4112" s="13" t="s">
        <v>136</v>
      </c>
      <c r="D4112" s="12"/>
      <c r="E4112" s="14">
        <v>28944</v>
      </c>
      <c r="F4112" s="13" t="s">
        <v>163</v>
      </c>
    </row>
    <row r="4113" spans="1:6" x14ac:dyDescent="0.15">
      <c r="A4113" s="12" t="s">
        <v>8339</v>
      </c>
      <c r="B4113" s="26" t="s">
        <v>8340</v>
      </c>
      <c r="C4113" s="13" t="s">
        <v>136</v>
      </c>
      <c r="D4113" s="12"/>
      <c r="E4113" s="14">
        <v>14472</v>
      </c>
      <c r="F4113" s="13" t="s">
        <v>163</v>
      </c>
    </row>
    <row r="4114" spans="1:6" x14ac:dyDescent="0.15">
      <c r="A4114" s="12" t="s">
        <v>8341</v>
      </c>
      <c r="B4114" s="26" t="s">
        <v>8342</v>
      </c>
      <c r="C4114" s="13" t="s">
        <v>136</v>
      </c>
      <c r="D4114" s="12"/>
      <c r="E4114" s="14">
        <v>19296</v>
      </c>
      <c r="F4114" s="13" t="s">
        <v>163</v>
      </c>
    </row>
    <row r="4115" spans="1:6" x14ac:dyDescent="0.15">
      <c r="A4115" s="12" t="s">
        <v>8343</v>
      </c>
      <c r="B4115" s="26" t="s">
        <v>8344</v>
      </c>
      <c r="C4115" s="13" t="s">
        <v>136</v>
      </c>
      <c r="D4115" s="13"/>
      <c r="E4115" s="14">
        <v>19296</v>
      </c>
      <c r="F4115" s="37" t="s">
        <v>163</v>
      </c>
    </row>
    <row r="4116" spans="1:6" x14ac:dyDescent="0.15">
      <c r="A4116" s="12" t="s">
        <v>8345</v>
      </c>
      <c r="B4116" s="26" t="s">
        <v>8346</v>
      </c>
      <c r="C4116" s="13" t="s">
        <v>136</v>
      </c>
      <c r="D4116" s="12"/>
      <c r="E4116" s="14">
        <v>9648</v>
      </c>
      <c r="F4116" s="13" t="s">
        <v>163</v>
      </c>
    </row>
    <row r="4117" spans="1:6" x14ac:dyDescent="0.15">
      <c r="A4117" s="12" t="s">
        <v>8347</v>
      </c>
      <c r="B4117" s="26" t="s">
        <v>8348</v>
      </c>
      <c r="C4117" s="13" t="s">
        <v>136</v>
      </c>
      <c r="D4117" s="13"/>
      <c r="E4117" s="14">
        <v>9648</v>
      </c>
      <c r="F4117" s="37" t="s">
        <v>163</v>
      </c>
    </row>
    <row r="4118" spans="1:6" x14ac:dyDescent="0.15">
      <c r="A4118" s="12" t="s">
        <v>8349</v>
      </c>
      <c r="B4118" s="26" t="s">
        <v>8350</v>
      </c>
      <c r="C4118" s="13" t="s">
        <v>136</v>
      </c>
      <c r="D4118" s="12"/>
      <c r="E4118" s="14">
        <v>12407</v>
      </c>
      <c r="F4118" s="13" t="s">
        <v>163</v>
      </c>
    </row>
    <row r="4119" spans="1:6" x14ac:dyDescent="0.15">
      <c r="A4119" s="12" t="s">
        <v>8351</v>
      </c>
      <c r="B4119" s="26" t="s">
        <v>8352</v>
      </c>
      <c r="C4119" s="13" t="s">
        <v>136</v>
      </c>
      <c r="D4119" s="12"/>
      <c r="E4119" s="14">
        <v>24815</v>
      </c>
      <c r="F4119" s="13" t="s">
        <v>163</v>
      </c>
    </row>
    <row r="4120" spans="1:6" x14ac:dyDescent="0.15">
      <c r="A4120" s="12" t="s">
        <v>8353</v>
      </c>
      <c r="B4120" s="26" t="s">
        <v>8354</v>
      </c>
      <c r="C4120" s="13" t="s">
        <v>136</v>
      </c>
      <c r="D4120" s="12"/>
      <c r="E4120" s="14">
        <v>24815</v>
      </c>
      <c r="F4120" s="13" t="s">
        <v>163</v>
      </c>
    </row>
    <row r="4121" spans="1:6" x14ac:dyDescent="0.15">
      <c r="A4121" s="12" t="s">
        <v>8355</v>
      </c>
      <c r="B4121" s="26" t="s">
        <v>8356</v>
      </c>
      <c r="C4121" s="13" t="s">
        <v>136</v>
      </c>
      <c r="D4121" s="12"/>
      <c r="E4121" s="14">
        <v>8087</v>
      </c>
      <c r="F4121" s="13" t="s">
        <v>163</v>
      </c>
    </row>
    <row r="4122" spans="1:6" x14ac:dyDescent="0.15">
      <c r="A4122" s="12" t="s">
        <v>8357</v>
      </c>
      <c r="B4122" s="26" t="s">
        <v>8358</v>
      </c>
      <c r="C4122" s="13" t="s">
        <v>136</v>
      </c>
      <c r="D4122" s="12"/>
      <c r="E4122" s="14">
        <v>18984</v>
      </c>
      <c r="F4122" s="13" t="s">
        <v>163</v>
      </c>
    </row>
    <row r="4123" spans="1:6" x14ac:dyDescent="0.15">
      <c r="A4123" s="12" t="s">
        <v>8359</v>
      </c>
      <c r="B4123" s="26" t="s">
        <v>8360</v>
      </c>
      <c r="C4123" s="13" t="s">
        <v>136</v>
      </c>
      <c r="D4123" s="13"/>
      <c r="E4123" s="14">
        <v>18984</v>
      </c>
      <c r="F4123" s="37" t="s">
        <v>163</v>
      </c>
    </row>
    <row r="4124" spans="1:6" x14ac:dyDescent="0.15">
      <c r="A4124" s="12" t="s">
        <v>8361</v>
      </c>
      <c r="B4124" s="12" t="s">
        <v>8362</v>
      </c>
      <c r="C4124" s="13" t="s">
        <v>136</v>
      </c>
      <c r="D4124" s="13"/>
      <c r="E4124" s="14">
        <v>19955</v>
      </c>
      <c r="F4124" s="13" t="s">
        <v>163</v>
      </c>
    </row>
    <row r="4125" spans="1:6" x14ac:dyDescent="0.15">
      <c r="A4125" s="12" t="s">
        <v>8363</v>
      </c>
      <c r="B4125" s="12" t="s">
        <v>8364</v>
      </c>
      <c r="C4125" s="13" t="s">
        <v>136</v>
      </c>
      <c r="D4125" s="13"/>
      <c r="E4125" s="14">
        <v>19955</v>
      </c>
      <c r="F4125" s="13" t="s">
        <v>163</v>
      </c>
    </row>
    <row r="4126" spans="1:6" x14ac:dyDescent="0.15">
      <c r="A4126" s="12" t="s">
        <v>8365</v>
      </c>
      <c r="B4126" s="26" t="s">
        <v>8366</v>
      </c>
      <c r="C4126" s="13" t="s">
        <v>143</v>
      </c>
      <c r="D4126" s="12"/>
      <c r="E4126" s="14">
        <v>0</v>
      </c>
      <c r="F4126" s="13" t="s">
        <v>163</v>
      </c>
    </row>
    <row r="4127" spans="1:6" x14ac:dyDescent="0.15">
      <c r="A4127" s="12" t="s">
        <v>8367</v>
      </c>
      <c r="B4127" s="26" t="s">
        <v>8368</v>
      </c>
      <c r="C4127" s="13" t="s">
        <v>136</v>
      </c>
      <c r="D4127" s="12"/>
      <c r="E4127" s="14">
        <v>7000</v>
      </c>
      <c r="F4127" s="13" t="s">
        <v>163</v>
      </c>
    </row>
    <row r="4128" spans="1:6" x14ac:dyDescent="0.15">
      <c r="A4128" s="12" t="s">
        <v>8369</v>
      </c>
      <c r="B4128" s="26" t="s">
        <v>8370</v>
      </c>
      <c r="C4128" s="13" t="s">
        <v>136</v>
      </c>
      <c r="D4128" s="13"/>
      <c r="E4128" s="14">
        <v>7000</v>
      </c>
      <c r="F4128" s="37" t="s">
        <v>163</v>
      </c>
    </row>
    <row r="4129" spans="1:6" x14ac:dyDescent="0.15">
      <c r="A4129" s="12" t="s">
        <v>8371</v>
      </c>
      <c r="B4129" s="26" t="s">
        <v>8372</v>
      </c>
      <c r="C4129" s="13" t="s">
        <v>136</v>
      </c>
      <c r="D4129" s="12"/>
      <c r="E4129" s="14">
        <v>1935</v>
      </c>
      <c r="F4129" s="13" t="s">
        <v>163</v>
      </c>
    </row>
    <row r="4130" spans="1:6" x14ac:dyDescent="0.15">
      <c r="A4130" s="12" t="s">
        <v>8373</v>
      </c>
      <c r="B4130" s="26" t="s">
        <v>8374</v>
      </c>
      <c r="C4130" s="13" t="s">
        <v>136</v>
      </c>
      <c r="D4130" s="13"/>
      <c r="E4130" s="14">
        <v>1935</v>
      </c>
      <c r="F4130" s="37" t="s">
        <v>163</v>
      </c>
    </row>
    <row r="4131" spans="1:6" x14ac:dyDescent="0.15">
      <c r="A4131" s="12" t="s">
        <v>8375</v>
      </c>
      <c r="B4131" s="26" t="s">
        <v>8376</v>
      </c>
      <c r="C4131" s="13" t="s">
        <v>136</v>
      </c>
      <c r="D4131" s="12"/>
      <c r="E4131" s="14">
        <v>7665</v>
      </c>
      <c r="F4131" s="13" t="s">
        <v>163</v>
      </c>
    </row>
    <row r="4132" spans="1:6" x14ac:dyDescent="0.15">
      <c r="A4132" s="12" t="s">
        <v>8377</v>
      </c>
      <c r="B4132" s="26" t="s">
        <v>8378</v>
      </c>
      <c r="C4132" s="13" t="s">
        <v>136</v>
      </c>
      <c r="D4132" s="12"/>
      <c r="E4132" s="14">
        <v>2900</v>
      </c>
      <c r="F4132" s="13" t="s">
        <v>163</v>
      </c>
    </row>
    <row r="4133" spans="1:6" x14ac:dyDescent="0.15">
      <c r="A4133" s="12" t="s">
        <v>8379</v>
      </c>
      <c r="B4133" s="26" t="s">
        <v>8380</v>
      </c>
      <c r="C4133" s="13" t="s">
        <v>136</v>
      </c>
      <c r="D4133" s="13"/>
      <c r="E4133" s="14">
        <v>2900</v>
      </c>
      <c r="F4133" s="37" t="s">
        <v>163</v>
      </c>
    </row>
    <row r="4134" spans="1:6" x14ac:dyDescent="0.15">
      <c r="A4134" s="12" t="s">
        <v>8381</v>
      </c>
      <c r="B4134" s="26" t="s">
        <v>8382</v>
      </c>
      <c r="C4134" s="13" t="s">
        <v>136</v>
      </c>
      <c r="D4134" s="12"/>
      <c r="E4134" s="14">
        <v>15330</v>
      </c>
      <c r="F4134" s="13" t="s">
        <v>163</v>
      </c>
    </row>
    <row r="4135" spans="1:6" x14ac:dyDescent="0.15">
      <c r="A4135" s="12" t="s">
        <v>8383</v>
      </c>
      <c r="B4135" s="26" t="s">
        <v>8384</v>
      </c>
      <c r="C4135" s="13" t="s">
        <v>136</v>
      </c>
      <c r="D4135" s="12"/>
      <c r="E4135" s="14">
        <v>5000</v>
      </c>
      <c r="F4135" s="13" t="s">
        <v>163</v>
      </c>
    </row>
    <row r="4136" spans="1:6" x14ac:dyDescent="0.15">
      <c r="A4136" s="12" t="s">
        <v>8385</v>
      </c>
      <c r="B4136" s="26" t="s">
        <v>8386</v>
      </c>
      <c r="C4136" s="13" t="s">
        <v>136</v>
      </c>
      <c r="D4136" s="13"/>
      <c r="E4136" s="14">
        <v>5000</v>
      </c>
      <c r="F4136" s="37" t="s">
        <v>163</v>
      </c>
    </row>
    <row r="4137" spans="1:6" x14ac:dyDescent="0.15">
      <c r="A4137" s="12" t="s">
        <v>8387</v>
      </c>
      <c r="B4137" s="26" t="s">
        <v>8388</v>
      </c>
      <c r="C4137" s="13" t="s">
        <v>136</v>
      </c>
      <c r="D4137" s="12"/>
      <c r="E4137" s="14">
        <v>1935</v>
      </c>
      <c r="F4137" s="13" t="s">
        <v>163</v>
      </c>
    </row>
    <row r="4138" spans="1:6" x14ac:dyDescent="0.15">
      <c r="A4138" s="12" t="s">
        <v>8389</v>
      </c>
      <c r="B4138" s="26" t="s">
        <v>8390</v>
      </c>
      <c r="C4138" s="13" t="s">
        <v>136</v>
      </c>
      <c r="D4138" s="13"/>
      <c r="E4138" s="14">
        <v>1935</v>
      </c>
      <c r="F4138" s="37" t="s">
        <v>163</v>
      </c>
    </row>
    <row r="4139" spans="1:6" x14ac:dyDescent="0.15">
      <c r="A4139" s="12" t="s">
        <v>8391</v>
      </c>
      <c r="B4139" s="26" t="s">
        <v>8392</v>
      </c>
      <c r="C4139" s="13" t="s">
        <v>136</v>
      </c>
      <c r="D4139" s="12"/>
      <c r="E4139" s="14">
        <v>3200</v>
      </c>
      <c r="F4139" s="13" t="s">
        <v>163</v>
      </c>
    </row>
    <row r="4140" spans="1:6" x14ac:dyDescent="0.15">
      <c r="A4140" s="12" t="s">
        <v>8393</v>
      </c>
      <c r="B4140" s="26" t="s">
        <v>8394</v>
      </c>
      <c r="C4140" s="13" t="s">
        <v>136</v>
      </c>
      <c r="D4140" s="13"/>
      <c r="E4140" s="14">
        <v>3200</v>
      </c>
      <c r="F4140" s="37" t="s">
        <v>163</v>
      </c>
    </row>
    <row r="4141" spans="1:6" x14ac:dyDescent="0.15">
      <c r="A4141" s="12" t="s">
        <v>8395</v>
      </c>
      <c r="B4141" s="26" t="s">
        <v>8396</v>
      </c>
      <c r="C4141" s="13" t="s">
        <v>136</v>
      </c>
      <c r="D4141" s="12"/>
      <c r="E4141" s="14">
        <v>10000</v>
      </c>
      <c r="F4141" s="13" t="s">
        <v>163</v>
      </c>
    </row>
    <row r="4142" spans="1:6" x14ac:dyDescent="0.15">
      <c r="A4142" s="12" t="s">
        <v>8397</v>
      </c>
      <c r="B4142" s="26" t="s">
        <v>8398</v>
      </c>
      <c r="C4142" s="13" t="s">
        <v>136</v>
      </c>
      <c r="D4142" s="13"/>
      <c r="E4142" s="14">
        <v>10000</v>
      </c>
      <c r="F4142" s="37" t="s">
        <v>163</v>
      </c>
    </row>
    <row r="4143" spans="1:6" x14ac:dyDescent="0.15">
      <c r="A4143" s="12" t="s">
        <v>8399</v>
      </c>
      <c r="B4143" s="26" t="s">
        <v>8400</v>
      </c>
      <c r="C4143" s="13" t="s">
        <v>136</v>
      </c>
      <c r="D4143" s="12"/>
      <c r="E4143" s="14">
        <v>2900</v>
      </c>
      <c r="F4143" s="13" t="s">
        <v>163</v>
      </c>
    </row>
    <row r="4144" spans="1:6" x14ac:dyDescent="0.15">
      <c r="A4144" s="12" t="s">
        <v>8401</v>
      </c>
      <c r="B4144" s="26" t="s">
        <v>8402</v>
      </c>
      <c r="C4144" s="13" t="s">
        <v>136</v>
      </c>
      <c r="D4144" s="13"/>
      <c r="E4144" s="14">
        <v>2900</v>
      </c>
      <c r="F4144" s="37" t="s">
        <v>163</v>
      </c>
    </row>
    <row r="4145" spans="1:6" x14ac:dyDescent="0.15">
      <c r="A4145" s="12" t="s">
        <v>8403</v>
      </c>
      <c r="B4145" s="26" t="s">
        <v>8404</v>
      </c>
      <c r="C4145" s="13" t="s">
        <v>136</v>
      </c>
      <c r="D4145" s="12"/>
      <c r="E4145" s="14">
        <v>0</v>
      </c>
      <c r="F4145" s="13" t="s">
        <v>163</v>
      </c>
    </row>
    <row r="4146" spans="1:6" x14ac:dyDescent="0.15">
      <c r="A4146" s="12" t="s">
        <v>8405</v>
      </c>
      <c r="B4146" s="26" t="s">
        <v>8406</v>
      </c>
      <c r="C4146" s="13" t="s">
        <v>136</v>
      </c>
      <c r="D4146" s="13"/>
      <c r="E4146" s="14">
        <v>0</v>
      </c>
      <c r="F4146" s="37" t="s">
        <v>163</v>
      </c>
    </row>
    <row r="4147" spans="1:6" x14ac:dyDescent="0.15">
      <c r="A4147" s="12" t="s">
        <v>8407</v>
      </c>
      <c r="B4147" s="26" t="s">
        <v>8408</v>
      </c>
      <c r="C4147" s="13" t="s">
        <v>136</v>
      </c>
      <c r="D4147" s="12"/>
      <c r="E4147" s="14">
        <v>10000</v>
      </c>
      <c r="F4147" s="13" t="s">
        <v>163</v>
      </c>
    </row>
    <row r="4148" spans="1:6" x14ac:dyDescent="0.15">
      <c r="A4148" s="12" t="s">
        <v>8409</v>
      </c>
      <c r="B4148" s="26" t="s">
        <v>8410</v>
      </c>
      <c r="C4148" s="13" t="s">
        <v>136</v>
      </c>
      <c r="D4148" s="13"/>
      <c r="E4148" s="14">
        <v>10000</v>
      </c>
      <c r="F4148" s="37" t="s">
        <v>163</v>
      </c>
    </row>
    <row r="4149" spans="1:6" x14ac:dyDescent="0.15">
      <c r="A4149" s="12" t="s">
        <v>8411</v>
      </c>
      <c r="B4149" s="26" t="s">
        <v>8412</v>
      </c>
      <c r="C4149" s="13" t="s">
        <v>136</v>
      </c>
      <c r="D4149" s="12"/>
      <c r="E4149" s="14">
        <v>0</v>
      </c>
      <c r="F4149" s="13" t="s">
        <v>163</v>
      </c>
    </row>
    <row r="4150" spans="1:6" x14ac:dyDescent="0.15">
      <c r="A4150" s="12" t="s">
        <v>8413</v>
      </c>
      <c r="B4150" s="26" t="s">
        <v>8414</v>
      </c>
      <c r="C4150" s="13" t="s">
        <v>136</v>
      </c>
      <c r="D4150" s="13"/>
      <c r="E4150" s="14">
        <v>0</v>
      </c>
      <c r="F4150" s="37" t="s">
        <v>163</v>
      </c>
    </row>
    <row r="4151" spans="1:6" x14ac:dyDescent="0.15">
      <c r="A4151" s="12" t="s">
        <v>8415</v>
      </c>
      <c r="B4151" s="12" t="s">
        <v>8416</v>
      </c>
      <c r="C4151" s="13" t="s">
        <v>136</v>
      </c>
      <c r="D4151" s="13"/>
      <c r="E4151" s="14">
        <v>17000</v>
      </c>
      <c r="F4151" s="13" t="s">
        <v>163</v>
      </c>
    </row>
    <row r="4152" spans="1:6" x14ac:dyDescent="0.15">
      <c r="A4152" s="12" t="s">
        <v>8417</v>
      </c>
      <c r="B4152" s="12" t="s">
        <v>8418</v>
      </c>
      <c r="C4152" s="13" t="s">
        <v>136</v>
      </c>
      <c r="D4152" s="13"/>
      <c r="E4152" s="14">
        <v>17000</v>
      </c>
      <c r="F4152" s="13" t="s">
        <v>163</v>
      </c>
    </row>
    <row r="4153" spans="1:6" x14ac:dyDescent="0.15">
      <c r="A4153" s="12" t="s">
        <v>8419</v>
      </c>
      <c r="B4153" s="12" t="s">
        <v>8420</v>
      </c>
      <c r="C4153" s="13" t="s">
        <v>136</v>
      </c>
      <c r="D4153" s="13"/>
      <c r="E4153" s="14">
        <v>6000</v>
      </c>
      <c r="F4153" s="13" t="s">
        <v>163</v>
      </c>
    </row>
    <row r="4154" spans="1:6" x14ac:dyDescent="0.15">
      <c r="A4154" s="12" t="s">
        <v>8421</v>
      </c>
      <c r="B4154" s="12" t="s">
        <v>8422</v>
      </c>
      <c r="C4154" s="13" t="s">
        <v>136</v>
      </c>
      <c r="D4154" s="13"/>
      <c r="E4154" s="14">
        <v>6000</v>
      </c>
      <c r="F4154" s="13" t="s">
        <v>163</v>
      </c>
    </row>
    <row r="4155" spans="1:6" x14ac:dyDescent="0.15">
      <c r="A4155" s="12" t="s">
        <v>8423</v>
      </c>
      <c r="B4155" s="12" t="s">
        <v>8424</v>
      </c>
      <c r="C4155" s="13" t="s">
        <v>136</v>
      </c>
      <c r="D4155" s="13"/>
      <c r="E4155" s="14">
        <v>18564</v>
      </c>
      <c r="F4155" s="13" t="s">
        <v>163</v>
      </c>
    </row>
    <row r="4156" spans="1:6" x14ac:dyDescent="0.15">
      <c r="A4156" s="12" t="s">
        <v>8425</v>
      </c>
      <c r="B4156" s="12" t="s">
        <v>8426</v>
      </c>
      <c r="C4156" s="13" t="s">
        <v>136</v>
      </c>
      <c r="D4156" s="13"/>
      <c r="E4156" s="14">
        <v>18564</v>
      </c>
      <c r="F4156" s="13" t="s">
        <v>163</v>
      </c>
    </row>
    <row r="4157" spans="1:6" x14ac:dyDescent="0.15">
      <c r="A4157" s="12" t="s">
        <v>8427</v>
      </c>
      <c r="B4157" s="26" t="s">
        <v>8428</v>
      </c>
      <c r="C4157" s="13" t="s">
        <v>136</v>
      </c>
      <c r="D4157" s="13"/>
      <c r="E4157" s="14">
        <v>4753</v>
      </c>
      <c r="F4157" s="13" t="s">
        <v>163</v>
      </c>
    </row>
    <row r="4158" spans="1:6" x14ac:dyDescent="0.15">
      <c r="A4158" s="12" t="s">
        <v>8429</v>
      </c>
      <c r="B4158" s="26" t="s">
        <v>8430</v>
      </c>
      <c r="C4158" s="13" t="s">
        <v>136</v>
      </c>
      <c r="D4158" s="13"/>
      <c r="E4158" s="14">
        <v>4753</v>
      </c>
      <c r="F4158" s="13" t="s">
        <v>163</v>
      </c>
    </row>
    <row r="4159" spans="1:6" x14ac:dyDescent="0.15">
      <c r="A4159" s="12" t="s">
        <v>8431</v>
      </c>
      <c r="B4159" s="12" t="s">
        <v>8432</v>
      </c>
      <c r="C4159" s="13" t="s">
        <v>136</v>
      </c>
      <c r="D4159" s="13"/>
      <c r="E4159" s="14">
        <v>15000</v>
      </c>
      <c r="F4159" s="13" t="s">
        <v>163</v>
      </c>
    </row>
    <row r="4160" spans="1:6" x14ac:dyDescent="0.15">
      <c r="A4160" s="12" t="s">
        <v>8433</v>
      </c>
      <c r="B4160" s="12" t="s">
        <v>8434</v>
      </c>
      <c r="C4160" s="13" t="s">
        <v>136</v>
      </c>
      <c r="D4160" s="13"/>
      <c r="E4160" s="14">
        <v>15000</v>
      </c>
      <c r="F4160" s="13" t="s">
        <v>163</v>
      </c>
    </row>
    <row r="4161" spans="1:6" x14ac:dyDescent="0.15">
      <c r="A4161" s="12" t="s">
        <v>8435</v>
      </c>
      <c r="B4161" s="12" t="s">
        <v>8436</v>
      </c>
      <c r="C4161" s="13" t="s">
        <v>136</v>
      </c>
      <c r="D4161" s="13"/>
      <c r="E4161" s="14">
        <v>4000</v>
      </c>
      <c r="F4161" s="13" t="s">
        <v>163</v>
      </c>
    </row>
    <row r="4162" spans="1:6" x14ac:dyDescent="0.15">
      <c r="A4162" s="12" t="s">
        <v>8437</v>
      </c>
      <c r="B4162" s="12" t="s">
        <v>8438</v>
      </c>
      <c r="C4162" s="13" t="s">
        <v>136</v>
      </c>
      <c r="D4162" s="13"/>
      <c r="E4162" s="14">
        <v>4000</v>
      </c>
      <c r="F4162" s="13" t="s">
        <v>163</v>
      </c>
    </row>
    <row r="4163" spans="1:6" x14ac:dyDescent="0.15">
      <c r="A4163" s="12" t="s">
        <v>8439</v>
      </c>
      <c r="B4163" s="12" t="s">
        <v>8440</v>
      </c>
      <c r="C4163" s="13" t="s">
        <v>136</v>
      </c>
      <c r="D4163" s="13"/>
      <c r="E4163" s="14">
        <v>14851</v>
      </c>
      <c r="F4163" s="13" t="s">
        <v>163</v>
      </c>
    </row>
    <row r="4164" spans="1:6" x14ac:dyDescent="0.15">
      <c r="A4164" s="12" t="s">
        <v>8441</v>
      </c>
      <c r="B4164" s="12" t="s">
        <v>8442</v>
      </c>
      <c r="C4164" s="13" t="s">
        <v>136</v>
      </c>
      <c r="D4164" s="13"/>
      <c r="E4164" s="14">
        <v>14851</v>
      </c>
      <c r="F4164" s="13" t="s">
        <v>163</v>
      </c>
    </row>
    <row r="4165" spans="1:6" x14ac:dyDescent="0.15">
      <c r="A4165" s="12" t="s">
        <v>8443</v>
      </c>
      <c r="B4165" s="26" t="s">
        <v>8444</v>
      </c>
      <c r="C4165" s="13" t="s">
        <v>136</v>
      </c>
      <c r="D4165" s="13"/>
      <c r="E4165" s="14">
        <v>2377</v>
      </c>
      <c r="F4165" s="13" t="s">
        <v>163</v>
      </c>
    </row>
    <row r="4166" spans="1:6" x14ac:dyDescent="0.15">
      <c r="A4166" s="12" t="s">
        <v>8445</v>
      </c>
      <c r="B4166" s="26" t="s">
        <v>8446</v>
      </c>
      <c r="C4166" s="13" t="s">
        <v>136</v>
      </c>
      <c r="D4166" s="13"/>
      <c r="E4166" s="14">
        <v>2377</v>
      </c>
      <c r="F4166" s="13" t="s">
        <v>163</v>
      </c>
    </row>
    <row r="4167" spans="1:6" x14ac:dyDescent="0.15">
      <c r="A4167" s="12" t="s">
        <v>8447</v>
      </c>
      <c r="B4167" s="26" t="s">
        <v>8448</v>
      </c>
      <c r="C4167" s="13" t="s">
        <v>136</v>
      </c>
      <c r="D4167" s="13"/>
      <c r="E4167" s="14">
        <v>0</v>
      </c>
      <c r="F4167" s="13" t="s">
        <v>163</v>
      </c>
    </row>
    <row r="4168" spans="1:6" x14ac:dyDescent="0.15">
      <c r="A4168" s="12" t="s">
        <v>8449</v>
      </c>
      <c r="B4168" s="26" t="s">
        <v>8450</v>
      </c>
      <c r="C4168" s="13" t="s">
        <v>136</v>
      </c>
      <c r="D4168" s="13"/>
      <c r="E4168" s="14">
        <v>0</v>
      </c>
      <c r="F4168" s="13" t="s">
        <v>163</v>
      </c>
    </row>
    <row r="4169" spans="1:6" x14ac:dyDescent="0.15">
      <c r="A4169" s="12" t="s">
        <v>8451</v>
      </c>
      <c r="B4169" s="26" t="s">
        <v>8452</v>
      </c>
      <c r="C4169" s="13" t="s">
        <v>136</v>
      </c>
      <c r="D4169" s="13"/>
      <c r="E4169" s="14">
        <v>10000</v>
      </c>
      <c r="F4169" s="13" t="s">
        <v>163</v>
      </c>
    </row>
    <row r="4170" spans="1:6" x14ac:dyDescent="0.15">
      <c r="A4170" s="12" t="s">
        <v>8453</v>
      </c>
      <c r="B4170" s="26" t="s">
        <v>8454</v>
      </c>
      <c r="C4170" s="13" t="s">
        <v>136</v>
      </c>
      <c r="D4170" s="13"/>
      <c r="E4170" s="14">
        <v>10000</v>
      </c>
      <c r="F4170" s="13" t="s">
        <v>163</v>
      </c>
    </row>
    <row r="4171" spans="1:6" x14ac:dyDescent="0.15">
      <c r="A4171" s="12" t="s">
        <v>8455</v>
      </c>
      <c r="B4171" s="26" t="s">
        <v>8456</v>
      </c>
      <c r="C4171" s="13" t="s">
        <v>136</v>
      </c>
      <c r="D4171" s="12"/>
      <c r="E4171" s="14">
        <v>3200</v>
      </c>
      <c r="F4171" s="13" t="s">
        <v>163</v>
      </c>
    </row>
    <row r="4172" spans="1:6" x14ac:dyDescent="0.15">
      <c r="A4172" s="12" t="s">
        <v>8457</v>
      </c>
      <c r="B4172" s="26" t="s">
        <v>8458</v>
      </c>
      <c r="C4172" s="13" t="s">
        <v>136</v>
      </c>
      <c r="D4172" s="13"/>
      <c r="E4172" s="14">
        <v>3200</v>
      </c>
      <c r="F4172" s="37" t="s">
        <v>163</v>
      </c>
    </row>
    <row r="4173" spans="1:6" x14ac:dyDescent="0.15">
      <c r="A4173" s="12" t="s">
        <v>8459</v>
      </c>
      <c r="B4173" s="26" t="s">
        <v>8460</v>
      </c>
      <c r="C4173" s="13" t="s">
        <v>136</v>
      </c>
      <c r="D4173" s="12"/>
      <c r="E4173" s="14">
        <v>12000</v>
      </c>
      <c r="F4173" s="13" t="s">
        <v>163</v>
      </c>
    </row>
    <row r="4174" spans="1:6" x14ac:dyDescent="0.15">
      <c r="A4174" s="12" t="s">
        <v>8461</v>
      </c>
      <c r="B4174" s="26" t="s">
        <v>8462</v>
      </c>
      <c r="C4174" s="13" t="s">
        <v>136</v>
      </c>
      <c r="D4174" s="13"/>
      <c r="E4174" s="14">
        <v>12000</v>
      </c>
      <c r="F4174" s="37" t="s">
        <v>163</v>
      </c>
    </row>
    <row r="4175" spans="1:6" x14ac:dyDescent="0.15">
      <c r="A4175" s="12" t="s">
        <v>8463</v>
      </c>
      <c r="B4175" s="26" t="s">
        <v>8464</v>
      </c>
      <c r="C4175" s="13" t="s">
        <v>136</v>
      </c>
      <c r="D4175" s="12"/>
      <c r="E4175" s="14">
        <v>4000</v>
      </c>
      <c r="F4175" s="13" t="s">
        <v>163</v>
      </c>
    </row>
    <row r="4176" spans="1:6" x14ac:dyDescent="0.15">
      <c r="A4176" s="12" t="s">
        <v>8465</v>
      </c>
      <c r="B4176" s="26" t="s">
        <v>8466</v>
      </c>
      <c r="C4176" s="13" t="s">
        <v>136</v>
      </c>
      <c r="D4176" s="13"/>
      <c r="E4176" s="14">
        <v>4000</v>
      </c>
      <c r="F4176" s="37" t="s">
        <v>163</v>
      </c>
    </row>
    <row r="4177" spans="1:6" x14ac:dyDescent="0.15">
      <c r="A4177" s="12" t="s">
        <v>8467</v>
      </c>
      <c r="B4177" s="26" t="s">
        <v>8468</v>
      </c>
      <c r="C4177" s="13" t="s">
        <v>136</v>
      </c>
      <c r="D4177" s="12"/>
      <c r="E4177" s="14">
        <v>10000</v>
      </c>
      <c r="F4177" s="13" t="s">
        <v>163</v>
      </c>
    </row>
    <row r="4178" spans="1:6" x14ac:dyDescent="0.15">
      <c r="A4178" s="12" t="s">
        <v>8469</v>
      </c>
      <c r="B4178" s="26" t="s">
        <v>8470</v>
      </c>
      <c r="C4178" s="13" t="s">
        <v>136</v>
      </c>
      <c r="D4178" s="13"/>
      <c r="E4178" s="14">
        <v>10000</v>
      </c>
      <c r="F4178" s="37" t="s">
        <v>163</v>
      </c>
    </row>
    <row r="4179" spans="1:6" x14ac:dyDescent="0.15">
      <c r="A4179" s="12" t="s">
        <v>8471</v>
      </c>
      <c r="B4179" s="26" t="s">
        <v>8472</v>
      </c>
      <c r="C4179" s="13" t="s">
        <v>136</v>
      </c>
      <c r="D4179" s="12"/>
      <c r="E4179" s="14">
        <v>17000</v>
      </c>
      <c r="F4179" s="13" t="s">
        <v>163</v>
      </c>
    </row>
    <row r="4180" spans="1:6" x14ac:dyDescent="0.15">
      <c r="A4180" s="12" t="s">
        <v>8473</v>
      </c>
      <c r="B4180" s="26" t="s">
        <v>8474</v>
      </c>
      <c r="C4180" s="13" t="s">
        <v>136</v>
      </c>
      <c r="D4180" s="13"/>
      <c r="E4180" s="14">
        <v>17000</v>
      </c>
      <c r="F4180" s="37" t="s">
        <v>163</v>
      </c>
    </row>
    <row r="4181" spans="1:6" x14ac:dyDescent="0.15">
      <c r="A4181" s="12" t="s">
        <v>8475</v>
      </c>
      <c r="B4181" s="26" t="s">
        <v>8476</v>
      </c>
      <c r="C4181" s="13" t="s">
        <v>136</v>
      </c>
      <c r="D4181" s="12"/>
      <c r="E4181" s="14">
        <v>10000</v>
      </c>
      <c r="F4181" s="13" t="s">
        <v>163</v>
      </c>
    </row>
    <row r="4182" spans="1:6" x14ac:dyDescent="0.15">
      <c r="A4182" s="12" t="s">
        <v>8477</v>
      </c>
      <c r="B4182" s="26" t="s">
        <v>8478</v>
      </c>
      <c r="C4182" s="13" t="s">
        <v>136</v>
      </c>
      <c r="D4182" s="13"/>
      <c r="E4182" s="14">
        <v>10000</v>
      </c>
      <c r="F4182" s="37" t="s">
        <v>163</v>
      </c>
    </row>
    <row r="4183" spans="1:6" x14ac:dyDescent="0.15">
      <c r="A4183" s="12" t="s">
        <v>8479</v>
      </c>
      <c r="B4183" s="26" t="s">
        <v>8480</v>
      </c>
      <c r="C4183" s="13" t="s">
        <v>136</v>
      </c>
      <c r="D4183" s="12"/>
      <c r="E4183" s="14">
        <v>3200</v>
      </c>
      <c r="F4183" s="13" t="s">
        <v>163</v>
      </c>
    </row>
    <row r="4184" spans="1:6" x14ac:dyDescent="0.15">
      <c r="A4184" s="12" t="s">
        <v>8481</v>
      </c>
      <c r="B4184" s="26" t="s">
        <v>8482</v>
      </c>
      <c r="C4184" s="13" t="s">
        <v>136</v>
      </c>
      <c r="D4184" s="13"/>
      <c r="E4184" s="14">
        <v>3200</v>
      </c>
      <c r="F4184" s="37" t="s">
        <v>163</v>
      </c>
    </row>
    <row r="4185" spans="1:6" x14ac:dyDescent="0.15">
      <c r="A4185" s="12" t="s">
        <v>8483</v>
      </c>
      <c r="B4185" s="26" t="s">
        <v>8484</v>
      </c>
      <c r="C4185" s="13" t="s">
        <v>136</v>
      </c>
      <c r="D4185" s="12"/>
      <c r="E4185" s="14">
        <v>20000</v>
      </c>
      <c r="F4185" s="13" t="s">
        <v>163</v>
      </c>
    </row>
    <row r="4186" spans="1:6" x14ac:dyDescent="0.15">
      <c r="A4186" s="12" t="s">
        <v>8485</v>
      </c>
      <c r="B4186" s="26" t="s">
        <v>8486</v>
      </c>
      <c r="C4186" s="13" t="s">
        <v>136</v>
      </c>
      <c r="D4186" s="13"/>
      <c r="E4186" s="14">
        <v>20000</v>
      </c>
      <c r="F4186" s="37" t="s">
        <v>163</v>
      </c>
    </row>
    <row r="4187" spans="1:6" x14ac:dyDescent="0.15">
      <c r="A4187" s="12" t="s">
        <v>8487</v>
      </c>
      <c r="B4187" s="26" t="s">
        <v>8488</v>
      </c>
      <c r="C4187" s="13" t="s">
        <v>136</v>
      </c>
      <c r="D4187" s="12"/>
      <c r="E4187" s="14">
        <v>25000</v>
      </c>
      <c r="F4187" s="13" t="s">
        <v>163</v>
      </c>
    </row>
    <row r="4188" spans="1:6" x14ac:dyDescent="0.15">
      <c r="A4188" s="12" t="s">
        <v>8489</v>
      </c>
      <c r="B4188" s="26" t="s">
        <v>8490</v>
      </c>
      <c r="C4188" s="13" t="s">
        <v>136</v>
      </c>
      <c r="D4188" s="13"/>
      <c r="E4188" s="14">
        <v>25000</v>
      </c>
      <c r="F4188" s="37" t="s">
        <v>163</v>
      </c>
    </row>
    <row r="4189" spans="1:6" x14ac:dyDescent="0.15">
      <c r="A4189" s="12" t="s">
        <v>8491</v>
      </c>
      <c r="B4189" s="26" t="s">
        <v>8492</v>
      </c>
      <c r="C4189" s="13" t="s">
        <v>136</v>
      </c>
      <c r="D4189" s="12"/>
      <c r="E4189" s="14">
        <v>15000</v>
      </c>
      <c r="F4189" s="13" t="s">
        <v>163</v>
      </c>
    </row>
    <row r="4190" spans="1:6" x14ac:dyDescent="0.15">
      <c r="A4190" s="12" t="s">
        <v>8493</v>
      </c>
      <c r="B4190" s="26" t="s">
        <v>8494</v>
      </c>
      <c r="C4190" s="13" t="s">
        <v>136</v>
      </c>
      <c r="D4190" s="13"/>
      <c r="E4190" s="14">
        <v>15000</v>
      </c>
      <c r="F4190" s="37" t="s">
        <v>163</v>
      </c>
    </row>
    <row r="4191" spans="1:6" x14ac:dyDescent="0.15">
      <c r="A4191" s="12" t="s">
        <v>8495</v>
      </c>
      <c r="B4191" s="26" t="s">
        <v>8496</v>
      </c>
      <c r="C4191" s="13" t="s">
        <v>136</v>
      </c>
      <c r="D4191" s="12"/>
      <c r="E4191" s="14">
        <v>30000</v>
      </c>
      <c r="F4191" s="13" t="s">
        <v>163</v>
      </c>
    </row>
    <row r="4192" spans="1:6" x14ac:dyDescent="0.15">
      <c r="A4192" s="12" t="s">
        <v>8497</v>
      </c>
      <c r="B4192" s="26" t="s">
        <v>8498</v>
      </c>
      <c r="C4192" s="13" t="s">
        <v>136</v>
      </c>
      <c r="D4192" s="13"/>
      <c r="E4192" s="14">
        <v>30000</v>
      </c>
      <c r="F4192" s="37" t="s">
        <v>163</v>
      </c>
    </row>
    <row r="4193" spans="1:6" x14ac:dyDescent="0.15">
      <c r="A4193" s="12" t="s">
        <v>8499</v>
      </c>
      <c r="B4193" s="26" t="s">
        <v>8500</v>
      </c>
      <c r="C4193" s="13" t="s">
        <v>136</v>
      </c>
      <c r="D4193" s="12"/>
      <c r="E4193" s="14">
        <v>25000</v>
      </c>
      <c r="F4193" s="13" t="s">
        <v>163</v>
      </c>
    </row>
    <row r="4194" spans="1:6" x14ac:dyDescent="0.15">
      <c r="A4194" s="12" t="s">
        <v>8501</v>
      </c>
      <c r="B4194" s="26" t="s">
        <v>8502</v>
      </c>
      <c r="C4194" s="13" t="s">
        <v>136</v>
      </c>
      <c r="D4194" s="13"/>
      <c r="E4194" s="14">
        <v>25000</v>
      </c>
      <c r="F4194" s="37" t="s">
        <v>163</v>
      </c>
    </row>
    <row r="4195" spans="1:6" x14ac:dyDescent="0.15">
      <c r="A4195" s="12" t="s">
        <v>8503</v>
      </c>
      <c r="B4195" s="26" t="s">
        <v>8504</v>
      </c>
      <c r="C4195" s="13" t="s">
        <v>136</v>
      </c>
      <c r="D4195" s="12"/>
      <c r="E4195" s="14">
        <v>0</v>
      </c>
      <c r="F4195" s="13" t="s">
        <v>163</v>
      </c>
    </row>
    <row r="4196" spans="1:6" x14ac:dyDescent="0.15">
      <c r="A4196" s="12" t="s">
        <v>8505</v>
      </c>
      <c r="B4196" s="26" t="s">
        <v>8506</v>
      </c>
      <c r="C4196" s="13" t="s">
        <v>136</v>
      </c>
      <c r="D4196" s="13"/>
      <c r="E4196" s="14">
        <v>0</v>
      </c>
      <c r="F4196" s="37" t="s">
        <v>163</v>
      </c>
    </row>
    <row r="4197" spans="1:6" x14ac:dyDescent="0.15">
      <c r="A4197" s="12" t="s">
        <v>8507</v>
      </c>
      <c r="B4197" s="26" t="s">
        <v>8508</v>
      </c>
      <c r="C4197" s="13" t="s">
        <v>136</v>
      </c>
      <c r="D4197" s="12"/>
      <c r="E4197" s="14">
        <v>3200</v>
      </c>
      <c r="F4197" s="13" t="s">
        <v>163</v>
      </c>
    </row>
    <row r="4198" spans="1:6" x14ac:dyDescent="0.15">
      <c r="A4198" s="12" t="s">
        <v>8509</v>
      </c>
      <c r="B4198" s="26" t="s">
        <v>8510</v>
      </c>
      <c r="C4198" s="13" t="s">
        <v>136</v>
      </c>
      <c r="D4198" s="13"/>
      <c r="E4198" s="14">
        <v>3200</v>
      </c>
      <c r="F4198" s="37" t="s">
        <v>163</v>
      </c>
    </row>
    <row r="4199" spans="1:6" x14ac:dyDescent="0.15">
      <c r="A4199" s="12" t="s">
        <v>8511</v>
      </c>
      <c r="B4199" s="26" t="s">
        <v>8512</v>
      </c>
      <c r="C4199" s="13" t="s">
        <v>136</v>
      </c>
      <c r="D4199" s="12"/>
      <c r="E4199" s="14">
        <v>0</v>
      </c>
      <c r="F4199" s="13" t="s">
        <v>163</v>
      </c>
    </row>
    <row r="4200" spans="1:6" x14ac:dyDescent="0.15">
      <c r="A4200" s="12" t="s">
        <v>8513</v>
      </c>
      <c r="B4200" s="26" t="s">
        <v>8514</v>
      </c>
      <c r="C4200" s="13" t="s">
        <v>136</v>
      </c>
      <c r="D4200" s="13"/>
      <c r="E4200" s="14">
        <v>0</v>
      </c>
      <c r="F4200" s="37" t="s">
        <v>163</v>
      </c>
    </row>
    <row r="4201" spans="1:6" x14ac:dyDescent="0.15">
      <c r="A4201" s="15" t="s">
        <v>8515</v>
      </c>
      <c r="B4201" s="15" t="s">
        <v>8516</v>
      </c>
      <c r="C4201" s="16" t="s">
        <v>143</v>
      </c>
      <c r="D4201" s="16"/>
      <c r="E4201" s="17">
        <v>5000</v>
      </c>
      <c r="F4201" s="18" t="s">
        <v>163</v>
      </c>
    </row>
    <row r="4202" spans="1:6" x14ac:dyDescent="0.15">
      <c r="A4202" s="12" t="s">
        <v>8517</v>
      </c>
      <c r="B4202" s="26" t="s">
        <v>8518</v>
      </c>
      <c r="C4202" s="13" t="s">
        <v>143</v>
      </c>
      <c r="D4202" s="12"/>
      <c r="E4202" s="14">
        <v>0</v>
      </c>
      <c r="F4202" s="13" t="s">
        <v>163</v>
      </c>
    </row>
    <row r="4203" spans="1:6" x14ac:dyDescent="0.15">
      <c r="A4203" s="12" t="s">
        <v>8519</v>
      </c>
      <c r="B4203" s="26" t="s">
        <v>8520</v>
      </c>
      <c r="C4203" s="13" t="s">
        <v>139</v>
      </c>
      <c r="D4203" s="12"/>
      <c r="E4203" s="14">
        <v>0</v>
      </c>
      <c r="F4203" s="13" t="s">
        <v>163</v>
      </c>
    </row>
    <row r="4204" spans="1:6" x14ac:dyDescent="0.15">
      <c r="A4204" s="15" t="s">
        <v>8521</v>
      </c>
      <c r="B4204" s="15" t="s">
        <v>8522</v>
      </c>
      <c r="C4204" s="16" t="s">
        <v>143</v>
      </c>
      <c r="D4204" s="16"/>
      <c r="E4204" s="17">
        <v>5000</v>
      </c>
      <c r="F4204" s="18" t="s">
        <v>163</v>
      </c>
    </row>
    <row r="4205" spans="1:6" x14ac:dyDescent="0.15">
      <c r="A4205" s="15" t="s">
        <v>8523</v>
      </c>
      <c r="B4205" s="15" t="s">
        <v>8524</v>
      </c>
      <c r="C4205" s="16" t="s">
        <v>143</v>
      </c>
      <c r="D4205" s="16"/>
      <c r="E4205" s="17">
        <v>5000</v>
      </c>
      <c r="F4205" s="18" t="s">
        <v>163</v>
      </c>
    </row>
    <row r="4206" spans="1:6" x14ac:dyDescent="0.15">
      <c r="A4206" s="15" t="s">
        <v>8525</v>
      </c>
      <c r="B4206" s="15" t="s">
        <v>8526</v>
      </c>
      <c r="C4206" s="16" t="s">
        <v>143</v>
      </c>
      <c r="D4206" s="16"/>
      <c r="E4206" s="17">
        <v>0</v>
      </c>
      <c r="F4206" s="18" t="s">
        <v>163</v>
      </c>
    </row>
    <row r="4207" spans="1:6" x14ac:dyDescent="0.15">
      <c r="A4207" s="15" t="s">
        <v>8527</v>
      </c>
      <c r="B4207" s="15" t="s">
        <v>8528</v>
      </c>
      <c r="C4207" s="16" t="s">
        <v>143</v>
      </c>
      <c r="D4207" s="16"/>
      <c r="E4207" s="17">
        <v>5000</v>
      </c>
      <c r="F4207" s="18" t="s">
        <v>163</v>
      </c>
    </row>
    <row r="4208" spans="1:6" x14ac:dyDescent="0.15">
      <c r="A4208" s="15" t="s">
        <v>8529</v>
      </c>
      <c r="B4208" s="15" t="s">
        <v>8530</v>
      </c>
      <c r="C4208" s="16" t="s">
        <v>143</v>
      </c>
      <c r="D4208" s="16"/>
      <c r="E4208" s="17">
        <v>0</v>
      </c>
      <c r="F4208" s="18" t="s">
        <v>163</v>
      </c>
    </row>
    <row r="4209" spans="1:6" x14ac:dyDescent="0.15">
      <c r="A4209" s="12" t="s">
        <v>8531</v>
      </c>
      <c r="B4209" s="12" t="s">
        <v>8532</v>
      </c>
      <c r="C4209" s="13" t="s">
        <v>139</v>
      </c>
      <c r="D4209" s="12"/>
      <c r="E4209" s="14">
        <v>57500</v>
      </c>
      <c r="F4209" s="13" t="s">
        <v>163</v>
      </c>
    </row>
    <row r="4210" spans="1:6" x14ac:dyDescent="0.15">
      <c r="A4210" s="12" t="s">
        <v>8533</v>
      </c>
      <c r="B4210" s="12" t="s">
        <v>8534</v>
      </c>
      <c r="C4210" s="13" t="s">
        <v>139</v>
      </c>
      <c r="D4210" s="12"/>
      <c r="E4210" s="14">
        <v>0</v>
      </c>
      <c r="F4210" s="13" t="s">
        <v>163</v>
      </c>
    </row>
    <row r="4211" spans="1:6" x14ac:dyDescent="0.15">
      <c r="A4211" s="12" t="s">
        <v>8535</v>
      </c>
      <c r="B4211" s="26" t="s">
        <v>8536</v>
      </c>
      <c r="C4211" s="13" t="s">
        <v>139</v>
      </c>
      <c r="D4211" s="12"/>
      <c r="E4211" s="14">
        <v>30000</v>
      </c>
      <c r="F4211" s="13" t="s">
        <v>163</v>
      </c>
    </row>
    <row r="4212" spans="1:6" x14ac:dyDescent="0.15">
      <c r="A4212" s="12" t="s">
        <v>8537</v>
      </c>
      <c r="B4212" s="26" t="s">
        <v>8538</v>
      </c>
      <c r="C4212" s="13" t="s">
        <v>139</v>
      </c>
      <c r="D4212" s="12"/>
      <c r="E4212" s="14">
        <v>30000</v>
      </c>
      <c r="F4212" s="13" t="s">
        <v>163</v>
      </c>
    </row>
    <row r="4213" spans="1:6" x14ac:dyDescent="0.15">
      <c r="A4213" s="12" t="s">
        <v>8539</v>
      </c>
      <c r="B4213" s="26" t="s">
        <v>8540</v>
      </c>
      <c r="C4213" s="13" t="s">
        <v>139</v>
      </c>
      <c r="D4213" s="12"/>
      <c r="E4213" s="14">
        <v>30000</v>
      </c>
      <c r="F4213" s="13" t="s">
        <v>163</v>
      </c>
    </row>
    <row r="4214" spans="1:6" x14ac:dyDescent="0.15">
      <c r="A4214" s="12" t="s">
        <v>8541</v>
      </c>
      <c r="B4214" s="26" t="s">
        <v>8542</v>
      </c>
      <c r="C4214" s="13" t="s">
        <v>139</v>
      </c>
      <c r="D4214" s="12"/>
      <c r="E4214" s="14">
        <v>5000</v>
      </c>
      <c r="F4214" s="13" t="s">
        <v>163</v>
      </c>
    </row>
    <row r="4215" spans="1:6" x14ac:dyDescent="0.15">
      <c r="A4215" s="12" t="s">
        <v>8543</v>
      </c>
      <c r="B4215" s="26" t="s">
        <v>8544</v>
      </c>
      <c r="C4215" s="13" t="s">
        <v>139</v>
      </c>
      <c r="D4215" s="12"/>
      <c r="E4215" s="14">
        <v>10000</v>
      </c>
      <c r="F4215" s="13" t="s">
        <v>163</v>
      </c>
    </row>
    <row r="4216" spans="1:6" x14ac:dyDescent="0.15">
      <c r="A4216" s="12" t="s">
        <v>8545</v>
      </c>
      <c r="B4216" s="26" t="s">
        <v>8546</v>
      </c>
      <c r="C4216" s="13" t="s">
        <v>139</v>
      </c>
      <c r="D4216" s="12"/>
      <c r="E4216" s="14">
        <v>30000</v>
      </c>
      <c r="F4216" s="13" t="s">
        <v>163</v>
      </c>
    </row>
    <row r="4217" spans="1:6" x14ac:dyDescent="0.15">
      <c r="A4217" s="12" t="s">
        <v>8547</v>
      </c>
      <c r="B4217" s="26" t="s">
        <v>8548</v>
      </c>
      <c r="C4217" s="13" t="s">
        <v>139</v>
      </c>
      <c r="D4217" s="12"/>
      <c r="E4217" s="14">
        <v>1750</v>
      </c>
      <c r="F4217" s="13" t="s">
        <v>163</v>
      </c>
    </row>
    <row r="4218" spans="1:6" x14ac:dyDescent="0.15">
      <c r="A4218" s="12" t="s">
        <v>8549</v>
      </c>
      <c r="B4218" s="26" t="s">
        <v>8550</v>
      </c>
      <c r="C4218" s="13" t="s">
        <v>139</v>
      </c>
      <c r="D4218" s="12"/>
      <c r="E4218" s="14">
        <v>3000</v>
      </c>
      <c r="F4218" s="13" t="s">
        <v>163</v>
      </c>
    </row>
    <row r="4219" spans="1:6" x14ac:dyDescent="0.15">
      <c r="A4219" s="12" t="s">
        <v>8551</v>
      </c>
      <c r="B4219" s="26" t="s">
        <v>8552</v>
      </c>
      <c r="C4219" s="13" t="s">
        <v>139</v>
      </c>
      <c r="D4219" s="12"/>
      <c r="E4219" s="14">
        <v>10000</v>
      </c>
      <c r="F4219" s="13" t="s">
        <v>163</v>
      </c>
    </row>
    <row r="4220" spans="1:6" x14ac:dyDescent="0.15">
      <c r="A4220" s="12" t="s">
        <v>8553</v>
      </c>
      <c r="B4220" s="26" t="s">
        <v>8554</v>
      </c>
      <c r="C4220" s="13" t="s">
        <v>139</v>
      </c>
      <c r="D4220" s="12"/>
      <c r="E4220" s="14">
        <v>12000</v>
      </c>
      <c r="F4220" s="13" t="s">
        <v>163</v>
      </c>
    </row>
    <row r="4221" spans="1:6" x14ac:dyDescent="0.15">
      <c r="A4221" s="12" t="s">
        <v>8555</v>
      </c>
      <c r="B4221" s="26" t="s">
        <v>8556</v>
      </c>
      <c r="C4221" s="13" t="s">
        <v>139</v>
      </c>
      <c r="D4221" s="12"/>
      <c r="E4221" s="14">
        <v>12000</v>
      </c>
      <c r="F4221" s="13" t="s">
        <v>163</v>
      </c>
    </row>
    <row r="4222" spans="1:6" x14ac:dyDescent="0.15">
      <c r="A4222" s="12" t="s">
        <v>8557</v>
      </c>
      <c r="B4222" s="26" t="s">
        <v>8558</v>
      </c>
      <c r="C4222" s="13" t="s">
        <v>139</v>
      </c>
      <c r="D4222" s="12"/>
      <c r="E4222" s="14">
        <v>0</v>
      </c>
      <c r="F4222" s="13" t="s">
        <v>163</v>
      </c>
    </row>
    <row r="4223" spans="1:6" x14ac:dyDescent="0.15">
      <c r="A4223" s="12" t="s">
        <v>8559</v>
      </c>
      <c r="B4223" s="26" t="s">
        <v>8560</v>
      </c>
      <c r="C4223" s="13" t="s">
        <v>139</v>
      </c>
      <c r="D4223" s="12"/>
      <c r="E4223" s="14">
        <v>7800</v>
      </c>
      <c r="F4223" s="13" t="s">
        <v>163</v>
      </c>
    </row>
    <row r="4224" spans="1:6" x14ac:dyDescent="0.15">
      <c r="A4224" s="12" t="s">
        <v>8561</v>
      </c>
      <c r="B4224" s="26" t="s">
        <v>8562</v>
      </c>
      <c r="C4224" s="13" t="s">
        <v>139</v>
      </c>
      <c r="D4224" s="12"/>
      <c r="E4224" s="14">
        <v>0</v>
      </c>
      <c r="F4224" s="13" t="s">
        <v>163</v>
      </c>
    </row>
    <row r="4225" spans="1:6" x14ac:dyDescent="0.15">
      <c r="A4225" s="12" t="s">
        <v>8563</v>
      </c>
      <c r="B4225" s="26" t="s">
        <v>8564</v>
      </c>
      <c r="C4225" s="13" t="s">
        <v>139</v>
      </c>
      <c r="D4225" s="12"/>
      <c r="E4225" s="14">
        <v>9750</v>
      </c>
      <c r="F4225" s="13" t="s">
        <v>163</v>
      </c>
    </row>
    <row r="4226" spans="1:6" x14ac:dyDescent="0.15">
      <c r="A4226" s="12" t="s">
        <v>8565</v>
      </c>
      <c r="B4226" s="26" t="s">
        <v>8566</v>
      </c>
      <c r="C4226" s="13" t="s">
        <v>139</v>
      </c>
      <c r="D4226" s="12"/>
      <c r="E4226" s="14">
        <v>1167</v>
      </c>
      <c r="F4226" s="13" t="s">
        <v>163</v>
      </c>
    </row>
    <row r="4227" spans="1:6" x14ac:dyDescent="0.15">
      <c r="A4227" s="12" t="s">
        <v>8567</v>
      </c>
      <c r="B4227" s="26" t="s">
        <v>8568</v>
      </c>
      <c r="C4227" s="13" t="s">
        <v>139</v>
      </c>
      <c r="D4227" s="12"/>
      <c r="E4227" s="14">
        <v>2125</v>
      </c>
      <c r="F4227" s="13" t="s">
        <v>163</v>
      </c>
    </row>
    <row r="4228" spans="1:6" x14ac:dyDescent="0.15">
      <c r="A4228" s="12" t="s">
        <v>8569</v>
      </c>
      <c r="B4228" s="26" t="s">
        <v>8570</v>
      </c>
      <c r="C4228" s="13" t="s">
        <v>139</v>
      </c>
      <c r="D4228" s="12"/>
      <c r="E4228" s="14">
        <v>7800</v>
      </c>
      <c r="F4228" s="13" t="s">
        <v>163</v>
      </c>
    </row>
    <row r="4229" spans="1:6" x14ac:dyDescent="0.15">
      <c r="A4229" s="12" t="s">
        <v>8571</v>
      </c>
      <c r="B4229" s="26" t="s">
        <v>8572</v>
      </c>
      <c r="C4229" s="13" t="s">
        <v>139</v>
      </c>
      <c r="D4229" s="12"/>
      <c r="E4229" s="14">
        <v>12188</v>
      </c>
      <c r="F4229" s="13" t="s">
        <v>163</v>
      </c>
    </row>
    <row r="4230" spans="1:6" x14ac:dyDescent="0.15">
      <c r="A4230" s="12" t="s">
        <v>8573</v>
      </c>
      <c r="B4230" s="26" t="s">
        <v>8574</v>
      </c>
      <c r="C4230" s="13" t="s">
        <v>138</v>
      </c>
      <c r="D4230" s="12"/>
      <c r="E4230" s="14">
        <v>25000</v>
      </c>
      <c r="F4230" s="13" t="s">
        <v>163</v>
      </c>
    </row>
    <row r="4231" spans="1:6" x14ac:dyDescent="0.15">
      <c r="A4231" s="12" t="s">
        <v>8575</v>
      </c>
      <c r="B4231" s="26" t="s">
        <v>8576</v>
      </c>
      <c r="C4231" s="13" t="s">
        <v>139</v>
      </c>
      <c r="D4231" s="12"/>
      <c r="E4231" s="14">
        <v>2000</v>
      </c>
      <c r="F4231" s="13" t="s">
        <v>163</v>
      </c>
    </row>
    <row r="4232" spans="1:6" x14ac:dyDescent="0.15">
      <c r="A4232" s="12" t="s">
        <v>8577</v>
      </c>
      <c r="B4232" s="26" t="s">
        <v>8578</v>
      </c>
      <c r="C4232" s="13" t="s">
        <v>139</v>
      </c>
      <c r="D4232" s="12"/>
      <c r="E4232" s="14">
        <v>2000</v>
      </c>
      <c r="F4232" s="13" t="s">
        <v>163</v>
      </c>
    </row>
    <row r="4233" spans="1:6" x14ac:dyDescent="0.15">
      <c r="A4233" s="12" t="s">
        <v>8579</v>
      </c>
      <c r="B4233" s="26" t="s">
        <v>8580</v>
      </c>
      <c r="C4233" s="13" t="s">
        <v>139</v>
      </c>
      <c r="D4233" s="12"/>
      <c r="E4233" s="14">
        <v>0</v>
      </c>
      <c r="F4233" s="13" t="s">
        <v>163</v>
      </c>
    </row>
    <row r="4234" spans="1:6" x14ac:dyDescent="0.15">
      <c r="A4234" s="12" t="s">
        <v>8581</v>
      </c>
      <c r="B4234" s="26" t="s">
        <v>8582</v>
      </c>
      <c r="C4234" s="13" t="s">
        <v>139</v>
      </c>
      <c r="D4234" s="12"/>
      <c r="E4234" s="14">
        <v>2000</v>
      </c>
      <c r="F4234" s="13" t="s">
        <v>163</v>
      </c>
    </row>
    <row r="4235" spans="1:6" x14ac:dyDescent="0.15">
      <c r="A4235" s="12" t="s">
        <v>8583</v>
      </c>
      <c r="B4235" s="26" t="s">
        <v>8584</v>
      </c>
      <c r="C4235" s="13" t="s">
        <v>139</v>
      </c>
      <c r="D4235" s="12"/>
      <c r="E4235" s="14">
        <v>2000</v>
      </c>
      <c r="F4235" s="13" t="s">
        <v>163</v>
      </c>
    </row>
    <row r="4236" spans="1:6" x14ac:dyDescent="0.15">
      <c r="A4236" s="47" t="s">
        <v>8585</v>
      </c>
      <c r="B4236" s="31" t="s">
        <v>8586</v>
      </c>
      <c r="C4236" s="69" t="s">
        <v>139</v>
      </c>
      <c r="D4236" s="69"/>
      <c r="E4236" s="14" t="s">
        <v>2975</v>
      </c>
      <c r="F4236" s="69" t="s">
        <v>163</v>
      </c>
    </row>
    <row r="4237" spans="1:6" x14ac:dyDescent="0.15">
      <c r="A4237" s="12" t="s">
        <v>8587</v>
      </c>
      <c r="B4237" s="26" t="s">
        <v>8588</v>
      </c>
      <c r="C4237" s="13" t="s">
        <v>139</v>
      </c>
      <c r="D4237" s="12"/>
      <c r="E4237" s="14">
        <v>0</v>
      </c>
      <c r="F4237" s="13" t="s">
        <v>163</v>
      </c>
    </row>
    <row r="4238" spans="1:6" x14ac:dyDescent="0.15">
      <c r="A4238" s="12" t="s">
        <v>8589</v>
      </c>
      <c r="B4238" s="26" t="s">
        <v>8590</v>
      </c>
      <c r="C4238" s="13" t="s">
        <v>139</v>
      </c>
      <c r="D4238" s="12"/>
      <c r="E4238" s="14">
        <v>0</v>
      </c>
      <c r="F4238" s="13" t="s">
        <v>163</v>
      </c>
    </row>
    <row r="4239" spans="1:6" x14ac:dyDescent="0.15">
      <c r="A4239" s="12" t="s">
        <v>8591</v>
      </c>
      <c r="B4239" s="26" t="s">
        <v>8592</v>
      </c>
      <c r="C4239" s="13" t="s">
        <v>139</v>
      </c>
      <c r="D4239" s="12"/>
      <c r="E4239" s="14">
        <v>0</v>
      </c>
      <c r="F4239" s="13" t="s">
        <v>163</v>
      </c>
    </row>
    <row r="4240" spans="1:6" x14ac:dyDescent="0.15">
      <c r="A4240" s="12" t="s">
        <v>8593</v>
      </c>
      <c r="B4240" s="26" t="s">
        <v>8594</v>
      </c>
      <c r="C4240" s="13" t="s">
        <v>139</v>
      </c>
      <c r="D4240" s="12"/>
      <c r="E4240" s="14">
        <v>0</v>
      </c>
      <c r="F4240" s="13" t="s">
        <v>163</v>
      </c>
    </row>
    <row r="4241" spans="1:6" x14ac:dyDescent="0.15">
      <c r="A4241" s="12" t="s">
        <v>8595</v>
      </c>
      <c r="B4241" s="26" t="s">
        <v>8596</v>
      </c>
      <c r="C4241" s="13" t="s">
        <v>139</v>
      </c>
      <c r="D4241" s="12"/>
      <c r="E4241" s="14">
        <v>0</v>
      </c>
      <c r="F4241" s="13" t="s">
        <v>163</v>
      </c>
    </row>
    <row r="4242" spans="1:6" x14ac:dyDescent="0.15">
      <c r="A4242" s="12" t="s">
        <v>8597</v>
      </c>
      <c r="B4242" s="26" t="s">
        <v>8598</v>
      </c>
      <c r="C4242" s="13" t="s">
        <v>139</v>
      </c>
      <c r="D4242" s="12"/>
      <c r="E4242" s="14">
        <v>0</v>
      </c>
      <c r="F4242" s="13" t="s">
        <v>163</v>
      </c>
    </row>
    <row r="4243" spans="1:6" x14ac:dyDescent="0.15">
      <c r="A4243" s="12" t="s">
        <v>8599</v>
      </c>
      <c r="B4243" s="12" t="s">
        <v>8600</v>
      </c>
      <c r="C4243" s="13" t="s">
        <v>136</v>
      </c>
      <c r="D4243" s="12"/>
      <c r="E4243" s="14">
        <v>4700</v>
      </c>
      <c r="F4243" s="13" t="s">
        <v>163</v>
      </c>
    </row>
    <row r="4244" spans="1:6" x14ac:dyDescent="0.15">
      <c r="A4244" s="12" t="s">
        <v>8601</v>
      </c>
      <c r="B4244" s="12" t="s">
        <v>8602</v>
      </c>
      <c r="C4244" s="13" t="s">
        <v>136</v>
      </c>
      <c r="D4244" s="12"/>
      <c r="E4244" s="14">
        <v>12400</v>
      </c>
      <c r="F4244" s="13" t="s">
        <v>163</v>
      </c>
    </row>
    <row r="4245" spans="1:6" x14ac:dyDescent="0.15">
      <c r="A4245" s="12" t="s">
        <v>8603</v>
      </c>
      <c r="B4245" s="12" t="s">
        <v>8604</v>
      </c>
      <c r="C4245" s="13" t="s">
        <v>136</v>
      </c>
      <c r="D4245" s="12"/>
      <c r="E4245" s="14">
        <v>7500</v>
      </c>
      <c r="F4245" s="13" t="s">
        <v>163</v>
      </c>
    </row>
    <row r="4246" spans="1:6" x14ac:dyDescent="0.15">
      <c r="A4246" s="12" t="s">
        <v>8605</v>
      </c>
      <c r="B4246" s="12" t="s">
        <v>8606</v>
      </c>
      <c r="C4246" s="13" t="s">
        <v>136</v>
      </c>
      <c r="D4246" s="12"/>
      <c r="E4246" s="14">
        <v>14800</v>
      </c>
      <c r="F4246" s="13" t="s">
        <v>163</v>
      </c>
    </row>
    <row r="4247" spans="1:6" x14ac:dyDescent="0.15">
      <c r="A4247" s="12" t="s">
        <v>8607</v>
      </c>
      <c r="B4247" s="12" t="s">
        <v>8608</v>
      </c>
      <c r="C4247" s="13" t="s">
        <v>136</v>
      </c>
      <c r="D4247" s="12"/>
      <c r="E4247" s="14">
        <v>10000</v>
      </c>
      <c r="F4247" s="13" t="s">
        <v>163</v>
      </c>
    </row>
    <row r="4248" spans="1:6" x14ac:dyDescent="0.15">
      <c r="A4248" s="12" t="s">
        <v>8609</v>
      </c>
      <c r="B4248" s="12" t="s">
        <v>8610</v>
      </c>
      <c r="C4248" s="13" t="s">
        <v>136</v>
      </c>
      <c r="D4248" s="12"/>
      <c r="E4248" s="14">
        <v>17200</v>
      </c>
      <c r="F4248" s="13" t="s">
        <v>163</v>
      </c>
    </row>
    <row r="4249" spans="1:6" x14ac:dyDescent="0.15">
      <c r="A4249" s="12" t="s">
        <v>8611</v>
      </c>
      <c r="B4249" s="12" t="s">
        <v>8612</v>
      </c>
      <c r="C4249" s="13" t="s">
        <v>136</v>
      </c>
      <c r="D4249" s="12"/>
      <c r="E4249" s="14">
        <v>19600</v>
      </c>
      <c r="F4249" s="13" t="s">
        <v>163</v>
      </c>
    </row>
    <row r="4250" spans="1:6" x14ac:dyDescent="0.15">
      <c r="A4250" s="12" t="s">
        <v>8613</v>
      </c>
      <c r="B4250" s="12" t="s">
        <v>8614</v>
      </c>
      <c r="C4250" s="13" t="s">
        <v>136</v>
      </c>
      <c r="D4250" s="12"/>
      <c r="E4250" s="14">
        <v>22000</v>
      </c>
      <c r="F4250" s="13" t="s">
        <v>163</v>
      </c>
    </row>
    <row r="4251" spans="1:6" x14ac:dyDescent="0.15">
      <c r="A4251" s="12" t="s">
        <v>8615</v>
      </c>
      <c r="B4251" s="26" t="s">
        <v>8616</v>
      </c>
      <c r="C4251" s="13" t="s">
        <v>136</v>
      </c>
      <c r="D4251" s="12"/>
      <c r="E4251" s="14">
        <v>10000</v>
      </c>
      <c r="F4251" s="13" t="s">
        <v>163</v>
      </c>
    </row>
    <row r="4252" spans="1:6" x14ac:dyDescent="0.15">
      <c r="A4252" s="12" t="s">
        <v>8617</v>
      </c>
      <c r="B4252" s="12" t="s">
        <v>8618</v>
      </c>
      <c r="C4252" s="13" t="s">
        <v>136</v>
      </c>
      <c r="D4252" s="12"/>
      <c r="E4252" s="14">
        <v>10000</v>
      </c>
      <c r="F4252" s="13" t="s">
        <v>163</v>
      </c>
    </row>
    <row r="4253" spans="1:6" x14ac:dyDescent="0.15">
      <c r="A4253" s="12" t="s">
        <v>8619</v>
      </c>
      <c r="B4253" s="12" t="s">
        <v>8620</v>
      </c>
      <c r="C4253" s="13" t="s">
        <v>139</v>
      </c>
      <c r="D4253" s="13"/>
      <c r="E4253" s="14">
        <v>160</v>
      </c>
      <c r="F4253" s="13" t="s">
        <v>163</v>
      </c>
    </row>
    <row r="4254" spans="1:6" x14ac:dyDescent="0.15">
      <c r="A4254" s="12" t="s">
        <v>8621</v>
      </c>
      <c r="B4254" s="12" t="s">
        <v>8622</v>
      </c>
      <c r="C4254" s="13" t="s">
        <v>139</v>
      </c>
      <c r="D4254" s="13"/>
      <c r="E4254" s="14">
        <v>160</v>
      </c>
      <c r="F4254" s="13" t="s">
        <v>163</v>
      </c>
    </row>
    <row r="4255" spans="1:6" x14ac:dyDescent="0.15">
      <c r="A4255" s="12" t="s">
        <v>8623</v>
      </c>
      <c r="B4255" s="12" t="s">
        <v>8624</v>
      </c>
      <c r="C4255" s="13" t="s">
        <v>139</v>
      </c>
      <c r="D4255" s="13"/>
      <c r="E4255" s="14">
        <v>0</v>
      </c>
      <c r="F4255" s="13" t="s">
        <v>163</v>
      </c>
    </row>
    <row r="4256" spans="1:6" x14ac:dyDescent="0.15">
      <c r="A4256" s="12" t="s">
        <v>8625</v>
      </c>
      <c r="B4256" s="26" t="s">
        <v>8626</v>
      </c>
      <c r="C4256" s="13" t="s">
        <v>139</v>
      </c>
      <c r="D4256" s="12"/>
      <c r="E4256" s="14">
        <v>21000</v>
      </c>
      <c r="F4256" s="13" t="s">
        <v>163</v>
      </c>
    </row>
    <row r="4257" spans="1:6" x14ac:dyDescent="0.15">
      <c r="A4257" s="12" t="s">
        <v>8627</v>
      </c>
      <c r="B4257" s="26" t="s">
        <v>8628</v>
      </c>
      <c r="C4257" s="13" t="s">
        <v>139</v>
      </c>
      <c r="D4257" s="13"/>
      <c r="E4257" s="14">
        <v>21000</v>
      </c>
      <c r="F4257" s="37" t="s">
        <v>163</v>
      </c>
    </row>
    <row r="4258" spans="1:6" x14ac:dyDescent="0.15">
      <c r="A4258" s="12" t="s">
        <v>8629</v>
      </c>
      <c r="B4258" s="26" t="s">
        <v>8630</v>
      </c>
      <c r="C4258" s="13" t="s">
        <v>143</v>
      </c>
      <c r="D4258" s="12"/>
      <c r="E4258" s="14">
        <v>14500</v>
      </c>
      <c r="F4258" s="13" t="s">
        <v>163</v>
      </c>
    </row>
    <row r="4259" spans="1:6" x14ac:dyDescent="0.15">
      <c r="A4259" s="12" t="s">
        <v>8631</v>
      </c>
      <c r="B4259" s="26" t="s">
        <v>8632</v>
      </c>
      <c r="C4259" s="13" t="s">
        <v>143</v>
      </c>
      <c r="D4259" s="12"/>
      <c r="E4259" s="14">
        <v>14500</v>
      </c>
      <c r="F4259" s="13" t="s">
        <v>163</v>
      </c>
    </row>
    <row r="4260" spans="1:6" x14ac:dyDescent="0.15">
      <c r="A4260" s="12" t="s">
        <v>8633</v>
      </c>
      <c r="B4260" s="26" t="s">
        <v>8634</v>
      </c>
      <c r="C4260" s="13" t="s">
        <v>139</v>
      </c>
      <c r="D4260" s="12"/>
      <c r="E4260" s="14">
        <v>21000</v>
      </c>
      <c r="F4260" s="13" t="s">
        <v>163</v>
      </c>
    </row>
    <row r="4261" spans="1:6" x14ac:dyDescent="0.15">
      <c r="A4261" s="12" t="s">
        <v>8635</v>
      </c>
      <c r="B4261" s="26" t="s">
        <v>8636</v>
      </c>
      <c r="C4261" s="13" t="s">
        <v>139</v>
      </c>
      <c r="D4261" s="13"/>
      <c r="E4261" s="14">
        <v>21000</v>
      </c>
      <c r="F4261" s="37" t="s">
        <v>163</v>
      </c>
    </row>
    <row r="4262" spans="1:6" x14ac:dyDescent="0.15">
      <c r="A4262" s="12" t="s">
        <v>8637</v>
      </c>
      <c r="B4262" s="26" t="s">
        <v>8638</v>
      </c>
      <c r="C4262" s="13" t="s">
        <v>143</v>
      </c>
      <c r="D4262" s="12"/>
      <c r="E4262" s="14">
        <v>14500</v>
      </c>
      <c r="F4262" s="13" t="s">
        <v>163</v>
      </c>
    </row>
    <row r="4263" spans="1:6" x14ac:dyDescent="0.15">
      <c r="A4263" s="12" t="s">
        <v>8639</v>
      </c>
      <c r="B4263" s="26" t="s">
        <v>8640</v>
      </c>
      <c r="C4263" s="13" t="s">
        <v>143</v>
      </c>
      <c r="D4263" s="12"/>
      <c r="E4263" s="14">
        <v>14500</v>
      </c>
      <c r="F4263" s="13" t="s">
        <v>163</v>
      </c>
    </row>
    <row r="4264" spans="1:6" x14ac:dyDescent="0.15">
      <c r="A4264" s="12" t="s">
        <v>8641</v>
      </c>
      <c r="B4264" s="26" t="s">
        <v>8642</v>
      </c>
      <c r="C4264" s="13" t="s">
        <v>139</v>
      </c>
      <c r="D4264" s="12"/>
      <c r="E4264" s="14">
        <v>37390</v>
      </c>
      <c r="F4264" s="13" t="s">
        <v>163</v>
      </c>
    </row>
    <row r="4265" spans="1:6" x14ac:dyDescent="0.15">
      <c r="A4265" s="12" t="s">
        <v>8643</v>
      </c>
      <c r="B4265" s="26" t="s">
        <v>8644</v>
      </c>
      <c r="C4265" s="13" t="s">
        <v>139</v>
      </c>
      <c r="D4265" s="12"/>
      <c r="E4265" s="14">
        <v>6630</v>
      </c>
      <c r="F4265" s="13" t="s">
        <v>163</v>
      </c>
    </row>
    <row r="4266" spans="1:6" x14ac:dyDescent="0.15">
      <c r="A4266" s="12" t="s">
        <v>8645</v>
      </c>
      <c r="B4266" s="26" t="s">
        <v>8646</v>
      </c>
      <c r="C4266" s="13" t="s">
        <v>139</v>
      </c>
      <c r="D4266" s="12"/>
      <c r="E4266" s="14">
        <v>1995</v>
      </c>
      <c r="F4266" s="13" t="s">
        <v>163</v>
      </c>
    </row>
    <row r="4267" spans="1:6" x14ac:dyDescent="0.15">
      <c r="A4267" s="12" t="s">
        <v>8647</v>
      </c>
      <c r="B4267" s="26" t="s">
        <v>8648</v>
      </c>
      <c r="C4267" s="13" t="s">
        <v>139</v>
      </c>
      <c r="D4267" s="12"/>
      <c r="E4267" s="14">
        <v>46610</v>
      </c>
      <c r="F4267" s="13" t="s">
        <v>163</v>
      </c>
    </row>
    <row r="4268" spans="1:6" x14ac:dyDescent="0.15">
      <c r="A4268" s="12" t="s">
        <v>8649</v>
      </c>
      <c r="B4268" s="26" t="s">
        <v>8650</v>
      </c>
      <c r="C4268" s="13" t="s">
        <v>139</v>
      </c>
      <c r="D4268" s="12"/>
      <c r="E4268" s="14">
        <v>55590</v>
      </c>
      <c r="F4268" s="13" t="s">
        <v>163</v>
      </c>
    </row>
    <row r="4269" spans="1:6" x14ac:dyDescent="0.15">
      <c r="A4269" s="12" t="s">
        <v>8651</v>
      </c>
      <c r="B4269" s="26" t="s">
        <v>8652</v>
      </c>
      <c r="C4269" s="13" t="s">
        <v>139</v>
      </c>
      <c r="D4269" s="12"/>
      <c r="E4269" s="14">
        <v>9450</v>
      </c>
      <c r="F4269" s="13" t="s">
        <v>163</v>
      </c>
    </row>
    <row r="4270" spans="1:6" x14ac:dyDescent="0.15">
      <c r="A4270" s="12" t="s">
        <v>8653</v>
      </c>
      <c r="B4270" s="26" t="s">
        <v>8654</v>
      </c>
      <c r="C4270" s="13" t="s">
        <v>139</v>
      </c>
      <c r="D4270" s="12"/>
      <c r="E4270" s="14">
        <v>73790</v>
      </c>
      <c r="F4270" s="13" t="s">
        <v>163</v>
      </c>
    </row>
    <row r="4271" spans="1:6" x14ac:dyDescent="0.15">
      <c r="A4271" s="12" t="s">
        <v>8655</v>
      </c>
      <c r="B4271" s="26" t="s">
        <v>8656</v>
      </c>
      <c r="C4271" s="13" t="s">
        <v>139</v>
      </c>
      <c r="D4271" s="12"/>
      <c r="E4271" s="14">
        <v>91990</v>
      </c>
      <c r="F4271" s="13" t="s">
        <v>163</v>
      </c>
    </row>
    <row r="4272" spans="1:6" x14ac:dyDescent="0.15">
      <c r="A4272" s="12" t="s">
        <v>8657</v>
      </c>
      <c r="B4272" s="26" t="s">
        <v>8658</v>
      </c>
      <c r="C4272" s="13" t="s">
        <v>139</v>
      </c>
      <c r="D4272" s="12"/>
      <c r="E4272" s="14">
        <v>13490</v>
      </c>
      <c r="F4272" s="13" t="s">
        <v>163</v>
      </c>
    </row>
    <row r="4273" spans="1:6" x14ac:dyDescent="0.15">
      <c r="A4273" s="12" t="s">
        <v>8659</v>
      </c>
      <c r="B4273" s="26" t="s">
        <v>8660</v>
      </c>
      <c r="C4273" s="13" t="s">
        <v>139</v>
      </c>
      <c r="D4273" s="12"/>
      <c r="E4273" s="14">
        <v>110190</v>
      </c>
      <c r="F4273" s="13" t="s">
        <v>163</v>
      </c>
    </row>
    <row r="4274" spans="1:6" x14ac:dyDescent="0.15">
      <c r="A4274" s="12" t="s">
        <v>8661</v>
      </c>
      <c r="B4274" s="26" t="s">
        <v>8662</v>
      </c>
      <c r="C4274" s="13" t="s">
        <v>139</v>
      </c>
      <c r="D4274" s="12"/>
      <c r="E4274" s="14">
        <v>146590</v>
      </c>
      <c r="F4274" s="13" t="s">
        <v>163</v>
      </c>
    </row>
    <row r="4275" spans="1:6" x14ac:dyDescent="0.15">
      <c r="A4275" s="12" t="s">
        <v>8663</v>
      </c>
      <c r="B4275" s="26" t="s">
        <v>8664</v>
      </c>
      <c r="C4275" s="13" t="s">
        <v>139</v>
      </c>
      <c r="D4275" s="12"/>
      <c r="E4275" s="14">
        <v>182990</v>
      </c>
      <c r="F4275" s="13" t="s">
        <v>163</v>
      </c>
    </row>
    <row r="4276" spans="1:6" x14ac:dyDescent="0.15">
      <c r="A4276" s="12" t="s">
        <v>8665</v>
      </c>
      <c r="B4276" s="26" t="s">
        <v>8666</v>
      </c>
      <c r="C4276" s="13" t="s">
        <v>139</v>
      </c>
      <c r="D4276" s="12"/>
      <c r="E4276" s="14">
        <v>21890</v>
      </c>
      <c r="F4276" s="13" t="s">
        <v>163</v>
      </c>
    </row>
    <row r="4277" spans="1:6" x14ac:dyDescent="0.15">
      <c r="A4277" s="12" t="s">
        <v>8667</v>
      </c>
      <c r="B4277" s="26" t="s">
        <v>8668</v>
      </c>
      <c r="C4277" s="13" t="s">
        <v>139</v>
      </c>
      <c r="D4277" s="12"/>
      <c r="E4277" s="14">
        <v>4220</v>
      </c>
      <c r="F4277" s="13" t="s">
        <v>163</v>
      </c>
    </row>
    <row r="4278" spans="1:6" x14ac:dyDescent="0.15">
      <c r="A4278" s="12" t="s">
        <v>8669</v>
      </c>
      <c r="B4278" s="26" t="s">
        <v>8670</v>
      </c>
      <c r="C4278" s="13" t="s">
        <v>139</v>
      </c>
      <c r="D4278" s="12"/>
      <c r="E4278" s="14">
        <v>32340</v>
      </c>
      <c r="F4278" s="13" t="s">
        <v>163</v>
      </c>
    </row>
    <row r="4279" spans="1:6" x14ac:dyDescent="0.15">
      <c r="A4279" s="12" t="s">
        <v>8671</v>
      </c>
      <c r="B4279" s="26" t="s">
        <v>8672</v>
      </c>
      <c r="C4279" s="13" t="s">
        <v>139</v>
      </c>
      <c r="D4279" s="12"/>
      <c r="E4279" s="14">
        <v>3000</v>
      </c>
      <c r="F4279" s="13" t="s">
        <v>163</v>
      </c>
    </row>
    <row r="4280" spans="1:6" x14ac:dyDescent="0.15">
      <c r="A4280" s="12" t="s">
        <v>8673</v>
      </c>
      <c r="B4280" s="26" t="s">
        <v>8674</v>
      </c>
      <c r="C4280" s="13" t="s">
        <v>139</v>
      </c>
      <c r="D4280" s="12"/>
      <c r="E4280" s="14">
        <v>600</v>
      </c>
      <c r="F4280" s="13" t="s">
        <v>163</v>
      </c>
    </row>
    <row r="4281" spans="1:6" x14ac:dyDescent="0.15">
      <c r="A4281" s="12" t="s">
        <v>8675</v>
      </c>
      <c r="B4281" s="26" t="s">
        <v>8676</v>
      </c>
      <c r="C4281" s="13" t="s">
        <v>139</v>
      </c>
      <c r="D4281" s="12"/>
      <c r="E4281" s="14">
        <v>600</v>
      </c>
      <c r="F4281" s="13" t="s">
        <v>163</v>
      </c>
    </row>
    <row r="4282" spans="1:6" x14ac:dyDescent="0.15">
      <c r="A4282" s="12" t="s">
        <v>8677</v>
      </c>
      <c r="B4282" s="26" t="s">
        <v>8678</v>
      </c>
      <c r="C4282" s="13" t="s">
        <v>139</v>
      </c>
      <c r="D4282" s="12"/>
      <c r="E4282" s="14">
        <v>1000</v>
      </c>
      <c r="F4282" s="13" t="s">
        <v>163</v>
      </c>
    </row>
    <row r="4283" spans="1:6" x14ac:dyDescent="0.15">
      <c r="A4283" s="12" t="s">
        <v>8679</v>
      </c>
      <c r="B4283" s="26" t="s">
        <v>8680</v>
      </c>
      <c r="C4283" s="13" t="s">
        <v>139</v>
      </c>
      <c r="D4283" s="12"/>
      <c r="E4283" s="14">
        <v>600</v>
      </c>
      <c r="F4283" s="13" t="s">
        <v>163</v>
      </c>
    </row>
    <row r="4284" spans="1:6" x14ac:dyDescent="0.15">
      <c r="A4284" s="12" t="s">
        <v>8681</v>
      </c>
      <c r="B4284" s="26" t="s">
        <v>8682</v>
      </c>
      <c r="C4284" s="13" t="s">
        <v>139</v>
      </c>
      <c r="D4284" s="12"/>
      <c r="E4284" s="14">
        <v>600</v>
      </c>
      <c r="F4284" s="13" t="s">
        <v>163</v>
      </c>
    </row>
    <row r="4285" spans="1:6" x14ac:dyDescent="0.15">
      <c r="A4285" s="12" t="s">
        <v>8683</v>
      </c>
      <c r="B4285" s="26" t="s">
        <v>8684</v>
      </c>
      <c r="C4285" s="13" t="s">
        <v>139</v>
      </c>
      <c r="D4285" s="12"/>
      <c r="E4285" s="14">
        <v>600</v>
      </c>
      <c r="F4285" s="13" t="s">
        <v>163</v>
      </c>
    </row>
    <row r="4286" spans="1:6" x14ac:dyDescent="0.15">
      <c r="A4286" s="12" t="s">
        <v>8685</v>
      </c>
      <c r="B4286" s="26" t="s">
        <v>8686</v>
      </c>
      <c r="C4286" s="13" t="s">
        <v>139</v>
      </c>
      <c r="D4286" s="12"/>
      <c r="E4286" s="14">
        <v>600</v>
      </c>
      <c r="F4286" s="13" t="s">
        <v>163</v>
      </c>
    </row>
    <row r="4287" spans="1:6" x14ac:dyDescent="0.15">
      <c r="A4287" s="12" t="s">
        <v>8687</v>
      </c>
      <c r="B4287" s="26" t="s">
        <v>8688</v>
      </c>
      <c r="C4287" s="13" t="s">
        <v>139</v>
      </c>
      <c r="D4287" s="12"/>
      <c r="E4287" s="14">
        <v>600</v>
      </c>
      <c r="F4287" s="13" t="s">
        <v>163</v>
      </c>
    </row>
    <row r="4288" spans="1:6" x14ac:dyDescent="0.15">
      <c r="A4288" s="12" t="s">
        <v>8689</v>
      </c>
      <c r="B4288" s="26" t="s">
        <v>8690</v>
      </c>
      <c r="C4288" s="13" t="s">
        <v>139</v>
      </c>
      <c r="D4288" s="12"/>
      <c r="E4288" s="14">
        <v>600</v>
      </c>
      <c r="F4288" s="13" t="s">
        <v>163</v>
      </c>
    </row>
    <row r="4289" spans="1:6" x14ac:dyDescent="0.15">
      <c r="A4289" s="12" t="s">
        <v>8691</v>
      </c>
      <c r="B4289" s="26" t="s">
        <v>8692</v>
      </c>
      <c r="C4289" s="13" t="s">
        <v>139</v>
      </c>
      <c r="D4289" s="12"/>
      <c r="E4289" s="14">
        <v>600</v>
      </c>
      <c r="F4289" s="13" t="s">
        <v>163</v>
      </c>
    </row>
    <row r="4290" spans="1:6" x14ac:dyDescent="0.15">
      <c r="A4290" s="12" t="s">
        <v>8693</v>
      </c>
      <c r="B4290" s="26" t="s">
        <v>8694</v>
      </c>
      <c r="C4290" s="13" t="s">
        <v>139</v>
      </c>
      <c r="D4290" s="12"/>
      <c r="E4290" s="14">
        <v>7500</v>
      </c>
      <c r="F4290" s="13" t="s">
        <v>163</v>
      </c>
    </row>
    <row r="4291" spans="1:6" x14ac:dyDescent="0.15">
      <c r="A4291" s="12" t="s">
        <v>8695</v>
      </c>
      <c r="B4291" s="26" t="s">
        <v>8696</v>
      </c>
      <c r="C4291" s="13" t="s">
        <v>139</v>
      </c>
      <c r="D4291" s="12"/>
      <c r="E4291" s="14">
        <v>1200</v>
      </c>
      <c r="F4291" s="13" t="s">
        <v>163</v>
      </c>
    </row>
    <row r="4292" spans="1:6" x14ac:dyDescent="0.15">
      <c r="A4292" s="12" t="s">
        <v>8697</v>
      </c>
      <c r="B4292" s="26" t="s">
        <v>8698</v>
      </c>
      <c r="C4292" s="13" t="s">
        <v>139</v>
      </c>
      <c r="D4292" s="12"/>
      <c r="E4292" s="14">
        <v>1200</v>
      </c>
      <c r="F4292" s="13" t="s">
        <v>163</v>
      </c>
    </row>
    <row r="4293" spans="1:6" x14ac:dyDescent="0.15">
      <c r="A4293" s="12" t="s">
        <v>8699</v>
      </c>
      <c r="B4293" s="26" t="s">
        <v>8700</v>
      </c>
      <c r="C4293" s="13" t="s">
        <v>139</v>
      </c>
      <c r="D4293" s="12"/>
      <c r="E4293" s="14">
        <v>0</v>
      </c>
      <c r="F4293" s="13" t="s">
        <v>163</v>
      </c>
    </row>
    <row r="4294" spans="1:6" x14ac:dyDescent="0.15">
      <c r="A4294" s="12" t="s">
        <v>8701</v>
      </c>
      <c r="B4294" s="26" t="s">
        <v>8702</v>
      </c>
      <c r="C4294" s="13" t="s">
        <v>139</v>
      </c>
      <c r="D4294" s="12"/>
      <c r="E4294" s="14">
        <v>7900</v>
      </c>
      <c r="F4294" s="13" t="s">
        <v>163</v>
      </c>
    </row>
    <row r="4295" spans="1:6" x14ac:dyDescent="0.15">
      <c r="A4295" s="12" t="s">
        <v>8703</v>
      </c>
      <c r="B4295" s="26" t="s">
        <v>8704</v>
      </c>
      <c r="C4295" s="13" t="s">
        <v>139</v>
      </c>
      <c r="D4295" s="12"/>
      <c r="E4295" s="14">
        <v>7900</v>
      </c>
      <c r="F4295" s="13" t="s">
        <v>163</v>
      </c>
    </row>
    <row r="4296" spans="1:6" x14ac:dyDescent="0.15">
      <c r="A4296" s="12" t="s">
        <v>8705</v>
      </c>
      <c r="B4296" s="26" t="s">
        <v>8706</v>
      </c>
      <c r="C4296" s="13" t="s">
        <v>139</v>
      </c>
      <c r="D4296" s="12"/>
      <c r="E4296" s="14">
        <v>0</v>
      </c>
      <c r="F4296" s="13" t="s">
        <v>163</v>
      </c>
    </row>
    <row r="4297" spans="1:6" x14ac:dyDescent="0.15">
      <c r="A4297" s="12" t="s">
        <v>8707</v>
      </c>
      <c r="B4297" s="26" t="s">
        <v>8708</v>
      </c>
      <c r="C4297" s="13" t="s">
        <v>139</v>
      </c>
      <c r="D4297" s="12"/>
      <c r="E4297" s="14">
        <v>7900</v>
      </c>
      <c r="F4297" s="13" t="s">
        <v>163</v>
      </c>
    </row>
    <row r="4298" spans="1:6" x14ac:dyDescent="0.15">
      <c r="A4298" s="12" t="s">
        <v>8709</v>
      </c>
      <c r="B4298" s="26" t="s">
        <v>8710</v>
      </c>
      <c r="C4298" s="13" t="s">
        <v>139</v>
      </c>
      <c r="D4298" s="12"/>
      <c r="E4298" s="14">
        <v>7900</v>
      </c>
      <c r="F4298" s="13" t="s">
        <v>163</v>
      </c>
    </row>
    <row r="4299" spans="1:6" x14ac:dyDescent="0.15">
      <c r="A4299" s="12" t="s">
        <v>8711</v>
      </c>
      <c r="B4299" s="26" t="s">
        <v>8712</v>
      </c>
      <c r="C4299" s="13" t="s">
        <v>139</v>
      </c>
      <c r="D4299" s="12"/>
      <c r="E4299" s="14">
        <v>0</v>
      </c>
      <c r="F4299" s="13" t="s">
        <v>163</v>
      </c>
    </row>
    <row r="4300" spans="1:6" x14ac:dyDescent="0.15">
      <c r="A4300" s="12" t="s">
        <v>8713</v>
      </c>
      <c r="B4300" s="26" t="s">
        <v>8714</v>
      </c>
      <c r="C4300" s="13" t="s">
        <v>139</v>
      </c>
      <c r="D4300" s="12"/>
      <c r="E4300" s="14">
        <v>9875</v>
      </c>
      <c r="F4300" s="13" t="s">
        <v>163</v>
      </c>
    </row>
    <row r="4301" spans="1:6" x14ac:dyDescent="0.15">
      <c r="A4301" s="12" t="s">
        <v>8715</v>
      </c>
      <c r="B4301" s="26" t="s">
        <v>8716</v>
      </c>
      <c r="C4301" s="13" t="s">
        <v>139</v>
      </c>
      <c r="D4301" s="12"/>
      <c r="E4301" s="14">
        <v>9875</v>
      </c>
      <c r="F4301" s="13" t="s">
        <v>163</v>
      </c>
    </row>
    <row r="4302" spans="1:6" x14ac:dyDescent="0.15">
      <c r="A4302" s="12" t="s">
        <v>8717</v>
      </c>
      <c r="B4302" s="26" t="s">
        <v>8718</v>
      </c>
      <c r="C4302" s="13" t="s">
        <v>139</v>
      </c>
      <c r="D4302" s="12"/>
      <c r="E4302" s="14">
        <v>0</v>
      </c>
      <c r="F4302" s="13" t="s">
        <v>163</v>
      </c>
    </row>
    <row r="4303" spans="1:6" x14ac:dyDescent="0.15">
      <c r="A4303" s="12" t="s">
        <v>8719</v>
      </c>
      <c r="B4303" s="26" t="s">
        <v>8720</v>
      </c>
      <c r="C4303" s="13" t="s">
        <v>139</v>
      </c>
      <c r="D4303" s="12"/>
      <c r="E4303" s="14">
        <v>9875</v>
      </c>
      <c r="F4303" s="13" t="s">
        <v>163</v>
      </c>
    </row>
    <row r="4304" spans="1:6" x14ac:dyDescent="0.15">
      <c r="A4304" s="12" t="s">
        <v>8721</v>
      </c>
      <c r="B4304" s="26" t="s">
        <v>8722</v>
      </c>
      <c r="C4304" s="13" t="s">
        <v>139</v>
      </c>
      <c r="D4304" s="12"/>
      <c r="E4304" s="14">
        <v>9875</v>
      </c>
      <c r="F4304" s="13" t="s">
        <v>163</v>
      </c>
    </row>
    <row r="4305" spans="1:6" x14ac:dyDescent="0.15">
      <c r="A4305" s="12" t="s">
        <v>8723</v>
      </c>
      <c r="B4305" s="26" t="s">
        <v>8724</v>
      </c>
      <c r="C4305" s="13" t="s">
        <v>139</v>
      </c>
      <c r="D4305" s="12"/>
      <c r="E4305" s="14">
        <v>0</v>
      </c>
      <c r="F4305" s="13" t="s">
        <v>163</v>
      </c>
    </row>
    <row r="4306" spans="1:6" x14ac:dyDescent="0.15">
      <c r="A4306" s="12" t="s">
        <v>8725</v>
      </c>
      <c r="B4306" s="26" t="s">
        <v>8726</v>
      </c>
      <c r="C4306" s="13" t="s">
        <v>139</v>
      </c>
      <c r="D4306" s="12"/>
      <c r="E4306" s="14">
        <v>5900</v>
      </c>
      <c r="F4306" s="13" t="s">
        <v>163</v>
      </c>
    </row>
    <row r="4307" spans="1:6" x14ac:dyDescent="0.15">
      <c r="A4307" s="12" t="s">
        <v>8727</v>
      </c>
      <c r="B4307" s="26" t="s">
        <v>8728</v>
      </c>
      <c r="C4307" s="13" t="s">
        <v>139</v>
      </c>
      <c r="D4307" s="12"/>
      <c r="E4307" s="14">
        <v>10000</v>
      </c>
      <c r="F4307" s="13" t="s">
        <v>163</v>
      </c>
    </row>
    <row r="4308" spans="1:6" x14ac:dyDescent="0.15">
      <c r="A4308" s="12" t="s">
        <v>8729</v>
      </c>
      <c r="B4308" s="26" t="s">
        <v>8730</v>
      </c>
      <c r="C4308" s="13" t="s">
        <v>139</v>
      </c>
      <c r="D4308" s="12"/>
      <c r="E4308" s="14">
        <v>25000</v>
      </c>
      <c r="F4308" s="13" t="s">
        <v>163</v>
      </c>
    </row>
    <row r="4309" spans="1:6" x14ac:dyDescent="0.15">
      <c r="A4309" s="12" t="s">
        <v>8731</v>
      </c>
      <c r="B4309" s="26" t="s">
        <v>8732</v>
      </c>
      <c r="C4309" s="13" t="s">
        <v>139</v>
      </c>
      <c r="D4309" s="12"/>
      <c r="E4309" s="14">
        <v>13333</v>
      </c>
      <c r="F4309" s="13" t="s">
        <v>163</v>
      </c>
    </row>
    <row r="4310" spans="1:6" x14ac:dyDescent="0.15">
      <c r="A4310" s="12" t="s">
        <v>8733</v>
      </c>
      <c r="B4310" s="26" t="s">
        <v>8734</v>
      </c>
      <c r="C4310" s="13" t="s">
        <v>139</v>
      </c>
      <c r="D4310" s="12"/>
      <c r="E4310" s="14">
        <v>7500</v>
      </c>
      <c r="F4310" s="13" t="s">
        <v>163</v>
      </c>
    </row>
    <row r="4311" spans="1:6" x14ac:dyDescent="0.15">
      <c r="A4311" s="12" t="s">
        <v>8735</v>
      </c>
      <c r="B4311" s="26" t="s">
        <v>8736</v>
      </c>
      <c r="C4311" s="13" t="s">
        <v>139</v>
      </c>
      <c r="D4311" s="12"/>
      <c r="E4311" s="14">
        <v>2000</v>
      </c>
      <c r="F4311" s="13" t="s">
        <v>163</v>
      </c>
    </row>
    <row r="4312" spans="1:6" x14ac:dyDescent="0.15">
      <c r="A4312" s="12" t="s">
        <v>8737</v>
      </c>
      <c r="B4312" s="26" t="s">
        <v>8738</v>
      </c>
      <c r="C4312" s="13" t="s">
        <v>139</v>
      </c>
      <c r="D4312" s="12"/>
      <c r="E4312" s="14">
        <v>2000</v>
      </c>
      <c r="F4312" s="13" t="s">
        <v>163</v>
      </c>
    </row>
    <row r="4313" spans="1:6" x14ac:dyDescent="0.15">
      <c r="A4313" s="12" t="s">
        <v>8739</v>
      </c>
      <c r="B4313" s="26" t="s">
        <v>8740</v>
      </c>
      <c r="C4313" s="13" t="s">
        <v>139</v>
      </c>
      <c r="D4313" s="12"/>
      <c r="E4313" s="14">
        <v>0</v>
      </c>
      <c r="F4313" s="13" t="s">
        <v>163</v>
      </c>
    </row>
    <row r="4314" spans="1:6" x14ac:dyDescent="0.15">
      <c r="A4314" s="12" t="s">
        <v>8741</v>
      </c>
      <c r="B4314" s="26" t="s">
        <v>8742</v>
      </c>
      <c r="C4314" s="13" t="s">
        <v>143</v>
      </c>
      <c r="D4314" s="12"/>
      <c r="E4314" s="14">
        <v>500</v>
      </c>
      <c r="F4314" s="13" t="s">
        <v>163</v>
      </c>
    </row>
    <row r="4315" spans="1:6" x14ac:dyDescent="0.15">
      <c r="A4315" s="54" t="s">
        <v>8743</v>
      </c>
      <c r="B4315" s="51" t="s">
        <v>8744</v>
      </c>
      <c r="C4315" s="55" t="s">
        <v>145</v>
      </c>
      <c r="D4315" s="55" t="s">
        <v>148</v>
      </c>
      <c r="E4315" s="14">
        <v>0</v>
      </c>
      <c r="F4315" s="55" t="s">
        <v>230</v>
      </c>
    </row>
    <row r="4316" spans="1:6" x14ac:dyDescent="0.15">
      <c r="A4316" s="50" t="s">
        <v>8745</v>
      </c>
      <c r="B4316" s="51" t="s">
        <v>8746</v>
      </c>
      <c r="C4316" s="37" t="s">
        <v>498</v>
      </c>
      <c r="D4316" s="37" t="s">
        <v>498</v>
      </c>
      <c r="E4316" s="14">
        <v>0</v>
      </c>
      <c r="F4316" s="37" t="s">
        <v>230</v>
      </c>
    </row>
    <row r="4317" spans="1:6" x14ac:dyDescent="0.15">
      <c r="A4317" s="50" t="s">
        <v>8747</v>
      </c>
      <c r="B4317" s="51" t="s">
        <v>8748</v>
      </c>
      <c r="C4317" s="37" t="s">
        <v>498</v>
      </c>
      <c r="D4317" s="37" t="s">
        <v>498</v>
      </c>
      <c r="E4317" s="14">
        <v>35</v>
      </c>
      <c r="F4317" s="37" t="s">
        <v>230</v>
      </c>
    </row>
    <row r="4318" spans="1:6" x14ac:dyDescent="0.15">
      <c r="A4318" s="54" t="s">
        <v>8749</v>
      </c>
      <c r="B4318" s="51" t="s">
        <v>8750</v>
      </c>
      <c r="C4318" s="55" t="s">
        <v>145</v>
      </c>
      <c r="D4318" s="55" t="s">
        <v>148</v>
      </c>
      <c r="E4318" s="14">
        <v>88</v>
      </c>
      <c r="F4318" s="55" t="s">
        <v>230</v>
      </c>
    </row>
    <row r="4319" spans="1:6" x14ac:dyDescent="0.15">
      <c r="A4319" s="50" t="s">
        <v>8751</v>
      </c>
      <c r="B4319" s="51" t="s">
        <v>8752</v>
      </c>
      <c r="C4319" s="37" t="s">
        <v>498</v>
      </c>
      <c r="D4319" s="37" t="s">
        <v>498</v>
      </c>
      <c r="E4319" s="14">
        <v>88</v>
      </c>
      <c r="F4319" s="37" t="s">
        <v>230</v>
      </c>
    </row>
    <row r="4320" spans="1:6" x14ac:dyDescent="0.15">
      <c r="A4320" s="50" t="s">
        <v>8753</v>
      </c>
      <c r="B4320" s="51" t="s">
        <v>8754</v>
      </c>
      <c r="C4320" s="37" t="s">
        <v>498</v>
      </c>
      <c r="D4320" s="37" t="s">
        <v>498</v>
      </c>
      <c r="E4320" s="14">
        <v>0</v>
      </c>
      <c r="F4320" s="37" t="s">
        <v>230</v>
      </c>
    </row>
    <row r="4321" spans="1:6" x14ac:dyDescent="0.15">
      <c r="A4321" s="54" t="s">
        <v>8755</v>
      </c>
      <c r="B4321" s="51" t="s">
        <v>8756</v>
      </c>
      <c r="C4321" s="55" t="s">
        <v>145</v>
      </c>
      <c r="D4321" s="55" t="s">
        <v>148</v>
      </c>
      <c r="E4321" s="14">
        <v>67</v>
      </c>
      <c r="F4321" s="55" t="s">
        <v>230</v>
      </c>
    </row>
    <row r="4322" spans="1:6" x14ac:dyDescent="0.15">
      <c r="A4322" s="50" t="s">
        <v>8757</v>
      </c>
      <c r="B4322" s="51" t="s">
        <v>8758</v>
      </c>
      <c r="C4322" s="37" t="s">
        <v>498</v>
      </c>
      <c r="D4322" s="37" t="s">
        <v>498</v>
      </c>
      <c r="E4322" s="14">
        <v>67</v>
      </c>
      <c r="F4322" s="37" t="s">
        <v>230</v>
      </c>
    </row>
    <row r="4323" spans="1:6" x14ac:dyDescent="0.15">
      <c r="A4323" s="50" t="s">
        <v>8759</v>
      </c>
      <c r="B4323" s="51" t="s">
        <v>8760</v>
      </c>
      <c r="C4323" s="37" t="s">
        <v>498</v>
      </c>
      <c r="D4323" s="37" t="s">
        <v>498</v>
      </c>
      <c r="E4323" s="14">
        <v>88</v>
      </c>
      <c r="F4323" s="37" t="s">
        <v>230</v>
      </c>
    </row>
    <row r="4324" spans="1:6" x14ac:dyDescent="0.15">
      <c r="A4324" s="50" t="s">
        <v>8761</v>
      </c>
      <c r="B4324" s="63" t="s">
        <v>8762</v>
      </c>
      <c r="C4324" s="37" t="s">
        <v>145</v>
      </c>
      <c r="D4324" s="37" t="s">
        <v>148</v>
      </c>
      <c r="E4324" s="14">
        <v>118</v>
      </c>
      <c r="F4324" s="27" t="s">
        <v>230</v>
      </c>
    </row>
    <row r="4325" spans="1:6" x14ac:dyDescent="0.15">
      <c r="A4325" s="50" t="s">
        <v>8763</v>
      </c>
      <c r="B4325" s="63" t="s">
        <v>8764</v>
      </c>
      <c r="C4325" s="37" t="s">
        <v>498</v>
      </c>
      <c r="D4325" s="37" t="s">
        <v>498</v>
      </c>
      <c r="E4325" s="14">
        <v>118</v>
      </c>
      <c r="F4325" s="27" t="s">
        <v>230</v>
      </c>
    </row>
    <row r="4326" spans="1:6" x14ac:dyDescent="0.15">
      <c r="A4326" s="50" t="s">
        <v>8765</v>
      </c>
      <c r="B4326" s="51" t="s">
        <v>8766</v>
      </c>
      <c r="C4326" s="37" t="s">
        <v>498</v>
      </c>
      <c r="D4326" s="37" t="s">
        <v>498</v>
      </c>
      <c r="E4326" s="14">
        <v>34</v>
      </c>
      <c r="F4326" s="37" t="s">
        <v>230</v>
      </c>
    </row>
    <row r="4327" spans="1:6" x14ac:dyDescent="0.15">
      <c r="A4327" s="50" t="s">
        <v>8767</v>
      </c>
      <c r="B4327" s="63" t="s">
        <v>8768</v>
      </c>
      <c r="C4327" s="37" t="s">
        <v>145</v>
      </c>
      <c r="D4327" s="37" t="s">
        <v>148</v>
      </c>
      <c r="E4327" s="14">
        <v>0</v>
      </c>
      <c r="F4327" s="27" t="s">
        <v>230</v>
      </c>
    </row>
    <row r="4328" spans="1:6" x14ac:dyDescent="0.15">
      <c r="A4328" s="50" t="s">
        <v>8769</v>
      </c>
      <c r="B4328" s="63" t="s">
        <v>8770</v>
      </c>
      <c r="C4328" s="37" t="s">
        <v>498</v>
      </c>
      <c r="D4328" s="37" t="s">
        <v>498</v>
      </c>
      <c r="E4328" s="14">
        <v>0</v>
      </c>
      <c r="F4328" s="27" t="s">
        <v>230</v>
      </c>
    </row>
    <row r="4329" spans="1:6" x14ac:dyDescent="0.15">
      <c r="A4329" s="54" t="s">
        <v>8771</v>
      </c>
      <c r="B4329" s="51" t="s">
        <v>8772</v>
      </c>
      <c r="C4329" s="55" t="s">
        <v>145</v>
      </c>
      <c r="D4329" s="55" t="s">
        <v>148</v>
      </c>
      <c r="E4329" s="14">
        <v>46</v>
      </c>
      <c r="F4329" s="55" t="s">
        <v>230</v>
      </c>
    </row>
    <row r="4330" spans="1:6" x14ac:dyDescent="0.15">
      <c r="A4330" s="54" t="s">
        <v>8773</v>
      </c>
      <c r="B4330" s="51" t="s">
        <v>8774</v>
      </c>
      <c r="C4330" s="55" t="s">
        <v>498</v>
      </c>
      <c r="D4330" s="55" t="s">
        <v>498</v>
      </c>
      <c r="E4330" s="14">
        <v>46</v>
      </c>
      <c r="F4330" s="55" t="s">
        <v>230</v>
      </c>
    </row>
    <row r="4331" spans="1:6" x14ac:dyDescent="0.15">
      <c r="A4331" s="50" t="s">
        <v>8775</v>
      </c>
      <c r="B4331" s="63" t="s">
        <v>8776</v>
      </c>
      <c r="C4331" s="37" t="s">
        <v>145</v>
      </c>
      <c r="D4331" s="37" t="s">
        <v>148</v>
      </c>
      <c r="E4331" s="14">
        <v>0</v>
      </c>
      <c r="F4331" s="27" t="s">
        <v>230</v>
      </c>
    </row>
    <row r="4332" spans="1:6" x14ac:dyDescent="0.15">
      <c r="A4332" s="50" t="s">
        <v>8777</v>
      </c>
      <c r="B4332" s="63" t="s">
        <v>8778</v>
      </c>
      <c r="C4332" s="37" t="s">
        <v>498</v>
      </c>
      <c r="D4332" s="37" t="s">
        <v>498</v>
      </c>
      <c r="E4332" s="14">
        <v>0</v>
      </c>
      <c r="F4332" s="27" t="s">
        <v>230</v>
      </c>
    </row>
    <row r="4333" spans="1:6" x14ac:dyDescent="0.15">
      <c r="A4333" s="50" t="s">
        <v>8779</v>
      </c>
      <c r="B4333" s="63" t="s">
        <v>8780</v>
      </c>
      <c r="C4333" s="37" t="s">
        <v>145</v>
      </c>
      <c r="D4333" s="37" t="s">
        <v>148</v>
      </c>
      <c r="E4333" s="14">
        <v>8</v>
      </c>
      <c r="F4333" s="27" t="s">
        <v>230</v>
      </c>
    </row>
    <row r="4334" spans="1:6" x14ac:dyDescent="0.15">
      <c r="A4334" s="50" t="s">
        <v>8781</v>
      </c>
      <c r="B4334" s="63" t="s">
        <v>8782</v>
      </c>
      <c r="C4334" s="37" t="s">
        <v>498</v>
      </c>
      <c r="D4334" s="37" t="s">
        <v>498</v>
      </c>
      <c r="E4334" s="14">
        <v>8</v>
      </c>
      <c r="F4334" s="27" t="s">
        <v>230</v>
      </c>
    </row>
    <row r="4335" spans="1:6" x14ac:dyDescent="0.15">
      <c r="A4335" s="50" t="s">
        <v>8783</v>
      </c>
      <c r="B4335" s="63" t="s">
        <v>8784</v>
      </c>
      <c r="C4335" s="37" t="s">
        <v>145</v>
      </c>
      <c r="D4335" s="37" t="s">
        <v>148</v>
      </c>
      <c r="E4335" s="14">
        <v>0</v>
      </c>
      <c r="F4335" s="27" t="s">
        <v>230</v>
      </c>
    </row>
    <row r="4336" spans="1:6" x14ac:dyDescent="0.15">
      <c r="A4336" s="50" t="s">
        <v>8785</v>
      </c>
      <c r="B4336" s="63" t="s">
        <v>8786</v>
      </c>
      <c r="C4336" s="37" t="s">
        <v>498</v>
      </c>
      <c r="D4336" s="37" t="s">
        <v>498</v>
      </c>
      <c r="E4336" s="14">
        <v>0</v>
      </c>
      <c r="F4336" s="27" t="s">
        <v>230</v>
      </c>
    </row>
    <row r="4337" spans="1:6" x14ac:dyDescent="0.15">
      <c r="A4337" s="50" t="s">
        <v>8787</v>
      </c>
      <c r="B4337" s="63" t="s">
        <v>8788</v>
      </c>
      <c r="C4337" s="37" t="s">
        <v>145</v>
      </c>
      <c r="D4337" s="37" t="s">
        <v>148</v>
      </c>
      <c r="E4337" s="14">
        <v>0</v>
      </c>
      <c r="F4337" s="27" t="s">
        <v>230</v>
      </c>
    </row>
    <row r="4338" spans="1:6" x14ac:dyDescent="0.15">
      <c r="A4338" s="50" t="s">
        <v>8789</v>
      </c>
      <c r="B4338" s="63" t="s">
        <v>8790</v>
      </c>
      <c r="C4338" s="37" t="s">
        <v>498</v>
      </c>
      <c r="D4338" s="37" t="s">
        <v>498</v>
      </c>
      <c r="E4338" s="14">
        <v>0</v>
      </c>
      <c r="F4338" s="27" t="s">
        <v>230</v>
      </c>
    </row>
    <row r="4339" spans="1:6" x14ac:dyDescent="0.15">
      <c r="A4339" s="14" t="s">
        <v>8791</v>
      </c>
      <c r="B4339" s="44" t="s">
        <v>8792</v>
      </c>
      <c r="C4339" s="45" t="s">
        <v>145</v>
      </c>
      <c r="D4339" s="45" t="s">
        <v>148</v>
      </c>
      <c r="E4339" s="14">
        <v>0</v>
      </c>
      <c r="F4339" s="18" t="s">
        <v>230</v>
      </c>
    </row>
    <row r="4340" spans="1:6" x14ac:dyDescent="0.15">
      <c r="A4340" s="14" t="s">
        <v>8793</v>
      </c>
      <c r="B4340" s="44" t="s">
        <v>8794</v>
      </c>
      <c r="C4340" s="45" t="s">
        <v>498</v>
      </c>
      <c r="D4340" s="45" t="s">
        <v>498</v>
      </c>
      <c r="E4340" s="14">
        <v>0</v>
      </c>
      <c r="F4340" s="18" t="s">
        <v>230</v>
      </c>
    </row>
    <row r="4341" spans="1:6" x14ac:dyDescent="0.15">
      <c r="A4341" s="14" t="s">
        <v>8795</v>
      </c>
      <c r="B4341" s="44" t="s">
        <v>8796</v>
      </c>
      <c r="C4341" s="45" t="s">
        <v>498</v>
      </c>
      <c r="D4341" s="45" t="s">
        <v>498</v>
      </c>
      <c r="E4341" s="14">
        <v>0</v>
      </c>
      <c r="F4341" s="18" t="s">
        <v>230</v>
      </c>
    </row>
    <row r="4342" spans="1:6" x14ac:dyDescent="0.15">
      <c r="A4342" s="14" t="s">
        <v>8797</v>
      </c>
      <c r="B4342" s="44" t="s">
        <v>8798</v>
      </c>
      <c r="C4342" s="45" t="s">
        <v>145</v>
      </c>
      <c r="D4342" s="45" t="s">
        <v>148</v>
      </c>
      <c r="E4342" s="14">
        <v>0</v>
      </c>
      <c r="F4342" s="18" t="s">
        <v>230</v>
      </c>
    </row>
    <row r="4343" spans="1:6" x14ac:dyDescent="0.15">
      <c r="A4343" s="14" t="s">
        <v>8799</v>
      </c>
      <c r="B4343" s="44" t="s">
        <v>8800</v>
      </c>
      <c r="C4343" s="45" t="s">
        <v>145</v>
      </c>
      <c r="D4343" s="45" t="s">
        <v>148</v>
      </c>
      <c r="E4343" s="14">
        <v>0</v>
      </c>
      <c r="F4343" s="18" t="s">
        <v>230</v>
      </c>
    </row>
    <row r="4344" spans="1:6" x14ac:dyDescent="0.15">
      <c r="A4344" s="14" t="s">
        <v>8801</v>
      </c>
      <c r="B4344" s="44" t="s">
        <v>8802</v>
      </c>
      <c r="C4344" s="45" t="s">
        <v>498</v>
      </c>
      <c r="D4344" s="45" t="s">
        <v>498</v>
      </c>
      <c r="E4344" s="14">
        <v>0</v>
      </c>
      <c r="F4344" s="18" t="s">
        <v>230</v>
      </c>
    </row>
    <row r="4345" spans="1:6" x14ac:dyDescent="0.15">
      <c r="A4345" s="14" t="s">
        <v>8803</v>
      </c>
      <c r="B4345" s="44" t="s">
        <v>8804</v>
      </c>
      <c r="C4345" s="45" t="s">
        <v>498</v>
      </c>
      <c r="D4345" s="45" t="s">
        <v>498</v>
      </c>
      <c r="E4345" s="14">
        <v>0</v>
      </c>
      <c r="F4345" s="18" t="s">
        <v>230</v>
      </c>
    </row>
    <row r="4346" spans="1:6" x14ac:dyDescent="0.15">
      <c r="A4346" s="14" t="s">
        <v>8805</v>
      </c>
      <c r="B4346" s="44" t="s">
        <v>8806</v>
      </c>
      <c r="C4346" s="45" t="s">
        <v>498</v>
      </c>
      <c r="D4346" s="45" t="s">
        <v>498</v>
      </c>
      <c r="E4346" s="14">
        <v>0</v>
      </c>
      <c r="F4346" s="18" t="s">
        <v>230</v>
      </c>
    </row>
    <row r="4347" spans="1:6" x14ac:dyDescent="0.15">
      <c r="A4347" s="14" t="s">
        <v>8807</v>
      </c>
      <c r="B4347" s="44" t="s">
        <v>8808</v>
      </c>
      <c r="C4347" s="45" t="s">
        <v>145</v>
      </c>
      <c r="D4347" s="45" t="s">
        <v>148</v>
      </c>
      <c r="E4347" s="14">
        <v>0</v>
      </c>
      <c r="F4347" s="18" t="s">
        <v>230</v>
      </c>
    </row>
    <row r="4348" spans="1:6" x14ac:dyDescent="0.15">
      <c r="A4348" s="14" t="s">
        <v>8809</v>
      </c>
      <c r="B4348" s="44" t="s">
        <v>8810</v>
      </c>
      <c r="C4348" s="45" t="s">
        <v>145</v>
      </c>
      <c r="D4348" s="45" t="s">
        <v>148</v>
      </c>
      <c r="E4348" s="14">
        <v>0</v>
      </c>
      <c r="F4348" s="18" t="s">
        <v>230</v>
      </c>
    </row>
    <row r="4349" spans="1:6" x14ac:dyDescent="0.15">
      <c r="A4349" s="14" t="s">
        <v>8811</v>
      </c>
      <c r="B4349" s="44" t="s">
        <v>8812</v>
      </c>
      <c r="C4349" s="45" t="s">
        <v>145</v>
      </c>
      <c r="D4349" s="45" t="s">
        <v>148</v>
      </c>
      <c r="E4349" s="14">
        <v>0</v>
      </c>
      <c r="F4349" s="18" t="s">
        <v>230</v>
      </c>
    </row>
    <row r="4350" spans="1:6" x14ac:dyDescent="0.15">
      <c r="A4350" s="14" t="s">
        <v>8813</v>
      </c>
      <c r="B4350" s="44" t="s">
        <v>8814</v>
      </c>
      <c r="C4350" s="45" t="s">
        <v>498</v>
      </c>
      <c r="D4350" s="45" t="s">
        <v>498</v>
      </c>
      <c r="E4350" s="14">
        <v>0</v>
      </c>
      <c r="F4350" s="18" t="s">
        <v>230</v>
      </c>
    </row>
    <row r="4351" spans="1:6" x14ac:dyDescent="0.15">
      <c r="A4351" s="14" t="s">
        <v>8815</v>
      </c>
      <c r="B4351" s="44" t="s">
        <v>8816</v>
      </c>
      <c r="C4351" s="45" t="s">
        <v>145</v>
      </c>
      <c r="D4351" s="45" t="s">
        <v>148</v>
      </c>
      <c r="E4351" s="14">
        <v>0</v>
      </c>
      <c r="F4351" s="18" t="s">
        <v>230</v>
      </c>
    </row>
    <row r="4352" spans="1:6" x14ac:dyDescent="0.15">
      <c r="A4352" s="14" t="s">
        <v>8817</v>
      </c>
      <c r="B4352" s="44" t="s">
        <v>8818</v>
      </c>
      <c r="C4352" s="45" t="s">
        <v>498</v>
      </c>
      <c r="D4352" s="45" t="s">
        <v>498</v>
      </c>
      <c r="E4352" s="14">
        <v>0</v>
      </c>
      <c r="F4352" s="18" t="s">
        <v>230</v>
      </c>
    </row>
    <row r="4353" spans="1:6" x14ac:dyDescent="0.15">
      <c r="A4353" s="50" t="s">
        <v>8819</v>
      </c>
      <c r="B4353" s="63" t="s">
        <v>8820</v>
      </c>
      <c r="C4353" s="37" t="s">
        <v>145</v>
      </c>
      <c r="D4353" s="37" t="s">
        <v>148</v>
      </c>
      <c r="E4353" s="14">
        <v>0</v>
      </c>
      <c r="F4353" s="27" t="s">
        <v>230</v>
      </c>
    </row>
    <row r="4354" spans="1:6" x14ac:dyDescent="0.15">
      <c r="A4354" s="50" t="s">
        <v>8821</v>
      </c>
      <c r="B4354" s="63" t="s">
        <v>8822</v>
      </c>
      <c r="C4354" s="37" t="s">
        <v>498</v>
      </c>
      <c r="D4354" s="37" t="s">
        <v>498</v>
      </c>
      <c r="E4354" s="14">
        <v>0</v>
      </c>
      <c r="F4354" s="27" t="s">
        <v>230</v>
      </c>
    </row>
    <row r="4355" spans="1:6" x14ac:dyDescent="0.15">
      <c r="A4355" s="12" t="s">
        <v>8823</v>
      </c>
      <c r="B4355" s="26" t="s">
        <v>8824</v>
      </c>
      <c r="C4355" s="13" t="s">
        <v>145</v>
      </c>
      <c r="D4355" s="13" t="s">
        <v>148</v>
      </c>
      <c r="E4355" s="14">
        <v>5</v>
      </c>
      <c r="F4355" s="13" t="s">
        <v>230</v>
      </c>
    </row>
    <row r="4356" spans="1:6" x14ac:dyDescent="0.15">
      <c r="A4356" s="12" t="s">
        <v>8825</v>
      </c>
      <c r="B4356" s="26" t="s">
        <v>8826</v>
      </c>
      <c r="C4356" s="13" t="s">
        <v>498</v>
      </c>
      <c r="D4356" s="13" t="s">
        <v>498</v>
      </c>
      <c r="E4356" s="14">
        <v>5</v>
      </c>
      <c r="F4356" s="13" t="s">
        <v>230</v>
      </c>
    </row>
    <row r="4357" spans="1:6" x14ac:dyDescent="0.15">
      <c r="A4357" s="50" t="s">
        <v>8827</v>
      </c>
      <c r="B4357" s="63" t="s">
        <v>8828</v>
      </c>
      <c r="C4357" s="37" t="s">
        <v>498</v>
      </c>
      <c r="D4357" s="37" t="s">
        <v>498</v>
      </c>
      <c r="E4357" s="14">
        <v>33</v>
      </c>
      <c r="F4357" s="27" t="s">
        <v>230</v>
      </c>
    </row>
    <row r="4358" spans="1:6" x14ac:dyDescent="0.15">
      <c r="A4358" s="50" t="s">
        <v>8829</v>
      </c>
      <c r="B4358" s="63" t="s">
        <v>8830</v>
      </c>
      <c r="C4358" s="37" t="s">
        <v>498</v>
      </c>
      <c r="D4358" s="37" t="s">
        <v>498</v>
      </c>
      <c r="E4358" s="14">
        <v>17</v>
      </c>
      <c r="F4358" s="27" t="s">
        <v>230</v>
      </c>
    </row>
    <row r="4359" spans="1:6" x14ac:dyDescent="0.15">
      <c r="A4359" s="50" t="s">
        <v>8831</v>
      </c>
      <c r="B4359" s="63" t="s">
        <v>8832</v>
      </c>
      <c r="C4359" s="37" t="s">
        <v>145</v>
      </c>
      <c r="D4359" s="37" t="s">
        <v>148</v>
      </c>
      <c r="E4359" s="14">
        <v>17</v>
      </c>
      <c r="F4359" s="27" t="s">
        <v>230</v>
      </c>
    </row>
    <row r="4360" spans="1:6" x14ac:dyDescent="0.15">
      <c r="A4360" s="50" t="s">
        <v>8833</v>
      </c>
      <c r="B4360" s="63" t="s">
        <v>8834</v>
      </c>
      <c r="C4360" s="37" t="s">
        <v>145</v>
      </c>
      <c r="D4360" s="37" t="s">
        <v>148</v>
      </c>
      <c r="E4360" s="14">
        <v>33</v>
      </c>
      <c r="F4360" s="27" t="s">
        <v>230</v>
      </c>
    </row>
    <row r="4361" spans="1:6" x14ac:dyDescent="0.15">
      <c r="A4361" s="50" t="s">
        <v>8835</v>
      </c>
      <c r="B4361" s="63" t="s">
        <v>8836</v>
      </c>
      <c r="C4361" s="37" t="s">
        <v>145</v>
      </c>
      <c r="D4361" s="37" t="s">
        <v>148</v>
      </c>
      <c r="E4361" s="14">
        <v>42</v>
      </c>
      <c r="F4361" s="27" t="s">
        <v>230</v>
      </c>
    </row>
    <row r="4362" spans="1:6" x14ac:dyDescent="0.15">
      <c r="A4362" s="50" t="s">
        <v>8837</v>
      </c>
      <c r="B4362" s="63" t="s">
        <v>8838</v>
      </c>
      <c r="C4362" s="37" t="s">
        <v>498</v>
      </c>
      <c r="D4362" s="37" t="s">
        <v>498</v>
      </c>
      <c r="E4362" s="14">
        <v>42</v>
      </c>
      <c r="F4362" s="27" t="s">
        <v>230</v>
      </c>
    </row>
    <row r="4363" spans="1:6" x14ac:dyDescent="0.15">
      <c r="A4363" s="50" t="s">
        <v>8839</v>
      </c>
      <c r="B4363" s="63" t="s">
        <v>8840</v>
      </c>
      <c r="C4363" s="37" t="s">
        <v>145</v>
      </c>
      <c r="D4363" s="37" t="s">
        <v>148</v>
      </c>
      <c r="E4363" s="14">
        <v>6</v>
      </c>
      <c r="F4363" s="27" t="s">
        <v>230</v>
      </c>
    </row>
    <row r="4364" spans="1:6" x14ac:dyDescent="0.15">
      <c r="A4364" s="50" t="s">
        <v>8841</v>
      </c>
      <c r="B4364" s="63" t="s">
        <v>8842</v>
      </c>
      <c r="C4364" s="37" t="s">
        <v>498</v>
      </c>
      <c r="D4364" s="37" t="s">
        <v>498</v>
      </c>
      <c r="E4364" s="14">
        <v>6</v>
      </c>
      <c r="F4364" s="27" t="s">
        <v>230</v>
      </c>
    </row>
    <row r="4365" spans="1:6" x14ac:dyDescent="0.15">
      <c r="A4365" s="50" t="s">
        <v>8843</v>
      </c>
      <c r="B4365" s="63" t="s">
        <v>8844</v>
      </c>
      <c r="C4365" s="37" t="s">
        <v>145</v>
      </c>
      <c r="D4365" s="37" t="s">
        <v>148</v>
      </c>
      <c r="E4365" s="14">
        <v>0</v>
      </c>
      <c r="F4365" s="27" t="s">
        <v>230</v>
      </c>
    </row>
    <row r="4366" spans="1:6" x14ac:dyDescent="0.15">
      <c r="A4366" s="50" t="s">
        <v>8845</v>
      </c>
      <c r="B4366" s="51" t="s">
        <v>8846</v>
      </c>
      <c r="C4366" s="37" t="s">
        <v>145</v>
      </c>
      <c r="D4366" s="37" t="s">
        <v>148</v>
      </c>
      <c r="E4366" s="14">
        <v>0</v>
      </c>
      <c r="F4366" s="37" t="s">
        <v>230</v>
      </c>
    </row>
    <row r="4367" spans="1:6" x14ac:dyDescent="0.15">
      <c r="A4367" s="50" t="s">
        <v>8847</v>
      </c>
      <c r="B4367" s="51" t="s">
        <v>8848</v>
      </c>
      <c r="C4367" s="37" t="s">
        <v>498</v>
      </c>
      <c r="D4367" s="37" t="s">
        <v>498</v>
      </c>
      <c r="E4367" s="14">
        <v>0</v>
      </c>
      <c r="F4367" s="37" t="s">
        <v>230</v>
      </c>
    </row>
    <row r="4368" spans="1:6" x14ac:dyDescent="0.15">
      <c r="A4368" s="54" t="s">
        <v>8849</v>
      </c>
      <c r="B4368" s="51" t="s">
        <v>8850</v>
      </c>
      <c r="C4368" s="55" t="s">
        <v>145</v>
      </c>
      <c r="D4368" s="55" t="s">
        <v>148</v>
      </c>
      <c r="E4368" s="14">
        <v>103</v>
      </c>
      <c r="F4368" s="55" t="s">
        <v>230</v>
      </c>
    </row>
    <row r="4369" spans="1:6" x14ac:dyDescent="0.15">
      <c r="A4369" s="54" t="s">
        <v>8851</v>
      </c>
      <c r="B4369" s="51" t="s">
        <v>8852</v>
      </c>
      <c r="C4369" s="55" t="s">
        <v>498</v>
      </c>
      <c r="D4369" s="55" t="s">
        <v>498</v>
      </c>
      <c r="E4369" s="14">
        <v>103</v>
      </c>
      <c r="F4369" s="55" t="s">
        <v>230</v>
      </c>
    </row>
    <row r="4370" spans="1:6" x14ac:dyDescent="0.15">
      <c r="A4370" s="50" t="s">
        <v>8853</v>
      </c>
      <c r="B4370" s="51" t="s">
        <v>8854</v>
      </c>
      <c r="C4370" s="37" t="s">
        <v>145</v>
      </c>
      <c r="D4370" s="37" t="s">
        <v>148</v>
      </c>
      <c r="E4370" s="14">
        <v>0</v>
      </c>
      <c r="F4370" s="37" t="s">
        <v>230</v>
      </c>
    </row>
    <row r="4371" spans="1:6" x14ac:dyDescent="0.15">
      <c r="A4371" s="50" t="s">
        <v>8855</v>
      </c>
      <c r="B4371" s="51" t="s">
        <v>8856</v>
      </c>
      <c r="C4371" s="37" t="s">
        <v>498</v>
      </c>
      <c r="D4371" s="37" t="s">
        <v>498</v>
      </c>
      <c r="E4371" s="14">
        <v>0</v>
      </c>
      <c r="F4371" s="37" t="s">
        <v>230</v>
      </c>
    </row>
    <row r="4372" spans="1:6" x14ac:dyDescent="0.15">
      <c r="A4372" s="50" t="s">
        <v>8857</v>
      </c>
      <c r="B4372" s="51" t="s">
        <v>8858</v>
      </c>
      <c r="C4372" s="37" t="s">
        <v>145</v>
      </c>
      <c r="D4372" s="37" t="s">
        <v>148</v>
      </c>
      <c r="E4372" s="14">
        <v>20</v>
      </c>
      <c r="F4372" s="37" t="s">
        <v>230</v>
      </c>
    </row>
    <row r="4373" spans="1:6" x14ac:dyDescent="0.15">
      <c r="A4373" s="50" t="s">
        <v>8859</v>
      </c>
      <c r="B4373" s="51" t="s">
        <v>8860</v>
      </c>
      <c r="C4373" s="37" t="s">
        <v>498</v>
      </c>
      <c r="D4373" s="37" t="s">
        <v>498</v>
      </c>
      <c r="E4373" s="14">
        <v>20</v>
      </c>
      <c r="F4373" s="37" t="s">
        <v>230</v>
      </c>
    </row>
    <row r="4374" spans="1:6" x14ac:dyDescent="0.15">
      <c r="A4374" s="50" t="s">
        <v>8861</v>
      </c>
      <c r="B4374" s="51" t="s">
        <v>8862</v>
      </c>
      <c r="C4374" s="37" t="s">
        <v>498</v>
      </c>
      <c r="D4374" s="37" t="s">
        <v>498</v>
      </c>
      <c r="E4374" s="14">
        <v>0</v>
      </c>
      <c r="F4374" s="37" t="s">
        <v>230</v>
      </c>
    </row>
    <row r="4375" spans="1:6" x14ac:dyDescent="0.15">
      <c r="A4375" s="50" t="s">
        <v>8863</v>
      </c>
      <c r="B4375" s="51" t="s">
        <v>8864</v>
      </c>
      <c r="C4375" s="37" t="s">
        <v>145</v>
      </c>
      <c r="D4375" s="37" t="s">
        <v>148</v>
      </c>
      <c r="E4375" s="14">
        <v>0</v>
      </c>
      <c r="F4375" s="37" t="s">
        <v>230</v>
      </c>
    </row>
    <row r="4376" spans="1:6" x14ac:dyDescent="0.15">
      <c r="A4376" s="50" t="s">
        <v>8865</v>
      </c>
      <c r="B4376" s="51" t="s">
        <v>8866</v>
      </c>
      <c r="C4376" s="37" t="s">
        <v>498</v>
      </c>
      <c r="D4376" s="37" t="s">
        <v>498</v>
      </c>
      <c r="E4376" s="14">
        <v>0</v>
      </c>
      <c r="F4376" s="37" t="s">
        <v>230</v>
      </c>
    </row>
    <row r="4377" spans="1:6" x14ac:dyDescent="0.15">
      <c r="A4377" s="14" t="s">
        <v>8867</v>
      </c>
      <c r="B4377" s="44" t="s">
        <v>8868</v>
      </c>
      <c r="C4377" s="45" t="s">
        <v>145</v>
      </c>
      <c r="D4377" s="45" t="s">
        <v>148</v>
      </c>
      <c r="E4377" s="14">
        <v>0</v>
      </c>
      <c r="F4377" s="18" t="s">
        <v>230</v>
      </c>
    </row>
    <row r="4378" spans="1:6" x14ac:dyDescent="0.15">
      <c r="A4378" s="14" t="s">
        <v>8869</v>
      </c>
      <c r="B4378" s="44" t="s">
        <v>8870</v>
      </c>
      <c r="C4378" s="45" t="s">
        <v>498</v>
      </c>
      <c r="D4378" s="45" t="s">
        <v>498</v>
      </c>
      <c r="E4378" s="14">
        <v>0</v>
      </c>
      <c r="F4378" s="18" t="s">
        <v>230</v>
      </c>
    </row>
    <row r="4379" spans="1:6" x14ac:dyDescent="0.15">
      <c r="A4379" s="14" t="s">
        <v>8871</v>
      </c>
      <c r="B4379" s="44" t="s">
        <v>8872</v>
      </c>
      <c r="C4379" s="45" t="s">
        <v>498</v>
      </c>
      <c r="D4379" s="45" t="s">
        <v>498</v>
      </c>
      <c r="E4379" s="14">
        <v>0</v>
      </c>
      <c r="F4379" s="18" t="s">
        <v>230</v>
      </c>
    </row>
    <row r="4380" spans="1:6" x14ac:dyDescent="0.15">
      <c r="A4380" s="14" t="s">
        <v>8873</v>
      </c>
      <c r="B4380" s="44" t="s">
        <v>8874</v>
      </c>
      <c r="C4380" s="45" t="s">
        <v>145</v>
      </c>
      <c r="D4380" s="45" t="s">
        <v>148</v>
      </c>
      <c r="E4380" s="14">
        <v>0</v>
      </c>
      <c r="F4380" s="18" t="s">
        <v>230</v>
      </c>
    </row>
    <row r="4381" spans="1:6" x14ac:dyDescent="0.15">
      <c r="A4381" s="14" t="s">
        <v>8875</v>
      </c>
      <c r="B4381" s="44" t="s">
        <v>8876</v>
      </c>
      <c r="C4381" s="45" t="s">
        <v>145</v>
      </c>
      <c r="D4381" s="45" t="s">
        <v>148</v>
      </c>
      <c r="E4381" s="14">
        <v>0</v>
      </c>
      <c r="F4381" s="18" t="s">
        <v>230</v>
      </c>
    </row>
    <row r="4382" spans="1:6" x14ac:dyDescent="0.15">
      <c r="A4382" s="14" t="s">
        <v>8877</v>
      </c>
      <c r="B4382" s="44" t="s">
        <v>8878</v>
      </c>
      <c r="C4382" s="45" t="s">
        <v>498</v>
      </c>
      <c r="D4382" s="45" t="s">
        <v>498</v>
      </c>
      <c r="E4382" s="14">
        <v>0</v>
      </c>
      <c r="F4382" s="18" t="s">
        <v>230</v>
      </c>
    </row>
    <row r="4383" spans="1:6" x14ac:dyDescent="0.15">
      <c r="A4383" s="14" t="s">
        <v>8879</v>
      </c>
      <c r="B4383" s="44" t="s">
        <v>8880</v>
      </c>
      <c r="C4383" s="45" t="s">
        <v>498</v>
      </c>
      <c r="D4383" s="45" t="s">
        <v>498</v>
      </c>
      <c r="E4383" s="14">
        <v>0</v>
      </c>
      <c r="F4383" s="18" t="s">
        <v>230</v>
      </c>
    </row>
    <row r="4384" spans="1:6" x14ac:dyDescent="0.15">
      <c r="A4384" s="14" t="s">
        <v>8881</v>
      </c>
      <c r="B4384" s="44" t="s">
        <v>8882</v>
      </c>
      <c r="C4384" s="45" t="s">
        <v>498</v>
      </c>
      <c r="D4384" s="45" t="s">
        <v>498</v>
      </c>
      <c r="E4384" s="14">
        <v>0</v>
      </c>
      <c r="F4384" s="18" t="s">
        <v>230</v>
      </c>
    </row>
    <row r="4385" spans="1:6" x14ac:dyDescent="0.15">
      <c r="A4385" s="14" t="s">
        <v>8883</v>
      </c>
      <c r="B4385" s="44" t="s">
        <v>8884</v>
      </c>
      <c r="C4385" s="45" t="s">
        <v>145</v>
      </c>
      <c r="D4385" s="45" t="s">
        <v>148</v>
      </c>
      <c r="E4385" s="14">
        <v>0</v>
      </c>
      <c r="F4385" s="18" t="s">
        <v>230</v>
      </c>
    </row>
    <row r="4386" spans="1:6" x14ac:dyDescent="0.15">
      <c r="A4386" s="14" t="s">
        <v>8885</v>
      </c>
      <c r="B4386" s="44" t="s">
        <v>8886</v>
      </c>
      <c r="C4386" s="45" t="s">
        <v>145</v>
      </c>
      <c r="D4386" s="45" t="s">
        <v>148</v>
      </c>
      <c r="E4386" s="14">
        <v>0</v>
      </c>
      <c r="F4386" s="18" t="s">
        <v>230</v>
      </c>
    </row>
    <row r="4387" spans="1:6" x14ac:dyDescent="0.15">
      <c r="A4387" s="14" t="s">
        <v>8887</v>
      </c>
      <c r="B4387" s="44" t="s">
        <v>8888</v>
      </c>
      <c r="C4387" s="45" t="s">
        <v>145</v>
      </c>
      <c r="D4387" s="45" t="s">
        <v>148</v>
      </c>
      <c r="E4387" s="14">
        <v>0</v>
      </c>
      <c r="F4387" s="18" t="s">
        <v>230</v>
      </c>
    </row>
    <row r="4388" spans="1:6" x14ac:dyDescent="0.15">
      <c r="A4388" s="14" t="s">
        <v>8889</v>
      </c>
      <c r="B4388" s="44" t="s">
        <v>8890</v>
      </c>
      <c r="C4388" s="45" t="s">
        <v>498</v>
      </c>
      <c r="D4388" s="45" t="s">
        <v>498</v>
      </c>
      <c r="E4388" s="14">
        <v>0</v>
      </c>
      <c r="F4388" s="18" t="s">
        <v>230</v>
      </c>
    </row>
    <row r="4389" spans="1:6" x14ac:dyDescent="0.15">
      <c r="A4389" s="14" t="s">
        <v>8891</v>
      </c>
      <c r="B4389" s="44" t="s">
        <v>8892</v>
      </c>
      <c r="C4389" s="45" t="s">
        <v>145</v>
      </c>
      <c r="D4389" s="45" t="s">
        <v>148</v>
      </c>
      <c r="E4389" s="14">
        <v>0</v>
      </c>
      <c r="F4389" s="18" t="s">
        <v>230</v>
      </c>
    </row>
    <row r="4390" spans="1:6" x14ac:dyDescent="0.15">
      <c r="A4390" s="14" t="s">
        <v>8893</v>
      </c>
      <c r="B4390" s="44" t="s">
        <v>8894</v>
      </c>
      <c r="C4390" s="45" t="s">
        <v>498</v>
      </c>
      <c r="D4390" s="45" t="s">
        <v>498</v>
      </c>
      <c r="E4390" s="14">
        <v>0</v>
      </c>
      <c r="F4390" s="18" t="s">
        <v>230</v>
      </c>
    </row>
    <row r="4391" spans="1:6" x14ac:dyDescent="0.15">
      <c r="A4391" s="50" t="s">
        <v>8895</v>
      </c>
      <c r="B4391" s="51" t="s">
        <v>8896</v>
      </c>
      <c r="C4391" s="37" t="s">
        <v>145</v>
      </c>
      <c r="D4391" s="37" t="s">
        <v>148</v>
      </c>
      <c r="E4391" s="14">
        <v>0</v>
      </c>
      <c r="F4391" s="37" t="s">
        <v>230</v>
      </c>
    </row>
    <row r="4392" spans="1:6" x14ac:dyDescent="0.15">
      <c r="A4392" s="50" t="s">
        <v>8897</v>
      </c>
      <c r="B4392" s="51" t="s">
        <v>8898</v>
      </c>
      <c r="C4392" s="37" t="s">
        <v>498</v>
      </c>
      <c r="D4392" s="37" t="s">
        <v>498</v>
      </c>
      <c r="E4392" s="14">
        <v>0</v>
      </c>
      <c r="F4392" s="37" t="s">
        <v>230</v>
      </c>
    </row>
    <row r="4393" spans="1:6" x14ac:dyDescent="0.15">
      <c r="A4393" s="12" t="s">
        <v>8899</v>
      </c>
      <c r="B4393" s="26" t="s">
        <v>8900</v>
      </c>
      <c r="C4393" s="13" t="s">
        <v>145</v>
      </c>
      <c r="D4393" s="13" t="s">
        <v>148</v>
      </c>
      <c r="E4393" s="14">
        <v>14</v>
      </c>
      <c r="F4393" s="13" t="s">
        <v>230</v>
      </c>
    </row>
    <row r="4394" spans="1:6" x14ac:dyDescent="0.15">
      <c r="A4394" s="12" t="s">
        <v>8901</v>
      </c>
      <c r="B4394" s="26" t="s">
        <v>8902</v>
      </c>
      <c r="C4394" s="13" t="s">
        <v>498</v>
      </c>
      <c r="D4394" s="13" t="s">
        <v>498</v>
      </c>
      <c r="E4394" s="14">
        <v>14</v>
      </c>
      <c r="F4394" s="13" t="s">
        <v>230</v>
      </c>
    </row>
    <row r="4395" spans="1:6" x14ac:dyDescent="0.15">
      <c r="A4395" s="50" t="s">
        <v>8903</v>
      </c>
      <c r="B4395" s="51" t="s">
        <v>8904</v>
      </c>
      <c r="C4395" s="37" t="s">
        <v>498</v>
      </c>
      <c r="D4395" s="37" t="s">
        <v>498</v>
      </c>
      <c r="E4395" s="14">
        <v>66</v>
      </c>
      <c r="F4395" s="37" t="s">
        <v>230</v>
      </c>
    </row>
    <row r="4396" spans="1:6" x14ac:dyDescent="0.15">
      <c r="A4396" s="50" t="s">
        <v>8905</v>
      </c>
      <c r="B4396" s="51" t="s">
        <v>8906</v>
      </c>
      <c r="C4396" s="37" t="s">
        <v>498</v>
      </c>
      <c r="D4396" s="37" t="s">
        <v>498</v>
      </c>
      <c r="E4396" s="14">
        <v>43</v>
      </c>
      <c r="F4396" s="37" t="s">
        <v>230</v>
      </c>
    </row>
    <row r="4397" spans="1:6" x14ac:dyDescent="0.15">
      <c r="A4397" s="50" t="s">
        <v>8907</v>
      </c>
      <c r="B4397" s="51" t="s">
        <v>8908</v>
      </c>
      <c r="C4397" s="37" t="s">
        <v>145</v>
      </c>
      <c r="D4397" s="37" t="s">
        <v>148</v>
      </c>
      <c r="E4397" s="14">
        <v>43</v>
      </c>
      <c r="F4397" s="37" t="s">
        <v>230</v>
      </c>
    </row>
    <row r="4398" spans="1:6" x14ac:dyDescent="0.15">
      <c r="A4398" s="50" t="s">
        <v>8909</v>
      </c>
      <c r="B4398" s="51" t="s">
        <v>8910</v>
      </c>
      <c r="C4398" s="37" t="s">
        <v>145</v>
      </c>
      <c r="D4398" s="37" t="s">
        <v>148</v>
      </c>
      <c r="E4398" s="14">
        <v>66</v>
      </c>
      <c r="F4398" s="37" t="s">
        <v>230</v>
      </c>
    </row>
    <row r="4399" spans="1:6" x14ac:dyDescent="0.15">
      <c r="A4399" s="50" t="s">
        <v>8911</v>
      </c>
      <c r="B4399" s="63" t="s">
        <v>8912</v>
      </c>
      <c r="C4399" s="37" t="s">
        <v>145</v>
      </c>
      <c r="D4399" s="37" t="s">
        <v>148</v>
      </c>
      <c r="E4399" s="14">
        <v>85</v>
      </c>
      <c r="F4399" s="27" t="s">
        <v>230</v>
      </c>
    </row>
    <row r="4400" spans="1:6" x14ac:dyDescent="0.15">
      <c r="A4400" s="50" t="s">
        <v>8913</v>
      </c>
      <c r="B4400" s="63" t="s">
        <v>8914</v>
      </c>
      <c r="C4400" s="37" t="s">
        <v>498</v>
      </c>
      <c r="D4400" s="37" t="s">
        <v>498</v>
      </c>
      <c r="E4400" s="14">
        <v>85</v>
      </c>
      <c r="F4400" s="27" t="s">
        <v>230</v>
      </c>
    </row>
    <row r="4401" spans="1:6" x14ac:dyDescent="0.15">
      <c r="A4401" s="50" t="s">
        <v>8915</v>
      </c>
      <c r="B4401" s="51" t="s">
        <v>8916</v>
      </c>
      <c r="C4401" s="37" t="s">
        <v>145</v>
      </c>
      <c r="D4401" s="37" t="s">
        <v>148</v>
      </c>
      <c r="E4401" s="14">
        <v>17</v>
      </c>
      <c r="F4401" s="37" t="s">
        <v>230</v>
      </c>
    </row>
    <row r="4402" spans="1:6" x14ac:dyDescent="0.15">
      <c r="A4402" s="50" t="s">
        <v>8917</v>
      </c>
      <c r="B4402" s="51" t="s">
        <v>8918</v>
      </c>
      <c r="C4402" s="37" t="s">
        <v>498</v>
      </c>
      <c r="D4402" s="37" t="s">
        <v>498</v>
      </c>
      <c r="E4402" s="14">
        <v>17</v>
      </c>
      <c r="F4402" s="37" t="s">
        <v>230</v>
      </c>
    </row>
    <row r="4403" spans="1:6" x14ac:dyDescent="0.15">
      <c r="A4403" s="54" t="s">
        <v>8919</v>
      </c>
      <c r="B4403" s="51" t="s">
        <v>8920</v>
      </c>
      <c r="C4403" s="55" t="s">
        <v>145</v>
      </c>
      <c r="D4403" s="55" t="s">
        <v>148</v>
      </c>
      <c r="E4403" s="14">
        <v>0</v>
      </c>
      <c r="F4403" s="59" t="s">
        <v>230</v>
      </c>
    </row>
    <row r="4404" spans="1:6" x14ac:dyDescent="0.15">
      <c r="A4404" s="50" t="s">
        <v>8921</v>
      </c>
      <c r="B4404" s="51" t="s">
        <v>8922</v>
      </c>
      <c r="C4404" s="37" t="s">
        <v>498</v>
      </c>
      <c r="D4404" s="37" t="s">
        <v>498</v>
      </c>
      <c r="E4404" s="14">
        <v>0</v>
      </c>
      <c r="F4404" s="37" t="s">
        <v>230</v>
      </c>
    </row>
    <row r="4405" spans="1:6" x14ac:dyDescent="0.15">
      <c r="A4405" s="54" t="s">
        <v>8923</v>
      </c>
      <c r="B4405" s="51" t="s">
        <v>8924</v>
      </c>
      <c r="C4405" s="55" t="s">
        <v>145</v>
      </c>
      <c r="D4405" s="55" t="s">
        <v>148</v>
      </c>
      <c r="E4405" s="14">
        <v>627</v>
      </c>
      <c r="F4405" s="55" t="s">
        <v>230</v>
      </c>
    </row>
    <row r="4406" spans="1:6" x14ac:dyDescent="0.15">
      <c r="A4406" s="54" t="s">
        <v>8925</v>
      </c>
      <c r="B4406" s="51" t="s">
        <v>8926</v>
      </c>
      <c r="C4406" s="55" t="s">
        <v>498</v>
      </c>
      <c r="D4406" s="55" t="s">
        <v>498</v>
      </c>
      <c r="E4406" s="14">
        <v>627</v>
      </c>
      <c r="F4406" s="55" t="s">
        <v>230</v>
      </c>
    </row>
    <row r="4407" spans="1:6" x14ac:dyDescent="0.15">
      <c r="A4407" s="54" t="s">
        <v>8927</v>
      </c>
      <c r="B4407" s="51" t="s">
        <v>8928</v>
      </c>
      <c r="C4407" s="55" t="s">
        <v>145</v>
      </c>
      <c r="D4407" s="55" t="s">
        <v>148</v>
      </c>
      <c r="E4407" s="14">
        <v>99</v>
      </c>
      <c r="F4407" s="59" t="s">
        <v>230</v>
      </c>
    </row>
    <row r="4408" spans="1:6" x14ac:dyDescent="0.15">
      <c r="A4408" s="50" t="s">
        <v>8929</v>
      </c>
      <c r="B4408" s="51" t="s">
        <v>8930</v>
      </c>
      <c r="C4408" s="37" t="s">
        <v>498</v>
      </c>
      <c r="D4408" s="37" t="s">
        <v>498</v>
      </c>
      <c r="E4408" s="14">
        <v>99</v>
      </c>
      <c r="F4408" s="37" t="s">
        <v>230</v>
      </c>
    </row>
    <row r="4409" spans="1:6" x14ac:dyDescent="0.15">
      <c r="A4409" s="50" t="s">
        <v>8931</v>
      </c>
      <c r="B4409" s="51" t="s">
        <v>8932</v>
      </c>
      <c r="C4409" s="37" t="s">
        <v>145</v>
      </c>
      <c r="D4409" s="37" t="s">
        <v>148</v>
      </c>
      <c r="E4409" s="14">
        <v>100</v>
      </c>
      <c r="F4409" s="37" t="s">
        <v>230</v>
      </c>
    </row>
    <row r="4410" spans="1:6" x14ac:dyDescent="0.15">
      <c r="A4410" s="50" t="s">
        <v>8933</v>
      </c>
      <c r="B4410" s="51" t="s">
        <v>8934</v>
      </c>
      <c r="C4410" s="37" t="s">
        <v>498</v>
      </c>
      <c r="D4410" s="37" t="s">
        <v>498</v>
      </c>
      <c r="E4410" s="14">
        <v>100</v>
      </c>
      <c r="F4410" s="37" t="s">
        <v>230</v>
      </c>
    </row>
    <row r="4411" spans="1:6" x14ac:dyDescent="0.15">
      <c r="A4411" s="54" t="s">
        <v>8935</v>
      </c>
      <c r="B4411" s="51" t="s">
        <v>8936</v>
      </c>
      <c r="C4411" s="55" t="s">
        <v>145</v>
      </c>
      <c r="D4411" s="55" t="s">
        <v>148</v>
      </c>
      <c r="E4411" s="14">
        <v>79</v>
      </c>
      <c r="F4411" s="55" t="s">
        <v>230</v>
      </c>
    </row>
    <row r="4412" spans="1:6" x14ac:dyDescent="0.15">
      <c r="A4412" s="50" t="s">
        <v>8937</v>
      </c>
      <c r="B4412" s="51" t="s">
        <v>8938</v>
      </c>
      <c r="C4412" s="37" t="s">
        <v>498</v>
      </c>
      <c r="D4412" s="37" t="s">
        <v>498</v>
      </c>
      <c r="E4412" s="14">
        <v>79</v>
      </c>
      <c r="F4412" s="37" t="s">
        <v>230</v>
      </c>
    </row>
    <row r="4413" spans="1:6" x14ac:dyDescent="0.15">
      <c r="A4413" s="50" t="s">
        <v>8939</v>
      </c>
      <c r="B4413" s="51" t="s">
        <v>8940</v>
      </c>
      <c r="C4413" s="37" t="s">
        <v>498</v>
      </c>
      <c r="D4413" s="37" t="s">
        <v>498</v>
      </c>
      <c r="E4413" s="14">
        <v>0</v>
      </c>
      <c r="F4413" s="37" t="s">
        <v>230</v>
      </c>
    </row>
    <row r="4414" spans="1:6" x14ac:dyDescent="0.15">
      <c r="A4414" s="50" t="s">
        <v>8941</v>
      </c>
      <c r="B4414" s="51" t="s">
        <v>8942</v>
      </c>
      <c r="C4414" s="37" t="s">
        <v>145</v>
      </c>
      <c r="D4414" s="37" t="s">
        <v>148</v>
      </c>
      <c r="E4414" s="14">
        <v>100</v>
      </c>
      <c r="F4414" s="37" t="s">
        <v>230</v>
      </c>
    </row>
    <row r="4415" spans="1:6" x14ac:dyDescent="0.15">
      <c r="A4415" s="50" t="s">
        <v>8943</v>
      </c>
      <c r="B4415" s="51" t="s">
        <v>8944</v>
      </c>
      <c r="C4415" s="37" t="s">
        <v>498</v>
      </c>
      <c r="D4415" s="37" t="s">
        <v>498</v>
      </c>
      <c r="E4415" s="14">
        <v>100</v>
      </c>
      <c r="F4415" s="37" t="s">
        <v>230</v>
      </c>
    </row>
    <row r="4416" spans="1:6" x14ac:dyDescent="0.15">
      <c r="A4416" s="14" t="s">
        <v>8945</v>
      </c>
      <c r="B4416" s="44" t="s">
        <v>8946</v>
      </c>
      <c r="C4416" s="45" t="s">
        <v>145</v>
      </c>
      <c r="D4416" s="45" t="s">
        <v>148</v>
      </c>
      <c r="E4416" s="14">
        <v>0</v>
      </c>
      <c r="F4416" s="18" t="s">
        <v>230</v>
      </c>
    </row>
    <row r="4417" spans="1:6" x14ac:dyDescent="0.15">
      <c r="A4417" s="14" t="s">
        <v>8947</v>
      </c>
      <c r="B4417" s="44" t="s">
        <v>8948</v>
      </c>
      <c r="C4417" s="45" t="s">
        <v>498</v>
      </c>
      <c r="D4417" s="45" t="s">
        <v>498</v>
      </c>
      <c r="E4417" s="14">
        <v>0</v>
      </c>
      <c r="F4417" s="18" t="s">
        <v>230</v>
      </c>
    </row>
    <row r="4418" spans="1:6" x14ac:dyDescent="0.15">
      <c r="A4418" s="54" t="s">
        <v>8949</v>
      </c>
      <c r="B4418" s="51" t="s">
        <v>8950</v>
      </c>
      <c r="C4418" s="55" t="s">
        <v>145</v>
      </c>
      <c r="D4418" s="55" t="s">
        <v>148</v>
      </c>
      <c r="E4418" s="14">
        <v>0</v>
      </c>
      <c r="F4418" s="55" t="s">
        <v>230</v>
      </c>
    </row>
    <row r="4419" spans="1:6" x14ac:dyDescent="0.15">
      <c r="A4419" s="50" t="s">
        <v>8951</v>
      </c>
      <c r="B4419" s="51" t="s">
        <v>8952</v>
      </c>
      <c r="C4419" s="37" t="s">
        <v>498</v>
      </c>
      <c r="D4419" s="37" t="s">
        <v>498</v>
      </c>
      <c r="E4419" s="14">
        <v>0</v>
      </c>
      <c r="F4419" s="37" t="s">
        <v>230</v>
      </c>
    </row>
    <row r="4420" spans="1:6" x14ac:dyDescent="0.15">
      <c r="A4420" s="50" t="s">
        <v>8953</v>
      </c>
      <c r="B4420" s="51" t="s">
        <v>8954</v>
      </c>
      <c r="C4420" s="37" t="s">
        <v>145</v>
      </c>
      <c r="D4420" s="37" t="s">
        <v>148</v>
      </c>
      <c r="E4420" s="14">
        <v>0</v>
      </c>
      <c r="F4420" s="37" t="s">
        <v>230</v>
      </c>
    </row>
    <row r="4421" spans="1:6" x14ac:dyDescent="0.15">
      <c r="A4421" s="50" t="s">
        <v>8955</v>
      </c>
      <c r="B4421" s="51" t="s">
        <v>8956</v>
      </c>
      <c r="C4421" s="37" t="s">
        <v>498</v>
      </c>
      <c r="D4421" s="37" t="s">
        <v>498</v>
      </c>
      <c r="E4421" s="14">
        <v>0</v>
      </c>
      <c r="F4421" s="37" t="s">
        <v>230</v>
      </c>
    </row>
    <row r="4422" spans="1:6" x14ac:dyDescent="0.15">
      <c r="A4422" s="14" t="s">
        <v>8957</v>
      </c>
      <c r="B4422" s="44" t="s">
        <v>8958</v>
      </c>
      <c r="C4422" s="45" t="s">
        <v>498</v>
      </c>
      <c r="D4422" s="45" t="s">
        <v>498</v>
      </c>
      <c r="E4422" s="14">
        <v>0</v>
      </c>
      <c r="F4422" s="18" t="s">
        <v>230</v>
      </c>
    </row>
    <row r="4423" spans="1:6" x14ac:dyDescent="0.15">
      <c r="A4423" s="70" t="s">
        <v>8959</v>
      </c>
      <c r="B4423" s="44" t="s">
        <v>8960</v>
      </c>
      <c r="C4423" s="71" t="s">
        <v>145</v>
      </c>
      <c r="D4423" s="71" t="s">
        <v>148</v>
      </c>
      <c r="E4423" s="14">
        <v>0</v>
      </c>
      <c r="F4423" s="72" t="s">
        <v>230</v>
      </c>
    </row>
    <row r="4424" spans="1:6" x14ac:dyDescent="0.15">
      <c r="A4424" s="50" t="s">
        <v>8961</v>
      </c>
      <c r="B4424" s="51" t="s">
        <v>8962</v>
      </c>
      <c r="C4424" s="37" t="s">
        <v>145</v>
      </c>
      <c r="D4424" s="37" t="s">
        <v>148</v>
      </c>
      <c r="E4424" s="14">
        <v>0</v>
      </c>
      <c r="F4424" s="37" t="s">
        <v>230</v>
      </c>
    </row>
    <row r="4425" spans="1:6" x14ac:dyDescent="0.15">
      <c r="A4425" s="54" t="s">
        <v>8963</v>
      </c>
      <c r="B4425" s="51" t="s">
        <v>8964</v>
      </c>
      <c r="C4425" s="55" t="s">
        <v>145</v>
      </c>
      <c r="D4425" s="55" t="s">
        <v>148</v>
      </c>
      <c r="E4425" s="14">
        <v>0</v>
      </c>
      <c r="F4425" s="55" t="s">
        <v>230</v>
      </c>
    </row>
    <row r="4426" spans="1:6" x14ac:dyDescent="0.15">
      <c r="A4426" s="50" t="s">
        <v>8965</v>
      </c>
      <c r="B4426" s="51" t="s">
        <v>8966</v>
      </c>
      <c r="C4426" s="37" t="s">
        <v>498</v>
      </c>
      <c r="D4426" s="37" t="s">
        <v>498</v>
      </c>
      <c r="E4426" s="14">
        <v>0</v>
      </c>
      <c r="F4426" s="37" t="s">
        <v>230</v>
      </c>
    </row>
    <row r="4427" spans="1:6" x14ac:dyDescent="0.15">
      <c r="A4427" s="14" t="s">
        <v>8967</v>
      </c>
      <c r="B4427" s="44" t="s">
        <v>8968</v>
      </c>
      <c r="C4427" s="45" t="s">
        <v>145</v>
      </c>
      <c r="D4427" s="45" t="s">
        <v>148</v>
      </c>
      <c r="E4427" s="14">
        <v>0</v>
      </c>
      <c r="F4427" s="18" t="s">
        <v>230</v>
      </c>
    </row>
    <row r="4428" spans="1:6" x14ac:dyDescent="0.15">
      <c r="A4428" s="14" t="s">
        <v>8969</v>
      </c>
      <c r="B4428" s="44" t="s">
        <v>8970</v>
      </c>
      <c r="C4428" s="45" t="s">
        <v>498</v>
      </c>
      <c r="D4428" s="45" t="s">
        <v>498</v>
      </c>
      <c r="E4428" s="14">
        <v>0</v>
      </c>
      <c r="F4428" s="18" t="s">
        <v>230</v>
      </c>
    </row>
    <row r="4429" spans="1:6" x14ac:dyDescent="0.15">
      <c r="A4429" s="50" t="s">
        <v>8971</v>
      </c>
      <c r="B4429" s="51" t="s">
        <v>8972</v>
      </c>
      <c r="C4429" s="37" t="s">
        <v>498</v>
      </c>
      <c r="D4429" s="37" t="s">
        <v>498</v>
      </c>
      <c r="E4429" s="14">
        <v>0</v>
      </c>
      <c r="F4429" s="37" t="s">
        <v>230</v>
      </c>
    </row>
    <row r="4430" spans="1:6" x14ac:dyDescent="0.15">
      <c r="A4430" s="14" t="s">
        <v>8973</v>
      </c>
      <c r="B4430" s="44" t="s">
        <v>8974</v>
      </c>
      <c r="C4430" s="45" t="s">
        <v>498</v>
      </c>
      <c r="D4430" s="45" t="s">
        <v>498</v>
      </c>
      <c r="E4430" s="14">
        <v>0</v>
      </c>
      <c r="F4430" s="18" t="s">
        <v>230</v>
      </c>
    </row>
    <row r="4431" spans="1:6" x14ac:dyDescent="0.15">
      <c r="A4431" s="14" t="s">
        <v>8975</v>
      </c>
      <c r="B4431" s="44" t="s">
        <v>8976</v>
      </c>
      <c r="C4431" s="45" t="s">
        <v>498</v>
      </c>
      <c r="D4431" s="45" t="s">
        <v>498</v>
      </c>
      <c r="E4431" s="14">
        <v>0</v>
      </c>
      <c r="F4431" s="18" t="s">
        <v>230</v>
      </c>
    </row>
    <row r="4432" spans="1:6" x14ac:dyDescent="0.15">
      <c r="A4432" s="14" t="s">
        <v>8977</v>
      </c>
      <c r="B4432" s="44" t="s">
        <v>8978</v>
      </c>
      <c r="C4432" s="45" t="s">
        <v>145</v>
      </c>
      <c r="D4432" s="45" t="s">
        <v>148</v>
      </c>
      <c r="E4432" s="14">
        <v>0</v>
      </c>
      <c r="F4432" s="18" t="s">
        <v>230</v>
      </c>
    </row>
    <row r="4433" spans="1:6" x14ac:dyDescent="0.15">
      <c r="A4433" s="14" t="s">
        <v>8979</v>
      </c>
      <c r="B4433" s="44" t="s">
        <v>8980</v>
      </c>
      <c r="C4433" s="45" t="s">
        <v>145</v>
      </c>
      <c r="D4433" s="45" t="s">
        <v>148</v>
      </c>
      <c r="E4433" s="14">
        <v>0</v>
      </c>
      <c r="F4433" s="18" t="s">
        <v>230</v>
      </c>
    </row>
    <row r="4434" spans="1:6" x14ac:dyDescent="0.15">
      <c r="A4434" s="14" t="s">
        <v>8981</v>
      </c>
      <c r="B4434" s="44" t="s">
        <v>8982</v>
      </c>
      <c r="C4434" s="45" t="s">
        <v>145</v>
      </c>
      <c r="D4434" s="45" t="s">
        <v>148</v>
      </c>
      <c r="E4434" s="14">
        <v>0</v>
      </c>
      <c r="F4434" s="18" t="s">
        <v>230</v>
      </c>
    </row>
    <row r="4435" spans="1:6" x14ac:dyDescent="0.15">
      <c r="A4435" s="14" t="s">
        <v>8983</v>
      </c>
      <c r="B4435" s="44" t="s">
        <v>8984</v>
      </c>
      <c r="C4435" s="45" t="s">
        <v>498</v>
      </c>
      <c r="D4435" s="45" t="s">
        <v>498</v>
      </c>
      <c r="E4435" s="14">
        <v>0</v>
      </c>
      <c r="F4435" s="18" t="s">
        <v>230</v>
      </c>
    </row>
    <row r="4436" spans="1:6" x14ac:dyDescent="0.15">
      <c r="A4436" s="14" t="s">
        <v>8985</v>
      </c>
      <c r="B4436" s="44" t="s">
        <v>8986</v>
      </c>
      <c r="C4436" s="45" t="s">
        <v>145</v>
      </c>
      <c r="D4436" s="45" t="s">
        <v>148</v>
      </c>
      <c r="E4436" s="14">
        <v>0</v>
      </c>
      <c r="F4436" s="18" t="s">
        <v>230</v>
      </c>
    </row>
    <row r="4437" spans="1:6" x14ac:dyDescent="0.15">
      <c r="A4437" s="14" t="s">
        <v>8987</v>
      </c>
      <c r="B4437" s="44" t="s">
        <v>8988</v>
      </c>
      <c r="C4437" s="45" t="s">
        <v>498</v>
      </c>
      <c r="D4437" s="45" t="s">
        <v>498</v>
      </c>
      <c r="E4437" s="14">
        <v>0</v>
      </c>
      <c r="F4437" s="18" t="s">
        <v>230</v>
      </c>
    </row>
    <row r="4438" spans="1:6" x14ac:dyDescent="0.15">
      <c r="A4438" s="54" t="s">
        <v>8989</v>
      </c>
      <c r="B4438" s="51" t="s">
        <v>8990</v>
      </c>
      <c r="C4438" s="55" t="s">
        <v>145</v>
      </c>
      <c r="D4438" s="55" t="s">
        <v>148</v>
      </c>
      <c r="E4438" s="14">
        <v>99</v>
      </c>
      <c r="F4438" s="59" t="s">
        <v>230</v>
      </c>
    </row>
    <row r="4439" spans="1:6" x14ac:dyDescent="0.15">
      <c r="A4439" s="50" t="s">
        <v>8991</v>
      </c>
      <c r="B4439" s="51" t="s">
        <v>8992</v>
      </c>
      <c r="C4439" s="37" t="s">
        <v>498</v>
      </c>
      <c r="D4439" s="37" t="s">
        <v>498</v>
      </c>
      <c r="E4439" s="14">
        <v>99</v>
      </c>
      <c r="F4439" s="37" t="s">
        <v>230</v>
      </c>
    </row>
    <row r="4440" spans="1:6" x14ac:dyDescent="0.15">
      <c r="A4440" s="12" t="s">
        <v>8993</v>
      </c>
      <c r="B4440" s="26" t="s">
        <v>8994</v>
      </c>
      <c r="C4440" s="13" t="s">
        <v>145</v>
      </c>
      <c r="D4440" s="13" t="s">
        <v>148</v>
      </c>
      <c r="E4440" s="14">
        <v>51</v>
      </c>
      <c r="F4440" s="13" t="s">
        <v>230</v>
      </c>
    </row>
    <row r="4441" spans="1:6" x14ac:dyDescent="0.15">
      <c r="A4441" s="12" t="s">
        <v>8995</v>
      </c>
      <c r="B4441" s="26" t="s">
        <v>8996</v>
      </c>
      <c r="C4441" s="13" t="s">
        <v>498</v>
      </c>
      <c r="D4441" s="13" t="s">
        <v>498</v>
      </c>
      <c r="E4441" s="14">
        <v>51</v>
      </c>
      <c r="F4441" s="13" t="s">
        <v>230</v>
      </c>
    </row>
    <row r="4442" spans="1:6" x14ac:dyDescent="0.15">
      <c r="A4442" s="50" t="s">
        <v>8997</v>
      </c>
      <c r="B4442" s="51" t="s">
        <v>8998</v>
      </c>
      <c r="C4442" s="37" t="s">
        <v>498</v>
      </c>
      <c r="D4442" s="37" t="s">
        <v>498</v>
      </c>
      <c r="E4442" s="14">
        <v>280</v>
      </c>
      <c r="F4442" s="37" t="s">
        <v>230</v>
      </c>
    </row>
    <row r="4443" spans="1:6" x14ac:dyDescent="0.15">
      <c r="A4443" s="50" t="s">
        <v>8999</v>
      </c>
      <c r="B4443" s="51" t="s">
        <v>9000</v>
      </c>
      <c r="C4443" s="37" t="s">
        <v>498</v>
      </c>
      <c r="D4443" s="37" t="s">
        <v>498</v>
      </c>
      <c r="E4443" s="14">
        <v>181</v>
      </c>
      <c r="F4443" s="37" t="s">
        <v>230</v>
      </c>
    </row>
    <row r="4444" spans="1:6" x14ac:dyDescent="0.15">
      <c r="A4444" s="54" t="s">
        <v>9001</v>
      </c>
      <c r="B4444" s="51" t="s">
        <v>9002</v>
      </c>
      <c r="C4444" s="55" t="s">
        <v>145</v>
      </c>
      <c r="D4444" s="55" t="s">
        <v>148</v>
      </c>
      <c r="E4444" s="14">
        <v>181</v>
      </c>
      <c r="F4444" s="59" t="s">
        <v>230</v>
      </c>
    </row>
    <row r="4445" spans="1:6" x14ac:dyDescent="0.15">
      <c r="A4445" s="50" t="s">
        <v>9003</v>
      </c>
      <c r="B4445" s="51" t="s">
        <v>9004</v>
      </c>
      <c r="C4445" s="37" t="s">
        <v>145</v>
      </c>
      <c r="D4445" s="37" t="s">
        <v>148</v>
      </c>
      <c r="E4445" s="14">
        <v>280</v>
      </c>
      <c r="F4445" s="37" t="s">
        <v>230</v>
      </c>
    </row>
    <row r="4446" spans="1:6" x14ac:dyDescent="0.15">
      <c r="A4446" s="50" t="s">
        <v>9005</v>
      </c>
      <c r="B4446" s="63" t="s">
        <v>9006</v>
      </c>
      <c r="C4446" s="37" t="s">
        <v>145</v>
      </c>
      <c r="D4446" s="37" t="s">
        <v>148</v>
      </c>
      <c r="E4446" s="14">
        <v>364</v>
      </c>
      <c r="F4446" s="27" t="s">
        <v>230</v>
      </c>
    </row>
    <row r="4447" spans="1:6" x14ac:dyDescent="0.15">
      <c r="A4447" s="50" t="s">
        <v>9007</v>
      </c>
      <c r="B4447" s="63" t="s">
        <v>9008</v>
      </c>
      <c r="C4447" s="37" t="s">
        <v>498</v>
      </c>
      <c r="D4447" s="37" t="s">
        <v>498</v>
      </c>
      <c r="E4447" s="14">
        <v>364</v>
      </c>
      <c r="F4447" s="27" t="s">
        <v>230</v>
      </c>
    </row>
    <row r="4448" spans="1:6" x14ac:dyDescent="0.15">
      <c r="A4448" s="54" t="s">
        <v>9009</v>
      </c>
      <c r="B4448" s="51" t="s">
        <v>9010</v>
      </c>
      <c r="C4448" s="55" t="s">
        <v>145</v>
      </c>
      <c r="D4448" s="55" t="s">
        <v>148</v>
      </c>
      <c r="E4448" s="14">
        <v>42</v>
      </c>
      <c r="F4448" s="59" t="s">
        <v>230</v>
      </c>
    </row>
    <row r="4449" spans="1:6" x14ac:dyDescent="0.15">
      <c r="A4449" s="50" t="s">
        <v>9011</v>
      </c>
      <c r="B4449" s="51" t="s">
        <v>9012</v>
      </c>
      <c r="C4449" s="37" t="s">
        <v>498</v>
      </c>
      <c r="D4449" s="37" t="s">
        <v>498</v>
      </c>
      <c r="E4449" s="14">
        <v>42</v>
      </c>
      <c r="F4449" s="37" t="s">
        <v>230</v>
      </c>
    </row>
    <row r="4450" spans="1:6" x14ac:dyDescent="0.15">
      <c r="A4450" s="54" t="s">
        <v>9013</v>
      </c>
      <c r="B4450" s="51" t="s">
        <v>9014</v>
      </c>
      <c r="C4450" s="55" t="s">
        <v>146</v>
      </c>
      <c r="D4450" s="55" t="s">
        <v>147</v>
      </c>
      <c r="E4450" s="14">
        <v>0</v>
      </c>
      <c r="F4450" s="55" t="s">
        <v>230</v>
      </c>
    </row>
    <row r="4451" spans="1:6" x14ac:dyDescent="0.15">
      <c r="A4451" s="54" t="s">
        <v>9015</v>
      </c>
      <c r="B4451" s="51" t="s">
        <v>9016</v>
      </c>
      <c r="C4451" s="69" t="s">
        <v>501</v>
      </c>
      <c r="D4451" s="55" t="s">
        <v>498</v>
      </c>
      <c r="E4451" s="14">
        <v>0</v>
      </c>
      <c r="F4451" s="55" t="s">
        <v>230</v>
      </c>
    </row>
    <row r="4452" spans="1:6" x14ac:dyDescent="0.15">
      <c r="A4452" s="54" t="s">
        <v>9017</v>
      </c>
      <c r="B4452" s="51" t="s">
        <v>9018</v>
      </c>
      <c r="C4452" s="55" t="s">
        <v>146</v>
      </c>
      <c r="D4452" s="55" t="s">
        <v>147</v>
      </c>
      <c r="E4452" s="14">
        <v>423</v>
      </c>
      <c r="F4452" s="55" t="s">
        <v>230</v>
      </c>
    </row>
    <row r="4453" spans="1:6" x14ac:dyDescent="0.15">
      <c r="A4453" s="54" t="s">
        <v>9019</v>
      </c>
      <c r="B4453" s="51" t="s">
        <v>9020</v>
      </c>
      <c r="C4453" s="69" t="s">
        <v>501</v>
      </c>
      <c r="D4453" s="55" t="s">
        <v>498</v>
      </c>
      <c r="E4453" s="14">
        <v>423</v>
      </c>
      <c r="F4453" s="55" t="s">
        <v>230</v>
      </c>
    </row>
    <row r="4454" spans="1:6" x14ac:dyDescent="0.15">
      <c r="A4454" s="54" t="s">
        <v>9021</v>
      </c>
      <c r="B4454" s="51" t="s">
        <v>9022</v>
      </c>
      <c r="C4454" s="55" t="s">
        <v>146</v>
      </c>
      <c r="D4454" s="55" t="s">
        <v>147</v>
      </c>
      <c r="E4454" s="14">
        <v>69</v>
      </c>
      <c r="F4454" s="55" t="s">
        <v>230</v>
      </c>
    </row>
    <row r="4455" spans="1:6" x14ac:dyDescent="0.15">
      <c r="A4455" s="54" t="s">
        <v>9023</v>
      </c>
      <c r="B4455" s="51" t="s">
        <v>9024</v>
      </c>
      <c r="C4455" s="69" t="s">
        <v>501</v>
      </c>
      <c r="D4455" s="55" t="s">
        <v>498</v>
      </c>
      <c r="E4455" s="14">
        <v>69</v>
      </c>
      <c r="F4455" s="55" t="s">
        <v>230</v>
      </c>
    </row>
    <row r="4456" spans="1:6" x14ac:dyDescent="0.15">
      <c r="A4456" s="54" t="s">
        <v>9025</v>
      </c>
      <c r="B4456" s="51" t="s">
        <v>9026</v>
      </c>
      <c r="C4456" s="55" t="s">
        <v>146</v>
      </c>
      <c r="D4456" s="55" t="s">
        <v>147</v>
      </c>
      <c r="E4456" s="14">
        <v>69</v>
      </c>
      <c r="F4456" s="55" t="s">
        <v>230</v>
      </c>
    </row>
    <row r="4457" spans="1:6" x14ac:dyDescent="0.15">
      <c r="A4457" s="54" t="s">
        <v>9027</v>
      </c>
      <c r="B4457" s="51" t="s">
        <v>9028</v>
      </c>
      <c r="C4457" s="69" t="s">
        <v>501</v>
      </c>
      <c r="D4457" s="55" t="s">
        <v>501</v>
      </c>
      <c r="E4457" s="14">
        <v>69</v>
      </c>
      <c r="F4457" s="55" t="s">
        <v>230</v>
      </c>
    </row>
    <row r="4458" spans="1:6" x14ac:dyDescent="0.15">
      <c r="A4458" s="54" t="s">
        <v>9029</v>
      </c>
      <c r="B4458" s="51" t="s">
        <v>9030</v>
      </c>
      <c r="C4458" s="55" t="s">
        <v>146</v>
      </c>
      <c r="D4458" s="55" t="s">
        <v>147</v>
      </c>
      <c r="E4458" s="14">
        <v>53</v>
      </c>
      <c r="F4458" s="55" t="s">
        <v>230</v>
      </c>
    </row>
    <row r="4459" spans="1:6" x14ac:dyDescent="0.15">
      <c r="A4459" s="54" t="s">
        <v>9031</v>
      </c>
      <c r="B4459" s="51" t="s">
        <v>9032</v>
      </c>
      <c r="C4459" s="69" t="s">
        <v>501</v>
      </c>
      <c r="D4459" s="55" t="s">
        <v>498</v>
      </c>
      <c r="E4459" s="14">
        <v>53</v>
      </c>
      <c r="F4459" s="55" t="s">
        <v>230</v>
      </c>
    </row>
    <row r="4460" spans="1:6" x14ac:dyDescent="0.15">
      <c r="A4460" s="54" t="s">
        <v>9033</v>
      </c>
      <c r="B4460" s="51" t="s">
        <v>9034</v>
      </c>
      <c r="C4460" s="55" t="s">
        <v>146</v>
      </c>
      <c r="D4460" s="55" t="s">
        <v>147</v>
      </c>
      <c r="E4460" s="14">
        <v>0</v>
      </c>
      <c r="F4460" s="55" t="s">
        <v>230</v>
      </c>
    </row>
    <row r="4461" spans="1:6" x14ac:dyDescent="0.15">
      <c r="A4461" s="54" t="s">
        <v>9035</v>
      </c>
      <c r="B4461" s="51" t="s">
        <v>9036</v>
      </c>
      <c r="C4461" s="69" t="s">
        <v>501</v>
      </c>
      <c r="D4461" s="55" t="s">
        <v>498</v>
      </c>
      <c r="E4461" s="14">
        <v>0</v>
      </c>
      <c r="F4461" s="55" t="s">
        <v>230</v>
      </c>
    </row>
    <row r="4462" spans="1:6" x14ac:dyDescent="0.15">
      <c r="A4462" s="54" t="s">
        <v>9037</v>
      </c>
      <c r="B4462" s="51" t="s">
        <v>9038</v>
      </c>
      <c r="C4462" s="55" t="s">
        <v>146</v>
      </c>
      <c r="D4462" s="55" t="s">
        <v>147</v>
      </c>
      <c r="E4462" s="14">
        <v>69</v>
      </c>
      <c r="F4462" s="55" t="s">
        <v>230</v>
      </c>
    </row>
    <row r="4463" spans="1:6" x14ac:dyDescent="0.15">
      <c r="A4463" s="54" t="s">
        <v>9039</v>
      </c>
      <c r="B4463" s="51" t="s">
        <v>9040</v>
      </c>
      <c r="C4463" s="69" t="s">
        <v>501</v>
      </c>
      <c r="D4463" s="55" t="s">
        <v>501</v>
      </c>
      <c r="E4463" s="14">
        <v>69</v>
      </c>
      <c r="F4463" s="55" t="s">
        <v>230</v>
      </c>
    </row>
    <row r="4464" spans="1:6" x14ac:dyDescent="0.15">
      <c r="A4464" s="14" t="s">
        <v>9041</v>
      </c>
      <c r="B4464" s="44" t="s">
        <v>9042</v>
      </c>
      <c r="C4464" s="45" t="s">
        <v>146</v>
      </c>
      <c r="D4464" s="45" t="s">
        <v>147</v>
      </c>
      <c r="E4464" s="14">
        <v>0</v>
      </c>
      <c r="F4464" s="18" t="s">
        <v>230</v>
      </c>
    </row>
    <row r="4465" spans="1:6" x14ac:dyDescent="0.15">
      <c r="A4465" s="14" t="s">
        <v>9043</v>
      </c>
      <c r="B4465" s="44" t="s">
        <v>9044</v>
      </c>
      <c r="C4465" s="45" t="s">
        <v>501</v>
      </c>
      <c r="D4465" s="45" t="s">
        <v>501</v>
      </c>
      <c r="E4465" s="14">
        <v>0</v>
      </c>
      <c r="F4465" s="18" t="s">
        <v>230</v>
      </c>
    </row>
    <row r="4466" spans="1:6" x14ac:dyDescent="0.15">
      <c r="A4466" s="54" t="s">
        <v>9045</v>
      </c>
      <c r="B4466" s="51" t="s">
        <v>9046</v>
      </c>
      <c r="C4466" s="55" t="s">
        <v>146</v>
      </c>
      <c r="D4466" s="55" t="s">
        <v>147</v>
      </c>
      <c r="E4466" s="14">
        <v>0</v>
      </c>
      <c r="F4466" s="55" t="s">
        <v>230</v>
      </c>
    </row>
    <row r="4467" spans="1:6" x14ac:dyDescent="0.15">
      <c r="A4467" s="54" t="s">
        <v>9047</v>
      </c>
      <c r="B4467" s="51" t="s">
        <v>9048</v>
      </c>
      <c r="C4467" s="69" t="s">
        <v>501</v>
      </c>
      <c r="D4467" s="55" t="s">
        <v>501</v>
      </c>
      <c r="E4467" s="14">
        <v>0</v>
      </c>
      <c r="F4467" s="55" t="s">
        <v>230</v>
      </c>
    </row>
    <row r="4468" spans="1:6" x14ac:dyDescent="0.15">
      <c r="A4468" s="54" t="s">
        <v>9049</v>
      </c>
      <c r="B4468" s="51" t="s">
        <v>9050</v>
      </c>
      <c r="C4468" s="55" t="s">
        <v>146</v>
      </c>
      <c r="D4468" s="55" t="s">
        <v>147</v>
      </c>
      <c r="E4468" s="14">
        <v>0</v>
      </c>
      <c r="F4468" s="55" t="s">
        <v>230</v>
      </c>
    </row>
    <row r="4469" spans="1:6" x14ac:dyDescent="0.15">
      <c r="A4469" s="54" t="s">
        <v>9051</v>
      </c>
      <c r="B4469" s="51" t="s">
        <v>9052</v>
      </c>
      <c r="C4469" s="69" t="s">
        <v>501</v>
      </c>
      <c r="D4469" s="55" t="s">
        <v>498</v>
      </c>
      <c r="E4469" s="14">
        <v>0</v>
      </c>
      <c r="F4469" s="55" t="s">
        <v>230</v>
      </c>
    </row>
    <row r="4470" spans="1:6" x14ac:dyDescent="0.15">
      <c r="A4470" s="14" t="s">
        <v>9053</v>
      </c>
      <c r="B4470" s="44" t="s">
        <v>9054</v>
      </c>
      <c r="C4470" s="45" t="s">
        <v>501</v>
      </c>
      <c r="D4470" s="45" t="s">
        <v>501</v>
      </c>
      <c r="E4470" s="14">
        <v>0</v>
      </c>
      <c r="F4470" s="18" t="s">
        <v>230</v>
      </c>
    </row>
    <row r="4471" spans="1:6" x14ac:dyDescent="0.15">
      <c r="A4471" s="14" t="s">
        <v>9055</v>
      </c>
      <c r="B4471" s="44" t="s">
        <v>9056</v>
      </c>
      <c r="C4471" s="45" t="s">
        <v>146</v>
      </c>
      <c r="D4471" s="45" t="s">
        <v>147</v>
      </c>
      <c r="E4471" s="14">
        <v>0</v>
      </c>
      <c r="F4471" s="18" t="s">
        <v>230</v>
      </c>
    </row>
    <row r="4472" spans="1:6" x14ac:dyDescent="0.15">
      <c r="A4472" s="54" t="s">
        <v>9057</v>
      </c>
      <c r="B4472" s="51" t="s">
        <v>9058</v>
      </c>
      <c r="C4472" s="55" t="s">
        <v>146</v>
      </c>
      <c r="D4472" s="55" t="s">
        <v>147</v>
      </c>
      <c r="E4472" s="14">
        <v>0</v>
      </c>
      <c r="F4472" s="55" t="s">
        <v>230</v>
      </c>
    </row>
    <row r="4473" spans="1:6" x14ac:dyDescent="0.15">
      <c r="A4473" s="54" t="s">
        <v>9059</v>
      </c>
      <c r="B4473" s="51" t="s">
        <v>9060</v>
      </c>
      <c r="C4473" s="55" t="s">
        <v>146</v>
      </c>
      <c r="D4473" s="55" t="s">
        <v>147</v>
      </c>
      <c r="E4473" s="14">
        <v>0</v>
      </c>
      <c r="F4473" s="55" t="s">
        <v>230</v>
      </c>
    </row>
    <row r="4474" spans="1:6" x14ac:dyDescent="0.15">
      <c r="A4474" s="54" t="s">
        <v>9061</v>
      </c>
      <c r="B4474" s="51" t="s">
        <v>9062</v>
      </c>
      <c r="C4474" s="69" t="s">
        <v>501</v>
      </c>
      <c r="D4474" s="55" t="s">
        <v>501</v>
      </c>
      <c r="E4474" s="14">
        <v>0</v>
      </c>
      <c r="F4474" s="55" t="s">
        <v>230</v>
      </c>
    </row>
    <row r="4475" spans="1:6" x14ac:dyDescent="0.15">
      <c r="A4475" s="14" t="s">
        <v>9063</v>
      </c>
      <c r="B4475" s="44" t="s">
        <v>9064</v>
      </c>
      <c r="C4475" s="45" t="s">
        <v>146</v>
      </c>
      <c r="D4475" s="45" t="s">
        <v>147</v>
      </c>
      <c r="E4475" s="14">
        <v>0</v>
      </c>
      <c r="F4475" s="18" t="s">
        <v>230</v>
      </c>
    </row>
    <row r="4476" spans="1:6" x14ac:dyDescent="0.15">
      <c r="A4476" s="14" t="s">
        <v>9065</v>
      </c>
      <c r="B4476" s="44" t="s">
        <v>9066</v>
      </c>
      <c r="C4476" s="45" t="s">
        <v>501</v>
      </c>
      <c r="D4476" s="45" t="s">
        <v>501</v>
      </c>
      <c r="E4476" s="14">
        <v>0</v>
      </c>
      <c r="F4476" s="18" t="s">
        <v>230</v>
      </c>
    </row>
    <row r="4477" spans="1:6" x14ac:dyDescent="0.15">
      <c r="A4477" s="54" t="s">
        <v>9067</v>
      </c>
      <c r="B4477" s="51" t="s">
        <v>9068</v>
      </c>
      <c r="C4477" s="69" t="s">
        <v>501</v>
      </c>
      <c r="D4477" s="55" t="s">
        <v>498</v>
      </c>
      <c r="E4477" s="14">
        <v>0</v>
      </c>
      <c r="F4477" s="55" t="s">
        <v>230</v>
      </c>
    </row>
    <row r="4478" spans="1:6" x14ac:dyDescent="0.15">
      <c r="A4478" s="14" t="s">
        <v>9069</v>
      </c>
      <c r="B4478" s="44" t="s">
        <v>9070</v>
      </c>
      <c r="C4478" s="45" t="s">
        <v>501</v>
      </c>
      <c r="D4478" s="45" t="s">
        <v>501</v>
      </c>
      <c r="E4478" s="14">
        <v>0</v>
      </c>
      <c r="F4478" s="18" t="s">
        <v>230</v>
      </c>
    </row>
    <row r="4479" spans="1:6" x14ac:dyDescent="0.15">
      <c r="A4479" s="14" t="s">
        <v>9071</v>
      </c>
      <c r="B4479" s="44" t="s">
        <v>9072</v>
      </c>
      <c r="C4479" s="45" t="s">
        <v>501</v>
      </c>
      <c r="D4479" s="45" t="s">
        <v>501</v>
      </c>
      <c r="E4479" s="14">
        <v>0</v>
      </c>
      <c r="F4479" s="18" t="s">
        <v>230</v>
      </c>
    </row>
    <row r="4480" spans="1:6" x14ac:dyDescent="0.15">
      <c r="A4480" s="14" t="s">
        <v>9073</v>
      </c>
      <c r="B4480" s="44" t="s">
        <v>9074</v>
      </c>
      <c r="C4480" s="45" t="s">
        <v>146</v>
      </c>
      <c r="D4480" s="45" t="s">
        <v>147</v>
      </c>
      <c r="E4480" s="14">
        <v>0</v>
      </c>
      <c r="F4480" s="18" t="s">
        <v>230</v>
      </c>
    </row>
    <row r="4481" spans="1:6" x14ac:dyDescent="0.15">
      <c r="A4481" s="14" t="s">
        <v>9075</v>
      </c>
      <c r="B4481" s="44" t="s">
        <v>9076</v>
      </c>
      <c r="C4481" s="45" t="s">
        <v>146</v>
      </c>
      <c r="D4481" s="45" t="s">
        <v>147</v>
      </c>
      <c r="E4481" s="14">
        <v>0</v>
      </c>
      <c r="F4481" s="18" t="s">
        <v>230</v>
      </c>
    </row>
    <row r="4482" spans="1:6" x14ac:dyDescent="0.15">
      <c r="A4482" s="14" t="s">
        <v>9077</v>
      </c>
      <c r="B4482" s="44" t="s">
        <v>9078</v>
      </c>
      <c r="C4482" s="45" t="s">
        <v>146</v>
      </c>
      <c r="D4482" s="45" t="s">
        <v>147</v>
      </c>
      <c r="E4482" s="14">
        <v>0</v>
      </c>
      <c r="F4482" s="18" t="s">
        <v>230</v>
      </c>
    </row>
    <row r="4483" spans="1:6" x14ac:dyDescent="0.15">
      <c r="A4483" s="14" t="s">
        <v>9079</v>
      </c>
      <c r="B4483" s="44" t="s">
        <v>9080</v>
      </c>
      <c r="C4483" s="45" t="s">
        <v>501</v>
      </c>
      <c r="D4483" s="45" t="s">
        <v>501</v>
      </c>
      <c r="E4483" s="14">
        <v>0</v>
      </c>
      <c r="F4483" s="18" t="s">
        <v>230</v>
      </c>
    </row>
    <row r="4484" spans="1:6" x14ac:dyDescent="0.15">
      <c r="A4484" s="14" t="s">
        <v>9081</v>
      </c>
      <c r="B4484" s="44" t="s">
        <v>9082</v>
      </c>
      <c r="C4484" s="45" t="s">
        <v>146</v>
      </c>
      <c r="D4484" s="45" t="s">
        <v>147</v>
      </c>
      <c r="E4484" s="14">
        <v>0</v>
      </c>
      <c r="F4484" s="18" t="s">
        <v>230</v>
      </c>
    </row>
    <row r="4485" spans="1:6" x14ac:dyDescent="0.15">
      <c r="A4485" s="14" t="s">
        <v>9083</v>
      </c>
      <c r="B4485" s="44" t="s">
        <v>9084</v>
      </c>
      <c r="C4485" s="45" t="s">
        <v>501</v>
      </c>
      <c r="D4485" s="45" t="s">
        <v>501</v>
      </c>
      <c r="E4485" s="14">
        <v>0</v>
      </c>
      <c r="F4485" s="18" t="s">
        <v>230</v>
      </c>
    </row>
    <row r="4486" spans="1:6" x14ac:dyDescent="0.15">
      <c r="A4486" s="54" t="s">
        <v>9085</v>
      </c>
      <c r="B4486" s="51" t="s">
        <v>9086</v>
      </c>
      <c r="C4486" s="55" t="s">
        <v>146</v>
      </c>
      <c r="D4486" s="55" t="s">
        <v>147</v>
      </c>
      <c r="E4486" s="14">
        <v>69</v>
      </c>
      <c r="F4486" s="55" t="s">
        <v>230</v>
      </c>
    </row>
    <row r="4487" spans="1:6" x14ac:dyDescent="0.15">
      <c r="A4487" s="54" t="s">
        <v>9087</v>
      </c>
      <c r="B4487" s="51" t="s">
        <v>9088</v>
      </c>
      <c r="C4487" s="69" t="s">
        <v>501</v>
      </c>
      <c r="D4487" s="55" t="s">
        <v>498</v>
      </c>
      <c r="E4487" s="14">
        <v>69</v>
      </c>
      <c r="F4487" s="55" t="s">
        <v>230</v>
      </c>
    </row>
    <row r="4488" spans="1:6" x14ac:dyDescent="0.15">
      <c r="A4488" s="12" t="s">
        <v>9089</v>
      </c>
      <c r="B4488" s="26" t="s">
        <v>9090</v>
      </c>
      <c r="C4488" s="13" t="s">
        <v>146</v>
      </c>
      <c r="D4488" s="13" t="s">
        <v>147</v>
      </c>
      <c r="E4488" s="14">
        <v>35</v>
      </c>
      <c r="F4488" s="13" t="s">
        <v>230</v>
      </c>
    </row>
    <row r="4489" spans="1:6" x14ac:dyDescent="0.15">
      <c r="A4489" s="12" t="s">
        <v>9091</v>
      </c>
      <c r="B4489" s="26" t="s">
        <v>9092</v>
      </c>
      <c r="C4489" s="13" t="s">
        <v>501</v>
      </c>
      <c r="D4489" s="13" t="s">
        <v>498</v>
      </c>
      <c r="E4489" s="14">
        <v>35</v>
      </c>
      <c r="F4489" s="13" t="s">
        <v>230</v>
      </c>
    </row>
    <row r="4490" spans="1:6" x14ac:dyDescent="0.15">
      <c r="A4490" s="54" t="s">
        <v>9093</v>
      </c>
      <c r="B4490" s="51" t="s">
        <v>9094</v>
      </c>
      <c r="C4490" s="69" t="s">
        <v>501</v>
      </c>
      <c r="D4490" s="55" t="s">
        <v>498</v>
      </c>
      <c r="E4490" s="14">
        <v>128</v>
      </c>
      <c r="F4490" s="55" t="s">
        <v>230</v>
      </c>
    </row>
    <row r="4491" spans="1:6" x14ac:dyDescent="0.15">
      <c r="A4491" s="54" t="s">
        <v>9095</v>
      </c>
      <c r="B4491" s="51" t="s">
        <v>9096</v>
      </c>
      <c r="C4491" s="69" t="s">
        <v>501</v>
      </c>
      <c r="D4491" s="55" t="s">
        <v>498</v>
      </c>
      <c r="E4491" s="14">
        <v>115</v>
      </c>
      <c r="F4491" s="55" t="s">
        <v>230</v>
      </c>
    </row>
    <row r="4492" spans="1:6" x14ac:dyDescent="0.15">
      <c r="A4492" s="54" t="s">
        <v>9097</v>
      </c>
      <c r="B4492" s="51" t="s">
        <v>9098</v>
      </c>
      <c r="C4492" s="55" t="s">
        <v>146</v>
      </c>
      <c r="D4492" s="55" t="s">
        <v>147</v>
      </c>
      <c r="E4492" s="14">
        <v>115</v>
      </c>
      <c r="F4492" s="55" t="s">
        <v>230</v>
      </c>
    </row>
    <row r="4493" spans="1:6" x14ac:dyDescent="0.15">
      <c r="A4493" s="54" t="s">
        <v>9099</v>
      </c>
      <c r="B4493" s="51" t="s">
        <v>9100</v>
      </c>
      <c r="C4493" s="55" t="s">
        <v>146</v>
      </c>
      <c r="D4493" s="55" t="s">
        <v>147</v>
      </c>
      <c r="E4493" s="14">
        <v>128</v>
      </c>
      <c r="F4493" s="55" t="s">
        <v>230</v>
      </c>
    </row>
    <row r="4494" spans="1:6" x14ac:dyDescent="0.15">
      <c r="A4494" s="54" t="s">
        <v>9101</v>
      </c>
      <c r="B4494" s="51" t="s">
        <v>9102</v>
      </c>
      <c r="C4494" s="55" t="s">
        <v>146</v>
      </c>
      <c r="D4494" s="55" t="s">
        <v>147</v>
      </c>
      <c r="E4494" s="14">
        <v>166</v>
      </c>
      <c r="F4494" s="55" t="s">
        <v>230</v>
      </c>
    </row>
    <row r="4495" spans="1:6" x14ac:dyDescent="0.15">
      <c r="A4495" s="54" t="s">
        <v>9103</v>
      </c>
      <c r="B4495" s="51" t="s">
        <v>9104</v>
      </c>
      <c r="C4495" s="69" t="s">
        <v>501</v>
      </c>
      <c r="D4495" s="55" t="s">
        <v>498</v>
      </c>
      <c r="E4495" s="14">
        <v>166</v>
      </c>
      <c r="F4495" s="55" t="s">
        <v>230</v>
      </c>
    </row>
    <row r="4496" spans="1:6" x14ac:dyDescent="0.15">
      <c r="A4496" s="54" t="s">
        <v>9105</v>
      </c>
      <c r="B4496" s="51" t="s">
        <v>9106</v>
      </c>
      <c r="C4496" s="55" t="s">
        <v>146</v>
      </c>
      <c r="D4496" s="55" t="s">
        <v>147</v>
      </c>
      <c r="E4496" s="14">
        <v>30</v>
      </c>
      <c r="F4496" s="55" t="s">
        <v>230</v>
      </c>
    </row>
    <row r="4497" spans="1:6" x14ac:dyDescent="0.15">
      <c r="A4497" s="54" t="s">
        <v>9107</v>
      </c>
      <c r="B4497" s="51" t="s">
        <v>9108</v>
      </c>
      <c r="C4497" s="69" t="s">
        <v>501</v>
      </c>
      <c r="D4497" s="55" t="s">
        <v>498</v>
      </c>
      <c r="E4497" s="14">
        <v>30</v>
      </c>
      <c r="F4497" s="55" t="s">
        <v>230</v>
      </c>
    </row>
    <row r="4498" spans="1:6" x14ac:dyDescent="0.15">
      <c r="A4498" s="54" t="s">
        <v>9109</v>
      </c>
      <c r="B4498" s="51" t="s">
        <v>9110</v>
      </c>
      <c r="C4498" s="55" t="s">
        <v>145</v>
      </c>
      <c r="D4498" s="55" t="s">
        <v>148</v>
      </c>
      <c r="E4498" s="14">
        <v>0</v>
      </c>
      <c r="F4498" s="59" t="s">
        <v>230</v>
      </c>
    </row>
    <row r="4499" spans="1:6" x14ac:dyDescent="0.15">
      <c r="A4499" s="50" t="s">
        <v>9111</v>
      </c>
      <c r="B4499" s="51" t="s">
        <v>9112</v>
      </c>
      <c r="C4499" s="37" t="s">
        <v>498</v>
      </c>
      <c r="D4499" s="37" t="s">
        <v>498</v>
      </c>
      <c r="E4499" s="14">
        <v>0</v>
      </c>
      <c r="F4499" s="37" t="s">
        <v>230</v>
      </c>
    </row>
    <row r="4500" spans="1:6" x14ac:dyDescent="0.15">
      <c r="A4500" s="54" t="s">
        <v>9113</v>
      </c>
      <c r="B4500" s="51" t="s">
        <v>9114</v>
      </c>
      <c r="C4500" s="55" t="s">
        <v>145</v>
      </c>
      <c r="D4500" s="55" t="s">
        <v>148</v>
      </c>
      <c r="E4500" s="14">
        <v>1084</v>
      </c>
      <c r="F4500" s="55" t="s">
        <v>230</v>
      </c>
    </row>
    <row r="4501" spans="1:6" x14ac:dyDescent="0.15">
      <c r="A4501" s="54" t="s">
        <v>9115</v>
      </c>
      <c r="B4501" s="51" t="s">
        <v>9116</v>
      </c>
      <c r="C4501" s="55" t="s">
        <v>498</v>
      </c>
      <c r="D4501" s="55" t="s">
        <v>498</v>
      </c>
      <c r="E4501" s="14">
        <v>1084</v>
      </c>
      <c r="F4501" s="55" t="s">
        <v>230</v>
      </c>
    </row>
    <row r="4502" spans="1:6" x14ac:dyDescent="0.15">
      <c r="A4502" s="54" t="s">
        <v>9117</v>
      </c>
      <c r="B4502" s="51" t="s">
        <v>9118</v>
      </c>
      <c r="C4502" s="55" t="s">
        <v>145</v>
      </c>
      <c r="D4502" s="55" t="s">
        <v>148</v>
      </c>
      <c r="E4502" s="14">
        <v>164</v>
      </c>
      <c r="F4502" s="59" t="s">
        <v>230</v>
      </c>
    </row>
    <row r="4503" spans="1:6" x14ac:dyDescent="0.15">
      <c r="A4503" s="50" t="s">
        <v>9119</v>
      </c>
      <c r="B4503" s="51" t="s">
        <v>9120</v>
      </c>
      <c r="C4503" s="37" t="s">
        <v>498</v>
      </c>
      <c r="D4503" s="37" t="s">
        <v>498</v>
      </c>
      <c r="E4503" s="14">
        <v>164</v>
      </c>
      <c r="F4503" s="37" t="s">
        <v>230</v>
      </c>
    </row>
    <row r="4504" spans="1:6" x14ac:dyDescent="0.15">
      <c r="A4504" s="50" t="s">
        <v>9121</v>
      </c>
      <c r="B4504" s="51" t="s">
        <v>9122</v>
      </c>
      <c r="C4504" s="37" t="s">
        <v>145</v>
      </c>
      <c r="D4504" s="37" t="s">
        <v>148</v>
      </c>
      <c r="E4504" s="14">
        <v>164</v>
      </c>
      <c r="F4504" s="37" t="s">
        <v>230</v>
      </c>
    </row>
    <row r="4505" spans="1:6" x14ac:dyDescent="0.15">
      <c r="A4505" s="50" t="s">
        <v>9123</v>
      </c>
      <c r="B4505" s="51" t="s">
        <v>9124</v>
      </c>
      <c r="C4505" s="37" t="s">
        <v>498</v>
      </c>
      <c r="D4505" s="37" t="s">
        <v>498</v>
      </c>
      <c r="E4505" s="14">
        <v>164</v>
      </c>
      <c r="F4505" s="37" t="s">
        <v>230</v>
      </c>
    </row>
    <row r="4506" spans="1:6" x14ac:dyDescent="0.15">
      <c r="A4506" s="54" t="s">
        <v>9125</v>
      </c>
      <c r="B4506" s="51" t="s">
        <v>9126</v>
      </c>
      <c r="C4506" s="55" t="s">
        <v>145</v>
      </c>
      <c r="D4506" s="55" t="s">
        <v>148</v>
      </c>
      <c r="E4506" s="14">
        <v>144</v>
      </c>
      <c r="F4506" s="55" t="s">
        <v>230</v>
      </c>
    </row>
    <row r="4507" spans="1:6" x14ac:dyDescent="0.15">
      <c r="A4507" s="50" t="s">
        <v>9127</v>
      </c>
      <c r="B4507" s="51" t="s">
        <v>9128</v>
      </c>
      <c r="C4507" s="37" t="s">
        <v>498</v>
      </c>
      <c r="D4507" s="37" t="s">
        <v>498</v>
      </c>
      <c r="E4507" s="14">
        <v>144</v>
      </c>
      <c r="F4507" s="37" t="s">
        <v>230</v>
      </c>
    </row>
    <row r="4508" spans="1:6" x14ac:dyDescent="0.15">
      <c r="A4508" s="50" t="s">
        <v>9129</v>
      </c>
      <c r="B4508" s="51" t="s">
        <v>9130</v>
      </c>
      <c r="C4508" s="37" t="s">
        <v>498</v>
      </c>
      <c r="D4508" s="37" t="s">
        <v>498</v>
      </c>
      <c r="E4508" s="14">
        <v>0</v>
      </c>
      <c r="F4508" s="37" t="s">
        <v>230</v>
      </c>
    </row>
    <row r="4509" spans="1:6" x14ac:dyDescent="0.15">
      <c r="A4509" s="50" t="s">
        <v>9131</v>
      </c>
      <c r="B4509" s="51" t="s">
        <v>9132</v>
      </c>
      <c r="C4509" s="37" t="s">
        <v>145</v>
      </c>
      <c r="D4509" s="37" t="s">
        <v>148</v>
      </c>
      <c r="E4509" s="14">
        <v>164</v>
      </c>
      <c r="F4509" s="37" t="s">
        <v>230</v>
      </c>
    </row>
    <row r="4510" spans="1:6" x14ac:dyDescent="0.15">
      <c r="A4510" s="50" t="s">
        <v>9133</v>
      </c>
      <c r="B4510" s="51" t="s">
        <v>9134</v>
      </c>
      <c r="C4510" s="37" t="s">
        <v>498</v>
      </c>
      <c r="D4510" s="37" t="s">
        <v>498</v>
      </c>
      <c r="E4510" s="14">
        <v>164</v>
      </c>
      <c r="F4510" s="37" t="s">
        <v>230</v>
      </c>
    </row>
    <row r="4511" spans="1:6" x14ac:dyDescent="0.15">
      <c r="A4511" s="14" t="s">
        <v>9135</v>
      </c>
      <c r="B4511" s="44" t="s">
        <v>9136</v>
      </c>
      <c r="C4511" s="45" t="s">
        <v>145</v>
      </c>
      <c r="D4511" s="45" t="s">
        <v>148</v>
      </c>
      <c r="E4511" s="14">
        <v>0</v>
      </c>
      <c r="F4511" s="18" t="s">
        <v>230</v>
      </c>
    </row>
    <row r="4512" spans="1:6" x14ac:dyDescent="0.15">
      <c r="A4512" s="14" t="s">
        <v>9137</v>
      </c>
      <c r="B4512" s="44" t="s">
        <v>9138</v>
      </c>
      <c r="C4512" s="45" t="s">
        <v>498</v>
      </c>
      <c r="D4512" s="45" t="s">
        <v>498</v>
      </c>
      <c r="E4512" s="14">
        <v>0</v>
      </c>
      <c r="F4512" s="18" t="s">
        <v>230</v>
      </c>
    </row>
    <row r="4513" spans="1:6" x14ac:dyDescent="0.15">
      <c r="A4513" s="54" t="s">
        <v>9139</v>
      </c>
      <c r="B4513" s="51" t="s">
        <v>9140</v>
      </c>
      <c r="C4513" s="55" t="s">
        <v>145</v>
      </c>
      <c r="D4513" s="55" t="s">
        <v>148</v>
      </c>
      <c r="E4513" s="14">
        <v>0</v>
      </c>
      <c r="F4513" s="55" t="s">
        <v>230</v>
      </c>
    </row>
    <row r="4514" spans="1:6" x14ac:dyDescent="0.15">
      <c r="A4514" s="50" t="s">
        <v>9141</v>
      </c>
      <c r="B4514" s="51" t="s">
        <v>9142</v>
      </c>
      <c r="C4514" s="37" t="s">
        <v>498</v>
      </c>
      <c r="D4514" s="37" t="s">
        <v>498</v>
      </c>
      <c r="E4514" s="14">
        <v>0</v>
      </c>
      <c r="F4514" s="37" t="s">
        <v>230</v>
      </c>
    </row>
    <row r="4515" spans="1:6" x14ac:dyDescent="0.15">
      <c r="A4515" s="50" t="s">
        <v>9143</v>
      </c>
      <c r="B4515" s="51" t="s">
        <v>9144</v>
      </c>
      <c r="C4515" s="37" t="s">
        <v>145</v>
      </c>
      <c r="D4515" s="37" t="s">
        <v>148</v>
      </c>
      <c r="E4515" s="14">
        <v>0</v>
      </c>
      <c r="F4515" s="37" t="s">
        <v>230</v>
      </c>
    </row>
    <row r="4516" spans="1:6" x14ac:dyDescent="0.15">
      <c r="A4516" s="50" t="s">
        <v>9145</v>
      </c>
      <c r="B4516" s="51" t="s">
        <v>9146</v>
      </c>
      <c r="C4516" s="37" t="s">
        <v>498</v>
      </c>
      <c r="D4516" s="37" t="s">
        <v>498</v>
      </c>
      <c r="E4516" s="14">
        <v>0</v>
      </c>
      <c r="F4516" s="37" t="s">
        <v>230</v>
      </c>
    </row>
    <row r="4517" spans="1:6" x14ac:dyDescent="0.15">
      <c r="A4517" s="14" t="s">
        <v>9147</v>
      </c>
      <c r="B4517" s="44" t="s">
        <v>9148</v>
      </c>
      <c r="C4517" s="45" t="s">
        <v>498</v>
      </c>
      <c r="D4517" s="45" t="s">
        <v>498</v>
      </c>
      <c r="E4517" s="14">
        <v>0</v>
      </c>
      <c r="F4517" s="18" t="s">
        <v>230</v>
      </c>
    </row>
    <row r="4518" spans="1:6" x14ac:dyDescent="0.15">
      <c r="A4518" s="14" t="s">
        <v>9149</v>
      </c>
      <c r="B4518" s="44" t="s">
        <v>9150</v>
      </c>
      <c r="C4518" s="45" t="s">
        <v>145</v>
      </c>
      <c r="D4518" s="45" t="s">
        <v>148</v>
      </c>
      <c r="E4518" s="14">
        <v>0</v>
      </c>
      <c r="F4518" s="18" t="s">
        <v>230</v>
      </c>
    </row>
    <row r="4519" spans="1:6" x14ac:dyDescent="0.15">
      <c r="A4519" s="50" t="s">
        <v>9151</v>
      </c>
      <c r="B4519" s="51" t="s">
        <v>9152</v>
      </c>
      <c r="C4519" s="37" t="s">
        <v>145</v>
      </c>
      <c r="D4519" s="37" t="s">
        <v>148</v>
      </c>
      <c r="E4519" s="14">
        <v>0</v>
      </c>
      <c r="F4519" s="37" t="s">
        <v>230</v>
      </c>
    </row>
    <row r="4520" spans="1:6" x14ac:dyDescent="0.15">
      <c r="A4520" s="54" t="s">
        <v>9153</v>
      </c>
      <c r="B4520" s="51" t="s">
        <v>9154</v>
      </c>
      <c r="C4520" s="55" t="s">
        <v>145</v>
      </c>
      <c r="D4520" s="55" t="s">
        <v>148</v>
      </c>
      <c r="E4520" s="14">
        <v>0</v>
      </c>
      <c r="F4520" s="55" t="s">
        <v>230</v>
      </c>
    </row>
    <row r="4521" spans="1:6" x14ac:dyDescent="0.15">
      <c r="A4521" s="50" t="s">
        <v>9155</v>
      </c>
      <c r="B4521" s="51" t="s">
        <v>9156</v>
      </c>
      <c r="C4521" s="37" t="s">
        <v>498</v>
      </c>
      <c r="D4521" s="37" t="s">
        <v>498</v>
      </c>
      <c r="E4521" s="14">
        <v>0</v>
      </c>
      <c r="F4521" s="37" t="s">
        <v>230</v>
      </c>
    </row>
    <row r="4522" spans="1:6" x14ac:dyDescent="0.15">
      <c r="A4522" s="14" t="s">
        <v>9157</v>
      </c>
      <c r="B4522" s="44" t="s">
        <v>9158</v>
      </c>
      <c r="C4522" s="45" t="s">
        <v>145</v>
      </c>
      <c r="D4522" s="45" t="s">
        <v>148</v>
      </c>
      <c r="E4522" s="14">
        <v>0</v>
      </c>
      <c r="F4522" s="18" t="s">
        <v>230</v>
      </c>
    </row>
    <row r="4523" spans="1:6" x14ac:dyDescent="0.15">
      <c r="A4523" s="14" t="s">
        <v>9159</v>
      </c>
      <c r="B4523" s="44" t="s">
        <v>9160</v>
      </c>
      <c r="C4523" s="45" t="s">
        <v>498</v>
      </c>
      <c r="D4523" s="45" t="s">
        <v>498</v>
      </c>
      <c r="E4523" s="14">
        <v>0</v>
      </c>
      <c r="F4523" s="18" t="s">
        <v>230</v>
      </c>
    </row>
    <row r="4524" spans="1:6" x14ac:dyDescent="0.15">
      <c r="A4524" s="50" t="s">
        <v>9161</v>
      </c>
      <c r="B4524" s="51" t="s">
        <v>9162</v>
      </c>
      <c r="C4524" s="37" t="s">
        <v>498</v>
      </c>
      <c r="D4524" s="37" t="s">
        <v>498</v>
      </c>
      <c r="E4524" s="14">
        <v>0</v>
      </c>
      <c r="F4524" s="37" t="s">
        <v>230</v>
      </c>
    </row>
    <row r="4525" spans="1:6" x14ac:dyDescent="0.15">
      <c r="A4525" s="14" t="s">
        <v>9163</v>
      </c>
      <c r="B4525" s="44" t="s">
        <v>9164</v>
      </c>
      <c r="C4525" s="45" t="s">
        <v>498</v>
      </c>
      <c r="D4525" s="45" t="s">
        <v>498</v>
      </c>
      <c r="E4525" s="14">
        <v>0</v>
      </c>
      <c r="F4525" s="18" t="s">
        <v>230</v>
      </c>
    </row>
    <row r="4526" spans="1:6" x14ac:dyDescent="0.15">
      <c r="A4526" s="14" t="s">
        <v>9165</v>
      </c>
      <c r="B4526" s="44" t="s">
        <v>9166</v>
      </c>
      <c r="C4526" s="45" t="s">
        <v>498</v>
      </c>
      <c r="D4526" s="45" t="s">
        <v>498</v>
      </c>
      <c r="E4526" s="14">
        <v>0</v>
      </c>
      <c r="F4526" s="18" t="s">
        <v>230</v>
      </c>
    </row>
    <row r="4527" spans="1:6" x14ac:dyDescent="0.15">
      <c r="A4527" s="14" t="s">
        <v>9167</v>
      </c>
      <c r="B4527" s="44" t="s">
        <v>9168</v>
      </c>
      <c r="C4527" s="45" t="s">
        <v>145</v>
      </c>
      <c r="D4527" s="45" t="s">
        <v>148</v>
      </c>
      <c r="E4527" s="14">
        <v>0</v>
      </c>
      <c r="F4527" s="18" t="s">
        <v>230</v>
      </c>
    </row>
    <row r="4528" spans="1:6" x14ac:dyDescent="0.15">
      <c r="A4528" s="14" t="s">
        <v>9169</v>
      </c>
      <c r="B4528" s="44" t="s">
        <v>9170</v>
      </c>
      <c r="C4528" s="45" t="s">
        <v>145</v>
      </c>
      <c r="D4528" s="45" t="s">
        <v>148</v>
      </c>
      <c r="E4528" s="14">
        <v>0</v>
      </c>
      <c r="F4528" s="18" t="s">
        <v>230</v>
      </c>
    </row>
    <row r="4529" spans="1:6" x14ac:dyDescent="0.15">
      <c r="A4529" s="14" t="s">
        <v>9171</v>
      </c>
      <c r="B4529" s="44" t="s">
        <v>9172</v>
      </c>
      <c r="C4529" s="45" t="s">
        <v>145</v>
      </c>
      <c r="D4529" s="45" t="s">
        <v>148</v>
      </c>
      <c r="E4529" s="14">
        <v>0</v>
      </c>
      <c r="F4529" s="18" t="s">
        <v>230</v>
      </c>
    </row>
    <row r="4530" spans="1:6" x14ac:dyDescent="0.15">
      <c r="A4530" s="14" t="s">
        <v>9173</v>
      </c>
      <c r="B4530" s="44" t="s">
        <v>9174</v>
      </c>
      <c r="C4530" s="45" t="s">
        <v>498</v>
      </c>
      <c r="D4530" s="45" t="s">
        <v>498</v>
      </c>
      <c r="E4530" s="14">
        <v>0</v>
      </c>
      <c r="F4530" s="18" t="s">
        <v>230</v>
      </c>
    </row>
    <row r="4531" spans="1:6" x14ac:dyDescent="0.15">
      <c r="A4531" s="14" t="s">
        <v>9175</v>
      </c>
      <c r="B4531" s="44" t="s">
        <v>9176</v>
      </c>
      <c r="C4531" s="45" t="s">
        <v>145</v>
      </c>
      <c r="D4531" s="45" t="s">
        <v>148</v>
      </c>
      <c r="E4531" s="14">
        <v>0</v>
      </c>
      <c r="F4531" s="18" t="s">
        <v>230</v>
      </c>
    </row>
    <row r="4532" spans="1:6" x14ac:dyDescent="0.15">
      <c r="A4532" s="14" t="s">
        <v>9177</v>
      </c>
      <c r="B4532" s="44" t="s">
        <v>9178</v>
      </c>
      <c r="C4532" s="45" t="s">
        <v>498</v>
      </c>
      <c r="D4532" s="45" t="s">
        <v>498</v>
      </c>
      <c r="E4532" s="14">
        <v>0</v>
      </c>
      <c r="F4532" s="18" t="s">
        <v>230</v>
      </c>
    </row>
    <row r="4533" spans="1:6" x14ac:dyDescent="0.15">
      <c r="A4533" s="54" t="s">
        <v>9179</v>
      </c>
      <c r="B4533" s="51" t="s">
        <v>9180</v>
      </c>
      <c r="C4533" s="55" t="s">
        <v>145</v>
      </c>
      <c r="D4533" s="55" t="s">
        <v>148</v>
      </c>
      <c r="E4533" s="14">
        <v>164</v>
      </c>
      <c r="F4533" s="59" t="s">
        <v>230</v>
      </c>
    </row>
    <row r="4534" spans="1:6" x14ac:dyDescent="0.15">
      <c r="A4534" s="50" t="s">
        <v>9181</v>
      </c>
      <c r="B4534" s="51" t="s">
        <v>9182</v>
      </c>
      <c r="C4534" s="37" t="s">
        <v>498</v>
      </c>
      <c r="D4534" s="37" t="s">
        <v>498</v>
      </c>
      <c r="E4534" s="14">
        <v>164</v>
      </c>
      <c r="F4534" s="37" t="s">
        <v>230</v>
      </c>
    </row>
    <row r="4535" spans="1:6" x14ac:dyDescent="0.15">
      <c r="A4535" s="12" t="s">
        <v>9183</v>
      </c>
      <c r="B4535" s="26" t="s">
        <v>9184</v>
      </c>
      <c r="C4535" s="13" t="s">
        <v>145</v>
      </c>
      <c r="D4535" s="13" t="s">
        <v>148</v>
      </c>
      <c r="E4535" s="14">
        <v>94</v>
      </c>
      <c r="F4535" s="13" t="s">
        <v>230</v>
      </c>
    </row>
    <row r="4536" spans="1:6" x14ac:dyDescent="0.15">
      <c r="A4536" s="12" t="s">
        <v>9185</v>
      </c>
      <c r="B4536" s="26" t="s">
        <v>9186</v>
      </c>
      <c r="C4536" s="13" t="s">
        <v>498</v>
      </c>
      <c r="D4536" s="13" t="s">
        <v>498</v>
      </c>
      <c r="E4536" s="14">
        <v>94</v>
      </c>
      <c r="F4536" s="13" t="s">
        <v>230</v>
      </c>
    </row>
    <row r="4537" spans="1:6" x14ac:dyDescent="0.15">
      <c r="A4537" s="50" t="s">
        <v>9187</v>
      </c>
      <c r="B4537" s="51" t="s">
        <v>9188</v>
      </c>
      <c r="C4537" s="37" t="s">
        <v>498</v>
      </c>
      <c r="D4537" s="37" t="s">
        <v>498</v>
      </c>
      <c r="E4537" s="14">
        <v>430</v>
      </c>
      <c r="F4537" s="37" t="s">
        <v>230</v>
      </c>
    </row>
    <row r="4538" spans="1:6" x14ac:dyDescent="0.15">
      <c r="A4538" s="50" t="s">
        <v>9189</v>
      </c>
      <c r="B4538" s="51" t="s">
        <v>9190</v>
      </c>
      <c r="C4538" s="37" t="s">
        <v>498</v>
      </c>
      <c r="D4538" s="37" t="s">
        <v>498</v>
      </c>
      <c r="E4538" s="14">
        <v>332</v>
      </c>
      <c r="F4538" s="37" t="s">
        <v>230</v>
      </c>
    </row>
    <row r="4539" spans="1:6" x14ac:dyDescent="0.15">
      <c r="A4539" s="54" t="s">
        <v>9191</v>
      </c>
      <c r="B4539" s="51" t="s">
        <v>9192</v>
      </c>
      <c r="C4539" s="55" t="s">
        <v>145</v>
      </c>
      <c r="D4539" s="55" t="s">
        <v>148</v>
      </c>
      <c r="E4539" s="14">
        <v>332</v>
      </c>
      <c r="F4539" s="59" t="s">
        <v>230</v>
      </c>
    </row>
    <row r="4540" spans="1:6" x14ac:dyDescent="0.15">
      <c r="A4540" s="50" t="s">
        <v>9193</v>
      </c>
      <c r="B4540" s="51" t="s">
        <v>9194</v>
      </c>
      <c r="C4540" s="37" t="s">
        <v>145</v>
      </c>
      <c r="D4540" s="37" t="s">
        <v>148</v>
      </c>
      <c r="E4540" s="14">
        <v>430</v>
      </c>
      <c r="F4540" s="37" t="s">
        <v>230</v>
      </c>
    </row>
    <row r="4541" spans="1:6" x14ac:dyDescent="0.15">
      <c r="A4541" s="50" t="s">
        <v>9195</v>
      </c>
      <c r="B4541" s="63" t="s">
        <v>9196</v>
      </c>
      <c r="C4541" s="37" t="s">
        <v>145</v>
      </c>
      <c r="D4541" s="37" t="s">
        <v>148</v>
      </c>
      <c r="E4541" s="14">
        <v>559</v>
      </c>
      <c r="F4541" s="27" t="s">
        <v>230</v>
      </c>
    </row>
    <row r="4542" spans="1:6" x14ac:dyDescent="0.15">
      <c r="A4542" s="50" t="s">
        <v>9197</v>
      </c>
      <c r="B4542" s="63" t="s">
        <v>9198</v>
      </c>
      <c r="C4542" s="37" t="s">
        <v>498</v>
      </c>
      <c r="D4542" s="37" t="s">
        <v>498</v>
      </c>
      <c r="E4542" s="14">
        <v>559</v>
      </c>
      <c r="F4542" s="27" t="s">
        <v>230</v>
      </c>
    </row>
    <row r="4543" spans="1:6" x14ac:dyDescent="0.15">
      <c r="A4543" s="54" t="s">
        <v>9199</v>
      </c>
      <c r="B4543" s="51" t="s">
        <v>9200</v>
      </c>
      <c r="C4543" s="55" t="s">
        <v>145</v>
      </c>
      <c r="D4543" s="55" t="s">
        <v>148</v>
      </c>
      <c r="E4543" s="14">
        <v>77</v>
      </c>
      <c r="F4543" s="59" t="s">
        <v>230</v>
      </c>
    </row>
    <row r="4544" spans="1:6" x14ac:dyDescent="0.15">
      <c r="A4544" s="50" t="s">
        <v>9201</v>
      </c>
      <c r="B4544" s="51" t="s">
        <v>9202</v>
      </c>
      <c r="C4544" s="37" t="s">
        <v>498</v>
      </c>
      <c r="D4544" s="37" t="s">
        <v>498</v>
      </c>
      <c r="E4544" s="14">
        <v>77</v>
      </c>
      <c r="F4544" s="37" t="s">
        <v>230</v>
      </c>
    </row>
    <row r="4545" spans="1:6" x14ac:dyDescent="0.15">
      <c r="A4545" s="54" t="s">
        <v>9203</v>
      </c>
      <c r="B4545" s="51" t="s">
        <v>9204</v>
      </c>
      <c r="C4545" s="55" t="s">
        <v>146</v>
      </c>
      <c r="D4545" s="55" t="s">
        <v>147</v>
      </c>
      <c r="E4545" s="14">
        <v>0</v>
      </c>
      <c r="F4545" s="55" t="s">
        <v>230</v>
      </c>
    </row>
    <row r="4546" spans="1:6" x14ac:dyDescent="0.15">
      <c r="A4546" s="54" t="s">
        <v>9205</v>
      </c>
      <c r="B4546" s="51" t="s">
        <v>9206</v>
      </c>
      <c r="C4546" s="69" t="s">
        <v>501</v>
      </c>
      <c r="D4546" s="55" t="s">
        <v>498</v>
      </c>
      <c r="E4546" s="14">
        <v>0</v>
      </c>
      <c r="F4546" s="55" t="s">
        <v>230</v>
      </c>
    </row>
    <row r="4547" spans="1:6" x14ac:dyDescent="0.15">
      <c r="A4547" s="54" t="s">
        <v>9207</v>
      </c>
      <c r="B4547" s="51" t="s">
        <v>9208</v>
      </c>
      <c r="C4547" s="55" t="s">
        <v>146</v>
      </c>
      <c r="D4547" s="55" t="s">
        <v>147</v>
      </c>
      <c r="E4547" s="14">
        <v>751</v>
      </c>
      <c r="F4547" s="55" t="s">
        <v>230</v>
      </c>
    </row>
    <row r="4548" spans="1:6" x14ac:dyDescent="0.15">
      <c r="A4548" s="54" t="s">
        <v>9209</v>
      </c>
      <c r="B4548" s="51" t="s">
        <v>9210</v>
      </c>
      <c r="C4548" s="69" t="s">
        <v>501</v>
      </c>
      <c r="D4548" s="55" t="s">
        <v>498</v>
      </c>
      <c r="E4548" s="14">
        <v>751</v>
      </c>
      <c r="F4548" s="55" t="s">
        <v>230</v>
      </c>
    </row>
    <row r="4549" spans="1:6" x14ac:dyDescent="0.15">
      <c r="A4549" s="54" t="s">
        <v>9211</v>
      </c>
      <c r="B4549" s="51" t="s">
        <v>9212</v>
      </c>
      <c r="C4549" s="55" t="s">
        <v>146</v>
      </c>
      <c r="D4549" s="55" t="s">
        <v>147</v>
      </c>
      <c r="E4549" s="14">
        <v>117</v>
      </c>
      <c r="F4549" s="55" t="s">
        <v>230</v>
      </c>
    </row>
    <row r="4550" spans="1:6" x14ac:dyDescent="0.15">
      <c r="A4550" s="54" t="s">
        <v>9213</v>
      </c>
      <c r="B4550" s="51" t="s">
        <v>9214</v>
      </c>
      <c r="C4550" s="69" t="s">
        <v>501</v>
      </c>
      <c r="D4550" s="55" t="s">
        <v>498</v>
      </c>
      <c r="E4550" s="14">
        <v>117</v>
      </c>
      <c r="F4550" s="55" t="s">
        <v>230</v>
      </c>
    </row>
    <row r="4551" spans="1:6" x14ac:dyDescent="0.15">
      <c r="A4551" s="54" t="s">
        <v>9215</v>
      </c>
      <c r="B4551" s="51" t="s">
        <v>9216</v>
      </c>
      <c r="C4551" s="55" t="s">
        <v>146</v>
      </c>
      <c r="D4551" s="55" t="s">
        <v>147</v>
      </c>
      <c r="E4551" s="14">
        <v>117</v>
      </c>
      <c r="F4551" s="55" t="s">
        <v>230</v>
      </c>
    </row>
    <row r="4552" spans="1:6" x14ac:dyDescent="0.15">
      <c r="A4552" s="54" t="s">
        <v>9217</v>
      </c>
      <c r="B4552" s="51" t="s">
        <v>9218</v>
      </c>
      <c r="C4552" s="69" t="s">
        <v>501</v>
      </c>
      <c r="D4552" s="55" t="s">
        <v>501</v>
      </c>
      <c r="E4552" s="14">
        <v>117</v>
      </c>
      <c r="F4552" s="55" t="s">
        <v>230</v>
      </c>
    </row>
    <row r="4553" spans="1:6" x14ac:dyDescent="0.15">
      <c r="A4553" s="54" t="s">
        <v>9219</v>
      </c>
      <c r="B4553" s="51" t="s">
        <v>9220</v>
      </c>
      <c r="C4553" s="55" t="s">
        <v>146</v>
      </c>
      <c r="D4553" s="55" t="s">
        <v>147</v>
      </c>
      <c r="E4553" s="14">
        <v>103</v>
      </c>
      <c r="F4553" s="55" t="s">
        <v>230</v>
      </c>
    </row>
    <row r="4554" spans="1:6" x14ac:dyDescent="0.15">
      <c r="A4554" s="54" t="s">
        <v>9221</v>
      </c>
      <c r="B4554" s="51" t="s">
        <v>9222</v>
      </c>
      <c r="C4554" s="69" t="s">
        <v>501</v>
      </c>
      <c r="D4554" s="55" t="s">
        <v>498</v>
      </c>
      <c r="E4554" s="14">
        <v>103</v>
      </c>
      <c r="F4554" s="55" t="s">
        <v>230</v>
      </c>
    </row>
    <row r="4555" spans="1:6" x14ac:dyDescent="0.15">
      <c r="A4555" s="54" t="s">
        <v>9223</v>
      </c>
      <c r="B4555" s="51" t="s">
        <v>9224</v>
      </c>
      <c r="C4555" s="55" t="s">
        <v>146</v>
      </c>
      <c r="D4555" s="55" t="s">
        <v>147</v>
      </c>
      <c r="E4555" s="14">
        <v>0</v>
      </c>
      <c r="F4555" s="55" t="s">
        <v>230</v>
      </c>
    </row>
    <row r="4556" spans="1:6" x14ac:dyDescent="0.15">
      <c r="A4556" s="54" t="s">
        <v>9225</v>
      </c>
      <c r="B4556" s="51" t="s">
        <v>9226</v>
      </c>
      <c r="C4556" s="69" t="s">
        <v>501</v>
      </c>
      <c r="D4556" s="55" t="s">
        <v>498</v>
      </c>
      <c r="E4556" s="14">
        <v>0</v>
      </c>
      <c r="F4556" s="55" t="s">
        <v>230</v>
      </c>
    </row>
    <row r="4557" spans="1:6" x14ac:dyDescent="0.15">
      <c r="A4557" s="54" t="s">
        <v>9227</v>
      </c>
      <c r="B4557" s="51" t="s">
        <v>9228</v>
      </c>
      <c r="C4557" s="55" t="s">
        <v>146</v>
      </c>
      <c r="D4557" s="55" t="s">
        <v>147</v>
      </c>
      <c r="E4557" s="14">
        <v>117</v>
      </c>
      <c r="F4557" s="55" t="s">
        <v>230</v>
      </c>
    </row>
    <row r="4558" spans="1:6" x14ac:dyDescent="0.15">
      <c r="A4558" s="54" t="s">
        <v>9229</v>
      </c>
      <c r="B4558" s="51" t="s">
        <v>9230</v>
      </c>
      <c r="C4558" s="69" t="s">
        <v>501</v>
      </c>
      <c r="D4558" s="55" t="s">
        <v>501</v>
      </c>
      <c r="E4558" s="14">
        <v>117</v>
      </c>
      <c r="F4558" s="55" t="s">
        <v>230</v>
      </c>
    </row>
    <row r="4559" spans="1:6" x14ac:dyDescent="0.15">
      <c r="A4559" s="14" t="s">
        <v>9231</v>
      </c>
      <c r="B4559" s="44" t="s">
        <v>9232</v>
      </c>
      <c r="C4559" s="45" t="s">
        <v>146</v>
      </c>
      <c r="D4559" s="45" t="s">
        <v>147</v>
      </c>
      <c r="E4559" s="14">
        <v>0</v>
      </c>
      <c r="F4559" s="18" t="s">
        <v>230</v>
      </c>
    </row>
    <row r="4560" spans="1:6" x14ac:dyDescent="0.15">
      <c r="A4560" s="14" t="s">
        <v>9233</v>
      </c>
      <c r="B4560" s="44" t="s">
        <v>9234</v>
      </c>
      <c r="C4560" s="45" t="s">
        <v>501</v>
      </c>
      <c r="D4560" s="45" t="s">
        <v>501</v>
      </c>
      <c r="E4560" s="14">
        <v>0</v>
      </c>
      <c r="F4560" s="18" t="s">
        <v>230</v>
      </c>
    </row>
    <row r="4561" spans="1:6" x14ac:dyDescent="0.15">
      <c r="A4561" s="54" t="s">
        <v>9235</v>
      </c>
      <c r="B4561" s="51" t="s">
        <v>9236</v>
      </c>
      <c r="C4561" s="55" t="s">
        <v>146</v>
      </c>
      <c r="D4561" s="55" t="s">
        <v>147</v>
      </c>
      <c r="E4561" s="14">
        <v>0</v>
      </c>
      <c r="F4561" s="55" t="s">
        <v>230</v>
      </c>
    </row>
    <row r="4562" spans="1:6" x14ac:dyDescent="0.15">
      <c r="A4562" s="54" t="s">
        <v>9237</v>
      </c>
      <c r="B4562" s="51" t="s">
        <v>9238</v>
      </c>
      <c r="C4562" s="69" t="s">
        <v>501</v>
      </c>
      <c r="D4562" s="55" t="s">
        <v>498</v>
      </c>
      <c r="E4562" s="14">
        <v>0</v>
      </c>
      <c r="F4562" s="55" t="s">
        <v>230</v>
      </c>
    </row>
    <row r="4563" spans="1:6" x14ac:dyDescent="0.15">
      <c r="A4563" s="54" t="s">
        <v>9239</v>
      </c>
      <c r="B4563" s="51" t="s">
        <v>9240</v>
      </c>
      <c r="C4563" s="55" t="s">
        <v>146</v>
      </c>
      <c r="D4563" s="55" t="s">
        <v>147</v>
      </c>
      <c r="E4563" s="14">
        <v>0</v>
      </c>
      <c r="F4563" s="55" t="s">
        <v>230</v>
      </c>
    </row>
    <row r="4564" spans="1:6" x14ac:dyDescent="0.15">
      <c r="A4564" s="54" t="s">
        <v>9241</v>
      </c>
      <c r="B4564" s="51" t="s">
        <v>9242</v>
      </c>
      <c r="C4564" s="69" t="s">
        <v>501</v>
      </c>
      <c r="D4564" s="55" t="s">
        <v>501</v>
      </c>
      <c r="E4564" s="14">
        <v>0</v>
      </c>
      <c r="F4564" s="55" t="s">
        <v>230</v>
      </c>
    </row>
    <row r="4565" spans="1:6" x14ac:dyDescent="0.15">
      <c r="A4565" s="14" t="s">
        <v>9243</v>
      </c>
      <c r="B4565" s="44" t="s">
        <v>9244</v>
      </c>
      <c r="C4565" s="45" t="s">
        <v>501</v>
      </c>
      <c r="D4565" s="45" t="s">
        <v>501</v>
      </c>
      <c r="E4565" s="14">
        <v>0</v>
      </c>
      <c r="F4565" s="18" t="s">
        <v>230</v>
      </c>
    </row>
    <row r="4566" spans="1:6" x14ac:dyDescent="0.15">
      <c r="A4566" s="14" t="s">
        <v>9245</v>
      </c>
      <c r="B4566" s="44" t="s">
        <v>9246</v>
      </c>
      <c r="C4566" s="45" t="s">
        <v>146</v>
      </c>
      <c r="D4566" s="45" t="s">
        <v>147</v>
      </c>
      <c r="E4566" s="14">
        <v>0</v>
      </c>
      <c r="F4566" s="18" t="s">
        <v>230</v>
      </c>
    </row>
    <row r="4567" spans="1:6" x14ac:dyDescent="0.15">
      <c r="A4567" s="54" t="s">
        <v>9247</v>
      </c>
      <c r="B4567" s="51" t="s">
        <v>9248</v>
      </c>
      <c r="C4567" s="55" t="s">
        <v>146</v>
      </c>
      <c r="D4567" s="55" t="s">
        <v>147</v>
      </c>
      <c r="E4567" s="14">
        <v>0</v>
      </c>
      <c r="F4567" s="55" t="s">
        <v>230</v>
      </c>
    </row>
    <row r="4568" spans="1:6" x14ac:dyDescent="0.15">
      <c r="A4568" s="54" t="s">
        <v>9249</v>
      </c>
      <c r="B4568" s="51" t="s">
        <v>9250</v>
      </c>
      <c r="C4568" s="55" t="s">
        <v>146</v>
      </c>
      <c r="D4568" s="55" t="s">
        <v>147</v>
      </c>
      <c r="E4568" s="14">
        <v>0</v>
      </c>
      <c r="F4568" s="55" t="s">
        <v>230</v>
      </c>
    </row>
    <row r="4569" spans="1:6" x14ac:dyDescent="0.15">
      <c r="A4569" s="54" t="s">
        <v>9251</v>
      </c>
      <c r="B4569" s="51" t="s">
        <v>9252</v>
      </c>
      <c r="C4569" s="69" t="s">
        <v>501</v>
      </c>
      <c r="D4569" s="55" t="s">
        <v>501</v>
      </c>
      <c r="E4569" s="14">
        <v>0</v>
      </c>
      <c r="F4569" s="55" t="s">
        <v>230</v>
      </c>
    </row>
    <row r="4570" spans="1:6" x14ac:dyDescent="0.15">
      <c r="A4570" s="14" t="s">
        <v>9253</v>
      </c>
      <c r="B4570" s="44" t="s">
        <v>9254</v>
      </c>
      <c r="C4570" s="45" t="s">
        <v>146</v>
      </c>
      <c r="D4570" s="45" t="s">
        <v>147</v>
      </c>
      <c r="E4570" s="14">
        <v>0</v>
      </c>
      <c r="F4570" s="18" t="s">
        <v>230</v>
      </c>
    </row>
    <row r="4571" spans="1:6" x14ac:dyDescent="0.15">
      <c r="A4571" s="14" t="s">
        <v>9255</v>
      </c>
      <c r="B4571" s="44" t="s">
        <v>9256</v>
      </c>
      <c r="C4571" s="45" t="s">
        <v>501</v>
      </c>
      <c r="D4571" s="45" t="s">
        <v>501</v>
      </c>
      <c r="E4571" s="14">
        <v>0</v>
      </c>
      <c r="F4571" s="18" t="s">
        <v>230</v>
      </c>
    </row>
    <row r="4572" spans="1:6" x14ac:dyDescent="0.15">
      <c r="A4572" s="54" t="s">
        <v>9257</v>
      </c>
      <c r="B4572" s="51" t="s">
        <v>9258</v>
      </c>
      <c r="C4572" s="69" t="s">
        <v>501</v>
      </c>
      <c r="D4572" s="55" t="s">
        <v>498</v>
      </c>
      <c r="E4572" s="14">
        <v>0</v>
      </c>
      <c r="F4572" s="55" t="s">
        <v>230</v>
      </c>
    </row>
    <row r="4573" spans="1:6" x14ac:dyDescent="0.15">
      <c r="A4573" s="14" t="s">
        <v>9259</v>
      </c>
      <c r="B4573" s="44" t="s">
        <v>9260</v>
      </c>
      <c r="C4573" s="45" t="s">
        <v>501</v>
      </c>
      <c r="D4573" s="45" t="s">
        <v>501</v>
      </c>
      <c r="E4573" s="14">
        <v>0</v>
      </c>
      <c r="F4573" s="18" t="s">
        <v>230</v>
      </c>
    </row>
    <row r="4574" spans="1:6" x14ac:dyDescent="0.15">
      <c r="A4574" s="14" t="s">
        <v>9261</v>
      </c>
      <c r="B4574" s="44" t="s">
        <v>9262</v>
      </c>
      <c r="C4574" s="45" t="s">
        <v>501</v>
      </c>
      <c r="D4574" s="45" t="s">
        <v>501</v>
      </c>
      <c r="E4574" s="14">
        <v>0</v>
      </c>
      <c r="F4574" s="18" t="s">
        <v>230</v>
      </c>
    </row>
    <row r="4575" spans="1:6" x14ac:dyDescent="0.15">
      <c r="A4575" s="14" t="s">
        <v>9263</v>
      </c>
      <c r="B4575" s="44" t="s">
        <v>9264</v>
      </c>
      <c r="C4575" s="45" t="s">
        <v>146</v>
      </c>
      <c r="D4575" s="45" t="s">
        <v>147</v>
      </c>
      <c r="E4575" s="14">
        <v>0</v>
      </c>
      <c r="F4575" s="18" t="s">
        <v>230</v>
      </c>
    </row>
    <row r="4576" spans="1:6" x14ac:dyDescent="0.15">
      <c r="A4576" s="14" t="s">
        <v>9265</v>
      </c>
      <c r="B4576" s="44" t="s">
        <v>9266</v>
      </c>
      <c r="C4576" s="45" t="s">
        <v>146</v>
      </c>
      <c r="D4576" s="45" t="s">
        <v>147</v>
      </c>
      <c r="E4576" s="14">
        <v>0</v>
      </c>
      <c r="F4576" s="18" t="s">
        <v>230</v>
      </c>
    </row>
    <row r="4577" spans="1:6" x14ac:dyDescent="0.15">
      <c r="A4577" s="14" t="s">
        <v>9267</v>
      </c>
      <c r="B4577" s="44" t="s">
        <v>9268</v>
      </c>
      <c r="C4577" s="45" t="s">
        <v>146</v>
      </c>
      <c r="D4577" s="45" t="s">
        <v>147</v>
      </c>
      <c r="E4577" s="14">
        <v>0</v>
      </c>
      <c r="F4577" s="18" t="s">
        <v>230</v>
      </c>
    </row>
    <row r="4578" spans="1:6" x14ac:dyDescent="0.15">
      <c r="A4578" s="14" t="s">
        <v>9269</v>
      </c>
      <c r="B4578" s="44" t="s">
        <v>9270</v>
      </c>
      <c r="C4578" s="45" t="s">
        <v>501</v>
      </c>
      <c r="D4578" s="45" t="s">
        <v>501</v>
      </c>
      <c r="E4578" s="14">
        <v>0</v>
      </c>
      <c r="F4578" s="18" t="s">
        <v>230</v>
      </c>
    </row>
    <row r="4579" spans="1:6" x14ac:dyDescent="0.15">
      <c r="A4579" s="14" t="s">
        <v>9271</v>
      </c>
      <c r="B4579" s="44" t="s">
        <v>9272</v>
      </c>
      <c r="C4579" s="45" t="s">
        <v>146</v>
      </c>
      <c r="D4579" s="45" t="s">
        <v>147</v>
      </c>
      <c r="E4579" s="14">
        <v>0</v>
      </c>
      <c r="F4579" s="18" t="s">
        <v>230</v>
      </c>
    </row>
    <row r="4580" spans="1:6" x14ac:dyDescent="0.15">
      <c r="A4580" s="14" t="s">
        <v>9273</v>
      </c>
      <c r="B4580" s="44" t="s">
        <v>9274</v>
      </c>
      <c r="C4580" s="45" t="s">
        <v>501</v>
      </c>
      <c r="D4580" s="45" t="s">
        <v>501</v>
      </c>
      <c r="E4580" s="14">
        <v>0</v>
      </c>
      <c r="F4580" s="18" t="s">
        <v>230</v>
      </c>
    </row>
    <row r="4581" spans="1:6" x14ac:dyDescent="0.15">
      <c r="A4581" s="54" t="s">
        <v>9275</v>
      </c>
      <c r="B4581" s="51" t="s">
        <v>9276</v>
      </c>
      <c r="C4581" s="55" t="s">
        <v>146</v>
      </c>
      <c r="D4581" s="55" t="s">
        <v>147</v>
      </c>
      <c r="E4581" s="14">
        <v>117</v>
      </c>
      <c r="F4581" s="55" t="s">
        <v>230</v>
      </c>
    </row>
    <row r="4582" spans="1:6" x14ac:dyDescent="0.15">
      <c r="A4582" s="54" t="s">
        <v>9277</v>
      </c>
      <c r="B4582" s="51" t="s">
        <v>9278</v>
      </c>
      <c r="C4582" s="69" t="s">
        <v>501</v>
      </c>
      <c r="D4582" s="55" t="s">
        <v>498</v>
      </c>
      <c r="E4582" s="14">
        <v>117</v>
      </c>
      <c r="F4582" s="55" t="s">
        <v>230</v>
      </c>
    </row>
    <row r="4583" spans="1:6" x14ac:dyDescent="0.15">
      <c r="A4583" s="12" t="s">
        <v>9279</v>
      </c>
      <c r="B4583" s="26" t="s">
        <v>9280</v>
      </c>
      <c r="C4583" s="13" t="s">
        <v>146</v>
      </c>
      <c r="D4583" s="13" t="s">
        <v>148</v>
      </c>
      <c r="E4583" s="14">
        <v>67</v>
      </c>
      <c r="F4583" s="13" t="s">
        <v>230</v>
      </c>
    </row>
    <row r="4584" spans="1:6" x14ac:dyDescent="0.15">
      <c r="A4584" s="12" t="s">
        <v>9281</v>
      </c>
      <c r="B4584" s="26" t="s">
        <v>9282</v>
      </c>
      <c r="C4584" s="13" t="s">
        <v>501</v>
      </c>
      <c r="D4584" s="13" t="s">
        <v>498</v>
      </c>
      <c r="E4584" s="14">
        <v>67</v>
      </c>
      <c r="F4584" s="13" t="s">
        <v>230</v>
      </c>
    </row>
    <row r="4585" spans="1:6" x14ac:dyDescent="0.15">
      <c r="A4585" s="54" t="s">
        <v>9283</v>
      </c>
      <c r="B4585" s="51" t="s">
        <v>9284</v>
      </c>
      <c r="C4585" s="69" t="s">
        <v>501</v>
      </c>
      <c r="D4585" s="55" t="s">
        <v>498</v>
      </c>
      <c r="E4585" s="14">
        <v>249</v>
      </c>
      <c r="F4585" s="55" t="s">
        <v>230</v>
      </c>
    </row>
    <row r="4586" spans="1:6" x14ac:dyDescent="0.15">
      <c r="A4586" s="54" t="s">
        <v>9285</v>
      </c>
      <c r="B4586" s="51" t="s">
        <v>9286</v>
      </c>
      <c r="C4586" s="69" t="s">
        <v>501</v>
      </c>
      <c r="D4586" s="55" t="s">
        <v>498</v>
      </c>
      <c r="E4586" s="14">
        <v>218</v>
      </c>
      <c r="F4586" s="55" t="s">
        <v>230</v>
      </c>
    </row>
    <row r="4587" spans="1:6" x14ac:dyDescent="0.15">
      <c r="A4587" s="54" t="s">
        <v>9287</v>
      </c>
      <c r="B4587" s="51" t="s">
        <v>9288</v>
      </c>
      <c r="C4587" s="55" t="s">
        <v>146</v>
      </c>
      <c r="D4587" s="55" t="s">
        <v>147</v>
      </c>
      <c r="E4587" s="14">
        <v>218</v>
      </c>
      <c r="F4587" s="55" t="s">
        <v>230</v>
      </c>
    </row>
    <row r="4588" spans="1:6" x14ac:dyDescent="0.15">
      <c r="A4588" s="54" t="s">
        <v>9289</v>
      </c>
      <c r="B4588" s="51" t="s">
        <v>9290</v>
      </c>
      <c r="C4588" s="55" t="s">
        <v>146</v>
      </c>
      <c r="D4588" s="55" t="s">
        <v>147</v>
      </c>
      <c r="E4588" s="14">
        <v>249</v>
      </c>
      <c r="F4588" s="55" t="s">
        <v>230</v>
      </c>
    </row>
    <row r="4589" spans="1:6" x14ac:dyDescent="0.15">
      <c r="A4589" s="54" t="s">
        <v>9291</v>
      </c>
      <c r="B4589" s="51" t="s">
        <v>9292</v>
      </c>
      <c r="C4589" s="55" t="s">
        <v>146</v>
      </c>
      <c r="D4589" s="55" t="s">
        <v>147</v>
      </c>
      <c r="E4589" s="14">
        <v>324</v>
      </c>
      <c r="F4589" s="55" t="s">
        <v>230</v>
      </c>
    </row>
    <row r="4590" spans="1:6" x14ac:dyDescent="0.15">
      <c r="A4590" s="54" t="s">
        <v>9293</v>
      </c>
      <c r="B4590" s="51" t="s">
        <v>9294</v>
      </c>
      <c r="C4590" s="69" t="s">
        <v>501</v>
      </c>
      <c r="D4590" s="55" t="s">
        <v>498</v>
      </c>
      <c r="E4590" s="14">
        <v>324</v>
      </c>
      <c r="F4590" s="55" t="s">
        <v>230</v>
      </c>
    </row>
    <row r="4591" spans="1:6" x14ac:dyDescent="0.15">
      <c r="A4591" s="54" t="s">
        <v>9295</v>
      </c>
      <c r="B4591" s="51" t="s">
        <v>9296</v>
      </c>
      <c r="C4591" s="55" t="s">
        <v>146</v>
      </c>
      <c r="D4591" s="55" t="s">
        <v>147</v>
      </c>
      <c r="E4591" s="14">
        <v>55</v>
      </c>
      <c r="F4591" s="55" t="s">
        <v>230</v>
      </c>
    </row>
    <row r="4592" spans="1:6" x14ac:dyDescent="0.15">
      <c r="A4592" s="54" t="s">
        <v>9297</v>
      </c>
      <c r="B4592" s="51" t="s">
        <v>9298</v>
      </c>
      <c r="C4592" s="69" t="s">
        <v>501</v>
      </c>
      <c r="D4592" s="55" t="s">
        <v>498</v>
      </c>
      <c r="E4592" s="14">
        <v>55</v>
      </c>
      <c r="F4592" s="55" t="s">
        <v>230</v>
      </c>
    </row>
    <row r="4593" spans="1:6" x14ac:dyDescent="0.15">
      <c r="A4593" s="54" t="s">
        <v>9299</v>
      </c>
      <c r="B4593" s="51" t="s">
        <v>9300</v>
      </c>
      <c r="C4593" s="55" t="s">
        <v>145</v>
      </c>
      <c r="D4593" s="55" t="s">
        <v>148</v>
      </c>
      <c r="E4593" s="14">
        <v>0</v>
      </c>
      <c r="F4593" s="59" t="s">
        <v>230</v>
      </c>
    </row>
    <row r="4594" spans="1:6" x14ac:dyDescent="0.15">
      <c r="A4594" s="50" t="s">
        <v>9301</v>
      </c>
      <c r="B4594" s="51" t="s">
        <v>9302</v>
      </c>
      <c r="C4594" s="37" t="s">
        <v>498</v>
      </c>
      <c r="D4594" s="37" t="s">
        <v>498</v>
      </c>
      <c r="E4594" s="14">
        <v>0</v>
      </c>
      <c r="F4594" s="37" t="s">
        <v>230</v>
      </c>
    </row>
    <row r="4595" spans="1:6" x14ac:dyDescent="0.15">
      <c r="A4595" s="54" t="s">
        <v>9303</v>
      </c>
      <c r="B4595" s="51" t="s">
        <v>9304</v>
      </c>
      <c r="C4595" s="55" t="s">
        <v>145</v>
      </c>
      <c r="D4595" s="55" t="s">
        <v>148</v>
      </c>
      <c r="E4595" s="14">
        <v>2099</v>
      </c>
      <c r="F4595" s="55" t="s">
        <v>230</v>
      </c>
    </row>
    <row r="4596" spans="1:6" x14ac:dyDescent="0.15">
      <c r="A4596" s="54" t="s">
        <v>9305</v>
      </c>
      <c r="B4596" s="51" t="s">
        <v>9306</v>
      </c>
      <c r="C4596" s="55" t="s">
        <v>498</v>
      </c>
      <c r="D4596" s="55" t="s">
        <v>498</v>
      </c>
      <c r="E4596" s="14">
        <v>2099</v>
      </c>
      <c r="F4596" s="55" t="s">
        <v>230</v>
      </c>
    </row>
    <row r="4597" spans="1:6" x14ac:dyDescent="0.15">
      <c r="A4597" s="54" t="s">
        <v>9307</v>
      </c>
      <c r="B4597" s="51" t="s">
        <v>9308</v>
      </c>
      <c r="C4597" s="55" t="s">
        <v>145</v>
      </c>
      <c r="D4597" s="55" t="s">
        <v>148</v>
      </c>
      <c r="E4597" s="14">
        <v>361</v>
      </c>
      <c r="F4597" s="59" t="s">
        <v>230</v>
      </c>
    </row>
    <row r="4598" spans="1:6" x14ac:dyDescent="0.15">
      <c r="A4598" s="50" t="s">
        <v>9309</v>
      </c>
      <c r="B4598" s="51" t="s">
        <v>9310</v>
      </c>
      <c r="C4598" s="37" t="s">
        <v>498</v>
      </c>
      <c r="D4598" s="37" t="s">
        <v>498</v>
      </c>
      <c r="E4598" s="14">
        <v>361</v>
      </c>
      <c r="F4598" s="37" t="s">
        <v>230</v>
      </c>
    </row>
    <row r="4599" spans="1:6" x14ac:dyDescent="0.15">
      <c r="A4599" s="50" t="s">
        <v>9311</v>
      </c>
      <c r="B4599" s="51" t="s">
        <v>9312</v>
      </c>
      <c r="C4599" s="37" t="s">
        <v>145</v>
      </c>
      <c r="D4599" s="37" t="s">
        <v>148</v>
      </c>
      <c r="E4599" s="14">
        <v>361</v>
      </c>
      <c r="F4599" s="37" t="s">
        <v>230</v>
      </c>
    </row>
    <row r="4600" spans="1:6" x14ac:dyDescent="0.15">
      <c r="A4600" s="50" t="s">
        <v>9313</v>
      </c>
      <c r="B4600" s="51" t="s">
        <v>9314</v>
      </c>
      <c r="C4600" s="37" t="s">
        <v>498</v>
      </c>
      <c r="D4600" s="37" t="s">
        <v>498</v>
      </c>
      <c r="E4600" s="14">
        <v>361</v>
      </c>
      <c r="F4600" s="37" t="s">
        <v>230</v>
      </c>
    </row>
    <row r="4601" spans="1:6" x14ac:dyDescent="0.15">
      <c r="A4601" s="54" t="s">
        <v>9315</v>
      </c>
      <c r="B4601" s="51" t="s">
        <v>9316</v>
      </c>
      <c r="C4601" s="55" t="s">
        <v>145</v>
      </c>
      <c r="D4601" s="55" t="s">
        <v>148</v>
      </c>
      <c r="E4601" s="14">
        <v>187</v>
      </c>
      <c r="F4601" s="55" t="s">
        <v>230</v>
      </c>
    </row>
    <row r="4602" spans="1:6" x14ac:dyDescent="0.15">
      <c r="A4602" s="50" t="s">
        <v>9317</v>
      </c>
      <c r="B4602" s="51" t="s">
        <v>9318</v>
      </c>
      <c r="C4602" s="37" t="s">
        <v>498</v>
      </c>
      <c r="D4602" s="37" t="s">
        <v>498</v>
      </c>
      <c r="E4602" s="14">
        <v>187</v>
      </c>
      <c r="F4602" s="37" t="s">
        <v>230</v>
      </c>
    </row>
    <row r="4603" spans="1:6" x14ac:dyDescent="0.15">
      <c r="A4603" s="50" t="s">
        <v>9319</v>
      </c>
      <c r="B4603" s="51" t="s">
        <v>9320</v>
      </c>
      <c r="C4603" s="37" t="s">
        <v>498</v>
      </c>
      <c r="D4603" s="37" t="s">
        <v>498</v>
      </c>
      <c r="E4603" s="14">
        <v>0</v>
      </c>
      <c r="F4603" s="37" t="s">
        <v>230</v>
      </c>
    </row>
    <row r="4604" spans="1:6" x14ac:dyDescent="0.15">
      <c r="A4604" s="50" t="s">
        <v>9321</v>
      </c>
      <c r="B4604" s="51" t="s">
        <v>9322</v>
      </c>
      <c r="C4604" s="37" t="s">
        <v>145</v>
      </c>
      <c r="D4604" s="37" t="s">
        <v>148</v>
      </c>
      <c r="E4604" s="14">
        <v>361</v>
      </c>
      <c r="F4604" s="37" t="s">
        <v>230</v>
      </c>
    </row>
    <row r="4605" spans="1:6" x14ac:dyDescent="0.15">
      <c r="A4605" s="50" t="s">
        <v>9323</v>
      </c>
      <c r="B4605" s="51" t="s">
        <v>9324</v>
      </c>
      <c r="C4605" s="37" t="s">
        <v>498</v>
      </c>
      <c r="D4605" s="37" t="s">
        <v>498</v>
      </c>
      <c r="E4605" s="14">
        <v>361</v>
      </c>
      <c r="F4605" s="37" t="s">
        <v>230</v>
      </c>
    </row>
    <row r="4606" spans="1:6" x14ac:dyDescent="0.15">
      <c r="A4606" s="14" t="s">
        <v>9325</v>
      </c>
      <c r="B4606" s="44" t="s">
        <v>9326</v>
      </c>
      <c r="C4606" s="45" t="s">
        <v>145</v>
      </c>
      <c r="D4606" s="45" t="s">
        <v>148</v>
      </c>
      <c r="E4606" s="14">
        <v>0</v>
      </c>
      <c r="F4606" s="18" t="s">
        <v>230</v>
      </c>
    </row>
    <row r="4607" spans="1:6" x14ac:dyDescent="0.15">
      <c r="A4607" s="14" t="s">
        <v>9327</v>
      </c>
      <c r="B4607" s="44" t="s">
        <v>9328</v>
      </c>
      <c r="C4607" s="45" t="s">
        <v>498</v>
      </c>
      <c r="D4607" s="45" t="s">
        <v>498</v>
      </c>
      <c r="E4607" s="14">
        <v>0</v>
      </c>
      <c r="F4607" s="18" t="s">
        <v>230</v>
      </c>
    </row>
    <row r="4608" spans="1:6" x14ac:dyDescent="0.15">
      <c r="A4608" s="54" t="s">
        <v>9329</v>
      </c>
      <c r="B4608" s="51" t="s">
        <v>9330</v>
      </c>
      <c r="C4608" s="55" t="s">
        <v>145</v>
      </c>
      <c r="D4608" s="55" t="s">
        <v>148</v>
      </c>
      <c r="E4608" s="14">
        <v>0</v>
      </c>
      <c r="F4608" s="55" t="s">
        <v>230</v>
      </c>
    </row>
    <row r="4609" spans="1:6" x14ac:dyDescent="0.15">
      <c r="A4609" s="50" t="s">
        <v>9331</v>
      </c>
      <c r="B4609" s="51" t="s">
        <v>9332</v>
      </c>
      <c r="C4609" s="37" t="s">
        <v>498</v>
      </c>
      <c r="D4609" s="37" t="s">
        <v>498</v>
      </c>
      <c r="E4609" s="14">
        <v>0</v>
      </c>
      <c r="F4609" s="37" t="s">
        <v>230</v>
      </c>
    </row>
    <row r="4610" spans="1:6" x14ac:dyDescent="0.15">
      <c r="A4610" s="50" t="s">
        <v>9333</v>
      </c>
      <c r="B4610" s="51" t="s">
        <v>9334</v>
      </c>
      <c r="C4610" s="37" t="s">
        <v>145</v>
      </c>
      <c r="D4610" s="37" t="s">
        <v>148</v>
      </c>
      <c r="E4610" s="14">
        <v>0</v>
      </c>
      <c r="F4610" s="37" t="s">
        <v>230</v>
      </c>
    </row>
    <row r="4611" spans="1:6" x14ac:dyDescent="0.15">
      <c r="A4611" s="50" t="s">
        <v>9335</v>
      </c>
      <c r="B4611" s="51" t="s">
        <v>9336</v>
      </c>
      <c r="C4611" s="37" t="s">
        <v>498</v>
      </c>
      <c r="D4611" s="37" t="s">
        <v>498</v>
      </c>
      <c r="E4611" s="14">
        <v>0</v>
      </c>
      <c r="F4611" s="37" t="s">
        <v>230</v>
      </c>
    </row>
    <row r="4612" spans="1:6" x14ac:dyDescent="0.15">
      <c r="A4612" s="14" t="s">
        <v>9337</v>
      </c>
      <c r="B4612" s="44" t="s">
        <v>9338</v>
      </c>
      <c r="C4612" s="45" t="s">
        <v>498</v>
      </c>
      <c r="D4612" s="45" t="s">
        <v>498</v>
      </c>
      <c r="E4612" s="14">
        <v>0</v>
      </c>
      <c r="F4612" s="18" t="s">
        <v>230</v>
      </c>
    </row>
    <row r="4613" spans="1:6" x14ac:dyDescent="0.15">
      <c r="A4613" s="14" t="s">
        <v>9339</v>
      </c>
      <c r="B4613" s="44" t="s">
        <v>9340</v>
      </c>
      <c r="C4613" s="45" t="s">
        <v>145</v>
      </c>
      <c r="D4613" s="45" t="s">
        <v>148</v>
      </c>
      <c r="E4613" s="14">
        <v>0</v>
      </c>
      <c r="F4613" s="18" t="s">
        <v>230</v>
      </c>
    </row>
    <row r="4614" spans="1:6" x14ac:dyDescent="0.15">
      <c r="A4614" s="50" t="s">
        <v>9341</v>
      </c>
      <c r="B4614" s="51" t="s">
        <v>9342</v>
      </c>
      <c r="C4614" s="37" t="s">
        <v>145</v>
      </c>
      <c r="D4614" s="37" t="s">
        <v>148</v>
      </c>
      <c r="E4614" s="14">
        <v>0</v>
      </c>
      <c r="F4614" s="37" t="s">
        <v>230</v>
      </c>
    </row>
    <row r="4615" spans="1:6" x14ac:dyDescent="0.15">
      <c r="A4615" s="54" t="s">
        <v>9343</v>
      </c>
      <c r="B4615" s="51" t="s">
        <v>9344</v>
      </c>
      <c r="C4615" s="55" t="s">
        <v>145</v>
      </c>
      <c r="D4615" s="55" t="s">
        <v>148</v>
      </c>
      <c r="E4615" s="14">
        <v>0</v>
      </c>
      <c r="F4615" s="55" t="s">
        <v>230</v>
      </c>
    </row>
    <row r="4616" spans="1:6" x14ac:dyDescent="0.15">
      <c r="A4616" s="50" t="s">
        <v>9345</v>
      </c>
      <c r="B4616" s="51" t="s">
        <v>9346</v>
      </c>
      <c r="C4616" s="37" t="s">
        <v>498</v>
      </c>
      <c r="D4616" s="37" t="s">
        <v>498</v>
      </c>
      <c r="E4616" s="14">
        <v>0</v>
      </c>
      <c r="F4616" s="37" t="s">
        <v>230</v>
      </c>
    </row>
    <row r="4617" spans="1:6" x14ac:dyDescent="0.15">
      <c r="A4617" s="14" t="s">
        <v>9347</v>
      </c>
      <c r="B4617" s="44" t="s">
        <v>9348</v>
      </c>
      <c r="C4617" s="45" t="s">
        <v>145</v>
      </c>
      <c r="D4617" s="45" t="s">
        <v>148</v>
      </c>
      <c r="E4617" s="14">
        <v>0</v>
      </c>
      <c r="F4617" s="18" t="s">
        <v>230</v>
      </c>
    </row>
    <row r="4618" spans="1:6" x14ac:dyDescent="0.15">
      <c r="A4618" s="14" t="s">
        <v>9349</v>
      </c>
      <c r="B4618" s="44" t="s">
        <v>9350</v>
      </c>
      <c r="C4618" s="45" t="s">
        <v>498</v>
      </c>
      <c r="D4618" s="45" t="s">
        <v>498</v>
      </c>
      <c r="E4618" s="14">
        <v>0</v>
      </c>
      <c r="F4618" s="18" t="s">
        <v>230</v>
      </c>
    </row>
    <row r="4619" spans="1:6" x14ac:dyDescent="0.15">
      <c r="A4619" s="50" t="s">
        <v>9351</v>
      </c>
      <c r="B4619" s="51" t="s">
        <v>9352</v>
      </c>
      <c r="C4619" s="37" t="s">
        <v>498</v>
      </c>
      <c r="D4619" s="37" t="s">
        <v>498</v>
      </c>
      <c r="E4619" s="14">
        <v>0</v>
      </c>
      <c r="F4619" s="37" t="s">
        <v>230</v>
      </c>
    </row>
    <row r="4620" spans="1:6" x14ac:dyDescent="0.15">
      <c r="A4620" s="14" t="s">
        <v>9353</v>
      </c>
      <c r="B4620" s="44" t="s">
        <v>9354</v>
      </c>
      <c r="C4620" s="45" t="s">
        <v>498</v>
      </c>
      <c r="D4620" s="45" t="s">
        <v>498</v>
      </c>
      <c r="E4620" s="14">
        <v>0</v>
      </c>
      <c r="F4620" s="18" t="s">
        <v>230</v>
      </c>
    </row>
    <row r="4621" spans="1:6" x14ac:dyDescent="0.15">
      <c r="A4621" s="14" t="s">
        <v>9355</v>
      </c>
      <c r="B4621" s="44" t="s">
        <v>9356</v>
      </c>
      <c r="C4621" s="45" t="s">
        <v>498</v>
      </c>
      <c r="D4621" s="45" t="s">
        <v>498</v>
      </c>
      <c r="E4621" s="14">
        <v>0</v>
      </c>
      <c r="F4621" s="18" t="s">
        <v>230</v>
      </c>
    </row>
    <row r="4622" spans="1:6" x14ac:dyDescent="0.15">
      <c r="A4622" s="14" t="s">
        <v>9357</v>
      </c>
      <c r="B4622" s="44" t="s">
        <v>9358</v>
      </c>
      <c r="C4622" s="45" t="s">
        <v>145</v>
      </c>
      <c r="D4622" s="45" t="s">
        <v>148</v>
      </c>
      <c r="E4622" s="14">
        <v>0</v>
      </c>
      <c r="F4622" s="18" t="s">
        <v>230</v>
      </c>
    </row>
    <row r="4623" spans="1:6" x14ac:dyDescent="0.15">
      <c r="A4623" s="14" t="s">
        <v>9359</v>
      </c>
      <c r="B4623" s="44" t="s">
        <v>9360</v>
      </c>
      <c r="C4623" s="45" t="s">
        <v>145</v>
      </c>
      <c r="D4623" s="45" t="s">
        <v>148</v>
      </c>
      <c r="E4623" s="14">
        <v>0</v>
      </c>
      <c r="F4623" s="18" t="s">
        <v>230</v>
      </c>
    </row>
    <row r="4624" spans="1:6" x14ac:dyDescent="0.15">
      <c r="A4624" s="14" t="s">
        <v>9361</v>
      </c>
      <c r="B4624" s="44" t="s">
        <v>9362</v>
      </c>
      <c r="C4624" s="45" t="s">
        <v>145</v>
      </c>
      <c r="D4624" s="45" t="s">
        <v>148</v>
      </c>
      <c r="E4624" s="14">
        <v>0</v>
      </c>
      <c r="F4624" s="18" t="s">
        <v>230</v>
      </c>
    </row>
    <row r="4625" spans="1:6" x14ac:dyDescent="0.15">
      <c r="A4625" s="14" t="s">
        <v>9363</v>
      </c>
      <c r="B4625" s="44" t="s">
        <v>9364</v>
      </c>
      <c r="C4625" s="45" t="s">
        <v>498</v>
      </c>
      <c r="D4625" s="45" t="s">
        <v>498</v>
      </c>
      <c r="E4625" s="14">
        <v>0</v>
      </c>
      <c r="F4625" s="18" t="s">
        <v>230</v>
      </c>
    </row>
    <row r="4626" spans="1:6" x14ac:dyDescent="0.15">
      <c r="A4626" s="14" t="s">
        <v>9365</v>
      </c>
      <c r="B4626" s="44" t="s">
        <v>9366</v>
      </c>
      <c r="C4626" s="45" t="s">
        <v>145</v>
      </c>
      <c r="D4626" s="45" t="s">
        <v>148</v>
      </c>
      <c r="E4626" s="14">
        <v>0</v>
      </c>
      <c r="F4626" s="18" t="s">
        <v>230</v>
      </c>
    </row>
    <row r="4627" spans="1:6" x14ac:dyDescent="0.15">
      <c r="A4627" s="14" t="s">
        <v>9367</v>
      </c>
      <c r="B4627" s="44" t="s">
        <v>9368</v>
      </c>
      <c r="C4627" s="45" t="s">
        <v>498</v>
      </c>
      <c r="D4627" s="45" t="s">
        <v>498</v>
      </c>
      <c r="E4627" s="14">
        <v>0</v>
      </c>
      <c r="F4627" s="18" t="s">
        <v>230</v>
      </c>
    </row>
    <row r="4628" spans="1:6" x14ac:dyDescent="0.15">
      <c r="A4628" s="54" t="s">
        <v>9369</v>
      </c>
      <c r="B4628" s="51" t="s">
        <v>9370</v>
      </c>
      <c r="C4628" s="55" t="s">
        <v>145</v>
      </c>
      <c r="D4628" s="55" t="s">
        <v>148</v>
      </c>
      <c r="E4628" s="14">
        <v>361</v>
      </c>
      <c r="F4628" s="59" t="s">
        <v>230</v>
      </c>
    </row>
    <row r="4629" spans="1:6" x14ac:dyDescent="0.15">
      <c r="A4629" s="50" t="s">
        <v>9371</v>
      </c>
      <c r="B4629" s="51" t="s">
        <v>9372</v>
      </c>
      <c r="C4629" s="37" t="s">
        <v>498</v>
      </c>
      <c r="D4629" s="37" t="s">
        <v>498</v>
      </c>
      <c r="E4629" s="14">
        <v>361</v>
      </c>
      <c r="F4629" s="37" t="s">
        <v>230</v>
      </c>
    </row>
    <row r="4630" spans="1:6" x14ac:dyDescent="0.15">
      <c r="A4630" s="12" t="s">
        <v>9373</v>
      </c>
      <c r="B4630" s="26" t="s">
        <v>9374</v>
      </c>
      <c r="C4630" s="13" t="s">
        <v>145</v>
      </c>
      <c r="D4630" s="13" t="s">
        <v>148</v>
      </c>
      <c r="E4630" s="14">
        <v>149</v>
      </c>
      <c r="F4630" s="13" t="s">
        <v>230</v>
      </c>
    </row>
    <row r="4631" spans="1:6" x14ac:dyDescent="0.15">
      <c r="A4631" s="12" t="s">
        <v>9375</v>
      </c>
      <c r="B4631" s="26" t="s">
        <v>9376</v>
      </c>
      <c r="C4631" s="13" t="s">
        <v>498</v>
      </c>
      <c r="D4631" s="13" t="s">
        <v>498</v>
      </c>
      <c r="E4631" s="14">
        <v>149</v>
      </c>
      <c r="F4631" s="13" t="s">
        <v>230</v>
      </c>
    </row>
    <row r="4632" spans="1:6" x14ac:dyDescent="0.15">
      <c r="A4632" s="50" t="s">
        <v>9377</v>
      </c>
      <c r="B4632" s="51" t="s">
        <v>9378</v>
      </c>
      <c r="C4632" s="37" t="s">
        <v>498</v>
      </c>
      <c r="D4632" s="37" t="s">
        <v>498</v>
      </c>
      <c r="E4632" s="14">
        <v>570</v>
      </c>
      <c r="F4632" s="37" t="s">
        <v>230</v>
      </c>
    </row>
    <row r="4633" spans="1:6" x14ac:dyDescent="0.15">
      <c r="A4633" s="50" t="s">
        <v>9379</v>
      </c>
      <c r="B4633" s="51" t="s">
        <v>9380</v>
      </c>
      <c r="C4633" s="37" t="s">
        <v>498</v>
      </c>
      <c r="D4633" s="37" t="s">
        <v>498</v>
      </c>
      <c r="E4633" s="14">
        <v>544</v>
      </c>
      <c r="F4633" s="37" t="s">
        <v>230</v>
      </c>
    </row>
    <row r="4634" spans="1:6" x14ac:dyDescent="0.15">
      <c r="A4634" s="54" t="s">
        <v>9381</v>
      </c>
      <c r="B4634" s="51" t="s">
        <v>9382</v>
      </c>
      <c r="C4634" s="55" t="s">
        <v>145</v>
      </c>
      <c r="D4634" s="55" t="s">
        <v>148</v>
      </c>
      <c r="E4634" s="14">
        <v>544</v>
      </c>
      <c r="F4634" s="59" t="s">
        <v>230</v>
      </c>
    </row>
    <row r="4635" spans="1:6" x14ac:dyDescent="0.15">
      <c r="A4635" s="50" t="s">
        <v>9383</v>
      </c>
      <c r="B4635" s="51" t="s">
        <v>9384</v>
      </c>
      <c r="C4635" s="37" t="s">
        <v>145</v>
      </c>
      <c r="D4635" s="37" t="s">
        <v>148</v>
      </c>
      <c r="E4635" s="14">
        <v>570</v>
      </c>
      <c r="F4635" s="37" t="s">
        <v>230</v>
      </c>
    </row>
    <row r="4636" spans="1:6" x14ac:dyDescent="0.15">
      <c r="A4636" s="50" t="s">
        <v>9385</v>
      </c>
      <c r="B4636" s="63" t="s">
        <v>9386</v>
      </c>
      <c r="C4636" s="37" t="s">
        <v>145</v>
      </c>
      <c r="D4636" s="37" t="s">
        <v>148</v>
      </c>
      <c r="E4636" s="14">
        <v>741</v>
      </c>
      <c r="F4636" s="27" t="s">
        <v>230</v>
      </c>
    </row>
    <row r="4637" spans="1:6" x14ac:dyDescent="0.15">
      <c r="A4637" s="50" t="s">
        <v>9387</v>
      </c>
      <c r="B4637" s="63" t="s">
        <v>9388</v>
      </c>
      <c r="C4637" s="37" t="s">
        <v>498</v>
      </c>
      <c r="D4637" s="37" t="s">
        <v>498</v>
      </c>
      <c r="E4637" s="14">
        <v>741</v>
      </c>
      <c r="F4637" s="27" t="s">
        <v>230</v>
      </c>
    </row>
    <row r="4638" spans="1:6" x14ac:dyDescent="0.15">
      <c r="A4638" s="54" t="s">
        <v>9389</v>
      </c>
      <c r="B4638" s="51" t="s">
        <v>9390</v>
      </c>
      <c r="C4638" s="55" t="s">
        <v>145</v>
      </c>
      <c r="D4638" s="55" t="s">
        <v>148</v>
      </c>
      <c r="E4638" s="14">
        <v>121</v>
      </c>
      <c r="F4638" s="59" t="s">
        <v>230</v>
      </c>
    </row>
    <row r="4639" spans="1:6" x14ac:dyDescent="0.15">
      <c r="A4639" s="50" t="s">
        <v>9391</v>
      </c>
      <c r="B4639" s="51" t="s">
        <v>9392</v>
      </c>
      <c r="C4639" s="37" t="s">
        <v>498</v>
      </c>
      <c r="D4639" s="37" t="s">
        <v>498</v>
      </c>
      <c r="E4639" s="14">
        <v>121</v>
      </c>
      <c r="F4639" s="37" t="s">
        <v>230</v>
      </c>
    </row>
    <row r="4640" spans="1:6" x14ac:dyDescent="0.15">
      <c r="A4640" s="54" t="s">
        <v>9393</v>
      </c>
      <c r="B4640" s="51" t="s">
        <v>9394</v>
      </c>
      <c r="C4640" s="55" t="s">
        <v>145</v>
      </c>
      <c r="D4640" s="55" t="s">
        <v>148</v>
      </c>
      <c r="E4640" s="14">
        <v>0</v>
      </c>
      <c r="F4640" s="59" t="s">
        <v>230</v>
      </c>
    </row>
    <row r="4641" spans="1:6" x14ac:dyDescent="0.15">
      <c r="A4641" s="50" t="s">
        <v>9395</v>
      </c>
      <c r="B4641" s="51" t="s">
        <v>9396</v>
      </c>
      <c r="C4641" s="37" t="s">
        <v>498</v>
      </c>
      <c r="D4641" s="37" t="s">
        <v>498</v>
      </c>
      <c r="E4641" s="14">
        <v>0</v>
      </c>
      <c r="F4641" s="37" t="s">
        <v>230</v>
      </c>
    </row>
    <row r="4642" spans="1:6" x14ac:dyDescent="0.15">
      <c r="A4642" s="54" t="s">
        <v>9397</v>
      </c>
      <c r="B4642" s="51" t="s">
        <v>9398</v>
      </c>
      <c r="C4642" s="55" t="s">
        <v>145</v>
      </c>
      <c r="D4642" s="55" t="s">
        <v>148</v>
      </c>
      <c r="E4642" s="14">
        <v>2738</v>
      </c>
      <c r="F4642" s="55" t="s">
        <v>230</v>
      </c>
    </row>
    <row r="4643" spans="1:6" x14ac:dyDescent="0.15">
      <c r="A4643" s="54" t="s">
        <v>9399</v>
      </c>
      <c r="B4643" s="51" t="s">
        <v>9400</v>
      </c>
      <c r="C4643" s="55" t="s">
        <v>498</v>
      </c>
      <c r="D4643" s="55" t="s">
        <v>498</v>
      </c>
      <c r="E4643" s="14">
        <v>2738</v>
      </c>
      <c r="F4643" s="55" t="s">
        <v>230</v>
      </c>
    </row>
    <row r="4644" spans="1:6" x14ac:dyDescent="0.15">
      <c r="A4644" s="54" t="s">
        <v>9401</v>
      </c>
      <c r="B4644" s="51" t="s">
        <v>9402</v>
      </c>
      <c r="C4644" s="55" t="s">
        <v>145</v>
      </c>
      <c r="D4644" s="55" t="s">
        <v>148</v>
      </c>
      <c r="E4644" s="14">
        <v>479</v>
      </c>
      <c r="F4644" s="59" t="s">
        <v>230</v>
      </c>
    </row>
    <row r="4645" spans="1:6" x14ac:dyDescent="0.15">
      <c r="A4645" s="50" t="s">
        <v>9403</v>
      </c>
      <c r="B4645" s="51" t="s">
        <v>9404</v>
      </c>
      <c r="C4645" s="37" t="s">
        <v>498</v>
      </c>
      <c r="D4645" s="37" t="s">
        <v>498</v>
      </c>
      <c r="E4645" s="14">
        <v>479</v>
      </c>
      <c r="F4645" s="37" t="s">
        <v>230</v>
      </c>
    </row>
    <row r="4646" spans="1:6" x14ac:dyDescent="0.15">
      <c r="A4646" s="50" t="s">
        <v>9405</v>
      </c>
      <c r="B4646" s="51" t="s">
        <v>9406</v>
      </c>
      <c r="C4646" s="37" t="s">
        <v>145</v>
      </c>
      <c r="D4646" s="37" t="s">
        <v>148</v>
      </c>
      <c r="E4646" s="14">
        <v>479</v>
      </c>
      <c r="F4646" s="37" t="s">
        <v>230</v>
      </c>
    </row>
    <row r="4647" spans="1:6" x14ac:dyDescent="0.15">
      <c r="A4647" s="50" t="s">
        <v>9407</v>
      </c>
      <c r="B4647" s="51" t="s">
        <v>9408</v>
      </c>
      <c r="C4647" s="37" t="s">
        <v>498</v>
      </c>
      <c r="D4647" s="37" t="s">
        <v>498</v>
      </c>
      <c r="E4647" s="14">
        <v>479</v>
      </c>
      <c r="F4647" s="37" t="s">
        <v>230</v>
      </c>
    </row>
    <row r="4648" spans="1:6" x14ac:dyDescent="0.15">
      <c r="A4648" s="54" t="s">
        <v>9409</v>
      </c>
      <c r="B4648" s="51" t="s">
        <v>9410</v>
      </c>
      <c r="C4648" s="55" t="s">
        <v>145</v>
      </c>
      <c r="D4648" s="55" t="s">
        <v>148</v>
      </c>
      <c r="E4648" s="14">
        <v>290</v>
      </c>
      <c r="F4648" s="55" t="s">
        <v>230</v>
      </c>
    </row>
    <row r="4649" spans="1:6" x14ac:dyDescent="0.15">
      <c r="A4649" s="50" t="s">
        <v>9411</v>
      </c>
      <c r="B4649" s="51" t="s">
        <v>9412</v>
      </c>
      <c r="C4649" s="37" t="s">
        <v>498</v>
      </c>
      <c r="D4649" s="37" t="s">
        <v>498</v>
      </c>
      <c r="E4649" s="14">
        <v>290</v>
      </c>
      <c r="F4649" s="37" t="s">
        <v>230</v>
      </c>
    </row>
    <row r="4650" spans="1:6" x14ac:dyDescent="0.15">
      <c r="A4650" s="50" t="s">
        <v>9413</v>
      </c>
      <c r="B4650" s="51" t="s">
        <v>9414</v>
      </c>
      <c r="C4650" s="37" t="s">
        <v>498</v>
      </c>
      <c r="D4650" s="37" t="s">
        <v>498</v>
      </c>
      <c r="E4650" s="14">
        <v>0</v>
      </c>
      <c r="F4650" s="37" t="s">
        <v>230</v>
      </c>
    </row>
    <row r="4651" spans="1:6" x14ac:dyDescent="0.15">
      <c r="A4651" s="50" t="s">
        <v>9415</v>
      </c>
      <c r="B4651" s="51" t="s">
        <v>9416</v>
      </c>
      <c r="C4651" s="37" t="s">
        <v>145</v>
      </c>
      <c r="D4651" s="37" t="s">
        <v>148</v>
      </c>
      <c r="E4651" s="14">
        <v>479</v>
      </c>
      <c r="F4651" s="37" t="s">
        <v>230</v>
      </c>
    </row>
    <row r="4652" spans="1:6" x14ac:dyDescent="0.15">
      <c r="A4652" s="50" t="s">
        <v>9417</v>
      </c>
      <c r="B4652" s="51" t="s">
        <v>9418</v>
      </c>
      <c r="C4652" s="37" t="s">
        <v>498</v>
      </c>
      <c r="D4652" s="37" t="s">
        <v>498</v>
      </c>
      <c r="E4652" s="14">
        <v>479</v>
      </c>
      <c r="F4652" s="37" t="s">
        <v>230</v>
      </c>
    </row>
    <row r="4653" spans="1:6" x14ac:dyDescent="0.15">
      <c r="A4653" s="14" t="s">
        <v>9419</v>
      </c>
      <c r="B4653" s="44" t="s">
        <v>9420</v>
      </c>
      <c r="C4653" s="45" t="s">
        <v>145</v>
      </c>
      <c r="D4653" s="45" t="s">
        <v>148</v>
      </c>
      <c r="E4653" s="14">
        <v>0</v>
      </c>
      <c r="F4653" s="18" t="s">
        <v>230</v>
      </c>
    </row>
    <row r="4654" spans="1:6" x14ac:dyDescent="0.15">
      <c r="A4654" s="14" t="s">
        <v>9421</v>
      </c>
      <c r="B4654" s="44" t="s">
        <v>9422</v>
      </c>
      <c r="C4654" s="45" t="s">
        <v>498</v>
      </c>
      <c r="D4654" s="45" t="s">
        <v>498</v>
      </c>
      <c r="E4654" s="14">
        <v>0</v>
      </c>
      <c r="F4654" s="18" t="s">
        <v>230</v>
      </c>
    </row>
    <row r="4655" spans="1:6" x14ac:dyDescent="0.15">
      <c r="A4655" s="54" t="s">
        <v>9423</v>
      </c>
      <c r="B4655" s="51" t="s">
        <v>9424</v>
      </c>
      <c r="C4655" s="55" t="s">
        <v>145</v>
      </c>
      <c r="D4655" s="55" t="s">
        <v>148</v>
      </c>
      <c r="E4655" s="14">
        <v>0</v>
      </c>
      <c r="F4655" s="55" t="s">
        <v>230</v>
      </c>
    </row>
    <row r="4656" spans="1:6" x14ac:dyDescent="0.15">
      <c r="A4656" s="50" t="s">
        <v>9425</v>
      </c>
      <c r="B4656" s="51" t="s">
        <v>9426</v>
      </c>
      <c r="C4656" s="37" t="s">
        <v>498</v>
      </c>
      <c r="D4656" s="37" t="s">
        <v>498</v>
      </c>
      <c r="E4656" s="14">
        <v>0</v>
      </c>
      <c r="F4656" s="37" t="s">
        <v>230</v>
      </c>
    </row>
    <row r="4657" spans="1:6" x14ac:dyDescent="0.15">
      <c r="A4657" s="50" t="s">
        <v>9427</v>
      </c>
      <c r="B4657" s="51" t="s">
        <v>9428</v>
      </c>
      <c r="C4657" s="37" t="s">
        <v>145</v>
      </c>
      <c r="D4657" s="37" t="s">
        <v>148</v>
      </c>
      <c r="E4657" s="14">
        <v>0</v>
      </c>
      <c r="F4657" s="37" t="s">
        <v>230</v>
      </c>
    </row>
    <row r="4658" spans="1:6" x14ac:dyDescent="0.15">
      <c r="A4658" s="50" t="s">
        <v>9429</v>
      </c>
      <c r="B4658" s="51" t="s">
        <v>9430</v>
      </c>
      <c r="C4658" s="37" t="s">
        <v>498</v>
      </c>
      <c r="D4658" s="37" t="s">
        <v>498</v>
      </c>
      <c r="E4658" s="14">
        <v>0</v>
      </c>
      <c r="F4658" s="37" t="s">
        <v>230</v>
      </c>
    </row>
    <row r="4659" spans="1:6" x14ac:dyDescent="0.15">
      <c r="A4659" s="14" t="s">
        <v>9431</v>
      </c>
      <c r="B4659" s="44" t="s">
        <v>9432</v>
      </c>
      <c r="C4659" s="45" t="s">
        <v>498</v>
      </c>
      <c r="D4659" s="45" t="s">
        <v>498</v>
      </c>
      <c r="E4659" s="14">
        <v>0</v>
      </c>
      <c r="F4659" s="18" t="s">
        <v>230</v>
      </c>
    </row>
    <row r="4660" spans="1:6" x14ac:dyDescent="0.15">
      <c r="A4660" s="14" t="s">
        <v>9433</v>
      </c>
      <c r="B4660" s="44" t="s">
        <v>9434</v>
      </c>
      <c r="C4660" s="45" t="s">
        <v>145</v>
      </c>
      <c r="D4660" s="45" t="s">
        <v>148</v>
      </c>
      <c r="E4660" s="14">
        <v>0</v>
      </c>
      <c r="F4660" s="18" t="s">
        <v>230</v>
      </c>
    </row>
    <row r="4661" spans="1:6" x14ac:dyDescent="0.15">
      <c r="A4661" s="50" t="s">
        <v>9435</v>
      </c>
      <c r="B4661" s="51" t="s">
        <v>9436</v>
      </c>
      <c r="C4661" s="37" t="s">
        <v>145</v>
      </c>
      <c r="D4661" s="37" t="s">
        <v>148</v>
      </c>
      <c r="E4661" s="14">
        <v>0</v>
      </c>
      <c r="F4661" s="37" t="s">
        <v>230</v>
      </c>
    </row>
    <row r="4662" spans="1:6" x14ac:dyDescent="0.15">
      <c r="A4662" s="54" t="s">
        <v>9437</v>
      </c>
      <c r="B4662" s="51" t="s">
        <v>9438</v>
      </c>
      <c r="C4662" s="55" t="s">
        <v>145</v>
      </c>
      <c r="D4662" s="55" t="s">
        <v>148</v>
      </c>
      <c r="E4662" s="14">
        <v>0</v>
      </c>
      <c r="F4662" s="55" t="s">
        <v>230</v>
      </c>
    </row>
    <row r="4663" spans="1:6" x14ac:dyDescent="0.15">
      <c r="A4663" s="50" t="s">
        <v>9439</v>
      </c>
      <c r="B4663" s="51" t="s">
        <v>9440</v>
      </c>
      <c r="C4663" s="37" t="s">
        <v>498</v>
      </c>
      <c r="D4663" s="37" t="s">
        <v>498</v>
      </c>
      <c r="E4663" s="14">
        <v>0</v>
      </c>
      <c r="F4663" s="37" t="s">
        <v>230</v>
      </c>
    </row>
    <row r="4664" spans="1:6" x14ac:dyDescent="0.15">
      <c r="A4664" s="14" t="s">
        <v>9441</v>
      </c>
      <c r="B4664" s="44" t="s">
        <v>9442</v>
      </c>
      <c r="C4664" s="45" t="s">
        <v>145</v>
      </c>
      <c r="D4664" s="45" t="s">
        <v>148</v>
      </c>
      <c r="E4664" s="14">
        <v>0</v>
      </c>
      <c r="F4664" s="18" t="s">
        <v>230</v>
      </c>
    </row>
    <row r="4665" spans="1:6" x14ac:dyDescent="0.15">
      <c r="A4665" s="14" t="s">
        <v>9443</v>
      </c>
      <c r="B4665" s="44" t="s">
        <v>9444</v>
      </c>
      <c r="C4665" s="45" t="s">
        <v>498</v>
      </c>
      <c r="D4665" s="45" t="s">
        <v>498</v>
      </c>
      <c r="E4665" s="14">
        <v>0</v>
      </c>
      <c r="F4665" s="18" t="s">
        <v>230</v>
      </c>
    </row>
    <row r="4666" spans="1:6" x14ac:dyDescent="0.15">
      <c r="A4666" s="50" t="s">
        <v>9445</v>
      </c>
      <c r="B4666" s="51" t="s">
        <v>9446</v>
      </c>
      <c r="C4666" s="37" t="s">
        <v>498</v>
      </c>
      <c r="D4666" s="37" t="s">
        <v>498</v>
      </c>
      <c r="E4666" s="14">
        <v>0</v>
      </c>
      <c r="F4666" s="37" t="s">
        <v>230</v>
      </c>
    </row>
    <row r="4667" spans="1:6" x14ac:dyDescent="0.15">
      <c r="A4667" s="14" t="s">
        <v>9447</v>
      </c>
      <c r="B4667" s="44" t="s">
        <v>9448</v>
      </c>
      <c r="C4667" s="45" t="s">
        <v>498</v>
      </c>
      <c r="D4667" s="45" t="s">
        <v>498</v>
      </c>
      <c r="E4667" s="14">
        <v>0</v>
      </c>
      <c r="F4667" s="18" t="s">
        <v>230</v>
      </c>
    </row>
    <row r="4668" spans="1:6" x14ac:dyDescent="0.15">
      <c r="A4668" s="14" t="s">
        <v>9449</v>
      </c>
      <c r="B4668" s="44" t="s">
        <v>9450</v>
      </c>
      <c r="C4668" s="45" t="s">
        <v>498</v>
      </c>
      <c r="D4668" s="45" t="s">
        <v>498</v>
      </c>
      <c r="E4668" s="14">
        <v>0</v>
      </c>
      <c r="F4668" s="18" t="s">
        <v>230</v>
      </c>
    </row>
    <row r="4669" spans="1:6" x14ac:dyDescent="0.15">
      <c r="A4669" s="14" t="s">
        <v>9451</v>
      </c>
      <c r="B4669" s="44" t="s">
        <v>9452</v>
      </c>
      <c r="C4669" s="45" t="s">
        <v>145</v>
      </c>
      <c r="D4669" s="45" t="s">
        <v>148</v>
      </c>
      <c r="E4669" s="14">
        <v>0</v>
      </c>
      <c r="F4669" s="18" t="s">
        <v>230</v>
      </c>
    </row>
    <row r="4670" spans="1:6" x14ac:dyDescent="0.15">
      <c r="A4670" s="14" t="s">
        <v>9453</v>
      </c>
      <c r="B4670" s="44" t="s">
        <v>9454</v>
      </c>
      <c r="C4670" s="45" t="s">
        <v>145</v>
      </c>
      <c r="D4670" s="45" t="s">
        <v>148</v>
      </c>
      <c r="E4670" s="14">
        <v>0</v>
      </c>
      <c r="F4670" s="18" t="s">
        <v>230</v>
      </c>
    </row>
    <row r="4671" spans="1:6" x14ac:dyDescent="0.15">
      <c r="A4671" s="14" t="s">
        <v>9455</v>
      </c>
      <c r="B4671" s="44" t="s">
        <v>9456</v>
      </c>
      <c r="C4671" s="45" t="s">
        <v>145</v>
      </c>
      <c r="D4671" s="45" t="s">
        <v>148</v>
      </c>
      <c r="E4671" s="14">
        <v>0</v>
      </c>
      <c r="F4671" s="18" t="s">
        <v>230</v>
      </c>
    </row>
    <row r="4672" spans="1:6" x14ac:dyDescent="0.15">
      <c r="A4672" s="14" t="s">
        <v>9457</v>
      </c>
      <c r="B4672" s="44" t="s">
        <v>9458</v>
      </c>
      <c r="C4672" s="45" t="s">
        <v>498</v>
      </c>
      <c r="D4672" s="45" t="s">
        <v>498</v>
      </c>
      <c r="E4672" s="14">
        <v>0</v>
      </c>
      <c r="F4672" s="18" t="s">
        <v>230</v>
      </c>
    </row>
    <row r="4673" spans="1:6" x14ac:dyDescent="0.15">
      <c r="A4673" s="14" t="s">
        <v>9459</v>
      </c>
      <c r="B4673" s="44" t="s">
        <v>9460</v>
      </c>
      <c r="C4673" s="45" t="s">
        <v>145</v>
      </c>
      <c r="D4673" s="45" t="s">
        <v>148</v>
      </c>
      <c r="E4673" s="14">
        <v>0</v>
      </c>
      <c r="F4673" s="18" t="s">
        <v>230</v>
      </c>
    </row>
    <row r="4674" spans="1:6" x14ac:dyDescent="0.15">
      <c r="A4674" s="14" t="s">
        <v>9461</v>
      </c>
      <c r="B4674" s="44" t="s">
        <v>9462</v>
      </c>
      <c r="C4674" s="45" t="s">
        <v>498</v>
      </c>
      <c r="D4674" s="45" t="s">
        <v>498</v>
      </c>
      <c r="E4674" s="14">
        <v>0</v>
      </c>
      <c r="F4674" s="18" t="s">
        <v>230</v>
      </c>
    </row>
    <row r="4675" spans="1:6" x14ac:dyDescent="0.15">
      <c r="A4675" s="54" t="s">
        <v>9463</v>
      </c>
      <c r="B4675" s="51" t="s">
        <v>9464</v>
      </c>
      <c r="C4675" s="55" t="s">
        <v>145</v>
      </c>
      <c r="D4675" s="55" t="s">
        <v>148</v>
      </c>
      <c r="E4675" s="14">
        <v>479</v>
      </c>
      <c r="F4675" s="59" t="s">
        <v>230</v>
      </c>
    </row>
    <row r="4676" spans="1:6" x14ac:dyDescent="0.15">
      <c r="A4676" s="50" t="s">
        <v>9465</v>
      </c>
      <c r="B4676" s="51" t="s">
        <v>9466</v>
      </c>
      <c r="C4676" s="37" t="s">
        <v>498</v>
      </c>
      <c r="D4676" s="37" t="s">
        <v>498</v>
      </c>
      <c r="E4676" s="14">
        <v>479</v>
      </c>
      <c r="F4676" s="37" t="s">
        <v>230</v>
      </c>
    </row>
    <row r="4677" spans="1:6" x14ac:dyDescent="0.15">
      <c r="A4677" s="12" t="s">
        <v>9467</v>
      </c>
      <c r="B4677" s="26" t="s">
        <v>9468</v>
      </c>
      <c r="C4677" s="13" t="s">
        <v>145</v>
      </c>
      <c r="D4677" s="13" t="s">
        <v>148</v>
      </c>
      <c r="E4677" s="14">
        <v>201</v>
      </c>
      <c r="F4677" s="13" t="s">
        <v>230</v>
      </c>
    </row>
    <row r="4678" spans="1:6" x14ac:dyDescent="0.15">
      <c r="A4678" s="12" t="s">
        <v>9469</v>
      </c>
      <c r="B4678" s="26" t="s">
        <v>9470</v>
      </c>
      <c r="C4678" s="13" t="s">
        <v>498</v>
      </c>
      <c r="D4678" s="13" t="s">
        <v>498</v>
      </c>
      <c r="E4678" s="14">
        <v>201</v>
      </c>
      <c r="F4678" s="13" t="s">
        <v>230</v>
      </c>
    </row>
    <row r="4679" spans="1:6" x14ac:dyDescent="0.15">
      <c r="A4679" s="50" t="s">
        <v>9471</v>
      </c>
      <c r="B4679" s="51" t="s">
        <v>9472</v>
      </c>
      <c r="C4679" s="37" t="s">
        <v>498</v>
      </c>
      <c r="D4679" s="37" t="s">
        <v>498</v>
      </c>
      <c r="E4679" s="14">
        <v>600</v>
      </c>
      <c r="F4679" s="37" t="s">
        <v>230</v>
      </c>
    </row>
    <row r="4680" spans="1:6" x14ac:dyDescent="0.15">
      <c r="A4680" s="50" t="s">
        <v>9473</v>
      </c>
      <c r="B4680" s="51" t="s">
        <v>9474</v>
      </c>
      <c r="C4680" s="37" t="s">
        <v>498</v>
      </c>
      <c r="D4680" s="37" t="s">
        <v>498</v>
      </c>
      <c r="E4680" s="14">
        <v>701</v>
      </c>
      <c r="F4680" s="37" t="s">
        <v>230</v>
      </c>
    </row>
    <row r="4681" spans="1:6" x14ac:dyDescent="0.15">
      <c r="A4681" s="54" t="s">
        <v>9475</v>
      </c>
      <c r="B4681" s="51" t="s">
        <v>9476</v>
      </c>
      <c r="C4681" s="55" t="s">
        <v>145</v>
      </c>
      <c r="D4681" s="55" t="s">
        <v>148</v>
      </c>
      <c r="E4681" s="14">
        <v>701</v>
      </c>
      <c r="F4681" s="59" t="s">
        <v>230</v>
      </c>
    </row>
    <row r="4682" spans="1:6" x14ac:dyDescent="0.15">
      <c r="A4682" s="50" t="s">
        <v>9477</v>
      </c>
      <c r="B4682" s="51" t="s">
        <v>9478</v>
      </c>
      <c r="C4682" s="37" t="s">
        <v>145</v>
      </c>
      <c r="D4682" s="37" t="s">
        <v>148</v>
      </c>
      <c r="E4682" s="14">
        <v>600</v>
      </c>
      <c r="F4682" s="37" t="s">
        <v>230</v>
      </c>
    </row>
    <row r="4683" spans="1:6" x14ac:dyDescent="0.15">
      <c r="A4683" s="50" t="s">
        <v>9479</v>
      </c>
      <c r="B4683" s="63" t="s">
        <v>9480</v>
      </c>
      <c r="C4683" s="37" t="s">
        <v>145</v>
      </c>
      <c r="D4683" s="37" t="s">
        <v>148</v>
      </c>
      <c r="E4683" s="14">
        <v>780</v>
      </c>
      <c r="F4683" s="27" t="s">
        <v>230</v>
      </c>
    </row>
    <row r="4684" spans="1:6" x14ac:dyDescent="0.15">
      <c r="A4684" s="50" t="s">
        <v>9481</v>
      </c>
      <c r="B4684" s="63" t="s">
        <v>9482</v>
      </c>
      <c r="C4684" s="37" t="s">
        <v>498</v>
      </c>
      <c r="D4684" s="37" t="s">
        <v>498</v>
      </c>
      <c r="E4684" s="14">
        <v>780</v>
      </c>
      <c r="F4684" s="27" t="s">
        <v>230</v>
      </c>
    </row>
    <row r="4685" spans="1:6" x14ac:dyDescent="0.15">
      <c r="A4685" s="54" t="s">
        <v>9483</v>
      </c>
      <c r="B4685" s="51" t="s">
        <v>9484</v>
      </c>
      <c r="C4685" s="55" t="s">
        <v>145</v>
      </c>
      <c r="D4685" s="55" t="s">
        <v>148</v>
      </c>
      <c r="E4685" s="14">
        <v>144</v>
      </c>
      <c r="F4685" s="59" t="s">
        <v>230</v>
      </c>
    </row>
    <row r="4686" spans="1:6" x14ac:dyDescent="0.15">
      <c r="A4686" s="50" t="s">
        <v>9485</v>
      </c>
      <c r="B4686" s="51" t="s">
        <v>9486</v>
      </c>
      <c r="C4686" s="37" t="s">
        <v>498</v>
      </c>
      <c r="D4686" s="37" t="s">
        <v>498</v>
      </c>
      <c r="E4686" s="14">
        <v>144</v>
      </c>
      <c r="F4686" s="37" t="s">
        <v>230</v>
      </c>
    </row>
    <row r="4687" spans="1:6" x14ac:dyDescent="0.15">
      <c r="A4687" s="12" t="s">
        <v>9487</v>
      </c>
      <c r="B4687" s="26" t="s">
        <v>9488</v>
      </c>
      <c r="C4687" s="13" t="s">
        <v>146</v>
      </c>
      <c r="D4687" s="13" t="s">
        <v>148</v>
      </c>
      <c r="E4687" s="14">
        <v>0</v>
      </c>
      <c r="F4687" s="13" t="s">
        <v>230</v>
      </c>
    </row>
    <row r="4688" spans="1:6" x14ac:dyDescent="0.15">
      <c r="A4688" s="12" t="s">
        <v>9489</v>
      </c>
      <c r="B4688" s="26" t="s">
        <v>9490</v>
      </c>
      <c r="C4688" s="13" t="s">
        <v>501</v>
      </c>
      <c r="D4688" s="13" t="s">
        <v>501</v>
      </c>
      <c r="E4688" s="14">
        <v>0</v>
      </c>
      <c r="F4688" s="13" t="s">
        <v>230</v>
      </c>
    </row>
    <row r="4689" spans="1:6" x14ac:dyDescent="0.15">
      <c r="A4689" s="12" t="s">
        <v>9491</v>
      </c>
      <c r="B4689" s="26" t="s">
        <v>9492</v>
      </c>
      <c r="C4689" s="13" t="s">
        <v>146</v>
      </c>
      <c r="D4689" s="13" t="s">
        <v>148</v>
      </c>
      <c r="E4689" s="14">
        <v>1548</v>
      </c>
      <c r="F4689" s="13" t="s">
        <v>230</v>
      </c>
    </row>
    <row r="4690" spans="1:6" x14ac:dyDescent="0.15">
      <c r="A4690" s="12" t="s">
        <v>9493</v>
      </c>
      <c r="B4690" s="26" t="s">
        <v>9494</v>
      </c>
      <c r="C4690" s="13" t="s">
        <v>501</v>
      </c>
      <c r="D4690" s="13" t="s">
        <v>148</v>
      </c>
      <c r="E4690" s="14">
        <v>1548</v>
      </c>
      <c r="F4690" s="13" t="s">
        <v>230</v>
      </c>
    </row>
    <row r="4691" spans="1:6" x14ac:dyDescent="0.15">
      <c r="A4691" s="12" t="s">
        <v>9495</v>
      </c>
      <c r="B4691" s="26" t="s">
        <v>9496</v>
      </c>
      <c r="C4691" s="13" t="s">
        <v>146</v>
      </c>
      <c r="D4691" s="13" t="s">
        <v>148</v>
      </c>
      <c r="E4691" s="14">
        <v>267</v>
      </c>
      <c r="F4691" s="13" t="s">
        <v>230</v>
      </c>
    </row>
    <row r="4692" spans="1:6" x14ac:dyDescent="0.15">
      <c r="A4692" s="12" t="s">
        <v>9497</v>
      </c>
      <c r="B4692" s="26" t="s">
        <v>9498</v>
      </c>
      <c r="C4692" s="13" t="s">
        <v>501</v>
      </c>
      <c r="D4692" s="13" t="s">
        <v>501</v>
      </c>
      <c r="E4692" s="14">
        <v>267</v>
      </c>
      <c r="F4692" s="13" t="s">
        <v>230</v>
      </c>
    </row>
    <row r="4693" spans="1:6" x14ac:dyDescent="0.15">
      <c r="A4693" s="12" t="s">
        <v>9499</v>
      </c>
      <c r="B4693" s="26" t="s">
        <v>9500</v>
      </c>
      <c r="C4693" s="13" t="s">
        <v>146</v>
      </c>
      <c r="D4693" s="13" t="s">
        <v>148</v>
      </c>
      <c r="E4693" s="14">
        <v>267</v>
      </c>
      <c r="F4693" s="13" t="s">
        <v>230</v>
      </c>
    </row>
    <row r="4694" spans="1:6" x14ac:dyDescent="0.15">
      <c r="A4694" s="12" t="s">
        <v>9501</v>
      </c>
      <c r="B4694" s="26" t="s">
        <v>9502</v>
      </c>
      <c r="C4694" s="13" t="s">
        <v>501</v>
      </c>
      <c r="D4694" s="13" t="s">
        <v>501</v>
      </c>
      <c r="E4694" s="14">
        <v>267</v>
      </c>
      <c r="F4694" s="13" t="s">
        <v>230</v>
      </c>
    </row>
    <row r="4695" spans="1:6" x14ac:dyDescent="0.15">
      <c r="A4695" s="12" t="s">
        <v>9503</v>
      </c>
      <c r="B4695" s="26" t="s">
        <v>9504</v>
      </c>
      <c r="C4695" s="13" t="s">
        <v>146</v>
      </c>
      <c r="D4695" s="13" t="s">
        <v>148</v>
      </c>
      <c r="E4695" s="14">
        <v>180</v>
      </c>
      <c r="F4695" s="13" t="s">
        <v>230</v>
      </c>
    </row>
    <row r="4696" spans="1:6" x14ac:dyDescent="0.15">
      <c r="A4696" s="12" t="s">
        <v>9505</v>
      </c>
      <c r="B4696" s="26" t="s">
        <v>9506</v>
      </c>
      <c r="C4696" s="13" t="s">
        <v>501</v>
      </c>
      <c r="D4696" s="13" t="s">
        <v>501</v>
      </c>
      <c r="E4696" s="14">
        <v>180</v>
      </c>
      <c r="F4696" s="13" t="s">
        <v>230</v>
      </c>
    </row>
    <row r="4697" spans="1:6" x14ac:dyDescent="0.15">
      <c r="A4697" s="12" t="s">
        <v>9507</v>
      </c>
      <c r="B4697" s="26" t="s">
        <v>9508</v>
      </c>
      <c r="C4697" s="13" t="s">
        <v>146</v>
      </c>
      <c r="D4697" s="13" t="s">
        <v>148</v>
      </c>
      <c r="E4697" s="14">
        <v>0</v>
      </c>
      <c r="F4697" s="13" t="s">
        <v>230</v>
      </c>
    </row>
    <row r="4698" spans="1:6" x14ac:dyDescent="0.15">
      <c r="A4698" s="12" t="s">
        <v>9509</v>
      </c>
      <c r="B4698" s="26" t="s">
        <v>9510</v>
      </c>
      <c r="C4698" s="13" t="s">
        <v>501</v>
      </c>
      <c r="D4698" s="13" t="s">
        <v>501</v>
      </c>
      <c r="E4698" s="14">
        <v>0</v>
      </c>
      <c r="F4698" s="13" t="s">
        <v>230</v>
      </c>
    </row>
    <row r="4699" spans="1:6" x14ac:dyDescent="0.15">
      <c r="A4699" s="12" t="s">
        <v>9511</v>
      </c>
      <c r="B4699" s="26" t="s">
        <v>9512</v>
      </c>
      <c r="C4699" s="13" t="s">
        <v>146</v>
      </c>
      <c r="D4699" s="13" t="s">
        <v>148</v>
      </c>
      <c r="E4699" s="14">
        <v>267</v>
      </c>
      <c r="F4699" s="13" t="s">
        <v>230</v>
      </c>
    </row>
    <row r="4700" spans="1:6" x14ac:dyDescent="0.15">
      <c r="A4700" s="12" t="s">
        <v>9513</v>
      </c>
      <c r="B4700" s="26" t="s">
        <v>9514</v>
      </c>
      <c r="C4700" s="13" t="s">
        <v>501</v>
      </c>
      <c r="D4700" s="13" t="s">
        <v>501</v>
      </c>
      <c r="E4700" s="14">
        <v>267</v>
      </c>
      <c r="F4700" s="13" t="s">
        <v>230</v>
      </c>
    </row>
    <row r="4701" spans="1:6" x14ac:dyDescent="0.15">
      <c r="A4701" s="14" t="s">
        <v>9515</v>
      </c>
      <c r="B4701" s="44" t="s">
        <v>9516</v>
      </c>
      <c r="C4701" s="45" t="s">
        <v>146</v>
      </c>
      <c r="D4701" s="45" t="s">
        <v>147</v>
      </c>
      <c r="E4701" s="14">
        <v>0</v>
      </c>
      <c r="F4701" s="18" t="s">
        <v>230</v>
      </c>
    </row>
    <row r="4702" spans="1:6" x14ac:dyDescent="0.15">
      <c r="A4702" s="14" t="s">
        <v>9517</v>
      </c>
      <c r="B4702" s="44" t="s">
        <v>9518</v>
      </c>
      <c r="C4702" s="45" t="s">
        <v>501</v>
      </c>
      <c r="D4702" s="45" t="s">
        <v>501</v>
      </c>
      <c r="E4702" s="14">
        <v>0</v>
      </c>
      <c r="F4702" s="18" t="s">
        <v>230</v>
      </c>
    </row>
    <row r="4703" spans="1:6" x14ac:dyDescent="0.15">
      <c r="A4703" s="12" t="s">
        <v>9519</v>
      </c>
      <c r="B4703" s="26" t="s">
        <v>9520</v>
      </c>
      <c r="C4703" s="13" t="s">
        <v>146</v>
      </c>
      <c r="D4703" s="13" t="s">
        <v>148</v>
      </c>
      <c r="E4703" s="14">
        <v>0</v>
      </c>
      <c r="F4703" s="13" t="s">
        <v>230</v>
      </c>
    </row>
    <row r="4704" spans="1:6" x14ac:dyDescent="0.15">
      <c r="A4704" s="12" t="s">
        <v>9521</v>
      </c>
      <c r="B4704" s="26" t="s">
        <v>9522</v>
      </c>
      <c r="C4704" s="13" t="s">
        <v>501</v>
      </c>
      <c r="D4704" s="13" t="s">
        <v>501</v>
      </c>
      <c r="E4704" s="14">
        <v>0</v>
      </c>
      <c r="F4704" s="13" t="s">
        <v>230</v>
      </c>
    </row>
    <row r="4705" spans="1:6" x14ac:dyDescent="0.15">
      <c r="A4705" s="12" t="s">
        <v>9523</v>
      </c>
      <c r="B4705" s="26" t="s">
        <v>9524</v>
      </c>
      <c r="C4705" s="13" t="s">
        <v>146</v>
      </c>
      <c r="D4705" s="13" t="s">
        <v>148</v>
      </c>
      <c r="E4705" s="14">
        <v>0</v>
      </c>
      <c r="F4705" s="13" t="s">
        <v>230</v>
      </c>
    </row>
    <row r="4706" spans="1:6" x14ac:dyDescent="0.15">
      <c r="A4706" s="12" t="s">
        <v>9525</v>
      </c>
      <c r="B4706" s="26" t="s">
        <v>9526</v>
      </c>
      <c r="C4706" s="13" t="s">
        <v>501</v>
      </c>
      <c r="D4706" s="13" t="s">
        <v>501</v>
      </c>
      <c r="E4706" s="14">
        <v>0</v>
      </c>
      <c r="F4706" s="13" t="s">
        <v>230</v>
      </c>
    </row>
    <row r="4707" spans="1:6" x14ac:dyDescent="0.15">
      <c r="A4707" s="14" t="s">
        <v>9527</v>
      </c>
      <c r="B4707" s="44" t="s">
        <v>9528</v>
      </c>
      <c r="C4707" s="45" t="s">
        <v>501</v>
      </c>
      <c r="D4707" s="45" t="s">
        <v>501</v>
      </c>
      <c r="E4707" s="14">
        <v>0</v>
      </c>
      <c r="F4707" s="18" t="s">
        <v>230</v>
      </c>
    </row>
    <row r="4708" spans="1:6" x14ac:dyDescent="0.15">
      <c r="A4708" s="14" t="s">
        <v>9529</v>
      </c>
      <c r="B4708" s="44" t="s">
        <v>9530</v>
      </c>
      <c r="C4708" s="45" t="s">
        <v>146</v>
      </c>
      <c r="D4708" s="45" t="s">
        <v>147</v>
      </c>
      <c r="E4708" s="14">
        <v>0</v>
      </c>
      <c r="F4708" s="18" t="s">
        <v>230</v>
      </c>
    </row>
    <row r="4709" spans="1:6" x14ac:dyDescent="0.15">
      <c r="A4709" s="12" t="s">
        <v>9531</v>
      </c>
      <c r="B4709" s="26" t="s">
        <v>9532</v>
      </c>
      <c r="C4709" s="13" t="s">
        <v>146</v>
      </c>
      <c r="D4709" s="13" t="s">
        <v>148</v>
      </c>
      <c r="E4709" s="14">
        <v>0</v>
      </c>
      <c r="F4709" s="13" t="s">
        <v>230</v>
      </c>
    </row>
    <row r="4710" spans="1:6" x14ac:dyDescent="0.15">
      <c r="A4710" s="12" t="s">
        <v>9533</v>
      </c>
      <c r="B4710" s="26" t="s">
        <v>9534</v>
      </c>
      <c r="C4710" s="13" t="s">
        <v>146</v>
      </c>
      <c r="D4710" s="13" t="s">
        <v>148</v>
      </c>
      <c r="E4710" s="14">
        <v>0</v>
      </c>
      <c r="F4710" s="13" t="s">
        <v>230</v>
      </c>
    </row>
    <row r="4711" spans="1:6" x14ac:dyDescent="0.15">
      <c r="A4711" s="12" t="s">
        <v>9535</v>
      </c>
      <c r="B4711" s="26" t="s">
        <v>9536</v>
      </c>
      <c r="C4711" s="13" t="s">
        <v>501</v>
      </c>
      <c r="D4711" s="13" t="s">
        <v>501</v>
      </c>
      <c r="E4711" s="14">
        <v>0</v>
      </c>
      <c r="F4711" s="13" t="s">
        <v>230</v>
      </c>
    </row>
    <row r="4712" spans="1:6" x14ac:dyDescent="0.15">
      <c r="A4712" s="14" t="s">
        <v>9537</v>
      </c>
      <c r="B4712" s="44" t="s">
        <v>9538</v>
      </c>
      <c r="C4712" s="45" t="s">
        <v>146</v>
      </c>
      <c r="D4712" s="45" t="s">
        <v>147</v>
      </c>
      <c r="E4712" s="14">
        <v>0</v>
      </c>
      <c r="F4712" s="18" t="s">
        <v>230</v>
      </c>
    </row>
    <row r="4713" spans="1:6" x14ac:dyDescent="0.15">
      <c r="A4713" s="14" t="s">
        <v>9539</v>
      </c>
      <c r="B4713" s="44" t="s">
        <v>9540</v>
      </c>
      <c r="C4713" s="45" t="s">
        <v>501</v>
      </c>
      <c r="D4713" s="45" t="s">
        <v>501</v>
      </c>
      <c r="E4713" s="14">
        <v>0</v>
      </c>
      <c r="F4713" s="18" t="s">
        <v>230</v>
      </c>
    </row>
    <row r="4714" spans="1:6" x14ac:dyDescent="0.15">
      <c r="A4714" s="12" t="s">
        <v>9541</v>
      </c>
      <c r="B4714" s="26" t="s">
        <v>9542</v>
      </c>
      <c r="C4714" s="13" t="s">
        <v>501</v>
      </c>
      <c r="D4714" s="13" t="s">
        <v>501</v>
      </c>
      <c r="E4714" s="14">
        <v>0</v>
      </c>
      <c r="F4714" s="13" t="s">
        <v>230</v>
      </c>
    </row>
    <row r="4715" spans="1:6" x14ac:dyDescent="0.15">
      <c r="A4715" s="14" t="s">
        <v>9543</v>
      </c>
      <c r="B4715" s="44" t="s">
        <v>9544</v>
      </c>
      <c r="C4715" s="45" t="s">
        <v>501</v>
      </c>
      <c r="D4715" s="45" t="s">
        <v>501</v>
      </c>
      <c r="E4715" s="14">
        <v>0</v>
      </c>
      <c r="F4715" s="18" t="s">
        <v>230</v>
      </c>
    </row>
    <row r="4716" spans="1:6" x14ac:dyDescent="0.15">
      <c r="A4716" s="14" t="s">
        <v>9545</v>
      </c>
      <c r="B4716" s="44" t="s">
        <v>9546</v>
      </c>
      <c r="C4716" s="45" t="s">
        <v>501</v>
      </c>
      <c r="D4716" s="45" t="s">
        <v>501</v>
      </c>
      <c r="E4716" s="14">
        <v>0</v>
      </c>
      <c r="F4716" s="18" t="s">
        <v>230</v>
      </c>
    </row>
    <row r="4717" spans="1:6" x14ac:dyDescent="0.15">
      <c r="A4717" s="14" t="s">
        <v>9547</v>
      </c>
      <c r="B4717" s="44" t="s">
        <v>9548</v>
      </c>
      <c r="C4717" s="45" t="s">
        <v>146</v>
      </c>
      <c r="D4717" s="45" t="s">
        <v>147</v>
      </c>
      <c r="E4717" s="14">
        <v>0</v>
      </c>
      <c r="F4717" s="18" t="s">
        <v>230</v>
      </c>
    </row>
    <row r="4718" spans="1:6" x14ac:dyDescent="0.15">
      <c r="A4718" s="14" t="s">
        <v>9549</v>
      </c>
      <c r="B4718" s="44" t="s">
        <v>9550</v>
      </c>
      <c r="C4718" s="45" t="s">
        <v>146</v>
      </c>
      <c r="D4718" s="45" t="s">
        <v>147</v>
      </c>
      <c r="E4718" s="14">
        <v>0</v>
      </c>
      <c r="F4718" s="18" t="s">
        <v>230</v>
      </c>
    </row>
    <row r="4719" spans="1:6" x14ac:dyDescent="0.15">
      <c r="A4719" s="14" t="s">
        <v>9551</v>
      </c>
      <c r="B4719" s="44" t="s">
        <v>9552</v>
      </c>
      <c r="C4719" s="45" t="s">
        <v>146</v>
      </c>
      <c r="D4719" s="45" t="s">
        <v>147</v>
      </c>
      <c r="E4719" s="14">
        <v>0</v>
      </c>
      <c r="F4719" s="18" t="s">
        <v>230</v>
      </c>
    </row>
    <row r="4720" spans="1:6" x14ac:dyDescent="0.15">
      <c r="A4720" s="14" t="s">
        <v>9553</v>
      </c>
      <c r="B4720" s="44" t="s">
        <v>9554</v>
      </c>
      <c r="C4720" s="45" t="s">
        <v>501</v>
      </c>
      <c r="D4720" s="45" t="s">
        <v>501</v>
      </c>
      <c r="E4720" s="14">
        <v>0</v>
      </c>
      <c r="F4720" s="18" t="s">
        <v>230</v>
      </c>
    </row>
    <row r="4721" spans="1:6" x14ac:dyDescent="0.15">
      <c r="A4721" s="14" t="s">
        <v>9555</v>
      </c>
      <c r="B4721" s="44" t="s">
        <v>9556</v>
      </c>
      <c r="C4721" s="45" t="s">
        <v>146</v>
      </c>
      <c r="D4721" s="45" t="s">
        <v>147</v>
      </c>
      <c r="E4721" s="14">
        <v>0</v>
      </c>
      <c r="F4721" s="18" t="s">
        <v>230</v>
      </c>
    </row>
    <row r="4722" spans="1:6" x14ac:dyDescent="0.15">
      <c r="A4722" s="14" t="s">
        <v>9557</v>
      </c>
      <c r="B4722" s="44" t="s">
        <v>9558</v>
      </c>
      <c r="C4722" s="45" t="s">
        <v>501</v>
      </c>
      <c r="D4722" s="45" t="s">
        <v>501</v>
      </c>
      <c r="E4722" s="14">
        <v>0</v>
      </c>
      <c r="F4722" s="18" t="s">
        <v>230</v>
      </c>
    </row>
    <row r="4723" spans="1:6" x14ac:dyDescent="0.15">
      <c r="A4723" s="12" t="s">
        <v>9559</v>
      </c>
      <c r="B4723" s="26" t="s">
        <v>9560</v>
      </c>
      <c r="C4723" s="13" t="s">
        <v>146</v>
      </c>
      <c r="D4723" s="13" t="s">
        <v>148</v>
      </c>
      <c r="E4723" s="14">
        <v>267</v>
      </c>
      <c r="F4723" s="13" t="s">
        <v>230</v>
      </c>
    </row>
    <row r="4724" spans="1:6" x14ac:dyDescent="0.15">
      <c r="A4724" s="12" t="s">
        <v>9561</v>
      </c>
      <c r="B4724" s="26" t="s">
        <v>9562</v>
      </c>
      <c r="C4724" s="13" t="s">
        <v>501</v>
      </c>
      <c r="D4724" s="13" t="s">
        <v>501</v>
      </c>
      <c r="E4724" s="14">
        <v>267</v>
      </c>
      <c r="F4724" s="13" t="s">
        <v>230</v>
      </c>
    </row>
    <row r="4725" spans="1:6" x14ac:dyDescent="0.15">
      <c r="A4725" s="12" t="s">
        <v>9563</v>
      </c>
      <c r="B4725" s="26" t="s">
        <v>9564</v>
      </c>
      <c r="C4725" s="13" t="s">
        <v>146</v>
      </c>
      <c r="D4725" s="13" t="s">
        <v>148</v>
      </c>
      <c r="E4725" s="14">
        <v>125</v>
      </c>
      <c r="F4725" s="13" t="s">
        <v>230</v>
      </c>
    </row>
    <row r="4726" spans="1:6" x14ac:dyDescent="0.15">
      <c r="A4726" s="12" t="s">
        <v>9565</v>
      </c>
      <c r="B4726" s="26" t="s">
        <v>9566</v>
      </c>
      <c r="C4726" s="13" t="s">
        <v>501</v>
      </c>
      <c r="D4726" s="13" t="s">
        <v>501</v>
      </c>
      <c r="E4726" s="14">
        <v>125</v>
      </c>
      <c r="F4726" s="13" t="s">
        <v>230</v>
      </c>
    </row>
    <row r="4727" spans="1:6" x14ac:dyDescent="0.15">
      <c r="A4727" s="12" t="s">
        <v>9567</v>
      </c>
      <c r="B4727" s="26" t="s">
        <v>9568</v>
      </c>
      <c r="C4727" s="13" t="s">
        <v>501</v>
      </c>
      <c r="D4727" s="13" t="s">
        <v>501</v>
      </c>
      <c r="E4727" s="14">
        <v>357</v>
      </c>
      <c r="F4727" s="13" t="s">
        <v>230</v>
      </c>
    </row>
    <row r="4728" spans="1:6" x14ac:dyDescent="0.15">
      <c r="A4728" s="12" t="s">
        <v>9569</v>
      </c>
      <c r="B4728" s="26" t="s">
        <v>9570</v>
      </c>
      <c r="C4728" s="13" t="s">
        <v>501</v>
      </c>
      <c r="D4728" s="13" t="s">
        <v>501</v>
      </c>
      <c r="E4728" s="14">
        <v>400</v>
      </c>
      <c r="F4728" s="13" t="s">
        <v>230</v>
      </c>
    </row>
    <row r="4729" spans="1:6" x14ac:dyDescent="0.15">
      <c r="A4729" s="12" t="s">
        <v>9571</v>
      </c>
      <c r="B4729" s="26" t="s">
        <v>9572</v>
      </c>
      <c r="C4729" s="13" t="s">
        <v>146</v>
      </c>
      <c r="D4729" s="13" t="s">
        <v>148</v>
      </c>
      <c r="E4729" s="14">
        <v>400</v>
      </c>
      <c r="F4729" s="13" t="s">
        <v>230</v>
      </c>
    </row>
    <row r="4730" spans="1:6" x14ac:dyDescent="0.15">
      <c r="A4730" s="12" t="s">
        <v>9573</v>
      </c>
      <c r="B4730" s="26" t="s">
        <v>9574</v>
      </c>
      <c r="C4730" s="13" t="s">
        <v>146</v>
      </c>
      <c r="D4730" s="13" t="s">
        <v>148</v>
      </c>
      <c r="E4730" s="14">
        <v>357</v>
      </c>
      <c r="F4730" s="13" t="s">
        <v>230</v>
      </c>
    </row>
    <row r="4731" spans="1:6" x14ac:dyDescent="0.15">
      <c r="A4731" s="12" t="s">
        <v>9575</v>
      </c>
      <c r="B4731" s="26" t="s">
        <v>9576</v>
      </c>
      <c r="C4731" s="13" t="s">
        <v>146</v>
      </c>
      <c r="D4731" s="13" t="s">
        <v>148</v>
      </c>
      <c r="E4731" s="14">
        <v>464</v>
      </c>
      <c r="F4731" s="13" t="s">
        <v>230</v>
      </c>
    </row>
    <row r="4732" spans="1:6" x14ac:dyDescent="0.15">
      <c r="A4732" s="12" t="s">
        <v>9577</v>
      </c>
      <c r="B4732" s="26" t="s">
        <v>9578</v>
      </c>
      <c r="C4732" s="13" t="s">
        <v>501</v>
      </c>
      <c r="D4732" s="13" t="s">
        <v>501</v>
      </c>
      <c r="E4732" s="14">
        <v>464</v>
      </c>
      <c r="F4732" s="13" t="s">
        <v>230</v>
      </c>
    </row>
    <row r="4733" spans="1:6" x14ac:dyDescent="0.15">
      <c r="A4733" s="12" t="s">
        <v>9579</v>
      </c>
      <c r="B4733" s="26" t="s">
        <v>9580</v>
      </c>
      <c r="C4733" s="13" t="s">
        <v>146</v>
      </c>
      <c r="D4733" s="13" t="s">
        <v>148</v>
      </c>
      <c r="E4733" s="14">
        <v>90</v>
      </c>
      <c r="F4733" s="13" t="s">
        <v>230</v>
      </c>
    </row>
    <row r="4734" spans="1:6" x14ac:dyDescent="0.15">
      <c r="A4734" s="12" t="s">
        <v>9581</v>
      </c>
      <c r="B4734" s="26" t="s">
        <v>9582</v>
      </c>
      <c r="C4734" s="13" t="s">
        <v>501</v>
      </c>
      <c r="D4734" s="13" t="s">
        <v>501</v>
      </c>
      <c r="E4734" s="14">
        <v>90</v>
      </c>
      <c r="F4734" s="13" t="s">
        <v>230</v>
      </c>
    </row>
    <row r="4735" spans="1:6" x14ac:dyDescent="0.15">
      <c r="A4735" s="54" t="s">
        <v>9583</v>
      </c>
      <c r="B4735" s="51" t="s">
        <v>9584</v>
      </c>
      <c r="C4735" s="55" t="s">
        <v>145</v>
      </c>
      <c r="D4735" s="55" t="s">
        <v>148</v>
      </c>
      <c r="E4735" s="14">
        <v>0</v>
      </c>
      <c r="F4735" s="59" t="s">
        <v>230</v>
      </c>
    </row>
    <row r="4736" spans="1:6" x14ac:dyDescent="0.15">
      <c r="A4736" s="50" t="s">
        <v>9585</v>
      </c>
      <c r="B4736" s="51" t="s">
        <v>9586</v>
      </c>
      <c r="C4736" s="37" t="s">
        <v>498</v>
      </c>
      <c r="D4736" s="37" t="s">
        <v>498</v>
      </c>
      <c r="E4736" s="14">
        <v>0</v>
      </c>
      <c r="F4736" s="37" t="s">
        <v>230</v>
      </c>
    </row>
    <row r="4737" spans="1:6" x14ac:dyDescent="0.15">
      <c r="A4737" s="54" t="s">
        <v>9587</v>
      </c>
      <c r="B4737" s="51" t="s">
        <v>9588</v>
      </c>
      <c r="C4737" s="55" t="s">
        <v>145</v>
      </c>
      <c r="D4737" s="55" t="s">
        <v>148</v>
      </c>
      <c r="E4737" s="14">
        <v>3494</v>
      </c>
      <c r="F4737" s="55" t="s">
        <v>230</v>
      </c>
    </row>
    <row r="4738" spans="1:6" x14ac:dyDescent="0.15">
      <c r="A4738" s="54" t="s">
        <v>9589</v>
      </c>
      <c r="B4738" s="51" t="s">
        <v>9590</v>
      </c>
      <c r="C4738" s="55" t="s">
        <v>498</v>
      </c>
      <c r="D4738" s="55" t="s">
        <v>498</v>
      </c>
      <c r="E4738" s="14">
        <v>3494</v>
      </c>
      <c r="F4738" s="55" t="s">
        <v>230</v>
      </c>
    </row>
    <row r="4739" spans="1:6" x14ac:dyDescent="0.15">
      <c r="A4739" s="54" t="s">
        <v>9591</v>
      </c>
      <c r="B4739" s="51" t="s">
        <v>9592</v>
      </c>
      <c r="C4739" s="55" t="s">
        <v>145</v>
      </c>
      <c r="D4739" s="55" t="s">
        <v>148</v>
      </c>
      <c r="E4739" s="14">
        <v>628</v>
      </c>
      <c r="F4739" s="59" t="s">
        <v>230</v>
      </c>
    </row>
    <row r="4740" spans="1:6" x14ac:dyDescent="0.15">
      <c r="A4740" s="50" t="s">
        <v>9593</v>
      </c>
      <c r="B4740" s="51" t="s">
        <v>9594</v>
      </c>
      <c r="C4740" s="37" t="s">
        <v>498</v>
      </c>
      <c r="D4740" s="37" t="s">
        <v>498</v>
      </c>
      <c r="E4740" s="14">
        <v>628</v>
      </c>
      <c r="F4740" s="37" t="s">
        <v>230</v>
      </c>
    </row>
    <row r="4741" spans="1:6" x14ac:dyDescent="0.15">
      <c r="A4741" s="50" t="s">
        <v>9595</v>
      </c>
      <c r="B4741" s="51" t="s">
        <v>9596</v>
      </c>
      <c r="C4741" s="37" t="s">
        <v>145</v>
      </c>
      <c r="D4741" s="37" t="s">
        <v>148</v>
      </c>
      <c r="E4741" s="14">
        <v>629</v>
      </c>
      <c r="F4741" s="37" t="s">
        <v>230</v>
      </c>
    </row>
    <row r="4742" spans="1:6" x14ac:dyDescent="0.15">
      <c r="A4742" s="50" t="s">
        <v>9597</v>
      </c>
      <c r="B4742" s="51" t="s">
        <v>9598</v>
      </c>
      <c r="C4742" s="37" t="s">
        <v>498</v>
      </c>
      <c r="D4742" s="37" t="s">
        <v>498</v>
      </c>
      <c r="E4742" s="14">
        <v>629</v>
      </c>
      <c r="F4742" s="37" t="s">
        <v>230</v>
      </c>
    </row>
    <row r="4743" spans="1:6" x14ac:dyDescent="0.15">
      <c r="A4743" s="54" t="s">
        <v>9599</v>
      </c>
      <c r="B4743" s="51" t="s">
        <v>9600</v>
      </c>
      <c r="C4743" s="55" t="s">
        <v>145</v>
      </c>
      <c r="D4743" s="55" t="s">
        <v>148</v>
      </c>
      <c r="E4743" s="14">
        <v>426</v>
      </c>
      <c r="F4743" s="55" t="s">
        <v>230</v>
      </c>
    </row>
    <row r="4744" spans="1:6" x14ac:dyDescent="0.15">
      <c r="A4744" s="50" t="s">
        <v>9601</v>
      </c>
      <c r="B4744" s="51" t="s">
        <v>9602</v>
      </c>
      <c r="C4744" s="37" t="s">
        <v>498</v>
      </c>
      <c r="D4744" s="37" t="s">
        <v>498</v>
      </c>
      <c r="E4744" s="14">
        <v>426</v>
      </c>
      <c r="F4744" s="37" t="s">
        <v>230</v>
      </c>
    </row>
    <row r="4745" spans="1:6" x14ac:dyDescent="0.15">
      <c r="A4745" s="50" t="s">
        <v>9603</v>
      </c>
      <c r="B4745" s="51" t="s">
        <v>9604</v>
      </c>
      <c r="C4745" s="37" t="s">
        <v>498</v>
      </c>
      <c r="D4745" s="37" t="s">
        <v>498</v>
      </c>
      <c r="E4745" s="14">
        <v>0</v>
      </c>
      <c r="F4745" s="37" t="s">
        <v>230</v>
      </c>
    </row>
    <row r="4746" spans="1:6" x14ac:dyDescent="0.15">
      <c r="A4746" s="50" t="s">
        <v>9605</v>
      </c>
      <c r="B4746" s="51" t="s">
        <v>9606</v>
      </c>
      <c r="C4746" s="37" t="s">
        <v>145</v>
      </c>
      <c r="D4746" s="37" t="s">
        <v>148</v>
      </c>
      <c r="E4746" s="14">
        <v>629</v>
      </c>
      <c r="F4746" s="37" t="s">
        <v>230</v>
      </c>
    </row>
    <row r="4747" spans="1:6" x14ac:dyDescent="0.15">
      <c r="A4747" s="50" t="s">
        <v>9607</v>
      </c>
      <c r="B4747" s="51" t="s">
        <v>9608</v>
      </c>
      <c r="C4747" s="37" t="s">
        <v>498</v>
      </c>
      <c r="D4747" s="37" t="s">
        <v>498</v>
      </c>
      <c r="E4747" s="14">
        <v>629</v>
      </c>
      <c r="F4747" s="37" t="s">
        <v>230</v>
      </c>
    </row>
    <row r="4748" spans="1:6" x14ac:dyDescent="0.15">
      <c r="A4748" s="14" t="s">
        <v>9609</v>
      </c>
      <c r="B4748" s="44" t="s">
        <v>9610</v>
      </c>
      <c r="C4748" s="45" t="s">
        <v>145</v>
      </c>
      <c r="D4748" s="45" t="s">
        <v>148</v>
      </c>
      <c r="E4748" s="14">
        <v>0</v>
      </c>
      <c r="F4748" s="18" t="s">
        <v>230</v>
      </c>
    </row>
    <row r="4749" spans="1:6" x14ac:dyDescent="0.15">
      <c r="A4749" s="14" t="s">
        <v>9611</v>
      </c>
      <c r="B4749" s="44" t="s">
        <v>9612</v>
      </c>
      <c r="C4749" s="45" t="s">
        <v>498</v>
      </c>
      <c r="D4749" s="45" t="s">
        <v>498</v>
      </c>
      <c r="E4749" s="14">
        <v>0</v>
      </c>
      <c r="F4749" s="18" t="s">
        <v>230</v>
      </c>
    </row>
    <row r="4750" spans="1:6" x14ac:dyDescent="0.15">
      <c r="A4750" s="54" t="s">
        <v>9613</v>
      </c>
      <c r="B4750" s="51" t="s">
        <v>9614</v>
      </c>
      <c r="C4750" s="55" t="s">
        <v>145</v>
      </c>
      <c r="D4750" s="55" t="s">
        <v>148</v>
      </c>
      <c r="E4750" s="14">
        <v>0</v>
      </c>
      <c r="F4750" s="55" t="s">
        <v>230</v>
      </c>
    </row>
    <row r="4751" spans="1:6" x14ac:dyDescent="0.15">
      <c r="A4751" s="50" t="s">
        <v>9615</v>
      </c>
      <c r="B4751" s="51" t="s">
        <v>9616</v>
      </c>
      <c r="C4751" s="37" t="s">
        <v>498</v>
      </c>
      <c r="D4751" s="37" t="s">
        <v>498</v>
      </c>
      <c r="E4751" s="14">
        <v>0</v>
      </c>
      <c r="F4751" s="37" t="s">
        <v>230</v>
      </c>
    </row>
    <row r="4752" spans="1:6" x14ac:dyDescent="0.15">
      <c r="A4752" s="50" t="s">
        <v>9617</v>
      </c>
      <c r="B4752" s="51" t="s">
        <v>9618</v>
      </c>
      <c r="C4752" s="37" t="s">
        <v>145</v>
      </c>
      <c r="D4752" s="37" t="s">
        <v>148</v>
      </c>
      <c r="E4752" s="14">
        <v>0</v>
      </c>
      <c r="F4752" s="37" t="s">
        <v>230</v>
      </c>
    </row>
    <row r="4753" spans="1:6" x14ac:dyDescent="0.15">
      <c r="A4753" s="50" t="s">
        <v>9619</v>
      </c>
      <c r="B4753" s="51" t="s">
        <v>9620</v>
      </c>
      <c r="C4753" s="37" t="s">
        <v>498</v>
      </c>
      <c r="D4753" s="37" t="s">
        <v>498</v>
      </c>
      <c r="E4753" s="14">
        <v>0</v>
      </c>
      <c r="F4753" s="37" t="s">
        <v>230</v>
      </c>
    </row>
    <row r="4754" spans="1:6" x14ac:dyDescent="0.15">
      <c r="A4754" s="14" t="s">
        <v>9621</v>
      </c>
      <c r="B4754" s="44" t="s">
        <v>9622</v>
      </c>
      <c r="C4754" s="45" t="s">
        <v>498</v>
      </c>
      <c r="D4754" s="45" t="s">
        <v>498</v>
      </c>
      <c r="E4754" s="14">
        <v>0</v>
      </c>
      <c r="F4754" s="18" t="s">
        <v>230</v>
      </c>
    </row>
    <row r="4755" spans="1:6" x14ac:dyDescent="0.15">
      <c r="A4755" s="14" t="s">
        <v>9623</v>
      </c>
      <c r="B4755" s="44" t="s">
        <v>9624</v>
      </c>
      <c r="C4755" s="45" t="s">
        <v>145</v>
      </c>
      <c r="D4755" s="45" t="s">
        <v>148</v>
      </c>
      <c r="E4755" s="14">
        <v>0</v>
      </c>
      <c r="F4755" s="18" t="s">
        <v>230</v>
      </c>
    </row>
    <row r="4756" spans="1:6" x14ac:dyDescent="0.15">
      <c r="A4756" s="50" t="s">
        <v>9625</v>
      </c>
      <c r="B4756" s="51" t="s">
        <v>9626</v>
      </c>
      <c r="C4756" s="37" t="s">
        <v>145</v>
      </c>
      <c r="D4756" s="37" t="s">
        <v>148</v>
      </c>
      <c r="E4756" s="14">
        <v>0</v>
      </c>
      <c r="F4756" s="37" t="s">
        <v>230</v>
      </c>
    </row>
    <row r="4757" spans="1:6" x14ac:dyDescent="0.15">
      <c r="A4757" s="54" t="s">
        <v>9627</v>
      </c>
      <c r="B4757" s="51" t="s">
        <v>9628</v>
      </c>
      <c r="C4757" s="55" t="s">
        <v>145</v>
      </c>
      <c r="D4757" s="55" t="s">
        <v>148</v>
      </c>
      <c r="E4757" s="14">
        <v>0</v>
      </c>
      <c r="F4757" s="55" t="s">
        <v>230</v>
      </c>
    </row>
    <row r="4758" spans="1:6" x14ac:dyDescent="0.15">
      <c r="A4758" s="50" t="s">
        <v>9629</v>
      </c>
      <c r="B4758" s="51" t="s">
        <v>9630</v>
      </c>
      <c r="C4758" s="37" t="s">
        <v>498</v>
      </c>
      <c r="D4758" s="37" t="s">
        <v>498</v>
      </c>
      <c r="E4758" s="14">
        <v>0</v>
      </c>
      <c r="F4758" s="37" t="s">
        <v>230</v>
      </c>
    </row>
    <row r="4759" spans="1:6" x14ac:dyDescent="0.15">
      <c r="A4759" s="14" t="s">
        <v>9631</v>
      </c>
      <c r="B4759" s="44" t="s">
        <v>9632</v>
      </c>
      <c r="C4759" s="45" t="s">
        <v>145</v>
      </c>
      <c r="D4759" s="45" t="s">
        <v>148</v>
      </c>
      <c r="E4759" s="14">
        <v>0</v>
      </c>
      <c r="F4759" s="18" t="s">
        <v>230</v>
      </c>
    </row>
    <row r="4760" spans="1:6" x14ac:dyDescent="0.15">
      <c r="A4760" s="14" t="s">
        <v>9633</v>
      </c>
      <c r="B4760" s="44" t="s">
        <v>9634</v>
      </c>
      <c r="C4760" s="45" t="s">
        <v>498</v>
      </c>
      <c r="D4760" s="45" t="s">
        <v>498</v>
      </c>
      <c r="E4760" s="14">
        <v>0</v>
      </c>
      <c r="F4760" s="18" t="s">
        <v>230</v>
      </c>
    </row>
    <row r="4761" spans="1:6" x14ac:dyDescent="0.15">
      <c r="A4761" s="50" t="s">
        <v>9635</v>
      </c>
      <c r="B4761" s="51" t="s">
        <v>9636</v>
      </c>
      <c r="C4761" s="37" t="s">
        <v>498</v>
      </c>
      <c r="D4761" s="37" t="s">
        <v>498</v>
      </c>
      <c r="E4761" s="14">
        <v>0</v>
      </c>
      <c r="F4761" s="37" t="s">
        <v>230</v>
      </c>
    </row>
    <row r="4762" spans="1:6" x14ac:dyDescent="0.15">
      <c r="A4762" s="14" t="s">
        <v>9637</v>
      </c>
      <c r="B4762" s="44" t="s">
        <v>9638</v>
      </c>
      <c r="C4762" s="45" t="s">
        <v>498</v>
      </c>
      <c r="D4762" s="45" t="s">
        <v>498</v>
      </c>
      <c r="E4762" s="14">
        <v>0</v>
      </c>
      <c r="F4762" s="18" t="s">
        <v>230</v>
      </c>
    </row>
    <row r="4763" spans="1:6" x14ac:dyDescent="0.15">
      <c r="A4763" s="14" t="s">
        <v>9639</v>
      </c>
      <c r="B4763" s="44" t="s">
        <v>9640</v>
      </c>
      <c r="C4763" s="45" t="s">
        <v>498</v>
      </c>
      <c r="D4763" s="45" t="s">
        <v>498</v>
      </c>
      <c r="E4763" s="14">
        <v>0</v>
      </c>
      <c r="F4763" s="18" t="s">
        <v>230</v>
      </c>
    </row>
    <row r="4764" spans="1:6" x14ac:dyDescent="0.15">
      <c r="A4764" s="14" t="s">
        <v>9641</v>
      </c>
      <c r="B4764" s="44" t="s">
        <v>9642</v>
      </c>
      <c r="C4764" s="45" t="s">
        <v>145</v>
      </c>
      <c r="D4764" s="45" t="s">
        <v>148</v>
      </c>
      <c r="E4764" s="14">
        <v>0</v>
      </c>
      <c r="F4764" s="18" t="s">
        <v>230</v>
      </c>
    </row>
    <row r="4765" spans="1:6" x14ac:dyDescent="0.15">
      <c r="A4765" s="14" t="s">
        <v>9643</v>
      </c>
      <c r="B4765" s="44" t="s">
        <v>9644</v>
      </c>
      <c r="C4765" s="45" t="s">
        <v>145</v>
      </c>
      <c r="D4765" s="45" t="s">
        <v>148</v>
      </c>
      <c r="E4765" s="14">
        <v>0</v>
      </c>
      <c r="F4765" s="18" t="s">
        <v>230</v>
      </c>
    </row>
    <row r="4766" spans="1:6" x14ac:dyDescent="0.15">
      <c r="A4766" s="14" t="s">
        <v>9645</v>
      </c>
      <c r="B4766" s="44" t="s">
        <v>9646</v>
      </c>
      <c r="C4766" s="45" t="s">
        <v>145</v>
      </c>
      <c r="D4766" s="45" t="s">
        <v>148</v>
      </c>
      <c r="E4766" s="14">
        <v>0</v>
      </c>
      <c r="F4766" s="18" t="s">
        <v>230</v>
      </c>
    </row>
    <row r="4767" spans="1:6" x14ac:dyDescent="0.15">
      <c r="A4767" s="14" t="s">
        <v>9647</v>
      </c>
      <c r="B4767" s="44" t="s">
        <v>9648</v>
      </c>
      <c r="C4767" s="45" t="s">
        <v>498</v>
      </c>
      <c r="D4767" s="45" t="s">
        <v>498</v>
      </c>
      <c r="E4767" s="14">
        <v>0</v>
      </c>
      <c r="F4767" s="18" t="s">
        <v>230</v>
      </c>
    </row>
    <row r="4768" spans="1:6" x14ac:dyDescent="0.15">
      <c r="A4768" s="14" t="s">
        <v>9649</v>
      </c>
      <c r="B4768" s="44" t="s">
        <v>9650</v>
      </c>
      <c r="C4768" s="45" t="s">
        <v>145</v>
      </c>
      <c r="D4768" s="45" t="s">
        <v>148</v>
      </c>
      <c r="E4768" s="14">
        <v>0</v>
      </c>
      <c r="F4768" s="18" t="s">
        <v>230</v>
      </c>
    </row>
    <row r="4769" spans="1:6" x14ac:dyDescent="0.15">
      <c r="A4769" s="14" t="s">
        <v>9651</v>
      </c>
      <c r="B4769" s="44" t="s">
        <v>9652</v>
      </c>
      <c r="C4769" s="45" t="s">
        <v>498</v>
      </c>
      <c r="D4769" s="45" t="s">
        <v>498</v>
      </c>
      <c r="E4769" s="14">
        <v>0</v>
      </c>
      <c r="F4769" s="18" t="s">
        <v>230</v>
      </c>
    </row>
    <row r="4770" spans="1:6" x14ac:dyDescent="0.15">
      <c r="A4770" s="54" t="s">
        <v>9653</v>
      </c>
      <c r="B4770" s="51" t="s">
        <v>9654</v>
      </c>
      <c r="C4770" s="55" t="s">
        <v>145</v>
      </c>
      <c r="D4770" s="55" t="s">
        <v>148</v>
      </c>
      <c r="E4770" s="14">
        <v>628</v>
      </c>
      <c r="F4770" s="59" t="s">
        <v>230</v>
      </c>
    </row>
    <row r="4771" spans="1:6" x14ac:dyDescent="0.15">
      <c r="A4771" s="50" t="s">
        <v>9655</v>
      </c>
      <c r="B4771" s="51" t="s">
        <v>9656</v>
      </c>
      <c r="C4771" s="37" t="s">
        <v>498</v>
      </c>
      <c r="D4771" s="37" t="s">
        <v>498</v>
      </c>
      <c r="E4771" s="14">
        <v>628</v>
      </c>
      <c r="F4771" s="37" t="s">
        <v>230</v>
      </c>
    </row>
    <row r="4772" spans="1:6" x14ac:dyDescent="0.15">
      <c r="A4772" s="12" t="s">
        <v>9657</v>
      </c>
      <c r="B4772" s="26" t="s">
        <v>9658</v>
      </c>
      <c r="C4772" s="13" t="s">
        <v>145</v>
      </c>
      <c r="D4772" s="13" t="s">
        <v>148</v>
      </c>
      <c r="E4772" s="14">
        <v>229</v>
      </c>
      <c r="F4772" s="13" t="s">
        <v>230</v>
      </c>
    </row>
    <row r="4773" spans="1:6" x14ac:dyDescent="0.15">
      <c r="A4773" s="12" t="s">
        <v>9659</v>
      </c>
      <c r="B4773" s="26" t="s">
        <v>9660</v>
      </c>
      <c r="C4773" s="13" t="s">
        <v>498</v>
      </c>
      <c r="D4773" s="13" t="s">
        <v>498</v>
      </c>
      <c r="E4773" s="14">
        <v>229</v>
      </c>
      <c r="F4773" s="13" t="s">
        <v>230</v>
      </c>
    </row>
    <row r="4774" spans="1:6" x14ac:dyDescent="0.15">
      <c r="A4774" s="50" t="s">
        <v>9661</v>
      </c>
      <c r="B4774" s="51" t="s">
        <v>9662</v>
      </c>
      <c r="C4774" s="37" t="s">
        <v>498</v>
      </c>
      <c r="D4774" s="37" t="s">
        <v>498</v>
      </c>
      <c r="E4774" s="14">
        <v>639</v>
      </c>
      <c r="F4774" s="37" t="s">
        <v>230</v>
      </c>
    </row>
    <row r="4775" spans="1:6" x14ac:dyDescent="0.15">
      <c r="A4775" s="50" t="s">
        <v>9663</v>
      </c>
      <c r="B4775" s="51" t="s">
        <v>9664</v>
      </c>
      <c r="C4775" s="37" t="s">
        <v>498</v>
      </c>
      <c r="D4775" s="37" t="s">
        <v>498</v>
      </c>
      <c r="E4775" s="14">
        <v>856</v>
      </c>
      <c r="F4775" s="37" t="s">
        <v>230</v>
      </c>
    </row>
    <row r="4776" spans="1:6" x14ac:dyDescent="0.15">
      <c r="A4776" s="54" t="s">
        <v>9665</v>
      </c>
      <c r="B4776" s="51" t="s">
        <v>9666</v>
      </c>
      <c r="C4776" s="55" t="s">
        <v>145</v>
      </c>
      <c r="D4776" s="55" t="s">
        <v>148</v>
      </c>
      <c r="E4776" s="14">
        <v>856</v>
      </c>
      <c r="F4776" s="59" t="s">
        <v>230</v>
      </c>
    </row>
    <row r="4777" spans="1:6" x14ac:dyDescent="0.15">
      <c r="A4777" s="50" t="s">
        <v>9667</v>
      </c>
      <c r="B4777" s="51" t="s">
        <v>9668</v>
      </c>
      <c r="C4777" s="37" t="s">
        <v>145</v>
      </c>
      <c r="D4777" s="37" t="s">
        <v>148</v>
      </c>
      <c r="E4777" s="14">
        <v>639</v>
      </c>
      <c r="F4777" s="37" t="s">
        <v>230</v>
      </c>
    </row>
    <row r="4778" spans="1:6" x14ac:dyDescent="0.15">
      <c r="A4778" s="50" t="s">
        <v>9669</v>
      </c>
      <c r="B4778" s="63" t="s">
        <v>9670</v>
      </c>
      <c r="C4778" s="37" t="s">
        <v>145</v>
      </c>
      <c r="D4778" s="37" t="s">
        <v>148</v>
      </c>
      <c r="E4778" s="14">
        <v>923</v>
      </c>
      <c r="F4778" s="27" t="s">
        <v>230</v>
      </c>
    </row>
    <row r="4779" spans="1:6" x14ac:dyDescent="0.15">
      <c r="A4779" s="50" t="s">
        <v>9671</v>
      </c>
      <c r="B4779" s="63" t="s">
        <v>9672</v>
      </c>
      <c r="C4779" s="37" t="s">
        <v>498</v>
      </c>
      <c r="D4779" s="37" t="s">
        <v>498</v>
      </c>
      <c r="E4779" s="14">
        <v>923</v>
      </c>
      <c r="F4779" s="27" t="s">
        <v>230</v>
      </c>
    </row>
    <row r="4780" spans="1:6" x14ac:dyDescent="0.15">
      <c r="A4780" s="54" t="s">
        <v>9673</v>
      </c>
      <c r="B4780" s="51" t="s">
        <v>9674</v>
      </c>
      <c r="C4780" s="55" t="s">
        <v>145</v>
      </c>
      <c r="D4780" s="55" t="s">
        <v>148</v>
      </c>
      <c r="E4780" s="14">
        <v>170</v>
      </c>
      <c r="F4780" s="59" t="s">
        <v>230</v>
      </c>
    </row>
    <row r="4781" spans="1:6" x14ac:dyDescent="0.15">
      <c r="A4781" s="50" t="s">
        <v>9675</v>
      </c>
      <c r="B4781" s="51" t="s">
        <v>9676</v>
      </c>
      <c r="C4781" s="37" t="s">
        <v>498</v>
      </c>
      <c r="D4781" s="37" t="s">
        <v>498</v>
      </c>
      <c r="E4781" s="14">
        <v>170</v>
      </c>
      <c r="F4781" s="37" t="s">
        <v>230</v>
      </c>
    </row>
    <row r="4782" spans="1:6" x14ac:dyDescent="0.15">
      <c r="A4782" s="12" t="s">
        <v>9677</v>
      </c>
      <c r="B4782" s="26" t="s">
        <v>9678</v>
      </c>
      <c r="C4782" s="13" t="s">
        <v>146</v>
      </c>
      <c r="D4782" s="13" t="s">
        <v>148</v>
      </c>
      <c r="E4782" s="14">
        <v>0</v>
      </c>
      <c r="F4782" s="13" t="s">
        <v>230</v>
      </c>
    </row>
    <row r="4783" spans="1:6" x14ac:dyDescent="0.15">
      <c r="A4783" s="12" t="s">
        <v>9679</v>
      </c>
      <c r="B4783" s="26" t="s">
        <v>9680</v>
      </c>
      <c r="C4783" s="13" t="s">
        <v>501</v>
      </c>
      <c r="D4783" s="13" t="s">
        <v>501</v>
      </c>
      <c r="E4783" s="14">
        <v>0</v>
      </c>
      <c r="F4783" s="13" t="s">
        <v>230</v>
      </c>
    </row>
    <row r="4784" spans="1:6" x14ac:dyDescent="0.15">
      <c r="A4784" s="12" t="s">
        <v>9681</v>
      </c>
      <c r="B4784" s="26" t="s">
        <v>9682</v>
      </c>
      <c r="C4784" s="13" t="s">
        <v>146</v>
      </c>
      <c r="D4784" s="13" t="s">
        <v>148</v>
      </c>
      <c r="E4784" s="14">
        <v>2166</v>
      </c>
      <c r="F4784" s="13" t="s">
        <v>230</v>
      </c>
    </row>
    <row r="4785" spans="1:6" x14ac:dyDescent="0.15">
      <c r="A4785" s="12" t="s">
        <v>9683</v>
      </c>
      <c r="B4785" s="26" t="s">
        <v>9684</v>
      </c>
      <c r="C4785" s="13" t="s">
        <v>501</v>
      </c>
      <c r="D4785" s="13" t="s">
        <v>148</v>
      </c>
      <c r="E4785" s="14">
        <v>2166</v>
      </c>
      <c r="F4785" s="13" t="s">
        <v>230</v>
      </c>
    </row>
    <row r="4786" spans="1:6" x14ac:dyDescent="0.15">
      <c r="A4786" s="12" t="s">
        <v>9685</v>
      </c>
      <c r="B4786" s="26" t="s">
        <v>9686</v>
      </c>
      <c r="C4786" s="13" t="s">
        <v>146</v>
      </c>
      <c r="D4786" s="13" t="s">
        <v>148</v>
      </c>
      <c r="E4786" s="14">
        <v>390</v>
      </c>
      <c r="F4786" s="13" t="s">
        <v>230</v>
      </c>
    </row>
    <row r="4787" spans="1:6" x14ac:dyDescent="0.15">
      <c r="A4787" s="12" t="s">
        <v>9687</v>
      </c>
      <c r="B4787" s="26" t="s">
        <v>9688</v>
      </c>
      <c r="C4787" s="13" t="s">
        <v>501</v>
      </c>
      <c r="D4787" s="13" t="s">
        <v>501</v>
      </c>
      <c r="E4787" s="14">
        <v>390</v>
      </c>
      <c r="F4787" s="13" t="s">
        <v>230</v>
      </c>
    </row>
    <row r="4788" spans="1:6" x14ac:dyDescent="0.15">
      <c r="A4788" s="12" t="s">
        <v>9689</v>
      </c>
      <c r="B4788" s="26" t="s">
        <v>9690</v>
      </c>
      <c r="C4788" s="13" t="s">
        <v>146</v>
      </c>
      <c r="D4788" s="13" t="s">
        <v>148</v>
      </c>
      <c r="E4788" s="14">
        <v>390</v>
      </c>
      <c r="F4788" s="13" t="s">
        <v>230</v>
      </c>
    </row>
    <row r="4789" spans="1:6" x14ac:dyDescent="0.15">
      <c r="A4789" s="12" t="s">
        <v>9691</v>
      </c>
      <c r="B4789" s="26" t="s">
        <v>9692</v>
      </c>
      <c r="C4789" s="13" t="s">
        <v>501</v>
      </c>
      <c r="D4789" s="13" t="s">
        <v>501</v>
      </c>
      <c r="E4789" s="14">
        <v>390</v>
      </c>
      <c r="F4789" s="13" t="s">
        <v>230</v>
      </c>
    </row>
    <row r="4790" spans="1:6" x14ac:dyDescent="0.15">
      <c r="A4790" s="12" t="s">
        <v>9693</v>
      </c>
      <c r="B4790" s="26" t="s">
        <v>9694</v>
      </c>
      <c r="C4790" s="13" t="s">
        <v>146</v>
      </c>
      <c r="D4790" s="13" t="s">
        <v>148</v>
      </c>
      <c r="E4790" s="14">
        <v>264</v>
      </c>
      <c r="F4790" s="13" t="s">
        <v>230</v>
      </c>
    </row>
    <row r="4791" spans="1:6" x14ac:dyDescent="0.15">
      <c r="A4791" s="12" t="s">
        <v>9695</v>
      </c>
      <c r="B4791" s="26" t="s">
        <v>9696</v>
      </c>
      <c r="C4791" s="13" t="s">
        <v>501</v>
      </c>
      <c r="D4791" s="13" t="s">
        <v>501</v>
      </c>
      <c r="E4791" s="14">
        <v>264</v>
      </c>
      <c r="F4791" s="13" t="s">
        <v>230</v>
      </c>
    </row>
    <row r="4792" spans="1:6" x14ac:dyDescent="0.15">
      <c r="A4792" s="12" t="s">
        <v>9697</v>
      </c>
      <c r="B4792" s="26" t="s">
        <v>9698</v>
      </c>
      <c r="C4792" s="13" t="s">
        <v>146</v>
      </c>
      <c r="D4792" s="13" t="s">
        <v>148</v>
      </c>
      <c r="E4792" s="14">
        <v>0</v>
      </c>
      <c r="F4792" s="13" t="s">
        <v>230</v>
      </c>
    </row>
    <row r="4793" spans="1:6" x14ac:dyDescent="0.15">
      <c r="A4793" s="12" t="s">
        <v>9699</v>
      </c>
      <c r="B4793" s="26" t="s">
        <v>9700</v>
      </c>
      <c r="C4793" s="13" t="s">
        <v>501</v>
      </c>
      <c r="D4793" s="13" t="s">
        <v>501</v>
      </c>
      <c r="E4793" s="14">
        <v>0</v>
      </c>
      <c r="F4793" s="13" t="s">
        <v>230</v>
      </c>
    </row>
    <row r="4794" spans="1:6" x14ac:dyDescent="0.15">
      <c r="A4794" s="12" t="s">
        <v>9701</v>
      </c>
      <c r="B4794" s="26" t="s">
        <v>9702</v>
      </c>
      <c r="C4794" s="13" t="s">
        <v>146</v>
      </c>
      <c r="D4794" s="13" t="s">
        <v>148</v>
      </c>
      <c r="E4794" s="14">
        <v>390</v>
      </c>
      <c r="F4794" s="13" t="s">
        <v>230</v>
      </c>
    </row>
    <row r="4795" spans="1:6" x14ac:dyDescent="0.15">
      <c r="A4795" s="12" t="s">
        <v>9703</v>
      </c>
      <c r="B4795" s="26" t="s">
        <v>9704</v>
      </c>
      <c r="C4795" s="13" t="s">
        <v>501</v>
      </c>
      <c r="D4795" s="13" t="s">
        <v>501</v>
      </c>
      <c r="E4795" s="14">
        <v>390</v>
      </c>
      <c r="F4795" s="13" t="s">
        <v>230</v>
      </c>
    </row>
    <row r="4796" spans="1:6" x14ac:dyDescent="0.15">
      <c r="A4796" s="14" t="s">
        <v>9705</v>
      </c>
      <c r="B4796" s="44" t="s">
        <v>9706</v>
      </c>
      <c r="C4796" s="45" t="s">
        <v>146</v>
      </c>
      <c r="D4796" s="45" t="s">
        <v>147</v>
      </c>
      <c r="E4796" s="14">
        <v>0</v>
      </c>
      <c r="F4796" s="18" t="s">
        <v>230</v>
      </c>
    </row>
    <row r="4797" spans="1:6" x14ac:dyDescent="0.15">
      <c r="A4797" s="14" t="s">
        <v>9707</v>
      </c>
      <c r="B4797" s="44" t="s">
        <v>9708</v>
      </c>
      <c r="C4797" s="45" t="s">
        <v>501</v>
      </c>
      <c r="D4797" s="45" t="s">
        <v>501</v>
      </c>
      <c r="E4797" s="14">
        <v>0</v>
      </c>
      <c r="F4797" s="18" t="s">
        <v>230</v>
      </c>
    </row>
    <row r="4798" spans="1:6" x14ac:dyDescent="0.15">
      <c r="A4798" s="12" t="s">
        <v>9709</v>
      </c>
      <c r="B4798" s="26" t="s">
        <v>9710</v>
      </c>
      <c r="C4798" s="13" t="s">
        <v>146</v>
      </c>
      <c r="D4798" s="13" t="s">
        <v>148</v>
      </c>
      <c r="E4798" s="14">
        <v>0</v>
      </c>
      <c r="F4798" s="13" t="s">
        <v>230</v>
      </c>
    </row>
    <row r="4799" spans="1:6" x14ac:dyDescent="0.15">
      <c r="A4799" s="12" t="s">
        <v>9711</v>
      </c>
      <c r="B4799" s="26" t="s">
        <v>9712</v>
      </c>
      <c r="C4799" s="13" t="s">
        <v>501</v>
      </c>
      <c r="D4799" s="13" t="s">
        <v>501</v>
      </c>
      <c r="E4799" s="14">
        <v>0</v>
      </c>
      <c r="F4799" s="13" t="s">
        <v>230</v>
      </c>
    </row>
    <row r="4800" spans="1:6" x14ac:dyDescent="0.15">
      <c r="A4800" s="12" t="s">
        <v>9713</v>
      </c>
      <c r="B4800" s="26" t="s">
        <v>9714</v>
      </c>
      <c r="C4800" s="13" t="s">
        <v>146</v>
      </c>
      <c r="D4800" s="13" t="s">
        <v>148</v>
      </c>
      <c r="E4800" s="14">
        <v>0</v>
      </c>
      <c r="F4800" s="13" t="s">
        <v>230</v>
      </c>
    </row>
    <row r="4801" spans="1:6" x14ac:dyDescent="0.15">
      <c r="A4801" s="12" t="s">
        <v>9715</v>
      </c>
      <c r="B4801" s="26" t="s">
        <v>9716</v>
      </c>
      <c r="C4801" s="13" t="s">
        <v>501</v>
      </c>
      <c r="D4801" s="13" t="s">
        <v>501</v>
      </c>
      <c r="E4801" s="14">
        <v>0</v>
      </c>
      <c r="F4801" s="13" t="s">
        <v>230</v>
      </c>
    </row>
    <row r="4802" spans="1:6" x14ac:dyDescent="0.15">
      <c r="A4802" s="14" t="s">
        <v>9717</v>
      </c>
      <c r="B4802" s="44" t="s">
        <v>9718</v>
      </c>
      <c r="C4802" s="45" t="s">
        <v>501</v>
      </c>
      <c r="D4802" s="45" t="s">
        <v>501</v>
      </c>
      <c r="E4802" s="14">
        <v>0</v>
      </c>
      <c r="F4802" s="18" t="s">
        <v>230</v>
      </c>
    </row>
    <row r="4803" spans="1:6" x14ac:dyDescent="0.15">
      <c r="A4803" s="14" t="s">
        <v>9719</v>
      </c>
      <c r="B4803" s="44" t="s">
        <v>9720</v>
      </c>
      <c r="C4803" s="45" t="s">
        <v>146</v>
      </c>
      <c r="D4803" s="45" t="s">
        <v>147</v>
      </c>
      <c r="E4803" s="14">
        <v>0</v>
      </c>
      <c r="F4803" s="18" t="s">
        <v>230</v>
      </c>
    </row>
    <row r="4804" spans="1:6" x14ac:dyDescent="0.15">
      <c r="A4804" s="12" t="s">
        <v>9721</v>
      </c>
      <c r="B4804" s="26" t="s">
        <v>9722</v>
      </c>
      <c r="C4804" s="13" t="s">
        <v>146</v>
      </c>
      <c r="D4804" s="13" t="s">
        <v>148</v>
      </c>
      <c r="E4804" s="14">
        <v>0</v>
      </c>
      <c r="F4804" s="13" t="s">
        <v>230</v>
      </c>
    </row>
    <row r="4805" spans="1:6" x14ac:dyDescent="0.15">
      <c r="A4805" s="12" t="s">
        <v>9723</v>
      </c>
      <c r="B4805" s="26" t="s">
        <v>9724</v>
      </c>
      <c r="C4805" s="13" t="s">
        <v>146</v>
      </c>
      <c r="D4805" s="13" t="s">
        <v>148</v>
      </c>
      <c r="E4805" s="14">
        <v>0</v>
      </c>
      <c r="F4805" s="13" t="s">
        <v>230</v>
      </c>
    </row>
    <row r="4806" spans="1:6" x14ac:dyDescent="0.15">
      <c r="A4806" s="12" t="s">
        <v>9725</v>
      </c>
      <c r="B4806" s="26" t="s">
        <v>9726</v>
      </c>
      <c r="C4806" s="13" t="s">
        <v>501</v>
      </c>
      <c r="D4806" s="13" t="s">
        <v>501</v>
      </c>
      <c r="E4806" s="14">
        <v>0</v>
      </c>
      <c r="F4806" s="13" t="s">
        <v>230</v>
      </c>
    </row>
    <row r="4807" spans="1:6" x14ac:dyDescent="0.15">
      <c r="A4807" s="14" t="s">
        <v>9727</v>
      </c>
      <c r="B4807" s="44" t="s">
        <v>9728</v>
      </c>
      <c r="C4807" s="45" t="s">
        <v>146</v>
      </c>
      <c r="D4807" s="45" t="s">
        <v>147</v>
      </c>
      <c r="E4807" s="14">
        <v>0</v>
      </c>
      <c r="F4807" s="18" t="s">
        <v>230</v>
      </c>
    </row>
    <row r="4808" spans="1:6" x14ac:dyDescent="0.15">
      <c r="A4808" s="14" t="s">
        <v>9729</v>
      </c>
      <c r="B4808" s="44" t="s">
        <v>9730</v>
      </c>
      <c r="C4808" s="45" t="s">
        <v>501</v>
      </c>
      <c r="D4808" s="45" t="s">
        <v>501</v>
      </c>
      <c r="E4808" s="14">
        <v>0</v>
      </c>
      <c r="F4808" s="18" t="s">
        <v>230</v>
      </c>
    </row>
    <row r="4809" spans="1:6" x14ac:dyDescent="0.15">
      <c r="A4809" s="12" t="s">
        <v>9731</v>
      </c>
      <c r="B4809" s="26" t="s">
        <v>9732</v>
      </c>
      <c r="C4809" s="13" t="s">
        <v>501</v>
      </c>
      <c r="D4809" s="13" t="s">
        <v>501</v>
      </c>
      <c r="E4809" s="14">
        <v>0</v>
      </c>
      <c r="F4809" s="13" t="s">
        <v>230</v>
      </c>
    </row>
    <row r="4810" spans="1:6" x14ac:dyDescent="0.15">
      <c r="A4810" s="14" t="s">
        <v>9733</v>
      </c>
      <c r="B4810" s="44" t="s">
        <v>9734</v>
      </c>
      <c r="C4810" s="45" t="s">
        <v>501</v>
      </c>
      <c r="D4810" s="45" t="s">
        <v>501</v>
      </c>
      <c r="E4810" s="14">
        <v>0</v>
      </c>
      <c r="F4810" s="18" t="s">
        <v>230</v>
      </c>
    </row>
    <row r="4811" spans="1:6" x14ac:dyDescent="0.15">
      <c r="A4811" s="14" t="s">
        <v>9735</v>
      </c>
      <c r="B4811" s="44" t="s">
        <v>9736</v>
      </c>
      <c r="C4811" s="45" t="s">
        <v>501</v>
      </c>
      <c r="D4811" s="45" t="s">
        <v>501</v>
      </c>
      <c r="E4811" s="14">
        <v>0</v>
      </c>
      <c r="F4811" s="18" t="s">
        <v>230</v>
      </c>
    </row>
    <row r="4812" spans="1:6" x14ac:dyDescent="0.15">
      <c r="A4812" s="14" t="s">
        <v>9737</v>
      </c>
      <c r="B4812" s="44" t="s">
        <v>9738</v>
      </c>
      <c r="C4812" s="45" t="s">
        <v>146</v>
      </c>
      <c r="D4812" s="45" t="s">
        <v>147</v>
      </c>
      <c r="E4812" s="14">
        <v>0</v>
      </c>
      <c r="F4812" s="18" t="s">
        <v>230</v>
      </c>
    </row>
    <row r="4813" spans="1:6" x14ac:dyDescent="0.15">
      <c r="A4813" s="14" t="s">
        <v>9739</v>
      </c>
      <c r="B4813" s="44" t="s">
        <v>9740</v>
      </c>
      <c r="C4813" s="45" t="s">
        <v>146</v>
      </c>
      <c r="D4813" s="45" t="s">
        <v>147</v>
      </c>
      <c r="E4813" s="14">
        <v>0</v>
      </c>
      <c r="F4813" s="18" t="s">
        <v>230</v>
      </c>
    </row>
    <row r="4814" spans="1:6" x14ac:dyDescent="0.15">
      <c r="A4814" s="14" t="s">
        <v>9741</v>
      </c>
      <c r="B4814" s="44" t="s">
        <v>9742</v>
      </c>
      <c r="C4814" s="45" t="s">
        <v>146</v>
      </c>
      <c r="D4814" s="45" t="s">
        <v>147</v>
      </c>
      <c r="E4814" s="14">
        <v>0</v>
      </c>
      <c r="F4814" s="18" t="s">
        <v>230</v>
      </c>
    </row>
    <row r="4815" spans="1:6" x14ac:dyDescent="0.15">
      <c r="A4815" s="14" t="s">
        <v>9743</v>
      </c>
      <c r="B4815" s="44" t="s">
        <v>9744</v>
      </c>
      <c r="C4815" s="45" t="s">
        <v>501</v>
      </c>
      <c r="D4815" s="45" t="s">
        <v>501</v>
      </c>
      <c r="E4815" s="14">
        <v>0</v>
      </c>
      <c r="F4815" s="18" t="s">
        <v>230</v>
      </c>
    </row>
    <row r="4816" spans="1:6" x14ac:dyDescent="0.15">
      <c r="A4816" s="14" t="s">
        <v>9745</v>
      </c>
      <c r="B4816" s="44" t="s">
        <v>9746</v>
      </c>
      <c r="C4816" s="45" t="s">
        <v>146</v>
      </c>
      <c r="D4816" s="45" t="s">
        <v>147</v>
      </c>
      <c r="E4816" s="14">
        <v>0</v>
      </c>
      <c r="F4816" s="18" t="s">
        <v>230</v>
      </c>
    </row>
    <row r="4817" spans="1:6" x14ac:dyDescent="0.15">
      <c r="A4817" s="14" t="s">
        <v>9747</v>
      </c>
      <c r="B4817" s="44" t="s">
        <v>9748</v>
      </c>
      <c r="C4817" s="45" t="s">
        <v>501</v>
      </c>
      <c r="D4817" s="45" t="s">
        <v>501</v>
      </c>
      <c r="E4817" s="14">
        <v>0</v>
      </c>
      <c r="F4817" s="18" t="s">
        <v>230</v>
      </c>
    </row>
    <row r="4818" spans="1:6" x14ac:dyDescent="0.15">
      <c r="A4818" s="12" t="s">
        <v>9749</v>
      </c>
      <c r="B4818" s="26" t="s">
        <v>9750</v>
      </c>
      <c r="C4818" s="13" t="s">
        <v>146</v>
      </c>
      <c r="D4818" s="13" t="s">
        <v>148</v>
      </c>
      <c r="E4818" s="14">
        <v>390</v>
      </c>
      <c r="F4818" s="13" t="s">
        <v>230</v>
      </c>
    </row>
    <row r="4819" spans="1:6" x14ac:dyDescent="0.15">
      <c r="A4819" s="12" t="s">
        <v>9751</v>
      </c>
      <c r="B4819" s="26" t="s">
        <v>9752</v>
      </c>
      <c r="C4819" s="13" t="s">
        <v>501</v>
      </c>
      <c r="D4819" s="13" t="s">
        <v>501</v>
      </c>
      <c r="E4819" s="14">
        <v>390</v>
      </c>
      <c r="F4819" s="13" t="s">
        <v>230</v>
      </c>
    </row>
    <row r="4820" spans="1:6" x14ac:dyDescent="0.15">
      <c r="A4820" s="12" t="s">
        <v>9753</v>
      </c>
      <c r="B4820" s="26" t="s">
        <v>9754</v>
      </c>
      <c r="C4820" s="13" t="s">
        <v>146</v>
      </c>
      <c r="D4820" s="13" t="s">
        <v>148</v>
      </c>
      <c r="E4820" s="14">
        <v>142</v>
      </c>
      <c r="F4820" s="13" t="s">
        <v>230</v>
      </c>
    </row>
    <row r="4821" spans="1:6" x14ac:dyDescent="0.15">
      <c r="A4821" s="12" t="s">
        <v>9755</v>
      </c>
      <c r="B4821" s="26" t="s">
        <v>9756</v>
      </c>
      <c r="C4821" s="13" t="s">
        <v>501</v>
      </c>
      <c r="D4821" s="13" t="s">
        <v>501</v>
      </c>
      <c r="E4821" s="14">
        <v>142</v>
      </c>
      <c r="F4821" s="13" t="s">
        <v>230</v>
      </c>
    </row>
    <row r="4822" spans="1:6" x14ac:dyDescent="0.15">
      <c r="A4822" s="12" t="s">
        <v>9757</v>
      </c>
      <c r="B4822" s="26" t="s">
        <v>9758</v>
      </c>
      <c r="C4822" s="13" t="s">
        <v>501</v>
      </c>
      <c r="D4822" s="13" t="s">
        <v>501</v>
      </c>
      <c r="E4822" s="14">
        <v>396</v>
      </c>
      <c r="F4822" s="13" t="s">
        <v>230</v>
      </c>
    </row>
    <row r="4823" spans="1:6" x14ac:dyDescent="0.15">
      <c r="A4823" s="12" t="s">
        <v>9759</v>
      </c>
      <c r="B4823" s="26" t="s">
        <v>9760</v>
      </c>
      <c r="C4823" s="13" t="s">
        <v>501</v>
      </c>
      <c r="D4823" s="13" t="s">
        <v>501</v>
      </c>
      <c r="E4823" s="14">
        <v>531</v>
      </c>
      <c r="F4823" s="13" t="s">
        <v>230</v>
      </c>
    </row>
    <row r="4824" spans="1:6" x14ac:dyDescent="0.15">
      <c r="A4824" s="12" t="s">
        <v>9761</v>
      </c>
      <c r="B4824" s="26" t="s">
        <v>9762</v>
      </c>
      <c r="C4824" s="13" t="s">
        <v>146</v>
      </c>
      <c r="D4824" s="13" t="s">
        <v>148</v>
      </c>
      <c r="E4824" s="14">
        <v>531</v>
      </c>
      <c r="F4824" s="13" t="s">
        <v>230</v>
      </c>
    </row>
    <row r="4825" spans="1:6" x14ac:dyDescent="0.15">
      <c r="A4825" s="12" t="s">
        <v>9763</v>
      </c>
      <c r="B4825" s="26" t="s">
        <v>9764</v>
      </c>
      <c r="C4825" s="13" t="s">
        <v>146</v>
      </c>
      <c r="D4825" s="13" t="s">
        <v>148</v>
      </c>
      <c r="E4825" s="14">
        <v>396</v>
      </c>
      <c r="F4825" s="13" t="s">
        <v>230</v>
      </c>
    </row>
    <row r="4826" spans="1:6" x14ac:dyDescent="0.15">
      <c r="A4826" s="12" t="s">
        <v>9765</v>
      </c>
      <c r="B4826" s="26" t="s">
        <v>9766</v>
      </c>
      <c r="C4826" s="13" t="s">
        <v>146</v>
      </c>
      <c r="D4826" s="13" t="s">
        <v>148</v>
      </c>
      <c r="E4826" s="14">
        <v>572</v>
      </c>
      <c r="F4826" s="13" t="s">
        <v>230</v>
      </c>
    </row>
    <row r="4827" spans="1:6" x14ac:dyDescent="0.15">
      <c r="A4827" s="12" t="s">
        <v>9767</v>
      </c>
      <c r="B4827" s="26" t="s">
        <v>9768</v>
      </c>
      <c r="C4827" s="13" t="s">
        <v>501</v>
      </c>
      <c r="D4827" s="13" t="s">
        <v>501</v>
      </c>
      <c r="E4827" s="14">
        <v>572</v>
      </c>
      <c r="F4827" s="13" t="s">
        <v>230</v>
      </c>
    </row>
    <row r="4828" spans="1:6" x14ac:dyDescent="0.15">
      <c r="A4828" s="12" t="s">
        <v>9769</v>
      </c>
      <c r="B4828" s="26" t="s">
        <v>9770</v>
      </c>
      <c r="C4828" s="13" t="s">
        <v>146</v>
      </c>
      <c r="D4828" s="13" t="s">
        <v>148</v>
      </c>
      <c r="E4828" s="14">
        <v>105</v>
      </c>
      <c r="F4828" s="13" t="s">
        <v>230</v>
      </c>
    </row>
    <row r="4829" spans="1:6" x14ac:dyDescent="0.15">
      <c r="A4829" s="12" t="s">
        <v>9771</v>
      </c>
      <c r="B4829" s="26" t="s">
        <v>9772</v>
      </c>
      <c r="C4829" s="13" t="s">
        <v>501</v>
      </c>
      <c r="D4829" s="13" t="s">
        <v>501</v>
      </c>
      <c r="E4829" s="14">
        <v>105</v>
      </c>
      <c r="F4829" s="13" t="s">
        <v>230</v>
      </c>
    </row>
    <row r="4830" spans="1:6" x14ac:dyDescent="0.15">
      <c r="A4830" s="54" t="s">
        <v>9773</v>
      </c>
      <c r="B4830" s="51" t="s">
        <v>9774</v>
      </c>
      <c r="C4830" s="55" t="s">
        <v>145</v>
      </c>
      <c r="D4830" s="55" t="s">
        <v>148</v>
      </c>
      <c r="E4830" s="14">
        <v>0</v>
      </c>
      <c r="F4830" s="59" t="s">
        <v>230</v>
      </c>
    </row>
    <row r="4831" spans="1:6" x14ac:dyDescent="0.15">
      <c r="A4831" s="50" t="s">
        <v>9775</v>
      </c>
      <c r="B4831" s="51" t="s">
        <v>9776</v>
      </c>
      <c r="C4831" s="37" t="s">
        <v>498</v>
      </c>
      <c r="D4831" s="37" t="s">
        <v>498</v>
      </c>
      <c r="E4831" s="14">
        <v>0</v>
      </c>
      <c r="F4831" s="37" t="s">
        <v>230</v>
      </c>
    </row>
    <row r="4832" spans="1:6" x14ac:dyDescent="0.15">
      <c r="A4832" s="54" t="s">
        <v>9777</v>
      </c>
      <c r="B4832" s="51" t="s">
        <v>9778</v>
      </c>
      <c r="C4832" s="55" t="s">
        <v>145</v>
      </c>
      <c r="D4832" s="55" t="s">
        <v>148</v>
      </c>
      <c r="E4832" s="14">
        <v>4253</v>
      </c>
      <c r="F4832" s="55" t="s">
        <v>230</v>
      </c>
    </row>
    <row r="4833" spans="1:6" x14ac:dyDescent="0.15">
      <c r="A4833" s="54" t="s">
        <v>9779</v>
      </c>
      <c r="B4833" s="51" t="s">
        <v>9780</v>
      </c>
      <c r="C4833" s="55" t="s">
        <v>498</v>
      </c>
      <c r="D4833" s="55" t="s">
        <v>498</v>
      </c>
      <c r="E4833" s="14">
        <v>4253</v>
      </c>
      <c r="F4833" s="55" t="s">
        <v>230</v>
      </c>
    </row>
    <row r="4834" spans="1:6" x14ac:dyDescent="0.15">
      <c r="A4834" s="54" t="s">
        <v>9781</v>
      </c>
      <c r="B4834" s="51" t="s">
        <v>9782</v>
      </c>
      <c r="C4834" s="55" t="s">
        <v>145</v>
      </c>
      <c r="D4834" s="55" t="s">
        <v>148</v>
      </c>
      <c r="E4834" s="14">
        <v>779</v>
      </c>
      <c r="F4834" s="59" t="s">
        <v>230</v>
      </c>
    </row>
    <row r="4835" spans="1:6" x14ac:dyDescent="0.15">
      <c r="A4835" s="50" t="s">
        <v>9783</v>
      </c>
      <c r="B4835" s="51" t="s">
        <v>9784</v>
      </c>
      <c r="C4835" s="37" t="s">
        <v>498</v>
      </c>
      <c r="D4835" s="37" t="s">
        <v>498</v>
      </c>
      <c r="E4835" s="14">
        <v>779</v>
      </c>
      <c r="F4835" s="37" t="s">
        <v>230</v>
      </c>
    </row>
    <row r="4836" spans="1:6" x14ac:dyDescent="0.15">
      <c r="A4836" s="50" t="s">
        <v>9785</v>
      </c>
      <c r="B4836" s="51" t="s">
        <v>9786</v>
      </c>
      <c r="C4836" s="37" t="s">
        <v>145</v>
      </c>
      <c r="D4836" s="37" t="s">
        <v>148</v>
      </c>
      <c r="E4836" s="14">
        <v>779</v>
      </c>
      <c r="F4836" s="37" t="s">
        <v>230</v>
      </c>
    </row>
    <row r="4837" spans="1:6" x14ac:dyDescent="0.15">
      <c r="A4837" s="50" t="s">
        <v>9787</v>
      </c>
      <c r="B4837" s="51" t="s">
        <v>9788</v>
      </c>
      <c r="C4837" s="37" t="s">
        <v>498</v>
      </c>
      <c r="D4837" s="37" t="s">
        <v>498</v>
      </c>
      <c r="E4837" s="14">
        <v>779</v>
      </c>
      <c r="F4837" s="37" t="s">
        <v>230</v>
      </c>
    </row>
    <row r="4838" spans="1:6" x14ac:dyDescent="0.15">
      <c r="A4838" s="54" t="s">
        <v>9789</v>
      </c>
      <c r="B4838" s="51" t="s">
        <v>9790</v>
      </c>
      <c r="C4838" s="55" t="s">
        <v>145</v>
      </c>
      <c r="D4838" s="55" t="s">
        <v>148</v>
      </c>
      <c r="E4838" s="14">
        <v>495</v>
      </c>
      <c r="F4838" s="55" t="s">
        <v>230</v>
      </c>
    </row>
    <row r="4839" spans="1:6" x14ac:dyDescent="0.15">
      <c r="A4839" s="50" t="s">
        <v>9791</v>
      </c>
      <c r="B4839" s="51" t="s">
        <v>9792</v>
      </c>
      <c r="C4839" s="37" t="s">
        <v>498</v>
      </c>
      <c r="D4839" s="37" t="s">
        <v>498</v>
      </c>
      <c r="E4839" s="14">
        <v>495</v>
      </c>
      <c r="F4839" s="37" t="s">
        <v>230</v>
      </c>
    </row>
    <row r="4840" spans="1:6" x14ac:dyDescent="0.15">
      <c r="A4840" s="50" t="s">
        <v>9793</v>
      </c>
      <c r="B4840" s="51" t="s">
        <v>9794</v>
      </c>
      <c r="C4840" s="37" t="s">
        <v>498</v>
      </c>
      <c r="D4840" s="37" t="s">
        <v>498</v>
      </c>
      <c r="E4840" s="14">
        <v>0</v>
      </c>
      <c r="F4840" s="37" t="s">
        <v>230</v>
      </c>
    </row>
    <row r="4841" spans="1:6" x14ac:dyDescent="0.15">
      <c r="A4841" s="50" t="s">
        <v>9795</v>
      </c>
      <c r="B4841" s="51" t="s">
        <v>9796</v>
      </c>
      <c r="C4841" s="37" t="s">
        <v>145</v>
      </c>
      <c r="D4841" s="37" t="s">
        <v>148</v>
      </c>
      <c r="E4841" s="14">
        <v>779</v>
      </c>
      <c r="F4841" s="37" t="s">
        <v>230</v>
      </c>
    </row>
    <row r="4842" spans="1:6" x14ac:dyDescent="0.15">
      <c r="A4842" s="50" t="s">
        <v>9797</v>
      </c>
      <c r="B4842" s="51" t="s">
        <v>9798</v>
      </c>
      <c r="C4842" s="37" t="s">
        <v>498</v>
      </c>
      <c r="D4842" s="37" t="s">
        <v>498</v>
      </c>
      <c r="E4842" s="14">
        <v>779</v>
      </c>
      <c r="F4842" s="37" t="s">
        <v>230</v>
      </c>
    </row>
    <row r="4843" spans="1:6" x14ac:dyDescent="0.15">
      <c r="A4843" s="14" t="s">
        <v>9799</v>
      </c>
      <c r="B4843" s="26" t="s">
        <v>9800</v>
      </c>
      <c r="C4843" s="45" t="s">
        <v>145</v>
      </c>
      <c r="D4843" s="45" t="s">
        <v>148</v>
      </c>
      <c r="E4843" s="14">
        <v>0</v>
      </c>
      <c r="F4843" s="18" t="s">
        <v>230</v>
      </c>
    </row>
    <row r="4844" spans="1:6" x14ac:dyDescent="0.15">
      <c r="A4844" s="14" t="s">
        <v>9801</v>
      </c>
      <c r="B4844" s="44" t="s">
        <v>9802</v>
      </c>
      <c r="C4844" s="45" t="s">
        <v>498</v>
      </c>
      <c r="D4844" s="45" t="s">
        <v>498</v>
      </c>
      <c r="E4844" s="14">
        <v>0</v>
      </c>
      <c r="F4844" s="18" t="s">
        <v>230</v>
      </c>
    </row>
    <row r="4845" spans="1:6" x14ac:dyDescent="0.15">
      <c r="A4845" s="54" t="s">
        <v>9803</v>
      </c>
      <c r="B4845" s="51" t="s">
        <v>9804</v>
      </c>
      <c r="C4845" s="55" t="s">
        <v>145</v>
      </c>
      <c r="D4845" s="55" t="s">
        <v>148</v>
      </c>
      <c r="E4845" s="14">
        <v>0</v>
      </c>
      <c r="F4845" s="55" t="s">
        <v>230</v>
      </c>
    </row>
    <row r="4846" spans="1:6" x14ac:dyDescent="0.15">
      <c r="A4846" s="50" t="s">
        <v>9805</v>
      </c>
      <c r="B4846" s="51" t="s">
        <v>9806</v>
      </c>
      <c r="C4846" s="37" t="s">
        <v>498</v>
      </c>
      <c r="D4846" s="37" t="s">
        <v>498</v>
      </c>
      <c r="E4846" s="14">
        <v>0</v>
      </c>
      <c r="F4846" s="37" t="s">
        <v>230</v>
      </c>
    </row>
    <row r="4847" spans="1:6" x14ac:dyDescent="0.15">
      <c r="A4847" s="50" t="s">
        <v>9807</v>
      </c>
      <c r="B4847" s="51" t="s">
        <v>9808</v>
      </c>
      <c r="C4847" s="37" t="s">
        <v>145</v>
      </c>
      <c r="D4847" s="37" t="s">
        <v>148</v>
      </c>
      <c r="E4847" s="14">
        <v>0</v>
      </c>
      <c r="F4847" s="37" t="s">
        <v>230</v>
      </c>
    </row>
    <row r="4848" spans="1:6" x14ac:dyDescent="0.15">
      <c r="A4848" s="50" t="s">
        <v>9809</v>
      </c>
      <c r="B4848" s="51" t="s">
        <v>9810</v>
      </c>
      <c r="C4848" s="37" t="s">
        <v>498</v>
      </c>
      <c r="D4848" s="37" t="s">
        <v>498</v>
      </c>
      <c r="E4848" s="14">
        <v>0</v>
      </c>
      <c r="F4848" s="37" t="s">
        <v>230</v>
      </c>
    </row>
    <row r="4849" spans="1:6" x14ac:dyDescent="0.15">
      <c r="A4849" s="14" t="s">
        <v>9811</v>
      </c>
      <c r="B4849" s="44" t="s">
        <v>9812</v>
      </c>
      <c r="C4849" s="45" t="s">
        <v>498</v>
      </c>
      <c r="D4849" s="45" t="s">
        <v>498</v>
      </c>
      <c r="E4849" s="14">
        <v>0</v>
      </c>
      <c r="F4849" s="18" t="s">
        <v>230</v>
      </c>
    </row>
    <row r="4850" spans="1:6" x14ac:dyDescent="0.15">
      <c r="A4850" s="14" t="s">
        <v>9813</v>
      </c>
      <c r="B4850" s="44" t="s">
        <v>9814</v>
      </c>
      <c r="C4850" s="45" t="s">
        <v>145</v>
      </c>
      <c r="D4850" s="45" t="s">
        <v>148</v>
      </c>
      <c r="E4850" s="14">
        <v>0</v>
      </c>
      <c r="F4850" s="18" t="s">
        <v>230</v>
      </c>
    </row>
    <row r="4851" spans="1:6" x14ac:dyDescent="0.15">
      <c r="A4851" s="50" t="s">
        <v>9815</v>
      </c>
      <c r="B4851" s="51" t="s">
        <v>9816</v>
      </c>
      <c r="C4851" s="37" t="s">
        <v>145</v>
      </c>
      <c r="D4851" s="37" t="s">
        <v>148</v>
      </c>
      <c r="E4851" s="14">
        <v>0</v>
      </c>
      <c r="F4851" s="37" t="s">
        <v>230</v>
      </c>
    </row>
    <row r="4852" spans="1:6" x14ac:dyDescent="0.15">
      <c r="A4852" s="54" t="s">
        <v>9817</v>
      </c>
      <c r="B4852" s="51" t="s">
        <v>9818</v>
      </c>
      <c r="C4852" s="55" t="s">
        <v>145</v>
      </c>
      <c r="D4852" s="55" t="s">
        <v>148</v>
      </c>
      <c r="E4852" s="14">
        <v>0</v>
      </c>
      <c r="F4852" s="55" t="s">
        <v>230</v>
      </c>
    </row>
    <row r="4853" spans="1:6" x14ac:dyDescent="0.15">
      <c r="A4853" s="50" t="s">
        <v>9819</v>
      </c>
      <c r="B4853" s="51" t="s">
        <v>9820</v>
      </c>
      <c r="C4853" s="37" t="s">
        <v>498</v>
      </c>
      <c r="D4853" s="37" t="s">
        <v>498</v>
      </c>
      <c r="E4853" s="14">
        <v>0</v>
      </c>
      <c r="F4853" s="37" t="s">
        <v>230</v>
      </c>
    </row>
    <row r="4854" spans="1:6" x14ac:dyDescent="0.15">
      <c r="A4854" s="14" t="s">
        <v>9821</v>
      </c>
      <c r="B4854" s="44" t="s">
        <v>9822</v>
      </c>
      <c r="C4854" s="45" t="s">
        <v>145</v>
      </c>
      <c r="D4854" s="45" t="s">
        <v>148</v>
      </c>
      <c r="E4854" s="14">
        <v>0</v>
      </c>
      <c r="F4854" s="18" t="s">
        <v>230</v>
      </c>
    </row>
    <row r="4855" spans="1:6" x14ac:dyDescent="0.15">
      <c r="A4855" s="14" t="s">
        <v>9823</v>
      </c>
      <c r="B4855" s="44" t="s">
        <v>9824</v>
      </c>
      <c r="C4855" s="45" t="s">
        <v>498</v>
      </c>
      <c r="D4855" s="45" t="s">
        <v>498</v>
      </c>
      <c r="E4855" s="14">
        <v>0</v>
      </c>
      <c r="F4855" s="18" t="s">
        <v>230</v>
      </c>
    </row>
    <row r="4856" spans="1:6" x14ac:dyDescent="0.15">
      <c r="A4856" s="50" t="s">
        <v>9825</v>
      </c>
      <c r="B4856" s="51" t="s">
        <v>9826</v>
      </c>
      <c r="C4856" s="37" t="s">
        <v>498</v>
      </c>
      <c r="D4856" s="37" t="s">
        <v>498</v>
      </c>
      <c r="E4856" s="14">
        <v>0</v>
      </c>
      <c r="F4856" s="37" t="s">
        <v>230</v>
      </c>
    </row>
    <row r="4857" spans="1:6" x14ac:dyDescent="0.15">
      <c r="A4857" s="14" t="s">
        <v>9827</v>
      </c>
      <c r="B4857" s="44" t="s">
        <v>9828</v>
      </c>
      <c r="C4857" s="45" t="s">
        <v>498</v>
      </c>
      <c r="D4857" s="45" t="s">
        <v>498</v>
      </c>
      <c r="E4857" s="14">
        <v>0</v>
      </c>
      <c r="F4857" s="18" t="s">
        <v>230</v>
      </c>
    </row>
    <row r="4858" spans="1:6" x14ac:dyDescent="0.15">
      <c r="A4858" s="14" t="s">
        <v>9829</v>
      </c>
      <c r="B4858" s="44" t="s">
        <v>9830</v>
      </c>
      <c r="C4858" s="45" t="s">
        <v>498</v>
      </c>
      <c r="D4858" s="45" t="s">
        <v>498</v>
      </c>
      <c r="E4858" s="14">
        <v>0</v>
      </c>
      <c r="F4858" s="18" t="s">
        <v>230</v>
      </c>
    </row>
    <row r="4859" spans="1:6" x14ac:dyDescent="0.15">
      <c r="A4859" s="14" t="s">
        <v>9831</v>
      </c>
      <c r="B4859" s="44" t="s">
        <v>9832</v>
      </c>
      <c r="C4859" s="45" t="s">
        <v>145</v>
      </c>
      <c r="D4859" s="45" t="s">
        <v>148</v>
      </c>
      <c r="E4859" s="14">
        <v>0</v>
      </c>
      <c r="F4859" s="18" t="s">
        <v>230</v>
      </c>
    </row>
    <row r="4860" spans="1:6" x14ac:dyDescent="0.15">
      <c r="A4860" s="14" t="s">
        <v>9833</v>
      </c>
      <c r="B4860" s="44" t="s">
        <v>9834</v>
      </c>
      <c r="C4860" s="45" t="s">
        <v>145</v>
      </c>
      <c r="D4860" s="45" t="s">
        <v>148</v>
      </c>
      <c r="E4860" s="14">
        <v>0</v>
      </c>
      <c r="F4860" s="18" t="s">
        <v>230</v>
      </c>
    </row>
    <row r="4861" spans="1:6" x14ac:dyDescent="0.15">
      <c r="A4861" s="14" t="s">
        <v>9835</v>
      </c>
      <c r="B4861" s="44" t="s">
        <v>9836</v>
      </c>
      <c r="C4861" s="45" t="s">
        <v>145</v>
      </c>
      <c r="D4861" s="45" t="s">
        <v>148</v>
      </c>
      <c r="E4861" s="14">
        <v>0</v>
      </c>
      <c r="F4861" s="18" t="s">
        <v>230</v>
      </c>
    </row>
    <row r="4862" spans="1:6" x14ac:dyDescent="0.15">
      <c r="A4862" s="14" t="s">
        <v>9837</v>
      </c>
      <c r="B4862" s="44" t="s">
        <v>9838</v>
      </c>
      <c r="C4862" s="45" t="s">
        <v>498</v>
      </c>
      <c r="D4862" s="45" t="s">
        <v>498</v>
      </c>
      <c r="E4862" s="14">
        <v>0</v>
      </c>
      <c r="F4862" s="18" t="s">
        <v>230</v>
      </c>
    </row>
    <row r="4863" spans="1:6" x14ac:dyDescent="0.15">
      <c r="A4863" s="14" t="s">
        <v>9839</v>
      </c>
      <c r="B4863" s="44" t="s">
        <v>9814</v>
      </c>
      <c r="C4863" s="45" t="s">
        <v>145</v>
      </c>
      <c r="D4863" s="45" t="s">
        <v>148</v>
      </c>
      <c r="E4863" s="14">
        <v>0</v>
      </c>
      <c r="F4863" s="18" t="s">
        <v>230</v>
      </c>
    </row>
    <row r="4864" spans="1:6" x14ac:dyDescent="0.15">
      <c r="A4864" s="14" t="s">
        <v>9840</v>
      </c>
      <c r="B4864" s="44" t="s">
        <v>9841</v>
      </c>
      <c r="C4864" s="45" t="s">
        <v>498</v>
      </c>
      <c r="D4864" s="45" t="s">
        <v>498</v>
      </c>
      <c r="E4864" s="14">
        <v>0</v>
      </c>
      <c r="F4864" s="18" t="s">
        <v>230</v>
      </c>
    </row>
    <row r="4865" spans="1:6" x14ac:dyDescent="0.15">
      <c r="A4865" s="54" t="s">
        <v>9842</v>
      </c>
      <c r="B4865" s="51" t="s">
        <v>9843</v>
      </c>
      <c r="C4865" s="55" t="s">
        <v>145</v>
      </c>
      <c r="D4865" s="55" t="s">
        <v>148</v>
      </c>
      <c r="E4865" s="14">
        <v>779</v>
      </c>
      <c r="F4865" s="59" t="s">
        <v>230</v>
      </c>
    </row>
    <row r="4866" spans="1:6" x14ac:dyDescent="0.15">
      <c r="A4866" s="50" t="s">
        <v>9844</v>
      </c>
      <c r="B4866" s="51" t="s">
        <v>9845</v>
      </c>
      <c r="C4866" s="37" t="s">
        <v>498</v>
      </c>
      <c r="D4866" s="37" t="s">
        <v>498</v>
      </c>
      <c r="E4866" s="14">
        <v>779</v>
      </c>
      <c r="F4866" s="37" t="s">
        <v>230</v>
      </c>
    </row>
    <row r="4867" spans="1:6" x14ac:dyDescent="0.15">
      <c r="A4867" s="12" t="s">
        <v>9846</v>
      </c>
      <c r="B4867" s="26" t="s">
        <v>9847</v>
      </c>
      <c r="C4867" s="13" t="s">
        <v>145</v>
      </c>
      <c r="D4867" s="13" t="s">
        <v>148</v>
      </c>
      <c r="E4867" s="14">
        <v>390</v>
      </c>
      <c r="F4867" s="13" t="s">
        <v>230</v>
      </c>
    </row>
    <row r="4868" spans="1:6" x14ac:dyDescent="0.15">
      <c r="A4868" s="12" t="s">
        <v>9848</v>
      </c>
      <c r="B4868" s="26" t="s">
        <v>9849</v>
      </c>
      <c r="C4868" s="13" t="s">
        <v>498</v>
      </c>
      <c r="D4868" s="13" t="s">
        <v>498</v>
      </c>
      <c r="E4868" s="14">
        <v>390</v>
      </c>
      <c r="F4868" s="13" t="s">
        <v>230</v>
      </c>
    </row>
    <row r="4869" spans="1:6" x14ac:dyDescent="0.15">
      <c r="A4869" s="50" t="s">
        <v>9850</v>
      </c>
      <c r="B4869" s="51" t="s">
        <v>9851</v>
      </c>
      <c r="C4869" s="37" t="s">
        <v>498</v>
      </c>
      <c r="D4869" s="37" t="s">
        <v>498</v>
      </c>
      <c r="E4869" s="14">
        <v>747</v>
      </c>
      <c r="F4869" s="37" t="s">
        <v>230</v>
      </c>
    </row>
    <row r="4870" spans="1:6" x14ac:dyDescent="0.15">
      <c r="A4870" s="50" t="s">
        <v>9852</v>
      </c>
      <c r="B4870" s="51" t="s">
        <v>9853</v>
      </c>
      <c r="C4870" s="37" t="s">
        <v>498</v>
      </c>
      <c r="D4870" s="37" t="s">
        <v>498</v>
      </c>
      <c r="E4870" s="14">
        <v>1011</v>
      </c>
      <c r="F4870" s="37" t="s">
        <v>230</v>
      </c>
    </row>
    <row r="4871" spans="1:6" x14ac:dyDescent="0.15">
      <c r="A4871" s="54" t="s">
        <v>9854</v>
      </c>
      <c r="B4871" s="51" t="s">
        <v>9855</v>
      </c>
      <c r="C4871" s="55" t="s">
        <v>145</v>
      </c>
      <c r="D4871" s="55" t="s">
        <v>148</v>
      </c>
      <c r="E4871" s="14">
        <v>1011</v>
      </c>
      <c r="F4871" s="59" t="s">
        <v>230</v>
      </c>
    </row>
    <row r="4872" spans="1:6" x14ac:dyDescent="0.15">
      <c r="A4872" s="50" t="s">
        <v>9856</v>
      </c>
      <c r="B4872" s="51" t="s">
        <v>9857</v>
      </c>
      <c r="C4872" s="37" t="s">
        <v>145</v>
      </c>
      <c r="D4872" s="37" t="s">
        <v>148</v>
      </c>
      <c r="E4872" s="14">
        <v>747</v>
      </c>
      <c r="F4872" s="37" t="s">
        <v>230</v>
      </c>
    </row>
    <row r="4873" spans="1:6" x14ac:dyDescent="0.15">
      <c r="A4873" s="50" t="s">
        <v>9858</v>
      </c>
      <c r="B4873" s="63" t="s">
        <v>9859</v>
      </c>
      <c r="C4873" s="37" t="s">
        <v>145</v>
      </c>
      <c r="D4873" s="37" t="s">
        <v>148</v>
      </c>
      <c r="E4873" s="14">
        <v>1079</v>
      </c>
      <c r="F4873" s="27" t="s">
        <v>230</v>
      </c>
    </row>
    <row r="4874" spans="1:6" x14ac:dyDescent="0.15">
      <c r="A4874" s="50" t="s">
        <v>9860</v>
      </c>
      <c r="B4874" s="63" t="s">
        <v>9861</v>
      </c>
      <c r="C4874" s="37" t="s">
        <v>498</v>
      </c>
      <c r="D4874" s="37" t="s">
        <v>498</v>
      </c>
      <c r="E4874" s="14">
        <v>1079</v>
      </c>
      <c r="F4874" s="27" t="s">
        <v>230</v>
      </c>
    </row>
    <row r="4875" spans="1:6" x14ac:dyDescent="0.15">
      <c r="A4875" s="54" t="s">
        <v>9862</v>
      </c>
      <c r="B4875" s="51" t="s">
        <v>9863</v>
      </c>
      <c r="C4875" s="55" t="s">
        <v>145</v>
      </c>
      <c r="D4875" s="55" t="s">
        <v>148</v>
      </c>
      <c r="E4875" s="14">
        <v>196</v>
      </c>
      <c r="F4875" s="59" t="s">
        <v>230</v>
      </c>
    </row>
    <row r="4876" spans="1:6" x14ac:dyDescent="0.15">
      <c r="A4876" s="50" t="s">
        <v>9864</v>
      </c>
      <c r="B4876" s="51" t="s">
        <v>9865</v>
      </c>
      <c r="C4876" s="37" t="s">
        <v>498</v>
      </c>
      <c r="D4876" s="37" t="s">
        <v>498</v>
      </c>
      <c r="E4876" s="14">
        <v>196</v>
      </c>
      <c r="F4876" s="37" t="s">
        <v>230</v>
      </c>
    </row>
    <row r="4877" spans="1:6" x14ac:dyDescent="0.15">
      <c r="A4877" s="12" t="s">
        <v>9866</v>
      </c>
      <c r="B4877" s="26" t="s">
        <v>9867</v>
      </c>
      <c r="C4877" s="13" t="s">
        <v>146</v>
      </c>
      <c r="D4877" s="13" t="s">
        <v>148</v>
      </c>
      <c r="E4877" s="14">
        <v>0</v>
      </c>
      <c r="F4877" s="13" t="s">
        <v>230</v>
      </c>
    </row>
    <row r="4878" spans="1:6" x14ac:dyDescent="0.15">
      <c r="A4878" s="12" t="s">
        <v>9868</v>
      </c>
      <c r="B4878" s="26" t="s">
        <v>9869</v>
      </c>
      <c r="C4878" s="13" t="s">
        <v>501</v>
      </c>
      <c r="D4878" s="13" t="s">
        <v>501</v>
      </c>
      <c r="E4878" s="14">
        <v>0</v>
      </c>
      <c r="F4878" s="13" t="s">
        <v>230</v>
      </c>
    </row>
    <row r="4879" spans="1:6" x14ac:dyDescent="0.15">
      <c r="A4879" s="12" t="s">
        <v>9870</v>
      </c>
      <c r="B4879" s="26" t="s">
        <v>9871</v>
      </c>
      <c r="C4879" s="13" t="s">
        <v>146</v>
      </c>
      <c r="D4879" s="13" t="s">
        <v>148</v>
      </c>
      <c r="E4879" s="14">
        <v>2637</v>
      </c>
      <c r="F4879" s="13" t="s">
        <v>230</v>
      </c>
    </row>
    <row r="4880" spans="1:6" x14ac:dyDescent="0.15">
      <c r="A4880" s="12" t="s">
        <v>9872</v>
      </c>
      <c r="B4880" s="26" t="s">
        <v>9873</v>
      </c>
      <c r="C4880" s="13" t="s">
        <v>501</v>
      </c>
      <c r="D4880" s="13" t="s">
        <v>148</v>
      </c>
      <c r="E4880" s="14">
        <v>2637</v>
      </c>
      <c r="F4880" s="13" t="s">
        <v>230</v>
      </c>
    </row>
    <row r="4881" spans="1:6" x14ac:dyDescent="0.15">
      <c r="A4881" s="12" t="s">
        <v>9874</v>
      </c>
      <c r="B4881" s="26" t="s">
        <v>9875</v>
      </c>
      <c r="C4881" s="13" t="s">
        <v>146</v>
      </c>
      <c r="D4881" s="13" t="s">
        <v>148</v>
      </c>
      <c r="E4881" s="14">
        <v>483</v>
      </c>
      <c r="F4881" s="13" t="s">
        <v>230</v>
      </c>
    </row>
    <row r="4882" spans="1:6" x14ac:dyDescent="0.15">
      <c r="A4882" s="12" t="s">
        <v>9876</v>
      </c>
      <c r="B4882" s="26" t="s">
        <v>9877</v>
      </c>
      <c r="C4882" s="13" t="s">
        <v>501</v>
      </c>
      <c r="D4882" s="13" t="s">
        <v>501</v>
      </c>
      <c r="E4882" s="14">
        <v>483</v>
      </c>
      <c r="F4882" s="13" t="s">
        <v>230</v>
      </c>
    </row>
    <row r="4883" spans="1:6" x14ac:dyDescent="0.15">
      <c r="A4883" s="12" t="s">
        <v>9878</v>
      </c>
      <c r="B4883" s="26" t="s">
        <v>9879</v>
      </c>
      <c r="C4883" s="13" t="s">
        <v>146</v>
      </c>
      <c r="D4883" s="13" t="s">
        <v>148</v>
      </c>
      <c r="E4883" s="14">
        <v>483</v>
      </c>
      <c r="F4883" s="13" t="s">
        <v>230</v>
      </c>
    </row>
    <row r="4884" spans="1:6" x14ac:dyDescent="0.15">
      <c r="A4884" s="12" t="s">
        <v>9880</v>
      </c>
      <c r="B4884" s="26" t="s">
        <v>9881</v>
      </c>
      <c r="C4884" s="13" t="s">
        <v>501</v>
      </c>
      <c r="D4884" s="13" t="s">
        <v>501</v>
      </c>
      <c r="E4884" s="14">
        <v>483</v>
      </c>
      <c r="F4884" s="13" t="s">
        <v>230</v>
      </c>
    </row>
    <row r="4885" spans="1:6" x14ac:dyDescent="0.15">
      <c r="A4885" s="12" t="s">
        <v>9882</v>
      </c>
      <c r="B4885" s="26" t="s">
        <v>9883</v>
      </c>
      <c r="C4885" s="13" t="s">
        <v>146</v>
      </c>
      <c r="D4885" s="13" t="s">
        <v>148</v>
      </c>
      <c r="E4885" s="14">
        <v>307</v>
      </c>
      <c r="F4885" s="13" t="s">
        <v>230</v>
      </c>
    </row>
    <row r="4886" spans="1:6" x14ac:dyDescent="0.15">
      <c r="A4886" s="12" t="s">
        <v>9884</v>
      </c>
      <c r="B4886" s="26" t="s">
        <v>9885</v>
      </c>
      <c r="C4886" s="13" t="s">
        <v>501</v>
      </c>
      <c r="D4886" s="13" t="s">
        <v>501</v>
      </c>
      <c r="E4886" s="14">
        <v>307</v>
      </c>
      <c r="F4886" s="13" t="s">
        <v>230</v>
      </c>
    </row>
    <row r="4887" spans="1:6" x14ac:dyDescent="0.15">
      <c r="A4887" s="12" t="s">
        <v>9886</v>
      </c>
      <c r="B4887" s="26" t="s">
        <v>9887</v>
      </c>
      <c r="C4887" s="13" t="s">
        <v>146</v>
      </c>
      <c r="D4887" s="13" t="s">
        <v>148</v>
      </c>
      <c r="E4887" s="14">
        <v>0</v>
      </c>
      <c r="F4887" s="13" t="s">
        <v>230</v>
      </c>
    </row>
    <row r="4888" spans="1:6" x14ac:dyDescent="0.15">
      <c r="A4888" s="12" t="s">
        <v>9888</v>
      </c>
      <c r="B4888" s="26" t="s">
        <v>9889</v>
      </c>
      <c r="C4888" s="13" t="s">
        <v>501</v>
      </c>
      <c r="D4888" s="13" t="s">
        <v>501</v>
      </c>
      <c r="E4888" s="14">
        <v>0</v>
      </c>
      <c r="F4888" s="13" t="s">
        <v>230</v>
      </c>
    </row>
    <row r="4889" spans="1:6" x14ac:dyDescent="0.15">
      <c r="A4889" s="12" t="s">
        <v>9890</v>
      </c>
      <c r="B4889" s="26" t="s">
        <v>9891</v>
      </c>
      <c r="C4889" s="13" t="s">
        <v>146</v>
      </c>
      <c r="D4889" s="13" t="s">
        <v>148</v>
      </c>
      <c r="E4889" s="14">
        <v>483</v>
      </c>
      <c r="F4889" s="13" t="s">
        <v>230</v>
      </c>
    </row>
    <row r="4890" spans="1:6" x14ac:dyDescent="0.15">
      <c r="A4890" s="12" t="s">
        <v>9892</v>
      </c>
      <c r="B4890" s="26" t="s">
        <v>9893</v>
      </c>
      <c r="C4890" s="13" t="s">
        <v>501</v>
      </c>
      <c r="D4890" s="13" t="s">
        <v>501</v>
      </c>
      <c r="E4890" s="14">
        <v>483</v>
      </c>
      <c r="F4890" s="13" t="s">
        <v>230</v>
      </c>
    </row>
    <row r="4891" spans="1:6" x14ac:dyDescent="0.15">
      <c r="A4891" s="14" t="s">
        <v>9894</v>
      </c>
      <c r="B4891" s="26" t="s">
        <v>9895</v>
      </c>
      <c r="C4891" s="45" t="s">
        <v>146</v>
      </c>
      <c r="D4891" s="45" t="s">
        <v>147</v>
      </c>
      <c r="E4891" s="14">
        <v>0</v>
      </c>
      <c r="F4891" s="18" t="s">
        <v>230</v>
      </c>
    </row>
    <row r="4892" spans="1:6" x14ac:dyDescent="0.15">
      <c r="A4892" s="14" t="s">
        <v>9896</v>
      </c>
      <c r="B4892" s="44" t="s">
        <v>9897</v>
      </c>
      <c r="C4892" s="45" t="s">
        <v>501</v>
      </c>
      <c r="D4892" s="45" t="s">
        <v>501</v>
      </c>
      <c r="E4892" s="14">
        <v>0</v>
      </c>
      <c r="F4892" s="18" t="s">
        <v>230</v>
      </c>
    </row>
    <row r="4893" spans="1:6" x14ac:dyDescent="0.15">
      <c r="A4893" s="12" t="s">
        <v>9898</v>
      </c>
      <c r="B4893" s="26" t="s">
        <v>9899</v>
      </c>
      <c r="C4893" s="13" t="s">
        <v>146</v>
      </c>
      <c r="D4893" s="13" t="s">
        <v>148</v>
      </c>
      <c r="E4893" s="14">
        <v>0</v>
      </c>
      <c r="F4893" s="13" t="s">
        <v>230</v>
      </c>
    </row>
    <row r="4894" spans="1:6" x14ac:dyDescent="0.15">
      <c r="A4894" s="12" t="s">
        <v>9900</v>
      </c>
      <c r="B4894" s="26" t="s">
        <v>9901</v>
      </c>
      <c r="C4894" s="13" t="s">
        <v>501</v>
      </c>
      <c r="D4894" s="13" t="s">
        <v>501</v>
      </c>
      <c r="E4894" s="14">
        <v>0</v>
      </c>
      <c r="F4894" s="13" t="s">
        <v>230</v>
      </c>
    </row>
    <row r="4895" spans="1:6" x14ac:dyDescent="0.15">
      <c r="A4895" s="12" t="s">
        <v>9902</v>
      </c>
      <c r="B4895" s="26" t="s">
        <v>9903</v>
      </c>
      <c r="C4895" s="13" t="s">
        <v>146</v>
      </c>
      <c r="D4895" s="13" t="s">
        <v>148</v>
      </c>
      <c r="E4895" s="14">
        <v>0</v>
      </c>
      <c r="F4895" s="13" t="s">
        <v>230</v>
      </c>
    </row>
    <row r="4896" spans="1:6" x14ac:dyDescent="0.15">
      <c r="A4896" s="12" t="s">
        <v>9904</v>
      </c>
      <c r="B4896" s="26" t="s">
        <v>9905</v>
      </c>
      <c r="C4896" s="13" t="s">
        <v>501</v>
      </c>
      <c r="D4896" s="13" t="s">
        <v>501</v>
      </c>
      <c r="E4896" s="14">
        <v>0</v>
      </c>
      <c r="F4896" s="13" t="s">
        <v>230</v>
      </c>
    </row>
    <row r="4897" spans="1:6" x14ac:dyDescent="0.15">
      <c r="A4897" s="14" t="s">
        <v>9906</v>
      </c>
      <c r="B4897" s="44" t="s">
        <v>9907</v>
      </c>
      <c r="C4897" s="45" t="s">
        <v>501</v>
      </c>
      <c r="D4897" s="45" t="s">
        <v>501</v>
      </c>
      <c r="E4897" s="14">
        <v>0</v>
      </c>
      <c r="F4897" s="18" t="s">
        <v>230</v>
      </c>
    </row>
    <row r="4898" spans="1:6" x14ac:dyDescent="0.15">
      <c r="A4898" s="14" t="s">
        <v>9908</v>
      </c>
      <c r="B4898" s="44" t="s">
        <v>9909</v>
      </c>
      <c r="C4898" s="45" t="s">
        <v>146</v>
      </c>
      <c r="D4898" s="45" t="s">
        <v>147</v>
      </c>
      <c r="E4898" s="14">
        <v>0</v>
      </c>
      <c r="F4898" s="18" t="s">
        <v>230</v>
      </c>
    </row>
    <row r="4899" spans="1:6" x14ac:dyDescent="0.15">
      <c r="A4899" s="12" t="s">
        <v>9910</v>
      </c>
      <c r="B4899" s="26" t="s">
        <v>9911</v>
      </c>
      <c r="C4899" s="13" t="s">
        <v>146</v>
      </c>
      <c r="D4899" s="13" t="s">
        <v>148</v>
      </c>
      <c r="E4899" s="14">
        <v>0</v>
      </c>
      <c r="F4899" s="13" t="s">
        <v>230</v>
      </c>
    </row>
    <row r="4900" spans="1:6" x14ac:dyDescent="0.15">
      <c r="A4900" s="12" t="s">
        <v>9912</v>
      </c>
      <c r="B4900" s="26" t="s">
        <v>9913</v>
      </c>
      <c r="C4900" s="13" t="s">
        <v>146</v>
      </c>
      <c r="D4900" s="13" t="s">
        <v>148</v>
      </c>
      <c r="E4900" s="14">
        <v>0</v>
      </c>
      <c r="F4900" s="13" t="s">
        <v>230</v>
      </c>
    </row>
    <row r="4901" spans="1:6" x14ac:dyDescent="0.15">
      <c r="A4901" s="12" t="s">
        <v>9914</v>
      </c>
      <c r="B4901" s="26" t="s">
        <v>9915</v>
      </c>
      <c r="C4901" s="13" t="s">
        <v>501</v>
      </c>
      <c r="D4901" s="13" t="s">
        <v>501</v>
      </c>
      <c r="E4901" s="14">
        <v>0</v>
      </c>
      <c r="F4901" s="13" t="s">
        <v>230</v>
      </c>
    </row>
    <row r="4902" spans="1:6" x14ac:dyDescent="0.15">
      <c r="A4902" s="14" t="s">
        <v>9916</v>
      </c>
      <c r="B4902" s="44" t="s">
        <v>9917</v>
      </c>
      <c r="C4902" s="45" t="s">
        <v>146</v>
      </c>
      <c r="D4902" s="45" t="s">
        <v>147</v>
      </c>
      <c r="E4902" s="14">
        <v>0</v>
      </c>
      <c r="F4902" s="18" t="s">
        <v>230</v>
      </c>
    </row>
    <row r="4903" spans="1:6" x14ac:dyDescent="0.15">
      <c r="A4903" s="14" t="s">
        <v>9918</v>
      </c>
      <c r="B4903" s="44" t="s">
        <v>9919</v>
      </c>
      <c r="C4903" s="45" t="s">
        <v>501</v>
      </c>
      <c r="D4903" s="45" t="s">
        <v>501</v>
      </c>
      <c r="E4903" s="14">
        <v>0</v>
      </c>
      <c r="F4903" s="18" t="s">
        <v>230</v>
      </c>
    </row>
    <row r="4904" spans="1:6" x14ac:dyDescent="0.15">
      <c r="A4904" s="12" t="s">
        <v>9920</v>
      </c>
      <c r="B4904" s="26" t="s">
        <v>9921</v>
      </c>
      <c r="C4904" s="13" t="s">
        <v>501</v>
      </c>
      <c r="D4904" s="13" t="s">
        <v>501</v>
      </c>
      <c r="E4904" s="14">
        <v>0</v>
      </c>
      <c r="F4904" s="13" t="s">
        <v>230</v>
      </c>
    </row>
    <row r="4905" spans="1:6" x14ac:dyDescent="0.15">
      <c r="A4905" s="14" t="s">
        <v>9922</v>
      </c>
      <c r="B4905" s="44" t="s">
        <v>9923</v>
      </c>
      <c r="C4905" s="45" t="s">
        <v>501</v>
      </c>
      <c r="D4905" s="45" t="s">
        <v>501</v>
      </c>
      <c r="E4905" s="14">
        <v>0</v>
      </c>
      <c r="F4905" s="18" t="s">
        <v>230</v>
      </c>
    </row>
    <row r="4906" spans="1:6" x14ac:dyDescent="0.15">
      <c r="A4906" s="14" t="s">
        <v>9924</v>
      </c>
      <c r="B4906" s="44" t="s">
        <v>9925</v>
      </c>
      <c r="C4906" s="45" t="s">
        <v>501</v>
      </c>
      <c r="D4906" s="45" t="s">
        <v>501</v>
      </c>
      <c r="E4906" s="14">
        <v>0</v>
      </c>
      <c r="F4906" s="18" t="s">
        <v>230</v>
      </c>
    </row>
    <row r="4907" spans="1:6" x14ac:dyDescent="0.15">
      <c r="A4907" s="14" t="s">
        <v>9926</v>
      </c>
      <c r="B4907" s="44" t="s">
        <v>9927</v>
      </c>
      <c r="C4907" s="45" t="s">
        <v>146</v>
      </c>
      <c r="D4907" s="45" t="s">
        <v>147</v>
      </c>
      <c r="E4907" s="14">
        <v>0</v>
      </c>
      <c r="F4907" s="18" t="s">
        <v>230</v>
      </c>
    </row>
    <row r="4908" spans="1:6" x14ac:dyDescent="0.15">
      <c r="A4908" s="14" t="s">
        <v>9928</v>
      </c>
      <c r="B4908" s="44" t="s">
        <v>9929</v>
      </c>
      <c r="C4908" s="45" t="s">
        <v>146</v>
      </c>
      <c r="D4908" s="45" t="s">
        <v>147</v>
      </c>
      <c r="E4908" s="14">
        <v>0</v>
      </c>
      <c r="F4908" s="18" t="s">
        <v>230</v>
      </c>
    </row>
    <row r="4909" spans="1:6" x14ac:dyDescent="0.15">
      <c r="A4909" s="14" t="s">
        <v>9930</v>
      </c>
      <c r="B4909" s="44" t="s">
        <v>9931</v>
      </c>
      <c r="C4909" s="45" t="s">
        <v>146</v>
      </c>
      <c r="D4909" s="45" t="s">
        <v>147</v>
      </c>
      <c r="E4909" s="14">
        <v>0</v>
      </c>
      <c r="F4909" s="18" t="s">
        <v>230</v>
      </c>
    </row>
    <row r="4910" spans="1:6" x14ac:dyDescent="0.15">
      <c r="A4910" s="14" t="s">
        <v>9932</v>
      </c>
      <c r="B4910" s="44" t="s">
        <v>9933</v>
      </c>
      <c r="C4910" s="45" t="s">
        <v>501</v>
      </c>
      <c r="D4910" s="45" t="s">
        <v>501</v>
      </c>
      <c r="E4910" s="14">
        <v>0</v>
      </c>
      <c r="F4910" s="18" t="s">
        <v>230</v>
      </c>
    </row>
    <row r="4911" spans="1:6" x14ac:dyDescent="0.15">
      <c r="A4911" s="14" t="s">
        <v>9934</v>
      </c>
      <c r="B4911" s="44" t="s">
        <v>9909</v>
      </c>
      <c r="C4911" s="45" t="s">
        <v>146</v>
      </c>
      <c r="D4911" s="45" t="s">
        <v>147</v>
      </c>
      <c r="E4911" s="14">
        <v>0</v>
      </c>
      <c r="F4911" s="18" t="s">
        <v>230</v>
      </c>
    </row>
    <row r="4912" spans="1:6" x14ac:dyDescent="0.15">
      <c r="A4912" s="14" t="s">
        <v>9935</v>
      </c>
      <c r="B4912" s="44" t="s">
        <v>9936</v>
      </c>
      <c r="C4912" s="45" t="s">
        <v>501</v>
      </c>
      <c r="D4912" s="45" t="s">
        <v>501</v>
      </c>
      <c r="E4912" s="14">
        <v>0</v>
      </c>
      <c r="F4912" s="18" t="s">
        <v>230</v>
      </c>
    </row>
    <row r="4913" spans="1:6" x14ac:dyDescent="0.15">
      <c r="A4913" s="12" t="s">
        <v>9937</v>
      </c>
      <c r="B4913" s="26" t="s">
        <v>9938</v>
      </c>
      <c r="C4913" s="13" t="s">
        <v>146</v>
      </c>
      <c r="D4913" s="13" t="s">
        <v>148</v>
      </c>
      <c r="E4913" s="14">
        <v>483</v>
      </c>
      <c r="F4913" s="13" t="s">
        <v>230</v>
      </c>
    </row>
    <row r="4914" spans="1:6" x14ac:dyDescent="0.15">
      <c r="A4914" s="12" t="s">
        <v>9939</v>
      </c>
      <c r="B4914" s="26" t="s">
        <v>9940</v>
      </c>
      <c r="C4914" s="13" t="s">
        <v>501</v>
      </c>
      <c r="D4914" s="13" t="s">
        <v>501</v>
      </c>
      <c r="E4914" s="14">
        <v>483</v>
      </c>
      <c r="F4914" s="13" t="s">
        <v>230</v>
      </c>
    </row>
    <row r="4915" spans="1:6" x14ac:dyDescent="0.15">
      <c r="A4915" s="12" t="s">
        <v>9941</v>
      </c>
      <c r="B4915" s="26" t="s">
        <v>9942</v>
      </c>
      <c r="C4915" s="13" t="s">
        <v>146</v>
      </c>
      <c r="D4915" s="13" t="s">
        <v>148</v>
      </c>
      <c r="E4915" s="14">
        <v>242</v>
      </c>
      <c r="F4915" s="13" t="s">
        <v>230</v>
      </c>
    </row>
    <row r="4916" spans="1:6" x14ac:dyDescent="0.15">
      <c r="A4916" s="12" t="s">
        <v>9943</v>
      </c>
      <c r="B4916" s="26" t="s">
        <v>9944</v>
      </c>
      <c r="C4916" s="13" t="s">
        <v>501</v>
      </c>
      <c r="D4916" s="13" t="s">
        <v>501</v>
      </c>
      <c r="E4916" s="14">
        <v>242</v>
      </c>
      <c r="F4916" s="13" t="s">
        <v>230</v>
      </c>
    </row>
    <row r="4917" spans="1:6" x14ac:dyDescent="0.15">
      <c r="A4917" s="12" t="s">
        <v>9945</v>
      </c>
      <c r="B4917" s="26" t="s">
        <v>9946</v>
      </c>
      <c r="C4917" s="13" t="s">
        <v>501</v>
      </c>
      <c r="D4917" s="13" t="s">
        <v>501</v>
      </c>
      <c r="E4917" s="14">
        <v>463</v>
      </c>
      <c r="F4917" s="13" t="s">
        <v>230</v>
      </c>
    </row>
    <row r="4918" spans="1:6" x14ac:dyDescent="0.15">
      <c r="A4918" s="12" t="s">
        <v>9947</v>
      </c>
      <c r="B4918" s="26" t="s">
        <v>9948</v>
      </c>
      <c r="C4918" s="13" t="s">
        <v>501</v>
      </c>
      <c r="D4918" s="13" t="s">
        <v>501</v>
      </c>
      <c r="E4918" s="14">
        <v>627</v>
      </c>
      <c r="F4918" s="13" t="s">
        <v>230</v>
      </c>
    </row>
    <row r="4919" spans="1:6" x14ac:dyDescent="0.15">
      <c r="A4919" s="12" t="s">
        <v>9949</v>
      </c>
      <c r="B4919" s="26" t="s">
        <v>9950</v>
      </c>
      <c r="C4919" s="13" t="s">
        <v>146</v>
      </c>
      <c r="D4919" s="13" t="s">
        <v>148</v>
      </c>
      <c r="E4919" s="14">
        <v>627</v>
      </c>
      <c r="F4919" s="13" t="s">
        <v>230</v>
      </c>
    </row>
    <row r="4920" spans="1:6" x14ac:dyDescent="0.15">
      <c r="A4920" s="12" t="s">
        <v>9951</v>
      </c>
      <c r="B4920" s="26" t="s">
        <v>9952</v>
      </c>
      <c r="C4920" s="13" t="s">
        <v>146</v>
      </c>
      <c r="D4920" s="13" t="s">
        <v>148</v>
      </c>
      <c r="E4920" s="14">
        <v>463</v>
      </c>
      <c r="F4920" s="13" t="s">
        <v>230</v>
      </c>
    </row>
    <row r="4921" spans="1:6" x14ac:dyDescent="0.15">
      <c r="A4921" s="12" t="s">
        <v>9953</v>
      </c>
      <c r="B4921" s="26" t="s">
        <v>9954</v>
      </c>
      <c r="C4921" s="13" t="s">
        <v>146</v>
      </c>
      <c r="D4921" s="13" t="s">
        <v>148</v>
      </c>
      <c r="E4921" s="14">
        <v>669</v>
      </c>
      <c r="F4921" s="13" t="s">
        <v>230</v>
      </c>
    </row>
    <row r="4922" spans="1:6" x14ac:dyDescent="0.15">
      <c r="A4922" s="12" t="s">
        <v>9955</v>
      </c>
      <c r="B4922" s="26" t="s">
        <v>9956</v>
      </c>
      <c r="C4922" s="13" t="s">
        <v>501</v>
      </c>
      <c r="D4922" s="13" t="s">
        <v>501</v>
      </c>
      <c r="E4922" s="14">
        <v>669</v>
      </c>
      <c r="F4922" s="13" t="s">
        <v>230</v>
      </c>
    </row>
    <row r="4923" spans="1:6" x14ac:dyDescent="0.15">
      <c r="A4923" s="12" t="s">
        <v>9957</v>
      </c>
      <c r="B4923" s="26" t="s">
        <v>9958</v>
      </c>
      <c r="C4923" s="13" t="s">
        <v>146</v>
      </c>
      <c r="D4923" s="13" t="s">
        <v>148</v>
      </c>
      <c r="E4923" s="14">
        <v>122</v>
      </c>
      <c r="F4923" s="13" t="s">
        <v>230</v>
      </c>
    </row>
    <row r="4924" spans="1:6" x14ac:dyDescent="0.15">
      <c r="A4924" s="12" t="s">
        <v>9959</v>
      </c>
      <c r="B4924" s="26" t="s">
        <v>9960</v>
      </c>
      <c r="C4924" s="13" t="s">
        <v>501</v>
      </c>
      <c r="D4924" s="13" t="s">
        <v>501</v>
      </c>
      <c r="E4924" s="14">
        <v>122</v>
      </c>
      <c r="F4924" s="13" t="s">
        <v>230</v>
      </c>
    </row>
    <row r="4925" spans="1:6" x14ac:dyDescent="0.15">
      <c r="A4925" s="54" t="s">
        <v>9961</v>
      </c>
      <c r="B4925" s="51" t="s">
        <v>9962</v>
      </c>
      <c r="C4925" s="55" t="s">
        <v>145</v>
      </c>
      <c r="D4925" s="55" t="s">
        <v>148</v>
      </c>
      <c r="E4925" s="14">
        <v>2.08</v>
      </c>
      <c r="F4925" s="55" t="s">
        <v>230</v>
      </c>
    </row>
    <row r="4926" spans="1:6" x14ac:dyDescent="0.15">
      <c r="A4926" s="54" t="s">
        <v>9963</v>
      </c>
      <c r="B4926" s="51" t="s">
        <v>9964</v>
      </c>
      <c r="C4926" s="55" t="s">
        <v>145</v>
      </c>
      <c r="D4926" s="55" t="s">
        <v>148</v>
      </c>
      <c r="E4926" s="14">
        <v>0.57999999999999996</v>
      </c>
      <c r="F4926" s="55" t="s">
        <v>230</v>
      </c>
    </row>
    <row r="4927" spans="1:6" x14ac:dyDescent="0.15">
      <c r="A4927" s="50" t="s">
        <v>9965</v>
      </c>
      <c r="B4927" s="51" t="s">
        <v>9966</v>
      </c>
      <c r="C4927" s="37" t="s">
        <v>498</v>
      </c>
      <c r="D4927" s="55" t="s">
        <v>498</v>
      </c>
      <c r="E4927" s="14">
        <v>0</v>
      </c>
      <c r="F4927" s="37" t="s">
        <v>230</v>
      </c>
    </row>
    <row r="4928" spans="1:6" x14ac:dyDescent="0.15">
      <c r="A4928" s="12" t="s">
        <v>9967</v>
      </c>
      <c r="B4928" s="12" t="s">
        <v>9968</v>
      </c>
      <c r="C4928" s="13" t="s">
        <v>146</v>
      </c>
      <c r="D4928" s="13" t="s">
        <v>147</v>
      </c>
      <c r="E4928" s="14">
        <v>654</v>
      </c>
      <c r="F4928" s="13" t="s">
        <v>230</v>
      </c>
    </row>
    <row r="4929" spans="1:6" x14ac:dyDescent="0.15">
      <c r="A4929" s="12" t="s">
        <v>9969</v>
      </c>
      <c r="B4929" s="12" t="s">
        <v>9970</v>
      </c>
      <c r="C4929" s="13" t="s">
        <v>501</v>
      </c>
      <c r="D4929" s="12" t="s">
        <v>147</v>
      </c>
      <c r="E4929" s="14">
        <v>654</v>
      </c>
      <c r="F4929" s="13" t="s">
        <v>230</v>
      </c>
    </row>
    <row r="4930" spans="1:6" x14ac:dyDescent="0.15">
      <c r="A4930" s="12" t="s">
        <v>9971</v>
      </c>
      <c r="B4930" s="12" t="s">
        <v>9972</v>
      </c>
      <c r="C4930" s="13" t="s">
        <v>146</v>
      </c>
      <c r="D4930" s="13" t="s">
        <v>147</v>
      </c>
      <c r="E4930" s="14">
        <v>1308</v>
      </c>
      <c r="F4930" s="13" t="s">
        <v>230</v>
      </c>
    </row>
    <row r="4931" spans="1:6" x14ac:dyDescent="0.15">
      <c r="A4931" s="12" t="s">
        <v>9973</v>
      </c>
      <c r="B4931" s="12" t="s">
        <v>9974</v>
      </c>
      <c r="C4931" s="13" t="s">
        <v>501</v>
      </c>
      <c r="D4931" s="12" t="s">
        <v>147</v>
      </c>
      <c r="E4931" s="14">
        <v>1308</v>
      </c>
      <c r="F4931" s="13" t="s">
        <v>230</v>
      </c>
    </row>
    <row r="4932" spans="1:6" x14ac:dyDescent="0.15">
      <c r="A4932" s="12" t="s">
        <v>9975</v>
      </c>
      <c r="B4932" s="12" t="s">
        <v>9976</v>
      </c>
      <c r="C4932" s="13" t="s">
        <v>146</v>
      </c>
      <c r="D4932" s="13" t="s">
        <v>147</v>
      </c>
      <c r="E4932" s="14">
        <v>450</v>
      </c>
      <c r="F4932" s="13" t="s">
        <v>230</v>
      </c>
    </row>
    <row r="4933" spans="1:6" x14ac:dyDescent="0.15">
      <c r="A4933" s="12" t="s">
        <v>9977</v>
      </c>
      <c r="B4933" s="12" t="s">
        <v>9978</v>
      </c>
      <c r="C4933" s="13" t="s">
        <v>501</v>
      </c>
      <c r="D4933" s="12" t="s">
        <v>147</v>
      </c>
      <c r="E4933" s="14">
        <v>450</v>
      </c>
      <c r="F4933" s="13" t="s">
        <v>230</v>
      </c>
    </row>
    <row r="4934" spans="1:6" x14ac:dyDescent="0.15">
      <c r="A4934" s="12" t="s">
        <v>9979</v>
      </c>
      <c r="B4934" s="12" t="s">
        <v>9980</v>
      </c>
      <c r="C4934" s="13" t="s">
        <v>146</v>
      </c>
      <c r="D4934" s="13" t="s">
        <v>147</v>
      </c>
      <c r="E4934" s="14">
        <v>654</v>
      </c>
      <c r="F4934" s="13" t="s">
        <v>230</v>
      </c>
    </row>
    <row r="4935" spans="1:6" x14ac:dyDescent="0.15">
      <c r="A4935" s="12" t="s">
        <v>9981</v>
      </c>
      <c r="B4935" s="12" t="s">
        <v>9982</v>
      </c>
      <c r="C4935" s="13" t="s">
        <v>501</v>
      </c>
      <c r="D4935" s="12" t="s">
        <v>147</v>
      </c>
      <c r="E4935" s="14">
        <v>654</v>
      </c>
      <c r="F4935" s="13" t="s">
        <v>230</v>
      </c>
    </row>
    <row r="4936" spans="1:6" x14ac:dyDescent="0.15">
      <c r="A4936" s="12" t="s">
        <v>9983</v>
      </c>
      <c r="B4936" s="12" t="s">
        <v>9984</v>
      </c>
      <c r="C4936" s="13" t="s">
        <v>146</v>
      </c>
      <c r="D4936" s="13" t="s">
        <v>147</v>
      </c>
      <c r="E4936" s="14">
        <v>1308</v>
      </c>
      <c r="F4936" s="13" t="s">
        <v>230</v>
      </c>
    </row>
    <row r="4937" spans="1:6" x14ac:dyDescent="0.15">
      <c r="A4937" s="12" t="s">
        <v>9985</v>
      </c>
      <c r="B4937" s="12" t="s">
        <v>9986</v>
      </c>
      <c r="C4937" s="13" t="s">
        <v>501</v>
      </c>
      <c r="D4937" s="12" t="s">
        <v>147</v>
      </c>
      <c r="E4937" s="14">
        <v>1308</v>
      </c>
      <c r="F4937" s="13" t="s">
        <v>230</v>
      </c>
    </row>
    <row r="4938" spans="1:6" x14ac:dyDescent="0.15">
      <c r="A4938" s="12" t="s">
        <v>9987</v>
      </c>
      <c r="B4938" s="12" t="s">
        <v>9988</v>
      </c>
      <c r="C4938" s="13" t="s">
        <v>146</v>
      </c>
      <c r="D4938" s="13" t="s">
        <v>147</v>
      </c>
      <c r="E4938" s="14">
        <v>450</v>
      </c>
      <c r="F4938" s="13" t="s">
        <v>230</v>
      </c>
    </row>
    <row r="4939" spans="1:6" x14ac:dyDescent="0.15">
      <c r="A4939" s="12" t="s">
        <v>9989</v>
      </c>
      <c r="B4939" s="12" t="s">
        <v>9990</v>
      </c>
      <c r="C4939" s="13" t="s">
        <v>501</v>
      </c>
      <c r="D4939" s="12" t="s">
        <v>147</v>
      </c>
      <c r="E4939" s="14">
        <v>450</v>
      </c>
      <c r="F4939" s="13" t="s">
        <v>230</v>
      </c>
    </row>
    <row r="4940" spans="1:6" x14ac:dyDescent="0.15">
      <c r="A4940" s="54" t="s">
        <v>9991</v>
      </c>
      <c r="B4940" s="51" t="s">
        <v>9992</v>
      </c>
      <c r="C4940" s="55" t="s">
        <v>145</v>
      </c>
      <c r="D4940" s="55"/>
      <c r="E4940" s="14">
        <v>381</v>
      </c>
      <c r="F4940" s="55" t="s">
        <v>230</v>
      </c>
    </row>
    <row r="4941" spans="1:6" x14ac:dyDescent="0.15">
      <c r="A4941" s="54" t="s">
        <v>9993</v>
      </c>
      <c r="B4941" s="51" t="s">
        <v>9994</v>
      </c>
      <c r="C4941" s="55" t="s">
        <v>145</v>
      </c>
      <c r="D4941" s="55"/>
      <c r="E4941" s="14">
        <v>398</v>
      </c>
      <c r="F4941" s="55" t="s">
        <v>230</v>
      </c>
    </row>
    <row r="4942" spans="1:6" x14ac:dyDescent="0.15">
      <c r="A4942" s="54" t="s">
        <v>9995</v>
      </c>
      <c r="B4942" s="51" t="s">
        <v>9996</v>
      </c>
      <c r="C4942" s="55" t="s">
        <v>145</v>
      </c>
      <c r="D4942" s="55"/>
      <c r="E4942" s="14">
        <v>159</v>
      </c>
      <c r="F4942" s="55" t="s">
        <v>230</v>
      </c>
    </row>
    <row r="4943" spans="1:6" x14ac:dyDescent="0.15">
      <c r="A4943" s="54" t="s">
        <v>9997</v>
      </c>
      <c r="B4943" s="51" t="s">
        <v>9998</v>
      </c>
      <c r="C4943" s="55" t="s">
        <v>145</v>
      </c>
      <c r="D4943" s="55"/>
      <c r="E4943" s="14">
        <v>262</v>
      </c>
      <c r="F4943" s="55" t="s">
        <v>230</v>
      </c>
    </row>
    <row r="4944" spans="1:6" x14ac:dyDescent="0.15">
      <c r="A4944" s="54" t="s">
        <v>9999</v>
      </c>
      <c r="B4944" s="51" t="s">
        <v>10000</v>
      </c>
      <c r="C4944" s="55" t="s">
        <v>145</v>
      </c>
      <c r="D4944" s="55"/>
      <c r="E4944" s="14">
        <v>20</v>
      </c>
      <c r="F4944" s="55" t="s">
        <v>230</v>
      </c>
    </row>
    <row r="4945" spans="1:6" x14ac:dyDescent="0.15">
      <c r="A4945" s="54" t="s">
        <v>10001</v>
      </c>
      <c r="B4945" s="51" t="s">
        <v>10002</v>
      </c>
      <c r="C4945" s="55" t="s">
        <v>145</v>
      </c>
      <c r="D4945" s="55"/>
      <c r="E4945" s="14">
        <v>101</v>
      </c>
      <c r="F4945" s="55" t="s">
        <v>230</v>
      </c>
    </row>
    <row r="4946" spans="1:6" x14ac:dyDescent="0.15">
      <c r="A4946" s="54" t="s">
        <v>10003</v>
      </c>
      <c r="B4946" s="51" t="s">
        <v>10004</v>
      </c>
      <c r="C4946" s="55" t="s">
        <v>145</v>
      </c>
      <c r="D4946" s="55"/>
      <c r="E4946" s="14">
        <v>200</v>
      </c>
      <c r="F4946" s="55" t="s">
        <v>230</v>
      </c>
    </row>
    <row r="4947" spans="1:6" x14ac:dyDescent="0.15">
      <c r="A4947" s="54" t="s">
        <v>10005</v>
      </c>
      <c r="B4947" s="51" t="s">
        <v>10006</v>
      </c>
      <c r="C4947" s="55" t="s">
        <v>145</v>
      </c>
      <c r="D4947" s="55"/>
      <c r="E4947" s="14">
        <v>75</v>
      </c>
      <c r="F4947" s="55" t="s">
        <v>230</v>
      </c>
    </row>
    <row r="4948" spans="1:6" x14ac:dyDescent="0.15">
      <c r="A4948" s="54" t="s">
        <v>10007</v>
      </c>
      <c r="B4948" s="51" t="s">
        <v>10008</v>
      </c>
      <c r="C4948" s="55" t="s">
        <v>145</v>
      </c>
      <c r="D4948" s="55"/>
      <c r="E4948" s="14">
        <v>50</v>
      </c>
      <c r="F4948" s="55" t="s">
        <v>230</v>
      </c>
    </row>
    <row r="4949" spans="1:6" x14ac:dyDescent="0.15">
      <c r="A4949" s="12" t="s">
        <v>10009</v>
      </c>
      <c r="B4949" s="26" t="s">
        <v>10010</v>
      </c>
      <c r="C4949" s="13" t="s">
        <v>145</v>
      </c>
      <c r="D4949" s="12"/>
      <c r="E4949" s="14">
        <v>381</v>
      </c>
      <c r="F4949" s="13" t="s">
        <v>230</v>
      </c>
    </row>
    <row r="4950" spans="1:6" x14ac:dyDescent="0.15">
      <c r="A4950" s="54" t="s">
        <v>10011</v>
      </c>
      <c r="B4950" s="51" t="s">
        <v>10012</v>
      </c>
      <c r="C4950" s="55" t="s">
        <v>145</v>
      </c>
      <c r="D4950" s="55"/>
      <c r="E4950" s="14">
        <v>687</v>
      </c>
      <c r="F4950" s="55" t="s">
        <v>230</v>
      </c>
    </row>
    <row r="4951" spans="1:6" x14ac:dyDescent="0.15">
      <c r="A4951" s="54" t="s">
        <v>10013</v>
      </c>
      <c r="B4951" s="51" t="s">
        <v>10014</v>
      </c>
      <c r="C4951" s="55" t="s">
        <v>145</v>
      </c>
      <c r="D4951" s="55"/>
      <c r="E4951" s="14">
        <v>431</v>
      </c>
      <c r="F4951" s="55" t="s">
        <v>230</v>
      </c>
    </row>
    <row r="4952" spans="1:6" x14ac:dyDescent="0.15">
      <c r="A4952" s="54" t="s">
        <v>10015</v>
      </c>
      <c r="B4952" s="51" t="s">
        <v>10016</v>
      </c>
      <c r="C4952" s="55" t="s">
        <v>145</v>
      </c>
      <c r="D4952" s="55"/>
      <c r="E4952" s="14">
        <v>281</v>
      </c>
      <c r="F4952" s="55" t="s">
        <v>230</v>
      </c>
    </row>
    <row r="4953" spans="1:6" x14ac:dyDescent="0.15">
      <c r="A4953" s="54" t="s">
        <v>10017</v>
      </c>
      <c r="B4953" s="51" t="s">
        <v>10018</v>
      </c>
      <c r="C4953" s="55" t="s">
        <v>145</v>
      </c>
      <c r="D4953" s="55"/>
      <c r="E4953" s="14">
        <v>101</v>
      </c>
      <c r="F4953" s="55" t="s">
        <v>230</v>
      </c>
    </row>
    <row r="4954" spans="1:6" x14ac:dyDescent="0.15">
      <c r="A4954" s="54" t="s">
        <v>10019</v>
      </c>
      <c r="B4954" s="51" t="s">
        <v>10020</v>
      </c>
      <c r="C4954" s="55" t="s">
        <v>145</v>
      </c>
      <c r="D4954" s="55"/>
      <c r="E4954" s="14">
        <v>200</v>
      </c>
      <c r="F4954" s="55" t="s">
        <v>230</v>
      </c>
    </row>
    <row r="4955" spans="1:6" x14ac:dyDescent="0.15">
      <c r="A4955" s="54" t="s">
        <v>10021</v>
      </c>
      <c r="B4955" s="51" t="s">
        <v>10022</v>
      </c>
      <c r="C4955" s="55" t="s">
        <v>145</v>
      </c>
      <c r="D4955" s="55"/>
      <c r="E4955" s="14">
        <v>350</v>
      </c>
      <c r="F4955" s="55" t="s">
        <v>230</v>
      </c>
    </row>
    <row r="4956" spans="1:6" x14ac:dyDescent="0.15">
      <c r="A4956" s="54" t="s">
        <v>10023</v>
      </c>
      <c r="B4956" s="51" t="s">
        <v>10024</v>
      </c>
      <c r="C4956" s="55" t="s">
        <v>145</v>
      </c>
      <c r="D4956" s="55"/>
      <c r="E4956" s="14">
        <v>398</v>
      </c>
      <c r="F4956" s="55" t="s">
        <v>230</v>
      </c>
    </row>
    <row r="4957" spans="1:6" x14ac:dyDescent="0.15">
      <c r="A4957" s="54" t="s">
        <v>10025</v>
      </c>
      <c r="B4957" s="51" t="s">
        <v>10026</v>
      </c>
      <c r="C4957" s="55" t="s">
        <v>145</v>
      </c>
      <c r="D4957" s="55" t="s">
        <v>148</v>
      </c>
      <c r="E4957" s="14">
        <v>159</v>
      </c>
      <c r="F4957" s="55" t="s">
        <v>230</v>
      </c>
    </row>
    <row r="4958" spans="1:6" x14ac:dyDescent="0.15">
      <c r="A4958" s="54" t="s">
        <v>10027</v>
      </c>
      <c r="B4958" s="51" t="s">
        <v>10028</v>
      </c>
      <c r="C4958" s="55" t="s">
        <v>145</v>
      </c>
      <c r="D4958" s="55"/>
      <c r="E4958" s="14">
        <v>262</v>
      </c>
      <c r="F4958" s="55" t="s">
        <v>230</v>
      </c>
    </row>
    <row r="4959" spans="1:6" x14ac:dyDescent="0.15">
      <c r="A4959" s="50" t="s">
        <v>10029</v>
      </c>
      <c r="B4959" s="51" t="s">
        <v>10030</v>
      </c>
      <c r="C4959" s="37" t="s">
        <v>145</v>
      </c>
      <c r="D4959" s="24" t="s">
        <v>148</v>
      </c>
      <c r="E4959" s="14">
        <v>200</v>
      </c>
      <c r="F4959" s="37" t="s">
        <v>230</v>
      </c>
    </row>
    <row r="4960" spans="1:6" x14ac:dyDescent="0.15">
      <c r="A4960" s="50" t="s">
        <v>10031</v>
      </c>
      <c r="B4960" s="51" t="s">
        <v>10032</v>
      </c>
      <c r="C4960" s="37" t="s">
        <v>145</v>
      </c>
      <c r="D4960" s="24" t="s">
        <v>148</v>
      </c>
      <c r="E4960" s="14">
        <v>200</v>
      </c>
      <c r="F4960" s="37" t="s">
        <v>230</v>
      </c>
    </row>
    <row r="4961" spans="1:6" x14ac:dyDescent="0.15">
      <c r="A4961" s="54" t="s">
        <v>10033</v>
      </c>
      <c r="B4961" s="51" t="s">
        <v>10034</v>
      </c>
      <c r="C4961" s="55" t="s">
        <v>145</v>
      </c>
      <c r="D4961" s="55" t="s">
        <v>148</v>
      </c>
      <c r="E4961" s="14">
        <v>80</v>
      </c>
      <c r="F4961" s="55" t="s">
        <v>230</v>
      </c>
    </row>
    <row r="4962" spans="1:6" x14ac:dyDescent="0.15">
      <c r="A4962" s="50" t="s">
        <v>10035</v>
      </c>
      <c r="B4962" s="51" t="s">
        <v>10036</v>
      </c>
      <c r="C4962" s="37" t="s">
        <v>145</v>
      </c>
      <c r="D4962" s="24" t="s">
        <v>148</v>
      </c>
      <c r="E4962" s="14">
        <v>265</v>
      </c>
      <c r="F4962" s="37" t="s">
        <v>230</v>
      </c>
    </row>
    <row r="4963" spans="1:6" x14ac:dyDescent="0.15">
      <c r="A4963" s="50" t="s">
        <v>10037</v>
      </c>
      <c r="B4963" s="51" t="s">
        <v>10038</v>
      </c>
      <c r="C4963" s="37" t="s">
        <v>145</v>
      </c>
      <c r="D4963" s="24" t="s">
        <v>148</v>
      </c>
      <c r="E4963" s="14">
        <v>438</v>
      </c>
      <c r="F4963" s="37" t="s">
        <v>230</v>
      </c>
    </row>
    <row r="4964" spans="1:6" x14ac:dyDescent="0.15">
      <c r="A4964" s="50" t="s">
        <v>10039</v>
      </c>
      <c r="B4964" s="51" t="s">
        <v>10040</v>
      </c>
      <c r="C4964" s="37" t="s">
        <v>145</v>
      </c>
      <c r="D4964" s="24" t="s">
        <v>148</v>
      </c>
      <c r="E4964" s="14">
        <v>70</v>
      </c>
      <c r="F4964" s="37" t="s">
        <v>230</v>
      </c>
    </row>
    <row r="4965" spans="1:6" x14ac:dyDescent="0.15">
      <c r="A4965" s="50" t="s">
        <v>10041</v>
      </c>
      <c r="B4965" s="51" t="s">
        <v>10042</v>
      </c>
      <c r="C4965" s="37" t="s">
        <v>145</v>
      </c>
      <c r="D4965" s="24" t="s">
        <v>148</v>
      </c>
      <c r="E4965" s="14">
        <v>77</v>
      </c>
      <c r="F4965" s="37" t="s">
        <v>230</v>
      </c>
    </row>
    <row r="4966" spans="1:6" x14ac:dyDescent="0.15">
      <c r="A4966" s="50" t="s">
        <v>10043</v>
      </c>
      <c r="B4966" s="51" t="s">
        <v>10044</v>
      </c>
      <c r="C4966" s="37" t="s">
        <v>145</v>
      </c>
      <c r="D4966" s="24"/>
      <c r="E4966" s="14">
        <v>107</v>
      </c>
      <c r="F4966" s="37" t="s">
        <v>230</v>
      </c>
    </row>
    <row r="4967" spans="1:6" x14ac:dyDescent="0.15">
      <c r="A4967" s="50" t="s">
        <v>10045</v>
      </c>
      <c r="B4967" s="51" t="s">
        <v>10046</v>
      </c>
      <c r="C4967" s="37" t="s">
        <v>145</v>
      </c>
      <c r="D4967" s="24"/>
      <c r="E4967" s="14">
        <v>285</v>
      </c>
      <c r="F4967" s="37" t="s">
        <v>230</v>
      </c>
    </row>
    <row r="4968" spans="1:6" x14ac:dyDescent="0.15">
      <c r="A4968" s="50" t="s">
        <v>10047</v>
      </c>
      <c r="B4968" s="51" t="s">
        <v>10048</v>
      </c>
      <c r="C4968" s="37" t="s">
        <v>145</v>
      </c>
      <c r="D4968" s="24"/>
      <c r="E4968" s="14">
        <v>214</v>
      </c>
      <c r="F4968" s="37" t="s">
        <v>230</v>
      </c>
    </row>
    <row r="4969" spans="1:6" x14ac:dyDescent="0.15">
      <c r="A4969" s="50" t="s">
        <v>10049</v>
      </c>
      <c r="B4969" s="51" t="s">
        <v>10050</v>
      </c>
      <c r="C4969" s="37" t="s">
        <v>145</v>
      </c>
      <c r="D4969" s="24" t="s">
        <v>148</v>
      </c>
      <c r="E4969" s="14">
        <v>140</v>
      </c>
      <c r="F4969" s="37" t="s">
        <v>230</v>
      </c>
    </row>
    <row r="4970" spans="1:6" x14ac:dyDescent="0.15">
      <c r="A4970" s="50" t="s">
        <v>10051</v>
      </c>
      <c r="B4970" s="51" t="s">
        <v>10052</v>
      </c>
      <c r="C4970" s="37" t="s">
        <v>145</v>
      </c>
      <c r="D4970" s="24" t="s">
        <v>148</v>
      </c>
      <c r="E4970" s="14" t="s">
        <v>2975</v>
      </c>
      <c r="F4970" s="37" t="s">
        <v>230</v>
      </c>
    </row>
    <row r="4971" spans="1:6" x14ac:dyDescent="0.15">
      <c r="A4971" s="15" t="s">
        <v>10053</v>
      </c>
      <c r="B4971" s="15" t="s">
        <v>10054</v>
      </c>
      <c r="C4971" s="16" t="s">
        <v>10055</v>
      </c>
      <c r="D4971" s="16"/>
      <c r="E4971" s="17" t="s">
        <v>2975</v>
      </c>
      <c r="F4971" s="18" t="s">
        <v>230</v>
      </c>
    </row>
    <row r="4972" spans="1:6" x14ac:dyDescent="0.15">
      <c r="A4972" s="12" t="s">
        <v>10056</v>
      </c>
      <c r="B4972" s="12" t="s">
        <v>10057</v>
      </c>
      <c r="C4972" s="13" t="s">
        <v>10055</v>
      </c>
      <c r="D4972" s="12"/>
      <c r="E4972" s="14" t="s">
        <v>2975</v>
      </c>
      <c r="F4972" s="13" t="s">
        <v>230</v>
      </c>
    </row>
    <row r="4973" spans="1:6" x14ac:dyDescent="0.15">
      <c r="A4973" s="15" t="s">
        <v>10058</v>
      </c>
      <c r="B4973" s="15" t="s">
        <v>10059</v>
      </c>
      <c r="C4973" s="16" t="s">
        <v>10055</v>
      </c>
      <c r="D4973" s="16"/>
      <c r="E4973" s="17">
        <v>1125</v>
      </c>
      <c r="F4973" s="18" t="s">
        <v>230</v>
      </c>
    </row>
    <row r="4974" spans="1:6" x14ac:dyDescent="0.15">
      <c r="A4974" s="12" t="s">
        <v>10060</v>
      </c>
      <c r="B4974" s="12" t="s">
        <v>10061</v>
      </c>
      <c r="C4974" s="13" t="s">
        <v>10055</v>
      </c>
      <c r="D4974" s="12"/>
      <c r="E4974" s="14">
        <v>1012.5</v>
      </c>
      <c r="F4974" s="13" t="s">
        <v>230</v>
      </c>
    </row>
    <row r="4975" spans="1:6" x14ac:dyDescent="0.15">
      <c r="A4975" s="50" t="s">
        <v>10062</v>
      </c>
      <c r="B4975" s="51" t="s">
        <v>10063</v>
      </c>
      <c r="C4975" s="37" t="s">
        <v>498</v>
      </c>
      <c r="D4975" s="55" t="s">
        <v>498</v>
      </c>
      <c r="E4975" s="14">
        <v>0</v>
      </c>
      <c r="F4975" s="37" t="s">
        <v>230</v>
      </c>
    </row>
    <row r="4976" spans="1:6" x14ac:dyDescent="0.15">
      <c r="A4976" s="12" t="s">
        <v>10064</v>
      </c>
      <c r="B4976" s="12" t="s">
        <v>10065</v>
      </c>
      <c r="C4976" s="13" t="s">
        <v>501</v>
      </c>
      <c r="D4976" s="13" t="s">
        <v>501</v>
      </c>
      <c r="E4976" s="14">
        <v>180</v>
      </c>
      <c r="F4976" s="13" t="s">
        <v>230</v>
      </c>
    </row>
    <row r="4977" spans="1:6" x14ac:dyDescent="0.15">
      <c r="A4977" s="12" t="s">
        <v>10066</v>
      </c>
      <c r="B4977" s="12" t="s">
        <v>10067</v>
      </c>
      <c r="C4977" s="13" t="s">
        <v>146</v>
      </c>
      <c r="D4977" s="12"/>
      <c r="E4977" s="14">
        <v>180</v>
      </c>
      <c r="F4977" s="13" t="s">
        <v>230</v>
      </c>
    </row>
    <row r="4978" spans="1:6" x14ac:dyDescent="0.15">
      <c r="A4978" s="12" t="s">
        <v>10068</v>
      </c>
      <c r="B4978" s="12" t="s">
        <v>10069</v>
      </c>
      <c r="C4978" s="13" t="s">
        <v>146</v>
      </c>
      <c r="D4978" s="13"/>
      <c r="E4978" s="14">
        <v>1000</v>
      </c>
      <c r="F4978" s="13" t="s">
        <v>163</v>
      </c>
    </row>
    <row r="4979" spans="1:6" x14ac:dyDescent="0.15">
      <c r="A4979" s="12" t="s">
        <v>10070</v>
      </c>
      <c r="B4979" s="12" t="s">
        <v>10071</v>
      </c>
      <c r="C4979" s="13" t="s">
        <v>145</v>
      </c>
      <c r="D4979" s="13"/>
      <c r="E4979" s="14">
        <v>1000</v>
      </c>
      <c r="F4979" s="13" t="s">
        <v>163</v>
      </c>
    </row>
    <row r="4980" spans="1:6" x14ac:dyDescent="0.15">
      <c r="A4980" s="12" t="s">
        <v>10072</v>
      </c>
      <c r="B4980" s="12" t="s">
        <v>10073</v>
      </c>
      <c r="C4980" s="13" t="s">
        <v>145</v>
      </c>
      <c r="D4980" s="13"/>
      <c r="E4980" s="14">
        <v>1000</v>
      </c>
      <c r="F4980" s="13" t="s">
        <v>163</v>
      </c>
    </row>
    <row r="4981" spans="1:6" x14ac:dyDescent="0.15">
      <c r="A4981" s="12" t="s">
        <v>10074</v>
      </c>
      <c r="B4981" s="12" t="s">
        <v>10075</v>
      </c>
      <c r="C4981" s="13" t="s">
        <v>145</v>
      </c>
      <c r="D4981" s="13"/>
      <c r="E4981" s="14">
        <v>1000</v>
      </c>
      <c r="F4981" s="13" t="s">
        <v>163</v>
      </c>
    </row>
    <row r="4982" spans="1:6" x14ac:dyDescent="0.15">
      <c r="A4982" s="12" t="s">
        <v>10076</v>
      </c>
      <c r="B4982" s="12" t="s">
        <v>10077</v>
      </c>
      <c r="C4982" s="13" t="s">
        <v>498</v>
      </c>
      <c r="D4982" s="13" t="s">
        <v>498</v>
      </c>
      <c r="E4982" s="14" t="s">
        <v>2975</v>
      </c>
      <c r="F4982" s="13" t="s">
        <v>230</v>
      </c>
    </row>
    <row r="4983" spans="1:6" x14ac:dyDescent="0.15">
      <c r="A4983" s="12" t="s">
        <v>10078</v>
      </c>
      <c r="B4983" s="12" t="s">
        <v>10079</v>
      </c>
      <c r="C4983" s="13" t="s">
        <v>145</v>
      </c>
      <c r="D4983" s="13" t="s">
        <v>148</v>
      </c>
      <c r="E4983" s="14" t="s">
        <v>2975</v>
      </c>
      <c r="F4983" s="13" t="s">
        <v>230</v>
      </c>
    </row>
    <row r="4984" spans="1:6" x14ac:dyDescent="0.15">
      <c r="A4984" s="12" t="s">
        <v>10080</v>
      </c>
      <c r="B4984" s="12" t="s">
        <v>10081</v>
      </c>
      <c r="C4984" s="13" t="s">
        <v>498</v>
      </c>
      <c r="D4984" s="13" t="s">
        <v>498</v>
      </c>
      <c r="E4984" s="14" t="s">
        <v>2975</v>
      </c>
      <c r="F4984" s="13" t="s">
        <v>230</v>
      </c>
    </row>
    <row r="4985" spans="1:6" x14ac:dyDescent="0.15">
      <c r="A4985" s="12" t="s">
        <v>10082</v>
      </c>
      <c r="B4985" s="12" t="s">
        <v>10083</v>
      </c>
      <c r="C4985" s="13" t="s">
        <v>145</v>
      </c>
      <c r="D4985" s="13"/>
      <c r="E4985" s="14" t="s">
        <v>2975</v>
      </c>
      <c r="F4985" s="13" t="s">
        <v>230</v>
      </c>
    </row>
    <row r="4986" spans="1:6" x14ac:dyDescent="0.15">
      <c r="A4986" s="54" t="s">
        <v>10084</v>
      </c>
      <c r="B4986" s="51" t="s">
        <v>10085</v>
      </c>
      <c r="C4986" s="55" t="s">
        <v>145</v>
      </c>
      <c r="D4986" s="55" t="s">
        <v>148</v>
      </c>
      <c r="E4986" s="14" t="s">
        <v>2975</v>
      </c>
      <c r="F4986" s="55" t="s">
        <v>230</v>
      </c>
    </row>
    <row r="4987" spans="1:6" x14ac:dyDescent="0.15">
      <c r="A4987" s="50" t="s">
        <v>10086</v>
      </c>
      <c r="B4987" s="51" t="s">
        <v>10087</v>
      </c>
      <c r="C4987" s="37" t="s">
        <v>498</v>
      </c>
      <c r="D4987" s="55" t="s">
        <v>498</v>
      </c>
      <c r="E4987" s="14" t="s">
        <v>2975</v>
      </c>
      <c r="F4987" s="37" t="s">
        <v>230</v>
      </c>
    </row>
    <row r="4988" spans="1:6" x14ac:dyDescent="0.15">
      <c r="A4988" s="54" t="s">
        <v>10088</v>
      </c>
      <c r="B4988" s="31" t="s">
        <v>10089</v>
      </c>
      <c r="C4988" s="55" t="s">
        <v>145</v>
      </c>
      <c r="D4988" s="55" t="s">
        <v>148</v>
      </c>
      <c r="E4988" s="14">
        <v>10</v>
      </c>
      <c r="F4988" s="55" t="s">
        <v>230</v>
      </c>
    </row>
    <row r="4989" spans="1:6" x14ac:dyDescent="0.15">
      <c r="A4989" s="50" t="s">
        <v>10090</v>
      </c>
      <c r="B4989" s="31" t="s">
        <v>10091</v>
      </c>
      <c r="C4989" s="37" t="s">
        <v>498</v>
      </c>
      <c r="D4989" s="55" t="s">
        <v>498</v>
      </c>
      <c r="E4989" s="14">
        <v>10</v>
      </c>
      <c r="F4989" s="37" t="s">
        <v>230</v>
      </c>
    </row>
    <row r="4990" spans="1:6" x14ac:dyDescent="0.15">
      <c r="A4990" s="54" t="s">
        <v>10092</v>
      </c>
      <c r="B4990" s="51" t="s">
        <v>10093</v>
      </c>
      <c r="C4990" s="55" t="s">
        <v>145</v>
      </c>
      <c r="D4990" s="55" t="s">
        <v>148</v>
      </c>
      <c r="E4990" s="14" t="s">
        <v>2975</v>
      </c>
      <c r="F4990" s="55" t="s">
        <v>230</v>
      </c>
    </row>
    <row r="4991" spans="1:6" x14ac:dyDescent="0.15">
      <c r="A4991" s="50" t="s">
        <v>10094</v>
      </c>
      <c r="B4991" s="51" t="s">
        <v>10095</v>
      </c>
      <c r="C4991" s="37" t="s">
        <v>498</v>
      </c>
      <c r="D4991" s="55" t="s">
        <v>498</v>
      </c>
      <c r="E4991" s="14" t="s">
        <v>2975</v>
      </c>
      <c r="F4991" s="37" t="s">
        <v>230</v>
      </c>
    </row>
    <row r="4992" spans="1:6" x14ac:dyDescent="0.15">
      <c r="A4992" s="54" t="s">
        <v>10096</v>
      </c>
      <c r="B4992" s="51" t="s">
        <v>10097</v>
      </c>
      <c r="C4992" s="55" t="s">
        <v>145</v>
      </c>
      <c r="D4992" s="55" t="s">
        <v>148</v>
      </c>
      <c r="E4992" s="14" t="s">
        <v>2975</v>
      </c>
      <c r="F4992" s="55" t="s">
        <v>230</v>
      </c>
    </row>
    <row r="4993" spans="1:6" x14ac:dyDescent="0.15">
      <c r="A4993" s="50" t="s">
        <v>10098</v>
      </c>
      <c r="B4993" s="51" t="s">
        <v>10099</v>
      </c>
      <c r="C4993" s="37" t="s">
        <v>498</v>
      </c>
      <c r="D4993" s="55" t="s">
        <v>498</v>
      </c>
      <c r="E4993" s="14" t="s">
        <v>2975</v>
      </c>
      <c r="F4993" s="37" t="s">
        <v>230</v>
      </c>
    </row>
    <row r="4994" spans="1:6" x14ac:dyDescent="0.15">
      <c r="A4994" s="54" t="s">
        <v>10100</v>
      </c>
      <c r="B4994" s="51" t="s">
        <v>10101</v>
      </c>
      <c r="C4994" s="55" t="s">
        <v>145</v>
      </c>
      <c r="D4994" s="55" t="s">
        <v>148</v>
      </c>
      <c r="E4994" s="14" t="s">
        <v>2975</v>
      </c>
      <c r="F4994" s="55" t="s">
        <v>230</v>
      </c>
    </row>
    <row r="4995" spans="1:6" x14ac:dyDescent="0.15">
      <c r="A4995" s="50" t="s">
        <v>10102</v>
      </c>
      <c r="B4995" s="51" t="s">
        <v>10103</v>
      </c>
      <c r="C4995" s="37" t="s">
        <v>498</v>
      </c>
      <c r="D4995" s="55" t="s">
        <v>498</v>
      </c>
      <c r="E4995" s="14" t="s">
        <v>2975</v>
      </c>
      <c r="F4995" s="37" t="s">
        <v>230</v>
      </c>
    </row>
    <row r="4996" spans="1:6" x14ac:dyDescent="0.15">
      <c r="A4996" s="14" t="s">
        <v>10104</v>
      </c>
      <c r="B4996" s="44" t="s">
        <v>10105</v>
      </c>
      <c r="C4996" s="45" t="s">
        <v>145</v>
      </c>
      <c r="D4996" s="45" t="s">
        <v>148</v>
      </c>
      <c r="E4996" s="14" t="s">
        <v>2975</v>
      </c>
      <c r="F4996" s="45" t="s">
        <v>230</v>
      </c>
    </row>
    <row r="4997" spans="1:6" x14ac:dyDescent="0.15">
      <c r="A4997" s="14" t="s">
        <v>10106</v>
      </c>
      <c r="B4997" s="44" t="s">
        <v>10107</v>
      </c>
      <c r="C4997" s="45" t="s">
        <v>145</v>
      </c>
      <c r="D4997" s="45" t="s">
        <v>148</v>
      </c>
      <c r="E4997" s="14" t="s">
        <v>2975</v>
      </c>
      <c r="F4997" s="45" t="s">
        <v>230</v>
      </c>
    </row>
    <row r="4998" spans="1:6" x14ac:dyDescent="0.15">
      <c r="A4998" s="14" t="s">
        <v>10108</v>
      </c>
      <c r="B4998" s="44" t="s">
        <v>10109</v>
      </c>
      <c r="C4998" s="45" t="s">
        <v>145</v>
      </c>
      <c r="D4998" s="45" t="s">
        <v>148</v>
      </c>
      <c r="E4998" s="14" t="s">
        <v>2975</v>
      </c>
      <c r="F4998" s="45" t="s">
        <v>230</v>
      </c>
    </row>
    <row r="4999" spans="1:6" x14ac:dyDescent="0.15">
      <c r="A4999" s="14" t="s">
        <v>10110</v>
      </c>
      <c r="B4999" s="44" t="s">
        <v>10111</v>
      </c>
      <c r="C4999" s="45" t="s">
        <v>145</v>
      </c>
      <c r="D4999" s="45" t="s">
        <v>148</v>
      </c>
      <c r="E4999" s="14" t="s">
        <v>2975</v>
      </c>
      <c r="F4999" s="45" t="s">
        <v>230</v>
      </c>
    </row>
    <row r="5000" spans="1:6" x14ac:dyDescent="0.15">
      <c r="A5000" s="15" t="s">
        <v>10112</v>
      </c>
      <c r="B5000" s="15" t="s">
        <v>10113</v>
      </c>
      <c r="C5000" s="16" t="s">
        <v>146</v>
      </c>
      <c r="D5000" s="16" t="s">
        <v>148</v>
      </c>
      <c r="E5000" s="17">
        <v>75</v>
      </c>
      <c r="F5000" s="18" t="s">
        <v>230</v>
      </c>
    </row>
    <row r="5001" spans="1:6" x14ac:dyDescent="0.15">
      <c r="A5001" s="15" t="s">
        <v>10114</v>
      </c>
      <c r="B5001" s="15" t="s">
        <v>10115</v>
      </c>
      <c r="C5001" s="16" t="s">
        <v>146</v>
      </c>
      <c r="D5001" s="16" t="s">
        <v>148</v>
      </c>
      <c r="E5001" s="17">
        <v>75</v>
      </c>
      <c r="F5001" s="18" t="s">
        <v>230</v>
      </c>
    </row>
    <row r="5002" spans="1:6" x14ac:dyDescent="0.15">
      <c r="A5002" s="50" t="s">
        <v>10116</v>
      </c>
      <c r="B5002" s="51" t="s">
        <v>10117</v>
      </c>
      <c r="C5002" s="37" t="s">
        <v>498</v>
      </c>
      <c r="D5002" s="55" t="s">
        <v>498</v>
      </c>
      <c r="E5002" s="14">
        <v>0</v>
      </c>
      <c r="F5002" s="37" t="s">
        <v>230</v>
      </c>
    </row>
    <row r="5003" spans="1:6" x14ac:dyDescent="0.15">
      <c r="A5003" s="50" t="s">
        <v>10118</v>
      </c>
      <c r="B5003" s="51" t="s">
        <v>10119</v>
      </c>
      <c r="C5003" s="37" t="s">
        <v>498</v>
      </c>
      <c r="D5003" s="55" t="s">
        <v>498</v>
      </c>
      <c r="E5003" s="14">
        <v>0</v>
      </c>
      <c r="F5003" s="37" t="s">
        <v>230</v>
      </c>
    </row>
    <row r="5004" spans="1:6" x14ac:dyDescent="0.15">
      <c r="A5004" s="54" t="s">
        <v>10120</v>
      </c>
      <c r="B5004" s="51" t="s">
        <v>10121</v>
      </c>
      <c r="C5004" s="55" t="s">
        <v>145</v>
      </c>
      <c r="D5004" s="55" t="s">
        <v>148</v>
      </c>
      <c r="E5004" s="14">
        <v>166.58</v>
      </c>
      <c r="F5004" s="55" t="s">
        <v>230</v>
      </c>
    </row>
    <row r="5005" spans="1:6" x14ac:dyDescent="0.15">
      <c r="A5005" s="50" t="s">
        <v>10122</v>
      </c>
      <c r="B5005" s="51" t="s">
        <v>10123</v>
      </c>
      <c r="C5005" s="37" t="s">
        <v>498</v>
      </c>
      <c r="D5005" s="55" t="s">
        <v>498</v>
      </c>
      <c r="E5005" s="14">
        <v>166</v>
      </c>
      <c r="F5005" s="37" t="s">
        <v>230</v>
      </c>
    </row>
    <row r="5006" spans="1:6" x14ac:dyDescent="0.15">
      <c r="A5006" s="50" t="s">
        <v>10124</v>
      </c>
      <c r="B5006" s="51" t="s">
        <v>10125</v>
      </c>
      <c r="C5006" s="37" t="s">
        <v>145</v>
      </c>
      <c r="D5006" s="24" t="s">
        <v>148</v>
      </c>
      <c r="E5006" s="14">
        <v>30</v>
      </c>
      <c r="F5006" s="37" t="s">
        <v>230</v>
      </c>
    </row>
    <row r="5007" spans="1:6" x14ac:dyDescent="0.15">
      <c r="A5007" s="50" t="s">
        <v>10126</v>
      </c>
      <c r="B5007" s="51" t="s">
        <v>10127</v>
      </c>
      <c r="C5007" s="37" t="s">
        <v>145</v>
      </c>
      <c r="D5007" s="24" t="s">
        <v>148</v>
      </c>
      <c r="E5007" s="14">
        <v>23</v>
      </c>
      <c r="F5007" s="37" t="s">
        <v>230</v>
      </c>
    </row>
    <row r="5008" spans="1:6" x14ac:dyDescent="0.15">
      <c r="A5008" s="50" t="s">
        <v>10128</v>
      </c>
      <c r="B5008" s="51" t="s">
        <v>10129</v>
      </c>
      <c r="C5008" s="37" t="s">
        <v>145</v>
      </c>
      <c r="D5008" s="24" t="s">
        <v>148</v>
      </c>
      <c r="E5008" s="14">
        <v>45</v>
      </c>
      <c r="F5008" s="37" t="s">
        <v>230</v>
      </c>
    </row>
    <row r="5009" spans="1:6" x14ac:dyDescent="0.15">
      <c r="A5009" s="50" t="s">
        <v>10130</v>
      </c>
      <c r="B5009" s="51" t="s">
        <v>10131</v>
      </c>
      <c r="C5009" s="37" t="s">
        <v>145</v>
      </c>
      <c r="D5009" s="24" t="s">
        <v>148</v>
      </c>
      <c r="E5009" s="14">
        <v>75</v>
      </c>
      <c r="F5009" s="37" t="s">
        <v>230</v>
      </c>
    </row>
    <row r="5010" spans="1:6" x14ac:dyDescent="0.15">
      <c r="A5010" s="50" t="s">
        <v>10132</v>
      </c>
      <c r="B5010" s="51" t="s">
        <v>10133</v>
      </c>
      <c r="C5010" s="37" t="s">
        <v>145</v>
      </c>
      <c r="D5010" s="24" t="s">
        <v>148</v>
      </c>
      <c r="E5010" s="14">
        <v>120</v>
      </c>
      <c r="F5010" s="37" t="s">
        <v>230</v>
      </c>
    </row>
    <row r="5011" spans="1:6" x14ac:dyDescent="0.15">
      <c r="A5011" s="50" t="s">
        <v>10134</v>
      </c>
      <c r="B5011" s="51" t="s">
        <v>10135</v>
      </c>
      <c r="C5011" s="37" t="s">
        <v>145</v>
      </c>
      <c r="D5011" s="24" t="s">
        <v>148</v>
      </c>
      <c r="E5011" s="14">
        <v>30</v>
      </c>
      <c r="F5011" s="37" t="s">
        <v>230</v>
      </c>
    </row>
    <row r="5012" spans="1:6" x14ac:dyDescent="0.15">
      <c r="A5012" s="50" t="s">
        <v>10136</v>
      </c>
      <c r="B5012" s="51" t="s">
        <v>10137</v>
      </c>
      <c r="C5012" s="37" t="s">
        <v>145</v>
      </c>
      <c r="D5012" s="24" t="s">
        <v>148</v>
      </c>
      <c r="E5012" s="14">
        <v>23</v>
      </c>
      <c r="F5012" s="37" t="s">
        <v>230</v>
      </c>
    </row>
    <row r="5013" spans="1:6" x14ac:dyDescent="0.15">
      <c r="A5013" s="50" t="s">
        <v>10138</v>
      </c>
      <c r="B5013" s="51" t="s">
        <v>10139</v>
      </c>
      <c r="C5013" s="37" t="s">
        <v>145</v>
      </c>
      <c r="D5013" s="24" t="s">
        <v>148</v>
      </c>
      <c r="E5013" s="14">
        <v>45</v>
      </c>
      <c r="F5013" s="37" t="s">
        <v>230</v>
      </c>
    </row>
    <row r="5014" spans="1:6" x14ac:dyDescent="0.15">
      <c r="A5014" s="50" t="s">
        <v>10140</v>
      </c>
      <c r="B5014" s="51" t="s">
        <v>10141</v>
      </c>
      <c r="C5014" s="37" t="s">
        <v>145</v>
      </c>
      <c r="D5014" s="24" t="s">
        <v>148</v>
      </c>
      <c r="E5014" s="14">
        <v>75</v>
      </c>
      <c r="F5014" s="37" t="s">
        <v>230</v>
      </c>
    </row>
    <row r="5015" spans="1:6" x14ac:dyDescent="0.15">
      <c r="A5015" s="50" t="s">
        <v>10142</v>
      </c>
      <c r="B5015" s="51" t="s">
        <v>10143</v>
      </c>
      <c r="C5015" s="37" t="s">
        <v>145</v>
      </c>
      <c r="D5015" s="24" t="s">
        <v>148</v>
      </c>
      <c r="E5015" s="14">
        <v>120</v>
      </c>
      <c r="F5015" s="37" t="s">
        <v>230</v>
      </c>
    </row>
    <row r="5016" spans="1:6" x14ac:dyDescent="0.15">
      <c r="A5016" s="50" t="s">
        <v>10144</v>
      </c>
      <c r="B5016" s="51" t="s">
        <v>10145</v>
      </c>
      <c r="C5016" s="37" t="s">
        <v>145</v>
      </c>
      <c r="D5016" s="24" t="s">
        <v>148</v>
      </c>
      <c r="E5016" s="14">
        <v>30</v>
      </c>
      <c r="F5016" s="37" t="s">
        <v>230</v>
      </c>
    </row>
    <row r="5017" spans="1:6" x14ac:dyDescent="0.15">
      <c r="A5017" s="50" t="s">
        <v>10146</v>
      </c>
      <c r="B5017" s="51" t="s">
        <v>10147</v>
      </c>
      <c r="C5017" s="37" t="s">
        <v>145</v>
      </c>
      <c r="D5017" s="24" t="s">
        <v>148</v>
      </c>
      <c r="E5017" s="14">
        <v>23</v>
      </c>
      <c r="F5017" s="37" t="s">
        <v>230</v>
      </c>
    </row>
    <row r="5018" spans="1:6" x14ac:dyDescent="0.15">
      <c r="A5018" s="50" t="s">
        <v>10148</v>
      </c>
      <c r="B5018" s="51" t="s">
        <v>10149</v>
      </c>
      <c r="C5018" s="37" t="s">
        <v>145</v>
      </c>
      <c r="D5018" s="24" t="s">
        <v>148</v>
      </c>
      <c r="E5018" s="14">
        <v>45</v>
      </c>
      <c r="F5018" s="37" t="s">
        <v>230</v>
      </c>
    </row>
    <row r="5019" spans="1:6" x14ac:dyDescent="0.15">
      <c r="A5019" s="50" t="s">
        <v>10150</v>
      </c>
      <c r="B5019" s="51" t="s">
        <v>10151</v>
      </c>
      <c r="C5019" s="37" t="s">
        <v>145</v>
      </c>
      <c r="D5019" s="24" t="s">
        <v>148</v>
      </c>
      <c r="E5019" s="14">
        <v>75</v>
      </c>
      <c r="F5019" s="37" t="s">
        <v>230</v>
      </c>
    </row>
    <row r="5020" spans="1:6" x14ac:dyDescent="0.15">
      <c r="A5020" s="50" t="s">
        <v>10152</v>
      </c>
      <c r="B5020" s="51" t="s">
        <v>10153</v>
      </c>
      <c r="C5020" s="37" t="s">
        <v>145</v>
      </c>
      <c r="D5020" s="24" t="s">
        <v>148</v>
      </c>
      <c r="E5020" s="14">
        <v>120</v>
      </c>
      <c r="F5020" s="37" t="s">
        <v>230</v>
      </c>
    </row>
    <row r="5021" spans="1:6" x14ac:dyDescent="0.15">
      <c r="A5021" s="50" t="s">
        <v>10154</v>
      </c>
      <c r="B5021" s="51" t="s">
        <v>10155</v>
      </c>
      <c r="C5021" s="37" t="s">
        <v>145</v>
      </c>
      <c r="D5021" s="24" t="s">
        <v>148</v>
      </c>
      <c r="E5021" s="14">
        <v>30</v>
      </c>
      <c r="F5021" s="37" t="s">
        <v>230</v>
      </c>
    </row>
    <row r="5022" spans="1:6" x14ac:dyDescent="0.15">
      <c r="A5022" s="50" t="s">
        <v>10156</v>
      </c>
      <c r="B5022" s="51" t="s">
        <v>10157</v>
      </c>
      <c r="C5022" s="37" t="s">
        <v>145</v>
      </c>
      <c r="D5022" s="24" t="s">
        <v>148</v>
      </c>
      <c r="E5022" s="14">
        <v>23</v>
      </c>
      <c r="F5022" s="37" t="s">
        <v>230</v>
      </c>
    </row>
    <row r="5023" spans="1:6" x14ac:dyDescent="0.15">
      <c r="A5023" s="50" t="s">
        <v>10158</v>
      </c>
      <c r="B5023" s="51" t="s">
        <v>10159</v>
      </c>
      <c r="C5023" s="37" t="s">
        <v>145</v>
      </c>
      <c r="D5023" s="24" t="s">
        <v>148</v>
      </c>
      <c r="E5023" s="14">
        <v>45</v>
      </c>
      <c r="F5023" s="37" t="s">
        <v>230</v>
      </c>
    </row>
    <row r="5024" spans="1:6" x14ac:dyDescent="0.15">
      <c r="A5024" s="50" t="s">
        <v>10160</v>
      </c>
      <c r="B5024" s="51" t="s">
        <v>10161</v>
      </c>
      <c r="C5024" s="37" t="s">
        <v>145</v>
      </c>
      <c r="D5024" s="24" t="s">
        <v>148</v>
      </c>
      <c r="E5024" s="14">
        <v>75</v>
      </c>
      <c r="F5024" s="37" t="s">
        <v>230</v>
      </c>
    </row>
    <row r="5025" spans="1:6" x14ac:dyDescent="0.15">
      <c r="A5025" s="50" t="s">
        <v>10162</v>
      </c>
      <c r="B5025" s="51" t="s">
        <v>10163</v>
      </c>
      <c r="C5025" s="37" t="s">
        <v>145</v>
      </c>
      <c r="D5025" s="24" t="s">
        <v>148</v>
      </c>
      <c r="E5025" s="14">
        <v>120</v>
      </c>
      <c r="F5025" s="37" t="s">
        <v>230</v>
      </c>
    </row>
    <row r="5026" spans="1:6" x14ac:dyDescent="0.15">
      <c r="A5026" s="50" t="s">
        <v>10164</v>
      </c>
      <c r="B5026" s="51" t="s">
        <v>10165</v>
      </c>
      <c r="C5026" s="37" t="s">
        <v>145</v>
      </c>
      <c r="D5026" s="24" t="s">
        <v>148</v>
      </c>
      <c r="E5026" s="14" t="s">
        <v>2975</v>
      </c>
      <c r="F5026" s="37" t="s">
        <v>230</v>
      </c>
    </row>
    <row r="5027" spans="1:6" x14ac:dyDescent="0.15">
      <c r="A5027" s="12" t="s">
        <v>10166</v>
      </c>
      <c r="B5027" s="12" t="s">
        <v>10167</v>
      </c>
      <c r="C5027" s="13" t="s">
        <v>145</v>
      </c>
      <c r="D5027" s="13" t="s">
        <v>148</v>
      </c>
      <c r="E5027" s="56">
        <v>2.42</v>
      </c>
      <c r="F5027" s="13" t="s">
        <v>230</v>
      </c>
    </row>
    <row r="5028" spans="1:6" x14ac:dyDescent="0.15">
      <c r="A5028" s="50" t="s">
        <v>10168</v>
      </c>
      <c r="B5028" s="51" t="s">
        <v>10169</v>
      </c>
      <c r="C5028" s="37" t="s">
        <v>145</v>
      </c>
      <c r="D5028" s="24" t="s">
        <v>148</v>
      </c>
      <c r="E5028" s="14">
        <v>113</v>
      </c>
      <c r="F5028" s="37" t="s">
        <v>230</v>
      </c>
    </row>
    <row r="5029" spans="1:6" x14ac:dyDescent="0.15">
      <c r="A5029" s="50" t="s">
        <v>10170</v>
      </c>
      <c r="B5029" s="51" t="s">
        <v>10171</v>
      </c>
      <c r="C5029" s="37" t="s">
        <v>498</v>
      </c>
      <c r="D5029" s="55" t="s">
        <v>498</v>
      </c>
      <c r="E5029" s="14">
        <v>113</v>
      </c>
      <c r="F5029" s="37" t="s">
        <v>230</v>
      </c>
    </row>
    <row r="5030" spans="1:6" x14ac:dyDescent="0.15">
      <c r="A5030" s="54" t="s">
        <v>10172</v>
      </c>
      <c r="B5030" s="51" t="s">
        <v>10173</v>
      </c>
      <c r="C5030" s="55" t="s">
        <v>145</v>
      </c>
      <c r="D5030" s="55" t="s">
        <v>148</v>
      </c>
      <c r="E5030" s="14">
        <v>18</v>
      </c>
      <c r="F5030" s="55" t="s">
        <v>230</v>
      </c>
    </row>
    <row r="5031" spans="1:6" x14ac:dyDescent="0.15">
      <c r="A5031" s="50" t="s">
        <v>10174</v>
      </c>
      <c r="B5031" s="51" t="s">
        <v>10175</v>
      </c>
      <c r="C5031" s="37" t="s">
        <v>498</v>
      </c>
      <c r="D5031" s="55" t="s">
        <v>498</v>
      </c>
      <c r="E5031" s="14">
        <v>18</v>
      </c>
      <c r="F5031" s="37" t="s">
        <v>230</v>
      </c>
    </row>
    <row r="5032" spans="1:6" x14ac:dyDescent="0.15">
      <c r="A5032" s="50" t="s">
        <v>10176</v>
      </c>
      <c r="B5032" s="51" t="s">
        <v>10177</v>
      </c>
      <c r="C5032" s="37" t="s">
        <v>145</v>
      </c>
      <c r="D5032" s="24" t="s">
        <v>148</v>
      </c>
      <c r="E5032" s="14">
        <v>119</v>
      </c>
      <c r="F5032" s="37" t="s">
        <v>230</v>
      </c>
    </row>
    <row r="5033" spans="1:6" x14ac:dyDescent="0.15">
      <c r="A5033" s="50" t="s">
        <v>10178</v>
      </c>
      <c r="B5033" s="51" t="s">
        <v>10179</v>
      </c>
      <c r="C5033" s="37" t="s">
        <v>145</v>
      </c>
      <c r="D5033" s="24" t="s">
        <v>148</v>
      </c>
      <c r="E5033" s="14" t="s">
        <v>2975</v>
      </c>
      <c r="F5033" s="37" t="s">
        <v>230</v>
      </c>
    </row>
    <row r="5034" spans="1:6" x14ac:dyDescent="0.15">
      <c r="A5034" s="50" t="s">
        <v>10180</v>
      </c>
      <c r="B5034" s="51" t="s">
        <v>10181</v>
      </c>
      <c r="C5034" s="37" t="s">
        <v>498</v>
      </c>
      <c r="D5034" s="55" t="s">
        <v>498</v>
      </c>
      <c r="E5034" s="14" t="s">
        <v>2975</v>
      </c>
      <c r="F5034" s="37" t="s">
        <v>230</v>
      </c>
    </row>
    <row r="5035" spans="1:6" x14ac:dyDescent="0.15">
      <c r="A5035" s="50" t="s">
        <v>10182</v>
      </c>
      <c r="B5035" s="51" t="s">
        <v>10183</v>
      </c>
      <c r="C5035" s="37" t="s">
        <v>498</v>
      </c>
      <c r="D5035" s="55" t="s">
        <v>498</v>
      </c>
      <c r="E5035" s="14">
        <v>119</v>
      </c>
      <c r="F5035" s="37" t="s">
        <v>230</v>
      </c>
    </row>
    <row r="5036" spans="1:6" x14ac:dyDescent="0.15">
      <c r="A5036" s="50" t="s">
        <v>10184</v>
      </c>
      <c r="B5036" s="51" t="s">
        <v>10185</v>
      </c>
      <c r="C5036" s="37" t="s">
        <v>145</v>
      </c>
      <c r="D5036" s="24" t="s">
        <v>148</v>
      </c>
      <c r="E5036" s="14">
        <v>119</v>
      </c>
      <c r="F5036" s="37" t="s">
        <v>230</v>
      </c>
    </row>
    <row r="5037" spans="1:6" x14ac:dyDescent="0.15">
      <c r="A5037" s="50" t="s">
        <v>10186</v>
      </c>
      <c r="B5037" s="51" t="s">
        <v>10187</v>
      </c>
      <c r="C5037" s="37" t="s">
        <v>498</v>
      </c>
      <c r="D5037" s="55" t="s">
        <v>498</v>
      </c>
      <c r="E5037" s="14">
        <v>119</v>
      </c>
      <c r="F5037" s="37" t="s">
        <v>230</v>
      </c>
    </row>
    <row r="5038" spans="1:6" x14ac:dyDescent="0.15">
      <c r="A5038" s="50" t="s">
        <v>10188</v>
      </c>
      <c r="B5038" s="51" t="s">
        <v>10189</v>
      </c>
      <c r="C5038" s="37" t="s">
        <v>145</v>
      </c>
      <c r="D5038" s="24" t="s">
        <v>148</v>
      </c>
      <c r="E5038" s="14">
        <v>148</v>
      </c>
      <c r="F5038" s="37" t="s">
        <v>230</v>
      </c>
    </row>
    <row r="5039" spans="1:6" x14ac:dyDescent="0.15">
      <c r="A5039" s="50" t="s">
        <v>10190</v>
      </c>
      <c r="B5039" s="51" t="s">
        <v>10189</v>
      </c>
      <c r="C5039" s="37" t="s">
        <v>145</v>
      </c>
      <c r="D5039" s="24" t="s">
        <v>148</v>
      </c>
      <c r="E5039" s="14" t="s">
        <v>2975</v>
      </c>
      <c r="F5039" s="37" t="s">
        <v>230</v>
      </c>
    </row>
    <row r="5040" spans="1:6" x14ac:dyDescent="0.15">
      <c r="A5040" s="50" t="s">
        <v>10191</v>
      </c>
      <c r="B5040" s="51" t="s">
        <v>10192</v>
      </c>
      <c r="C5040" s="37" t="s">
        <v>498</v>
      </c>
      <c r="D5040" s="55" t="s">
        <v>498</v>
      </c>
      <c r="E5040" s="14" t="s">
        <v>2975</v>
      </c>
      <c r="F5040" s="37" t="s">
        <v>230</v>
      </c>
    </row>
    <row r="5041" spans="1:6" x14ac:dyDescent="0.15">
      <c r="A5041" s="50" t="s">
        <v>10193</v>
      </c>
      <c r="B5041" s="51" t="s">
        <v>10194</v>
      </c>
      <c r="C5041" s="37" t="s">
        <v>498</v>
      </c>
      <c r="D5041" s="55" t="s">
        <v>498</v>
      </c>
      <c r="E5041" s="14">
        <v>148</v>
      </c>
      <c r="F5041" s="37" t="s">
        <v>230</v>
      </c>
    </row>
    <row r="5042" spans="1:6" x14ac:dyDescent="0.15">
      <c r="A5042" s="50" t="s">
        <v>10195</v>
      </c>
      <c r="B5042" s="51" t="s">
        <v>10196</v>
      </c>
      <c r="C5042" s="37" t="s">
        <v>145</v>
      </c>
      <c r="D5042" s="24" t="s">
        <v>148</v>
      </c>
      <c r="E5042" s="14">
        <v>148</v>
      </c>
      <c r="F5042" s="37" t="s">
        <v>230</v>
      </c>
    </row>
    <row r="5043" spans="1:6" x14ac:dyDescent="0.15">
      <c r="A5043" s="50" t="s">
        <v>10197</v>
      </c>
      <c r="B5043" s="51" t="s">
        <v>10198</v>
      </c>
      <c r="C5043" s="37" t="s">
        <v>498</v>
      </c>
      <c r="D5043" s="55" t="s">
        <v>498</v>
      </c>
      <c r="E5043" s="14">
        <v>148</v>
      </c>
      <c r="F5043" s="37" t="s">
        <v>230</v>
      </c>
    </row>
    <row r="5044" spans="1:6" x14ac:dyDescent="0.15">
      <c r="A5044" s="50" t="s">
        <v>10199</v>
      </c>
      <c r="B5044" s="51" t="s">
        <v>10200</v>
      </c>
      <c r="C5044" s="37" t="s">
        <v>145</v>
      </c>
      <c r="D5044" s="24" t="s">
        <v>148</v>
      </c>
      <c r="E5044" s="14">
        <v>89</v>
      </c>
      <c r="F5044" s="37" t="s">
        <v>230</v>
      </c>
    </row>
    <row r="5045" spans="1:6" x14ac:dyDescent="0.15">
      <c r="A5045" s="50" t="s">
        <v>10201</v>
      </c>
      <c r="B5045" s="51" t="s">
        <v>10202</v>
      </c>
      <c r="C5045" s="37" t="s">
        <v>498</v>
      </c>
      <c r="D5045" s="55" t="s">
        <v>498</v>
      </c>
      <c r="E5045" s="14">
        <v>89</v>
      </c>
      <c r="F5045" s="37" t="s">
        <v>230</v>
      </c>
    </row>
    <row r="5046" spans="1:6" x14ac:dyDescent="0.15">
      <c r="A5046" s="12" t="s">
        <v>10203</v>
      </c>
      <c r="B5046" s="26" t="s">
        <v>10204</v>
      </c>
      <c r="C5046" s="13" t="s">
        <v>145</v>
      </c>
      <c r="D5046" s="13" t="s">
        <v>148</v>
      </c>
      <c r="E5046" s="14">
        <v>150</v>
      </c>
      <c r="F5046" s="13" t="s">
        <v>230</v>
      </c>
    </row>
    <row r="5047" spans="1:6" x14ac:dyDescent="0.15">
      <c r="A5047" s="50" t="s">
        <v>10205</v>
      </c>
      <c r="B5047" s="51" t="s">
        <v>10206</v>
      </c>
      <c r="C5047" s="37" t="s">
        <v>498</v>
      </c>
      <c r="D5047" s="55" t="s">
        <v>498</v>
      </c>
      <c r="E5047" s="14">
        <v>30</v>
      </c>
      <c r="F5047" s="37" t="s">
        <v>230</v>
      </c>
    </row>
    <row r="5048" spans="1:6" x14ac:dyDescent="0.15">
      <c r="A5048" s="12" t="s">
        <v>10207</v>
      </c>
      <c r="B5048" s="26" t="s">
        <v>10208</v>
      </c>
      <c r="C5048" s="13" t="s">
        <v>498</v>
      </c>
      <c r="D5048" s="13" t="s">
        <v>498</v>
      </c>
      <c r="E5048" s="14">
        <v>150</v>
      </c>
      <c r="F5048" s="13" t="s">
        <v>230</v>
      </c>
    </row>
    <row r="5049" spans="1:6" x14ac:dyDescent="0.15">
      <c r="A5049" s="12" t="s">
        <v>10209</v>
      </c>
      <c r="B5049" s="26" t="s">
        <v>10210</v>
      </c>
      <c r="C5049" s="13" t="s">
        <v>145</v>
      </c>
      <c r="D5049" s="13" t="s">
        <v>148</v>
      </c>
      <c r="E5049" s="14">
        <v>375</v>
      </c>
      <c r="F5049" s="13" t="s">
        <v>230</v>
      </c>
    </row>
    <row r="5050" spans="1:6" x14ac:dyDescent="0.15">
      <c r="A5050" s="12" t="s">
        <v>10211</v>
      </c>
      <c r="B5050" s="26" t="s">
        <v>10212</v>
      </c>
      <c r="C5050" s="13" t="s">
        <v>498</v>
      </c>
      <c r="D5050" s="13" t="s">
        <v>498</v>
      </c>
      <c r="E5050" s="14">
        <v>375</v>
      </c>
      <c r="F5050" s="13" t="s">
        <v>230</v>
      </c>
    </row>
    <row r="5051" spans="1:6" x14ac:dyDescent="0.15">
      <c r="A5051" s="12" t="s">
        <v>10213</v>
      </c>
      <c r="B5051" s="26" t="s">
        <v>10214</v>
      </c>
      <c r="C5051" s="13" t="s">
        <v>145</v>
      </c>
      <c r="D5051" s="13" t="s">
        <v>148</v>
      </c>
      <c r="E5051" s="14">
        <v>200</v>
      </c>
      <c r="F5051" s="13" t="s">
        <v>230</v>
      </c>
    </row>
    <row r="5052" spans="1:6" x14ac:dyDescent="0.15">
      <c r="A5052" s="12" t="s">
        <v>10215</v>
      </c>
      <c r="B5052" s="26" t="s">
        <v>10216</v>
      </c>
      <c r="C5052" s="13" t="s">
        <v>498</v>
      </c>
      <c r="D5052" s="13" t="s">
        <v>498</v>
      </c>
      <c r="E5052" s="14">
        <v>200</v>
      </c>
      <c r="F5052" s="13" t="s">
        <v>230</v>
      </c>
    </row>
    <row r="5053" spans="1:6" x14ac:dyDescent="0.15">
      <c r="A5053" s="50" t="s">
        <v>10217</v>
      </c>
      <c r="B5053" s="51" t="s">
        <v>10218</v>
      </c>
      <c r="C5053" s="37" t="s">
        <v>145</v>
      </c>
      <c r="D5053" s="24" t="s">
        <v>148</v>
      </c>
      <c r="E5053" s="14">
        <v>113</v>
      </c>
      <c r="F5053" s="37" t="s">
        <v>230</v>
      </c>
    </row>
    <row r="5054" spans="1:6" x14ac:dyDescent="0.15">
      <c r="A5054" s="50" t="s">
        <v>10219</v>
      </c>
      <c r="B5054" s="51" t="s">
        <v>10220</v>
      </c>
      <c r="C5054" s="37" t="s">
        <v>498</v>
      </c>
      <c r="D5054" s="55" t="s">
        <v>498</v>
      </c>
      <c r="E5054" s="14">
        <v>113</v>
      </c>
      <c r="F5054" s="37" t="s">
        <v>230</v>
      </c>
    </row>
    <row r="5055" spans="1:6" x14ac:dyDescent="0.15">
      <c r="A5055" s="50" t="s">
        <v>10221</v>
      </c>
      <c r="B5055" s="51" t="s">
        <v>10222</v>
      </c>
      <c r="C5055" s="37" t="s">
        <v>145</v>
      </c>
      <c r="D5055" s="24" t="s">
        <v>148</v>
      </c>
      <c r="E5055" s="14">
        <v>30</v>
      </c>
      <c r="F5055" s="37" t="s">
        <v>230</v>
      </c>
    </row>
    <row r="5056" spans="1:6" x14ac:dyDescent="0.15">
      <c r="A5056" s="50" t="s">
        <v>10223</v>
      </c>
      <c r="B5056" s="51" t="s">
        <v>10224</v>
      </c>
      <c r="C5056" s="37" t="s">
        <v>498</v>
      </c>
      <c r="D5056" s="55" t="s">
        <v>498</v>
      </c>
      <c r="E5056" s="14">
        <v>30</v>
      </c>
      <c r="F5056" s="37" t="s">
        <v>230</v>
      </c>
    </row>
    <row r="5057" spans="1:6" x14ac:dyDescent="0.15">
      <c r="A5057" s="50" t="s">
        <v>10225</v>
      </c>
      <c r="B5057" s="63" t="s">
        <v>10226</v>
      </c>
      <c r="C5057" s="37" t="s">
        <v>145</v>
      </c>
      <c r="D5057" s="37" t="s">
        <v>148</v>
      </c>
      <c r="E5057" s="14">
        <v>8</v>
      </c>
      <c r="F5057" s="27" t="s">
        <v>230</v>
      </c>
    </row>
    <row r="5058" spans="1:6" x14ac:dyDescent="0.15">
      <c r="A5058" s="54" t="s">
        <v>10227</v>
      </c>
      <c r="B5058" s="51" t="s">
        <v>10228</v>
      </c>
      <c r="C5058" s="55" t="s">
        <v>145</v>
      </c>
      <c r="D5058" s="55" t="s">
        <v>148</v>
      </c>
      <c r="E5058" s="14">
        <v>0.83</v>
      </c>
      <c r="F5058" s="55" t="s">
        <v>230</v>
      </c>
    </row>
    <row r="5059" spans="1:6" x14ac:dyDescent="0.15">
      <c r="A5059" s="36" t="s">
        <v>10229</v>
      </c>
      <c r="B5059" s="38" t="s">
        <v>10230</v>
      </c>
      <c r="C5059" s="37" t="s">
        <v>145</v>
      </c>
      <c r="D5059" s="37" t="s">
        <v>148</v>
      </c>
      <c r="E5059" s="14">
        <v>108</v>
      </c>
      <c r="F5059" s="37" t="s">
        <v>230</v>
      </c>
    </row>
    <row r="5060" spans="1:6" x14ac:dyDescent="0.15">
      <c r="A5060" s="36" t="s">
        <v>10231</v>
      </c>
      <c r="B5060" s="38" t="s">
        <v>10232</v>
      </c>
      <c r="C5060" s="37" t="s">
        <v>145</v>
      </c>
      <c r="D5060" s="37" t="s">
        <v>148</v>
      </c>
      <c r="E5060" s="14">
        <v>270</v>
      </c>
      <c r="F5060" s="37" t="s">
        <v>230</v>
      </c>
    </row>
    <row r="5061" spans="1:6" x14ac:dyDescent="0.15">
      <c r="A5061" s="54" t="s">
        <v>10233</v>
      </c>
      <c r="B5061" s="51" t="s">
        <v>10234</v>
      </c>
      <c r="C5061" s="55" t="s">
        <v>145</v>
      </c>
      <c r="D5061" s="55" t="s">
        <v>148</v>
      </c>
      <c r="E5061" s="14">
        <v>2.08</v>
      </c>
      <c r="F5061" s="55" t="s">
        <v>230</v>
      </c>
    </row>
    <row r="5062" spans="1:6" x14ac:dyDescent="0.15">
      <c r="A5062" s="54" t="s">
        <v>10235</v>
      </c>
      <c r="B5062" s="51" t="s">
        <v>10236</v>
      </c>
      <c r="C5062" s="55" t="s">
        <v>145</v>
      </c>
      <c r="D5062" s="55" t="s">
        <v>148</v>
      </c>
      <c r="E5062" s="14">
        <v>0.7</v>
      </c>
      <c r="F5062" s="55" t="s">
        <v>230</v>
      </c>
    </row>
    <row r="5063" spans="1:6" x14ac:dyDescent="0.15">
      <c r="A5063" s="36" t="s">
        <v>10237</v>
      </c>
      <c r="B5063" s="38" t="s">
        <v>10238</v>
      </c>
      <c r="C5063" s="37" t="s">
        <v>145</v>
      </c>
      <c r="D5063" s="37" t="s">
        <v>148</v>
      </c>
      <c r="E5063" s="14">
        <v>93</v>
      </c>
      <c r="F5063" s="37" t="s">
        <v>230</v>
      </c>
    </row>
    <row r="5064" spans="1:6" x14ac:dyDescent="0.15">
      <c r="A5064" s="36" t="s">
        <v>10239</v>
      </c>
      <c r="B5064" s="38" t="s">
        <v>10240</v>
      </c>
      <c r="C5064" s="37" t="s">
        <v>145</v>
      </c>
      <c r="D5064" s="37" t="s">
        <v>148</v>
      </c>
      <c r="E5064" s="14">
        <v>230</v>
      </c>
      <c r="F5064" s="37" t="s">
        <v>230</v>
      </c>
    </row>
    <row r="5065" spans="1:6" x14ac:dyDescent="0.15">
      <c r="A5065" s="54" t="s">
        <v>10241</v>
      </c>
      <c r="B5065" s="51" t="s">
        <v>10242</v>
      </c>
      <c r="C5065" s="55" t="s">
        <v>145</v>
      </c>
      <c r="D5065" s="55" t="s">
        <v>148</v>
      </c>
      <c r="E5065" s="14">
        <v>2.08</v>
      </c>
      <c r="F5065" s="55" t="s">
        <v>230</v>
      </c>
    </row>
    <row r="5066" spans="1:6" x14ac:dyDescent="0.15">
      <c r="A5066" s="50" t="s">
        <v>10243</v>
      </c>
      <c r="B5066" s="51" t="s">
        <v>10244</v>
      </c>
      <c r="C5066" s="37" t="s">
        <v>145</v>
      </c>
      <c r="D5066" s="24" t="s">
        <v>148</v>
      </c>
      <c r="E5066" s="14">
        <v>16</v>
      </c>
      <c r="F5066" s="37" t="s">
        <v>230</v>
      </c>
    </row>
    <row r="5067" spans="1:6" x14ac:dyDescent="0.15">
      <c r="A5067" s="50" t="s">
        <v>10245</v>
      </c>
      <c r="B5067" s="51" t="s">
        <v>10246</v>
      </c>
      <c r="C5067" s="37" t="s">
        <v>145</v>
      </c>
      <c r="D5067" s="24" t="s">
        <v>148</v>
      </c>
      <c r="E5067" s="14">
        <v>5</v>
      </c>
      <c r="F5067" s="37" t="s">
        <v>230</v>
      </c>
    </row>
    <row r="5068" spans="1:6" x14ac:dyDescent="0.15">
      <c r="A5068" s="50" t="s">
        <v>10247</v>
      </c>
      <c r="B5068" s="51" t="s">
        <v>10248</v>
      </c>
      <c r="C5068" s="37" t="s">
        <v>145</v>
      </c>
      <c r="D5068" s="24" t="s">
        <v>148</v>
      </c>
      <c r="E5068" s="14">
        <v>20</v>
      </c>
      <c r="F5068" s="37" t="s">
        <v>230</v>
      </c>
    </row>
    <row r="5069" spans="1:6" x14ac:dyDescent="0.15">
      <c r="A5069" s="50" t="s">
        <v>10249</v>
      </c>
      <c r="B5069" s="51" t="s">
        <v>10250</v>
      </c>
      <c r="C5069" s="37" t="s">
        <v>145</v>
      </c>
      <c r="D5069" s="24" t="s">
        <v>148</v>
      </c>
      <c r="E5069" s="14">
        <v>15</v>
      </c>
      <c r="F5069" s="37" t="s">
        <v>230</v>
      </c>
    </row>
    <row r="5070" spans="1:6" x14ac:dyDescent="0.15">
      <c r="A5070" s="50" t="s">
        <v>10251</v>
      </c>
      <c r="B5070" s="51" t="s">
        <v>10252</v>
      </c>
      <c r="C5070" s="37" t="s">
        <v>145</v>
      </c>
      <c r="D5070" s="24" t="s">
        <v>148</v>
      </c>
      <c r="E5070" s="14">
        <v>20</v>
      </c>
      <c r="F5070" s="37" t="s">
        <v>230</v>
      </c>
    </row>
    <row r="5071" spans="1:6" x14ac:dyDescent="0.15">
      <c r="A5071" s="50" t="s">
        <v>10253</v>
      </c>
      <c r="B5071" s="51" t="s">
        <v>10254</v>
      </c>
      <c r="C5071" s="37" t="s">
        <v>145</v>
      </c>
      <c r="D5071" s="24" t="s">
        <v>148</v>
      </c>
      <c r="E5071" s="14">
        <v>9</v>
      </c>
      <c r="F5071" s="37" t="s">
        <v>230</v>
      </c>
    </row>
    <row r="5072" spans="1:6" x14ac:dyDescent="0.15">
      <c r="A5072" s="54" t="s">
        <v>10255</v>
      </c>
      <c r="B5072" s="51" t="s">
        <v>10256</v>
      </c>
      <c r="C5072" s="55" t="s">
        <v>145</v>
      </c>
      <c r="D5072" s="55" t="s">
        <v>148</v>
      </c>
      <c r="E5072" s="14">
        <v>0</v>
      </c>
      <c r="F5072" s="55" t="s">
        <v>230</v>
      </c>
    </row>
    <row r="5073" spans="1:6" x14ac:dyDescent="0.15">
      <c r="A5073" s="50" t="s">
        <v>10257</v>
      </c>
      <c r="B5073" s="51" t="s">
        <v>10258</v>
      </c>
      <c r="C5073" s="37" t="s">
        <v>498</v>
      </c>
      <c r="D5073" s="37" t="s">
        <v>498</v>
      </c>
      <c r="E5073" s="14">
        <v>0</v>
      </c>
      <c r="F5073" s="37" t="s">
        <v>230</v>
      </c>
    </row>
    <row r="5074" spans="1:6" x14ac:dyDescent="0.15">
      <c r="A5074" s="54" t="s">
        <v>10259</v>
      </c>
      <c r="B5074" s="51" t="s">
        <v>10260</v>
      </c>
      <c r="C5074" s="55" t="s">
        <v>145</v>
      </c>
      <c r="D5074" s="55" t="s">
        <v>148</v>
      </c>
      <c r="E5074" s="14">
        <v>92</v>
      </c>
      <c r="F5074" s="55" t="s">
        <v>230</v>
      </c>
    </row>
    <row r="5075" spans="1:6" x14ac:dyDescent="0.15">
      <c r="A5075" s="50" t="s">
        <v>10261</v>
      </c>
      <c r="B5075" s="51" t="s">
        <v>10262</v>
      </c>
      <c r="C5075" s="37" t="s">
        <v>498</v>
      </c>
      <c r="D5075" s="37" t="s">
        <v>498</v>
      </c>
      <c r="E5075" s="14">
        <v>92</v>
      </c>
      <c r="F5075" s="37" t="s">
        <v>230</v>
      </c>
    </row>
    <row r="5076" spans="1:6" x14ac:dyDescent="0.15">
      <c r="A5076" s="50" t="s">
        <v>10263</v>
      </c>
      <c r="B5076" s="51" t="s">
        <v>10264</v>
      </c>
      <c r="C5076" s="37" t="s">
        <v>145</v>
      </c>
      <c r="D5076" s="37" t="s">
        <v>148</v>
      </c>
      <c r="E5076" s="14">
        <v>19</v>
      </c>
      <c r="F5076" s="37" t="s">
        <v>230</v>
      </c>
    </row>
    <row r="5077" spans="1:6" x14ac:dyDescent="0.15">
      <c r="A5077" s="50" t="s">
        <v>10265</v>
      </c>
      <c r="B5077" s="51" t="s">
        <v>10266</v>
      </c>
      <c r="C5077" s="37" t="s">
        <v>498</v>
      </c>
      <c r="D5077" s="37" t="s">
        <v>498</v>
      </c>
      <c r="E5077" s="14">
        <v>19</v>
      </c>
      <c r="F5077" s="37" t="s">
        <v>230</v>
      </c>
    </row>
    <row r="5078" spans="1:6" x14ac:dyDescent="0.15">
      <c r="A5078" s="54" t="s">
        <v>10267</v>
      </c>
      <c r="B5078" s="51" t="s">
        <v>10268</v>
      </c>
      <c r="C5078" s="55" t="s">
        <v>145</v>
      </c>
      <c r="D5078" s="55" t="s">
        <v>148</v>
      </c>
      <c r="E5078" s="14">
        <v>119</v>
      </c>
      <c r="F5078" s="55" t="s">
        <v>230</v>
      </c>
    </row>
    <row r="5079" spans="1:6" x14ac:dyDescent="0.15">
      <c r="A5079" s="50" t="s">
        <v>10269</v>
      </c>
      <c r="B5079" s="51" t="s">
        <v>10270</v>
      </c>
      <c r="C5079" s="37" t="s">
        <v>498</v>
      </c>
      <c r="D5079" s="37" t="s">
        <v>498</v>
      </c>
      <c r="E5079" s="14">
        <v>119</v>
      </c>
      <c r="F5079" s="37" t="s">
        <v>230</v>
      </c>
    </row>
    <row r="5080" spans="1:6" x14ac:dyDescent="0.15">
      <c r="A5080" s="50" t="s">
        <v>10271</v>
      </c>
      <c r="B5080" s="51" t="s">
        <v>10272</v>
      </c>
      <c r="C5080" s="37" t="s">
        <v>498</v>
      </c>
      <c r="D5080" s="37" t="s">
        <v>498</v>
      </c>
      <c r="E5080" s="14">
        <v>0</v>
      </c>
      <c r="F5080" s="37" t="s">
        <v>230</v>
      </c>
    </row>
    <row r="5081" spans="1:6" x14ac:dyDescent="0.15">
      <c r="A5081" s="50" t="s">
        <v>10273</v>
      </c>
      <c r="B5081" s="51" t="s">
        <v>10274</v>
      </c>
      <c r="C5081" s="37" t="s">
        <v>145</v>
      </c>
      <c r="D5081" s="37" t="s">
        <v>148</v>
      </c>
      <c r="E5081" s="14">
        <v>0</v>
      </c>
      <c r="F5081" s="37" t="s">
        <v>230</v>
      </c>
    </row>
    <row r="5082" spans="1:6" x14ac:dyDescent="0.15">
      <c r="A5082" s="50" t="s">
        <v>10275</v>
      </c>
      <c r="B5082" s="51" t="s">
        <v>10276</v>
      </c>
      <c r="C5082" s="37" t="s">
        <v>498</v>
      </c>
      <c r="D5082" s="37" t="s">
        <v>498</v>
      </c>
      <c r="E5082" s="14">
        <v>0</v>
      </c>
      <c r="F5082" s="37" t="s">
        <v>230</v>
      </c>
    </row>
    <row r="5083" spans="1:6" x14ac:dyDescent="0.15">
      <c r="A5083" s="14" t="s">
        <v>10277</v>
      </c>
      <c r="B5083" s="44" t="s">
        <v>10278</v>
      </c>
      <c r="C5083" s="45" t="s">
        <v>145</v>
      </c>
      <c r="D5083" s="45" t="s">
        <v>148</v>
      </c>
      <c r="E5083" s="14">
        <v>0</v>
      </c>
      <c r="F5083" s="18" t="s">
        <v>230</v>
      </c>
    </row>
    <row r="5084" spans="1:6" x14ac:dyDescent="0.15">
      <c r="A5084" s="14" t="s">
        <v>10279</v>
      </c>
      <c r="B5084" s="44" t="s">
        <v>10280</v>
      </c>
      <c r="C5084" s="45" t="s">
        <v>498</v>
      </c>
      <c r="D5084" s="45" t="s">
        <v>498</v>
      </c>
      <c r="E5084" s="14">
        <v>0</v>
      </c>
      <c r="F5084" s="18" t="s">
        <v>230</v>
      </c>
    </row>
    <row r="5085" spans="1:6" x14ac:dyDescent="0.15">
      <c r="A5085" s="14" t="s">
        <v>10281</v>
      </c>
      <c r="B5085" s="44" t="s">
        <v>10282</v>
      </c>
      <c r="C5085" s="45" t="s">
        <v>145</v>
      </c>
      <c r="D5085" s="45" t="s">
        <v>148</v>
      </c>
      <c r="E5085" s="14">
        <v>0</v>
      </c>
      <c r="F5085" s="18" t="s">
        <v>230</v>
      </c>
    </row>
    <row r="5086" spans="1:6" x14ac:dyDescent="0.15">
      <c r="A5086" s="14" t="s">
        <v>10283</v>
      </c>
      <c r="B5086" s="44" t="s">
        <v>10284</v>
      </c>
      <c r="C5086" s="45" t="s">
        <v>498</v>
      </c>
      <c r="D5086" s="45" t="s">
        <v>498</v>
      </c>
      <c r="E5086" s="14">
        <v>0</v>
      </c>
      <c r="F5086" s="18" t="s">
        <v>230</v>
      </c>
    </row>
    <row r="5087" spans="1:6" x14ac:dyDescent="0.15">
      <c r="A5087" s="14" t="s">
        <v>10285</v>
      </c>
      <c r="B5087" s="44" t="s">
        <v>10286</v>
      </c>
      <c r="C5087" s="45" t="s">
        <v>145</v>
      </c>
      <c r="D5087" s="45" t="s">
        <v>148</v>
      </c>
      <c r="E5087" s="14">
        <v>0</v>
      </c>
      <c r="F5087" s="18" t="s">
        <v>230</v>
      </c>
    </row>
    <row r="5088" spans="1:6" x14ac:dyDescent="0.15">
      <c r="A5088" s="14" t="s">
        <v>10287</v>
      </c>
      <c r="B5088" s="44" t="s">
        <v>10288</v>
      </c>
      <c r="C5088" s="45" t="s">
        <v>498</v>
      </c>
      <c r="D5088" s="45" t="s">
        <v>498</v>
      </c>
      <c r="E5088" s="14">
        <v>0</v>
      </c>
      <c r="F5088" s="18" t="s">
        <v>230</v>
      </c>
    </row>
    <row r="5089" spans="1:6" x14ac:dyDescent="0.15">
      <c r="A5089" s="14" t="s">
        <v>10289</v>
      </c>
      <c r="B5089" s="44" t="s">
        <v>10290</v>
      </c>
      <c r="C5089" s="45" t="s">
        <v>145</v>
      </c>
      <c r="D5089" s="45" t="s">
        <v>148</v>
      </c>
      <c r="E5089" s="14">
        <v>0</v>
      </c>
      <c r="F5089" s="18" t="s">
        <v>230</v>
      </c>
    </row>
    <row r="5090" spans="1:6" x14ac:dyDescent="0.15">
      <c r="A5090" s="14" t="s">
        <v>10291</v>
      </c>
      <c r="B5090" s="44" t="s">
        <v>10292</v>
      </c>
      <c r="C5090" s="45" t="s">
        <v>498</v>
      </c>
      <c r="D5090" s="45" t="s">
        <v>498</v>
      </c>
      <c r="E5090" s="14">
        <v>0</v>
      </c>
      <c r="F5090" s="18" t="s">
        <v>230</v>
      </c>
    </row>
    <row r="5091" spans="1:6" x14ac:dyDescent="0.15">
      <c r="A5091" s="14" t="s">
        <v>10293</v>
      </c>
      <c r="B5091" s="44" t="s">
        <v>10294</v>
      </c>
      <c r="C5091" s="45" t="s">
        <v>145</v>
      </c>
      <c r="D5091" s="45" t="s">
        <v>148</v>
      </c>
      <c r="E5091" s="14">
        <v>0</v>
      </c>
      <c r="F5091" s="18" t="s">
        <v>230</v>
      </c>
    </row>
    <row r="5092" spans="1:6" x14ac:dyDescent="0.15">
      <c r="A5092" s="14" t="s">
        <v>10295</v>
      </c>
      <c r="B5092" s="44" t="s">
        <v>10296</v>
      </c>
      <c r="C5092" s="45" t="s">
        <v>498</v>
      </c>
      <c r="D5092" s="45" t="s">
        <v>498</v>
      </c>
      <c r="E5092" s="14">
        <v>0</v>
      </c>
      <c r="F5092" s="18" t="s">
        <v>230</v>
      </c>
    </row>
    <row r="5093" spans="1:6" x14ac:dyDescent="0.15">
      <c r="A5093" s="14" t="s">
        <v>10297</v>
      </c>
      <c r="B5093" s="44" t="s">
        <v>10298</v>
      </c>
      <c r="C5093" s="45" t="s">
        <v>498</v>
      </c>
      <c r="D5093" s="45" t="s">
        <v>498</v>
      </c>
      <c r="E5093" s="14">
        <v>0</v>
      </c>
      <c r="F5093" s="18" t="s">
        <v>230</v>
      </c>
    </row>
    <row r="5094" spans="1:6" x14ac:dyDescent="0.15">
      <c r="A5094" s="14" t="s">
        <v>10299</v>
      </c>
      <c r="B5094" s="44" t="s">
        <v>10300</v>
      </c>
      <c r="C5094" s="45" t="s">
        <v>145</v>
      </c>
      <c r="D5094" s="45" t="s">
        <v>148</v>
      </c>
      <c r="E5094" s="14">
        <v>0</v>
      </c>
      <c r="F5094" s="18" t="s">
        <v>230</v>
      </c>
    </row>
    <row r="5095" spans="1:6" x14ac:dyDescent="0.15">
      <c r="A5095" s="14" t="s">
        <v>10301</v>
      </c>
      <c r="B5095" s="44" t="s">
        <v>10302</v>
      </c>
      <c r="C5095" s="45" t="s">
        <v>145</v>
      </c>
      <c r="D5095" s="45" t="s">
        <v>148</v>
      </c>
      <c r="E5095" s="14">
        <v>0</v>
      </c>
      <c r="F5095" s="18" t="s">
        <v>230</v>
      </c>
    </row>
    <row r="5096" spans="1:6" x14ac:dyDescent="0.15">
      <c r="A5096" s="14" t="s">
        <v>10303</v>
      </c>
      <c r="B5096" s="44" t="s">
        <v>10304</v>
      </c>
      <c r="C5096" s="45" t="s">
        <v>145</v>
      </c>
      <c r="D5096" s="45" t="s">
        <v>148</v>
      </c>
      <c r="E5096" s="14">
        <v>0</v>
      </c>
      <c r="F5096" s="18" t="s">
        <v>230</v>
      </c>
    </row>
    <row r="5097" spans="1:6" x14ac:dyDescent="0.15">
      <c r="A5097" s="14" t="s">
        <v>10305</v>
      </c>
      <c r="B5097" s="44" t="s">
        <v>10306</v>
      </c>
      <c r="C5097" s="45" t="s">
        <v>498</v>
      </c>
      <c r="D5097" s="45" t="s">
        <v>498</v>
      </c>
      <c r="E5097" s="14">
        <v>0</v>
      </c>
      <c r="F5097" s="18" t="s">
        <v>230</v>
      </c>
    </row>
    <row r="5098" spans="1:6" x14ac:dyDescent="0.15">
      <c r="A5098" s="14" t="s">
        <v>10307</v>
      </c>
      <c r="B5098" s="44" t="s">
        <v>10308</v>
      </c>
      <c r="C5098" s="45" t="s">
        <v>498</v>
      </c>
      <c r="D5098" s="45" t="s">
        <v>498</v>
      </c>
      <c r="E5098" s="14">
        <v>0</v>
      </c>
      <c r="F5098" s="18" t="s">
        <v>230</v>
      </c>
    </row>
    <row r="5099" spans="1:6" x14ac:dyDescent="0.15">
      <c r="A5099" s="54" t="s">
        <v>10309</v>
      </c>
      <c r="B5099" s="51" t="s">
        <v>10310</v>
      </c>
      <c r="C5099" s="55" t="s">
        <v>145</v>
      </c>
      <c r="D5099" s="55" t="s">
        <v>148</v>
      </c>
      <c r="E5099" s="14">
        <v>166</v>
      </c>
      <c r="F5099" s="55" t="s">
        <v>230</v>
      </c>
    </row>
    <row r="5100" spans="1:6" x14ac:dyDescent="0.15">
      <c r="A5100" s="50" t="s">
        <v>10311</v>
      </c>
      <c r="B5100" s="51" t="s">
        <v>10312</v>
      </c>
      <c r="C5100" s="37" t="s">
        <v>498</v>
      </c>
      <c r="D5100" s="37" t="s">
        <v>498</v>
      </c>
      <c r="E5100" s="14">
        <v>166</v>
      </c>
      <c r="F5100" s="37" t="s">
        <v>230</v>
      </c>
    </row>
    <row r="5101" spans="1:6" x14ac:dyDescent="0.15">
      <c r="A5101" s="54" t="s">
        <v>10313</v>
      </c>
      <c r="B5101" s="51" t="s">
        <v>10314</v>
      </c>
      <c r="C5101" s="55" t="s">
        <v>145</v>
      </c>
      <c r="D5101" s="55" t="s">
        <v>148</v>
      </c>
      <c r="E5101" s="14">
        <v>252</v>
      </c>
      <c r="F5101" s="55" t="s">
        <v>230</v>
      </c>
    </row>
    <row r="5102" spans="1:6" x14ac:dyDescent="0.15">
      <c r="A5102" s="50" t="s">
        <v>10315</v>
      </c>
      <c r="B5102" s="51" t="s">
        <v>10316</v>
      </c>
      <c r="C5102" s="37" t="s">
        <v>498</v>
      </c>
      <c r="D5102" s="37" t="s">
        <v>498</v>
      </c>
      <c r="E5102" s="14">
        <v>252</v>
      </c>
      <c r="F5102" s="37" t="s">
        <v>230</v>
      </c>
    </row>
    <row r="5103" spans="1:6" x14ac:dyDescent="0.15">
      <c r="A5103" s="50" t="s">
        <v>10317</v>
      </c>
      <c r="B5103" s="63" t="s">
        <v>10318</v>
      </c>
      <c r="C5103" s="37" t="s">
        <v>145</v>
      </c>
      <c r="D5103" s="37" t="s">
        <v>148</v>
      </c>
      <c r="E5103" s="14">
        <v>559</v>
      </c>
      <c r="F5103" s="27" t="s">
        <v>230</v>
      </c>
    </row>
    <row r="5104" spans="1:6" x14ac:dyDescent="0.15">
      <c r="A5104" s="50" t="s">
        <v>10319</v>
      </c>
      <c r="B5104" s="63" t="s">
        <v>10320</v>
      </c>
      <c r="C5104" s="37" t="s">
        <v>498</v>
      </c>
      <c r="D5104" s="37" t="s">
        <v>498</v>
      </c>
      <c r="E5104" s="14">
        <v>559</v>
      </c>
      <c r="F5104" s="27" t="s">
        <v>230</v>
      </c>
    </row>
    <row r="5105" spans="1:6" x14ac:dyDescent="0.15">
      <c r="A5105" s="54" t="s">
        <v>10321</v>
      </c>
      <c r="B5105" s="51" t="s">
        <v>10322</v>
      </c>
      <c r="C5105" s="55" t="s">
        <v>145</v>
      </c>
      <c r="D5105" s="55" t="s">
        <v>148</v>
      </c>
      <c r="E5105" s="14">
        <v>59</v>
      </c>
      <c r="F5105" s="55" t="s">
        <v>230</v>
      </c>
    </row>
    <row r="5106" spans="1:6" x14ac:dyDescent="0.15">
      <c r="A5106" s="50" t="s">
        <v>10323</v>
      </c>
      <c r="B5106" s="51" t="s">
        <v>10324</v>
      </c>
      <c r="C5106" s="37" t="s">
        <v>498</v>
      </c>
      <c r="D5106" s="37" t="s">
        <v>498</v>
      </c>
      <c r="E5106" s="14">
        <v>59</v>
      </c>
      <c r="F5106" s="37" t="s">
        <v>230</v>
      </c>
    </row>
    <row r="5107" spans="1:6" x14ac:dyDescent="0.15">
      <c r="A5107" s="54" t="s">
        <v>10325</v>
      </c>
      <c r="B5107" s="51" t="s">
        <v>10326</v>
      </c>
      <c r="C5107" s="55" t="s">
        <v>145</v>
      </c>
      <c r="D5107" s="55" t="s">
        <v>148</v>
      </c>
      <c r="E5107" s="14">
        <v>0</v>
      </c>
      <c r="F5107" s="55" t="s">
        <v>230</v>
      </c>
    </row>
    <row r="5108" spans="1:6" x14ac:dyDescent="0.15">
      <c r="A5108" s="50" t="s">
        <v>10327</v>
      </c>
      <c r="B5108" s="51" t="s">
        <v>10328</v>
      </c>
      <c r="C5108" s="37" t="s">
        <v>498</v>
      </c>
      <c r="D5108" s="37" t="s">
        <v>498</v>
      </c>
      <c r="E5108" s="14">
        <v>0</v>
      </c>
      <c r="F5108" s="37" t="s">
        <v>230</v>
      </c>
    </row>
    <row r="5109" spans="1:6" x14ac:dyDescent="0.15">
      <c r="A5109" s="54" t="s">
        <v>10329</v>
      </c>
      <c r="B5109" s="51" t="s">
        <v>10330</v>
      </c>
      <c r="C5109" s="55" t="s">
        <v>145</v>
      </c>
      <c r="D5109" s="55" t="s">
        <v>148</v>
      </c>
      <c r="E5109" s="14">
        <v>216</v>
      </c>
      <c r="F5109" s="55" t="s">
        <v>230</v>
      </c>
    </row>
    <row r="5110" spans="1:6" x14ac:dyDescent="0.15">
      <c r="A5110" s="50" t="s">
        <v>10331</v>
      </c>
      <c r="B5110" s="51" t="s">
        <v>10332</v>
      </c>
      <c r="C5110" s="37" t="s">
        <v>498</v>
      </c>
      <c r="D5110" s="37" t="s">
        <v>498</v>
      </c>
      <c r="E5110" s="14">
        <v>216</v>
      </c>
      <c r="F5110" s="37" t="s">
        <v>230</v>
      </c>
    </row>
    <row r="5111" spans="1:6" x14ac:dyDescent="0.15">
      <c r="A5111" s="50" t="s">
        <v>10333</v>
      </c>
      <c r="B5111" s="51" t="s">
        <v>10334</v>
      </c>
      <c r="C5111" s="37" t="s">
        <v>145</v>
      </c>
      <c r="D5111" s="37" t="s">
        <v>148</v>
      </c>
      <c r="E5111" s="14">
        <v>33</v>
      </c>
      <c r="F5111" s="37" t="s">
        <v>230</v>
      </c>
    </row>
    <row r="5112" spans="1:6" x14ac:dyDescent="0.15">
      <c r="A5112" s="50" t="s">
        <v>10335</v>
      </c>
      <c r="B5112" s="51" t="s">
        <v>10336</v>
      </c>
      <c r="C5112" s="37" t="s">
        <v>498</v>
      </c>
      <c r="D5112" s="37" t="s">
        <v>498</v>
      </c>
      <c r="E5112" s="14">
        <v>33</v>
      </c>
      <c r="F5112" s="37" t="s">
        <v>230</v>
      </c>
    </row>
    <row r="5113" spans="1:6" x14ac:dyDescent="0.15">
      <c r="A5113" s="54" t="s">
        <v>10337</v>
      </c>
      <c r="B5113" s="51" t="s">
        <v>10338</v>
      </c>
      <c r="C5113" s="55" t="s">
        <v>145</v>
      </c>
      <c r="D5113" s="55" t="s">
        <v>148</v>
      </c>
      <c r="E5113" s="14">
        <v>128</v>
      </c>
      <c r="F5113" s="55" t="s">
        <v>230</v>
      </c>
    </row>
    <row r="5114" spans="1:6" x14ac:dyDescent="0.15">
      <c r="A5114" s="50" t="s">
        <v>10339</v>
      </c>
      <c r="B5114" s="51" t="s">
        <v>10340</v>
      </c>
      <c r="C5114" s="37" t="s">
        <v>498</v>
      </c>
      <c r="D5114" s="37" t="s">
        <v>498</v>
      </c>
      <c r="E5114" s="14">
        <v>128</v>
      </c>
      <c r="F5114" s="37" t="s">
        <v>230</v>
      </c>
    </row>
    <row r="5115" spans="1:6" x14ac:dyDescent="0.15">
      <c r="A5115" s="50" t="s">
        <v>10341</v>
      </c>
      <c r="B5115" s="51" t="s">
        <v>10342</v>
      </c>
      <c r="C5115" s="37" t="s">
        <v>498</v>
      </c>
      <c r="D5115" s="37" t="s">
        <v>498</v>
      </c>
      <c r="E5115" s="14">
        <v>0</v>
      </c>
      <c r="F5115" s="37" t="s">
        <v>230</v>
      </c>
    </row>
    <row r="5116" spans="1:6" x14ac:dyDescent="0.15">
      <c r="A5116" s="50" t="s">
        <v>10343</v>
      </c>
      <c r="B5116" s="51" t="s">
        <v>10344</v>
      </c>
      <c r="C5116" s="37" t="s">
        <v>145</v>
      </c>
      <c r="D5116" s="37" t="s">
        <v>148</v>
      </c>
      <c r="E5116" s="14">
        <v>0</v>
      </c>
      <c r="F5116" s="37" t="s">
        <v>230</v>
      </c>
    </row>
    <row r="5117" spans="1:6" x14ac:dyDescent="0.15">
      <c r="A5117" s="50" t="s">
        <v>10345</v>
      </c>
      <c r="B5117" s="51" t="s">
        <v>10346</v>
      </c>
      <c r="C5117" s="37" t="s">
        <v>498</v>
      </c>
      <c r="D5117" s="37" t="s">
        <v>498</v>
      </c>
      <c r="E5117" s="14">
        <v>0</v>
      </c>
      <c r="F5117" s="37" t="s">
        <v>230</v>
      </c>
    </row>
    <row r="5118" spans="1:6" x14ac:dyDescent="0.15">
      <c r="A5118" s="14" t="s">
        <v>10347</v>
      </c>
      <c r="B5118" s="44" t="s">
        <v>10348</v>
      </c>
      <c r="C5118" s="45" t="s">
        <v>145</v>
      </c>
      <c r="D5118" s="45" t="s">
        <v>148</v>
      </c>
      <c r="E5118" s="14">
        <v>0</v>
      </c>
      <c r="F5118" s="18" t="s">
        <v>230</v>
      </c>
    </row>
    <row r="5119" spans="1:6" x14ac:dyDescent="0.15">
      <c r="A5119" s="14" t="s">
        <v>10349</v>
      </c>
      <c r="B5119" s="44" t="s">
        <v>10350</v>
      </c>
      <c r="C5119" s="45" t="s">
        <v>498</v>
      </c>
      <c r="D5119" s="45" t="s">
        <v>498</v>
      </c>
      <c r="E5119" s="14">
        <v>0</v>
      </c>
      <c r="F5119" s="18" t="s">
        <v>230</v>
      </c>
    </row>
    <row r="5120" spans="1:6" x14ac:dyDescent="0.15">
      <c r="A5120" s="14" t="s">
        <v>10351</v>
      </c>
      <c r="B5120" s="44" t="s">
        <v>10352</v>
      </c>
      <c r="C5120" s="45" t="s">
        <v>145</v>
      </c>
      <c r="D5120" s="45" t="s">
        <v>148</v>
      </c>
      <c r="E5120" s="14">
        <v>0</v>
      </c>
      <c r="F5120" s="18" t="s">
        <v>230</v>
      </c>
    </row>
    <row r="5121" spans="1:6" x14ac:dyDescent="0.15">
      <c r="A5121" s="14" t="s">
        <v>10353</v>
      </c>
      <c r="B5121" s="44" t="s">
        <v>10354</v>
      </c>
      <c r="C5121" s="45" t="s">
        <v>498</v>
      </c>
      <c r="D5121" s="45" t="s">
        <v>498</v>
      </c>
      <c r="E5121" s="14">
        <v>0</v>
      </c>
      <c r="F5121" s="18" t="s">
        <v>230</v>
      </c>
    </row>
    <row r="5122" spans="1:6" x14ac:dyDescent="0.15">
      <c r="A5122" s="14" t="s">
        <v>10355</v>
      </c>
      <c r="B5122" s="44" t="s">
        <v>10356</v>
      </c>
      <c r="C5122" s="45" t="s">
        <v>145</v>
      </c>
      <c r="D5122" s="45" t="s">
        <v>148</v>
      </c>
      <c r="E5122" s="14">
        <v>0</v>
      </c>
      <c r="F5122" s="18" t="s">
        <v>230</v>
      </c>
    </row>
    <row r="5123" spans="1:6" x14ac:dyDescent="0.15">
      <c r="A5123" s="14" t="s">
        <v>10357</v>
      </c>
      <c r="B5123" s="44" t="s">
        <v>10358</v>
      </c>
      <c r="C5123" s="45" t="s">
        <v>498</v>
      </c>
      <c r="D5123" s="45" t="s">
        <v>498</v>
      </c>
      <c r="E5123" s="14">
        <v>0</v>
      </c>
      <c r="F5123" s="18" t="s">
        <v>230</v>
      </c>
    </row>
    <row r="5124" spans="1:6" x14ac:dyDescent="0.15">
      <c r="A5124" s="14" t="s">
        <v>10359</v>
      </c>
      <c r="B5124" s="44" t="s">
        <v>10360</v>
      </c>
      <c r="C5124" s="45" t="s">
        <v>145</v>
      </c>
      <c r="D5124" s="45" t="s">
        <v>148</v>
      </c>
      <c r="E5124" s="14">
        <v>0</v>
      </c>
      <c r="F5124" s="18" t="s">
        <v>230</v>
      </c>
    </row>
    <row r="5125" spans="1:6" x14ac:dyDescent="0.15">
      <c r="A5125" s="14" t="s">
        <v>10361</v>
      </c>
      <c r="B5125" s="44" t="s">
        <v>10362</v>
      </c>
      <c r="C5125" s="45" t="s">
        <v>498</v>
      </c>
      <c r="D5125" s="45" t="s">
        <v>498</v>
      </c>
      <c r="E5125" s="14">
        <v>0</v>
      </c>
      <c r="F5125" s="18" t="s">
        <v>230</v>
      </c>
    </row>
    <row r="5126" spans="1:6" x14ac:dyDescent="0.15">
      <c r="A5126" s="14" t="s">
        <v>10363</v>
      </c>
      <c r="B5126" s="44" t="s">
        <v>10364</v>
      </c>
      <c r="C5126" s="45" t="s">
        <v>145</v>
      </c>
      <c r="D5126" s="45" t="s">
        <v>148</v>
      </c>
      <c r="E5126" s="14">
        <v>0</v>
      </c>
      <c r="F5126" s="18" t="s">
        <v>230</v>
      </c>
    </row>
    <row r="5127" spans="1:6" x14ac:dyDescent="0.15">
      <c r="A5127" s="14" t="s">
        <v>10365</v>
      </c>
      <c r="B5127" s="44" t="s">
        <v>10366</v>
      </c>
      <c r="C5127" s="45" t="s">
        <v>498</v>
      </c>
      <c r="D5127" s="45" t="s">
        <v>498</v>
      </c>
      <c r="E5127" s="14">
        <v>0</v>
      </c>
      <c r="F5127" s="18" t="s">
        <v>230</v>
      </c>
    </row>
    <row r="5128" spans="1:6" x14ac:dyDescent="0.15">
      <c r="A5128" s="14" t="s">
        <v>10367</v>
      </c>
      <c r="B5128" s="44" t="s">
        <v>10368</v>
      </c>
      <c r="C5128" s="45" t="s">
        <v>498</v>
      </c>
      <c r="D5128" s="45" t="s">
        <v>498</v>
      </c>
      <c r="E5128" s="14">
        <v>0</v>
      </c>
      <c r="F5128" s="18" t="s">
        <v>230</v>
      </c>
    </row>
    <row r="5129" spans="1:6" x14ac:dyDescent="0.15">
      <c r="A5129" s="14" t="s">
        <v>10369</v>
      </c>
      <c r="B5129" s="44" t="s">
        <v>10370</v>
      </c>
      <c r="C5129" s="45" t="s">
        <v>145</v>
      </c>
      <c r="D5129" s="45" t="s">
        <v>148</v>
      </c>
      <c r="E5129" s="14">
        <v>0</v>
      </c>
      <c r="F5129" s="18" t="s">
        <v>230</v>
      </c>
    </row>
    <row r="5130" spans="1:6" x14ac:dyDescent="0.15">
      <c r="A5130" s="14" t="s">
        <v>10371</v>
      </c>
      <c r="B5130" s="44" t="s">
        <v>10372</v>
      </c>
      <c r="C5130" s="45" t="s">
        <v>145</v>
      </c>
      <c r="D5130" s="45" t="s">
        <v>148</v>
      </c>
      <c r="E5130" s="14">
        <v>0</v>
      </c>
      <c r="F5130" s="18" t="s">
        <v>230</v>
      </c>
    </row>
    <row r="5131" spans="1:6" x14ac:dyDescent="0.15">
      <c r="A5131" s="14" t="s">
        <v>10373</v>
      </c>
      <c r="B5131" s="44" t="s">
        <v>10374</v>
      </c>
      <c r="C5131" s="45" t="s">
        <v>145</v>
      </c>
      <c r="D5131" s="45" t="s">
        <v>148</v>
      </c>
      <c r="E5131" s="14">
        <v>0</v>
      </c>
      <c r="F5131" s="18" t="s">
        <v>230</v>
      </c>
    </row>
    <row r="5132" spans="1:6" x14ac:dyDescent="0.15">
      <c r="A5132" s="14" t="s">
        <v>10375</v>
      </c>
      <c r="B5132" s="44" t="s">
        <v>10376</v>
      </c>
      <c r="C5132" s="45" t="s">
        <v>498</v>
      </c>
      <c r="D5132" s="45" t="s">
        <v>498</v>
      </c>
      <c r="E5132" s="14">
        <v>0</v>
      </c>
      <c r="F5132" s="18" t="s">
        <v>230</v>
      </c>
    </row>
    <row r="5133" spans="1:6" x14ac:dyDescent="0.15">
      <c r="A5133" s="14" t="s">
        <v>10377</v>
      </c>
      <c r="B5133" s="44" t="s">
        <v>10378</v>
      </c>
      <c r="C5133" s="45" t="s">
        <v>498</v>
      </c>
      <c r="D5133" s="45" t="s">
        <v>498</v>
      </c>
      <c r="E5133" s="14">
        <v>0</v>
      </c>
      <c r="F5133" s="18" t="s">
        <v>230</v>
      </c>
    </row>
    <row r="5134" spans="1:6" x14ac:dyDescent="0.15">
      <c r="A5134" s="54" t="s">
        <v>10379</v>
      </c>
      <c r="B5134" s="51" t="s">
        <v>10380</v>
      </c>
      <c r="C5134" s="55" t="s">
        <v>145</v>
      </c>
      <c r="D5134" s="55" t="s">
        <v>148</v>
      </c>
      <c r="E5134" s="14">
        <v>195</v>
      </c>
      <c r="F5134" s="55" t="s">
        <v>230</v>
      </c>
    </row>
    <row r="5135" spans="1:6" x14ac:dyDescent="0.15">
      <c r="A5135" s="50" t="s">
        <v>10381</v>
      </c>
      <c r="B5135" s="51" t="s">
        <v>10382</v>
      </c>
      <c r="C5135" s="37" t="s">
        <v>498</v>
      </c>
      <c r="D5135" s="37" t="s">
        <v>498</v>
      </c>
      <c r="E5135" s="14">
        <v>195</v>
      </c>
      <c r="F5135" s="37" t="s">
        <v>230</v>
      </c>
    </row>
    <row r="5136" spans="1:6" x14ac:dyDescent="0.15">
      <c r="A5136" s="54" t="s">
        <v>10383</v>
      </c>
      <c r="B5136" s="51" t="s">
        <v>10384</v>
      </c>
      <c r="C5136" s="55" t="s">
        <v>145</v>
      </c>
      <c r="D5136" s="55" t="s">
        <v>148</v>
      </c>
      <c r="E5136" s="14">
        <v>378</v>
      </c>
      <c r="F5136" s="55" t="s">
        <v>230</v>
      </c>
    </row>
    <row r="5137" spans="1:6" x14ac:dyDescent="0.15">
      <c r="A5137" s="50" t="s">
        <v>10385</v>
      </c>
      <c r="B5137" s="51" t="s">
        <v>10386</v>
      </c>
      <c r="C5137" s="37" t="s">
        <v>498</v>
      </c>
      <c r="D5137" s="37" t="s">
        <v>498</v>
      </c>
      <c r="E5137" s="14">
        <v>378</v>
      </c>
      <c r="F5137" s="37" t="s">
        <v>230</v>
      </c>
    </row>
    <row r="5138" spans="1:6" x14ac:dyDescent="0.15">
      <c r="A5138" s="50" t="s">
        <v>10387</v>
      </c>
      <c r="B5138" s="63" t="s">
        <v>10388</v>
      </c>
      <c r="C5138" s="37" t="s">
        <v>145</v>
      </c>
      <c r="D5138" s="37" t="s">
        <v>148</v>
      </c>
      <c r="E5138" s="14">
        <v>741</v>
      </c>
      <c r="F5138" s="27" t="s">
        <v>230</v>
      </c>
    </row>
    <row r="5139" spans="1:6" x14ac:dyDescent="0.15">
      <c r="A5139" s="50" t="s">
        <v>10389</v>
      </c>
      <c r="B5139" s="63" t="s">
        <v>10390</v>
      </c>
      <c r="C5139" s="37" t="s">
        <v>498</v>
      </c>
      <c r="D5139" s="37" t="s">
        <v>498</v>
      </c>
      <c r="E5139" s="14">
        <v>741</v>
      </c>
      <c r="F5139" s="27" t="s">
        <v>230</v>
      </c>
    </row>
    <row r="5140" spans="1:6" x14ac:dyDescent="0.15">
      <c r="A5140" s="54" t="s">
        <v>10391</v>
      </c>
      <c r="B5140" s="51" t="s">
        <v>10392</v>
      </c>
      <c r="C5140" s="55" t="s">
        <v>145</v>
      </c>
      <c r="D5140" s="55" t="s">
        <v>148</v>
      </c>
      <c r="E5140" s="14">
        <v>90</v>
      </c>
      <c r="F5140" s="55" t="s">
        <v>230</v>
      </c>
    </row>
    <row r="5141" spans="1:6" x14ac:dyDescent="0.15">
      <c r="A5141" s="50" t="s">
        <v>10393</v>
      </c>
      <c r="B5141" s="51" t="s">
        <v>10394</v>
      </c>
      <c r="C5141" s="37" t="s">
        <v>498</v>
      </c>
      <c r="D5141" s="37" t="s">
        <v>498</v>
      </c>
      <c r="E5141" s="14">
        <v>90</v>
      </c>
      <c r="F5141" s="37" t="s">
        <v>230</v>
      </c>
    </row>
    <row r="5142" spans="1:6" x14ac:dyDescent="0.15">
      <c r="A5142" s="54" t="s">
        <v>10395</v>
      </c>
      <c r="B5142" s="51" t="s">
        <v>10396</v>
      </c>
      <c r="C5142" s="55" t="s">
        <v>145</v>
      </c>
      <c r="D5142" s="55" t="s">
        <v>148</v>
      </c>
      <c r="E5142" s="14">
        <v>0</v>
      </c>
      <c r="F5142" s="55" t="s">
        <v>230</v>
      </c>
    </row>
    <row r="5143" spans="1:6" x14ac:dyDescent="0.15">
      <c r="A5143" s="50" t="s">
        <v>10397</v>
      </c>
      <c r="B5143" s="51" t="s">
        <v>10398</v>
      </c>
      <c r="C5143" s="37" t="s">
        <v>498</v>
      </c>
      <c r="D5143" s="37" t="s">
        <v>498</v>
      </c>
      <c r="E5143" s="14">
        <v>0</v>
      </c>
      <c r="F5143" s="37" t="s">
        <v>230</v>
      </c>
    </row>
    <row r="5144" spans="1:6" x14ac:dyDescent="0.15">
      <c r="A5144" s="54" t="s">
        <v>10399</v>
      </c>
      <c r="B5144" s="51" t="s">
        <v>10400</v>
      </c>
      <c r="C5144" s="55" t="s">
        <v>145</v>
      </c>
      <c r="D5144" s="55" t="s">
        <v>148</v>
      </c>
      <c r="E5144" s="14">
        <v>374</v>
      </c>
      <c r="F5144" s="55" t="s">
        <v>230</v>
      </c>
    </row>
    <row r="5145" spans="1:6" x14ac:dyDescent="0.15">
      <c r="A5145" s="50" t="s">
        <v>10401</v>
      </c>
      <c r="B5145" s="51" t="s">
        <v>10402</v>
      </c>
      <c r="C5145" s="37" t="s">
        <v>498</v>
      </c>
      <c r="D5145" s="37" t="s">
        <v>498</v>
      </c>
      <c r="E5145" s="14">
        <v>374</v>
      </c>
      <c r="F5145" s="37" t="s">
        <v>230</v>
      </c>
    </row>
    <row r="5146" spans="1:6" x14ac:dyDescent="0.15">
      <c r="A5146" s="50" t="s">
        <v>10403</v>
      </c>
      <c r="B5146" s="51" t="s">
        <v>10404</v>
      </c>
      <c r="C5146" s="37" t="s">
        <v>145</v>
      </c>
      <c r="D5146" s="37" t="s">
        <v>148</v>
      </c>
      <c r="E5146" s="14">
        <v>55</v>
      </c>
      <c r="F5146" s="37" t="s">
        <v>230</v>
      </c>
    </row>
    <row r="5147" spans="1:6" x14ac:dyDescent="0.15">
      <c r="A5147" s="50" t="s">
        <v>10405</v>
      </c>
      <c r="B5147" s="51" t="s">
        <v>10406</v>
      </c>
      <c r="C5147" s="37" t="s">
        <v>498</v>
      </c>
      <c r="D5147" s="37" t="s">
        <v>498</v>
      </c>
      <c r="E5147" s="14">
        <v>55</v>
      </c>
      <c r="F5147" s="37" t="s">
        <v>230</v>
      </c>
    </row>
    <row r="5148" spans="1:6" x14ac:dyDescent="0.15">
      <c r="A5148" s="54" t="s">
        <v>10407</v>
      </c>
      <c r="B5148" s="51" t="s">
        <v>10408</v>
      </c>
      <c r="C5148" s="55" t="s">
        <v>145</v>
      </c>
      <c r="D5148" s="55" t="s">
        <v>148</v>
      </c>
      <c r="E5148" s="14">
        <v>159</v>
      </c>
      <c r="F5148" s="55" t="s">
        <v>230</v>
      </c>
    </row>
    <row r="5149" spans="1:6" x14ac:dyDescent="0.15">
      <c r="A5149" s="50" t="s">
        <v>10409</v>
      </c>
      <c r="B5149" s="51" t="s">
        <v>10410</v>
      </c>
      <c r="C5149" s="37" t="s">
        <v>498</v>
      </c>
      <c r="D5149" s="37" t="s">
        <v>498</v>
      </c>
      <c r="E5149" s="14">
        <v>159</v>
      </c>
      <c r="F5149" s="37" t="s">
        <v>230</v>
      </c>
    </row>
    <row r="5150" spans="1:6" x14ac:dyDescent="0.15">
      <c r="A5150" s="50" t="s">
        <v>10411</v>
      </c>
      <c r="B5150" s="51" t="s">
        <v>10412</v>
      </c>
      <c r="C5150" s="37" t="s">
        <v>498</v>
      </c>
      <c r="D5150" s="37" t="s">
        <v>498</v>
      </c>
      <c r="E5150" s="14">
        <v>0</v>
      </c>
      <c r="F5150" s="37" t="s">
        <v>230</v>
      </c>
    </row>
    <row r="5151" spans="1:6" x14ac:dyDescent="0.15">
      <c r="A5151" s="50" t="s">
        <v>10413</v>
      </c>
      <c r="B5151" s="51" t="s">
        <v>10414</v>
      </c>
      <c r="C5151" s="37" t="s">
        <v>145</v>
      </c>
      <c r="D5151" s="37" t="s">
        <v>148</v>
      </c>
      <c r="E5151" s="14">
        <v>0</v>
      </c>
      <c r="F5151" s="37" t="s">
        <v>230</v>
      </c>
    </row>
    <row r="5152" spans="1:6" x14ac:dyDescent="0.15">
      <c r="A5152" s="50" t="s">
        <v>10415</v>
      </c>
      <c r="B5152" s="51" t="s">
        <v>10416</v>
      </c>
      <c r="C5152" s="37" t="s">
        <v>498</v>
      </c>
      <c r="D5152" s="37" t="s">
        <v>498</v>
      </c>
      <c r="E5152" s="14">
        <v>0</v>
      </c>
      <c r="F5152" s="37" t="s">
        <v>230</v>
      </c>
    </row>
    <row r="5153" spans="1:6" x14ac:dyDescent="0.15">
      <c r="A5153" s="14" t="s">
        <v>10417</v>
      </c>
      <c r="B5153" s="44" t="s">
        <v>10418</v>
      </c>
      <c r="C5153" s="45" t="s">
        <v>145</v>
      </c>
      <c r="D5153" s="45" t="s">
        <v>148</v>
      </c>
      <c r="E5153" s="14">
        <v>0</v>
      </c>
      <c r="F5153" s="18" t="s">
        <v>230</v>
      </c>
    </row>
    <row r="5154" spans="1:6" x14ac:dyDescent="0.15">
      <c r="A5154" s="14" t="s">
        <v>10419</v>
      </c>
      <c r="B5154" s="44" t="s">
        <v>10420</v>
      </c>
      <c r="C5154" s="45" t="s">
        <v>498</v>
      </c>
      <c r="D5154" s="45" t="s">
        <v>498</v>
      </c>
      <c r="E5154" s="14">
        <v>0</v>
      </c>
      <c r="F5154" s="18" t="s">
        <v>230</v>
      </c>
    </row>
    <row r="5155" spans="1:6" x14ac:dyDescent="0.15">
      <c r="A5155" s="14" t="s">
        <v>10421</v>
      </c>
      <c r="B5155" s="44" t="s">
        <v>10422</v>
      </c>
      <c r="C5155" s="45" t="s">
        <v>145</v>
      </c>
      <c r="D5155" s="45" t="s">
        <v>148</v>
      </c>
      <c r="E5155" s="14">
        <v>0</v>
      </c>
      <c r="F5155" s="18" t="s">
        <v>230</v>
      </c>
    </row>
    <row r="5156" spans="1:6" x14ac:dyDescent="0.15">
      <c r="A5156" s="14" t="s">
        <v>10423</v>
      </c>
      <c r="B5156" s="44" t="s">
        <v>10424</v>
      </c>
      <c r="C5156" s="45" t="s">
        <v>498</v>
      </c>
      <c r="D5156" s="45" t="s">
        <v>498</v>
      </c>
      <c r="E5156" s="14">
        <v>0</v>
      </c>
      <c r="F5156" s="18" t="s">
        <v>230</v>
      </c>
    </row>
    <row r="5157" spans="1:6" x14ac:dyDescent="0.15">
      <c r="A5157" s="14" t="s">
        <v>10425</v>
      </c>
      <c r="B5157" s="44" t="s">
        <v>10426</v>
      </c>
      <c r="C5157" s="45" t="s">
        <v>145</v>
      </c>
      <c r="D5157" s="45" t="s">
        <v>148</v>
      </c>
      <c r="E5157" s="14">
        <v>0</v>
      </c>
      <c r="F5157" s="18" t="s">
        <v>230</v>
      </c>
    </row>
    <row r="5158" spans="1:6" x14ac:dyDescent="0.15">
      <c r="A5158" s="14" t="s">
        <v>10427</v>
      </c>
      <c r="B5158" s="44" t="s">
        <v>10428</v>
      </c>
      <c r="C5158" s="45" t="s">
        <v>498</v>
      </c>
      <c r="D5158" s="45" t="s">
        <v>498</v>
      </c>
      <c r="E5158" s="14">
        <v>0</v>
      </c>
      <c r="F5158" s="18" t="s">
        <v>230</v>
      </c>
    </row>
    <row r="5159" spans="1:6" x14ac:dyDescent="0.15">
      <c r="A5159" s="14" t="s">
        <v>10429</v>
      </c>
      <c r="B5159" s="44" t="s">
        <v>10430</v>
      </c>
      <c r="C5159" s="45" t="s">
        <v>145</v>
      </c>
      <c r="D5159" s="45" t="s">
        <v>148</v>
      </c>
      <c r="E5159" s="14">
        <v>0</v>
      </c>
      <c r="F5159" s="18" t="s">
        <v>230</v>
      </c>
    </row>
    <row r="5160" spans="1:6" x14ac:dyDescent="0.15">
      <c r="A5160" s="14" t="s">
        <v>10431</v>
      </c>
      <c r="B5160" s="44" t="s">
        <v>10432</v>
      </c>
      <c r="C5160" s="45" t="s">
        <v>498</v>
      </c>
      <c r="D5160" s="45" t="s">
        <v>498</v>
      </c>
      <c r="E5160" s="14">
        <v>0</v>
      </c>
      <c r="F5160" s="18" t="s">
        <v>230</v>
      </c>
    </row>
    <row r="5161" spans="1:6" x14ac:dyDescent="0.15">
      <c r="A5161" s="14" t="s">
        <v>10433</v>
      </c>
      <c r="B5161" s="44" t="s">
        <v>10434</v>
      </c>
      <c r="C5161" s="45" t="s">
        <v>145</v>
      </c>
      <c r="D5161" s="45" t="s">
        <v>148</v>
      </c>
      <c r="E5161" s="14">
        <v>0</v>
      </c>
      <c r="F5161" s="18" t="s">
        <v>230</v>
      </c>
    </row>
    <row r="5162" spans="1:6" x14ac:dyDescent="0.15">
      <c r="A5162" s="14" t="s">
        <v>10435</v>
      </c>
      <c r="B5162" s="44" t="s">
        <v>10436</v>
      </c>
      <c r="C5162" s="45" t="s">
        <v>498</v>
      </c>
      <c r="D5162" s="45" t="s">
        <v>498</v>
      </c>
      <c r="E5162" s="14">
        <v>0</v>
      </c>
      <c r="F5162" s="18" t="s">
        <v>230</v>
      </c>
    </row>
    <row r="5163" spans="1:6" x14ac:dyDescent="0.15">
      <c r="A5163" s="14" t="s">
        <v>10437</v>
      </c>
      <c r="B5163" s="44" t="s">
        <v>10438</v>
      </c>
      <c r="C5163" s="45" t="s">
        <v>498</v>
      </c>
      <c r="D5163" s="45" t="s">
        <v>498</v>
      </c>
      <c r="E5163" s="14">
        <v>0</v>
      </c>
      <c r="F5163" s="18" t="s">
        <v>230</v>
      </c>
    </row>
    <row r="5164" spans="1:6" x14ac:dyDescent="0.15">
      <c r="A5164" s="14" t="s">
        <v>10439</v>
      </c>
      <c r="B5164" s="44" t="s">
        <v>10440</v>
      </c>
      <c r="C5164" s="45" t="s">
        <v>145</v>
      </c>
      <c r="D5164" s="45" t="s">
        <v>148</v>
      </c>
      <c r="E5164" s="14">
        <v>0</v>
      </c>
      <c r="F5164" s="18" t="s">
        <v>230</v>
      </c>
    </row>
    <row r="5165" spans="1:6" x14ac:dyDescent="0.15">
      <c r="A5165" s="14" t="s">
        <v>10441</v>
      </c>
      <c r="B5165" s="44" t="s">
        <v>10442</v>
      </c>
      <c r="C5165" s="45" t="s">
        <v>145</v>
      </c>
      <c r="D5165" s="45" t="s">
        <v>148</v>
      </c>
      <c r="E5165" s="14">
        <v>0</v>
      </c>
      <c r="F5165" s="18" t="s">
        <v>230</v>
      </c>
    </row>
    <row r="5166" spans="1:6" x14ac:dyDescent="0.15">
      <c r="A5166" s="14" t="s">
        <v>10443</v>
      </c>
      <c r="B5166" s="44" t="s">
        <v>10444</v>
      </c>
      <c r="C5166" s="45" t="s">
        <v>145</v>
      </c>
      <c r="D5166" s="45" t="s">
        <v>148</v>
      </c>
      <c r="E5166" s="14">
        <v>0</v>
      </c>
      <c r="F5166" s="18" t="s">
        <v>230</v>
      </c>
    </row>
    <row r="5167" spans="1:6" x14ac:dyDescent="0.15">
      <c r="A5167" s="14" t="s">
        <v>10445</v>
      </c>
      <c r="B5167" s="44" t="s">
        <v>10446</v>
      </c>
      <c r="C5167" s="45" t="s">
        <v>498</v>
      </c>
      <c r="D5167" s="45" t="s">
        <v>498</v>
      </c>
      <c r="E5167" s="14">
        <v>0</v>
      </c>
      <c r="F5167" s="18" t="s">
        <v>230</v>
      </c>
    </row>
    <row r="5168" spans="1:6" x14ac:dyDescent="0.15">
      <c r="A5168" s="14" t="s">
        <v>10447</v>
      </c>
      <c r="B5168" s="44" t="s">
        <v>10448</v>
      </c>
      <c r="C5168" s="45" t="s">
        <v>498</v>
      </c>
      <c r="D5168" s="45" t="s">
        <v>498</v>
      </c>
      <c r="E5168" s="14">
        <v>0</v>
      </c>
      <c r="F5168" s="18" t="s">
        <v>230</v>
      </c>
    </row>
    <row r="5169" spans="1:6" x14ac:dyDescent="0.15">
      <c r="A5169" s="54" t="s">
        <v>10449</v>
      </c>
      <c r="B5169" s="51" t="s">
        <v>10450</v>
      </c>
      <c r="C5169" s="55" t="s">
        <v>145</v>
      </c>
      <c r="D5169" s="55" t="s">
        <v>148</v>
      </c>
      <c r="E5169" s="14">
        <v>402</v>
      </c>
      <c r="F5169" s="55" t="s">
        <v>230</v>
      </c>
    </row>
    <row r="5170" spans="1:6" x14ac:dyDescent="0.15">
      <c r="A5170" s="50" t="s">
        <v>10451</v>
      </c>
      <c r="B5170" s="51" t="s">
        <v>10452</v>
      </c>
      <c r="C5170" s="37" t="s">
        <v>498</v>
      </c>
      <c r="D5170" s="37" t="s">
        <v>498</v>
      </c>
      <c r="E5170" s="14">
        <v>402</v>
      </c>
      <c r="F5170" s="37" t="s">
        <v>230</v>
      </c>
    </row>
    <row r="5171" spans="1:6" x14ac:dyDescent="0.15">
      <c r="A5171" s="54" t="s">
        <v>10453</v>
      </c>
      <c r="B5171" s="51" t="s">
        <v>10454</v>
      </c>
      <c r="C5171" s="55" t="s">
        <v>145</v>
      </c>
      <c r="D5171" s="55" t="s">
        <v>148</v>
      </c>
      <c r="E5171" s="14">
        <v>504</v>
      </c>
      <c r="F5171" s="55" t="s">
        <v>230</v>
      </c>
    </row>
    <row r="5172" spans="1:6" x14ac:dyDescent="0.15">
      <c r="A5172" s="50" t="s">
        <v>10455</v>
      </c>
      <c r="B5172" s="51" t="s">
        <v>10456</v>
      </c>
      <c r="C5172" s="37" t="s">
        <v>498</v>
      </c>
      <c r="D5172" s="37" t="s">
        <v>498</v>
      </c>
      <c r="E5172" s="14">
        <v>504</v>
      </c>
      <c r="F5172" s="37" t="s">
        <v>230</v>
      </c>
    </row>
    <row r="5173" spans="1:6" x14ac:dyDescent="0.15">
      <c r="A5173" s="50" t="s">
        <v>10457</v>
      </c>
      <c r="B5173" s="63" t="s">
        <v>10458</v>
      </c>
      <c r="C5173" s="37" t="s">
        <v>145</v>
      </c>
      <c r="D5173" s="37" t="s">
        <v>148</v>
      </c>
      <c r="E5173" s="14">
        <v>780</v>
      </c>
      <c r="F5173" s="27" t="s">
        <v>230</v>
      </c>
    </row>
    <row r="5174" spans="1:6" x14ac:dyDescent="0.15">
      <c r="A5174" s="50" t="s">
        <v>10459</v>
      </c>
      <c r="B5174" s="63" t="s">
        <v>10460</v>
      </c>
      <c r="C5174" s="37" t="s">
        <v>498</v>
      </c>
      <c r="D5174" s="37" t="s">
        <v>498</v>
      </c>
      <c r="E5174" s="14">
        <v>780</v>
      </c>
      <c r="F5174" s="27" t="s">
        <v>230</v>
      </c>
    </row>
    <row r="5175" spans="1:6" x14ac:dyDescent="0.15">
      <c r="A5175" s="54" t="s">
        <v>10461</v>
      </c>
      <c r="B5175" s="51" t="s">
        <v>10462</v>
      </c>
      <c r="C5175" s="55" t="s">
        <v>145</v>
      </c>
      <c r="D5175" s="55" t="s">
        <v>148</v>
      </c>
      <c r="E5175" s="14">
        <v>113</v>
      </c>
      <c r="F5175" s="55" t="s">
        <v>230</v>
      </c>
    </row>
    <row r="5176" spans="1:6" x14ac:dyDescent="0.15">
      <c r="A5176" s="50" t="s">
        <v>10463</v>
      </c>
      <c r="B5176" s="51" t="s">
        <v>10464</v>
      </c>
      <c r="C5176" s="37" t="s">
        <v>498</v>
      </c>
      <c r="D5176" s="37" t="s">
        <v>498</v>
      </c>
      <c r="E5176" s="14">
        <v>113</v>
      </c>
      <c r="F5176" s="37" t="s">
        <v>230</v>
      </c>
    </row>
    <row r="5177" spans="1:6" x14ac:dyDescent="0.15">
      <c r="A5177" s="54" t="s">
        <v>10465</v>
      </c>
      <c r="B5177" s="51" t="s">
        <v>10466</v>
      </c>
      <c r="C5177" s="55" t="s">
        <v>145</v>
      </c>
      <c r="D5177" s="55" t="s">
        <v>148</v>
      </c>
      <c r="E5177" s="14">
        <v>0</v>
      </c>
      <c r="F5177" s="55" t="s">
        <v>230</v>
      </c>
    </row>
    <row r="5178" spans="1:6" x14ac:dyDescent="0.15">
      <c r="A5178" s="50" t="s">
        <v>10467</v>
      </c>
      <c r="B5178" s="51" t="s">
        <v>10468</v>
      </c>
      <c r="C5178" s="37" t="s">
        <v>498</v>
      </c>
      <c r="D5178" s="37" t="s">
        <v>498</v>
      </c>
      <c r="E5178" s="14">
        <v>0</v>
      </c>
      <c r="F5178" s="37" t="s">
        <v>230</v>
      </c>
    </row>
    <row r="5179" spans="1:6" x14ac:dyDescent="0.15">
      <c r="A5179" s="54" t="s">
        <v>10469</v>
      </c>
      <c r="B5179" s="51" t="s">
        <v>10470</v>
      </c>
      <c r="C5179" s="55" t="s">
        <v>145</v>
      </c>
      <c r="D5179" s="55" t="s">
        <v>148</v>
      </c>
      <c r="E5179" s="14">
        <v>445</v>
      </c>
      <c r="F5179" s="55" t="s">
        <v>230</v>
      </c>
    </row>
    <row r="5180" spans="1:6" x14ac:dyDescent="0.15">
      <c r="A5180" s="50" t="s">
        <v>10471</v>
      </c>
      <c r="B5180" s="51" t="s">
        <v>10472</v>
      </c>
      <c r="C5180" s="37" t="s">
        <v>498</v>
      </c>
      <c r="D5180" s="37" t="s">
        <v>498</v>
      </c>
      <c r="E5180" s="14">
        <v>445</v>
      </c>
      <c r="F5180" s="37" t="s">
        <v>230</v>
      </c>
    </row>
    <row r="5181" spans="1:6" x14ac:dyDescent="0.15">
      <c r="A5181" s="50" t="s">
        <v>10473</v>
      </c>
      <c r="B5181" s="51" t="s">
        <v>10474</v>
      </c>
      <c r="C5181" s="37" t="s">
        <v>145</v>
      </c>
      <c r="D5181" s="37" t="s">
        <v>148</v>
      </c>
      <c r="E5181" s="14">
        <v>94</v>
      </c>
      <c r="F5181" s="37" t="s">
        <v>230</v>
      </c>
    </row>
    <row r="5182" spans="1:6" x14ac:dyDescent="0.15">
      <c r="A5182" s="50" t="s">
        <v>10475</v>
      </c>
      <c r="B5182" s="51" t="s">
        <v>10476</v>
      </c>
      <c r="C5182" s="37" t="s">
        <v>498</v>
      </c>
      <c r="D5182" s="37" t="s">
        <v>498</v>
      </c>
      <c r="E5182" s="14">
        <v>94</v>
      </c>
      <c r="F5182" s="37" t="s">
        <v>230</v>
      </c>
    </row>
    <row r="5183" spans="1:6" x14ac:dyDescent="0.15">
      <c r="A5183" s="54" t="s">
        <v>10477</v>
      </c>
      <c r="B5183" s="51" t="s">
        <v>10478</v>
      </c>
      <c r="C5183" s="55" t="s">
        <v>145</v>
      </c>
      <c r="D5183" s="55" t="s">
        <v>148</v>
      </c>
      <c r="E5183" s="14">
        <v>199</v>
      </c>
      <c r="F5183" s="55" t="s">
        <v>230</v>
      </c>
    </row>
    <row r="5184" spans="1:6" x14ac:dyDescent="0.15">
      <c r="A5184" s="50" t="s">
        <v>10479</v>
      </c>
      <c r="B5184" s="51" t="s">
        <v>10480</v>
      </c>
      <c r="C5184" s="37" t="s">
        <v>498</v>
      </c>
      <c r="D5184" s="37" t="s">
        <v>498</v>
      </c>
      <c r="E5184" s="14">
        <v>199</v>
      </c>
      <c r="F5184" s="37" t="s">
        <v>230</v>
      </c>
    </row>
    <row r="5185" spans="1:6" x14ac:dyDescent="0.15">
      <c r="A5185" s="50" t="s">
        <v>10481</v>
      </c>
      <c r="B5185" s="51" t="s">
        <v>10482</v>
      </c>
      <c r="C5185" s="37" t="s">
        <v>498</v>
      </c>
      <c r="D5185" s="37" t="s">
        <v>498</v>
      </c>
      <c r="E5185" s="14">
        <v>0</v>
      </c>
      <c r="F5185" s="37" t="s">
        <v>230</v>
      </c>
    </row>
    <row r="5186" spans="1:6" x14ac:dyDescent="0.15">
      <c r="A5186" s="50" t="s">
        <v>10483</v>
      </c>
      <c r="B5186" s="51" t="s">
        <v>10484</v>
      </c>
      <c r="C5186" s="37" t="s">
        <v>145</v>
      </c>
      <c r="D5186" s="37" t="s">
        <v>148</v>
      </c>
      <c r="E5186" s="14">
        <v>0</v>
      </c>
      <c r="F5186" s="37" t="s">
        <v>230</v>
      </c>
    </row>
    <row r="5187" spans="1:6" x14ac:dyDescent="0.15">
      <c r="A5187" s="50" t="s">
        <v>10485</v>
      </c>
      <c r="B5187" s="51" t="s">
        <v>10486</v>
      </c>
      <c r="C5187" s="37" t="s">
        <v>498</v>
      </c>
      <c r="D5187" s="37" t="s">
        <v>498</v>
      </c>
      <c r="E5187" s="14">
        <v>0</v>
      </c>
      <c r="F5187" s="37" t="s">
        <v>230</v>
      </c>
    </row>
    <row r="5188" spans="1:6" x14ac:dyDescent="0.15">
      <c r="A5188" s="14" t="s">
        <v>10487</v>
      </c>
      <c r="B5188" s="44" t="s">
        <v>10488</v>
      </c>
      <c r="C5188" s="45" t="s">
        <v>145</v>
      </c>
      <c r="D5188" s="45" t="s">
        <v>148</v>
      </c>
      <c r="E5188" s="14">
        <v>0</v>
      </c>
      <c r="F5188" s="18" t="s">
        <v>230</v>
      </c>
    </row>
    <row r="5189" spans="1:6" x14ac:dyDescent="0.15">
      <c r="A5189" s="14" t="s">
        <v>10489</v>
      </c>
      <c r="B5189" s="44" t="s">
        <v>10490</v>
      </c>
      <c r="C5189" s="45" t="s">
        <v>498</v>
      </c>
      <c r="D5189" s="45" t="s">
        <v>498</v>
      </c>
      <c r="E5189" s="14">
        <v>0</v>
      </c>
      <c r="F5189" s="18" t="s">
        <v>230</v>
      </c>
    </row>
    <row r="5190" spans="1:6" x14ac:dyDescent="0.15">
      <c r="A5190" s="14" t="s">
        <v>10491</v>
      </c>
      <c r="B5190" s="44" t="s">
        <v>10492</v>
      </c>
      <c r="C5190" s="45" t="s">
        <v>145</v>
      </c>
      <c r="D5190" s="45" t="s">
        <v>148</v>
      </c>
      <c r="E5190" s="14">
        <v>0</v>
      </c>
      <c r="F5190" s="18" t="s">
        <v>230</v>
      </c>
    </row>
    <row r="5191" spans="1:6" x14ac:dyDescent="0.15">
      <c r="A5191" s="14" t="s">
        <v>10493</v>
      </c>
      <c r="B5191" s="44" t="s">
        <v>10494</v>
      </c>
      <c r="C5191" s="45" t="s">
        <v>498</v>
      </c>
      <c r="D5191" s="45" t="s">
        <v>498</v>
      </c>
      <c r="E5191" s="14">
        <v>0</v>
      </c>
      <c r="F5191" s="18" t="s">
        <v>230</v>
      </c>
    </row>
    <row r="5192" spans="1:6" x14ac:dyDescent="0.15">
      <c r="A5192" s="14" t="s">
        <v>10495</v>
      </c>
      <c r="B5192" s="44" t="s">
        <v>10496</v>
      </c>
      <c r="C5192" s="45" t="s">
        <v>145</v>
      </c>
      <c r="D5192" s="45" t="s">
        <v>148</v>
      </c>
      <c r="E5192" s="14">
        <v>0</v>
      </c>
      <c r="F5192" s="18" t="s">
        <v>230</v>
      </c>
    </row>
    <row r="5193" spans="1:6" x14ac:dyDescent="0.15">
      <c r="A5193" s="14" t="s">
        <v>10497</v>
      </c>
      <c r="B5193" s="44" t="s">
        <v>10498</v>
      </c>
      <c r="C5193" s="45" t="s">
        <v>498</v>
      </c>
      <c r="D5193" s="45" t="s">
        <v>498</v>
      </c>
      <c r="E5193" s="14">
        <v>0</v>
      </c>
      <c r="F5193" s="18" t="s">
        <v>230</v>
      </c>
    </row>
    <row r="5194" spans="1:6" x14ac:dyDescent="0.15">
      <c r="A5194" s="14" t="s">
        <v>10499</v>
      </c>
      <c r="B5194" s="44" t="s">
        <v>10500</v>
      </c>
      <c r="C5194" s="45" t="s">
        <v>145</v>
      </c>
      <c r="D5194" s="45" t="s">
        <v>148</v>
      </c>
      <c r="E5194" s="14">
        <v>0</v>
      </c>
      <c r="F5194" s="18" t="s">
        <v>230</v>
      </c>
    </row>
    <row r="5195" spans="1:6" x14ac:dyDescent="0.15">
      <c r="A5195" s="14" t="s">
        <v>10501</v>
      </c>
      <c r="B5195" s="44" t="s">
        <v>10502</v>
      </c>
      <c r="C5195" s="45" t="s">
        <v>498</v>
      </c>
      <c r="D5195" s="45" t="s">
        <v>498</v>
      </c>
      <c r="E5195" s="14">
        <v>0</v>
      </c>
      <c r="F5195" s="18" t="s">
        <v>230</v>
      </c>
    </row>
    <row r="5196" spans="1:6" x14ac:dyDescent="0.15">
      <c r="A5196" s="14" t="s">
        <v>10503</v>
      </c>
      <c r="B5196" s="44" t="s">
        <v>10504</v>
      </c>
      <c r="C5196" s="45" t="s">
        <v>145</v>
      </c>
      <c r="D5196" s="45" t="s">
        <v>148</v>
      </c>
      <c r="E5196" s="14">
        <v>0</v>
      </c>
      <c r="F5196" s="18" t="s">
        <v>230</v>
      </c>
    </row>
    <row r="5197" spans="1:6" x14ac:dyDescent="0.15">
      <c r="A5197" s="14" t="s">
        <v>10505</v>
      </c>
      <c r="B5197" s="44" t="s">
        <v>10506</v>
      </c>
      <c r="C5197" s="45" t="s">
        <v>498</v>
      </c>
      <c r="D5197" s="45" t="s">
        <v>498</v>
      </c>
      <c r="E5197" s="14">
        <v>0</v>
      </c>
      <c r="F5197" s="18" t="s">
        <v>230</v>
      </c>
    </row>
    <row r="5198" spans="1:6" x14ac:dyDescent="0.15">
      <c r="A5198" s="14" t="s">
        <v>10507</v>
      </c>
      <c r="B5198" s="44" t="s">
        <v>10508</v>
      </c>
      <c r="C5198" s="45" t="s">
        <v>498</v>
      </c>
      <c r="D5198" s="45" t="s">
        <v>498</v>
      </c>
      <c r="E5198" s="14">
        <v>0</v>
      </c>
      <c r="F5198" s="18" t="s">
        <v>230</v>
      </c>
    </row>
    <row r="5199" spans="1:6" x14ac:dyDescent="0.15">
      <c r="A5199" s="14" t="s">
        <v>10509</v>
      </c>
      <c r="B5199" s="44" t="s">
        <v>10510</v>
      </c>
      <c r="C5199" s="45" t="s">
        <v>145</v>
      </c>
      <c r="D5199" s="45" t="s">
        <v>148</v>
      </c>
      <c r="E5199" s="14">
        <v>0</v>
      </c>
      <c r="F5199" s="18" t="s">
        <v>230</v>
      </c>
    </row>
    <row r="5200" spans="1:6" x14ac:dyDescent="0.15">
      <c r="A5200" s="14" t="s">
        <v>10511</v>
      </c>
      <c r="B5200" s="44" t="s">
        <v>10512</v>
      </c>
      <c r="C5200" s="45" t="s">
        <v>145</v>
      </c>
      <c r="D5200" s="45" t="s">
        <v>148</v>
      </c>
      <c r="E5200" s="14">
        <v>0</v>
      </c>
      <c r="F5200" s="18" t="s">
        <v>230</v>
      </c>
    </row>
    <row r="5201" spans="1:6" x14ac:dyDescent="0.15">
      <c r="A5201" s="14" t="s">
        <v>10513</v>
      </c>
      <c r="B5201" s="44" t="s">
        <v>10514</v>
      </c>
      <c r="C5201" s="45" t="s">
        <v>145</v>
      </c>
      <c r="D5201" s="45" t="s">
        <v>148</v>
      </c>
      <c r="E5201" s="14">
        <v>0</v>
      </c>
      <c r="F5201" s="18" t="s">
        <v>230</v>
      </c>
    </row>
    <row r="5202" spans="1:6" x14ac:dyDescent="0.15">
      <c r="A5202" s="14" t="s">
        <v>10515</v>
      </c>
      <c r="B5202" s="44" t="s">
        <v>10516</v>
      </c>
      <c r="C5202" s="45" t="s">
        <v>498</v>
      </c>
      <c r="D5202" s="45" t="s">
        <v>498</v>
      </c>
      <c r="E5202" s="14">
        <v>0</v>
      </c>
      <c r="F5202" s="18" t="s">
        <v>230</v>
      </c>
    </row>
    <row r="5203" spans="1:6" x14ac:dyDescent="0.15">
      <c r="A5203" s="14" t="s">
        <v>10517</v>
      </c>
      <c r="B5203" s="44" t="s">
        <v>10518</v>
      </c>
      <c r="C5203" s="45" t="s">
        <v>498</v>
      </c>
      <c r="D5203" s="45" t="s">
        <v>498</v>
      </c>
      <c r="E5203" s="14">
        <v>0</v>
      </c>
      <c r="F5203" s="18" t="s">
        <v>230</v>
      </c>
    </row>
    <row r="5204" spans="1:6" x14ac:dyDescent="0.15">
      <c r="A5204" s="54" t="s">
        <v>10519</v>
      </c>
      <c r="B5204" s="51" t="s">
        <v>10520</v>
      </c>
      <c r="C5204" s="55" t="s">
        <v>145</v>
      </c>
      <c r="D5204" s="55" t="s">
        <v>148</v>
      </c>
      <c r="E5204" s="14">
        <v>505</v>
      </c>
      <c r="F5204" s="55" t="s">
        <v>230</v>
      </c>
    </row>
    <row r="5205" spans="1:6" x14ac:dyDescent="0.15">
      <c r="A5205" s="50" t="s">
        <v>10521</v>
      </c>
      <c r="B5205" s="51" t="s">
        <v>10522</v>
      </c>
      <c r="C5205" s="37" t="s">
        <v>498</v>
      </c>
      <c r="D5205" s="37" t="s">
        <v>498</v>
      </c>
      <c r="E5205" s="14">
        <v>505</v>
      </c>
      <c r="F5205" s="37" t="s">
        <v>230</v>
      </c>
    </row>
    <row r="5206" spans="1:6" x14ac:dyDescent="0.15">
      <c r="A5206" s="54" t="s">
        <v>10523</v>
      </c>
      <c r="B5206" s="51" t="s">
        <v>10524</v>
      </c>
      <c r="C5206" s="55" t="s">
        <v>145</v>
      </c>
      <c r="D5206" s="55" t="s">
        <v>148</v>
      </c>
      <c r="E5206" s="14">
        <v>720</v>
      </c>
      <c r="F5206" s="55" t="s">
        <v>230</v>
      </c>
    </row>
    <row r="5207" spans="1:6" x14ac:dyDescent="0.15">
      <c r="A5207" s="50" t="s">
        <v>10525</v>
      </c>
      <c r="B5207" s="51" t="s">
        <v>10526</v>
      </c>
      <c r="C5207" s="37" t="s">
        <v>498</v>
      </c>
      <c r="D5207" s="37" t="s">
        <v>498</v>
      </c>
      <c r="E5207" s="14">
        <v>720</v>
      </c>
      <c r="F5207" s="37" t="s">
        <v>230</v>
      </c>
    </row>
    <row r="5208" spans="1:6" x14ac:dyDescent="0.15">
      <c r="A5208" s="50" t="s">
        <v>10527</v>
      </c>
      <c r="B5208" s="63" t="s">
        <v>10528</v>
      </c>
      <c r="C5208" s="37" t="s">
        <v>145</v>
      </c>
      <c r="D5208" s="37" t="s">
        <v>148</v>
      </c>
      <c r="E5208" s="14">
        <v>923</v>
      </c>
      <c r="F5208" s="27" t="s">
        <v>230</v>
      </c>
    </row>
    <row r="5209" spans="1:6" x14ac:dyDescent="0.15">
      <c r="A5209" s="50" t="s">
        <v>10529</v>
      </c>
      <c r="B5209" s="63" t="s">
        <v>10530</v>
      </c>
      <c r="C5209" s="37" t="s">
        <v>498</v>
      </c>
      <c r="D5209" s="37" t="s">
        <v>498</v>
      </c>
      <c r="E5209" s="14">
        <v>923</v>
      </c>
      <c r="F5209" s="27" t="s">
        <v>230</v>
      </c>
    </row>
    <row r="5210" spans="1:6" x14ac:dyDescent="0.15">
      <c r="A5210" s="54" t="s">
        <v>10531</v>
      </c>
      <c r="B5210" s="51" t="s">
        <v>10532</v>
      </c>
      <c r="C5210" s="55" t="s">
        <v>145</v>
      </c>
      <c r="D5210" s="55" t="s">
        <v>148</v>
      </c>
      <c r="E5210" s="14">
        <v>140</v>
      </c>
      <c r="F5210" s="55" t="s">
        <v>230</v>
      </c>
    </row>
    <row r="5211" spans="1:6" x14ac:dyDescent="0.15">
      <c r="A5211" s="50" t="s">
        <v>10533</v>
      </c>
      <c r="B5211" s="51" t="s">
        <v>10534</v>
      </c>
      <c r="C5211" s="37" t="s">
        <v>498</v>
      </c>
      <c r="D5211" s="37" t="s">
        <v>498</v>
      </c>
      <c r="E5211" s="14">
        <v>140</v>
      </c>
      <c r="F5211" s="37" t="s">
        <v>230</v>
      </c>
    </row>
    <row r="5212" spans="1:6" x14ac:dyDescent="0.15">
      <c r="A5212" s="54" t="s">
        <v>10535</v>
      </c>
      <c r="B5212" s="51" t="s">
        <v>10536</v>
      </c>
      <c r="C5212" s="55" t="s">
        <v>145</v>
      </c>
      <c r="D5212" s="55" t="s">
        <v>148</v>
      </c>
      <c r="E5212" s="14">
        <v>0</v>
      </c>
      <c r="F5212" s="55" t="s">
        <v>230</v>
      </c>
    </row>
    <row r="5213" spans="1:6" x14ac:dyDescent="0.15">
      <c r="A5213" s="50" t="s">
        <v>10537</v>
      </c>
      <c r="B5213" s="51" t="s">
        <v>10538</v>
      </c>
      <c r="C5213" s="37" t="s">
        <v>498</v>
      </c>
      <c r="D5213" s="37" t="s">
        <v>498</v>
      </c>
      <c r="E5213" s="14">
        <v>0</v>
      </c>
      <c r="F5213" s="37" t="s">
        <v>230</v>
      </c>
    </row>
    <row r="5214" spans="1:6" x14ac:dyDescent="0.15">
      <c r="A5214" s="54" t="s">
        <v>10539</v>
      </c>
      <c r="B5214" s="51" t="s">
        <v>10540</v>
      </c>
      <c r="C5214" s="55" t="s">
        <v>145</v>
      </c>
      <c r="D5214" s="55" t="s">
        <v>148</v>
      </c>
      <c r="E5214" s="14">
        <v>586</v>
      </c>
      <c r="F5214" s="55" t="s">
        <v>230</v>
      </c>
    </row>
    <row r="5215" spans="1:6" x14ac:dyDescent="0.15">
      <c r="A5215" s="50" t="s">
        <v>10541</v>
      </c>
      <c r="B5215" s="51" t="s">
        <v>10542</v>
      </c>
      <c r="C5215" s="37" t="s">
        <v>498</v>
      </c>
      <c r="D5215" s="37" t="s">
        <v>498</v>
      </c>
      <c r="E5215" s="14">
        <v>586</v>
      </c>
      <c r="F5215" s="37" t="s">
        <v>230</v>
      </c>
    </row>
    <row r="5216" spans="1:6" x14ac:dyDescent="0.15">
      <c r="A5216" s="50" t="s">
        <v>10543</v>
      </c>
      <c r="B5216" s="51" t="s">
        <v>10544</v>
      </c>
      <c r="C5216" s="37" t="s">
        <v>145</v>
      </c>
      <c r="D5216" s="37" t="s">
        <v>148</v>
      </c>
      <c r="E5216" s="14">
        <v>160</v>
      </c>
      <c r="F5216" s="37" t="s">
        <v>230</v>
      </c>
    </row>
    <row r="5217" spans="1:6" x14ac:dyDescent="0.15">
      <c r="A5217" s="50" t="s">
        <v>10545</v>
      </c>
      <c r="B5217" s="51" t="s">
        <v>10546</v>
      </c>
      <c r="C5217" s="37" t="s">
        <v>498</v>
      </c>
      <c r="D5217" s="37" t="s">
        <v>498</v>
      </c>
      <c r="E5217" s="14">
        <v>160</v>
      </c>
      <c r="F5217" s="37" t="s">
        <v>230</v>
      </c>
    </row>
    <row r="5218" spans="1:6" x14ac:dyDescent="0.15">
      <c r="A5218" s="54" t="s">
        <v>10547</v>
      </c>
      <c r="B5218" s="51" t="s">
        <v>10548</v>
      </c>
      <c r="C5218" s="55" t="s">
        <v>145</v>
      </c>
      <c r="D5218" s="55" t="s">
        <v>148</v>
      </c>
      <c r="E5218" s="14">
        <v>318</v>
      </c>
      <c r="F5218" s="55" t="s">
        <v>230</v>
      </c>
    </row>
    <row r="5219" spans="1:6" x14ac:dyDescent="0.15">
      <c r="A5219" s="50" t="s">
        <v>10549</v>
      </c>
      <c r="B5219" s="51" t="s">
        <v>10550</v>
      </c>
      <c r="C5219" s="37" t="s">
        <v>498</v>
      </c>
      <c r="D5219" s="37" t="s">
        <v>498</v>
      </c>
      <c r="E5219" s="14">
        <v>318</v>
      </c>
      <c r="F5219" s="37" t="s">
        <v>230</v>
      </c>
    </row>
    <row r="5220" spans="1:6" x14ac:dyDescent="0.15">
      <c r="A5220" s="50" t="s">
        <v>10551</v>
      </c>
      <c r="B5220" s="51" t="s">
        <v>10552</v>
      </c>
      <c r="C5220" s="37" t="s">
        <v>498</v>
      </c>
      <c r="D5220" s="37" t="s">
        <v>498</v>
      </c>
      <c r="E5220" s="14">
        <v>0</v>
      </c>
      <c r="F5220" s="37" t="s">
        <v>230</v>
      </c>
    </row>
    <row r="5221" spans="1:6" x14ac:dyDescent="0.15">
      <c r="A5221" s="50" t="s">
        <v>10553</v>
      </c>
      <c r="B5221" s="51" t="s">
        <v>10554</v>
      </c>
      <c r="C5221" s="37" t="s">
        <v>145</v>
      </c>
      <c r="D5221" s="37" t="s">
        <v>148</v>
      </c>
      <c r="E5221" s="14">
        <v>0</v>
      </c>
      <c r="F5221" s="37" t="s">
        <v>230</v>
      </c>
    </row>
    <row r="5222" spans="1:6" x14ac:dyDescent="0.15">
      <c r="A5222" s="50" t="s">
        <v>10555</v>
      </c>
      <c r="B5222" s="51" t="s">
        <v>10556</v>
      </c>
      <c r="C5222" s="37" t="s">
        <v>498</v>
      </c>
      <c r="D5222" s="37" t="s">
        <v>498</v>
      </c>
      <c r="E5222" s="14">
        <v>0</v>
      </c>
      <c r="F5222" s="37" t="s">
        <v>230</v>
      </c>
    </row>
    <row r="5223" spans="1:6" x14ac:dyDescent="0.15">
      <c r="A5223" s="14" t="s">
        <v>10557</v>
      </c>
      <c r="B5223" s="44" t="s">
        <v>10558</v>
      </c>
      <c r="C5223" s="45" t="s">
        <v>145</v>
      </c>
      <c r="D5223" s="45" t="s">
        <v>148</v>
      </c>
      <c r="E5223" s="14">
        <v>0</v>
      </c>
      <c r="F5223" s="18" t="s">
        <v>230</v>
      </c>
    </row>
    <row r="5224" spans="1:6" x14ac:dyDescent="0.15">
      <c r="A5224" s="14" t="s">
        <v>10559</v>
      </c>
      <c r="B5224" s="44" t="s">
        <v>10560</v>
      </c>
      <c r="C5224" s="45" t="s">
        <v>498</v>
      </c>
      <c r="D5224" s="45" t="s">
        <v>498</v>
      </c>
      <c r="E5224" s="14">
        <v>0</v>
      </c>
      <c r="F5224" s="18" t="s">
        <v>230</v>
      </c>
    </row>
    <row r="5225" spans="1:6" x14ac:dyDescent="0.15">
      <c r="A5225" s="14" t="s">
        <v>10561</v>
      </c>
      <c r="B5225" s="44" t="s">
        <v>10562</v>
      </c>
      <c r="C5225" s="45" t="s">
        <v>145</v>
      </c>
      <c r="D5225" s="45" t="s">
        <v>148</v>
      </c>
      <c r="E5225" s="14">
        <v>0</v>
      </c>
      <c r="F5225" s="18" t="s">
        <v>230</v>
      </c>
    </row>
    <row r="5226" spans="1:6" x14ac:dyDescent="0.15">
      <c r="A5226" s="14" t="s">
        <v>10563</v>
      </c>
      <c r="B5226" s="44" t="s">
        <v>10564</v>
      </c>
      <c r="C5226" s="45" t="s">
        <v>498</v>
      </c>
      <c r="D5226" s="45" t="s">
        <v>498</v>
      </c>
      <c r="E5226" s="14">
        <v>0</v>
      </c>
      <c r="F5226" s="18" t="s">
        <v>230</v>
      </c>
    </row>
    <row r="5227" spans="1:6" x14ac:dyDescent="0.15">
      <c r="A5227" s="14" t="s">
        <v>10565</v>
      </c>
      <c r="B5227" s="44" t="s">
        <v>10566</v>
      </c>
      <c r="C5227" s="45" t="s">
        <v>145</v>
      </c>
      <c r="D5227" s="45" t="s">
        <v>148</v>
      </c>
      <c r="E5227" s="14">
        <v>0</v>
      </c>
      <c r="F5227" s="18" t="s">
        <v>230</v>
      </c>
    </row>
    <row r="5228" spans="1:6" x14ac:dyDescent="0.15">
      <c r="A5228" s="14" t="s">
        <v>10567</v>
      </c>
      <c r="B5228" s="44" t="s">
        <v>10568</v>
      </c>
      <c r="C5228" s="45" t="s">
        <v>498</v>
      </c>
      <c r="D5228" s="45" t="s">
        <v>498</v>
      </c>
      <c r="E5228" s="14">
        <v>0</v>
      </c>
      <c r="F5228" s="18" t="s">
        <v>230</v>
      </c>
    </row>
    <row r="5229" spans="1:6" x14ac:dyDescent="0.15">
      <c r="A5229" s="14" t="s">
        <v>10569</v>
      </c>
      <c r="B5229" s="44" t="s">
        <v>10570</v>
      </c>
      <c r="C5229" s="45" t="s">
        <v>145</v>
      </c>
      <c r="D5229" s="45" t="s">
        <v>148</v>
      </c>
      <c r="E5229" s="14">
        <v>0</v>
      </c>
      <c r="F5229" s="18" t="s">
        <v>230</v>
      </c>
    </row>
    <row r="5230" spans="1:6" x14ac:dyDescent="0.15">
      <c r="A5230" s="14" t="s">
        <v>10571</v>
      </c>
      <c r="B5230" s="44" t="s">
        <v>10572</v>
      </c>
      <c r="C5230" s="45" t="s">
        <v>498</v>
      </c>
      <c r="D5230" s="45" t="s">
        <v>498</v>
      </c>
      <c r="E5230" s="14">
        <v>0</v>
      </c>
      <c r="F5230" s="18" t="s">
        <v>230</v>
      </c>
    </row>
    <row r="5231" spans="1:6" x14ac:dyDescent="0.15">
      <c r="A5231" s="14" t="s">
        <v>10573</v>
      </c>
      <c r="B5231" s="44" t="s">
        <v>10574</v>
      </c>
      <c r="C5231" s="45" t="s">
        <v>145</v>
      </c>
      <c r="D5231" s="45" t="s">
        <v>148</v>
      </c>
      <c r="E5231" s="14">
        <v>0</v>
      </c>
      <c r="F5231" s="18" t="s">
        <v>230</v>
      </c>
    </row>
    <row r="5232" spans="1:6" x14ac:dyDescent="0.15">
      <c r="A5232" s="14" t="s">
        <v>10575</v>
      </c>
      <c r="B5232" s="44" t="s">
        <v>10576</v>
      </c>
      <c r="C5232" s="45" t="s">
        <v>498</v>
      </c>
      <c r="D5232" s="45" t="s">
        <v>498</v>
      </c>
      <c r="E5232" s="14">
        <v>0</v>
      </c>
      <c r="F5232" s="18" t="s">
        <v>230</v>
      </c>
    </row>
    <row r="5233" spans="1:6" x14ac:dyDescent="0.15">
      <c r="A5233" s="14" t="s">
        <v>10577</v>
      </c>
      <c r="B5233" s="44" t="s">
        <v>10578</v>
      </c>
      <c r="C5233" s="45" t="s">
        <v>498</v>
      </c>
      <c r="D5233" s="45" t="s">
        <v>498</v>
      </c>
      <c r="E5233" s="14">
        <v>0</v>
      </c>
      <c r="F5233" s="18" t="s">
        <v>230</v>
      </c>
    </row>
    <row r="5234" spans="1:6" x14ac:dyDescent="0.15">
      <c r="A5234" s="14" t="s">
        <v>10579</v>
      </c>
      <c r="B5234" s="44" t="s">
        <v>10580</v>
      </c>
      <c r="C5234" s="45" t="s">
        <v>145</v>
      </c>
      <c r="D5234" s="45" t="s">
        <v>148</v>
      </c>
      <c r="E5234" s="14">
        <v>0</v>
      </c>
      <c r="F5234" s="18" t="s">
        <v>230</v>
      </c>
    </row>
    <row r="5235" spans="1:6" x14ac:dyDescent="0.15">
      <c r="A5235" s="14" t="s">
        <v>10581</v>
      </c>
      <c r="B5235" s="44" t="s">
        <v>10582</v>
      </c>
      <c r="C5235" s="45" t="s">
        <v>145</v>
      </c>
      <c r="D5235" s="45" t="s">
        <v>148</v>
      </c>
      <c r="E5235" s="14">
        <v>0</v>
      </c>
      <c r="F5235" s="18" t="s">
        <v>230</v>
      </c>
    </row>
    <row r="5236" spans="1:6" x14ac:dyDescent="0.15">
      <c r="A5236" s="14" t="s">
        <v>10583</v>
      </c>
      <c r="B5236" s="44" t="s">
        <v>10584</v>
      </c>
      <c r="C5236" s="45" t="s">
        <v>145</v>
      </c>
      <c r="D5236" s="45" t="s">
        <v>148</v>
      </c>
      <c r="E5236" s="14">
        <v>0</v>
      </c>
      <c r="F5236" s="18" t="s">
        <v>230</v>
      </c>
    </row>
    <row r="5237" spans="1:6" x14ac:dyDescent="0.15">
      <c r="A5237" s="14" t="s">
        <v>10585</v>
      </c>
      <c r="B5237" s="44" t="s">
        <v>10586</v>
      </c>
      <c r="C5237" s="45" t="s">
        <v>498</v>
      </c>
      <c r="D5237" s="45" t="s">
        <v>498</v>
      </c>
      <c r="E5237" s="14">
        <v>0</v>
      </c>
      <c r="F5237" s="18" t="s">
        <v>230</v>
      </c>
    </row>
    <row r="5238" spans="1:6" x14ac:dyDescent="0.15">
      <c r="A5238" s="14" t="s">
        <v>10587</v>
      </c>
      <c r="B5238" s="44" t="s">
        <v>10588</v>
      </c>
      <c r="C5238" s="45" t="s">
        <v>498</v>
      </c>
      <c r="D5238" s="45" t="s">
        <v>498</v>
      </c>
      <c r="E5238" s="14">
        <v>0</v>
      </c>
      <c r="F5238" s="18" t="s">
        <v>230</v>
      </c>
    </row>
    <row r="5239" spans="1:6" x14ac:dyDescent="0.15">
      <c r="A5239" s="54" t="s">
        <v>10589</v>
      </c>
      <c r="B5239" s="51" t="s">
        <v>10590</v>
      </c>
      <c r="C5239" s="55" t="s">
        <v>145</v>
      </c>
      <c r="D5239" s="55" t="s">
        <v>148</v>
      </c>
      <c r="E5239" s="14">
        <v>666</v>
      </c>
      <c r="F5239" s="55" t="s">
        <v>230</v>
      </c>
    </row>
    <row r="5240" spans="1:6" x14ac:dyDescent="0.15">
      <c r="A5240" s="50" t="s">
        <v>10591</v>
      </c>
      <c r="B5240" s="51" t="s">
        <v>10592</v>
      </c>
      <c r="C5240" s="37" t="s">
        <v>498</v>
      </c>
      <c r="D5240" s="37" t="s">
        <v>498</v>
      </c>
      <c r="E5240" s="14">
        <v>666</v>
      </c>
      <c r="F5240" s="37" t="s">
        <v>230</v>
      </c>
    </row>
    <row r="5241" spans="1:6" x14ac:dyDescent="0.15">
      <c r="A5241" s="54" t="s">
        <v>10593</v>
      </c>
      <c r="B5241" s="51" t="s">
        <v>10594</v>
      </c>
      <c r="C5241" s="55" t="s">
        <v>145</v>
      </c>
      <c r="D5241" s="55" t="s">
        <v>148</v>
      </c>
      <c r="E5241" s="14">
        <v>720</v>
      </c>
      <c r="F5241" s="55" t="s">
        <v>230</v>
      </c>
    </row>
    <row r="5242" spans="1:6" x14ac:dyDescent="0.15">
      <c r="A5242" s="50" t="s">
        <v>10595</v>
      </c>
      <c r="B5242" s="51" t="s">
        <v>10596</v>
      </c>
      <c r="C5242" s="37" t="s">
        <v>498</v>
      </c>
      <c r="D5242" s="37" t="s">
        <v>498</v>
      </c>
      <c r="E5242" s="14">
        <v>720</v>
      </c>
      <c r="F5242" s="37" t="s">
        <v>230</v>
      </c>
    </row>
    <row r="5243" spans="1:6" x14ac:dyDescent="0.15">
      <c r="A5243" s="50" t="s">
        <v>10597</v>
      </c>
      <c r="B5243" s="63" t="s">
        <v>10598</v>
      </c>
      <c r="C5243" s="37" t="s">
        <v>145</v>
      </c>
      <c r="D5243" s="37" t="s">
        <v>148</v>
      </c>
      <c r="E5243" s="14">
        <v>1079</v>
      </c>
      <c r="F5243" s="27" t="s">
        <v>230</v>
      </c>
    </row>
    <row r="5244" spans="1:6" x14ac:dyDescent="0.15">
      <c r="A5244" s="50" t="s">
        <v>10599</v>
      </c>
      <c r="B5244" s="63" t="s">
        <v>10600</v>
      </c>
      <c r="C5244" s="37" t="s">
        <v>498</v>
      </c>
      <c r="D5244" s="37" t="s">
        <v>498</v>
      </c>
      <c r="E5244" s="14">
        <v>1079</v>
      </c>
      <c r="F5244" s="27" t="s">
        <v>230</v>
      </c>
    </row>
    <row r="5245" spans="1:6" x14ac:dyDescent="0.15">
      <c r="A5245" s="54" t="s">
        <v>10601</v>
      </c>
      <c r="B5245" s="51" t="s">
        <v>10602</v>
      </c>
      <c r="C5245" s="55" t="s">
        <v>145</v>
      </c>
      <c r="D5245" s="55" t="s">
        <v>148</v>
      </c>
      <c r="E5245" s="14">
        <v>140</v>
      </c>
      <c r="F5245" s="55" t="s">
        <v>230</v>
      </c>
    </row>
    <row r="5246" spans="1:6" x14ac:dyDescent="0.15">
      <c r="A5246" s="50" t="s">
        <v>10603</v>
      </c>
      <c r="B5246" s="51" t="s">
        <v>10604</v>
      </c>
      <c r="C5246" s="37" t="s">
        <v>498</v>
      </c>
      <c r="D5246" s="37" t="s">
        <v>498</v>
      </c>
      <c r="E5246" s="14">
        <v>140</v>
      </c>
      <c r="F5246" s="37" t="s">
        <v>230</v>
      </c>
    </row>
    <row r="5247" spans="1:6" x14ac:dyDescent="0.15">
      <c r="A5247" s="54" t="s">
        <v>10605</v>
      </c>
      <c r="B5247" s="51" t="s">
        <v>10606</v>
      </c>
      <c r="C5247" s="55" t="s">
        <v>145</v>
      </c>
      <c r="D5247" s="55" t="s">
        <v>148</v>
      </c>
      <c r="E5247" s="14">
        <v>2.08</v>
      </c>
      <c r="F5247" s="55" t="s">
        <v>230</v>
      </c>
    </row>
    <row r="5248" spans="1:6" x14ac:dyDescent="0.15">
      <c r="A5248" s="12" t="s">
        <v>10607</v>
      </c>
      <c r="B5248" s="12" t="s">
        <v>10608</v>
      </c>
      <c r="C5248" s="13" t="s">
        <v>136</v>
      </c>
      <c r="D5248" s="13"/>
      <c r="E5248" s="14">
        <v>134</v>
      </c>
      <c r="F5248" s="13" t="s">
        <v>230</v>
      </c>
    </row>
    <row r="5249" spans="1:6" x14ac:dyDescent="0.15">
      <c r="A5249" s="54" t="s">
        <v>10609</v>
      </c>
      <c r="B5249" s="51" t="s">
        <v>10610</v>
      </c>
      <c r="C5249" s="55" t="s">
        <v>136</v>
      </c>
      <c r="D5249" s="55"/>
      <c r="E5249" s="14">
        <v>110</v>
      </c>
      <c r="F5249" s="55" t="s">
        <v>230</v>
      </c>
    </row>
    <row r="5250" spans="1:6" x14ac:dyDescent="0.15">
      <c r="A5250" s="54" t="s">
        <v>10611</v>
      </c>
      <c r="B5250" s="51" t="s">
        <v>10612</v>
      </c>
      <c r="C5250" s="55" t="s">
        <v>136</v>
      </c>
      <c r="D5250" s="55"/>
      <c r="E5250" s="14">
        <v>347</v>
      </c>
      <c r="F5250" s="55" t="s">
        <v>230</v>
      </c>
    </row>
    <row r="5251" spans="1:6" x14ac:dyDescent="0.15">
      <c r="A5251" s="54" t="s">
        <v>10613</v>
      </c>
      <c r="B5251" s="51" t="s">
        <v>10614</v>
      </c>
      <c r="C5251" s="55" t="s">
        <v>136</v>
      </c>
      <c r="D5251" s="55"/>
      <c r="E5251" s="14">
        <v>347</v>
      </c>
      <c r="F5251" s="55" t="s">
        <v>230</v>
      </c>
    </row>
    <row r="5252" spans="1:6" x14ac:dyDescent="0.15">
      <c r="A5252" s="54" t="s">
        <v>10615</v>
      </c>
      <c r="B5252" s="51" t="s">
        <v>10616</v>
      </c>
      <c r="C5252" s="55" t="s">
        <v>136</v>
      </c>
      <c r="D5252" s="55"/>
      <c r="E5252" s="14">
        <v>110</v>
      </c>
      <c r="F5252" s="55" t="s">
        <v>230</v>
      </c>
    </row>
    <row r="5253" spans="1:6" x14ac:dyDescent="0.15">
      <c r="A5253" s="54" t="s">
        <v>10617</v>
      </c>
      <c r="B5253" s="51" t="s">
        <v>10618</v>
      </c>
      <c r="C5253" s="55" t="s">
        <v>136</v>
      </c>
      <c r="D5253" s="55"/>
      <c r="E5253" s="14">
        <v>347</v>
      </c>
      <c r="F5253" s="55" t="s">
        <v>230</v>
      </c>
    </row>
    <row r="5254" spans="1:6" x14ac:dyDescent="0.15">
      <c r="A5254" s="54" t="s">
        <v>10619</v>
      </c>
      <c r="B5254" s="51" t="s">
        <v>10620</v>
      </c>
      <c r="C5254" s="55" t="s">
        <v>136</v>
      </c>
      <c r="D5254" s="55"/>
      <c r="E5254" s="14">
        <v>347</v>
      </c>
      <c r="F5254" s="55" t="s">
        <v>230</v>
      </c>
    </row>
    <row r="5255" spans="1:6" x14ac:dyDescent="0.15">
      <c r="A5255" s="14" t="s">
        <v>10621</v>
      </c>
      <c r="B5255" s="44" t="s">
        <v>10622</v>
      </c>
      <c r="C5255" s="45" t="s">
        <v>136</v>
      </c>
      <c r="D5255" s="45"/>
      <c r="E5255" s="14">
        <v>17</v>
      </c>
      <c r="F5255" s="45" t="s">
        <v>230</v>
      </c>
    </row>
    <row r="5256" spans="1:6" x14ac:dyDescent="0.15">
      <c r="A5256" s="12" t="s">
        <v>10623</v>
      </c>
      <c r="B5256" s="12" t="s">
        <v>10624</v>
      </c>
      <c r="C5256" s="13" t="s">
        <v>136</v>
      </c>
      <c r="D5256" s="13"/>
      <c r="E5256" s="14">
        <v>17</v>
      </c>
      <c r="F5256" s="13" t="s">
        <v>230</v>
      </c>
    </row>
    <row r="5257" spans="1:6" x14ac:dyDescent="0.15">
      <c r="A5257" s="12" t="s">
        <v>10625</v>
      </c>
      <c r="B5257" s="12" t="s">
        <v>10626</v>
      </c>
      <c r="C5257" s="13" t="s">
        <v>136</v>
      </c>
      <c r="D5257" s="13"/>
      <c r="E5257" s="14">
        <v>134</v>
      </c>
      <c r="F5257" s="13" t="s">
        <v>230</v>
      </c>
    </row>
    <row r="5258" spans="1:6" x14ac:dyDescent="0.15">
      <c r="A5258" s="51" t="s">
        <v>10627</v>
      </c>
      <c r="B5258" s="51" t="s">
        <v>10628</v>
      </c>
      <c r="C5258" s="60" t="s">
        <v>136</v>
      </c>
      <c r="D5258" s="60"/>
      <c r="E5258" s="14">
        <v>56</v>
      </c>
      <c r="F5258" s="60" t="s">
        <v>230</v>
      </c>
    </row>
    <row r="5259" spans="1:6" x14ac:dyDescent="0.15">
      <c r="A5259" s="51" t="s">
        <v>10629</v>
      </c>
      <c r="B5259" s="51" t="s">
        <v>10630</v>
      </c>
      <c r="C5259" s="60" t="s">
        <v>136</v>
      </c>
      <c r="D5259" s="60"/>
      <c r="E5259" s="14">
        <v>94</v>
      </c>
      <c r="F5259" s="60" t="s">
        <v>230</v>
      </c>
    </row>
    <row r="5260" spans="1:6" x14ac:dyDescent="0.15">
      <c r="A5260" s="51" t="s">
        <v>10631</v>
      </c>
      <c r="B5260" s="51" t="s">
        <v>10632</v>
      </c>
      <c r="C5260" s="60" t="s">
        <v>136</v>
      </c>
      <c r="D5260" s="60"/>
      <c r="E5260" s="14">
        <v>54</v>
      </c>
      <c r="F5260" s="60" t="s">
        <v>230</v>
      </c>
    </row>
    <row r="5261" spans="1:6" x14ac:dyDescent="0.15">
      <c r="A5261" s="51" t="s">
        <v>10633</v>
      </c>
      <c r="B5261" s="51" t="s">
        <v>10634</v>
      </c>
      <c r="C5261" s="60" t="s">
        <v>136</v>
      </c>
      <c r="D5261" s="60"/>
      <c r="E5261" s="14">
        <v>6</v>
      </c>
      <c r="F5261" s="60" t="s">
        <v>230</v>
      </c>
    </row>
    <row r="5262" spans="1:6" x14ac:dyDescent="0.15">
      <c r="A5262" s="51" t="s">
        <v>10635</v>
      </c>
      <c r="B5262" s="51" t="s">
        <v>10636</v>
      </c>
      <c r="C5262" s="60" t="s">
        <v>136</v>
      </c>
      <c r="D5262" s="60"/>
      <c r="E5262" s="14">
        <v>6</v>
      </c>
      <c r="F5262" s="60" t="s">
        <v>230</v>
      </c>
    </row>
    <row r="5263" spans="1:6" x14ac:dyDescent="0.15">
      <c r="A5263" s="51" t="s">
        <v>10637</v>
      </c>
      <c r="B5263" s="51" t="s">
        <v>10638</v>
      </c>
      <c r="C5263" s="60" t="s">
        <v>136</v>
      </c>
      <c r="D5263" s="60"/>
      <c r="E5263" s="14">
        <v>13</v>
      </c>
      <c r="F5263" s="60" t="s">
        <v>230</v>
      </c>
    </row>
    <row r="5264" spans="1:6" x14ac:dyDescent="0.15">
      <c r="A5264" s="50" t="s">
        <v>10639</v>
      </c>
      <c r="B5264" s="63" t="s">
        <v>10640</v>
      </c>
      <c r="C5264" s="37" t="s">
        <v>136</v>
      </c>
      <c r="D5264" s="37"/>
      <c r="E5264" s="14">
        <v>392</v>
      </c>
      <c r="F5264" s="37" t="s">
        <v>230</v>
      </c>
    </row>
    <row r="5265" spans="1:6" x14ac:dyDescent="0.15">
      <c r="A5265" s="50" t="s">
        <v>10641</v>
      </c>
      <c r="B5265" s="63" t="s">
        <v>10642</v>
      </c>
      <c r="C5265" s="37" t="s">
        <v>136</v>
      </c>
      <c r="D5265" s="37"/>
      <c r="E5265" s="14">
        <v>392</v>
      </c>
      <c r="F5265" s="37" t="s">
        <v>230</v>
      </c>
    </row>
    <row r="5266" spans="1:6" x14ac:dyDescent="0.15">
      <c r="A5266" s="50" t="s">
        <v>10643</v>
      </c>
      <c r="B5266" s="63" t="s">
        <v>10644</v>
      </c>
      <c r="C5266" s="37" t="s">
        <v>136</v>
      </c>
      <c r="D5266" s="37"/>
      <c r="E5266" s="14">
        <v>347</v>
      </c>
      <c r="F5266" s="37" t="s">
        <v>230</v>
      </c>
    </row>
    <row r="5267" spans="1:6" x14ac:dyDescent="0.15">
      <c r="A5267" s="51" t="s">
        <v>10645</v>
      </c>
      <c r="B5267" s="51" t="s">
        <v>10646</v>
      </c>
      <c r="C5267" s="60" t="s">
        <v>136</v>
      </c>
      <c r="D5267" s="60"/>
      <c r="E5267" s="14">
        <v>392</v>
      </c>
      <c r="F5267" s="60" t="s">
        <v>230</v>
      </c>
    </row>
    <row r="5268" spans="1:6" x14ac:dyDescent="0.15">
      <c r="A5268" s="51" t="s">
        <v>10647</v>
      </c>
      <c r="B5268" s="51" t="s">
        <v>10648</v>
      </c>
      <c r="C5268" s="60" t="s">
        <v>136</v>
      </c>
      <c r="D5268" s="60"/>
      <c r="E5268" s="14">
        <v>196</v>
      </c>
      <c r="F5268" s="60" t="s">
        <v>230</v>
      </c>
    </row>
    <row r="5269" spans="1:6" x14ac:dyDescent="0.15">
      <c r="A5269" s="51" t="s">
        <v>10649</v>
      </c>
      <c r="B5269" s="51" t="s">
        <v>10650</v>
      </c>
      <c r="C5269" s="60" t="s">
        <v>136</v>
      </c>
      <c r="D5269" s="60"/>
      <c r="E5269" s="14">
        <v>261</v>
      </c>
      <c r="F5269" s="60" t="s">
        <v>230</v>
      </c>
    </row>
    <row r="5270" spans="1:6" x14ac:dyDescent="0.15">
      <c r="A5270" s="51" t="s">
        <v>10651</v>
      </c>
      <c r="B5270" s="51" t="s">
        <v>10652</v>
      </c>
      <c r="C5270" s="60" t="s">
        <v>136</v>
      </c>
      <c r="D5270" s="60"/>
      <c r="E5270" s="14">
        <v>133</v>
      </c>
      <c r="F5270" s="60" t="s">
        <v>230</v>
      </c>
    </row>
    <row r="5271" spans="1:6" x14ac:dyDescent="0.15">
      <c r="A5271" s="51" t="s">
        <v>10653</v>
      </c>
      <c r="B5271" s="51" t="s">
        <v>10654</v>
      </c>
      <c r="C5271" s="60" t="s">
        <v>136</v>
      </c>
      <c r="D5271" s="60"/>
      <c r="E5271" s="14">
        <v>60</v>
      </c>
      <c r="F5271" s="60" t="s">
        <v>230</v>
      </c>
    </row>
    <row r="5272" spans="1:6" x14ac:dyDescent="0.15">
      <c r="A5272" s="51" t="s">
        <v>10655</v>
      </c>
      <c r="B5272" s="51" t="s">
        <v>10656</v>
      </c>
      <c r="C5272" s="60" t="s">
        <v>136</v>
      </c>
      <c r="D5272" s="60"/>
      <c r="E5272" s="14">
        <v>94</v>
      </c>
      <c r="F5272" s="60" t="s">
        <v>230</v>
      </c>
    </row>
    <row r="5273" spans="1:6" x14ac:dyDescent="0.15">
      <c r="A5273" s="51" t="s">
        <v>10657</v>
      </c>
      <c r="B5273" s="51" t="s">
        <v>10658</v>
      </c>
      <c r="C5273" s="60" t="s">
        <v>136</v>
      </c>
      <c r="D5273" s="60"/>
      <c r="E5273" s="14">
        <v>54</v>
      </c>
      <c r="F5273" s="60" t="s">
        <v>230</v>
      </c>
    </row>
    <row r="5274" spans="1:6" x14ac:dyDescent="0.15">
      <c r="A5274" s="51" t="s">
        <v>10659</v>
      </c>
      <c r="B5274" s="51" t="s">
        <v>10660</v>
      </c>
      <c r="C5274" s="60" t="s">
        <v>136</v>
      </c>
      <c r="D5274" s="60"/>
      <c r="E5274" s="14">
        <v>392</v>
      </c>
      <c r="F5274" s="60" t="s">
        <v>230</v>
      </c>
    </row>
    <row r="5275" spans="1:6" x14ac:dyDescent="0.15">
      <c r="A5275" s="51" t="s">
        <v>10661</v>
      </c>
      <c r="B5275" s="51" t="s">
        <v>10662</v>
      </c>
      <c r="C5275" s="60" t="s">
        <v>136</v>
      </c>
      <c r="D5275" s="60"/>
      <c r="E5275" s="14">
        <v>196</v>
      </c>
      <c r="F5275" s="60" t="s">
        <v>230</v>
      </c>
    </row>
    <row r="5276" spans="1:6" x14ac:dyDescent="0.15">
      <c r="A5276" s="54" t="s">
        <v>10663</v>
      </c>
      <c r="B5276" s="51" t="s">
        <v>10664</v>
      </c>
      <c r="C5276" s="55" t="s">
        <v>136</v>
      </c>
      <c r="D5276" s="55"/>
      <c r="E5276" s="14">
        <v>347</v>
      </c>
      <c r="F5276" s="55" t="s">
        <v>230</v>
      </c>
    </row>
    <row r="5277" spans="1:6" x14ac:dyDescent="0.15">
      <c r="A5277" s="51" t="s">
        <v>10665</v>
      </c>
      <c r="B5277" s="51" t="s">
        <v>10666</v>
      </c>
      <c r="C5277" s="60" t="s">
        <v>136</v>
      </c>
      <c r="D5277" s="60"/>
      <c r="E5277" s="14">
        <v>110</v>
      </c>
      <c r="F5277" s="60" t="s">
        <v>230</v>
      </c>
    </row>
    <row r="5278" spans="1:6" x14ac:dyDescent="0.15">
      <c r="A5278" s="51" t="s">
        <v>10667</v>
      </c>
      <c r="B5278" s="51" t="s">
        <v>10668</v>
      </c>
      <c r="C5278" s="60" t="s">
        <v>136</v>
      </c>
      <c r="D5278" s="60"/>
      <c r="E5278" s="14">
        <v>110</v>
      </c>
      <c r="F5278" s="60" t="s">
        <v>230</v>
      </c>
    </row>
    <row r="5279" spans="1:6" x14ac:dyDescent="0.15">
      <c r="A5279" s="51" t="s">
        <v>10669</v>
      </c>
      <c r="B5279" s="51" t="s">
        <v>10670</v>
      </c>
      <c r="C5279" s="60" t="s">
        <v>136</v>
      </c>
      <c r="D5279" s="60"/>
      <c r="E5279" s="14">
        <v>392</v>
      </c>
      <c r="F5279" s="60" t="s">
        <v>230</v>
      </c>
    </row>
    <row r="5280" spans="1:6" x14ac:dyDescent="0.15">
      <c r="A5280" s="51" t="s">
        <v>10671</v>
      </c>
      <c r="B5280" s="51" t="s">
        <v>10672</v>
      </c>
      <c r="C5280" s="60" t="s">
        <v>136</v>
      </c>
      <c r="D5280" s="60"/>
      <c r="E5280" s="14">
        <v>196</v>
      </c>
      <c r="F5280" s="60" t="s">
        <v>230</v>
      </c>
    </row>
    <row r="5281" spans="1:6" x14ac:dyDescent="0.15">
      <c r="A5281" s="51" t="s">
        <v>10673</v>
      </c>
      <c r="B5281" s="51" t="s">
        <v>10674</v>
      </c>
      <c r="C5281" s="60" t="s">
        <v>136</v>
      </c>
      <c r="D5281" s="60"/>
      <c r="E5281" s="14">
        <v>261</v>
      </c>
      <c r="F5281" s="60" t="s">
        <v>230</v>
      </c>
    </row>
    <row r="5282" spans="1:6" x14ac:dyDescent="0.15">
      <c r="A5282" s="51" t="s">
        <v>10675</v>
      </c>
      <c r="B5282" s="51" t="s">
        <v>10676</v>
      </c>
      <c r="C5282" s="60" t="s">
        <v>136</v>
      </c>
      <c r="D5282" s="60"/>
      <c r="E5282" s="14">
        <v>133</v>
      </c>
      <c r="F5282" s="60" t="s">
        <v>230</v>
      </c>
    </row>
    <row r="5283" spans="1:6" x14ac:dyDescent="0.15">
      <c r="A5283" s="51" t="s">
        <v>10677</v>
      </c>
      <c r="B5283" s="51" t="s">
        <v>10678</v>
      </c>
      <c r="C5283" s="60" t="s">
        <v>136</v>
      </c>
      <c r="D5283" s="60"/>
      <c r="E5283" s="14">
        <v>200</v>
      </c>
      <c r="F5283" s="60" t="s">
        <v>230</v>
      </c>
    </row>
    <row r="5284" spans="1:6" x14ac:dyDescent="0.15">
      <c r="A5284" s="51" t="s">
        <v>10679</v>
      </c>
      <c r="B5284" s="51" t="s">
        <v>10680</v>
      </c>
      <c r="C5284" s="60" t="s">
        <v>136</v>
      </c>
      <c r="D5284" s="60"/>
      <c r="E5284" s="14">
        <v>187</v>
      </c>
      <c r="F5284" s="60" t="s">
        <v>230</v>
      </c>
    </row>
    <row r="5285" spans="1:6" x14ac:dyDescent="0.15">
      <c r="A5285" s="51" t="s">
        <v>10681</v>
      </c>
      <c r="B5285" s="51" t="s">
        <v>10682</v>
      </c>
      <c r="C5285" s="60" t="s">
        <v>136</v>
      </c>
      <c r="D5285" s="60"/>
      <c r="E5285" s="14">
        <v>160</v>
      </c>
      <c r="F5285" s="60" t="s">
        <v>230</v>
      </c>
    </row>
    <row r="5286" spans="1:6" x14ac:dyDescent="0.15">
      <c r="A5286" s="51" t="s">
        <v>10683</v>
      </c>
      <c r="B5286" s="51" t="s">
        <v>10684</v>
      </c>
      <c r="C5286" s="60" t="s">
        <v>136</v>
      </c>
      <c r="D5286" s="60"/>
      <c r="E5286" s="14">
        <v>110</v>
      </c>
      <c r="F5286" s="60" t="s">
        <v>230</v>
      </c>
    </row>
    <row r="5287" spans="1:6" x14ac:dyDescent="0.15">
      <c r="A5287" s="51" t="s">
        <v>10685</v>
      </c>
      <c r="B5287" s="51" t="s">
        <v>10686</v>
      </c>
      <c r="C5287" s="60" t="s">
        <v>136</v>
      </c>
      <c r="D5287" s="60"/>
      <c r="E5287" s="14">
        <v>152</v>
      </c>
      <c r="F5287" s="60" t="s">
        <v>230</v>
      </c>
    </row>
    <row r="5288" spans="1:6" x14ac:dyDescent="0.15">
      <c r="A5288" s="14" t="s">
        <v>10687</v>
      </c>
      <c r="B5288" s="44" t="s">
        <v>10688</v>
      </c>
      <c r="C5288" s="45" t="s">
        <v>136</v>
      </c>
      <c r="D5288" s="45"/>
      <c r="E5288" s="14">
        <v>200</v>
      </c>
      <c r="F5288" s="45" t="s">
        <v>230</v>
      </c>
    </row>
    <row r="5289" spans="1:6" x14ac:dyDescent="0.15">
      <c r="A5289" s="12" t="s">
        <v>10689</v>
      </c>
      <c r="B5289" s="12" t="s">
        <v>10690</v>
      </c>
      <c r="C5289" s="13" t="s">
        <v>136</v>
      </c>
      <c r="D5289" s="13"/>
      <c r="E5289" s="14">
        <v>157</v>
      </c>
      <c r="F5289" s="13" t="s">
        <v>230</v>
      </c>
    </row>
    <row r="5290" spans="1:6" x14ac:dyDescent="0.15">
      <c r="A5290" s="14" t="s">
        <v>10691</v>
      </c>
      <c r="B5290" s="44" t="s">
        <v>10692</v>
      </c>
      <c r="C5290" s="45" t="s">
        <v>136</v>
      </c>
      <c r="D5290" s="45"/>
      <c r="E5290" s="14">
        <v>160</v>
      </c>
      <c r="F5290" s="45" t="s">
        <v>230</v>
      </c>
    </row>
    <row r="5291" spans="1:6" x14ac:dyDescent="0.15">
      <c r="A5291" s="51" t="s">
        <v>10693</v>
      </c>
      <c r="B5291" s="51" t="s">
        <v>10694</v>
      </c>
      <c r="C5291" s="60" t="s">
        <v>136</v>
      </c>
      <c r="D5291" s="60"/>
      <c r="E5291" s="14">
        <v>46</v>
      </c>
      <c r="F5291" s="60" t="s">
        <v>230</v>
      </c>
    </row>
    <row r="5292" spans="1:6" x14ac:dyDescent="0.15">
      <c r="A5292" s="12" t="s">
        <v>10695</v>
      </c>
      <c r="B5292" s="12" t="s">
        <v>10696</v>
      </c>
      <c r="C5292" s="13" t="s">
        <v>136</v>
      </c>
      <c r="D5292" s="13"/>
      <c r="E5292" s="14">
        <v>17</v>
      </c>
      <c r="F5292" s="13" t="s">
        <v>230</v>
      </c>
    </row>
    <row r="5293" spans="1:6" x14ac:dyDescent="0.15">
      <c r="A5293" s="14" t="s">
        <v>10697</v>
      </c>
      <c r="B5293" s="44" t="s">
        <v>10698</v>
      </c>
      <c r="C5293" s="45" t="s">
        <v>136</v>
      </c>
      <c r="D5293" s="45"/>
      <c r="E5293" s="14">
        <v>17</v>
      </c>
      <c r="F5293" s="45" t="s">
        <v>230</v>
      </c>
    </row>
    <row r="5294" spans="1:6" x14ac:dyDescent="0.15">
      <c r="A5294" s="14" t="s">
        <v>10699</v>
      </c>
      <c r="B5294" s="44" t="s">
        <v>10700</v>
      </c>
      <c r="C5294" s="45" t="s">
        <v>136</v>
      </c>
      <c r="D5294" s="45"/>
      <c r="E5294" s="14">
        <v>125</v>
      </c>
      <c r="F5294" s="45" t="s">
        <v>230</v>
      </c>
    </row>
    <row r="5295" spans="1:6" x14ac:dyDescent="0.15">
      <c r="A5295" s="14" t="s">
        <v>10701</v>
      </c>
      <c r="B5295" s="44" t="s">
        <v>10702</v>
      </c>
      <c r="C5295" s="45" t="s">
        <v>136</v>
      </c>
      <c r="D5295" s="45"/>
      <c r="E5295" s="14">
        <v>117</v>
      </c>
      <c r="F5295" s="45" t="s">
        <v>230</v>
      </c>
    </row>
    <row r="5296" spans="1:6" x14ac:dyDescent="0.15">
      <c r="A5296" s="14" t="s">
        <v>10703</v>
      </c>
      <c r="B5296" s="44" t="s">
        <v>10704</v>
      </c>
      <c r="C5296" s="45" t="s">
        <v>136</v>
      </c>
      <c r="D5296" s="45"/>
      <c r="E5296" s="14">
        <v>125</v>
      </c>
      <c r="F5296" s="45" t="s">
        <v>230</v>
      </c>
    </row>
    <row r="5297" spans="1:6" x14ac:dyDescent="0.15">
      <c r="A5297" s="14" t="s">
        <v>10705</v>
      </c>
      <c r="B5297" s="44" t="s">
        <v>10706</v>
      </c>
      <c r="C5297" s="45" t="s">
        <v>136</v>
      </c>
      <c r="D5297" s="45"/>
      <c r="E5297" s="14">
        <v>67</v>
      </c>
      <c r="F5297" s="45" t="s">
        <v>230</v>
      </c>
    </row>
    <row r="5298" spans="1:6" x14ac:dyDescent="0.15">
      <c r="A5298" s="56" t="s">
        <v>10707</v>
      </c>
      <c r="B5298" s="57" t="s">
        <v>10708</v>
      </c>
      <c r="C5298" s="58" t="s">
        <v>136</v>
      </c>
      <c r="D5298" s="58"/>
      <c r="E5298" s="14">
        <v>234</v>
      </c>
      <c r="F5298" s="58" t="s">
        <v>230</v>
      </c>
    </row>
    <row r="5299" spans="1:6" x14ac:dyDescent="0.15">
      <c r="A5299" s="56" t="s">
        <v>10709</v>
      </c>
      <c r="B5299" s="57" t="s">
        <v>10710</v>
      </c>
      <c r="C5299" s="58" t="s">
        <v>136</v>
      </c>
      <c r="D5299" s="58"/>
      <c r="E5299" s="14">
        <v>67</v>
      </c>
      <c r="F5299" s="58" t="s">
        <v>230</v>
      </c>
    </row>
    <row r="5300" spans="1:6" x14ac:dyDescent="0.15">
      <c r="A5300" s="54" t="s">
        <v>10711</v>
      </c>
      <c r="B5300" s="51" t="s">
        <v>10712</v>
      </c>
      <c r="C5300" s="55" t="s">
        <v>136</v>
      </c>
      <c r="D5300" s="55"/>
      <c r="E5300" s="14">
        <v>54</v>
      </c>
      <c r="F5300" s="55" t="s">
        <v>230</v>
      </c>
    </row>
    <row r="5301" spans="1:6" x14ac:dyDescent="0.15">
      <c r="A5301" s="54" t="s">
        <v>10713</v>
      </c>
      <c r="B5301" s="51" t="s">
        <v>10714</v>
      </c>
      <c r="C5301" s="55" t="s">
        <v>136</v>
      </c>
      <c r="D5301" s="55"/>
      <c r="E5301" s="14">
        <v>54</v>
      </c>
      <c r="F5301" s="55" t="s">
        <v>230</v>
      </c>
    </row>
    <row r="5302" spans="1:6" x14ac:dyDescent="0.15">
      <c r="A5302" s="54" t="s">
        <v>10715</v>
      </c>
      <c r="B5302" s="51" t="s">
        <v>10716</v>
      </c>
      <c r="C5302" s="55" t="s">
        <v>136</v>
      </c>
      <c r="D5302" s="55"/>
      <c r="E5302" s="14">
        <v>160</v>
      </c>
      <c r="F5302" s="55" t="s">
        <v>230</v>
      </c>
    </row>
    <row r="5303" spans="1:6" x14ac:dyDescent="0.15">
      <c r="A5303" s="54" t="s">
        <v>10717</v>
      </c>
      <c r="B5303" s="51" t="s">
        <v>10718</v>
      </c>
      <c r="C5303" s="55" t="s">
        <v>136</v>
      </c>
      <c r="D5303" s="55"/>
      <c r="E5303" s="14">
        <v>117</v>
      </c>
      <c r="F5303" s="55" t="s">
        <v>230</v>
      </c>
    </row>
    <row r="5304" spans="1:6" x14ac:dyDescent="0.15">
      <c r="A5304" s="56" t="s">
        <v>10719</v>
      </c>
      <c r="B5304" s="57" t="s">
        <v>10720</v>
      </c>
      <c r="C5304" s="58" t="s">
        <v>136</v>
      </c>
      <c r="D5304" s="58"/>
      <c r="E5304" s="14">
        <v>167</v>
      </c>
      <c r="F5304" s="58" t="s">
        <v>230</v>
      </c>
    </row>
    <row r="5305" spans="1:6" x14ac:dyDescent="0.15">
      <c r="A5305" s="50" t="s">
        <v>10721</v>
      </c>
      <c r="B5305" s="63" t="s">
        <v>10722</v>
      </c>
      <c r="C5305" s="37" t="s">
        <v>136</v>
      </c>
      <c r="D5305" s="37"/>
      <c r="E5305" s="14">
        <v>0</v>
      </c>
      <c r="F5305" s="27" t="s">
        <v>163</v>
      </c>
    </row>
    <row r="5306" spans="1:6" x14ac:dyDescent="0.15">
      <c r="A5306" s="50" t="s">
        <v>10723</v>
      </c>
      <c r="B5306" s="51" t="s">
        <v>10724</v>
      </c>
      <c r="C5306" s="37" t="s">
        <v>145</v>
      </c>
      <c r="D5306" s="24" t="s">
        <v>148</v>
      </c>
      <c r="E5306" s="14">
        <v>561</v>
      </c>
      <c r="F5306" s="37" t="s">
        <v>230</v>
      </c>
    </row>
    <row r="5307" spans="1:6" x14ac:dyDescent="0.15">
      <c r="A5307" s="50" t="s">
        <v>10725</v>
      </c>
      <c r="B5307" s="51" t="s">
        <v>10726</v>
      </c>
      <c r="C5307" s="37" t="s">
        <v>498</v>
      </c>
      <c r="D5307" s="55" t="s">
        <v>498</v>
      </c>
      <c r="E5307" s="14">
        <v>561</v>
      </c>
      <c r="F5307" s="37" t="s">
        <v>230</v>
      </c>
    </row>
    <row r="5308" spans="1:6" x14ac:dyDescent="0.15">
      <c r="A5308" s="50" t="s">
        <v>10727</v>
      </c>
      <c r="B5308" s="51" t="s">
        <v>10728</v>
      </c>
      <c r="C5308" s="37" t="s">
        <v>145</v>
      </c>
      <c r="D5308" s="24" t="s">
        <v>148</v>
      </c>
      <c r="E5308" s="14">
        <v>99</v>
      </c>
      <c r="F5308" s="37" t="s">
        <v>230</v>
      </c>
    </row>
    <row r="5309" spans="1:6" x14ac:dyDescent="0.15">
      <c r="A5309" s="50" t="s">
        <v>10729</v>
      </c>
      <c r="B5309" s="51" t="s">
        <v>10730</v>
      </c>
      <c r="C5309" s="37" t="s">
        <v>498</v>
      </c>
      <c r="D5309" s="55" t="s">
        <v>498</v>
      </c>
      <c r="E5309" s="14">
        <v>99</v>
      </c>
      <c r="F5309" s="37" t="s">
        <v>230</v>
      </c>
    </row>
    <row r="5310" spans="1:6" x14ac:dyDescent="0.15">
      <c r="A5310" s="50" t="s">
        <v>10731</v>
      </c>
      <c r="B5310" s="51" t="s">
        <v>10732</v>
      </c>
      <c r="C5310" s="37" t="s">
        <v>145</v>
      </c>
      <c r="D5310" s="24" t="s">
        <v>148</v>
      </c>
      <c r="E5310" s="14">
        <v>30</v>
      </c>
      <c r="F5310" s="37" t="s">
        <v>230</v>
      </c>
    </row>
    <row r="5311" spans="1:6" x14ac:dyDescent="0.15">
      <c r="A5311" s="50" t="s">
        <v>10733</v>
      </c>
      <c r="B5311" s="51" t="s">
        <v>10734</v>
      </c>
      <c r="C5311" s="37" t="s">
        <v>498</v>
      </c>
      <c r="D5311" s="55" t="s">
        <v>498</v>
      </c>
      <c r="E5311" s="14">
        <v>30</v>
      </c>
      <c r="F5311" s="37" t="s">
        <v>230</v>
      </c>
    </row>
    <row r="5312" spans="1:6" x14ac:dyDescent="0.15">
      <c r="A5312" s="50" t="s">
        <v>10735</v>
      </c>
      <c r="B5312" s="51" t="s">
        <v>10736</v>
      </c>
      <c r="C5312" s="37" t="s">
        <v>145</v>
      </c>
      <c r="D5312" s="24" t="s">
        <v>148</v>
      </c>
      <c r="E5312" s="14">
        <v>699</v>
      </c>
      <c r="F5312" s="37" t="s">
        <v>230</v>
      </c>
    </row>
    <row r="5313" spans="1:6" x14ac:dyDescent="0.15">
      <c r="A5313" s="50" t="s">
        <v>10737</v>
      </c>
      <c r="B5313" s="51" t="s">
        <v>10738</v>
      </c>
      <c r="C5313" s="37" t="s">
        <v>498</v>
      </c>
      <c r="D5313" s="55" t="s">
        <v>498</v>
      </c>
      <c r="E5313" s="14">
        <v>699</v>
      </c>
      <c r="F5313" s="37" t="s">
        <v>230</v>
      </c>
    </row>
    <row r="5314" spans="1:6" x14ac:dyDescent="0.15">
      <c r="A5314" s="50" t="s">
        <v>10739</v>
      </c>
      <c r="B5314" s="51" t="s">
        <v>10740</v>
      </c>
      <c r="C5314" s="37" t="s">
        <v>145</v>
      </c>
      <c r="D5314" s="24" t="s">
        <v>148</v>
      </c>
      <c r="E5314" s="14">
        <v>834</v>
      </c>
      <c r="F5314" s="37" t="s">
        <v>230</v>
      </c>
    </row>
    <row r="5315" spans="1:6" x14ac:dyDescent="0.15">
      <c r="A5315" s="50" t="s">
        <v>10741</v>
      </c>
      <c r="B5315" s="51" t="s">
        <v>10742</v>
      </c>
      <c r="C5315" s="37" t="s">
        <v>498</v>
      </c>
      <c r="D5315" s="55" t="s">
        <v>498</v>
      </c>
      <c r="E5315" s="14">
        <v>834</v>
      </c>
      <c r="F5315" s="37" t="s">
        <v>230</v>
      </c>
    </row>
    <row r="5316" spans="1:6" x14ac:dyDescent="0.15">
      <c r="A5316" s="50" t="s">
        <v>10743</v>
      </c>
      <c r="B5316" s="51" t="s">
        <v>10744</v>
      </c>
      <c r="C5316" s="37" t="s">
        <v>145</v>
      </c>
      <c r="D5316" s="24" t="s">
        <v>148</v>
      </c>
      <c r="E5316" s="14">
        <v>142</v>
      </c>
      <c r="F5316" s="37" t="s">
        <v>230</v>
      </c>
    </row>
    <row r="5317" spans="1:6" x14ac:dyDescent="0.15">
      <c r="A5317" s="50" t="s">
        <v>10745</v>
      </c>
      <c r="B5317" s="51" t="s">
        <v>10746</v>
      </c>
      <c r="C5317" s="37" t="s">
        <v>498</v>
      </c>
      <c r="D5317" s="55" t="s">
        <v>498</v>
      </c>
      <c r="E5317" s="14">
        <v>142</v>
      </c>
      <c r="F5317" s="37" t="s">
        <v>230</v>
      </c>
    </row>
    <row r="5318" spans="1:6" x14ac:dyDescent="0.15">
      <c r="A5318" s="50" t="s">
        <v>10747</v>
      </c>
      <c r="B5318" s="51" t="s">
        <v>10748</v>
      </c>
      <c r="C5318" s="37" t="s">
        <v>145</v>
      </c>
      <c r="D5318" s="24" t="s">
        <v>148</v>
      </c>
      <c r="E5318" s="14">
        <v>1107</v>
      </c>
      <c r="F5318" s="37" t="s">
        <v>230</v>
      </c>
    </row>
    <row r="5319" spans="1:6" x14ac:dyDescent="0.15">
      <c r="A5319" s="50" t="s">
        <v>10749</v>
      </c>
      <c r="B5319" s="51" t="s">
        <v>10750</v>
      </c>
      <c r="C5319" s="37" t="s">
        <v>498</v>
      </c>
      <c r="D5319" s="55" t="s">
        <v>498</v>
      </c>
      <c r="E5319" s="14">
        <v>1107</v>
      </c>
      <c r="F5319" s="37" t="s">
        <v>230</v>
      </c>
    </row>
    <row r="5320" spans="1:6" x14ac:dyDescent="0.15">
      <c r="A5320" s="50" t="s">
        <v>10751</v>
      </c>
      <c r="B5320" s="51" t="s">
        <v>10752</v>
      </c>
      <c r="C5320" s="37" t="s">
        <v>145</v>
      </c>
      <c r="D5320" s="24" t="s">
        <v>148</v>
      </c>
      <c r="E5320" s="14">
        <v>1380</v>
      </c>
      <c r="F5320" s="37" t="s">
        <v>230</v>
      </c>
    </row>
    <row r="5321" spans="1:6" x14ac:dyDescent="0.15">
      <c r="A5321" s="50" t="s">
        <v>10753</v>
      </c>
      <c r="B5321" s="51" t="s">
        <v>10754</v>
      </c>
      <c r="C5321" s="37" t="s">
        <v>498</v>
      </c>
      <c r="D5321" s="55" t="s">
        <v>498</v>
      </c>
      <c r="E5321" s="14">
        <v>1380</v>
      </c>
      <c r="F5321" s="37" t="s">
        <v>230</v>
      </c>
    </row>
    <row r="5322" spans="1:6" x14ac:dyDescent="0.15">
      <c r="A5322" s="50" t="s">
        <v>10755</v>
      </c>
      <c r="B5322" s="51" t="s">
        <v>10756</v>
      </c>
      <c r="C5322" s="37" t="s">
        <v>145</v>
      </c>
      <c r="D5322" s="24" t="s">
        <v>148</v>
      </c>
      <c r="E5322" s="14">
        <v>202</v>
      </c>
      <c r="F5322" s="37" t="s">
        <v>230</v>
      </c>
    </row>
    <row r="5323" spans="1:6" x14ac:dyDescent="0.15">
      <c r="A5323" s="50" t="s">
        <v>10757</v>
      </c>
      <c r="B5323" s="51" t="s">
        <v>10758</v>
      </c>
      <c r="C5323" s="37" t="s">
        <v>498</v>
      </c>
      <c r="D5323" s="55" t="s">
        <v>498</v>
      </c>
      <c r="E5323" s="14">
        <v>202</v>
      </c>
      <c r="F5323" s="37" t="s">
        <v>230</v>
      </c>
    </row>
    <row r="5324" spans="1:6" x14ac:dyDescent="0.15">
      <c r="A5324" s="50" t="s">
        <v>10759</v>
      </c>
      <c r="B5324" s="51" t="s">
        <v>10760</v>
      </c>
      <c r="C5324" s="37" t="s">
        <v>145</v>
      </c>
      <c r="D5324" s="24" t="s">
        <v>148</v>
      </c>
      <c r="E5324" s="14">
        <v>1653</v>
      </c>
      <c r="F5324" s="37" t="s">
        <v>230</v>
      </c>
    </row>
    <row r="5325" spans="1:6" x14ac:dyDescent="0.15">
      <c r="A5325" s="50" t="s">
        <v>10761</v>
      </c>
      <c r="B5325" s="51" t="s">
        <v>10762</v>
      </c>
      <c r="C5325" s="37" t="s">
        <v>498</v>
      </c>
      <c r="D5325" s="55" t="s">
        <v>498</v>
      </c>
      <c r="E5325" s="14">
        <v>1653</v>
      </c>
      <c r="F5325" s="37" t="s">
        <v>230</v>
      </c>
    </row>
    <row r="5326" spans="1:6" x14ac:dyDescent="0.15">
      <c r="A5326" s="50" t="s">
        <v>10763</v>
      </c>
      <c r="B5326" s="51" t="s">
        <v>10764</v>
      </c>
      <c r="C5326" s="37" t="s">
        <v>145</v>
      </c>
      <c r="D5326" s="24" t="s">
        <v>148</v>
      </c>
      <c r="E5326" s="14">
        <v>2199</v>
      </c>
      <c r="F5326" s="37" t="s">
        <v>230</v>
      </c>
    </row>
    <row r="5327" spans="1:6" x14ac:dyDescent="0.15">
      <c r="A5327" s="50" t="s">
        <v>10765</v>
      </c>
      <c r="B5327" s="51" t="s">
        <v>10766</v>
      </c>
      <c r="C5327" s="37" t="s">
        <v>498</v>
      </c>
      <c r="D5327" s="55" t="s">
        <v>498</v>
      </c>
      <c r="E5327" s="14">
        <v>2199</v>
      </c>
      <c r="F5327" s="37" t="s">
        <v>230</v>
      </c>
    </row>
    <row r="5328" spans="1:6" x14ac:dyDescent="0.15">
      <c r="A5328" s="50" t="s">
        <v>10767</v>
      </c>
      <c r="B5328" s="51" t="s">
        <v>10768</v>
      </c>
      <c r="C5328" s="37" t="s">
        <v>145</v>
      </c>
      <c r="D5328" s="24" t="s">
        <v>148</v>
      </c>
      <c r="E5328" s="14">
        <v>2745</v>
      </c>
      <c r="F5328" s="37" t="s">
        <v>230</v>
      </c>
    </row>
    <row r="5329" spans="1:6" x14ac:dyDescent="0.15">
      <c r="A5329" s="50" t="s">
        <v>10769</v>
      </c>
      <c r="B5329" s="51" t="s">
        <v>10770</v>
      </c>
      <c r="C5329" s="37" t="s">
        <v>498</v>
      </c>
      <c r="D5329" s="55" t="s">
        <v>498</v>
      </c>
      <c r="E5329" s="14">
        <v>2745</v>
      </c>
      <c r="F5329" s="37" t="s">
        <v>230</v>
      </c>
    </row>
    <row r="5330" spans="1:6" x14ac:dyDescent="0.15">
      <c r="A5330" s="50" t="s">
        <v>10771</v>
      </c>
      <c r="B5330" s="51" t="s">
        <v>10772</v>
      </c>
      <c r="C5330" s="37" t="s">
        <v>145</v>
      </c>
      <c r="D5330" s="24" t="s">
        <v>148</v>
      </c>
      <c r="E5330" s="14">
        <v>328</v>
      </c>
      <c r="F5330" s="37" t="s">
        <v>230</v>
      </c>
    </row>
    <row r="5331" spans="1:6" x14ac:dyDescent="0.15">
      <c r="A5331" s="50" t="s">
        <v>10773</v>
      </c>
      <c r="B5331" s="51" t="s">
        <v>10774</v>
      </c>
      <c r="C5331" s="37" t="s">
        <v>498</v>
      </c>
      <c r="D5331" s="55" t="s">
        <v>498</v>
      </c>
      <c r="E5331" s="14">
        <v>328</v>
      </c>
      <c r="F5331" s="37" t="s">
        <v>230</v>
      </c>
    </row>
    <row r="5332" spans="1:6" x14ac:dyDescent="0.15">
      <c r="A5332" s="50" t="s">
        <v>10775</v>
      </c>
      <c r="B5332" s="51" t="s">
        <v>10776</v>
      </c>
      <c r="C5332" s="37" t="s">
        <v>145</v>
      </c>
      <c r="D5332" s="24" t="s">
        <v>148</v>
      </c>
      <c r="E5332" s="14">
        <v>63</v>
      </c>
      <c r="F5332" s="37" t="s">
        <v>230</v>
      </c>
    </row>
    <row r="5333" spans="1:6" x14ac:dyDescent="0.15">
      <c r="A5333" s="50" t="s">
        <v>10777</v>
      </c>
      <c r="B5333" s="51" t="s">
        <v>10778</v>
      </c>
      <c r="C5333" s="37" t="s">
        <v>498</v>
      </c>
      <c r="D5333" s="55" t="s">
        <v>498</v>
      </c>
      <c r="E5333" s="14">
        <v>63</v>
      </c>
      <c r="F5333" s="37" t="s">
        <v>230</v>
      </c>
    </row>
    <row r="5334" spans="1:6" x14ac:dyDescent="0.15">
      <c r="A5334" s="50" t="s">
        <v>10779</v>
      </c>
      <c r="B5334" s="51" t="s">
        <v>10780</v>
      </c>
      <c r="C5334" s="37" t="s">
        <v>145</v>
      </c>
      <c r="D5334" s="24" t="s">
        <v>148</v>
      </c>
      <c r="E5334" s="14">
        <v>485</v>
      </c>
      <c r="F5334" s="37" t="s">
        <v>230</v>
      </c>
    </row>
    <row r="5335" spans="1:6" x14ac:dyDescent="0.15">
      <c r="A5335" s="50" t="s">
        <v>10781</v>
      </c>
      <c r="B5335" s="51" t="s">
        <v>10782</v>
      </c>
      <c r="C5335" s="37" t="s">
        <v>498</v>
      </c>
      <c r="D5335" s="55" t="s">
        <v>498</v>
      </c>
      <c r="E5335" s="14">
        <v>485</v>
      </c>
      <c r="F5335" s="37" t="s">
        <v>230</v>
      </c>
    </row>
    <row r="5336" spans="1:6" x14ac:dyDescent="0.15">
      <c r="A5336" s="50" t="s">
        <v>10783</v>
      </c>
      <c r="B5336" s="51" t="s">
        <v>10784</v>
      </c>
      <c r="C5336" s="37" t="s">
        <v>145</v>
      </c>
      <c r="D5336" s="24" t="s">
        <v>148</v>
      </c>
      <c r="E5336" s="14">
        <v>45</v>
      </c>
      <c r="F5336" s="37" t="s">
        <v>230</v>
      </c>
    </row>
    <row r="5337" spans="1:6" x14ac:dyDescent="0.15">
      <c r="A5337" s="50" t="s">
        <v>10785</v>
      </c>
      <c r="B5337" s="51" t="s">
        <v>10786</v>
      </c>
      <c r="C5337" s="37" t="s">
        <v>498</v>
      </c>
      <c r="D5337" s="55" t="s">
        <v>498</v>
      </c>
      <c r="E5337" s="14">
        <v>45</v>
      </c>
      <c r="F5337" s="37" t="s">
        <v>230</v>
      </c>
    </row>
    <row r="5338" spans="1:6" x14ac:dyDescent="0.15">
      <c r="A5338" s="50" t="s">
        <v>10787</v>
      </c>
      <c r="B5338" s="51" t="s">
        <v>10788</v>
      </c>
      <c r="C5338" s="37" t="s">
        <v>145</v>
      </c>
      <c r="D5338" s="24" t="s">
        <v>148</v>
      </c>
      <c r="E5338" s="14">
        <v>9</v>
      </c>
      <c r="F5338" s="37" t="s">
        <v>230</v>
      </c>
    </row>
    <row r="5339" spans="1:6" x14ac:dyDescent="0.15">
      <c r="A5339" s="50" t="s">
        <v>10789</v>
      </c>
      <c r="B5339" s="51" t="s">
        <v>10790</v>
      </c>
      <c r="C5339" s="37" t="s">
        <v>498</v>
      </c>
      <c r="D5339" s="55" t="s">
        <v>498</v>
      </c>
      <c r="E5339" s="14">
        <v>9</v>
      </c>
      <c r="F5339" s="37" t="s">
        <v>230</v>
      </c>
    </row>
    <row r="5340" spans="1:6" x14ac:dyDescent="0.15">
      <c r="A5340" s="50" t="s">
        <v>10791</v>
      </c>
      <c r="B5340" s="51" t="s">
        <v>10792</v>
      </c>
      <c r="C5340" s="37" t="s">
        <v>145</v>
      </c>
      <c r="D5340" s="24" t="s">
        <v>148</v>
      </c>
      <c r="E5340" s="14">
        <v>15</v>
      </c>
      <c r="F5340" s="37" t="s">
        <v>230</v>
      </c>
    </row>
    <row r="5341" spans="1:6" x14ac:dyDescent="0.15">
      <c r="A5341" s="50" t="s">
        <v>10793</v>
      </c>
      <c r="B5341" s="51" t="s">
        <v>10794</v>
      </c>
      <c r="C5341" s="37" t="s">
        <v>145</v>
      </c>
      <c r="D5341" s="24" t="s">
        <v>148</v>
      </c>
      <c r="E5341" s="14">
        <v>9</v>
      </c>
      <c r="F5341" s="37" t="s">
        <v>230</v>
      </c>
    </row>
    <row r="5342" spans="1:6" x14ac:dyDescent="0.15">
      <c r="A5342" s="50" t="s">
        <v>10795</v>
      </c>
      <c r="B5342" s="51" t="s">
        <v>10796</v>
      </c>
      <c r="C5342" s="37" t="s">
        <v>498</v>
      </c>
      <c r="D5342" s="55" t="s">
        <v>498</v>
      </c>
      <c r="E5342" s="14">
        <v>15</v>
      </c>
      <c r="F5342" s="37" t="s">
        <v>230</v>
      </c>
    </row>
    <row r="5343" spans="1:6" x14ac:dyDescent="0.15">
      <c r="A5343" s="50" t="s">
        <v>10797</v>
      </c>
      <c r="B5343" s="51" t="s">
        <v>10798</v>
      </c>
      <c r="C5343" s="37" t="s">
        <v>498</v>
      </c>
      <c r="D5343" s="55" t="s">
        <v>498</v>
      </c>
      <c r="E5343" s="14">
        <v>9</v>
      </c>
      <c r="F5343" s="37" t="s">
        <v>230</v>
      </c>
    </row>
    <row r="5344" spans="1:6" x14ac:dyDescent="0.15">
      <c r="A5344" s="50" t="s">
        <v>10799</v>
      </c>
      <c r="B5344" s="51" t="s">
        <v>10800</v>
      </c>
      <c r="C5344" s="37" t="s">
        <v>498</v>
      </c>
      <c r="D5344" s="55" t="s">
        <v>498</v>
      </c>
      <c r="E5344" s="14">
        <v>9</v>
      </c>
      <c r="F5344" s="37" t="s">
        <v>230</v>
      </c>
    </row>
    <row r="5345" spans="1:6" x14ac:dyDescent="0.15">
      <c r="A5345" s="50" t="s">
        <v>10801</v>
      </c>
      <c r="B5345" s="51" t="s">
        <v>10802</v>
      </c>
      <c r="C5345" s="37" t="s">
        <v>145</v>
      </c>
      <c r="D5345" s="24" t="s">
        <v>148</v>
      </c>
      <c r="E5345" s="14">
        <v>9</v>
      </c>
      <c r="F5345" s="37" t="s">
        <v>230</v>
      </c>
    </row>
    <row r="5346" spans="1:6" x14ac:dyDescent="0.15">
      <c r="A5346" s="50" t="s">
        <v>10803</v>
      </c>
      <c r="B5346" s="51" t="s">
        <v>10804</v>
      </c>
      <c r="C5346" s="37" t="s">
        <v>498</v>
      </c>
      <c r="D5346" s="55" t="s">
        <v>498</v>
      </c>
      <c r="E5346" s="14">
        <v>9</v>
      </c>
      <c r="F5346" s="37" t="s">
        <v>230</v>
      </c>
    </row>
    <row r="5347" spans="1:6" x14ac:dyDescent="0.15">
      <c r="A5347" s="50" t="s">
        <v>10805</v>
      </c>
      <c r="B5347" s="51" t="s">
        <v>10806</v>
      </c>
      <c r="C5347" s="37" t="s">
        <v>145</v>
      </c>
      <c r="D5347" s="24" t="s">
        <v>148</v>
      </c>
      <c r="E5347" s="14">
        <v>9</v>
      </c>
      <c r="F5347" s="37" t="s">
        <v>230</v>
      </c>
    </row>
    <row r="5348" spans="1:6" x14ac:dyDescent="0.15">
      <c r="A5348" s="50" t="s">
        <v>10807</v>
      </c>
      <c r="B5348" s="51" t="s">
        <v>10808</v>
      </c>
      <c r="C5348" s="37" t="s">
        <v>145</v>
      </c>
      <c r="D5348" s="24" t="s">
        <v>148</v>
      </c>
      <c r="E5348" s="14">
        <v>9</v>
      </c>
      <c r="F5348" s="37" t="s">
        <v>230</v>
      </c>
    </row>
    <row r="5349" spans="1:6" x14ac:dyDescent="0.15">
      <c r="A5349" s="50" t="s">
        <v>10809</v>
      </c>
      <c r="B5349" s="51" t="s">
        <v>10810</v>
      </c>
      <c r="C5349" s="37" t="s">
        <v>145</v>
      </c>
      <c r="D5349" s="24" t="s">
        <v>148</v>
      </c>
      <c r="E5349" s="14">
        <v>9</v>
      </c>
      <c r="F5349" s="37" t="s">
        <v>230</v>
      </c>
    </row>
    <row r="5350" spans="1:6" x14ac:dyDescent="0.15">
      <c r="A5350" s="50" t="s">
        <v>10811</v>
      </c>
      <c r="B5350" s="51" t="s">
        <v>10812</v>
      </c>
      <c r="C5350" s="37" t="s">
        <v>145</v>
      </c>
      <c r="D5350" s="24" t="s">
        <v>148</v>
      </c>
      <c r="E5350" s="14">
        <v>9</v>
      </c>
      <c r="F5350" s="37" t="s">
        <v>230</v>
      </c>
    </row>
    <row r="5351" spans="1:6" x14ac:dyDescent="0.15">
      <c r="A5351" s="50" t="s">
        <v>10813</v>
      </c>
      <c r="B5351" s="51" t="s">
        <v>10814</v>
      </c>
      <c r="C5351" s="37" t="s">
        <v>145</v>
      </c>
      <c r="D5351" s="24" t="s">
        <v>148</v>
      </c>
      <c r="E5351" s="14">
        <v>9</v>
      </c>
      <c r="F5351" s="37" t="s">
        <v>230</v>
      </c>
    </row>
    <row r="5352" spans="1:6" x14ac:dyDescent="0.15">
      <c r="A5352" s="50" t="s">
        <v>10815</v>
      </c>
      <c r="B5352" s="51" t="s">
        <v>10816</v>
      </c>
      <c r="C5352" s="37" t="s">
        <v>498</v>
      </c>
      <c r="D5352" s="55" t="s">
        <v>498</v>
      </c>
      <c r="E5352" s="14">
        <v>9</v>
      </c>
      <c r="F5352" s="37" t="s">
        <v>230</v>
      </c>
    </row>
    <row r="5353" spans="1:6" x14ac:dyDescent="0.15">
      <c r="A5353" s="50" t="s">
        <v>10817</v>
      </c>
      <c r="B5353" s="51" t="s">
        <v>10818</v>
      </c>
      <c r="C5353" s="37" t="s">
        <v>498</v>
      </c>
      <c r="D5353" s="55" t="s">
        <v>498</v>
      </c>
      <c r="E5353" s="14">
        <v>9</v>
      </c>
      <c r="F5353" s="37" t="s">
        <v>230</v>
      </c>
    </row>
    <row r="5354" spans="1:6" x14ac:dyDescent="0.15">
      <c r="A5354" s="50" t="s">
        <v>10819</v>
      </c>
      <c r="B5354" s="51" t="s">
        <v>10820</v>
      </c>
      <c r="C5354" s="37" t="s">
        <v>498</v>
      </c>
      <c r="D5354" s="55" t="s">
        <v>498</v>
      </c>
      <c r="E5354" s="14">
        <v>9</v>
      </c>
      <c r="F5354" s="37" t="s">
        <v>230</v>
      </c>
    </row>
    <row r="5355" spans="1:6" x14ac:dyDescent="0.15">
      <c r="A5355" s="50" t="s">
        <v>10821</v>
      </c>
      <c r="B5355" s="51" t="s">
        <v>10822</v>
      </c>
      <c r="C5355" s="37" t="s">
        <v>498</v>
      </c>
      <c r="D5355" s="55" t="s">
        <v>498</v>
      </c>
      <c r="E5355" s="14">
        <v>9</v>
      </c>
      <c r="F5355" s="37" t="s">
        <v>230</v>
      </c>
    </row>
    <row r="5356" spans="1:6" x14ac:dyDescent="0.15">
      <c r="A5356" s="50" t="s">
        <v>10823</v>
      </c>
      <c r="B5356" s="51" t="s">
        <v>10824</v>
      </c>
      <c r="C5356" s="37" t="s">
        <v>145</v>
      </c>
      <c r="D5356" s="24" t="s">
        <v>148</v>
      </c>
      <c r="E5356" s="14">
        <v>9</v>
      </c>
      <c r="F5356" s="37" t="s">
        <v>230</v>
      </c>
    </row>
    <row r="5357" spans="1:6" x14ac:dyDescent="0.15">
      <c r="A5357" s="50" t="s">
        <v>10825</v>
      </c>
      <c r="B5357" s="51" t="s">
        <v>10826</v>
      </c>
      <c r="C5357" s="37" t="s">
        <v>498</v>
      </c>
      <c r="D5357" s="55" t="s">
        <v>498</v>
      </c>
      <c r="E5357" s="14">
        <v>9</v>
      </c>
      <c r="F5357" s="37" t="s">
        <v>230</v>
      </c>
    </row>
    <row r="5358" spans="1:6" x14ac:dyDescent="0.15">
      <c r="A5358" s="50" t="s">
        <v>10827</v>
      </c>
      <c r="B5358" s="63" t="s">
        <v>10828</v>
      </c>
      <c r="C5358" s="37" t="s">
        <v>136</v>
      </c>
      <c r="D5358" s="37" t="s">
        <v>148</v>
      </c>
      <c r="E5358" s="14">
        <v>3</v>
      </c>
      <c r="F5358" s="37" t="s">
        <v>230</v>
      </c>
    </row>
    <row r="5359" spans="1:6" x14ac:dyDescent="0.15">
      <c r="A5359" s="50" t="s">
        <v>10829</v>
      </c>
      <c r="B5359" s="63" t="s">
        <v>10830</v>
      </c>
      <c r="C5359" s="37" t="s">
        <v>136</v>
      </c>
      <c r="D5359" s="37"/>
      <c r="E5359" s="14">
        <v>44</v>
      </c>
      <c r="F5359" s="27" t="s">
        <v>230</v>
      </c>
    </row>
    <row r="5360" spans="1:6" x14ac:dyDescent="0.15">
      <c r="A5360" s="50" t="s">
        <v>10831</v>
      </c>
      <c r="B5360" s="63" t="s">
        <v>10832</v>
      </c>
      <c r="C5360" s="37" t="s">
        <v>136</v>
      </c>
      <c r="D5360" s="37" t="s">
        <v>148</v>
      </c>
      <c r="E5360" s="14">
        <v>0</v>
      </c>
      <c r="F5360" s="37" t="s">
        <v>163</v>
      </c>
    </row>
    <row r="5361" spans="1:6" x14ac:dyDescent="0.15">
      <c r="A5361" s="12" t="s">
        <v>10833</v>
      </c>
      <c r="B5361" s="26" t="s">
        <v>10834</v>
      </c>
      <c r="C5361" s="13" t="s">
        <v>139</v>
      </c>
      <c r="D5361" s="12"/>
      <c r="E5361" s="14">
        <v>9600</v>
      </c>
      <c r="F5361" s="13" t="s">
        <v>163</v>
      </c>
    </row>
    <row r="5362" spans="1:6" x14ac:dyDescent="0.15">
      <c r="A5362" s="12" t="s">
        <v>10835</v>
      </c>
      <c r="B5362" s="26" t="s">
        <v>10836</v>
      </c>
      <c r="C5362" s="13" t="s">
        <v>139</v>
      </c>
      <c r="D5362" s="12"/>
      <c r="E5362" s="14">
        <v>11250</v>
      </c>
      <c r="F5362" s="13" t="s">
        <v>163</v>
      </c>
    </row>
    <row r="5363" spans="1:6" x14ac:dyDescent="0.15">
      <c r="A5363" s="12" t="s">
        <v>10837</v>
      </c>
      <c r="B5363" s="26" t="s">
        <v>10838</v>
      </c>
      <c r="C5363" s="13" t="s">
        <v>139</v>
      </c>
      <c r="D5363" s="12"/>
      <c r="E5363" s="14">
        <v>8160</v>
      </c>
      <c r="F5363" s="13" t="s">
        <v>163</v>
      </c>
    </row>
    <row r="5364" spans="1:6" x14ac:dyDescent="0.15">
      <c r="A5364" s="12" t="s">
        <v>10839</v>
      </c>
      <c r="B5364" s="26" t="s">
        <v>10840</v>
      </c>
      <c r="C5364" s="13" t="s">
        <v>139</v>
      </c>
      <c r="D5364" s="12"/>
      <c r="E5364" s="14">
        <v>8438</v>
      </c>
      <c r="F5364" s="13" t="s">
        <v>163</v>
      </c>
    </row>
    <row r="5365" spans="1:6" x14ac:dyDescent="0.15">
      <c r="A5365" s="12" t="s">
        <v>10841</v>
      </c>
      <c r="B5365" s="26" t="s">
        <v>10842</v>
      </c>
      <c r="C5365" s="13" t="s">
        <v>139</v>
      </c>
      <c r="D5365" s="12"/>
      <c r="E5365" s="14">
        <v>1700</v>
      </c>
      <c r="F5365" s="13" t="s">
        <v>163</v>
      </c>
    </row>
    <row r="5366" spans="1:6" x14ac:dyDescent="0.15">
      <c r="A5366" s="12" t="s">
        <v>10843</v>
      </c>
      <c r="B5366" s="26" t="s">
        <v>10844</v>
      </c>
      <c r="C5366" s="13" t="s">
        <v>139</v>
      </c>
      <c r="D5366" s="13"/>
      <c r="E5366" s="14">
        <v>13906</v>
      </c>
      <c r="F5366" s="37" t="s">
        <v>163</v>
      </c>
    </row>
    <row r="5367" spans="1:6" x14ac:dyDescent="0.15">
      <c r="A5367" s="12" t="s">
        <v>10845</v>
      </c>
      <c r="B5367" s="26" t="s">
        <v>10846</v>
      </c>
      <c r="C5367" s="13" t="s">
        <v>139</v>
      </c>
      <c r="D5367" s="13"/>
      <c r="E5367" s="14">
        <v>1575</v>
      </c>
      <c r="F5367" s="37" t="s">
        <v>163</v>
      </c>
    </row>
    <row r="5368" spans="1:6" x14ac:dyDescent="0.15">
      <c r="A5368" s="12" t="s">
        <v>10847</v>
      </c>
      <c r="B5368" s="26" t="s">
        <v>10848</v>
      </c>
      <c r="C5368" s="13" t="s">
        <v>139</v>
      </c>
      <c r="D5368" s="12"/>
      <c r="E5368" s="14">
        <v>750</v>
      </c>
      <c r="F5368" s="13" t="s">
        <v>163</v>
      </c>
    </row>
    <row r="5369" spans="1:6" x14ac:dyDescent="0.15">
      <c r="A5369" s="12" t="s">
        <v>10849</v>
      </c>
      <c r="B5369" s="26" t="s">
        <v>10850</v>
      </c>
      <c r="C5369" s="13" t="s">
        <v>139</v>
      </c>
      <c r="D5369" s="12"/>
      <c r="E5369" s="14">
        <v>0</v>
      </c>
      <c r="F5369" s="13" t="s">
        <v>163</v>
      </c>
    </row>
    <row r="5370" spans="1:6" x14ac:dyDescent="0.15">
      <c r="A5370" s="12" t="s">
        <v>10851</v>
      </c>
      <c r="B5370" s="26" t="s">
        <v>10852</v>
      </c>
      <c r="C5370" s="13" t="s">
        <v>139</v>
      </c>
      <c r="D5370" s="12"/>
      <c r="E5370" s="14">
        <v>2250</v>
      </c>
      <c r="F5370" s="13" t="s">
        <v>163</v>
      </c>
    </row>
    <row r="5371" spans="1:6" x14ac:dyDescent="0.15">
      <c r="A5371" s="12" t="s">
        <v>10853</v>
      </c>
      <c r="B5371" s="26" t="s">
        <v>10854</v>
      </c>
      <c r="C5371" s="13" t="s">
        <v>139</v>
      </c>
      <c r="D5371" s="12"/>
      <c r="E5371" s="14">
        <v>2250</v>
      </c>
      <c r="F5371" s="13" t="s">
        <v>163</v>
      </c>
    </row>
    <row r="5372" spans="1:6" x14ac:dyDescent="0.15">
      <c r="A5372" s="12" t="s">
        <v>10855</v>
      </c>
      <c r="B5372" s="26" t="s">
        <v>10856</v>
      </c>
      <c r="C5372" s="13" t="s">
        <v>139</v>
      </c>
      <c r="D5372" s="12"/>
      <c r="E5372" s="14">
        <v>1100</v>
      </c>
      <c r="F5372" s="13" t="s">
        <v>163</v>
      </c>
    </row>
    <row r="5373" spans="1:6" x14ac:dyDescent="0.15">
      <c r="A5373" s="12" t="s">
        <v>10857</v>
      </c>
      <c r="B5373" s="26" t="s">
        <v>10858</v>
      </c>
      <c r="C5373" s="13" t="s">
        <v>139</v>
      </c>
      <c r="D5373" s="12"/>
      <c r="E5373" s="14">
        <v>2550</v>
      </c>
      <c r="F5373" s="13" t="s">
        <v>163</v>
      </c>
    </row>
    <row r="5374" spans="1:6" x14ac:dyDescent="0.15">
      <c r="A5374" s="12" t="s">
        <v>10859</v>
      </c>
      <c r="B5374" s="26" t="s">
        <v>10860</v>
      </c>
      <c r="C5374" s="13" t="s">
        <v>139</v>
      </c>
      <c r="D5374" s="13"/>
      <c r="E5374" s="14">
        <v>18525</v>
      </c>
      <c r="F5374" s="37" t="s">
        <v>163</v>
      </c>
    </row>
    <row r="5375" spans="1:6" x14ac:dyDescent="0.15">
      <c r="A5375" s="12" t="s">
        <v>10861</v>
      </c>
      <c r="B5375" s="26" t="s">
        <v>10862</v>
      </c>
      <c r="C5375" s="13" t="s">
        <v>139</v>
      </c>
      <c r="D5375" s="12"/>
      <c r="E5375" s="14">
        <v>4728</v>
      </c>
      <c r="F5375" s="13" t="s">
        <v>163</v>
      </c>
    </row>
    <row r="5376" spans="1:6" x14ac:dyDescent="0.15">
      <c r="A5376" s="12" t="s">
        <v>10863</v>
      </c>
      <c r="B5376" s="26" t="s">
        <v>10864</v>
      </c>
      <c r="C5376" s="13" t="s">
        <v>139</v>
      </c>
      <c r="D5376" s="12"/>
      <c r="E5376" s="14">
        <v>4320</v>
      </c>
      <c r="F5376" s="13" t="s">
        <v>163</v>
      </c>
    </row>
    <row r="5377" spans="1:6" x14ac:dyDescent="0.15">
      <c r="A5377" s="12" t="s">
        <v>10865</v>
      </c>
      <c r="B5377" s="26" t="s">
        <v>10866</v>
      </c>
      <c r="C5377" s="13" t="s">
        <v>139</v>
      </c>
      <c r="D5377" s="12"/>
      <c r="E5377" s="14">
        <v>4225</v>
      </c>
      <c r="F5377" s="13" t="s">
        <v>163</v>
      </c>
    </row>
    <row r="5378" spans="1:6" x14ac:dyDescent="0.15">
      <c r="A5378" s="12" t="s">
        <v>10867</v>
      </c>
      <c r="B5378" s="26" t="s">
        <v>10868</v>
      </c>
      <c r="C5378" s="13" t="s">
        <v>139</v>
      </c>
      <c r="D5378" s="13"/>
      <c r="E5378" s="14">
        <v>11078</v>
      </c>
      <c r="F5378" s="37" t="s">
        <v>163</v>
      </c>
    </row>
    <row r="5379" spans="1:6" x14ac:dyDescent="0.15">
      <c r="A5379" s="12" t="s">
        <v>10869</v>
      </c>
      <c r="B5379" s="26" t="s">
        <v>10870</v>
      </c>
      <c r="C5379" s="13" t="s">
        <v>139</v>
      </c>
      <c r="D5379" s="13"/>
      <c r="E5379" s="14">
        <v>11125</v>
      </c>
      <c r="F5379" s="37" t="s">
        <v>163</v>
      </c>
    </row>
    <row r="5380" spans="1:6" x14ac:dyDescent="0.15">
      <c r="A5380" s="12" t="s">
        <v>10871</v>
      </c>
      <c r="B5380" s="26" t="s">
        <v>10872</v>
      </c>
      <c r="C5380" s="13" t="s">
        <v>139</v>
      </c>
      <c r="D5380" s="12"/>
      <c r="E5380" s="14">
        <v>1000</v>
      </c>
      <c r="F5380" s="13" t="s">
        <v>163</v>
      </c>
    </row>
    <row r="5381" spans="1:6" x14ac:dyDescent="0.15">
      <c r="A5381" s="12" t="s">
        <v>10873</v>
      </c>
      <c r="B5381" s="26" t="s">
        <v>10874</v>
      </c>
      <c r="C5381" s="13" t="s">
        <v>139</v>
      </c>
      <c r="D5381" s="12"/>
      <c r="E5381" s="14">
        <v>0</v>
      </c>
      <c r="F5381" s="13" t="s">
        <v>163</v>
      </c>
    </row>
    <row r="5382" spans="1:6" x14ac:dyDescent="0.15">
      <c r="A5382" s="12" t="s">
        <v>10875</v>
      </c>
      <c r="B5382" s="26" t="s">
        <v>10876</v>
      </c>
      <c r="C5382" s="13" t="s">
        <v>139</v>
      </c>
      <c r="D5382" s="12"/>
      <c r="E5382" s="14">
        <v>3000</v>
      </c>
      <c r="F5382" s="13" t="s">
        <v>163</v>
      </c>
    </row>
    <row r="5383" spans="1:6" x14ac:dyDescent="0.15">
      <c r="A5383" s="12" t="s">
        <v>10877</v>
      </c>
      <c r="B5383" s="26" t="s">
        <v>10878</v>
      </c>
      <c r="C5383" s="13" t="s">
        <v>139</v>
      </c>
      <c r="D5383" s="12"/>
      <c r="E5383" s="14">
        <v>0</v>
      </c>
      <c r="F5383" s="13" t="s">
        <v>163</v>
      </c>
    </row>
    <row r="5384" spans="1:6" x14ac:dyDescent="0.15">
      <c r="A5384" s="12" t="s">
        <v>10879</v>
      </c>
      <c r="B5384" s="26" t="s">
        <v>10880</v>
      </c>
      <c r="C5384" s="13" t="s">
        <v>139</v>
      </c>
      <c r="D5384" s="12"/>
      <c r="E5384" s="14">
        <v>3400</v>
      </c>
      <c r="F5384" s="13" t="s">
        <v>163</v>
      </c>
    </row>
    <row r="5385" spans="1:6" x14ac:dyDescent="0.15">
      <c r="A5385" s="12" t="s">
        <v>10881</v>
      </c>
      <c r="B5385" s="26" t="s">
        <v>10882</v>
      </c>
      <c r="C5385" s="13" t="s">
        <v>139</v>
      </c>
      <c r="D5385" s="12"/>
      <c r="E5385" s="14">
        <v>6300</v>
      </c>
      <c r="F5385" s="13" t="s">
        <v>163</v>
      </c>
    </row>
    <row r="5386" spans="1:6" x14ac:dyDescent="0.15">
      <c r="A5386" s="12" t="s">
        <v>10883</v>
      </c>
      <c r="B5386" s="26" t="s">
        <v>10884</v>
      </c>
      <c r="C5386" s="13" t="s">
        <v>139</v>
      </c>
      <c r="D5386" s="12"/>
      <c r="E5386" s="14">
        <v>4800</v>
      </c>
      <c r="F5386" s="13" t="s">
        <v>163</v>
      </c>
    </row>
    <row r="5387" spans="1:6" x14ac:dyDescent="0.15">
      <c r="A5387" s="12" t="s">
        <v>10885</v>
      </c>
      <c r="B5387" s="26" t="s">
        <v>10886</v>
      </c>
      <c r="C5387" s="13" t="s">
        <v>139</v>
      </c>
      <c r="D5387" s="13"/>
      <c r="E5387" s="14">
        <v>5250</v>
      </c>
      <c r="F5387" s="37" t="s">
        <v>163</v>
      </c>
    </row>
    <row r="5388" spans="1:6" x14ac:dyDescent="0.15">
      <c r="A5388" s="12" t="s">
        <v>10887</v>
      </c>
      <c r="B5388" s="26" t="s">
        <v>10888</v>
      </c>
      <c r="C5388" s="13" t="s">
        <v>139</v>
      </c>
      <c r="D5388" s="12"/>
      <c r="E5388" s="14">
        <v>6490</v>
      </c>
      <c r="F5388" s="13" t="s">
        <v>163</v>
      </c>
    </row>
    <row r="5389" spans="1:6" x14ac:dyDescent="0.15">
      <c r="A5389" s="12" t="s">
        <v>10889</v>
      </c>
      <c r="B5389" s="26" t="s">
        <v>10890</v>
      </c>
      <c r="C5389" s="13" t="s">
        <v>139</v>
      </c>
      <c r="D5389" s="13"/>
      <c r="E5389" s="14">
        <v>14000</v>
      </c>
      <c r="F5389" s="37" t="s">
        <v>163</v>
      </c>
    </row>
    <row r="5390" spans="1:6" x14ac:dyDescent="0.15">
      <c r="A5390" s="12" t="s">
        <v>10891</v>
      </c>
      <c r="B5390" s="26" t="s">
        <v>10892</v>
      </c>
      <c r="C5390" s="13" t="s">
        <v>139</v>
      </c>
      <c r="D5390" s="13"/>
      <c r="E5390" s="14">
        <v>14820</v>
      </c>
      <c r="F5390" s="37" t="s">
        <v>163</v>
      </c>
    </row>
    <row r="5391" spans="1:6" x14ac:dyDescent="0.15">
      <c r="A5391" s="12" t="s">
        <v>10893</v>
      </c>
      <c r="B5391" s="26" t="s">
        <v>10894</v>
      </c>
      <c r="C5391" s="13" t="s">
        <v>139</v>
      </c>
      <c r="D5391" s="12"/>
      <c r="E5391" s="14">
        <v>16200</v>
      </c>
      <c r="F5391" s="13" t="s">
        <v>163</v>
      </c>
    </row>
    <row r="5392" spans="1:6" x14ac:dyDescent="0.15">
      <c r="A5392" s="12" t="s">
        <v>10895</v>
      </c>
      <c r="B5392" s="26" t="s">
        <v>10896</v>
      </c>
      <c r="C5392" s="13" t="s">
        <v>139</v>
      </c>
      <c r="D5392" s="12"/>
      <c r="E5392" s="14">
        <v>16200</v>
      </c>
      <c r="F5392" s="13" t="s">
        <v>163</v>
      </c>
    </row>
    <row r="5393" spans="1:6" x14ac:dyDescent="0.15">
      <c r="A5393" s="12" t="s">
        <v>10897</v>
      </c>
      <c r="B5393" s="26" t="s">
        <v>10898</v>
      </c>
      <c r="C5393" s="13" t="s">
        <v>139</v>
      </c>
      <c r="D5393" s="12"/>
      <c r="E5393" s="14">
        <v>33750</v>
      </c>
      <c r="F5393" s="13" t="s">
        <v>163</v>
      </c>
    </row>
    <row r="5394" spans="1:6" x14ac:dyDescent="0.15">
      <c r="A5394" s="12" t="s">
        <v>10899</v>
      </c>
      <c r="B5394" s="26" t="s">
        <v>10900</v>
      </c>
      <c r="C5394" s="13" t="s">
        <v>139</v>
      </c>
      <c r="D5394" s="12"/>
      <c r="E5394" s="14">
        <v>13770</v>
      </c>
      <c r="F5394" s="13" t="s">
        <v>163</v>
      </c>
    </row>
    <row r="5395" spans="1:6" x14ac:dyDescent="0.15">
      <c r="A5395" s="12" t="s">
        <v>10901</v>
      </c>
      <c r="B5395" s="26" t="s">
        <v>10902</v>
      </c>
      <c r="C5395" s="13" t="s">
        <v>139</v>
      </c>
      <c r="D5395" s="12"/>
      <c r="E5395" s="14">
        <v>25313</v>
      </c>
      <c r="F5395" s="13" t="s">
        <v>163</v>
      </c>
    </row>
    <row r="5396" spans="1:6" x14ac:dyDescent="0.15">
      <c r="A5396" s="12" t="s">
        <v>10903</v>
      </c>
      <c r="B5396" s="26" t="s">
        <v>10904</v>
      </c>
      <c r="C5396" s="13" t="s">
        <v>139</v>
      </c>
      <c r="D5396" s="12"/>
      <c r="E5396" s="14">
        <v>4400</v>
      </c>
      <c r="F5396" s="13" t="s">
        <v>163</v>
      </c>
    </row>
    <row r="5397" spans="1:6" x14ac:dyDescent="0.15">
      <c r="A5397" s="12" t="s">
        <v>10905</v>
      </c>
      <c r="B5397" s="26" t="s">
        <v>10906</v>
      </c>
      <c r="C5397" s="13" t="s">
        <v>139</v>
      </c>
      <c r="D5397" s="13"/>
      <c r="E5397" s="14">
        <v>4400</v>
      </c>
      <c r="F5397" s="37" t="s">
        <v>163</v>
      </c>
    </row>
    <row r="5398" spans="1:6" x14ac:dyDescent="0.15">
      <c r="A5398" s="12" t="s">
        <v>10907</v>
      </c>
      <c r="B5398" s="26" t="s">
        <v>10908</v>
      </c>
      <c r="C5398" s="13" t="s">
        <v>139</v>
      </c>
      <c r="D5398" s="13"/>
      <c r="E5398" s="14">
        <v>38828</v>
      </c>
      <c r="F5398" s="37" t="s">
        <v>163</v>
      </c>
    </row>
    <row r="5399" spans="1:6" x14ac:dyDescent="0.15">
      <c r="A5399" s="12" t="s">
        <v>10909</v>
      </c>
      <c r="B5399" s="26" t="s">
        <v>10910</v>
      </c>
      <c r="C5399" s="13" t="s">
        <v>139</v>
      </c>
      <c r="D5399" s="13"/>
      <c r="E5399" s="14">
        <v>38828</v>
      </c>
      <c r="F5399" s="37" t="s">
        <v>163</v>
      </c>
    </row>
    <row r="5400" spans="1:6" x14ac:dyDescent="0.15">
      <c r="A5400" s="12" t="s">
        <v>10911</v>
      </c>
      <c r="B5400" s="26" t="s">
        <v>10912</v>
      </c>
      <c r="C5400" s="13" t="s">
        <v>139</v>
      </c>
      <c r="D5400" s="13"/>
      <c r="E5400" s="14">
        <v>3360</v>
      </c>
      <c r="F5400" s="37" t="s">
        <v>163</v>
      </c>
    </row>
    <row r="5401" spans="1:6" x14ac:dyDescent="0.15">
      <c r="A5401" s="12" t="s">
        <v>10913</v>
      </c>
      <c r="B5401" s="26" t="s">
        <v>10914</v>
      </c>
      <c r="C5401" s="13" t="s">
        <v>139</v>
      </c>
      <c r="D5401" s="12"/>
      <c r="E5401" s="14">
        <v>1125</v>
      </c>
      <c r="F5401" s="13" t="s">
        <v>163</v>
      </c>
    </row>
    <row r="5402" spans="1:6" x14ac:dyDescent="0.15">
      <c r="A5402" s="12" t="s">
        <v>10915</v>
      </c>
      <c r="B5402" s="26" t="s">
        <v>10916</v>
      </c>
      <c r="C5402" s="13" t="s">
        <v>139</v>
      </c>
      <c r="D5402" s="12"/>
      <c r="E5402" s="14">
        <v>0</v>
      </c>
      <c r="F5402" s="13" t="s">
        <v>163</v>
      </c>
    </row>
    <row r="5403" spans="1:6" x14ac:dyDescent="0.15">
      <c r="A5403" s="12" t="s">
        <v>10917</v>
      </c>
      <c r="B5403" s="26" t="s">
        <v>10918</v>
      </c>
      <c r="C5403" s="13" t="s">
        <v>139</v>
      </c>
      <c r="D5403" s="13"/>
      <c r="E5403" s="14">
        <v>0</v>
      </c>
      <c r="F5403" s="37" t="s">
        <v>163</v>
      </c>
    </row>
    <row r="5404" spans="1:6" x14ac:dyDescent="0.15">
      <c r="A5404" s="12" t="s">
        <v>10919</v>
      </c>
      <c r="B5404" s="26" t="s">
        <v>10920</v>
      </c>
      <c r="C5404" s="13" t="s">
        <v>139</v>
      </c>
      <c r="D5404" s="12"/>
      <c r="E5404" s="14">
        <v>4300</v>
      </c>
      <c r="F5404" s="13" t="s">
        <v>163</v>
      </c>
    </row>
    <row r="5405" spans="1:6" x14ac:dyDescent="0.15">
      <c r="A5405" s="12" t="s">
        <v>10921</v>
      </c>
      <c r="B5405" s="26" t="s">
        <v>10922</v>
      </c>
      <c r="C5405" s="13" t="s">
        <v>139</v>
      </c>
      <c r="D5405" s="12"/>
      <c r="E5405" s="14">
        <v>6160</v>
      </c>
      <c r="F5405" s="13" t="s">
        <v>163</v>
      </c>
    </row>
    <row r="5406" spans="1:6" x14ac:dyDescent="0.15">
      <c r="A5406" s="12" t="s">
        <v>10923</v>
      </c>
      <c r="B5406" s="26" t="s">
        <v>10924</v>
      </c>
      <c r="C5406" s="13" t="s">
        <v>139</v>
      </c>
      <c r="D5406" s="13"/>
      <c r="E5406" s="14">
        <v>6160</v>
      </c>
      <c r="F5406" s="37" t="s">
        <v>163</v>
      </c>
    </row>
    <row r="5407" spans="1:6" x14ac:dyDescent="0.15">
      <c r="A5407" s="12" t="s">
        <v>10925</v>
      </c>
      <c r="B5407" s="26" t="s">
        <v>10926</v>
      </c>
      <c r="C5407" s="13" t="s">
        <v>139</v>
      </c>
      <c r="D5407" s="12"/>
      <c r="E5407" s="14">
        <v>1775</v>
      </c>
      <c r="F5407" s="13" t="s">
        <v>163</v>
      </c>
    </row>
    <row r="5408" spans="1:6" x14ac:dyDescent="0.15">
      <c r="A5408" s="12" t="s">
        <v>10927</v>
      </c>
      <c r="B5408" s="26" t="s">
        <v>10928</v>
      </c>
      <c r="C5408" s="13" t="s">
        <v>139</v>
      </c>
      <c r="D5408" s="12"/>
      <c r="E5408" s="14">
        <v>8325</v>
      </c>
      <c r="F5408" s="13" t="s">
        <v>163</v>
      </c>
    </row>
    <row r="5409" spans="1:6" x14ac:dyDescent="0.15">
      <c r="A5409" s="12" t="s">
        <v>10929</v>
      </c>
      <c r="B5409" s="26" t="s">
        <v>10930</v>
      </c>
      <c r="C5409" s="13" t="s">
        <v>139</v>
      </c>
      <c r="D5409" s="13"/>
      <c r="E5409" s="14">
        <v>8325</v>
      </c>
      <c r="F5409" s="37" t="s">
        <v>163</v>
      </c>
    </row>
    <row r="5410" spans="1:6" x14ac:dyDescent="0.15">
      <c r="A5410" s="12" t="s">
        <v>10931</v>
      </c>
      <c r="B5410" s="26" t="s">
        <v>10932</v>
      </c>
      <c r="C5410" s="13" t="s">
        <v>139</v>
      </c>
      <c r="D5410" s="13"/>
      <c r="E5410" s="14">
        <v>52769</v>
      </c>
      <c r="F5410" s="37" t="s">
        <v>163</v>
      </c>
    </row>
    <row r="5411" spans="1:6" x14ac:dyDescent="0.15">
      <c r="A5411" s="12" t="s">
        <v>10933</v>
      </c>
      <c r="B5411" s="26" t="s">
        <v>10934</v>
      </c>
      <c r="C5411" s="13" t="s">
        <v>139</v>
      </c>
      <c r="D5411" s="12"/>
      <c r="E5411" s="14">
        <v>13776</v>
      </c>
      <c r="F5411" s="13" t="s">
        <v>163</v>
      </c>
    </row>
    <row r="5412" spans="1:6" x14ac:dyDescent="0.15">
      <c r="A5412" s="12" t="s">
        <v>10935</v>
      </c>
      <c r="B5412" s="26" t="s">
        <v>10936</v>
      </c>
      <c r="C5412" s="13" t="s">
        <v>139</v>
      </c>
      <c r="D5412" s="12"/>
      <c r="E5412" s="14">
        <v>6480</v>
      </c>
      <c r="F5412" s="13" t="s">
        <v>163</v>
      </c>
    </row>
    <row r="5413" spans="1:6" x14ac:dyDescent="0.15">
      <c r="A5413" s="12" t="s">
        <v>10937</v>
      </c>
      <c r="B5413" s="26" t="s">
        <v>10938</v>
      </c>
      <c r="C5413" s="13" t="s">
        <v>139</v>
      </c>
      <c r="D5413" s="12"/>
      <c r="E5413" s="14">
        <v>36400</v>
      </c>
      <c r="F5413" s="13" t="s">
        <v>163</v>
      </c>
    </row>
    <row r="5414" spans="1:6" x14ac:dyDescent="0.15">
      <c r="A5414" s="12" t="s">
        <v>10939</v>
      </c>
      <c r="B5414" s="26" t="s">
        <v>10940</v>
      </c>
      <c r="C5414" s="13" t="s">
        <v>139</v>
      </c>
      <c r="D5414" s="13"/>
      <c r="E5414" s="14">
        <v>26305</v>
      </c>
      <c r="F5414" s="37" t="s">
        <v>163</v>
      </c>
    </row>
    <row r="5415" spans="1:6" x14ac:dyDescent="0.15">
      <c r="A5415" s="12" t="s">
        <v>10941</v>
      </c>
      <c r="B5415" s="26" t="s">
        <v>10942</v>
      </c>
      <c r="C5415" s="13" t="s">
        <v>139</v>
      </c>
      <c r="D5415" s="13"/>
      <c r="E5415" s="14">
        <v>31063</v>
      </c>
      <c r="F5415" s="37" t="s">
        <v>163</v>
      </c>
    </row>
    <row r="5416" spans="1:6" x14ac:dyDescent="0.15">
      <c r="A5416" s="12" t="s">
        <v>10943</v>
      </c>
      <c r="B5416" s="26" t="s">
        <v>10944</v>
      </c>
      <c r="C5416" s="13" t="s">
        <v>139</v>
      </c>
      <c r="D5416" s="13"/>
      <c r="E5416" s="14">
        <v>5120</v>
      </c>
      <c r="F5416" s="37" t="s">
        <v>163</v>
      </c>
    </row>
    <row r="5417" spans="1:6" x14ac:dyDescent="0.15">
      <c r="A5417" s="12" t="s">
        <v>10945</v>
      </c>
      <c r="B5417" s="26" t="s">
        <v>10946</v>
      </c>
      <c r="C5417" s="13" t="s">
        <v>139</v>
      </c>
      <c r="D5417" s="12"/>
      <c r="E5417" s="14">
        <v>1500</v>
      </c>
      <c r="F5417" s="13" t="s">
        <v>163</v>
      </c>
    </row>
    <row r="5418" spans="1:6" x14ac:dyDescent="0.15">
      <c r="A5418" s="12" t="s">
        <v>10947</v>
      </c>
      <c r="B5418" s="26" t="s">
        <v>10948</v>
      </c>
      <c r="C5418" s="13" t="s">
        <v>139</v>
      </c>
      <c r="D5418" s="12"/>
      <c r="E5418" s="14">
        <v>0</v>
      </c>
      <c r="F5418" s="13" t="s">
        <v>163</v>
      </c>
    </row>
    <row r="5419" spans="1:6" x14ac:dyDescent="0.15">
      <c r="A5419" s="12" t="s">
        <v>10949</v>
      </c>
      <c r="B5419" s="26" t="s">
        <v>10950</v>
      </c>
      <c r="C5419" s="13" t="s">
        <v>139</v>
      </c>
      <c r="D5419" s="13"/>
      <c r="E5419" s="14">
        <v>0</v>
      </c>
      <c r="F5419" s="37" t="s">
        <v>163</v>
      </c>
    </row>
    <row r="5420" spans="1:6" x14ac:dyDescent="0.15">
      <c r="A5420" s="12" t="s">
        <v>10951</v>
      </c>
      <c r="B5420" s="26" t="s">
        <v>10952</v>
      </c>
      <c r="C5420" s="13" t="s">
        <v>139</v>
      </c>
      <c r="D5420" s="12"/>
      <c r="E5420" s="14">
        <v>5750</v>
      </c>
      <c r="F5420" s="13" t="s">
        <v>163</v>
      </c>
    </row>
    <row r="5421" spans="1:6" x14ac:dyDescent="0.15">
      <c r="A5421" s="12" t="s">
        <v>10953</v>
      </c>
      <c r="B5421" s="26" t="s">
        <v>10954</v>
      </c>
      <c r="C5421" s="13" t="s">
        <v>139</v>
      </c>
      <c r="D5421" s="12"/>
      <c r="E5421" s="14">
        <v>11095</v>
      </c>
      <c r="F5421" s="13" t="s">
        <v>163</v>
      </c>
    </row>
    <row r="5422" spans="1:6" x14ac:dyDescent="0.15">
      <c r="A5422" s="12" t="s">
        <v>10955</v>
      </c>
      <c r="B5422" s="26" t="s">
        <v>10930</v>
      </c>
      <c r="C5422" s="13" t="s">
        <v>139</v>
      </c>
      <c r="D5422" s="13"/>
      <c r="E5422" s="14">
        <v>11095</v>
      </c>
      <c r="F5422" s="37" t="s">
        <v>163</v>
      </c>
    </row>
    <row r="5423" spans="1:6" x14ac:dyDescent="0.15">
      <c r="A5423" s="12" t="s">
        <v>10956</v>
      </c>
      <c r="B5423" s="26" t="s">
        <v>10957</v>
      </c>
      <c r="C5423" s="13" t="s">
        <v>139</v>
      </c>
      <c r="D5423" s="12"/>
      <c r="E5423" s="14">
        <v>19286</v>
      </c>
      <c r="F5423" s="13" t="s">
        <v>163</v>
      </c>
    </row>
    <row r="5424" spans="1:6" x14ac:dyDescent="0.15">
      <c r="A5424" s="12" t="s">
        <v>10958</v>
      </c>
      <c r="B5424" s="26" t="s">
        <v>10959</v>
      </c>
      <c r="C5424" s="13" t="s">
        <v>139</v>
      </c>
      <c r="D5424" s="12"/>
      <c r="E5424" s="14">
        <v>6720</v>
      </c>
      <c r="F5424" s="13" t="s">
        <v>163</v>
      </c>
    </row>
    <row r="5425" spans="1:6" x14ac:dyDescent="0.15">
      <c r="A5425" s="12" t="s">
        <v>10960</v>
      </c>
      <c r="B5425" s="26" t="s">
        <v>10961</v>
      </c>
      <c r="C5425" s="13" t="s">
        <v>139</v>
      </c>
      <c r="D5425" s="12"/>
      <c r="E5425" s="14">
        <v>50960</v>
      </c>
      <c r="F5425" s="13" t="s">
        <v>163</v>
      </c>
    </row>
    <row r="5426" spans="1:6" x14ac:dyDescent="0.15">
      <c r="A5426" s="12" t="s">
        <v>10962</v>
      </c>
      <c r="B5426" s="26" t="s">
        <v>10963</v>
      </c>
      <c r="C5426" s="13" t="s">
        <v>139</v>
      </c>
      <c r="D5426" s="13"/>
      <c r="E5426" s="14">
        <v>34281</v>
      </c>
      <c r="F5426" s="37" t="s">
        <v>163</v>
      </c>
    </row>
    <row r="5427" spans="1:6" x14ac:dyDescent="0.15">
      <c r="A5427" s="12" t="s">
        <v>10964</v>
      </c>
      <c r="B5427" s="26" t="s">
        <v>10965</v>
      </c>
      <c r="C5427" s="13" t="s">
        <v>139</v>
      </c>
      <c r="D5427" s="13"/>
      <c r="E5427" s="14">
        <v>42215</v>
      </c>
      <c r="F5427" s="37" t="s">
        <v>163</v>
      </c>
    </row>
    <row r="5428" spans="1:6" x14ac:dyDescent="0.15">
      <c r="A5428" s="12" t="s">
        <v>10966</v>
      </c>
      <c r="B5428" s="26" t="s">
        <v>10967</v>
      </c>
      <c r="C5428" s="13" t="s">
        <v>139</v>
      </c>
      <c r="D5428" s="12"/>
      <c r="E5428" s="14">
        <v>0</v>
      </c>
      <c r="F5428" s="13" t="s">
        <v>163</v>
      </c>
    </row>
    <row r="5429" spans="1:6" x14ac:dyDescent="0.15">
      <c r="A5429" s="12" t="s">
        <v>10968</v>
      </c>
      <c r="B5429" s="26" t="s">
        <v>10969</v>
      </c>
      <c r="C5429" s="13" t="s">
        <v>139</v>
      </c>
      <c r="D5429" s="12"/>
      <c r="E5429" s="14">
        <v>0</v>
      </c>
      <c r="F5429" s="13" t="s">
        <v>163</v>
      </c>
    </row>
    <row r="5430" spans="1:6" x14ac:dyDescent="0.15">
      <c r="A5430" s="12" t="s">
        <v>10970</v>
      </c>
      <c r="B5430" s="26" t="s">
        <v>10971</v>
      </c>
      <c r="C5430" s="13" t="s">
        <v>139</v>
      </c>
      <c r="D5430" s="12"/>
      <c r="E5430" s="14">
        <v>9113</v>
      </c>
      <c r="F5430" s="13" t="s">
        <v>163</v>
      </c>
    </row>
    <row r="5431" spans="1:6" x14ac:dyDescent="0.15">
      <c r="A5431" s="12" t="s">
        <v>10972</v>
      </c>
      <c r="B5431" s="26" t="s">
        <v>10973</v>
      </c>
      <c r="C5431" s="13" t="s">
        <v>139</v>
      </c>
      <c r="D5431" s="12"/>
      <c r="E5431" s="14">
        <v>0</v>
      </c>
      <c r="F5431" s="13" t="s">
        <v>163</v>
      </c>
    </row>
    <row r="5432" spans="1:6" x14ac:dyDescent="0.15">
      <c r="A5432" s="12" t="s">
        <v>10974</v>
      </c>
      <c r="B5432" s="26" t="s">
        <v>10975</v>
      </c>
      <c r="C5432" s="13" t="s">
        <v>139</v>
      </c>
      <c r="D5432" s="12"/>
      <c r="E5432" s="14">
        <v>0</v>
      </c>
      <c r="F5432" s="13" t="s">
        <v>163</v>
      </c>
    </row>
    <row r="5433" spans="1:6" x14ac:dyDescent="0.15">
      <c r="A5433" s="12" t="s">
        <v>10976</v>
      </c>
      <c r="B5433" s="26" t="s">
        <v>10977</v>
      </c>
      <c r="C5433" s="13" t="s">
        <v>139</v>
      </c>
      <c r="D5433" s="12"/>
      <c r="E5433" s="14">
        <v>9113</v>
      </c>
      <c r="F5433" s="13" t="s">
        <v>163</v>
      </c>
    </row>
    <row r="5434" spans="1:6" x14ac:dyDescent="0.15">
      <c r="A5434" s="12" t="s">
        <v>10978</v>
      </c>
      <c r="B5434" s="26" t="s">
        <v>10979</v>
      </c>
      <c r="C5434" s="13" t="s">
        <v>139</v>
      </c>
      <c r="D5434" s="12"/>
      <c r="E5434" s="14">
        <v>9113</v>
      </c>
      <c r="F5434" s="13" t="s">
        <v>163</v>
      </c>
    </row>
    <row r="5435" spans="1:6" x14ac:dyDescent="0.15">
      <c r="A5435" s="12" t="s">
        <v>10980</v>
      </c>
      <c r="B5435" s="26" t="s">
        <v>10981</v>
      </c>
      <c r="C5435" s="13" t="s">
        <v>139</v>
      </c>
      <c r="D5435" s="12"/>
      <c r="E5435" s="14">
        <v>1913</v>
      </c>
      <c r="F5435" s="13" t="s">
        <v>163</v>
      </c>
    </row>
    <row r="5436" spans="1:6" x14ac:dyDescent="0.15">
      <c r="A5436" s="12" t="s">
        <v>10982</v>
      </c>
      <c r="B5436" s="26" t="s">
        <v>10983</v>
      </c>
      <c r="C5436" s="13" t="s">
        <v>139</v>
      </c>
      <c r="D5436" s="12"/>
      <c r="E5436" s="14">
        <v>1913</v>
      </c>
      <c r="F5436" s="13" t="s">
        <v>163</v>
      </c>
    </row>
    <row r="5437" spans="1:6" x14ac:dyDescent="0.15">
      <c r="A5437" s="12" t="s">
        <v>10984</v>
      </c>
      <c r="B5437" s="26" t="s">
        <v>10985</v>
      </c>
      <c r="C5437" s="13" t="s">
        <v>139</v>
      </c>
      <c r="D5437" s="12"/>
      <c r="E5437" s="14">
        <v>11900</v>
      </c>
      <c r="F5437" s="13" t="s">
        <v>163</v>
      </c>
    </row>
    <row r="5438" spans="1:6" x14ac:dyDescent="0.15">
      <c r="A5438" s="12" t="s">
        <v>10986</v>
      </c>
      <c r="B5438" s="26" t="s">
        <v>10987</v>
      </c>
      <c r="C5438" s="13" t="s">
        <v>139</v>
      </c>
      <c r="D5438" s="12"/>
      <c r="E5438" s="14">
        <v>11900</v>
      </c>
      <c r="F5438" s="13" t="s">
        <v>163</v>
      </c>
    </row>
    <row r="5439" spans="1:6" x14ac:dyDescent="0.15">
      <c r="A5439" s="12" t="s">
        <v>10988</v>
      </c>
      <c r="B5439" s="26" t="s">
        <v>10989</v>
      </c>
      <c r="C5439" s="13" t="s">
        <v>139</v>
      </c>
      <c r="D5439" s="12"/>
      <c r="E5439" s="14">
        <v>0</v>
      </c>
      <c r="F5439" s="13" t="s">
        <v>163</v>
      </c>
    </row>
    <row r="5440" spans="1:6" x14ac:dyDescent="0.15">
      <c r="A5440" s="12" t="s">
        <v>10990</v>
      </c>
      <c r="B5440" s="26" t="s">
        <v>10991</v>
      </c>
      <c r="C5440" s="13" t="s">
        <v>139</v>
      </c>
      <c r="D5440" s="12"/>
      <c r="E5440" s="14">
        <v>0</v>
      </c>
      <c r="F5440" s="13" t="s">
        <v>163</v>
      </c>
    </row>
    <row r="5441" spans="1:6" x14ac:dyDescent="0.15">
      <c r="A5441" s="12" t="s">
        <v>10992</v>
      </c>
      <c r="B5441" s="26" t="s">
        <v>10993</v>
      </c>
      <c r="C5441" s="13" t="s">
        <v>139</v>
      </c>
      <c r="D5441" s="12"/>
      <c r="E5441" s="14">
        <v>0</v>
      </c>
      <c r="F5441" s="13" t="s">
        <v>163</v>
      </c>
    </row>
    <row r="5442" spans="1:6" x14ac:dyDescent="0.15">
      <c r="A5442" s="12" t="s">
        <v>10994</v>
      </c>
      <c r="B5442" s="26" t="s">
        <v>10995</v>
      </c>
      <c r="C5442" s="13" t="s">
        <v>139</v>
      </c>
      <c r="D5442" s="12"/>
      <c r="E5442" s="14">
        <v>0</v>
      </c>
      <c r="F5442" s="13" t="s">
        <v>163</v>
      </c>
    </row>
    <row r="5443" spans="1:6" x14ac:dyDescent="0.15">
      <c r="A5443" s="12" t="s">
        <v>10996</v>
      </c>
      <c r="B5443" s="26" t="s">
        <v>10997</v>
      </c>
      <c r="C5443" s="13" t="s">
        <v>139</v>
      </c>
      <c r="D5443" s="12"/>
      <c r="E5443" s="14">
        <v>0</v>
      </c>
      <c r="F5443" s="13" t="s">
        <v>163</v>
      </c>
    </row>
    <row r="5444" spans="1:6" x14ac:dyDescent="0.15">
      <c r="A5444" s="12" t="s">
        <v>10998</v>
      </c>
      <c r="B5444" s="26" t="s">
        <v>10999</v>
      </c>
      <c r="C5444" s="13" t="s">
        <v>139</v>
      </c>
      <c r="D5444" s="12"/>
      <c r="E5444" s="14">
        <v>0</v>
      </c>
      <c r="F5444" s="13" t="s">
        <v>163</v>
      </c>
    </row>
    <row r="5445" spans="1:6" x14ac:dyDescent="0.15">
      <c r="A5445" s="12" t="s">
        <v>11000</v>
      </c>
      <c r="B5445" s="26" t="s">
        <v>11001</v>
      </c>
      <c r="C5445" s="13" t="s">
        <v>139</v>
      </c>
      <c r="D5445" s="12"/>
      <c r="E5445" s="14">
        <v>0</v>
      </c>
      <c r="F5445" s="13" t="s">
        <v>163</v>
      </c>
    </row>
    <row r="5446" spans="1:6" x14ac:dyDescent="0.15">
      <c r="A5446" s="12" t="s">
        <v>11002</v>
      </c>
      <c r="B5446" s="26" t="s">
        <v>11003</v>
      </c>
      <c r="C5446" s="13" t="s">
        <v>139</v>
      </c>
      <c r="D5446" s="12"/>
      <c r="E5446" s="14">
        <v>0</v>
      </c>
      <c r="F5446" s="13" t="s">
        <v>163</v>
      </c>
    </row>
    <row r="5447" spans="1:6" x14ac:dyDescent="0.15">
      <c r="A5447" s="12" t="s">
        <v>11004</v>
      </c>
      <c r="B5447" s="26" t="s">
        <v>11005</v>
      </c>
      <c r="C5447" s="13" t="s">
        <v>139</v>
      </c>
      <c r="D5447" s="12"/>
      <c r="E5447" s="14">
        <v>0</v>
      </c>
      <c r="F5447" s="13" t="s">
        <v>163</v>
      </c>
    </row>
    <row r="5448" spans="1:6" x14ac:dyDescent="0.15">
      <c r="A5448" s="12" t="s">
        <v>11006</v>
      </c>
      <c r="B5448" s="26" t="s">
        <v>11007</v>
      </c>
      <c r="C5448" s="13" t="s">
        <v>139</v>
      </c>
      <c r="D5448" s="12"/>
      <c r="E5448" s="14">
        <v>0</v>
      </c>
      <c r="F5448" s="13" t="s">
        <v>163</v>
      </c>
    </row>
    <row r="5449" spans="1:6" x14ac:dyDescent="0.15">
      <c r="A5449" s="12" t="s">
        <v>11008</v>
      </c>
      <c r="B5449" s="26" t="s">
        <v>11009</v>
      </c>
      <c r="C5449" s="13" t="s">
        <v>139</v>
      </c>
      <c r="D5449" s="12"/>
      <c r="E5449" s="14">
        <v>0</v>
      </c>
      <c r="F5449" s="13" t="s">
        <v>163</v>
      </c>
    </row>
    <row r="5450" spans="1:6" x14ac:dyDescent="0.15">
      <c r="A5450" s="12" t="s">
        <v>11010</v>
      </c>
      <c r="B5450" s="26" t="s">
        <v>11011</v>
      </c>
      <c r="C5450" s="13" t="s">
        <v>139</v>
      </c>
      <c r="D5450" s="12"/>
      <c r="E5450" s="14">
        <v>0</v>
      </c>
      <c r="F5450" s="13" t="s">
        <v>163</v>
      </c>
    </row>
    <row r="5451" spans="1:6" x14ac:dyDescent="0.15">
      <c r="A5451" s="12" t="s">
        <v>11012</v>
      </c>
      <c r="B5451" s="26" t="s">
        <v>11013</v>
      </c>
      <c r="C5451" s="13" t="s">
        <v>139</v>
      </c>
      <c r="D5451" s="12"/>
      <c r="E5451" s="14">
        <v>0</v>
      </c>
      <c r="F5451" s="13" t="s">
        <v>163</v>
      </c>
    </row>
    <row r="5452" spans="1:6" x14ac:dyDescent="0.15">
      <c r="A5452" s="12" t="s">
        <v>11014</v>
      </c>
      <c r="B5452" s="26" t="s">
        <v>11015</v>
      </c>
      <c r="C5452" s="13" t="s">
        <v>139</v>
      </c>
      <c r="D5452" s="12"/>
      <c r="E5452" s="14">
        <v>0</v>
      </c>
      <c r="F5452" s="13" t="s">
        <v>163</v>
      </c>
    </row>
    <row r="5453" spans="1:6" x14ac:dyDescent="0.15">
      <c r="A5453" s="12" t="s">
        <v>11016</v>
      </c>
      <c r="B5453" s="26" t="s">
        <v>11017</v>
      </c>
      <c r="C5453" s="13" t="s">
        <v>139</v>
      </c>
      <c r="D5453" s="12"/>
      <c r="E5453" s="14">
        <v>0</v>
      </c>
      <c r="F5453" s="13" t="s">
        <v>163</v>
      </c>
    </row>
    <row r="5454" spans="1:6" x14ac:dyDescent="0.15">
      <c r="A5454" s="12" t="s">
        <v>11018</v>
      </c>
      <c r="B5454" s="26" t="s">
        <v>11019</v>
      </c>
      <c r="C5454" s="13" t="s">
        <v>139</v>
      </c>
      <c r="D5454" s="12"/>
      <c r="E5454" s="14">
        <v>0</v>
      </c>
      <c r="F5454" s="13" t="s">
        <v>163</v>
      </c>
    </row>
    <row r="5455" spans="1:6" x14ac:dyDescent="0.15">
      <c r="A5455" s="12" t="s">
        <v>11020</v>
      </c>
      <c r="B5455" s="26" t="s">
        <v>11021</v>
      </c>
      <c r="C5455" s="13" t="s">
        <v>139</v>
      </c>
      <c r="D5455" s="12"/>
      <c r="E5455" s="14">
        <v>0</v>
      </c>
      <c r="F5455" s="13" t="s">
        <v>163</v>
      </c>
    </row>
    <row r="5456" spans="1:6" x14ac:dyDescent="0.15">
      <c r="A5456" s="12" t="s">
        <v>11022</v>
      </c>
      <c r="B5456" s="26" t="s">
        <v>11023</v>
      </c>
      <c r="C5456" s="13" t="s">
        <v>139</v>
      </c>
      <c r="D5456" s="12"/>
      <c r="E5456" s="14">
        <v>0</v>
      </c>
      <c r="F5456" s="13" t="s">
        <v>163</v>
      </c>
    </row>
    <row r="5457" spans="1:6" x14ac:dyDescent="0.15">
      <c r="A5457" s="12" t="s">
        <v>11024</v>
      </c>
      <c r="B5457" s="26" t="s">
        <v>11025</v>
      </c>
      <c r="C5457" s="13" t="s">
        <v>139</v>
      </c>
      <c r="D5457" s="12"/>
      <c r="E5457" s="14">
        <v>16585</v>
      </c>
      <c r="F5457" s="13" t="s">
        <v>163</v>
      </c>
    </row>
    <row r="5458" spans="1:6" x14ac:dyDescent="0.15">
      <c r="A5458" s="12" t="s">
        <v>11026</v>
      </c>
      <c r="B5458" s="26" t="s">
        <v>11027</v>
      </c>
      <c r="C5458" s="13" t="s">
        <v>139</v>
      </c>
      <c r="D5458" s="12"/>
      <c r="E5458" s="14">
        <v>16585</v>
      </c>
      <c r="F5458" s="13" t="s">
        <v>163</v>
      </c>
    </row>
    <row r="5459" spans="1:6" x14ac:dyDescent="0.15">
      <c r="A5459" s="12" t="s">
        <v>11028</v>
      </c>
      <c r="B5459" s="26" t="s">
        <v>11029</v>
      </c>
      <c r="C5459" s="13" t="s">
        <v>139</v>
      </c>
      <c r="D5459" s="12"/>
      <c r="E5459" s="14">
        <v>25200</v>
      </c>
      <c r="F5459" s="13" t="s">
        <v>163</v>
      </c>
    </row>
    <row r="5460" spans="1:6" x14ac:dyDescent="0.15">
      <c r="A5460" s="12" t="s">
        <v>11030</v>
      </c>
      <c r="B5460" s="26" t="s">
        <v>11031</v>
      </c>
      <c r="C5460" s="13" t="s">
        <v>139</v>
      </c>
      <c r="D5460" s="12"/>
      <c r="E5460" s="14">
        <v>25200</v>
      </c>
      <c r="F5460" s="13" t="s">
        <v>163</v>
      </c>
    </row>
    <row r="5461" spans="1:6" x14ac:dyDescent="0.15">
      <c r="A5461" s="12" t="s">
        <v>11032</v>
      </c>
      <c r="B5461" s="26" t="s">
        <v>11033</v>
      </c>
      <c r="C5461" s="13" t="s">
        <v>139</v>
      </c>
      <c r="D5461" s="12"/>
      <c r="E5461" s="14">
        <v>55900</v>
      </c>
      <c r="F5461" s="13" t="s">
        <v>163</v>
      </c>
    </row>
    <row r="5462" spans="1:6" x14ac:dyDescent="0.15">
      <c r="A5462" s="12" t="s">
        <v>11034</v>
      </c>
      <c r="B5462" s="26" t="s">
        <v>11035</v>
      </c>
      <c r="C5462" s="13" t="s">
        <v>139</v>
      </c>
      <c r="D5462" s="12"/>
      <c r="E5462" s="14">
        <v>55900</v>
      </c>
      <c r="F5462" s="13" t="s">
        <v>163</v>
      </c>
    </row>
    <row r="5463" spans="1:6" x14ac:dyDescent="0.15">
      <c r="A5463" s="12" t="s">
        <v>11036</v>
      </c>
      <c r="B5463" s="26" t="s">
        <v>11037</v>
      </c>
      <c r="C5463" s="13" t="s">
        <v>139</v>
      </c>
      <c r="D5463" s="12"/>
      <c r="E5463" s="14">
        <v>5880</v>
      </c>
      <c r="F5463" s="13" t="s">
        <v>163</v>
      </c>
    </row>
    <row r="5464" spans="1:6" x14ac:dyDescent="0.15">
      <c r="A5464" s="12" t="s">
        <v>11038</v>
      </c>
      <c r="B5464" s="26" t="s">
        <v>11039</v>
      </c>
      <c r="C5464" s="13" t="s">
        <v>139</v>
      </c>
      <c r="D5464" s="12"/>
      <c r="E5464" s="14">
        <v>5880</v>
      </c>
      <c r="F5464" s="13" t="s">
        <v>163</v>
      </c>
    </row>
    <row r="5465" spans="1:6" x14ac:dyDescent="0.15">
      <c r="A5465" s="12" t="s">
        <v>11040</v>
      </c>
      <c r="B5465" s="26" t="s">
        <v>11041</v>
      </c>
      <c r="C5465" s="13" t="s">
        <v>139</v>
      </c>
      <c r="D5465" s="13"/>
      <c r="E5465" s="14">
        <v>64784</v>
      </c>
      <c r="F5465" s="37" t="s">
        <v>163</v>
      </c>
    </row>
    <row r="5466" spans="1:6" x14ac:dyDescent="0.15">
      <c r="A5466" s="12" t="s">
        <v>11042</v>
      </c>
      <c r="B5466" s="26" t="s">
        <v>11043</v>
      </c>
      <c r="C5466" s="13" t="s">
        <v>139</v>
      </c>
      <c r="D5466" s="13"/>
      <c r="E5466" s="14">
        <v>6300</v>
      </c>
      <c r="F5466" s="37" t="s">
        <v>163</v>
      </c>
    </row>
    <row r="5467" spans="1:6" x14ac:dyDescent="0.15">
      <c r="A5467" s="12" t="s">
        <v>11044</v>
      </c>
      <c r="B5467" s="26" t="s">
        <v>11045</v>
      </c>
      <c r="C5467" s="13" t="s">
        <v>139</v>
      </c>
      <c r="D5467" s="12"/>
      <c r="E5467" s="14">
        <v>1913</v>
      </c>
      <c r="F5467" s="13" t="s">
        <v>163</v>
      </c>
    </row>
    <row r="5468" spans="1:6" x14ac:dyDescent="0.15">
      <c r="A5468" s="12" t="s">
        <v>11046</v>
      </c>
      <c r="B5468" s="26" t="s">
        <v>11047</v>
      </c>
      <c r="C5468" s="13" t="s">
        <v>139</v>
      </c>
      <c r="D5468" s="12"/>
      <c r="E5468" s="14">
        <v>0</v>
      </c>
      <c r="F5468" s="13" t="s">
        <v>163</v>
      </c>
    </row>
    <row r="5469" spans="1:6" x14ac:dyDescent="0.15">
      <c r="A5469" s="12" t="s">
        <v>11048</v>
      </c>
      <c r="B5469" s="26" t="s">
        <v>11049</v>
      </c>
      <c r="C5469" s="13" t="s">
        <v>139</v>
      </c>
      <c r="D5469" s="12"/>
      <c r="E5469" s="14">
        <v>11900</v>
      </c>
      <c r="F5469" s="13" t="s">
        <v>163</v>
      </c>
    </row>
    <row r="5470" spans="1:6" x14ac:dyDescent="0.15">
      <c r="A5470" s="12" t="s">
        <v>11050</v>
      </c>
      <c r="B5470" s="26" t="s">
        <v>11051</v>
      </c>
      <c r="C5470" s="13" t="s">
        <v>139</v>
      </c>
      <c r="D5470" s="12"/>
      <c r="E5470" s="14">
        <v>20000</v>
      </c>
      <c r="F5470" s="13" t="s">
        <v>163</v>
      </c>
    </row>
    <row r="5471" spans="1:6" x14ac:dyDescent="0.15">
      <c r="A5471" s="12" t="s">
        <v>11052</v>
      </c>
      <c r="B5471" s="26" t="s">
        <v>11053</v>
      </c>
      <c r="C5471" s="13" t="s">
        <v>139</v>
      </c>
      <c r="D5471" s="12"/>
      <c r="E5471" s="14">
        <v>3450</v>
      </c>
      <c r="F5471" s="13" t="s">
        <v>163</v>
      </c>
    </row>
    <row r="5472" spans="1:6" x14ac:dyDescent="0.15">
      <c r="A5472" s="12" t="s">
        <v>11054</v>
      </c>
      <c r="B5472" s="26" t="s">
        <v>11055</v>
      </c>
      <c r="C5472" s="13" t="s">
        <v>139</v>
      </c>
      <c r="D5472" s="12"/>
      <c r="E5472" s="14">
        <v>12758</v>
      </c>
      <c r="F5472" s="13" t="s">
        <v>163</v>
      </c>
    </row>
    <row r="5473" spans="1:6" x14ac:dyDescent="0.15">
      <c r="A5473" s="12" t="s">
        <v>11056</v>
      </c>
      <c r="B5473" s="26" t="s">
        <v>11057</v>
      </c>
      <c r="C5473" s="13" t="s">
        <v>139</v>
      </c>
      <c r="D5473" s="12"/>
      <c r="E5473" s="14">
        <v>0</v>
      </c>
      <c r="F5473" s="13" t="s">
        <v>163</v>
      </c>
    </row>
    <row r="5474" spans="1:6" x14ac:dyDescent="0.15">
      <c r="A5474" s="12" t="s">
        <v>11058</v>
      </c>
      <c r="B5474" s="26" t="s">
        <v>11059</v>
      </c>
      <c r="C5474" s="13" t="s">
        <v>139</v>
      </c>
      <c r="D5474" s="12"/>
      <c r="E5474" s="14">
        <v>0</v>
      </c>
      <c r="F5474" s="13" t="s">
        <v>163</v>
      </c>
    </row>
    <row r="5475" spans="1:6" x14ac:dyDescent="0.15">
      <c r="A5475" s="12" t="s">
        <v>11060</v>
      </c>
      <c r="B5475" s="26" t="s">
        <v>11061</v>
      </c>
      <c r="C5475" s="13" t="s">
        <v>139</v>
      </c>
      <c r="D5475" s="12"/>
      <c r="E5475" s="14">
        <v>5336</v>
      </c>
      <c r="F5475" s="13" t="s">
        <v>163</v>
      </c>
    </row>
    <row r="5476" spans="1:6" x14ac:dyDescent="0.15">
      <c r="A5476" s="12" t="s">
        <v>11062</v>
      </c>
      <c r="B5476" s="26" t="s">
        <v>11063</v>
      </c>
      <c r="C5476" s="13" t="s">
        <v>139</v>
      </c>
      <c r="D5476" s="12"/>
      <c r="E5476" s="14">
        <v>8000</v>
      </c>
      <c r="F5476" s="13" t="s">
        <v>163</v>
      </c>
    </row>
    <row r="5477" spans="1:6" x14ac:dyDescent="0.15">
      <c r="A5477" s="12" t="s">
        <v>11064</v>
      </c>
      <c r="B5477" s="26" t="s">
        <v>11065</v>
      </c>
      <c r="C5477" s="13" t="s">
        <v>139</v>
      </c>
      <c r="D5477" s="12"/>
      <c r="E5477" s="14">
        <v>11250</v>
      </c>
      <c r="F5477" s="13" t="s">
        <v>163</v>
      </c>
    </row>
    <row r="5478" spans="1:6" x14ac:dyDescent="0.15">
      <c r="A5478" s="12" t="s">
        <v>11066</v>
      </c>
      <c r="B5478" s="26" t="s">
        <v>11067</v>
      </c>
      <c r="C5478" s="13" t="s">
        <v>139</v>
      </c>
      <c r="D5478" s="12"/>
      <c r="E5478" s="14">
        <v>0</v>
      </c>
      <c r="F5478" s="13" t="s">
        <v>163</v>
      </c>
    </row>
    <row r="5479" spans="1:6" x14ac:dyDescent="0.15">
      <c r="A5479" s="12" t="s">
        <v>11068</v>
      </c>
      <c r="B5479" s="26" t="s">
        <v>11069</v>
      </c>
      <c r="C5479" s="13" t="s">
        <v>139</v>
      </c>
      <c r="D5479" s="12"/>
      <c r="E5479" s="14">
        <v>16585</v>
      </c>
      <c r="F5479" s="13" t="s">
        <v>163</v>
      </c>
    </row>
    <row r="5480" spans="1:6" x14ac:dyDescent="0.15">
      <c r="A5480" s="12" t="s">
        <v>11070</v>
      </c>
      <c r="B5480" s="26" t="s">
        <v>11071</v>
      </c>
      <c r="C5480" s="13" t="s">
        <v>139</v>
      </c>
      <c r="D5480" s="13"/>
      <c r="E5480" s="14">
        <v>99186</v>
      </c>
      <c r="F5480" s="37" t="s">
        <v>163</v>
      </c>
    </row>
    <row r="5481" spans="1:6" x14ac:dyDescent="0.15">
      <c r="A5481" s="12" t="s">
        <v>11072</v>
      </c>
      <c r="B5481" s="26" t="s">
        <v>11073</v>
      </c>
      <c r="C5481" s="13" t="s">
        <v>139</v>
      </c>
      <c r="D5481" s="12"/>
      <c r="E5481" s="14">
        <v>0</v>
      </c>
      <c r="F5481" s="13" t="s">
        <v>163</v>
      </c>
    </row>
    <row r="5482" spans="1:6" x14ac:dyDescent="0.15">
      <c r="A5482" s="12" t="s">
        <v>11074</v>
      </c>
      <c r="B5482" s="26" t="s">
        <v>11075</v>
      </c>
      <c r="C5482" s="13" t="s">
        <v>139</v>
      </c>
      <c r="D5482" s="12"/>
      <c r="E5482" s="14">
        <v>7056</v>
      </c>
      <c r="F5482" s="13" t="s">
        <v>163</v>
      </c>
    </row>
    <row r="5483" spans="1:6" x14ac:dyDescent="0.15">
      <c r="A5483" s="12" t="s">
        <v>11076</v>
      </c>
      <c r="B5483" s="26" t="s">
        <v>11077</v>
      </c>
      <c r="C5483" s="13" t="s">
        <v>139</v>
      </c>
      <c r="D5483" s="12"/>
      <c r="E5483" s="14">
        <v>7056</v>
      </c>
      <c r="F5483" s="13" t="s">
        <v>163</v>
      </c>
    </row>
    <row r="5484" spans="1:6" x14ac:dyDescent="0.15">
      <c r="A5484" s="12" t="s">
        <v>11078</v>
      </c>
      <c r="B5484" s="26" t="s">
        <v>11079</v>
      </c>
      <c r="C5484" s="13" t="s">
        <v>139</v>
      </c>
      <c r="D5484" s="12"/>
      <c r="E5484" s="14">
        <v>18900</v>
      </c>
      <c r="F5484" s="13" t="s">
        <v>163</v>
      </c>
    </row>
    <row r="5485" spans="1:6" x14ac:dyDescent="0.15">
      <c r="A5485" s="12" t="s">
        <v>11080</v>
      </c>
      <c r="B5485" s="26" t="s">
        <v>11081</v>
      </c>
      <c r="C5485" s="13" t="s">
        <v>139</v>
      </c>
      <c r="D5485" s="12"/>
      <c r="E5485" s="14">
        <v>18900</v>
      </c>
      <c r="F5485" s="13" t="s">
        <v>163</v>
      </c>
    </row>
    <row r="5486" spans="1:6" x14ac:dyDescent="0.15">
      <c r="A5486" s="12" t="s">
        <v>11082</v>
      </c>
      <c r="B5486" s="26" t="s">
        <v>11083</v>
      </c>
      <c r="C5486" s="13" t="s">
        <v>139</v>
      </c>
      <c r="D5486" s="12"/>
      <c r="E5486" s="14">
        <v>21250</v>
      </c>
      <c r="F5486" s="13" t="s">
        <v>163</v>
      </c>
    </row>
    <row r="5487" spans="1:6" x14ac:dyDescent="0.15">
      <c r="A5487" s="12" t="s">
        <v>11084</v>
      </c>
      <c r="B5487" s="26" t="s">
        <v>11085</v>
      </c>
      <c r="C5487" s="13" t="s">
        <v>139</v>
      </c>
      <c r="D5487" s="12"/>
      <c r="E5487" s="14">
        <v>4234</v>
      </c>
      <c r="F5487" s="13" t="s">
        <v>163</v>
      </c>
    </row>
    <row r="5488" spans="1:6" x14ac:dyDescent="0.15">
      <c r="A5488" s="12" t="s">
        <v>11086</v>
      </c>
      <c r="B5488" s="26" t="s">
        <v>11087</v>
      </c>
      <c r="C5488" s="13" t="s">
        <v>139</v>
      </c>
      <c r="D5488" s="12"/>
      <c r="E5488" s="14">
        <v>25200</v>
      </c>
      <c r="F5488" s="13" t="s">
        <v>163</v>
      </c>
    </row>
    <row r="5489" spans="1:6" x14ac:dyDescent="0.15">
      <c r="A5489" s="12" t="s">
        <v>11088</v>
      </c>
      <c r="B5489" s="26" t="s">
        <v>11089</v>
      </c>
      <c r="C5489" s="13" t="s">
        <v>139</v>
      </c>
      <c r="D5489" s="13"/>
      <c r="E5489" s="14">
        <v>25200</v>
      </c>
      <c r="F5489" s="37" t="s">
        <v>163</v>
      </c>
    </row>
    <row r="5490" spans="1:6" x14ac:dyDescent="0.15">
      <c r="A5490" s="12" t="s">
        <v>11090</v>
      </c>
      <c r="B5490" s="26" t="s">
        <v>11091</v>
      </c>
      <c r="C5490" s="13" t="s">
        <v>139</v>
      </c>
      <c r="D5490" s="12"/>
      <c r="E5490" s="14">
        <v>21250</v>
      </c>
      <c r="F5490" s="13" t="s">
        <v>163</v>
      </c>
    </row>
    <row r="5491" spans="1:6" x14ac:dyDescent="0.15">
      <c r="A5491" s="12" t="s">
        <v>11092</v>
      </c>
      <c r="B5491" s="26" t="s">
        <v>11093</v>
      </c>
      <c r="C5491" s="13" t="s">
        <v>139</v>
      </c>
      <c r="D5491" s="13"/>
      <c r="E5491" s="14">
        <v>26126</v>
      </c>
      <c r="F5491" s="37" t="s">
        <v>163</v>
      </c>
    </row>
    <row r="5492" spans="1:6" x14ac:dyDescent="0.15">
      <c r="A5492" s="12" t="s">
        <v>11094</v>
      </c>
      <c r="B5492" s="26" t="s">
        <v>11095</v>
      </c>
      <c r="C5492" s="13" t="s">
        <v>139</v>
      </c>
      <c r="D5492" s="12"/>
      <c r="E5492" s="14">
        <v>26565</v>
      </c>
      <c r="F5492" s="13" t="s">
        <v>163</v>
      </c>
    </row>
    <row r="5493" spans="1:6" x14ac:dyDescent="0.15">
      <c r="A5493" s="12" t="s">
        <v>11096</v>
      </c>
      <c r="B5493" s="26" t="s">
        <v>11097</v>
      </c>
      <c r="C5493" s="13" t="s">
        <v>139</v>
      </c>
      <c r="D5493" s="12"/>
      <c r="E5493" s="14">
        <v>16725</v>
      </c>
      <c r="F5493" s="13" t="s">
        <v>163</v>
      </c>
    </row>
    <row r="5494" spans="1:6" x14ac:dyDescent="0.15">
      <c r="A5494" s="12" t="s">
        <v>11098</v>
      </c>
      <c r="B5494" s="26" t="s">
        <v>11099</v>
      </c>
      <c r="C5494" s="13" t="s">
        <v>139</v>
      </c>
      <c r="D5494" s="12"/>
      <c r="E5494" s="14">
        <v>21250</v>
      </c>
      <c r="F5494" s="13" t="s">
        <v>163</v>
      </c>
    </row>
    <row r="5495" spans="1:6" x14ac:dyDescent="0.15">
      <c r="A5495" s="12" t="s">
        <v>11100</v>
      </c>
      <c r="B5495" s="26" t="s">
        <v>11101</v>
      </c>
      <c r="C5495" s="13" t="s">
        <v>139</v>
      </c>
      <c r="D5495" s="12"/>
      <c r="E5495" s="14">
        <v>31500</v>
      </c>
      <c r="F5495" s="13" t="s">
        <v>163</v>
      </c>
    </row>
    <row r="5496" spans="1:6" x14ac:dyDescent="0.15">
      <c r="A5496" s="12" t="s">
        <v>11102</v>
      </c>
      <c r="B5496" s="26" t="s">
        <v>11103</v>
      </c>
      <c r="C5496" s="13" t="s">
        <v>139</v>
      </c>
      <c r="D5496" s="12"/>
      <c r="E5496" s="14">
        <v>7056</v>
      </c>
      <c r="F5496" s="13" t="s">
        <v>163</v>
      </c>
    </row>
    <row r="5497" spans="1:6" x14ac:dyDescent="0.15">
      <c r="A5497" s="12" t="s">
        <v>11104</v>
      </c>
      <c r="B5497" s="26" t="s">
        <v>11105</v>
      </c>
      <c r="C5497" s="13" t="s">
        <v>139</v>
      </c>
      <c r="D5497" s="12"/>
      <c r="E5497" s="14">
        <v>55900</v>
      </c>
      <c r="F5497" s="13" t="s">
        <v>163</v>
      </c>
    </row>
    <row r="5498" spans="1:6" x14ac:dyDescent="0.15">
      <c r="A5498" s="12" t="s">
        <v>11106</v>
      </c>
      <c r="B5498" s="26" t="s">
        <v>11107</v>
      </c>
      <c r="C5498" s="13" t="s">
        <v>139</v>
      </c>
      <c r="D5498" s="12"/>
      <c r="E5498" s="14">
        <v>5880</v>
      </c>
      <c r="F5498" s="13" t="s">
        <v>163</v>
      </c>
    </row>
    <row r="5499" spans="1:6" x14ac:dyDescent="0.15">
      <c r="A5499" s="12" t="s">
        <v>11108</v>
      </c>
      <c r="B5499" s="26" t="s">
        <v>11109</v>
      </c>
      <c r="C5499" s="13" t="s">
        <v>139</v>
      </c>
      <c r="D5499" s="12"/>
      <c r="E5499" s="14">
        <v>9000</v>
      </c>
      <c r="F5499" s="13" t="s">
        <v>163</v>
      </c>
    </row>
    <row r="5500" spans="1:6" x14ac:dyDescent="0.15">
      <c r="A5500" s="12" t="s">
        <v>11110</v>
      </c>
      <c r="B5500" s="26" t="s">
        <v>11111</v>
      </c>
      <c r="C5500" s="13" t="s">
        <v>139</v>
      </c>
      <c r="D5500" s="12"/>
      <c r="E5500" s="14">
        <v>25200</v>
      </c>
      <c r="F5500" s="13" t="s">
        <v>163</v>
      </c>
    </row>
    <row r="5501" spans="1:6" x14ac:dyDescent="0.15">
      <c r="A5501" s="12" t="s">
        <v>11112</v>
      </c>
      <c r="B5501" s="26" t="s">
        <v>11113</v>
      </c>
      <c r="C5501" s="13" t="s">
        <v>139</v>
      </c>
      <c r="D5501" s="13"/>
      <c r="E5501" s="14">
        <v>45879</v>
      </c>
      <c r="F5501" s="37" t="s">
        <v>163</v>
      </c>
    </row>
    <row r="5502" spans="1:6" x14ac:dyDescent="0.15">
      <c r="A5502" s="12" t="s">
        <v>11114</v>
      </c>
      <c r="B5502" s="26" t="s">
        <v>11115</v>
      </c>
      <c r="C5502" s="13" t="s">
        <v>139</v>
      </c>
      <c r="D5502" s="13"/>
      <c r="E5502" s="14">
        <v>46265</v>
      </c>
      <c r="F5502" s="37" t="s">
        <v>163</v>
      </c>
    </row>
    <row r="5503" spans="1:6" x14ac:dyDescent="0.15">
      <c r="A5503" s="12" t="s">
        <v>11116</v>
      </c>
      <c r="B5503" s="26" t="s">
        <v>11117</v>
      </c>
      <c r="C5503" s="13" t="s">
        <v>139</v>
      </c>
      <c r="D5503" s="12"/>
      <c r="E5503" s="14">
        <v>2678</v>
      </c>
      <c r="F5503" s="13" t="s">
        <v>163</v>
      </c>
    </row>
    <row r="5504" spans="1:6" x14ac:dyDescent="0.15">
      <c r="A5504" s="12" t="s">
        <v>11118</v>
      </c>
      <c r="B5504" s="26" t="s">
        <v>11119</v>
      </c>
      <c r="C5504" s="13" t="s">
        <v>139</v>
      </c>
      <c r="D5504" s="12"/>
      <c r="E5504" s="14">
        <v>0</v>
      </c>
      <c r="F5504" s="13" t="s">
        <v>163</v>
      </c>
    </row>
    <row r="5505" spans="1:6" x14ac:dyDescent="0.15">
      <c r="A5505" s="12" t="s">
        <v>11120</v>
      </c>
      <c r="B5505" s="26" t="s">
        <v>11121</v>
      </c>
      <c r="C5505" s="13" t="s">
        <v>139</v>
      </c>
      <c r="D5505" s="12"/>
      <c r="E5505" s="14">
        <v>14000</v>
      </c>
      <c r="F5505" s="13" t="s">
        <v>163</v>
      </c>
    </row>
    <row r="5506" spans="1:6" x14ac:dyDescent="0.15">
      <c r="A5506" s="12" t="s">
        <v>11122</v>
      </c>
      <c r="B5506" s="26" t="s">
        <v>11123</v>
      </c>
      <c r="C5506" s="13" t="s">
        <v>139</v>
      </c>
      <c r="D5506" s="12"/>
      <c r="E5506" s="14">
        <v>20000</v>
      </c>
      <c r="F5506" s="13" t="s">
        <v>163</v>
      </c>
    </row>
    <row r="5507" spans="1:6" x14ac:dyDescent="0.15">
      <c r="A5507" s="12" t="s">
        <v>11124</v>
      </c>
      <c r="B5507" s="26" t="s">
        <v>11125</v>
      </c>
      <c r="C5507" s="13" t="s">
        <v>139</v>
      </c>
      <c r="D5507" s="12"/>
      <c r="E5507" s="14">
        <v>4600</v>
      </c>
      <c r="F5507" s="13" t="s">
        <v>163</v>
      </c>
    </row>
    <row r="5508" spans="1:6" x14ac:dyDescent="0.15">
      <c r="A5508" s="12" t="s">
        <v>11126</v>
      </c>
      <c r="B5508" s="26" t="s">
        <v>11127</v>
      </c>
      <c r="C5508" s="13" t="s">
        <v>139</v>
      </c>
      <c r="D5508" s="12"/>
      <c r="E5508" s="14">
        <v>0</v>
      </c>
      <c r="F5508" s="13" t="s">
        <v>163</v>
      </c>
    </row>
    <row r="5509" spans="1:6" x14ac:dyDescent="0.15">
      <c r="A5509" s="12" t="s">
        <v>11128</v>
      </c>
      <c r="B5509" s="26" t="s">
        <v>11129</v>
      </c>
      <c r="C5509" s="13" t="s">
        <v>139</v>
      </c>
      <c r="D5509" s="12"/>
      <c r="E5509" s="14">
        <v>0</v>
      </c>
      <c r="F5509" s="13" t="s">
        <v>163</v>
      </c>
    </row>
    <row r="5510" spans="1:6" x14ac:dyDescent="0.15">
      <c r="A5510" s="12" t="s">
        <v>11130</v>
      </c>
      <c r="B5510" s="26" t="s">
        <v>11131</v>
      </c>
      <c r="C5510" s="13" t="s">
        <v>139</v>
      </c>
      <c r="D5510" s="12"/>
      <c r="E5510" s="14">
        <v>10000</v>
      </c>
      <c r="F5510" s="13" t="s">
        <v>163</v>
      </c>
    </row>
    <row r="5511" spans="1:6" x14ac:dyDescent="0.15">
      <c r="A5511" s="12" t="s">
        <v>11132</v>
      </c>
      <c r="B5511" s="26" t="s">
        <v>11133</v>
      </c>
      <c r="C5511" s="13" t="s">
        <v>139</v>
      </c>
      <c r="D5511" s="12"/>
      <c r="E5511" s="14">
        <v>15000</v>
      </c>
      <c r="F5511" s="13" t="s">
        <v>163</v>
      </c>
    </row>
    <row r="5512" spans="1:6" x14ac:dyDescent="0.15">
      <c r="A5512" s="12" t="s">
        <v>11134</v>
      </c>
      <c r="B5512" s="26" t="s">
        <v>11135</v>
      </c>
      <c r="C5512" s="13" t="s">
        <v>139</v>
      </c>
      <c r="D5512" s="12"/>
      <c r="E5512" s="14">
        <v>0</v>
      </c>
      <c r="F5512" s="13" t="s">
        <v>163</v>
      </c>
    </row>
    <row r="5513" spans="1:6" x14ac:dyDescent="0.15">
      <c r="A5513" s="12" t="s">
        <v>11136</v>
      </c>
      <c r="B5513" s="26" t="s">
        <v>11137</v>
      </c>
      <c r="C5513" s="13" t="s">
        <v>139</v>
      </c>
      <c r="D5513" s="12"/>
      <c r="E5513" s="14">
        <v>24300</v>
      </c>
      <c r="F5513" s="13" t="s">
        <v>163</v>
      </c>
    </row>
    <row r="5514" spans="1:6" x14ac:dyDescent="0.15">
      <c r="A5514" s="12" t="s">
        <v>11138</v>
      </c>
      <c r="B5514" s="26" t="s">
        <v>11139</v>
      </c>
      <c r="C5514" s="13" t="s">
        <v>139</v>
      </c>
      <c r="D5514" s="12"/>
      <c r="E5514" s="14">
        <v>0</v>
      </c>
      <c r="F5514" s="13" t="s">
        <v>163</v>
      </c>
    </row>
    <row r="5515" spans="1:6" x14ac:dyDescent="0.15">
      <c r="A5515" s="12" t="s">
        <v>11140</v>
      </c>
      <c r="B5515" s="26" t="s">
        <v>11141</v>
      </c>
      <c r="C5515" s="13" t="s">
        <v>139</v>
      </c>
      <c r="D5515" s="12"/>
      <c r="E5515" s="14">
        <v>7840</v>
      </c>
      <c r="F5515" s="13" t="s">
        <v>163</v>
      </c>
    </row>
    <row r="5516" spans="1:6" x14ac:dyDescent="0.15">
      <c r="A5516" s="12" t="s">
        <v>11142</v>
      </c>
      <c r="B5516" s="26" t="s">
        <v>11143</v>
      </c>
      <c r="C5516" s="13" t="s">
        <v>139</v>
      </c>
      <c r="D5516" s="12"/>
      <c r="E5516" s="14">
        <v>7840</v>
      </c>
      <c r="F5516" s="13" t="s">
        <v>163</v>
      </c>
    </row>
    <row r="5517" spans="1:6" x14ac:dyDescent="0.15">
      <c r="A5517" s="12" t="s">
        <v>11144</v>
      </c>
      <c r="B5517" s="26" t="s">
        <v>11145</v>
      </c>
      <c r="C5517" s="13" t="s">
        <v>139</v>
      </c>
      <c r="D5517" s="12"/>
      <c r="E5517" s="14">
        <v>21000</v>
      </c>
      <c r="F5517" s="13" t="s">
        <v>163</v>
      </c>
    </row>
    <row r="5518" spans="1:6" x14ac:dyDescent="0.15">
      <c r="A5518" s="12" t="s">
        <v>11146</v>
      </c>
      <c r="B5518" s="26" t="s">
        <v>11147</v>
      </c>
      <c r="C5518" s="13" t="s">
        <v>139</v>
      </c>
      <c r="D5518" s="12"/>
      <c r="E5518" s="14">
        <v>21000</v>
      </c>
      <c r="F5518" s="13" t="s">
        <v>163</v>
      </c>
    </row>
    <row r="5519" spans="1:6" x14ac:dyDescent="0.15">
      <c r="A5519" s="12" t="s">
        <v>11148</v>
      </c>
      <c r="B5519" s="26" t="s">
        <v>11149</v>
      </c>
      <c r="C5519" s="13" t="s">
        <v>139</v>
      </c>
      <c r="D5519" s="12"/>
      <c r="E5519" s="14">
        <v>25000</v>
      </c>
      <c r="F5519" s="13" t="s">
        <v>163</v>
      </c>
    </row>
    <row r="5520" spans="1:6" x14ac:dyDescent="0.15">
      <c r="A5520" s="12" t="s">
        <v>11150</v>
      </c>
      <c r="B5520" s="26" t="s">
        <v>11151</v>
      </c>
      <c r="C5520" s="13" t="s">
        <v>139</v>
      </c>
      <c r="D5520" s="12"/>
      <c r="E5520" s="14">
        <v>4704</v>
      </c>
      <c r="F5520" s="13" t="s">
        <v>163</v>
      </c>
    </row>
    <row r="5521" spans="1:6" x14ac:dyDescent="0.15">
      <c r="A5521" s="12" t="s">
        <v>11152</v>
      </c>
      <c r="B5521" s="26" t="s">
        <v>11153</v>
      </c>
      <c r="C5521" s="13" t="s">
        <v>139</v>
      </c>
      <c r="D5521" s="12"/>
      <c r="E5521" s="14">
        <v>35280</v>
      </c>
      <c r="F5521" s="13" t="s">
        <v>163</v>
      </c>
    </row>
    <row r="5522" spans="1:6" x14ac:dyDescent="0.15">
      <c r="A5522" s="12" t="s">
        <v>11154</v>
      </c>
      <c r="B5522" s="26" t="s">
        <v>11155</v>
      </c>
      <c r="C5522" s="13" t="s">
        <v>139</v>
      </c>
      <c r="D5522" s="12"/>
      <c r="E5522" s="14">
        <v>25000</v>
      </c>
      <c r="F5522" s="13" t="s">
        <v>163</v>
      </c>
    </row>
    <row r="5523" spans="1:6" x14ac:dyDescent="0.15">
      <c r="A5523" s="12" t="s">
        <v>11156</v>
      </c>
      <c r="B5523" s="26" t="s">
        <v>11157</v>
      </c>
      <c r="C5523" s="13" t="s">
        <v>139</v>
      </c>
      <c r="D5523" s="12"/>
      <c r="E5523" s="14">
        <v>31250</v>
      </c>
      <c r="F5523" s="13" t="s">
        <v>163</v>
      </c>
    </row>
    <row r="5524" spans="1:6" x14ac:dyDescent="0.15">
      <c r="A5524" s="12" t="s">
        <v>11158</v>
      </c>
      <c r="B5524" s="26" t="s">
        <v>11159</v>
      </c>
      <c r="C5524" s="13" t="s">
        <v>139</v>
      </c>
      <c r="D5524" s="12"/>
      <c r="E5524" s="14">
        <v>19675</v>
      </c>
      <c r="F5524" s="13" t="s">
        <v>163</v>
      </c>
    </row>
    <row r="5525" spans="1:6" x14ac:dyDescent="0.15">
      <c r="A5525" s="12" t="s">
        <v>11160</v>
      </c>
      <c r="B5525" s="26" t="s">
        <v>11161</v>
      </c>
      <c r="C5525" s="13" t="s">
        <v>139</v>
      </c>
      <c r="D5525" s="12"/>
      <c r="E5525" s="14">
        <v>25000</v>
      </c>
      <c r="F5525" s="13" t="s">
        <v>163</v>
      </c>
    </row>
    <row r="5526" spans="1:6" x14ac:dyDescent="0.15">
      <c r="A5526" s="12" t="s">
        <v>11162</v>
      </c>
      <c r="B5526" s="26" t="s">
        <v>11163</v>
      </c>
      <c r="C5526" s="13" t="s">
        <v>139</v>
      </c>
      <c r="D5526" s="12"/>
      <c r="E5526" s="14">
        <v>44100</v>
      </c>
      <c r="F5526" s="13" t="s">
        <v>163</v>
      </c>
    </row>
    <row r="5527" spans="1:6" x14ac:dyDescent="0.15">
      <c r="A5527" s="12" t="s">
        <v>11164</v>
      </c>
      <c r="B5527" s="26" t="s">
        <v>11165</v>
      </c>
      <c r="C5527" s="13" t="s">
        <v>139</v>
      </c>
      <c r="D5527" s="12"/>
      <c r="E5527" s="14">
        <v>7840</v>
      </c>
      <c r="F5527" s="13" t="s">
        <v>163</v>
      </c>
    </row>
    <row r="5528" spans="1:6" x14ac:dyDescent="0.15">
      <c r="A5528" s="12" t="s">
        <v>11166</v>
      </c>
      <c r="B5528" s="26" t="s">
        <v>11167</v>
      </c>
      <c r="C5528" s="13" t="s">
        <v>139</v>
      </c>
      <c r="D5528" s="12"/>
      <c r="E5528" s="14">
        <v>78260</v>
      </c>
      <c r="F5528" s="13" t="s">
        <v>163</v>
      </c>
    </row>
    <row r="5529" spans="1:6" x14ac:dyDescent="0.15">
      <c r="A5529" s="12" t="s">
        <v>11168</v>
      </c>
      <c r="B5529" s="26" t="s">
        <v>11169</v>
      </c>
      <c r="C5529" s="13" t="s">
        <v>139</v>
      </c>
      <c r="D5529" s="12"/>
      <c r="E5529" s="14">
        <v>8000</v>
      </c>
      <c r="F5529" s="13" t="s">
        <v>163</v>
      </c>
    </row>
    <row r="5530" spans="1:6" x14ac:dyDescent="0.15">
      <c r="A5530" s="12" t="s">
        <v>11170</v>
      </c>
      <c r="B5530" s="26" t="s">
        <v>11171</v>
      </c>
      <c r="C5530" s="13" t="s">
        <v>139</v>
      </c>
      <c r="D5530" s="12"/>
      <c r="E5530" s="14">
        <v>10000</v>
      </c>
      <c r="F5530" s="13" t="s">
        <v>163</v>
      </c>
    </row>
    <row r="5531" spans="1:6" x14ac:dyDescent="0.15">
      <c r="A5531" s="12" t="s">
        <v>11172</v>
      </c>
      <c r="B5531" s="26" t="s">
        <v>11173</v>
      </c>
      <c r="C5531" s="13" t="s">
        <v>139</v>
      </c>
      <c r="D5531" s="12"/>
      <c r="E5531" s="14">
        <v>35280</v>
      </c>
      <c r="F5531" s="13" t="s">
        <v>163</v>
      </c>
    </row>
    <row r="5532" spans="1:6" x14ac:dyDescent="0.15">
      <c r="A5532" s="12" t="s">
        <v>11174</v>
      </c>
      <c r="B5532" s="26" t="s">
        <v>11175</v>
      </c>
      <c r="C5532" s="13" t="s">
        <v>139</v>
      </c>
      <c r="D5532" s="13"/>
      <c r="E5532" s="14">
        <v>67235</v>
      </c>
      <c r="F5532" s="37" t="s">
        <v>163</v>
      </c>
    </row>
    <row r="5533" spans="1:6" x14ac:dyDescent="0.15">
      <c r="A5533" s="12" t="s">
        <v>11176</v>
      </c>
      <c r="B5533" s="26" t="s">
        <v>11177</v>
      </c>
      <c r="C5533" s="13" t="s">
        <v>139</v>
      </c>
      <c r="D5533" s="13"/>
      <c r="E5533" s="14">
        <v>75446</v>
      </c>
      <c r="F5533" s="37" t="s">
        <v>163</v>
      </c>
    </row>
    <row r="5534" spans="1:6" x14ac:dyDescent="0.15">
      <c r="A5534" s="12" t="s">
        <v>11178</v>
      </c>
      <c r="B5534" s="26" t="s">
        <v>11179</v>
      </c>
      <c r="C5534" s="13" t="s">
        <v>139</v>
      </c>
      <c r="D5534" s="12"/>
      <c r="E5534" s="14">
        <v>0</v>
      </c>
      <c r="F5534" s="13" t="s">
        <v>163</v>
      </c>
    </row>
    <row r="5535" spans="1:6" x14ac:dyDescent="0.15">
      <c r="A5535" s="12" t="s">
        <v>11180</v>
      </c>
      <c r="B5535" s="26" t="s">
        <v>11181</v>
      </c>
      <c r="C5535" s="13" t="s">
        <v>139</v>
      </c>
      <c r="D5535" s="12"/>
      <c r="E5535" s="14">
        <v>0</v>
      </c>
      <c r="F5535" s="13" t="s">
        <v>163</v>
      </c>
    </row>
    <row r="5536" spans="1:6" x14ac:dyDescent="0.15">
      <c r="A5536" s="12" t="s">
        <v>11182</v>
      </c>
      <c r="B5536" s="26" t="s">
        <v>11183</v>
      </c>
      <c r="C5536" s="13" t="s">
        <v>139</v>
      </c>
      <c r="D5536" s="12"/>
      <c r="E5536" s="14">
        <v>21600</v>
      </c>
      <c r="F5536" s="13" t="s">
        <v>163</v>
      </c>
    </row>
    <row r="5537" spans="1:6" x14ac:dyDescent="0.15">
      <c r="A5537" s="12" t="s">
        <v>11184</v>
      </c>
      <c r="B5537" s="26" t="s">
        <v>11185</v>
      </c>
      <c r="C5537" s="13" t="s">
        <v>139</v>
      </c>
      <c r="D5537" s="12"/>
      <c r="E5537" s="14">
        <v>0</v>
      </c>
      <c r="F5537" s="13" t="s">
        <v>163</v>
      </c>
    </row>
    <row r="5538" spans="1:6" x14ac:dyDescent="0.15">
      <c r="A5538" s="12" t="s">
        <v>11186</v>
      </c>
      <c r="B5538" s="26" t="s">
        <v>11187</v>
      </c>
      <c r="C5538" s="13" t="s">
        <v>139</v>
      </c>
      <c r="D5538" s="12"/>
      <c r="E5538" s="14">
        <v>0</v>
      </c>
      <c r="F5538" s="13" t="s">
        <v>163</v>
      </c>
    </row>
    <row r="5539" spans="1:6" x14ac:dyDescent="0.15">
      <c r="A5539" s="12" t="s">
        <v>11188</v>
      </c>
      <c r="B5539" s="26" t="s">
        <v>11189</v>
      </c>
      <c r="C5539" s="13" t="s">
        <v>139</v>
      </c>
      <c r="D5539" s="12"/>
      <c r="E5539" s="14">
        <v>21600</v>
      </c>
      <c r="F5539" s="13" t="s">
        <v>163</v>
      </c>
    </row>
    <row r="5540" spans="1:6" x14ac:dyDescent="0.15">
      <c r="A5540" s="12" t="s">
        <v>11190</v>
      </c>
      <c r="B5540" s="26" t="s">
        <v>11191</v>
      </c>
      <c r="C5540" s="13" t="s">
        <v>139</v>
      </c>
      <c r="D5540" s="12"/>
      <c r="E5540" s="14">
        <v>21600</v>
      </c>
      <c r="F5540" s="13" t="s">
        <v>163</v>
      </c>
    </row>
    <row r="5541" spans="1:6" x14ac:dyDescent="0.15">
      <c r="A5541" s="12" t="s">
        <v>11192</v>
      </c>
      <c r="B5541" s="26" t="s">
        <v>11193</v>
      </c>
      <c r="C5541" s="13" t="s">
        <v>139</v>
      </c>
      <c r="D5541" s="12"/>
      <c r="E5541" s="14">
        <v>3251</v>
      </c>
      <c r="F5541" s="13" t="s">
        <v>163</v>
      </c>
    </row>
    <row r="5542" spans="1:6" x14ac:dyDescent="0.15">
      <c r="A5542" s="12" t="s">
        <v>11194</v>
      </c>
      <c r="B5542" s="26" t="s">
        <v>11195</v>
      </c>
      <c r="C5542" s="13" t="s">
        <v>139</v>
      </c>
      <c r="D5542" s="12"/>
      <c r="E5542" s="14">
        <v>3251</v>
      </c>
      <c r="F5542" s="13" t="s">
        <v>163</v>
      </c>
    </row>
    <row r="5543" spans="1:6" x14ac:dyDescent="0.15">
      <c r="A5543" s="12" t="s">
        <v>11196</v>
      </c>
      <c r="B5543" s="26" t="s">
        <v>11197</v>
      </c>
      <c r="C5543" s="13" t="s">
        <v>139</v>
      </c>
      <c r="D5543" s="12"/>
      <c r="E5543" s="14">
        <v>12750</v>
      </c>
      <c r="F5543" s="13" t="s">
        <v>163</v>
      </c>
    </row>
    <row r="5544" spans="1:6" x14ac:dyDescent="0.15">
      <c r="A5544" s="12" t="s">
        <v>11198</v>
      </c>
      <c r="B5544" s="26" t="s">
        <v>11199</v>
      </c>
      <c r="C5544" s="13" t="s">
        <v>139</v>
      </c>
      <c r="D5544" s="12"/>
      <c r="E5544" s="14">
        <v>12750</v>
      </c>
      <c r="F5544" s="13" t="s">
        <v>163</v>
      </c>
    </row>
    <row r="5545" spans="1:6" x14ac:dyDescent="0.15">
      <c r="A5545" s="12" t="s">
        <v>11200</v>
      </c>
      <c r="B5545" s="26" t="s">
        <v>11201</v>
      </c>
      <c r="C5545" s="13" t="s">
        <v>139</v>
      </c>
      <c r="D5545" s="12"/>
      <c r="E5545" s="14">
        <v>0</v>
      </c>
      <c r="F5545" s="13" t="s">
        <v>163</v>
      </c>
    </row>
    <row r="5546" spans="1:6" x14ac:dyDescent="0.15">
      <c r="A5546" s="12" t="s">
        <v>11202</v>
      </c>
      <c r="B5546" s="26" t="s">
        <v>11203</v>
      </c>
      <c r="C5546" s="13" t="s">
        <v>139</v>
      </c>
      <c r="D5546" s="12"/>
      <c r="E5546" s="14">
        <v>0</v>
      </c>
      <c r="F5546" s="13" t="s">
        <v>163</v>
      </c>
    </row>
    <row r="5547" spans="1:6" x14ac:dyDescent="0.15">
      <c r="A5547" s="12" t="s">
        <v>11204</v>
      </c>
      <c r="B5547" s="26" t="s">
        <v>11205</v>
      </c>
      <c r="C5547" s="13" t="s">
        <v>139</v>
      </c>
      <c r="D5547" s="12"/>
      <c r="E5547" s="14">
        <v>0</v>
      </c>
      <c r="F5547" s="13" t="s">
        <v>163</v>
      </c>
    </row>
    <row r="5548" spans="1:6" x14ac:dyDescent="0.15">
      <c r="A5548" s="12" t="s">
        <v>11206</v>
      </c>
      <c r="B5548" s="26" t="s">
        <v>11207</v>
      </c>
      <c r="C5548" s="13" t="s">
        <v>139</v>
      </c>
      <c r="D5548" s="12"/>
      <c r="E5548" s="14">
        <v>0</v>
      </c>
      <c r="F5548" s="13" t="s">
        <v>163</v>
      </c>
    </row>
    <row r="5549" spans="1:6" x14ac:dyDescent="0.15">
      <c r="A5549" s="12" t="s">
        <v>11208</v>
      </c>
      <c r="B5549" s="26" t="s">
        <v>11209</v>
      </c>
      <c r="C5549" s="13" t="s">
        <v>139</v>
      </c>
      <c r="D5549" s="12"/>
      <c r="E5549" s="14">
        <v>0</v>
      </c>
      <c r="F5549" s="13" t="s">
        <v>163</v>
      </c>
    </row>
    <row r="5550" spans="1:6" x14ac:dyDescent="0.15">
      <c r="A5550" s="12" t="s">
        <v>11210</v>
      </c>
      <c r="B5550" s="26" t="s">
        <v>11211</v>
      </c>
      <c r="C5550" s="13" t="s">
        <v>139</v>
      </c>
      <c r="D5550" s="12"/>
      <c r="E5550" s="14">
        <v>0</v>
      </c>
      <c r="F5550" s="13" t="s">
        <v>163</v>
      </c>
    </row>
    <row r="5551" spans="1:6" x14ac:dyDescent="0.15">
      <c r="A5551" s="12" t="s">
        <v>11212</v>
      </c>
      <c r="B5551" s="26" t="s">
        <v>11213</v>
      </c>
      <c r="C5551" s="13" t="s">
        <v>139</v>
      </c>
      <c r="D5551" s="12"/>
      <c r="E5551" s="14">
        <v>0</v>
      </c>
      <c r="F5551" s="13" t="s">
        <v>163</v>
      </c>
    </row>
    <row r="5552" spans="1:6" x14ac:dyDescent="0.15">
      <c r="A5552" s="12" t="s">
        <v>11214</v>
      </c>
      <c r="B5552" s="26" t="s">
        <v>11215</v>
      </c>
      <c r="C5552" s="13" t="s">
        <v>139</v>
      </c>
      <c r="D5552" s="12"/>
      <c r="E5552" s="14">
        <v>0</v>
      </c>
      <c r="F5552" s="13" t="s">
        <v>163</v>
      </c>
    </row>
    <row r="5553" spans="1:6" x14ac:dyDescent="0.15">
      <c r="A5553" s="12" t="s">
        <v>11216</v>
      </c>
      <c r="B5553" s="26" t="s">
        <v>11217</v>
      </c>
      <c r="C5553" s="13" t="s">
        <v>139</v>
      </c>
      <c r="D5553" s="12"/>
      <c r="E5553" s="14">
        <v>0</v>
      </c>
      <c r="F5553" s="13" t="s">
        <v>163</v>
      </c>
    </row>
    <row r="5554" spans="1:6" x14ac:dyDescent="0.15">
      <c r="A5554" s="12" t="s">
        <v>11218</v>
      </c>
      <c r="B5554" s="26" t="s">
        <v>11219</v>
      </c>
      <c r="C5554" s="13" t="s">
        <v>139</v>
      </c>
      <c r="D5554" s="12"/>
      <c r="E5554" s="14">
        <v>0</v>
      </c>
      <c r="F5554" s="13" t="s">
        <v>163</v>
      </c>
    </row>
    <row r="5555" spans="1:6" x14ac:dyDescent="0.15">
      <c r="A5555" s="12" t="s">
        <v>11220</v>
      </c>
      <c r="B5555" s="26" t="s">
        <v>11221</v>
      </c>
      <c r="C5555" s="13" t="s">
        <v>139</v>
      </c>
      <c r="D5555" s="12"/>
      <c r="E5555" s="14">
        <v>0</v>
      </c>
      <c r="F5555" s="13" t="s">
        <v>163</v>
      </c>
    </row>
    <row r="5556" spans="1:6" x14ac:dyDescent="0.15">
      <c r="A5556" s="12" t="s">
        <v>11222</v>
      </c>
      <c r="B5556" s="26" t="s">
        <v>11223</v>
      </c>
      <c r="C5556" s="13" t="s">
        <v>139</v>
      </c>
      <c r="D5556" s="12"/>
      <c r="E5556" s="14">
        <v>0</v>
      </c>
      <c r="F5556" s="13" t="s">
        <v>163</v>
      </c>
    </row>
    <row r="5557" spans="1:6" x14ac:dyDescent="0.15">
      <c r="A5557" s="12" t="s">
        <v>11224</v>
      </c>
      <c r="B5557" s="26" t="s">
        <v>11225</v>
      </c>
      <c r="C5557" s="13" t="s">
        <v>139</v>
      </c>
      <c r="D5557" s="12"/>
      <c r="E5557" s="14">
        <v>0</v>
      </c>
      <c r="F5557" s="13" t="s">
        <v>163</v>
      </c>
    </row>
    <row r="5558" spans="1:6" x14ac:dyDescent="0.15">
      <c r="A5558" s="12" t="s">
        <v>11226</v>
      </c>
      <c r="B5558" s="26" t="s">
        <v>11227</v>
      </c>
      <c r="C5558" s="13" t="s">
        <v>139</v>
      </c>
      <c r="D5558" s="12"/>
      <c r="E5558" s="14">
        <v>0</v>
      </c>
      <c r="F5558" s="13" t="s">
        <v>163</v>
      </c>
    </row>
    <row r="5559" spans="1:6" x14ac:dyDescent="0.15">
      <c r="A5559" s="12" t="s">
        <v>11228</v>
      </c>
      <c r="B5559" s="26" t="s">
        <v>11229</v>
      </c>
      <c r="C5559" s="13" t="s">
        <v>139</v>
      </c>
      <c r="D5559" s="12"/>
      <c r="E5559" s="14">
        <v>0</v>
      </c>
      <c r="F5559" s="13" t="s">
        <v>163</v>
      </c>
    </row>
    <row r="5560" spans="1:6" x14ac:dyDescent="0.15">
      <c r="A5560" s="12" t="s">
        <v>11230</v>
      </c>
      <c r="B5560" s="26" t="s">
        <v>11231</v>
      </c>
      <c r="C5560" s="13" t="s">
        <v>139</v>
      </c>
      <c r="D5560" s="12"/>
      <c r="E5560" s="14">
        <v>0</v>
      </c>
      <c r="F5560" s="13" t="s">
        <v>163</v>
      </c>
    </row>
    <row r="5561" spans="1:6" x14ac:dyDescent="0.15">
      <c r="A5561" s="12" t="s">
        <v>11232</v>
      </c>
      <c r="B5561" s="26" t="s">
        <v>11233</v>
      </c>
      <c r="C5561" s="13" t="s">
        <v>139</v>
      </c>
      <c r="D5561" s="12"/>
      <c r="E5561" s="14">
        <v>0</v>
      </c>
      <c r="F5561" s="13" t="s">
        <v>163</v>
      </c>
    </row>
    <row r="5562" spans="1:6" x14ac:dyDescent="0.15">
      <c r="A5562" s="12" t="s">
        <v>11234</v>
      </c>
      <c r="B5562" s="26" t="s">
        <v>11235</v>
      </c>
      <c r="C5562" s="13" t="s">
        <v>139</v>
      </c>
      <c r="D5562" s="12"/>
      <c r="E5562" s="14">
        <v>0</v>
      </c>
      <c r="F5562" s="13" t="s">
        <v>163</v>
      </c>
    </row>
    <row r="5563" spans="1:6" x14ac:dyDescent="0.15">
      <c r="A5563" s="12" t="s">
        <v>11236</v>
      </c>
      <c r="B5563" s="26" t="s">
        <v>11237</v>
      </c>
      <c r="C5563" s="13" t="s">
        <v>139</v>
      </c>
      <c r="D5563" s="12"/>
      <c r="E5563" s="14">
        <v>19440</v>
      </c>
      <c r="F5563" s="13" t="s">
        <v>163</v>
      </c>
    </row>
    <row r="5564" spans="1:6" x14ac:dyDescent="0.15">
      <c r="A5564" s="12" t="s">
        <v>11238</v>
      </c>
      <c r="B5564" s="26" t="s">
        <v>11239</v>
      </c>
      <c r="C5564" s="13" t="s">
        <v>139</v>
      </c>
      <c r="D5564" s="12"/>
      <c r="E5564" s="14">
        <v>19440</v>
      </c>
      <c r="F5564" s="13" t="s">
        <v>163</v>
      </c>
    </row>
    <row r="5565" spans="1:6" x14ac:dyDescent="0.15">
      <c r="A5565" s="12" t="s">
        <v>11240</v>
      </c>
      <c r="B5565" s="26" t="s">
        <v>11241</v>
      </c>
      <c r="C5565" s="13" t="s">
        <v>139</v>
      </c>
      <c r="D5565" s="12"/>
      <c r="E5565" s="14">
        <v>37800</v>
      </c>
      <c r="F5565" s="13" t="s">
        <v>163</v>
      </c>
    </row>
    <row r="5566" spans="1:6" x14ac:dyDescent="0.15">
      <c r="A5566" s="12" t="s">
        <v>11242</v>
      </c>
      <c r="B5566" s="26" t="s">
        <v>11243</v>
      </c>
      <c r="C5566" s="13" t="s">
        <v>139</v>
      </c>
      <c r="D5566" s="12"/>
      <c r="E5566" s="14">
        <v>37800</v>
      </c>
      <c r="F5566" s="13" t="s">
        <v>163</v>
      </c>
    </row>
    <row r="5567" spans="1:6" x14ac:dyDescent="0.15">
      <c r="A5567" s="12" t="s">
        <v>11244</v>
      </c>
      <c r="B5567" s="26" t="s">
        <v>11245</v>
      </c>
      <c r="C5567" s="13" t="s">
        <v>139</v>
      </c>
      <c r="D5567" s="12"/>
      <c r="E5567" s="14">
        <v>74100</v>
      </c>
      <c r="F5567" s="13" t="s">
        <v>163</v>
      </c>
    </row>
    <row r="5568" spans="1:6" x14ac:dyDescent="0.15">
      <c r="A5568" s="12" t="s">
        <v>11246</v>
      </c>
      <c r="B5568" s="26" t="s">
        <v>11247</v>
      </c>
      <c r="C5568" s="13" t="s">
        <v>139</v>
      </c>
      <c r="D5568" s="12"/>
      <c r="E5568" s="14">
        <v>74100</v>
      </c>
      <c r="F5568" s="13" t="s">
        <v>163</v>
      </c>
    </row>
    <row r="5569" spans="1:6" x14ac:dyDescent="0.15">
      <c r="A5569" s="12" t="s">
        <v>11248</v>
      </c>
      <c r="B5569" s="26" t="s">
        <v>11249</v>
      </c>
      <c r="C5569" s="13" t="s">
        <v>139</v>
      </c>
      <c r="D5569" s="12"/>
      <c r="E5569" s="14">
        <v>9000</v>
      </c>
      <c r="F5569" s="13" t="s">
        <v>163</v>
      </c>
    </row>
    <row r="5570" spans="1:6" x14ac:dyDescent="0.15">
      <c r="A5570" s="12" t="s">
        <v>11250</v>
      </c>
      <c r="B5570" s="26" t="s">
        <v>11251</v>
      </c>
      <c r="C5570" s="13" t="s">
        <v>139</v>
      </c>
      <c r="D5570" s="12"/>
      <c r="E5570" s="14">
        <v>9000</v>
      </c>
      <c r="F5570" s="13" t="s">
        <v>163</v>
      </c>
    </row>
    <row r="5571" spans="1:6" x14ac:dyDescent="0.15">
      <c r="A5571" s="12" t="s">
        <v>11252</v>
      </c>
      <c r="B5571" s="26" t="s">
        <v>11253</v>
      </c>
      <c r="C5571" s="13" t="s">
        <v>139</v>
      </c>
      <c r="D5571" s="13"/>
      <c r="E5571" s="14">
        <v>134055</v>
      </c>
      <c r="F5571" s="37" t="s">
        <v>163</v>
      </c>
    </row>
    <row r="5572" spans="1:6" x14ac:dyDescent="0.15">
      <c r="A5572" s="12" t="s">
        <v>11254</v>
      </c>
      <c r="B5572" s="26" t="s">
        <v>11255</v>
      </c>
      <c r="C5572" s="13" t="s">
        <v>139</v>
      </c>
      <c r="D5572" s="13"/>
      <c r="E5572" s="14">
        <v>9450</v>
      </c>
      <c r="F5572" s="37" t="s">
        <v>163</v>
      </c>
    </row>
    <row r="5573" spans="1:6" x14ac:dyDescent="0.15">
      <c r="A5573" s="12" t="s">
        <v>11256</v>
      </c>
      <c r="B5573" s="26" t="s">
        <v>11257</v>
      </c>
      <c r="C5573" s="13" t="s">
        <v>139</v>
      </c>
      <c r="D5573" s="12"/>
      <c r="E5573" s="14">
        <v>3251</v>
      </c>
      <c r="F5573" s="13" t="s">
        <v>163</v>
      </c>
    </row>
    <row r="5574" spans="1:6" x14ac:dyDescent="0.15">
      <c r="A5574" s="12" t="s">
        <v>11258</v>
      </c>
      <c r="B5574" s="26" t="s">
        <v>11259</v>
      </c>
      <c r="C5574" s="13" t="s">
        <v>139</v>
      </c>
      <c r="D5574" s="12"/>
      <c r="E5574" s="14">
        <v>0</v>
      </c>
      <c r="F5574" s="13" t="s">
        <v>163</v>
      </c>
    </row>
    <row r="5575" spans="1:6" x14ac:dyDescent="0.15">
      <c r="A5575" s="12" t="s">
        <v>11260</v>
      </c>
      <c r="B5575" s="26" t="s">
        <v>11261</v>
      </c>
      <c r="C5575" s="13" t="s">
        <v>139</v>
      </c>
      <c r="D5575" s="12"/>
      <c r="E5575" s="14">
        <v>12750</v>
      </c>
      <c r="F5575" s="13" t="s">
        <v>163</v>
      </c>
    </row>
    <row r="5576" spans="1:6" x14ac:dyDescent="0.15">
      <c r="A5576" s="12" t="s">
        <v>11262</v>
      </c>
      <c r="B5576" s="26" t="s">
        <v>11263</v>
      </c>
      <c r="C5576" s="13" t="s">
        <v>139</v>
      </c>
      <c r="D5576" s="12"/>
      <c r="E5576" s="14">
        <v>20000</v>
      </c>
      <c r="F5576" s="13" t="s">
        <v>163</v>
      </c>
    </row>
    <row r="5577" spans="1:6" x14ac:dyDescent="0.15">
      <c r="A5577" s="12" t="s">
        <v>11264</v>
      </c>
      <c r="B5577" s="26" t="s">
        <v>11265</v>
      </c>
      <c r="C5577" s="13" t="s">
        <v>139</v>
      </c>
      <c r="D5577" s="12"/>
      <c r="E5577" s="14">
        <v>6300</v>
      </c>
      <c r="F5577" s="13" t="s">
        <v>163</v>
      </c>
    </row>
    <row r="5578" spans="1:6" x14ac:dyDescent="0.15">
      <c r="A5578" s="12" t="s">
        <v>11266</v>
      </c>
      <c r="B5578" s="26" t="s">
        <v>11267</v>
      </c>
      <c r="C5578" s="13" t="s">
        <v>139</v>
      </c>
      <c r="D5578" s="12"/>
      <c r="E5578" s="14">
        <v>27000</v>
      </c>
      <c r="F5578" s="13" t="s">
        <v>163</v>
      </c>
    </row>
    <row r="5579" spans="1:6" x14ac:dyDescent="0.15">
      <c r="A5579" s="12" t="s">
        <v>11268</v>
      </c>
      <c r="B5579" s="26" t="s">
        <v>11269</v>
      </c>
      <c r="C5579" s="13" t="s">
        <v>139</v>
      </c>
      <c r="D5579" s="12"/>
      <c r="E5579" s="14">
        <v>0</v>
      </c>
      <c r="F5579" s="13" t="s">
        <v>163</v>
      </c>
    </row>
    <row r="5580" spans="1:6" x14ac:dyDescent="0.15">
      <c r="A5580" s="12" t="s">
        <v>11270</v>
      </c>
      <c r="B5580" s="26" t="s">
        <v>11271</v>
      </c>
      <c r="C5580" s="13" t="s">
        <v>139</v>
      </c>
      <c r="D5580" s="12"/>
      <c r="E5580" s="14">
        <v>0</v>
      </c>
      <c r="F5580" s="13" t="s">
        <v>163</v>
      </c>
    </row>
    <row r="5581" spans="1:6" x14ac:dyDescent="0.15">
      <c r="A5581" s="12" t="s">
        <v>11272</v>
      </c>
      <c r="B5581" s="26" t="s">
        <v>11273</v>
      </c>
      <c r="C5581" s="13" t="s">
        <v>139</v>
      </c>
      <c r="D5581" s="12"/>
      <c r="E5581" s="14">
        <v>12586</v>
      </c>
      <c r="F5581" s="13" t="s">
        <v>163</v>
      </c>
    </row>
    <row r="5582" spans="1:6" x14ac:dyDescent="0.15">
      <c r="A5582" s="12" t="s">
        <v>11274</v>
      </c>
      <c r="B5582" s="26" t="s">
        <v>11275</v>
      </c>
      <c r="C5582" s="13" t="s">
        <v>139</v>
      </c>
      <c r="D5582" s="12"/>
      <c r="E5582" s="14">
        <v>12000</v>
      </c>
      <c r="F5582" s="13" t="s">
        <v>163</v>
      </c>
    </row>
    <row r="5583" spans="1:6" x14ac:dyDescent="0.15">
      <c r="A5583" s="12" t="s">
        <v>11276</v>
      </c>
      <c r="B5583" s="26" t="s">
        <v>11277</v>
      </c>
      <c r="C5583" s="13" t="s">
        <v>139</v>
      </c>
      <c r="D5583" s="12"/>
      <c r="E5583" s="14">
        <v>18750</v>
      </c>
      <c r="F5583" s="13" t="s">
        <v>163</v>
      </c>
    </row>
    <row r="5584" spans="1:6" x14ac:dyDescent="0.15">
      <c r="A5584" s="12" t="s">
        <v>11278</v>
      </c>
      <c r="B5584" s="26" t="s">
        <v>11279</v>
      </c>
      <c r="C5584" s="13" t="s">
        <v>139</v>
      </c>
      <c r="D5584" s="12"/>
      <c r="E5584" s="14">
        <v>0</v>
      </c>
      <c r="F5584" s="13" t="s">
        <v>163</v>
      </c>
    </row>
    <row r="5585" spans="1:6" x14ac:dyDescent="0.15">
      <c r="A5585" s="12" t="s">
        <v>11280</v>
      </c>
      <c r="B5585" s="26" t="s">
        <v>11281</v>
      </c>
      <c r="C5585" s="13" t="s">
        <v>139</v>
      </c>
      <c r="D5585" s="12"/>
      <c r="E5585" s="14">
        <v>19440</v>
      </c>
      <c r="F5585" s="13" t="s">
        <v>163</v>
      </c>
    </row>
    <row r="5586" spans="1:6" x14ac:dyDescent="0.15">
      <c r="A5586" s="12" t="s">
        <v>11282</v>
      </c>
      <c r="B5586" s="26" t="s">
        <v>11283</v>
      </c>
      <c r="C5586" s="13" t="s">
        <v>139</v>
      </c>
      <c r="D5586" s="13"/>
      <c r="E5586" s="14">
        <v>171652</v>
      </c>
      <c r="F5586" s="37" t="s">
        <v>163</v>
      </c>
    </row>
    <row r="5587" spans="1:6" x14ac:dyDescent="0.15">
      <c r="A5587" s="12" t="s">
        <v>11284</v>
      </c>
      <c r="B5587" s="26" t="s">
        <v>11285</v>
      </c>
      <c r="C5587" s="13" t="s">
        <v>139</v>
      </c>
      <c r="D5587" s="12"/>
      <c r="E5587" s="14">
        <v>0</v>
      </c>
      <c r="F5587" s="13" t="s">
        <v>163</v>
      </c>
    </row>
    <row r="5588" spans="1:6" x14ac:dyDescent="0.15">
      <c r="A5588" s="12" t="s">
        <v>11286</v>
      </c>
      <c r="B5588" s="26" t="s">
        <v>11287</v>
      </c>
      <c r="C5588" s="13" t="s">
        <v>139</v>
      </c>
      <c r="D5588" s="12"/>
      <c r="E5588" s="14">
        <v>9879</v>
      </c>
      <c r="F5588" s="13" t="s">
        <v>163</v>
      </c>
    </row>
    <row r="5589" spans="1:6" x14ac:dyDescent="0.15">
      <c r="A5589" s="12" t="s">
        <v>11288</v>
      </c>
      <c r="B5589" s="26" t="s">
        <v>11289</v>
      </c>
      <c r="C5589" s="13" t="s">
        <v>139</v>
      </c>
      <c r="D5589" s="12"/>
      <c r="E5589" s="14">
        <v>9879</v>
      </c>
      <c r="F5589" s="13" t="s">
        <v>163</v>
      </c>
    </row>
    <row r="5590" spans="1:6" x14ac:dyDescent="0.15">
      <c r="A5590" s="12" t="s">
        <v>11290</v>
      </c>
      <c r="B5590" s="26" t="s">
        <v>11291</v>
      </c>
      <c r="C5590" s="13" t="s">
        <v>139</v>
      </c>
      <c r="D5590" s="12"/>
      <c r="E5590" s="14">
        <v>25200</v>
      </c>
      <c r="F5590" s="13" t="s">
        <v>163</v>
      </c>
    </row>
    <row r="5591" spans="1:6" x14ac:dyDescent="0.15">
      <c r="A5591" s="12" t="s">
        <v>11292</v>
      </c>
      <c r="B5591" s="26" t="s">
        <v>11293</v>
      </c>
      <c r="C5591" s="13" t="s">
        <v>139</v>
      </c>
      <c r="D5591" s="12"/>
      <c r="E5591" s="14">
        <v>25200</v>
      </c>
      <c r="F5591" s="13" t="s">
        <v>163</v>
      </c>
    </row>
    <row r="5592" spans="1:6" x14ac:dyDescent="0.15">
      <c r="A5592" s="12" t="s">
        <v>11294</v>
      </c>
      <c r="B5592" s="26" t="s">
        <v>11295</v>
      </c>
      <c r="C5592" s="13" t="s">
        <v>139</v>
      </c>
      <c r="D5592" s="12"/>
      <c r="E5592" s="14">
        <v>25500</v>
      </c>
      <c r="F5592" s="13" t="s">
        <v>163</v>
      </c>
    </row>
    <row r="5593" spans="1:6" x14ac:dyDescent="0.15">
      <c r="A5593" s="12" t="s">
        <v>11296</v>
      </c>
      <c r="B5593" s="26" t="s">
        <v>11297</v>
      </c>
      <c r="C5593" s="13" t="s">
        <v>139</v>
      </c>
      <c r="D5593" s="12"/>
      <c r="E5593" s="14">
        <v>5927</v>
      </c>
      <c r="F5593" s="13" t="s">
        <v>163</v>
      </c>
    </row>
    <row r="5594" spans="1:6" x14ac:dyDescent="0.15">
      <c r="A5594" s="12" t="s">
        <v>11298</v>
      </c>
      <c r="B5594" s="26" t="s">
        <v>11299</v>
      </c>
      <c r="C5594" s="13" t="s">
        <v>139</v>
      </c>
      <c r="D5594" s="12"/>
      <c r="E5594" s="14">
        <v>37800</v>
      </c>
      <c r="F5594" s="13" t="s">
        <v>163</v>
      </c>
    </row>
    <row r="5595" spans="1:6" x14ac:dyDescent="0.15">
      <c r="A5595" s="12" t="s">
        <v>11300</v>
      </c>
      <c r="B5595" s="26" t="s">
        <v>11301</v>
      </c>
      <c r="C5595" s="13" t="s">
        <v>139</v>
      </c>
      <c r="D5595" s="13"/>
      <c r="E5595" s="14">
        <v>37800</v>
      </c>
      <c r="F5595" s="37" t="s">
        <v>163</v>
      </c>
    </row>
    <row r="5596" spans="1:6" x14ac:dyDescent="0.15">
      <c r="A5596" s="12" t="s">
        <v>11302</v>
      </c>
      <c r="B5596" s="26" t="s">
        <v>11303</v>
      </c>
      <c r="C5596" s="13" t="s">
        <v>139</v>
      </c>
      <c r="D5596" s="12"/>
      <c r="E5596" s="14">
        <v>25500</v>
      </c>
      <c r="F5596" s="13" t="s">
        <v>163</v>
      </c>
    </row>
    <row r="5597" spans="1:6" x14ac:dyDescent="0.15">
      <c r="A5597" s="12" t="s">
        <v>11304</v>
      </c>
      <c r="B5597" s="26" t="s">
        <v>11305</v>
      </c>
      <c r="C5597" s="13" t="s">
        <v>139</v>
      </c>
      <c r="D5597" s="13"/>
      <c r="E5597" s="14">
        <v>39862</v>
      </c>
      <c r="F5597" s="37" t="s">
        <v>163</v>
      </c>
    </row>
    <row r="5598" spans="1:6" x14ac:dyDescent="0.15">
      <c r="A5598" s="12" t="s">
        <v>11306</v>
      </c>
      <c r="B5598" s="26" t="s">
        <v>11307</v>
      </c>
      <c r="C5598" s="13" t="s">
        <v>139</v>
      </c>
      <c r="D5598" s="12"/>
      <c r="E5598" s="14">
        <v>31875</v>
      </c>
      <c r="F5598" s="13" t="s">
        <v>163</v>
      </c>
    </row>
    <row r="5599" spans="1:6" x14ac:dyDescent="0.15">
      <c r="A5599" s="12" t="s">
        <v>11308</v>
      </c>
      <c r="B5599" s="26" t="s">
        <v>11309</v>
      </c>
      <c r="C5599" s="13" t="s">
        <v>139</v>
      </c>
      <c r="D5599" s="12"/>
      <c r="E5599" s="14">
        <v>20000</v>
      </c>
      <c r="F5599" s="13" t="s">
        <v>163</v>
      </c>
    </row>
    <row r="5600" spans="1:6" x14ac:dyDescent="0.15">
      <c r="A5600" s="12" t="s">
        <v>11310</v>
      </c>
      <c r="B5600" s="26" t="s">
        <v>11311</v>
      </c>
      <c r="C5600" s="13" t="s">
        <v>139</v>
      </c>
      <c r="D5600" s="12"/>
      <c r="E5600" s="14">
        <v>25500</v>
      </c>
      <c r="F5600" s="13" t="s">
        <v>163</v>
      </c>
    </row>
    <row r="5601" spans="1:6" x14ac:dyDescent="0.15">
      <c r="A5601" s="12" t="s">
        <v>11312</v>
      </c>
      <c r="B5601" s="26" t="s">
        <v>11313</v>
      </c>
      <c r="C5601" s="13" t="s">
        <v>139</v>
      </c>
      <c r="D5601" s="12"/>
      <c r="E5601" s="14">
        <v>47250</v>
      </c>
      <c r="F5601" s="13" t="s">
        <v>163</v>
      </c>
    </row>
    <row r="5602" spans="1:6" x14ac:dyDescent="0.15">
      <c r="A5602" s="12" t="s">
        <v>11314</v>
      </c>
      <c r="B5602" s="26" t="s">
        <v>11315</v>
      </c>
      <c r="C5602" s="13" t="s">
        <v>139</v>
      </c>
      <c r="D5602" s="12"/>
      <c r="E5602" s="14">
        <v>9879</v>
      </c>
      <c r="F5602" s="13" t="s">
        <v>163</v>
      </c>
    </row>
    <row r="5603" spans="1:6" x14ac:dyDescent="0.15">
      <c r="A5603" s="12" t="s">
        <v>11316</v>
      </c>
      <c r="B5603" s="26" t="s">
        <v>11317</v>
      </c>
      <c r="C5603" s="13" t="s">
        <v>139</v>
      </c>
      <c r="D5603" s="12"/>
      <c r="E5603" s="14">
        <v>74100</v>
      </c>
      <c r="F5603" s="13" t="s">
        <v>163</v>
      </c>
    </row>
    <row r="5604" spans="1:6" x14ac:dyDescent="0.15">
      <c r="A5604" s="12" t="s">
        <v>11318</v>
      </c>
      <c r="B5604" s="26" t="s">
        <v>11319</v>
      </c>
      <c r="C5604" s="13" t="s">
        <v>139</v>
      </c>
      <c r="D5604" s="12"/>
      <c r="E5604" s="14">
        <v>9000</v>
      </c>
      <c r="F5604" s="13" t="s">
        <v>163</v>
      </c>
    </row>
    <row r="5605" spans="1:6" x14ac:dyDescent="0.15">
      <c r="A5605" s="12" t="s">
        <v>11320</v>
      </c>
      <c r="B5605" s="26" t="s">
        <v>11321</v>
      </c>
      <c r="C5605" s="13" t="s">
        <v>139</v>
      </c>
      <c r="D5605" s="12"/>
      <c r="E5605" s="14">
        <v>13500</v>
      </c>
      <c r="F5605" s="13" t="s">
        <v>163</v>
      </c>
    </row>
    <row r="5606" spans="1:6" x14ac:dyDescent="0.15">
      <c r="A5606" s="12" t="s">
        <v>11322</v>
      </c>
      <c r="B5606" s="26" t="s">
        <v>11323</v>
      </c>
      <c r="C5606" s="13" t="s">
        <v>139</v>
      </c>
      <c r="D5606" s="12"/>
      <c r="E5606" s="14">
        <v>37800</v>
      </c>
      <c r="F5606" s="13" t="s">
        <v>163</v>
      </c>
    </row>
    <row r="5607" spans="1:6" x14ac:dyDescent="0.15">
      <c r="A5607" s="12" t="s">
        <v>11324</v>
      </c>
      <c r="B5607" s="26" t="s">
        <v>11325</v>
      </c>
      <c r="C5607" s="13" t="s">
        <v>139</v>
      </c>
      <c r="D5607" s="13"/>
      <c r="E5607" s="14">
        <v>76119</v>
      </c>
      <c r="F5607" s="37" t="s">
        <v>163</v>
      </c>
    </row>
    <row r="5608" spans="1:6" x14ac:dyDescent="0.15">
      <c r="A5608" s="12" t="s">
        <v>11326</v>
      </c>
      <c r="B5608" s="26" t="s">
        <v>11327</v>
      </c>
      <c r="C5608" s="13" t="s">
        <v>139</v>
      </c>
      <c r="D5608" s="13"/>
      <c r="E5608" s="14">
        <v>97079</v>
      </c>
      <c r="F5608" s="37" t="s">
        <v>163</v>
      </c>
    </row>
    <row r="5609" spans="1:6" x14ac:dyDescent="0.15">
      <c r="A5609" s="12" t="s">
        <v>11328</v>
      </c>
      <c r="B5609" s="26" t="s">
        <v>11329</v>
      </c>
      <c r="C5609" s="13" t="s">
        <v>139</v>
      </c>
      <c r="D5609" s="12"/>
      <c r="E5609" s="14">
        <v>4552</v>
      </c>
      <c r="F5609" s="13" t="s">
        <v>163</v>
      </c>
    </row>
    <row r="5610" spans="1:6" x14ac:dyDescent="0.15">
      <c r="A5610" s="12" t="s">
        <v>11330</v>
      </c>
      <c r="B5610" s="26" t="s">
        <v>11331</v>
      </c>
      <c r="C5610" s="13" t="s">
        <v>139</v>
      </c>
      <c r="D5610" s="12"/>
      <c r="E5610" s="14">
        <v>0</v>
      </c>
      <c r="F5610" s="13" t="s">
        <v>163</v>
      </c>
    </row>
    <row r="5611" spans="1:6" x14ac:dyDescent="0.15">
      <c r="A5611" s="12" t="s">
        <v>11332</v>
      </c>
      <c r="B5611" s="26" t="s">
        <v>11333</v>
      </c>
      <c r="C5611" s="13" t="s">
        <v>139</v>
      </c>
      <c r="D5611" s="12"/>
      <c r="E5611" s="14">
        <v>15000</v>
      </c>
      <c r="F5611" s="13" t="s">
        <v>163</v>
      </c>
    </row>
    <row r="5612" spans="1:6" x14ac:dyDescent="0.15">
      <c r="A5612" s="12" t="s">
        <v>11334</v>
      </c>
      <c r="B5612" s="26" t="s">
        <v>11335</v>
      </c>
      <c r="C5612" s="13" t="s">
        <v>139</v>
      </c>
      <c r="D5612" s="12"/>
      <c r="E5612" s="14">
        <v>20000</v>
      </c>
      <c r="F5612" s="13" t="s">
        <v>163</v>
      </c>
    </row>
    <row r="5613" spans="1:6" x14ac:dyDescent="0.15">
      <c r="A5613" s="12" t="s">
        <v>11336</v>
      </c>
      <c r="B5613" s="26" t="s">
        <v>11337</v>
      </c>
      <c r="C5613" s="13" t="s">
        <v>139</v>
      </c>
      <c r="D5613" s="12"/>
      <c r="E5613" s="14">
        <v>7000</v>
      </c>
      <c r="F5613" s="13" t="s">
        <v>163</v>
      </c>
    </row>
    <row r="5614" spans="1:6" x14ac:dyDescent="0.15">
      <c r="A5614" s="12" t="s">
        <v>11338</v>
      </c>
      <c r="B5614" s="26" t="s">
        <v>11339</v>
      </c>
      <c r="C5614" s="13" t="s">
        <v>139</v>
      </c>
      <c r="D5614" s="12"/>
      <c r="E5614" s="14">
        <v>0</v>
      </c>
      <c r="F5614" s="13" t="s">
        <v>163</v>
      </c>
    </row>
    <row r="5615" spans="1:6" x14ac:dyDescent="0.15">
      <c r="A5615" s="12" t="s">
        <v>11340</v>
      </c>
      <c r="B5615" s="26" t="s">
        <v>11341</v>
      </c>
      <c r="C5615" s="13" t="s">
        <v>139</v>
      </c>
      <c r="D5615" s="12"/>
      <c r="E5615" s="14">
        <v>0</v>
      </c>
      <c r="F5615" s="13" t="s">
        <v>163</v>
      </c>
    </row>
    <row r="5616" spans="1:6" x14ac:dyDescent="0.15">
      <c r="A5616" s="12" t="s">
        <v>11342</v>
      </c>
      <c r="B5616" s="26" t="s">
        <v>11343</v>
      </c>
      <c r="C5616" s="13" t="s">
        <v>139</v>
      </c>
      <c r="D5616" s="12"/>
      <c r="E5616" s="14">
        <v>15000</v>
      </c>
      <c r="F5616" s="13" t="s">
        <v>163</v>
      </c>
    </row>
    <row r="5617" spans="1:6" x14ac:dyDescent="0.15">
      <c r="A5617" s="12" t="s">
        <v>11344</v>
      </c>
      <c r="B5617" s="26" t="s">
        <v>11345</v>
      </c>
      <c r="C5617" s="13" t="s">
        <v>139</v>
      </c>
      <c r="D5617" s="12"/>
      <c r="E5617" s="14">
        <v>25000</v>
      </c>
      <c r="F5617" s="13" t="s">
        <v>163</v>
      </c>
    </row>
    <row r="5618" spans="1:6" x14ac:dyDescent="0.15">
      <c r="A5618" s="12" t="s">
        <v>11346</v>
      </c>
      <c r="B5618" s="26" t="s">
        <v>11347</v>
      </c>
      <c r="C5618" s="13" t="s">
        <v>139</v>
      </c>
      <c r="D5618" s="12"/>
      <c r="E5618" s="14">
        <v>0</v>
      </c>
      <c r="F5618" s="13" t="s">
        <v>163</v>
      </c>
    </row>
    <row r="5619" spans="1:6" x14ac:dyDescent="0.15">
      <c r="A5619" s="12" t="s">
        <v>11348</v>
      </c>
      <c r="B5619" s="26" t="s">
        <v>11349</v>
      </c>
      <c r="C5619" s="13" t="s">
        <v>139</v>
      </c>
      <c r="D5619" s="12"/>
      <c r="E5619" s="14">
        <v>27220</v>
      </c>
      <c r="F5619" s="13" t="s">
        <v>163</v>
      </c>
    </row>
    <row r="5620" spans="1:6" x14ac:dyDescent="0.15">
      <c r="A5620" s="12" t="s">
        <v>11350</v>
      </c>
      <c r="B5620" s="26" t="s">
        <v>11351</v>
      </c>
      <c r="C5620" s="13" t="s">
        <v>139</v>
      </c>
      <c r="D5620" s="12"/>
      <c r="E5620" s="14">
        <v>0</v>
      </c>
      <c r="F5620" s="13" t="s">
        <v>163</v>
      </c>
    </row>
    <row r="5621" spans="1:6" x14ac:dyDescent="0.15">
      <c r="A5621" s="12" t="s">
        <v>11352</v>
      </c>
      <c r="B5621" s="26" t="s">
        <v>11353</v>
      </c>
      <c r="C5621" s="13" t="s">
        <v>139</v>
      </c>
      <c r="D5621" s="12"/>
      <c r="E5621" s="14">
        <v>10976</v>
      </c>
      <c r="F5621" s="13" t="s">
        <v>163</v>
      </c>
    </row>
    <row r="5622" spans="1:6" x14ac:dyDescent="0.15">
      <c r="A5622" s="12" t="s">
        <v>11354</v>
      </c>
      <c r="B5622" s="26" t="s">
        <v>11355</v>
      </c>
      <c r="C5622" s="13" t="s">
        <v>139</v>
      </c>
      <c r="D5622" s="12"/>
      <c r="E5622" s="14">
        <v>10976</v>
      </c>
      <c r="F5622" s="13" t="s">
        <v>163</v>
      </c>
    </row>
    <row r="5623" spans="1:6" x14ac:dyDescent="0.15">
      <c r="A5623" s="12" t="s">
        <v>11356</v>
      </c>
      <c r="B5623" s="26" t="s">
        <v>11357</v>
      </c>
      <c r="C5623" s="13" t="s">
        <v>139</v>
      </c>
      <c r="D5623" s="12"/>
      <c r="E5623" s="14">
        <v>28000</v>
      </c>
      <c r="F5623" s="13" t="s">
        <v>163</v>
      </c>
    </row>
    <row r="5624" spans="1:6" x14ac:dyDescent="0.15">
      <c r="A5624" s="12" t="s">
        <v>11358</v>
      </c>
      <c r="B5624" s="26" t="s">
        <v>11359</v>
      </c>
      <c r="C5624" s="13" t="s">
        <v>139</v>
      </c>
      <c r="D5624" s="12"/>
      <c r="E5624" s="14">
        <v>28000</v>
      </c>
      <c r="F5624" s="13" t="s">
        <v>163</v>
      </c>
    </row>
    <row r="5625" spans="1:6" x14ac:dyDescent="0.15">
      <c r="A5625" s="12" t="s">
        <v>11360</v>
      </c>
      <c r="B5625" s="26" t="s">
        <v>11361</v>
      </c>
      <c r="C5625" s="13" t="s">
        <v>139</v>
      </c>
      <c r="D5625" s="12"/>
      <c r="E5625" s="14">
        <v>30000</v>
      </c>
      <c r="F5625" s="13" t="s">
        <v>163</v>
      </c>
    </row>
    <row r="5626" spans="1:6" x14ac:dyDescent="0.15">
      <c r="A5626" s="12" t="s">
        <v>11362</v>
      </c>
      <c r="B5626" s="26" t="s">
        <v>11363</v>
      </c>
      <c r="C5626" s="13" t="s">
        <v>139</v>
      </c>
      <c r="D5626" s="12"/>
      <c r="E5626" s="14">
        <v>6586</v>
      </c>
      <c r="F5626" s="13" t="s">
        <v>163</v>
      </c>
    </row>
    <row r="5627" spans="1:6" x14ac:dyDescent="0.15">
      <c r="A5627" s="12" t="s">
        <v>11364</v>
      </c>
      <c r="B5627" s="26" t="s">
        <v>11365</v>
      </c>
      <c r="C5627" s="13" t="s">
        <v>139</v>
      </c>
      <c r="D5627" s="12"/>
      <c r="E5627" s="14">
        <v>52920</v>
      </c>
      <c r="F5627" s="13" t="s">
        <v>163</v>
      </c>
    </row>
    <row r="5628" spans="1:6" x14ac:dyDescent="0.15">
      <c r="A5628" s="12" t="s">
        <v>11366</v>
      </c>
      <c r="B5628" s="26" t="s">
        <v>11367</v>
      </c>
      <c r="C5628" s="13" t="s">
        <v>139</v>
      </c>
      <c r="D5628" s="12"/>
      <c r="E5628" s="14">
        <v>30000</v>
      </c>
      <c r="F5628" s="13" t="s">
        <v>163</v>
      </c>
    </row>
    <row r="5629" spans="1:6" x14ac:dyDescent="0.15">
      <c r="A5629" s="12" t="s">
        <v>11368</v>
      </c>
      <c r="B5629" s="26" t="s">
        <v>11369</v>
      </c>
      <c r="C5629" s="13" t="s">
        <v>139</v>
      </c>
      <c r="D5629" s="12"/>
      <c r="E5629" s="14">
        <v>37500</v>
      </c>
      <c r="F5629" s="13" t="s">
        <v>163</v>
      </c>
    </row>
    <row r="5630" spans="1:6" x14ac:dyDescent="0.15">
      <c r="A5630" s="12" t="s">
        <v>11370</v>
      </c>
      <c r="B5630" s="26" t="s">
        <v>11371</v>
      </c>
      <c r="C5630" s="13" t="s">
        <v>139</v>
      </c>
      <c r="D5630" s="12"/>
      <c r="E5630" s="14">
        <v>23600</v>
      </c>
      <c r="F5630" s="13" t="s">
        <v>163</v>
      </c>
    </row>
    <row r="5631" spans="1:6" x14ac:dyDescent="0.15">
      <c r="A5631" s="12" t="s">
        <v>11372</v>
      </c>
      <c r="B5631" s="26" t="s">
        <v>11373</v>
      </c>
      <c r="C5631" s="13" t="s">
        <v>139</v>
      </c>
      <c r="D5631" s="12"/>
      <c r="E5631" s="14">
        <v>30000</v>
      </c>
      <c r="F5631" s="13" t="s">
        <v>163</v>
      </c>
    </row>
    <row r="5632" spans="1:6" x14ac:dyDescent="0.15">
      <c r="A5632" s="12" t="s">
        <v>11374</v>
      </c>
      <c r="B5632" s="26" t="s">
        <v>11375</v>
      </c>
      <c r="C5632" s="13" t="s">
        <v>139</v>
      </c>
      <c r="D5632" s="12"/>
      <c r="E5632" s="14">
        <v>66150</v>
      </c>
      <c r="F5632" s="13" t="s">
        <v>163</v>
      </c>
    </row>
    <row r="5633" spans="1:6" x14ac:dyDescent="0.15">
      <c r="A5633" s="12" t="s">
        <v>11376</v>
      </c>
      <c r="B5633" s="26" t="s">
        <v>11377</v>
      </c>
      <c r="C5633" s="13" t="s">
        <v>139</v>
      </c>
      <c r="D5633" s="12"/>
      <c r="E5633" s="14">
        <v>10976</v>
      </c>
      <c r="F5633" s="13" t="s">
        <v>163</v>
      </c>
    </row>
    <row r="5634" spans="1:6" x14ac:dyDescent="0.15">
      <c r="A5634" s="12" t="s">
        <v>11378</v>
      </c>
      <c r="B5634" s="26" t="s">
        <v>11379</v>
      </c>
      <c r="C5634" s="13" t="s">
        <v>139</v>
      </c>
      <c r="D5634" s="12"/>
      <c r="E5634" s="14">
        <v>103740</v>
      </c>
      <c r="F5634" s="13" t="s">
        <v>163</v>
      </c>
    </row>
    <row r="5635" spans="1:6" x14ac:dyDescent="0.15">
      <c r="A5635" s="12" t="s">
        <v>11380</v>
      </c>
      <c r="B5635" s="26" t="s">
        <v>11381</v>
      </c>
      <c r="C5635" s="13" t="s">
        <v>139</v>
      </c>
      <c r="D5635" s="12"/>
      <c r="E5635" s="14">
        <v>10000</v>
      </c>
      <c r="F5635" s="13" t="s">
        <v>163</v>
      </c>
    </row>
    <row r="5636" spans="1:6" x14ac:dyDescent="0.15">
      <c r="A5636" s="12" t="s">
        <v>11382</v>
      </c>
      <c r="B5636" s="26" t="s">
        <v>11383</v>
      </c>
      <c r="C5636" s="13" t="s">
        <v>139</v>
      </c>
      <c r="D5636" s="12"/>
      <c r="E5636" s="14">
        <v>15000</v>
      </c>
      <c r="F5636" s="13" t="s">
        <v>163</v>
      </c>
    </row>
    <row r="5637" spans="1:6" x14ac:dyDescent="0.15">
      <c r="A5637" s="12" t="s">
        <v>11384</v>
      </c>
      <c r="B5637" s="26" t="s">
        <v>11385</v>
      </c>
      <c r="C5637" s="13" t="s">
        <v>139</v>
      </c>
      <c r="D5637" s="12"/>
      <c r="E5637" s="14">
        <v>52920</v>
      </c>
      <c r="F5637" s="13" t="s">
        <v>163</v>
      </c>
    </row>
    <row r="5638" spans="1:6" x14ac:dyDescent="0.15">
      <c r="A5638" s="12" t="s">
        <v>11386</v>
      </c>
      <c r="B5638" s="26" t="s">
        <v>11387</v>
      </c>
      <c r="C5638" s="13" t="s">
        <v>139</v>
      </c>
      <c r="D5638" s="13"/>
      <c r="E5638" s="14">
        <v>101116</v>
      </c>
      <c r="F5638" s="37" t="s">
        <v>163</v>
      </c>
    </row>
    <row r="5639" spans="1:6" x14ac:dyDescent="0.15">
      <c r="A5639" s="12" t="s">
        <v>11388</v>
      </c>
      <c r="B5639" s="26" t="s">
        <v>11389</v>
      </c>
      <c r="C5639" s="13" t="s">
        <v>139</v>
      </c>
      <c r="D5639" s="13"/>
      <c r="E5639" s="14">
        <v>123678</v>
      </c>
      <c r="F5639" s="37" t="s">
        <v>163</v>
      </c>
    </row>
    <row r="5640" spans="1:6" x14ac:dyDescent="0.15">
      <c r="A5640" s="12" t="s">
        <v>11390</v>
      </c>
      <c r="B5640" s="26" t="s">
        <v>11391</v>
      </c>
      <c r="C5640" s="13" t="s">
        <v>139</v>
      </c>
      <c r="D5640" s="12"/>
      <c r="E5640" s="14">
        <v>0</v>
      </c>
      <c r="F5640" s="13" t="s">
        <v>163</v>
      </c>
    </row>
    <row r="5641" spans="1:6" x14ac:dyDescent="0.15">
      <c r="A5641" s="12" t="s">
        <v>11392</v>
      </c>
      <c r="B5641" s="26" t="s">
        <v>11393</v>
      </c>
      <c r="C5641" s="13" t="s">
        <v>139</v>
      </c>
      <c r="D5641" s="12"/>
      <c r="E5641" s="14">
        <v>0</v>
      </c>
      <c r="F5641" s="13" t="s">
        <v>163</v>
      </c>
    </row>
    <row r="5642" spans="1:6" x14ac:dyDescent="0.15">
      <c r="A5642" s="12" t="s">
        <v>11394</v>
      </c>
      <c r="B5642" s="26" t="s">
        <v>11395</v>
      </c>
      <c r="C5642" s="13" t="s">
        <v>139</v>
      </c>
      <c r="D5642" s="12"/>
      <c r="E5642" s="14">
        <v>37350</v>
      </c>
      <c r="F5642" s="13" t="s">
        <v>163</v>
      </c>
    </row>
    <row r="5643" spans="1:6" x14ac:dyDescent="0.15">
      <c r="A5643" s="12" t="s">
        <v>11396</v>
      </c>
      <c r="B5643" s="26" t="s">
        <v>11397</v>
      </c>
      <c r="C5643" s="13" t="s">
        <v>139</v>
      </c>
      <c r="D5643" s="12"/>
      <c r="E5643" s="14">
        <v>0</v>
      </c>
      <c r="F5643" s="13" t="s">
        <v>163</v>
      </c>
    </row>
    <row r="5644" spans="1:6" x14ac:dyDescent="0.15">
      <c r="A5644" s="12" t="s">
        <v>11398</v>
      </c>
      <c r="B5644" s="26" t="s">
        <v>11399</v>
      </c>
      <c r="C5644" s="13" t="s">
        <v>139</v>
      </c>
      <c r="D5644" s="12"/>
      <c r="E5644" s="14">
        <v>0</v>
      </c>
      <c r="F5644" s="13" t="s">
        <v>163</v>
      </c>
    </row>
    <row r="5645" spans="1:6" x14ac:dyDescent="0.15">
      <c r="A5645" s="12" t="s">
        <v>11400</v>
      </c>
      <c r="B5645" s="26" t="s">
        <v>11401</v>
      </c>
      <c r="C5645" s="13" t="s">
        <v>139</v>
      </c>
      <c r="D5645" s="12"/>
      <c r="E5645" s="14">
        <v>37350</v>
      </c>
      <c r="F5645" s="13" t="s">
        <v>163</v>
      </c>
    </row>
    <row r="5646" spans="1:6" x14ac:dyDescent="0.15">
      <c r="A5646" s="12" t="s">
        <v>11402</v>
      </c>
      <c r="B5646" s="26" t="s">
        <v>11403</v>
      </c>
      <c r="C5646" s="13" t="s">
        <v>139</v>
      </c>
      <c r="D5646" s="12"/>
      <c r="E5646" s="14">
        <v>37350</v>
      </c>
      <c r="F5646" s="13" t="s">
        <v>163</v>
      </c>
    </row>
    <row r="5647" spans="1:6" x14ac:dyDescent="0.15">
      <c r="A5647" s="12" t="s">
        <v>11404</v>
      </c>
      <c r="B5647" s="26" t="s">
        <v>11405</v>
      </c>
      <c r="C5647" s="13" t="s">
        <v>139</v>
      </c>
      <c r="D5647" s="12"/>
      <c r="E5647" s="14">
        <v>5527</v>
      </c>
      <c r="F5647" s="13" t="s">
        <v>163</v>
      </c>
    </row>
    <row r="5648" spans="1:6" x14ac:dyDescent="0.15">
      <c r="A5648" s="12" t="s">
        <v>11406</v>
      </c>
      <c r="B5648" s="26" t="s">
        <v>11407</v>
      </c>
      <c r="C5648" s="13" t="s">
        <v>139</v>
      </c>
      <c r="D5648" s="12"/>
      <c r="E5648" s="14">
        <v>5527</v>
      </c>
      <c r="F5648" s="13" t="s">
        <v>163</v>
      </c>
    </row>
    <row r="5649" spans="1:6" x14ac:dyDescent="0.15">
      <c r="A5649" s="12" t="s">
        <v>11408</v>
      </c>
      <c r="B5649" s="26" t="s">
        <v>11409</v>
      </c>
      <c r="C5649" s="13" t="s">
        <v>139</v>
      </c>
      <c r="D5649" s="12"/>
      <c r="E5649" s="14">
        <v>15938</v>
      </c>
      <c r="F5649" s="13" t="s">
        <v>163</v>
      </c>
    </row>
    <row r="5650" spans="1:6" x14ac:dyDescent="0.15">
      <c r="A5650" s="12" t="s">
        <v>11410</v>
      </c>
      <c r="B5650" s="26" t="s">
        <v>11411</v>
      </c>
      <c r="C5650" s="13" t="s">
        <v>139</v>
      </c>
      <c r="D5650" s="12"/>
      <c r="E5650" s="14">
        <v>15938</v>
      </c>
      <c r="F5650" s="13" t="s">
        <v>163</v>
      </c>
    </row>
    <row r="5651" spans="1:6" x14ac:dyDescent="0.15">
      <c r="A5651" s="12" t="s">
        <v>11412</v>
      </c>
      <c r="B5651" s="26" t="s">
        <v>11413</v>
      </c>
      <c r="C5651" s="13" t="s">
        <v>139</v>
      </c>
      <c r="D5651" s="12"/>
      <c r="E5651" s="14">
        <v>0</v>
      </c>
      <c r="F5651" s="13" t="s">
        <v>163</v>
      </c>
    </row>
    <row r="5652" spans="1:6" x14ac:dyDescent="0.15">
      <c r="A5652" s="12" t="s">
        <v>11414</v>
      </c>
      <c r="B5652" s="26" t="s">
        <v>11415</v>
      </c>
      <c r="C5652" s="13" t="s">
        <v>139</v>
      </c>
      <c r="D5652" s="12"/>
      <c r="E5652" s="14">
        <v>0</v>
      </c>
      <c r="F5652" s="13" t="s">
        <v>163</v>
      </c>
    </row>
    <row r="5653" spans="1:6" x14ac:dyDescent="0.15">
      <c r="A5653" s="12" t="s">
        <v>11416</v>
      </c>
      <c r="B5653" s="26" t="s">
        <v>11417</v>
      </c>
      <c r="C5653" s="13" t="s">
        <v>139</v>
      </c>
      <c r="D5653" s="12"/>
      <c r="E5653" s="14">
        <v>0</v>
      </c>
      <c r="F5653" s="13" t="s">
        <v>163</v>
      </c>
    </row>
    <row r="5654" spans="1:6" x14ac:dyDescent="0.15">
      <c r="A5654" s="12" t="s">
        <v>11418</v>
      </c>
      <c r="B5654" s="26" t="s">
        <v>11419</v>
      </c>
      <c r="C5654" s="13" t="s">
        <v>139</v>
      </c>
      <c r="D5654" s="12"/>
      <c r="E5654" s="14">
        <v>0</v>
      </c>
      <c r="F5654" s="13" t="s">
        <v>163</v>
      </c>
    </row>
    <row r="5655" spans="1:6" x14ac:dyDescent="0.15">
      <c r="A5655" s="12" t="s">
        <v>11420</v>
      </c>
      <c r="B5655" s="26" t="s">
        <v>11421</v>
      </c>
      <c r="C5655" s="13" t="s">
        <v>139</v>
      </c>
      <c r="D5655" s="12"/>
      <c r="E5655" s="14">
        <v>0</v>
      </c>
      <c r="F5655" s="13" t="s">
        <v>163</v>
      </c>
    </row>
    <row r="5656" spans="1:6" x14ac:dyDescent="0.15">
      <c r="A5656" s="12" t="s">
        <v>11422</v>
      </c>
      <c r="B5656" s="26" t="s">
        <v>11423</v>
      </c>
      <c r="C5656" s="13" t="s">
        <v>139</v>
      </c>
      <c r="D5656" s="12"/>
      <c r="E5656" s="14">
        <v>0</v>
      </c>
      <c r="F5656" s="13" t="s">
        <v>163</v>
      </c>
    </row>
    <row r="5657" spans="1:6" x14ac:dyDescent="0.15">
      <c r="A5657" s="12" t="s">
        <v>11424</v>
      </c>
      <c r="B5657" s="26" t="s">
        <v>11425</v>
      </c>
      <c r="C5657" s="13" t="s">
        <v>139</v>
      </c>
      <c r="D5657" s="12"/>
      <c r="E5657" s="14">
        <v>0</v>
      </c>
      <c r="F5657" s="13" t="s">
        <v>163</v>
      </c>
    </row>
    <row r="5658" spans="1:6" x14ac:dyDescent="0.15">
      <c r="A5658" s="12" t="s">
        <v>11426</v>
      </c>
      <c r="B5658" s="26" t="s">
        <v>11427</v>
      </c>
      <c r="C5658" s="13" t="s">
        <v>139</v>
      </c>
      <c r="D5658" s="12"/>
      <c r="E5658" s="14">
        <v>0</v>
      </c>
      <c r="F5658" s="13" t="s">
        <v>163</v>
      </c>
    </row>
    <row r="5659" spans="1:6" x14ac:dyDescent="0.15">
      <c r="A5659" s="12" t="s">
        <v>11428</v>
      </c>
      <c r="B5659" s="26" t="s">
        <v>11429</v>
      </c>
      <c r="C5659" s="13" t="s">
        <v>139</v>
      </c>
      <c r="D5659" s="12"/>
      <c r="E5659" s="14">
        <v>0</v>
      </c>
      <c r="F5659" s="13" t="s">
        <v>163</v>
      </c>
    </row>
    <row r="5660" spans="1:6" x14ac:dyDescent="0.15">
      <c r="A5660" s="12" t="s">
        <v>11430</v>
      </c>
      <c r="B5660" s="26" t="s">
        <v>11431</v>
      </c>
      <c r="C5660" s="13" t="s">
        <v>139</v>
      </c>
      <c r="D5660" s="12"/>
      <c r="E5660" s="14">
        <v>0</v>
      </c>
      <c r="F5660" s="13" t="s">
        <v>163</v>
      </c>
    </row>
    <row r="5661" spans="1:6" x14ac:dyDescent="0.15">
      <c r="A5661" s="12" t="s">
        <v>11432</v>
      </c>
      <c r="B5661" s="26" t="s">
        <v>11433</v>
      </c>
      <c r="C5661" s="13" t="s">
        <v>139</v>
      </c>
      <c r="D5661" s="12"/>
      <c r="E5661" s="14">
        <v>0</v>
      </c>
      <c r="F5661" s="13" t="s">
        <v>163</v>
      </c>
    </row>
    <row r="5662" spans="1:6" x14ac:dyDescent="0.15">
      <c r="A5662" s="12" t="s">
        <v>11434</v>
      </c>
      <c r="B5662" s="26" t="s">
        <v>11435</v>
      </c>
      <c r="C5662" s="13" t="s">
        <v>139</v>
      </c>
      <c r="D5662" s="12"/>
      <c r="E5662" s="14">
        <v>0</v>
      </c>
      <c r="F5662" s="13" t="s">
        <v>163</v>
      </c>
    </row>
    <row r="5663" spans="1:6" x14ac:dyDescent="0.15">
      <c r="A5663" s="12" t="s">
        <v>11436</v>
      </c>
      <c r="B5663" s="26" t="s">
        <v>11437</v>
      </c>
      <c r="C5663" s="13" t="s">
        <v>139</v>
      </c>
      <c r="D5663" s="12"/>
      <c r="E5663" s="14">
        <v>0</v>
      </c>
      <c r="F5663" s="13" t="s">
        <v>163</v>
      </c>
    </row>
    <row r="5664" spans="1:6" x14ac:dyDescent="0.15">
      <c r="A5664" s="12" t="s">
        <v>11438</v>
      </c>
      <c r="B5664" s="26" t="s">
        <v>11439</v>
      </c>
      <c r="C5664" s="13" t="s">
        <v>139</v>
      </c>
      <c r="D5664" s="12"/>
      <c r="E5664" s="14">
        <v>0</v>
      </c>
      <c r="F5664" s="13" t="s">
        <v>163</v>
      </c>
    </row>
    <row r="5665" spans="1:6" x14ac:dyDescent="0.15">
      <c r="A5665" s="12" t="s">
        <v>11440</v>
      </c>
      <c r="B5665" s="26" t="s">
        <v>11441</v>
      </c>
      <c r="C5665" s="13" t="s">
        <v>139</v>
      </c>
      <c r="D5665" s="12"/>
      <c r="E5665" s="14">
        <v>0</v>
      </c>
      <c r="F5665" s="13" t="s">
        <v>163</v>
      </c>
    </row>
    <row r="5666" spans="1:6" x14ac:dyDescent="0.15">
      <c r="A5666" s="12" t="s">
        <v>11442</v>
      </c>
      <c r="B5666" s="26" t="s">
        <v>11443</v>
      </c>
      <c r="C5666" s="13" t="s">
        <v>139</v>
      </c>
      <c r="D5666" s="12"/>
      <c r="E5666" s="14">
        <v>0</v>
      </c>
      <c r="F5666" s="13" t="s">
        <v>163</v>
      </c>
    </row>
    <row r="5667" spans="1:6" x14ac:dyDescent="0.15">
      <c r="A5667" s="12" t="s">
        <v>11444</v>
      </c>
      <c r="B5667" s="26" t="s">
        <v>11445</v>
      </c>
      <c r="C5667" s="13" t="s">
        <v>139</v>
      </c>
      <c r="D5667" s="12"/>
      <c r="E5667" s="14">
        <v>0</v>
      </c>
      <c r="F5667" s="13" t="s">
        <v>163</v>
      </c>
    </row>
    <row r="5668" spans="1:6" x14ac:dyDescent="0.15">
      <c r="A5668" s="12" t="s">
        <v>11446</v>
      </c>
      <c r="B5668" s="26" t="s">
        <v>11447</v>
      </c>
      <c r="C5668" s="13" t="s">
        <v>139</v>
      </c>
      <c r="D5668" s="12"/>
      <c r="E5668" s="14">
        <v>0</v>
      </c>
      <c r="F5668" s="13" t="s">
        <v>163</v>
      </c>
    </row>
    <row r="5669" spans="1:6" x14ac:dyDescent="0.15">
      <c r="A5669" s="12" t="s">
        <v>11448</v>
      </c>
      <c r="B5669" s="26" t="s">
        <v>11449</v>
      </c>
      <c r="C5669" s="13" t="s">
        <v>139</v>
      </c>
      <c r="D5669" s="12"/>
      <c r="E5669" s="14">
        <v>40125</v>
      </c>
      <c r="F5669" s="13" t="s">
        <v>163</v>
      </c>
    </row>
    <row r="5670" spans="1:6" x14ac:dyDescent="0.15">
      <c r="A5670" s="12" t="s">
        <v>11450</v>
      </c>
      <c r="B5670" s="26" t="s">
        <v>11451</v>
      </c>
      <c r="C5670" s="13" t="s">
        <v>139</v>
      </c>
      <c r="D5670" s="12"/>
      <c r="E5670" s="14">
        <v>40125</v>
      </c>
      <c r="F5670" s="13" t="s">
        <v>163</v>
      </c>
    </row>
    <row r="5671" spans="1:6" x14ac:dyDescent="0.15">
      <c r="A5671" s="12" t="s">
        <v>11452</v>
      </c>
      <c r="B5671" s="26" t="s">
        <v>11453</v>
      </c>
      <c r="C5671" s="13" t="s">
        <v>139</v>
      </c>
      <c r="D5671" s="12"/>
      <c r="E5671" s="14">
        <v>50400</v>
      </c>
      <c r="F5671" s="13" t="s">
        <v>163</v>
      </c>
    </row>
    <row r="5672" spans="1:6" x14ac:dyDescent="0.15">
      <c r="A5672" s="12" t="s">
        <v>11454</v>
      </c>
      <c r="B5672" s="26" t="s">
        <v>11455</v>
      </c>
      <c r="C5672" s="13" t="s">
        <v>139</v>
      </c>
      <c r="D5672" s="12"/>
      <c r="E5672" s="14">
        <v>50400</v>
      </c>
      <c r="F5672" s="13" t="s">
        <v>163</v>
      </c>
    </row>
    <row r="5673" spans="1:6" x14ac:dyDescent="0.15">
      <c r="A5673" s="12" t="s">
        <v>11456</v>
      </c>
      <c r="B5673" s="26" t="s">
        <v>11457</v>
      </c>
      <c r="C5673" s="13" t="s">
        <v>139</v>
      </c>
      <c r="D5673" s="12"/>
      <c r="E5673" s="14">
        <v>78000</v>
      </c>
      <c r="F5673" s="13" t="s">
        <v>163</v>
      </c>
    </row>
    <row r="5674" spans="1:6" x14ac:dyDescent="0.15">
      <c r="A5674" s="12" t="s">
        <v>11458</v>
      </c>
      <c r="B5674" s="26" t="s">
        <v>11459</v>
      </c>
      <c r="C5674" s="13" t="s">
        <v>139</v>
      </c>
      <c r="D5674" s="12"/>
      <c r="E5674" s="14">
        <v>78000</v>
      </c>
      <c r="F5674" s="13" t="s">
        <v>163</v>
      </c>
    </row>
    <row r="5675" spans="1:6" x14ac:dyDescent="0.15">
      <c r="A5675" s="12" t="s">
        <v>11460</v>
      </c>
      <c r="B5675" s="26" t="s">
        <v>11461</v>
      </c>
      <c r="C5675" s="13" t="s">
        <v>139</v>
      </c>
      <c r="D5675" s="12"/>
      <c r="E5675" s="14">
        <v>11250</v>
      </c>
      <c r="F5675" s="13" t="s">
        <v>163</v>
      </c>
    </row>
    <row r="5676" spans="1:6" x14ac:dyDescent="0.15">
      <c r="A5676" s="12" t="s">
        <v>11462</v>
      </c>
      <c r="B5676" s="26" t="s">
        <v>11463</v>
      </c>
      <c r="C5676" s="13" t="s">
        <v>139</v>
      </c>
      <c r="D5676" s="12"/>
      <c r="E5676" s="14">
        <v>11250</v>
      </c>
      <c r="F5676" s="13" t="s">
        <v>163</v>
      </c>
    </row>
    <row r="5677" spans="1:6" x14ac:dyDescent="0.15">
      <c r="A5677" s="12" t="s">
        <v>11464</v>
      </c>
      <c r="B5677" s="26" t="s">
        <v>11465</v>
      </c>
      <c r="C5677" s="13" t="s">
        <v>139</v>
      </c>
      <c r="D5677" s="13"/>
      <c r="E5677" s="14">
        <v>170364</v>
      </c>
      <c r="F5677" s="37" t="s">
        <v>163</v>
      </c>
    </row>
    <row r="5678" spans="1:6" x14ac:dyDescent="0.15">
      <c r="A5678" s="12" t="s">
        <v>11466</v>
      </c>
      <c r="B5678" s="26" t="s">
        <v>11467</v>
      </c>
      <c r="C5678" s="13" t="s">
        <v>139</v>
      </c>
      <c r="D5678" s="12"/>
      <c r="E5678" s="14">
        <v>5527</v>
      </c>
      <c r="F5678" s="13" t="s">
        <v>163</v>
      </c>
    </row>
    <row r="5679" spans="1:6" x14ac:dyDescent="0.15">
      <c r="A5679" s="12" t="s">
        <v>11468</v>
      </c>
      <c r="B5679" s="26" t="s">
        <v>11469</v>
      </c>
      <c r="C5679" s="13" t="s">
        <v>139</v>
      </c>
      <c r="D5679" s="12"/>
      <c r="E5679" s="14">
        <v>0</v>
      </c>
      <c r="F5679" s="13" t="s">
        <v>163</v>
      </c>
    </row>
    <row r="5680" spans="1:6" x14ac:dyDescent="0.15">
      <c r="A5680" s="12" t="s">
        <v>11470</v>
      </c>
      <c r="B5680" s="26" t="s">
        <v>11471</v>
      </c>
      <c r="C5680" s="13" t="s">
        <v>139</v>
      </c>
      <c r="D5680" s="12"/>
      <c r="E5680" s="14">
        <v>15938</v>
      </c>
      <c r="F5680" s="13" t="s">
        <v>163</v>
      </c>
    </row>
    <row r="5681" spans="1:6" x14ac:dyDescent="0.15">
      <c r="A5681" s="12" t="s">
        <v>11472</v>
      </c>
      <c r="B5681" s="26" t="s">
        <v>11473</v>
      </c>
      <c r="C5681" s="13" t="s">
        <v>139</v>
      </c>
      <c r="D5681" s="12"/>
      <c r="E5681" s="14">
        <v>20000</v>
      </c>
      <c r="F5681" s="13" t="s">
        <v>163</v>
      </c>
    </row>
    <row r="5682" spans="1:6" x14ac:dyDescent="0.15">
      <c r="A5682" s="12" t="s">
        <v>11474</v>
      </c>
      <c r="B5682" s="26" t="s">
        <v>11475</v>
      </c>
      <c r="C5682" s="13" t="s">
        <v>139</v>
      </c>
      <c r="D5682" s="12"/>
      <c r="E5682" s="14">
        <v>8750</v>
      </c>
      <c r="F5682" s="13" t="s">
        <v>163</v>
      </c>
    </row>
    <row r="5683" spans="1:6" x14ac:dyDescent="0.15">
      <c r="A5683" s="12" t="s">
        <v>11476</v>
      </c>
      <c r="B5683" s="26" t="s">
        <v>11477</v>
      </c>
      <c r="C5683" s="13" t="s">
        <v>139</v>
      </c>
      <c r="D5683" s="12"/>
      <c r="E5683" s="14">
        <v>41500</v>
      </c>
      <c r="F5683" s="13" t="s">
        <v>163</v>
      </c>
    </row>
    <row r="5684" spans="1:6" x14ac:dyDescent="0.15">
      <c r="A5684" s="12" t="s">
        <v>11478</v>
      </c>
      <c r="B5684" s="26" t="s">
        <v>11479</v>
      </c>
      <c r="C5684" s="13" t="s">
        <v>139</v>
      </c>
      <c r="D5684" s="12"/>
      <c r="E5684" s="14">
        <v>0</v>
      </c>
      <c r="F5684" s="13" t="s">
        <v>163</v>
      </c>
    </row>
    <row r="5685" spans="1:6" x14ac:dyDescent="0.15">
      <c r="A5685" s="12" t="s">
        <v>11480</v>
      </c>
      <c r="B5685" s="26" t="s">
        <v>11481</v>
      </c>
      <c r="C5685" s="13" t="s">
        <v>139</v>
      </c>
      <c r="D5685" s="12"/>
      <c r="E5685" s="14">
        <v>0</v>
      </c>
      <c r="F5685" s="13" t="s">
        <v>163</v>
      </c>
    </row>
    <row r="5686" spans="1:6" x14ac:dyDescent="0.15">
      <c r="A5686" s="12" t="s">
        <v>11482</v>
      </c>
      <c r="B5686" s="26" t="s">
        <v>11483</v>
      </c>
      <c r="C5686" s="13" t="s">
        <v>139</v>
      </c>
      <c r="D5686" s="12"/>
      <c r="E5686" s="14">
        <v>16800</v>
      </c>
      <c r="F5686" s="13" t="s">
        <v>163</v>
      </c>
    </row>
    <row r="5687" spans="1:6" x14ac:dyDescent="0.15">
      <c r="A5687" s="12" t="s">
        <v>11484</v>
      </c>
      <c r="B5687" s="26" t="s">
        <v>11485</v>
      </c>
      <c r="C5687" s="13" t="s">
        <v>139</v>
      </c>
      <c r="D5687" s="12"/>
      <c r="E5687" s="14">
        <v>16000</v>
      </c>
      <c r="F5687" s="13" t="s">
        <v>163</v>
      </c>
    </row>
    <row r="5688" spans="1:6" x14ac:dyDescent="0.15">
      <c r="A5688" s="12" t="s">
        <v>11486</v>
      </c>
      <c r="B5688" s="26" t="s">
        <v>11487</v>
      </c>
      <c r="C5688" s="13" t="s">
        <v>139</v>
      </c>
      <c r="D5688" s="12"/>
      <c r="E5688" s="14">
        <v>26250</v>
      </c>
      <c r="F5688" s="13" t="s">
        <v>163</v>
      </c>
    </row>
    <row r="5689" spans="1:6" x14ac:dyDescent="0.15">
      <c r="A5689" s="12" t="s">
        <v>11488</v>
      </c>
      <c r="B5689" s="26" t="s">
        <v>11489</v>
      </c>
      <c r="C5689" s="13" t="s">
        <v>139</v>
      </c>
      <c r="D5689" s="12"/>
      <c r="E5689" s="14">
        <v>0</v>
      </c>
      <c r="F5689" s="13" t="s">
        <v>163</v>
      </c>
    </row>
    <row r="5690" spans="1:6" x14ac:dyDescent="0.15">
      <c r="A5690" s="12" t="s">
        <v>11490</v>
      </c>
      <c r="B5690" s="26" t="s">
        <v>11491</v>
      </c>
      <c r="C5690" s="13" t="s">
        <v>139</v>
      </c>
      <c r="D5690" s="12"/>
      <c r="E5690" s="14">
        <v>40125</v>
      </c>
      <c r="F5690" s="13" t="s">
        <v>163</v>
      </c>
    </row>
    <row r="5691" spans="1:6" x14ac:dyDescent="0.15">
      <c r="A5691" s="12" t="s">
        <v>11492</v>
      </c>
      <c r="B5691" s="26" t="s">
        <v>11493</v>
      </c>
      <c r="C5691" s="13" t="s">
        <v>139</v>
      </c>
      <c r="D5691" s="13"/>
      <c r="E5691" s="14">
        <v>206938</v>
      </c>
      <c r="F5691" s="37" t="s">
        <v>163</v>
      </c>
    </row>
    <row r="5692" spans="1:6" x14ac:dyDescent="0.15">
      <c r="A5692" s="12" t="s">
        <v>11494</v>
      </c>
      <c r="B5692" s="26" t="s">
        <v>11495</v>
      </c>
      <c r="C5692" s="13" t="s">
        <v>139</v>
      </c>
      <c r="D5692" s="12"/>
      <c r="E5692" s="14">
        <v>0</v>
      </c>
      <c r="F5692" s="13" t="s">
        <v>163</v>
      </c>
    </row>
    <row r="5693" spans="1:6" x14ac:dyDescent="0.15">
      <c r="A5693" s="12" t="s">
        <v>11496</v>
      </c>
      <c r="B5693" s="26" t="s">
        <v>11497</v>
      </c>
      <c r="C5693" s="13" t="s">
        <v>139</v>
      </c>
      <c r="D5693" s="12"/>
      <c r="E5693" s="14">
        <v>13830</v>
      </c>
      <c r="F5693" s="13" t="s">
        <v>163</v>
      </c>
    </row>
    <row r="5694" spans="1:6" x14ac:dyDescent="0.15">
      <c r="A5694" s="12" t="s">
        <v>11498</v>
      </c>
      <c r="B5694" s="26" t="s">
        <v>11499</v>
      </c>
      <c r="C5694" s="13" t="s">
        <v>139</v>
      </c>
      <c r="D5694" s="12"/>
      <c r="E5694" s="14">
        <v>13830</v>
      </c>
      <c r="F5694" s="13" t="s">
        <v>163</v>
      </c>
    </row>
    <row r="5695" spans="1:6" x14ac:dyDescent="0.15">
      <c r="A5695" s="12" t="s">
        <v>11500</v>
      </c>
      <c r="B5695" s="26" t="s">
        <v>11501</v>
      </c>
      <c r="C5695" s="13" t="s">
        <v>139</v>
      </c>
      <c r="D5695" s="12"/>
      <c r="E5695" s="14">
        <v>31500</v>
      </c>
      <c r="F5695" s="13" t="s">
        <v>163</v>
      </c>
    </row>
    <row r="5696" spans="1:6" x14ac:dyDescent="0.15">
      <c r="A5696" s="12" t="s">
        <v>11502</v>
      </c>
      <c r="B5696" s="26" t="s">
        <v>11503</v>
      </c>
      <c r="C5696" s="13" t="s">
        <v>139</v>
      </c>
      <c r="D5696" s="12"/>
      <c r="E5696" s="14">
        <v>31500</v>
      </c>
      <c r="F5696" s="13" t="s">
        <v>163</v>
      </c>
    </row>
    <row r="5697" spans="1:6" x14ac:dyDescent="0.15">
      <c r="A5697" s="12" t="s">
        <v>11504</v>
      </c>
      <c r="B5697" s="26" t="s">
        <v>11505</v>
      </c>
      <c r="C5697" s="13" t="s">
        <v>139</v>
      </c>
      <c r="D5697" s="12"/>
      <c r="E5697" s="14">
        <v>29750</v>
      </c>
      <c r="F5697" s="13" t="s">
        <v>163</v>
      </c>
    </row>
    <row r="5698" spans="1:6" x14ac:dyDescent="0.15">
      <c r="A5698" s="12" t="s">
        <v>11506</v>
      </c>
      <c r="B5698" s="26" t="s">
        <v>11507</v>
      </c>
      <c r="C5698" s="13" t="s">
        <v>139</v>
      </c>
      <c r="D5698" s="12"/>
      <c r="E5698" s="14">
        <v>8298</v>
      </c>
      <c r="F5698" s="13" t="s">
        <v>163</v>
      </c>
    </row>
    <row r="5699" spans="1:6" x14ac:dyDescent="0.15">
      <c r="A5699" s="12" t="s">
        <v>11508</v>
      </c>
      <c r="B5699" s="26" t="s">
        <v>11509</v>
      </c>
      <c r="C5699" s="13" t="s">
        <v>139</v>
      </c>
      <c r="D5699" s="12"/>
      <c r="E5699" s="14">
        <v>50400</v>
      </c>
      <c r="F5699" s="13" t="s">
        <v>163</v>
      </c>
    </row>
    <row r="5700" spans="1:6" x14ac:dyDescent="0.15">
      <c r="A5700" s="12" t="s">
        <v>11510</v>
      </c>
      <c r="B5700" s="26" t="s">
        <v>11511</v>
      </c>
      <c r="C5700" s="13" t="s">
        <v>139</v>
      </c>
      <c r="D5700" s="13"/>
      <c r="E5700" s="14">
        <v>50400</v>
      </c>
      <c r="F5700" s="37" t="s">
        <v>163</v>
      </c>
    </row>
    <row r="5701" spans="1:6" x14ac:dyDescent="0.15">
      <c r="A5701" s="12" t="s">
        <v>11512</v>
      </c>
      <c r="B5701" s="26" t="s">
        <v>11513</v>
      </c>
      <c r="C5701" s="13" t="s">
        <v>139</v>
      </c>
      <c r="D5701" s="12"/>
      <c r="E5701" s="14">
        <v>31500</v>
      </c>
      <c r="F5701" s="13" t="s">
        <v>163</v>
      </c>
    </row>
    <row r="5702" spans="1:6" x14ac:dyDescent="0.15">
      <c r="A5702" s="12" t="s">
        <v>11514</v>
      </c>
      <c r="B5702" s="26" t="s">
        <v>11515</v>
      </c>
      <c r="C5702" s="13" t="s">
        <v>139</v>
      </c>
      <c r="D5702" s="13"/>
      <c r="E5702" s="14">
        <v>52603</v>
      </c>
      <c r="F5702" s="37" t="s">
        <v>163</v>
      </c>
    </row>
    <row r="5703" spans="1:6" x14ac:dyDescent="0.15">
      <c r="A5703" s="12" t="s">
        <v>11516</v>
      </c>
      <c r="B5703" s="26" t="s">
        <v>11517</v>
      </c>
      <c r="C5703" s="13" t="s">
        <v>139</v>
      </c>
      <c r="D5703" s="12"/>
      <c r="E5703" s="14">
        <v>39375</v>
      </c>
      <c r="F5703" s="13" t="s">
        <v>163</v>
      </c>
    </row>
    <row r="5704" spans="1:6" x14ac:dyDescent="0.15">
      <c r="A5704" s="12" t="s">
        <v>11518</v>
      </c>
      <c r="B5704" s="26" t="s">
        <v>11519</v>
      </c>
      <c r="C5704" s="13" t="s">
        <v>139</v>
      </c>
      <c r="D5704" s="12"/>
      <c r="E5704" s="14">
        <v>23400</v>
      </c>
      <c r="F5704" s="13" t="s">
        <v>163</v>
      </c>
    </row>
    <row r="5705" spans="1:6" x14ac:dyDescent="0.15">
      <c r="A5705" s="12" t="s">
        <v>11520</v>
      </c>
      <c r="B5705" s="26" t="s">
        <v>11521</v>
      </c>
      <c r="C5705" s="13" t="s">
        <v>139</v>
      </c>
      <c r="D5705" s="12"/>
      <c r="E5705" s="14">
        <v>29750</v>
      </c>
      <c r="F5705" s="13" t="s">
        <v>163</v>
      </c>
    </row>
    <row r="5706" spans="1:6" x14ac:dyDescent="0.15">
      <c r="A5706" s="12" t="s">
        <v>11522</v>
      </c>
      <c r="B5706" s="26" t="s">
        <v>11523</v>
      </c>
      <c r="C5706" s="13" t="s">
        <v>139</v>
      </c>
      <c r="D5706" s="12"/>
      <c r="E5706" s="14">
        <v>63000</v>
      </c>
      <c r="F5706" s="13" t="s">
        <v>163</v>
      </c>
    </row>
    <row r="5707" spans="1:6" x14ac:dyDescent="0.15">
      <c r="A5707" s="12" t="s">
        <v>11524</v>
      </c>
      <c r="B5707" s="26" t="s">
        <v>11525</v>
      </c>
      <c r="C5707" s="13" t="s">
        <v>139</v>
      </c>
      <c r="D5707" s="12"/>
      <c r="E5707" s="14">
        <v>13830</v>
      </c>
      <c r="F5707" s="13" t="s">
        <v>163</v>
      </c>
    </row>
    <row r="5708" spans="1:6" x14ac:dyDescent="0.15">
      <c r="A5708" s="12" t="s">
        <v>11526</v>
      </c>
      <c r="B5708" s="26" t="s">
        <v>11527</v>
      </c>
      <c r="C5708" s="13" t="s">
        <v>139</v>
      </c>
      <c r="D5708" s="12"/>
      <c r="E5708" s="14">
        <v>78000</v>
      </c>
      <c r="F5708" s="13" t="s">
        <v>163</v>
      </c>
    </row>
    <row r="5709" spans="1:6" x14ac:dyDescent="0.15">
      <c r="A5709" s="12" t="s">
        <v>11528</v>
      </c>
      <c r="B5709" s="26" t="s">
        <v>11529</v>
      </c>
      <c r="C5709" s="13" t="s">
        <v>139</v>
      </c>
      <c r="D5709" s="12"/>
      <c r="E5709" s="14">
        <v>11250</v>
      </c>
      <c r="F5709" s="13" t="s">
        <v>163</v>
      </c>
    </row>
    <row r="5710" spans="1:6" x14ac:dyDescent="0.15">
      <c r="A5710" s="12" t="s">
        <v>11530</v>
      </c>
      <c r="B5710" s="26" t="s">
        <v>11531</v>
      </c>
      <c r="C5710" s="13" t="s">
        <v>139</v>
      </c>
      <c r="D5710" s="12"/>
      <c r="E5710" s="14">
        <v>18000</v>
      </c>
      <c r="F5710" s="13" t="s">
        <v>163</v>
      </c>
    </row>
    <row r="5711" spans="1:6" x14ac:dyDescent="0.15">
      <c r="A5711" s="12" t="s">
        <v>11532</v>
      </c>
      <c r="B5711" s="26" t="s">
        <v>11533</v>
      </c>
      <c r="C5711" s="13" t="s">
        <v>139</v>
      </c>
      <c r="D5711" s="12"/>
      <c r="E5711" s="14">
        <v>50400</v>
      </c>
      <c r="F5711" s="13" t="s">
        <v>163</v>
      </c>
    </row>
    <row r="5712" spans="1:6" x14ac:dyDescent="0.15">
      <c r="A5712" s="12" t="s">
        <v>11534</v>
      </c>
      <c r="B5712" s="26" t="s">
        <v>11535</v>
      </c>
      <c r="C5712" s="13" t="s">
        <v>139</v>
      </c>
      <c r="D5712" s="13"/>
      <c r="E5712" s="14">
        <v>115606</v>
      </c>
      <c r="F5712" s="37" t="s">
        <v>163</v>
      </c>
    </row>
    <row r="5713" spans="1:6" x14ac:dyDescent="0.15">
      <c r="A5713" s="12" t="s">
        <v>11536</v>
      </c>
      <c r="B5713" s="26" t="s">
        <v>11537</v>
      </c>
      <c r="C5713" s="13" t="s">
        <v>139</v>
      </c>
      <c r="D5713" s="13"/>
      <c r="E5713" s="14">
        <v>122964</v>
      </c>
      <c r="F5713" s="37" t="s">
        <v>163</v>
      </c>
    </row>
    <row r="5714" spans="1:6" x14ac:dyDescent="0.15">
      <c r="A5714" s="12" t="s">
        <v>11538</v>
      </c>
      <c r="B5714" s="26" t="s">
        <v>11539</v>
      </c>
      <c r="C5714" s="13" t="s">
        <v>139</v>
      </c>
      <c r="D5714" s="12"/>
      <c r="E5714" s="14">
        <v>7738</v>
      </c>
      <c r="F5714" s="13" t="s">
        <v>163</v>
      </c>
    </row>
    <row r="5715" spans="1:6" x14ac:dyDescent="0.15">
      <c r="A5715" s="12" t="s">
        <v>11540</v>
      </c>
      <c r="B5715" s="26" t="s">
        <v>11541</v>
      </c>
      <c r="C5715" s="13" t="s">
        <v>139</v>
      </c>
      <c r="D5715" s="12"/>
      <c r="E5715" s="14">
        <v>0</v>
      </c>
      <c r="F5715" s="13" t="s">
        <v>163</v>
      </c>
    </row>
    <row r="5716" spans="1:6" x14ac:dyDescent="0.15">
      <c r="A5716" s="12" t="s">
        <v>11542</v>
      </c>
      <c r="B5716" s="26" t="s">
        <v>11543</v>
      </c>
      <c r="C5716" s="13" t="s">
        <v>139</v>
      </c>
      <c r="D5716" s="12"/>
      <c r="E5716" s="14">
        <v>18750</v>
      </c>
      <c r="F5716" s="13" t="s">
        <v>163</v>
      </c>
    </row>
    <row r="5717" spans="1:6" x14ac:dyDescent="0.15">
      <c r="A5717" s="12" t="s">
        <v>11544</v>
      </c>
      <c r="B5717" s="26" t="s">
        <v>11545</v>
      </c>
      <c r="C5717" s="13" t="s">
        <v>139</v>
      </c>
      <c r="D5717" s="12"/>
      <c r="E5717" s="14">
        <v>20000</v>
      </c>
      <c r="F5717" s="13" t="s">
        <v>163</v>
      </c>
    </row>
    <row r="5718" spans="1:6" x14ac:dyDescent="0.15">
      <c r="A5718" s="12" t="s">
        <v>11546</v>
      </c>
      <c r="B5718" s="26" t="s">
        <v>11547</v>
      </c>
      <c r="C5718" s="13" t="s">
        <v>139</v>
      </c>
      <c r="D5718" s="12"/>
      <c r="E5718" s="14">
        <v>9700</v>
      </c>
      <c r="F5718" s="13" t="s">
        <v>163</v>
      </c>
    </row>
    <row r="5719" spans="1:6" x14ac:dyDescent="0.15">
      <c r="A5719" s="12" t="s">
        <v>11548</v>
      </c>
      <c r="B5719" s="26" t="s">
        <v>11549</v>
      </c>
      <c r="C5719" s="13" t="s">
        <v>139</v>
      </c>
      <c r="D5719" s="12"/>
      <c r="E5719" s="14">
        <v>0</v>
      </c>
      <c r="F5719" s="13" t="s">
        <v>163</v>
      </c>
    </row>
    <row r="5720" spans="1:6" x14ac:dyDescent="0.15">
      <c r="A5720" s="12" t="s">
        <v>11550</v>
      </c>
      <c r="B5720" s="26" t="s">
        <v>11551</v>
      </c>
      <c r="C5720" s="13" t="s">
        <v>139</v>
      </c>
      <c r="D5720" s="12"/>
      <c r="E5720" s="14">
        <v>0</v>
      </c>
      <c r="F5720" s="13" t="s">
        <v>163</v>
      </c>
    </row>
    <row r="5721" spans="1:6" x14ac:dyDescent="0.15">
      <c r="A5721" s="12" t="s">
        <v>11552</v>
      </c>
      <c r="B5721" s="26" t="s">
        <v>11553</v>
      </c>
      <c r="C5721" s="13" t="s">
        <v>139</v>
      </c>
      <c r="D5721" s="12"/>
      <c r="E5721" s="14">
        <v>20000</v>
      </c>
      <c r="F5721" s="13" t="s">
        <v>163</v>
      </c>
    </row>
    <row r="5722" spans="1:6" x14ac:dyDescent="0.15">
      <c r="A5722" s="12" t="s">
        <v>11554</v>
      </c>
      <c r="B5722" s="26" t="s">
        <v>11555</v>
      </c>
      <c r="C5722" s="13" t="s">
        <v>139</v>
      </c>
      <c r="D5722" s="12"/>
      <c r="E5722" s="14">
        <v>35000</v>
      </c>
      <c r="F5722" s="13" t="s">
        <v>163</v>
      </c>
    </row>
    <row r="5723" spans="1:6" x14ac:dyDescent="0.15">
      <c r="A5723" s="12" t="s">
        <v>11556</v>
      </c>
      <c r="B5723" s="26" t="s">
        <v>11557</v>
      </c>
      <c r="C5723" s="13" t="s">
        <v>139</v>
      </c>
      <c r="D5723" s="12"/>
      <c r="E5723" s="14">
        <v>0</v>
      </c>
      <c r="F5723" s="13" t="s">
        <v>163</v>
      </c>
    </row>
    <row r="5724" spans="1:6" x14ac:dyDescent="0.15">
      <c r="A5724" s="12" t="s">
        <v>11558</v>
      </c>
      <c r="B5724" s="26" t="s">
        <v>11559</v>
      </c>
      <c r="C5724" s="13" t="s">
        <v>139</v>
      </c>
      <c r="D5724" s="12"/>
      <c r="E5724" s="14">
        <v>45000</v>
      </c>
      <c r="F5724" s="13" t="s">
        <v>163</v>
      </c>
    </row>
    <row r="5725" spans="1:6" x14ac:dyDescent="0.15">
      <c r="A5725" s="12" t="s">
        <v>11560</v>
      </c>
      <c r="B5725" s="26" t="s">
        <v>11561</v>
      </c>
      <c r="C5725" s="13" t="s">
        <v>139</v>
      </c>
      <c r="D5725" s="12"/>
      <c r="E5725" s="14">
        <v>0</v>
      </c>
      <c r="F5725" s="13" t="s">
        <v>163</v>
      </c>
    </row>
    <row r="5726" spans="1:6" x14ac:dyDescent="0.15">
      <c r="A5726" s="12" t="s">
        <v>11562</v>
      </c>
      <c r="B5726" s="26" t="s">
        <v>11563</v>
      </c>
      <c r="C5726" s="13" t="s">
        <v>139</v>
      </c>
      <c r="D5726" s="12"/>
      <c r="E5726" s="14">
        <v>15366</v>
      </c>
      <c r="F5726" s="13" t="s">
        <v>163</v>
      </c>
    </row>
    <row r="5727" spans="1:6" x14ac:dyDescent="0.15">
      <c r="A5727" s="12" t="s">
        <v>11564</v>
      </c>
      <c r="B5727" s="26" t="s">
        <v>11565</v>
      </c>
      <c r="C5727" s="13" t="s">
        <v>139</v>
      </c>
      <c r="D5727" s="12"/>
      <c r="E5727" s="14">
        <v>15366</v>
      </c>
      <c r="F5727" s="13" t="s">
        <v>163</v>
      </c>
    </row>
    <row r="5728" spans="1:6" x14ac:dyDescent="0.15">
      <c r="A5728" s="12" t="s">
        <v>11566</v>
      </c>
      <c r="B5728" s="26" t="s">
        <v>11567</v>
      </c>
      <c r="C5728" s="13" t="s">
        <v>139</v>
      </c>
      <c r="D5728" s="12"/>
      <c r="E5728" s="14">
        <v>35000</v>
      </c>
      <c r="F5728" s="13" t="s">
        <v>163</v>
      </c>
    </row>
    <row r="5729" spans="1:6" x14ac:dyDescent="0.15">
      <c r="A5729" s="12" t="s">
        <v>11568</v>
      </c>
      <c r="B5729" s="26" t="s">
        <v>11569</v>
      </c>
      <c r="C5729" s="13" t="s">
        <v>139</v>
      </c>
      <c r="D5729" s="12"/>
      <c r="E5729" s="14">
        <v>35000</v>
      </c>
      <c r="F5729" s="13" t="s">
        <v>163</v>
      </c>
    </row>
    <row r="5730" spans="1:6" x14ac:dyDescent="0.15">
      <c r="A5730" s="12" t="s">
        <v>11570</v>
      </c>
      <c r="B5730" s="26" t="s">
        <v>11571</v>
      </c>
      <c r="C5730" s="13" t="s">
        <v>139</v>
      </c>
      <c r="D5730" s="12"/>
      <c r="E5730" s="14">
        <v>35000</v>
      </c>
      <c r="F5730" s="13" t="s">
        <v>163</v>
      </c>
    </row>
    <row r="5731" spans="1:6" x14ac:dyDescent="0.15">
      <c r="A5731" s="12" t="s">
        <v>11572</v>
      </c>
      <c r="B5731" s="26" t="s">
        <v>11573</v>
      </c>
      <c r="C5731" s="13" t="s">
        <v>139</v>
      </c>
      <c r="D5731" s="12"/>
      <c r="E5731" s="14">
        <v>9220</v>
      </c>
      <c r="F5731" s="13" t="s">
        <v>163</v>
      </c>
    </row>
    <row r="5732" spans="1:6" x14ac:dyDescent="0.15">
      <c r="A5732" s="12" t="s">
        <v>11574</v>
      </c>
      <c r="B5732" s="26" t="s">
        <v>11575</v>
      </c>
      <c r="C5732" s="13" t="s">
        <v>139</v>
      </c>
      <c r="D5732" s="12"/>
      <c r="E5732" s="14">
        <v>70560</v>
      </c>
      <c r="F5732" s="13" t="s">
        <v>163</v>
      </c>
    </row>
    <row r="5733" spans="1:6" x14ac:dyDescent="0.15">
      <c r="A5733" s="12" t="s">
        <v>11576</v>
      </c>
      <c r="B5733" s="26" t="s">
        <v>11577</v>
      </c>
      <c r="C5733" s="13" t="s">
        <v>139</v>
      </c>
      <c r="D5733" s="12"/>
      <c r="E5733" s="14">
        <v>35000</v>
      </c>
      <c r="F5733" s="13" t="s">
        <v>163</v>
      </c>
    </row>
    <row r="5734" spans="1:6" x14ac:dyDescent="0.15">
      <c r="A5734" s="12" t="s">
        <v>11578</v>
      </c>
      <c r="B5734" s="26" t="s">
        <v>11579</v>
      </c>
      <c r="C5734" s="13" t="s">
        <v>139</v>
      </c>
      <c r="D5734" s="12"/>
      <c r="E5734" s="14">
        <v>43750</v>
      </c>
      <c r="F5734" s="13" t="s">
        <v>163</v>
      </c>
    </row>
    <row r="5735" spans="1:6" x14ac:dyDescent="0.15">
      <c r="A5735" s="12" t="s">
        <v>11580</v>
      </c>
      <c r="B5735" s="26" t="s">
        <v>11581</v>
      </c>
      <c r="C5735" s="13" t="s">
        <v>139</v>
      </c>
      <c r="D5735" s="12"/>
      <c r="E5735" s="14">
        <v>27525</v>
      </c>
      <c r="F5735" s="13" t="s">
        <v>163</v>
      </c>
    </row>
    <row r="5736" spans="1:6" x14ac:dyDescent="0.15">
      <c r="A5736" s="12" t="s">
        <v>11582</v>
      </c>
      <c r="B5736" s="26" t="s">
        <v>11583</v>
      </c>
      <c r="C5736" s="13" t="s">
        <v>139</v>
      </c>
      <c r="D5736" s="12"/>
      <c r="E5736" s="14">
        <v>35000</v>
      </c>
      <c r="F5736" s="13" t="s">
        <v>163</v>
      </c>
    </row>
    <row r="5737" spans="1:6" x14ac:dyDescent="0.15">
      <c r="A5737" s="12" t="s">
        <v>11584</v>
      </c>
      <c r="B5737" s="26" t="s">
        <v>11585</v>
      </c>
      <c r="C5737" s="13" t="s">
        <v>139</v>
      </c>
      <c r="D5737" s="12"/>
      <c r="E5737" s="14">
        <v>88200</v>
      </c>
      <c r="F5737" s="13" t="s">
        <v>163</v>
      </c>
    </row>
    <row r="5738" spans="1:6" x14ac:dyDescent="0.15">
      <c r="A5738" s="12" t="s">
        <v>11586</v>
      </c>
      <c r="B5738" s="26" t="s">
        <v>11587</v>
      </c>
      <c r="C5738" s="13" t="s">
        <v>139</v>
      </c>
      <c r="D5738" s="12"/>
      <c r="E5738" s="14">
        <v>15366</v>
      </c>
      <c r="F5738" s="13" t="s">
        <v>163</v>
      </c>
    </row>
    <row r="5739" spans="1:6" x14ac:dyDescent="0.15">
      <c r="A5739" s="12" t="s">
        <v>11588</v>
      </c>
      <c r="B5739" s="26" t="s">
        <v>11589</v>
      </c>
      <c r="C5739" s="13" t="s">
        <v>139</v>
      </c>
      <c r="D5739" s="12"/>
      <c r="E5739" s="14">
        <v>109200</v>
      </c>
      <c r="F5739" s="13" t="s">
        <v>163</v>
      </c>
    </row>
    <row r="5740" spans="1:6" x14ac:dyDescent="0.15">
      <c r="A5740" s="12" t="s">
        <v>11590</v>
      </c>
      <c r="B5740" s="26" t="s">
        <v>11591</v>
      </c>
      <c r="C5740" s="13" t="s">
        <v>139</v>
      </c>
      <c r="D5740" s="12"/>
      <c r="E5740" s="14">
        <v>12500</v>
      </c>
      <c r="F5740" s="13" t="s">
        <v>163</v>
      </c>
    </row>
    <row r="5741" spans="1:6" x14ac:dyDescent="0.15">
      <c r="A5741" s="12" t="s">
        <v>11592</v>
      </c>
      <c r="B5741" s="26" t="s">
        <v>11593</v>
      </c>
      <c r="C5741" s="13" t="s">
        <v>139</v>
      </c>
      <c r="D5741" s="12"/>
      <c r="E5741" s="14">
        <v>20000</v>
      </c>
      <c r="F5741" s="13" t="s">
        <v>163</v>
      </c>
    </row>
    <row r="5742" spans="1:6" x14ac:dyDescent="0.15">
      <c r="A5742" s="12" t="s">
        <v>11594</v>
      </c>
      <c r="B5742" s="26" t="s">
        <v>11595</v>
      </c>
      <c r="C5742" s="13" t="s">
        <v>139</v>
      </c>
      <c r="D5742" s="12"/>
      <c r="E5742" s="14">
        <v>70560</v>
      </c>
      <c r="F5742" s="13" t="s">
        <v>163</v>
      </c>
    </row>
    <row r="5743" spans="1:6" x14ac:dyDescent="0.15">
      <c r="A5743" s="12" t="s">
        <v>11596</v>
      </c>
      <c r="B5743" s="26" t="s">
        <v>11597</v>
      </c>
      <c r="C5743" s="13" t="s">
        <v>139</v>
      </c>
      <c r="D5743" s="13"/>
      <c r="E5743" s="14">
        <v>143426</v>
      </c>
      <c r="F5743" s="37" t="s">
        <v>163</v>
      </c>
    </row>
    <row r="5744" spans="1:6" x14ac:dyDescent="0.15">
      <c r="A5744" s="12" t="s">
        <v>11598</v>
      </c>
      <c r="B5744" s="26" t="s">
        <v>11599</v>
      </c>
      <c r="C5744" s="13" t="s">
        <v>139</v>
      </c>
      <c r="D5744" s="13"/>
      <c r="E5744" s="14">
        <v>152938</v>
      </c>
      <c r="F5744" s="37" t="s">
        <v>163</v>
      </c>
    </row>
    <row r="5745" spans="1:6" x14ac:dyDescent="0.15">
      <c r="A5745" s="12" t="s">
        <v>11600</v>
      </c>
      <c r="B5745" s="26" t="s">
        <v>11601</v>
      </c>
      <c r="C5745" s="13" t="s">
        <v>139</v>
      </c>
      <c r="D5745" s="12"/>
      <c r="E5745" s="14">
        <v>0</v>
      </c>
      <c r="F5745" s="13" t="s">
        <v>163</v>
      </c>
    </row>
    <row r="5746" spans="1:6" x14ac:dyDescent="0.15">
      <c r="A5746" s="12" t="s">
        <v>11602</v>
      </c>
      <c r="B5746" s="26" t="s">
        <v>11603</v>
      </c>
      <c r="C5746" s="13" t="s">
        <v>139</v>
      </c>
      <c r="D5746" s="12"/>
      <c r="E5746" s="14">
        <v>0</v>
      </c>
      <c r="F5746" s="13" t="s">
        <v>163</v>
      </c>
    </row>
    <row r="5747" spans="1:6" x14ac:dyDescent="0.15">
      <c r="A5747" s="12" t="s">
        <v>11604</v>
      </c>
      <c r="B5747" s="26" t="s">
        <v>11605</v>
      </c>
      <c r="C5747" s="13" t="s">
        <v>139</v>
      </c>
      <c r="D5747" s="12"/>
      <c r="E5747" s="14">
        <v>44447</v>
      </c>
      <c r="F5747" s="13" t="s">
        <v>163</v>
      </c>
    </row>
    <row r="5748" spans="1:6" x14ac:dyDescent="0.15">
      <c r="A5748" s="12" t="s">
        <v>11606</v>
      </c>
      <c r="B5748" s="26" t="s">
        <v>11607</v>
      </c>
      <c r="C5748" s="13" t="s">
        <v>139</v>
      </c>
      <c r="D5748" s="12"/>
      <c r="E5748" s="14">
        <v>0</v>
      </c>
      <c r="F5748" s="13" t="s">
        <v>163</v>
      </c>
    </row>
    <row r="5749" spans="1:6" x14ac:dyDescent="0.15">
      <c r="A5749" s="12" t="s">
        <v>11608</v>
      </c>
      <c r="B5749" s="26" t="s">
        <v>11609</v>
      </c>
      <c r="C5749" s="13" t="s">
        <v>139</v>
      </c>
      <c r="D5749" s="12"/>
      <c r="E5749" s="14">
        <v>0</v>
      </c>
      <c r="F5749" s="13" t="s">
        <v>163</v>
      </c>
    </row>
    <row r="5750" spans="1:6" x14ac:dyDescent="0.15">
      <c r="A5750" s="12" t="s">
        <v>11610</v>
      </c>
      <c r="B5750" s="26" t="s">
        <v>11611</v>
      </c>
      <c r="C5750" s="13" t="s">
        <v>139</v>
      </c>
      <c r="D5750" s="12"/>
      <c r="E5750" s="14">
        <v>44447</v>
      </c>
      <c r="F5750" s="13" t="s">
        <v>163</v>
      </c>
    </row>
    <row r="5751" spans="1:6" x14ac:dyDescent="0.15">
      <c r="A5751" s="12" t="s">
        <v>11612</v>
      </c>
      <c r="B5751" s="26" t="s">
        <v>11613</v>
      </c>
      <c r="C5751" s="13" t="s">
        <v>139</v>
      </c>
      <c r="D5751" s="12"/>
      <c r="E5751" s="14">
        <v>44447</v>
      </c>
      <c r="F5751" s="13" t="s">
        <v>163</v>
      </c>
    </row>
    <row r="5752" spans="1:6" x14ac:dyDescent="0.15">
      <c r="A5752" s="12" t="s">
        <v>11614</v>
      </c>
      <c r="B5752" s="26" t="s">
        <v>11615</v>
      </c>
      <c r="C5752" s="13" t="s">
        <v>139</v>
      </c>
      <c r="D5752" s="12"/>
      <c r="E5752" s="14">
        <v>9396</v>
      </c>
      <c r="F5752" s="13" t="s">
        <v>163</v>
      </c>
    </row>
    <row r="5753" spans="1:6" x14ac:dyDescent="0.15">
      <c r="A5753" s="12" t="s">
        <v>11616</v>
      </c>
      <c r="B5753" s="26" t="s">
        <v>11617</v>
      </c>
      <c r="C5753" s="13" t="s">
        <v>139</v>
      </c>
      <c r="D5753" s="12"/>
      <c r="E5753" s="14">
        <v>9396</v>
      </c>
      <c r="F5753" s="13" t="s">
        <v>163</v>
      </c>
    </row>
    <row r="5754" spans="1:6" x14ac:dyDescent="0.15">
      <c r="A5754" s="12" t="s">
        <v>11618</v>
      </c>
      <c r="B5754" s="26" t="s">
        <v>11619</v>
      </c>
      <c r="C5754" s="13" t="s">
        <v>139</v>
      </c>
      <c r="D5754" s="12"/>
      <c r="E5754" s="14">
        <v>19890</v>
      </c>
      <c r="F5754" s="13" t="s">
        <v>163</v>
      </c>
    </row>
    <row r="5755" spans="1:6" x14ac:dyDescent="0.15">
      <c r="A5755" s="12" t="s">
        <v>11620</v>
      </c>
      <c r="B5755" s="26" t="s">
        <v>11621</v>
      </c>
      <c r="C5755" s="13" t="s">
        <v>139</v>
      </c>
      <c r="D5755" s="12"/>
      <c r="E5755" s="14">
        <v>19890</v>
      </c>
      <c r="F5755" s="13" t="s">
        <v>163</v>
      </c>
    </row>
    <row r="5756" spans="1:6" x14ac:dyDescent="0.15">
      <c r="A5756" s="12" t="s">
        <v>11622</v>
      </c>
      <c r="B5756" s="26" t="s">
        <v>11623</v>
      </c>
      <c r="C5756" s="13" t="s">
        <v>139</v>
      </c>
      <c r="D5756" s="12"/>
      <c r="E5756" s="14">
        <v>0</v>
      </c>
      <c r="F5756" s="13" t="s">
        <v>163</v>
      </c>
    </row>
    <row r="5757" spans="1:6" x14ac:dyDescent="0.15">
      <c r="A5757" s="12" t="s">
        <v>11624</v>
      </c>
      <c r="B5757" s="26" t="s">
        <v>11625</v>
      </c>
      <c r="C5757" s="13" t="s">
        <v>139</v>
      </c>
      <c r="D5757" s="12"/>
      <c r="E5757" s="14">
        <v>0</v>
      </c>
      <c r="F5757" s="13" t="s">
        <v>163</v>
      </c>
    </row>
    <row r="5758" spans="1:6" x14ac:dyDescent="0.15">
      <c r="A5758" s="12" t="s">
        <v>11626</v>
      </c>
      <c r="B5758" s="26" t="s">
        <v>11627</v>
      </c>
      <c r="C5758" s="13" t="s">
        <v>139</v>
      </c>
      <c r="D5758" s="12"/>
      <c r="E5758" s="14">
        <v>0</v>
      </c>
      <c r="F5758" s="13" t="s">
        <v>163</v>
      </c>
    </row>
    <row r="5759" spans="1:6" x14ac:dyDescent="0.15">
      <c r="A5759" s="12" t="s">
        <v>11628</v>
      </c>
      <c r="B5759" s="26" t="s">
        <v>11629</v>
      </c>
      <c r="C5759" s="13" t="s">
        <v>139</v>
      </c>
      <c r="D5759" s="12"/>
      <c r="E5759" s="14">
        <v>0</v>
      </c>
      <c r="F5759" s="13" t="s">
        <v>163</v>
      </c>
    </row>
    <row r="5760" spans="1:6" x14ac:dyDescent="0.15">
      <c r="A5760" s="12" t="s">
        <v>11630</v>
      </c>
      <c r="B5760" s="26" t="s">
        <v>11631</v>
      </c>
      <c r="C5760" s="13" t="s">
        <v>139</v>
      </c>
      <c r="D5760" s="12"/>
      <c r="E5760" s="14">
        <v>0</v>
      </c>
      <c r="F5760" s="13" t="s">
        <v>163</v>
      </c>
    </row>
    <row r="5761" spans="1:6" x14ac:dyDescent="0.15">
      <c r="A5761" s="12" t="s">
        <v>11632</v>
      </c>
      <c r="B5761" s="26" t="s">
        <v>11633</v>
      </c>
      <c r="C5761" s="13" t="s">
        <v>139</v>
      </c>
      <c r="D5761" s="12"/>
      <c r="E5761" s="14">
        <v>0</v>
      </c>
      <c r="F5761" s="13" t="s">
        <v>163</v>
      </c>
    </row>
    <row r="5762" spans="1:6" x14ac:dyDescent="0.15">
      <c r="A5762" s="12" t="s">
        <v>11634</v>
      </c>
      <c r="B5762" s="26" t="s">
        <v>11635</v>
      </c>
      <c r="C5762" s="13" t="s">
        <v>139</v>
      </c>
      <c r="D5762" s="12"/>
      <c r="E5762" s="14">
        <v>0</v>
      </c>
      <c r="F5762" s="13" t="s">
        <v>163</v>
      </c>
    </row>
    <row r="5763" spans="1:6" x14ac:dyDescent="0.15">
      <c r="A5763" s="12" t="s">
        <v>11636</v>
      </c>
      <c r="B5763" s="26" t="s">
        <v>11637</v>
      </c>
      <c r="C5763" s="13" t="s">
        <v>139</v>
      </c>
      <c r="D5763" s="12"/>
      <c r="E5763" s="14">
        <v>0</v>
      </c>
      <c r="F5763" s="13" t="s">
        <v>163</v>
      </c>
    </row>
    <row r="5764" spans="1:6" x14ac:dyDescent="0.15">
      <c r="A5764" s="12" t="s">
        <v>11638</v>
      </c>
      <c r="B5764" s="26" t="s">
        <v>11639</v>
      </c>
      <c r="C5764" s="13" t="s">
        <v>139</v>
      </c>
      <c r="D5764" s="12"/>
      <c r="E5764" s="14">
        <v>0</v>
      </c>
      <c r="F5764" s="13" t="s">
        <v>163</v>
      </c>
    </row>
    <row r="5765" spans="1:6" x14ac:dyDescent="0.15">
      <c r="A5765" s="12" t="s">
        <v>11640</v>
      </c>
      <c r="B5765" s="26" t="s">
        <v>11641</v>
      </c>
      <c r="C5765" s="13" t="s">
        <v>139</v>
      </c>
      <c r="D5765" s="12"/>
      <c r="E5765" s="14">
        <v>0</v>
      </c>
      <c r="F5765" s="13" t="s">
        <v>163</v>
      </c>
    </row>
    <row r="5766" spans="1:6" x14ac:dyDescent="0.15">
      <c r="A5766" s="12" t="s">
        <v>11642</v>
      </c>
      <c r="B5766" s="26" t="s">
        <v>11643</v>
      </c>
      <c r="C5766" s="13" t="s">
        <v>139</v>
      </c>
      <c r="D5766" s="12"/>
      <c r="E5766" s="14">
        <v>0</v>
      </c>
      <c r="F5766" s="13" t="s">
        <v>163</v>
      </c>
    </row>
    <row r="5767" spans="1:6" x14ac:dyDescent="0.15">
      <c r="A5767" s="12" t="s">
        <v>11644</v>
      </c>
      <c r="B5767" s="26" t="s">
        <v>11645</v>
      </c>
      <c r="C5767" s="13" t="s">
        <v>139</v>
      </c>
      <c r="D5767" s="12"/>
      <c r="E5767" s="14">
        <v>0</v>
      </c>
      <c r="F5767" s="13" t="s">
        <v>163</v>
      </c>
    </row>
    <row r="5768" spans="1:6" x14ac:dyDescent="0.15">
      <c r="A5768" s="12" t="s">
        <v>11646</v>
      </c>
      <c r="B5768" s="26" t="s">
        <v>11647</v>
      </c>
      <c r="C5768" s="13" t="s">
        <v>139</v>
      </c>
      <c r="D5768" s="12"/>
      <c r="E5768" s="14">
        <v>0</v>
      </c>
      <c r="F5768" s="13" t="s">
        <v>163</v>
      </c>
    </row>
    <row r="5769" spans="1:6" x14ac:dyDescent="0.15">
      <c r="A5769" s="12" t="s">
        <v>11648</v>
      </c>
      <c r="B5769" s="26" t="s">
        <v>11649</v>
      </c>
      <c r="C5769" s="13" t="s">
        <v>139</v>
      </c>
      <c r="D5769" s="12"/>
      <c r="E5769" s="14">
        <v>0</v>
      </c>
      <c r="F5769" s="13" t="s">
        <v>163</v>
      </c>
    </row>
    <row r="5770" spans="1:6" x14ac:dyDescent="0.15">
      <c r="A5770" s="12" t="s">
        <v>11650</v>
      </c>
      <c r="B5770" s="26" t="s">
        <v>11651</v>
      </c>
      <c r="C5770" s="13" t="s">
        <v>139</v>
      </c>
      <c r="D5770" s="12"/>
      <c r="E5770" s="14">
        <v>0</v>
      </c>
      <c r="F5770" s="13" t="s">
        <v>163</v>
      </c>
    </row>
    <row r="5771" spans="1:6" x14ac:dyDescent="0.15">
      <c r="A5771" s="12" t="s">
        <v>11652</v>
      </c>
      <c r="B5771" s="26" t="s">
        <v>11653</v>
      </c>
      <c r="C5771" s="13" t="s">
        <v>139</v>
      </c>
      <c r="D5771" s="12"/>
      <c r="E5771" s="14">
        <v>0</v>
      </c>
      <c r="F5771" s="13" t="s">
        <v>163</v>
      </c>
    </row>
    <row r="5772" spans="1:6" x14ac:dyDescent="0.15">
      <c r="A5772" s="12" t="s">
        <v>11654</v>
      </c>
      <c r="B5772" s="26" t="s">
        <v>11655</v>
      </c>
      <c r="C5772" s="13" t="s">
        <v>139</v>
      </c>
      <c r="D5772" s="12"/>
      <c r="E5772" s="14">
        <v>0</v>
      </c>
      <c r="F5772" s="13" t="s">
        <v>163</v>
      </c>
    </row>
    <row r="5773" spans="1:6" x14ac:dyDescent="0.15">
      <c r="A5773" s="12" t="s">
        <v>11656</v>
      </c>
      <c r="B5773" s="26" t="s">
        <v>11657</v>
      </c>
      <c r="C5773" s="13" t="s">
        <v>139</v>
      </c>
      <c r="D5773" s="12"/>
      <c r="E5773" s="14">
        <v>0</v>
      </c>
      <c r="F5773" s="13" t="s">
        <v>163</v>
      </c>
    </row>
    <row r="5774" spans="1:6" x14ac:dyDescent="0.15">
      <c r="A5774" s="12" t="s">
        <v>11658</v>
      </c>
      <c r="B5774" s="26" t="s">
        <v>11659</v>
      </c>
      <c r="C5774" s="13" t="s">
        <v>139</v>
      </c>
      <c r="D5774" s="12"/>
      <c r="E5774" s="14">
        <v>50490</v>
      </c>
      <c r="F5774" s="13" t="s">
        <v>163</v>
      </c>
    </row>
    <row r="5775" spans="1:6" x14ac:dyDescent="0.15">
      <c r="A5775" s="12" t="s">
        <v>11660</v>
      </c>
      <c r="B5775" s="26" t="s">
        <v>11661</v>
      </c>
      <c r="C5775" s="13" t="s">
        <v>139</v>
      </c>
      <c r="D5775" s="12"/>
      <c r="E5775" s="14">
        <v>50490</v>
      </c>
      <c r="F5775" s="13" t="s">
        <v>163</v>
      </c>
    </row>
    <row r="5776" spans="1:6" x14ac:dyDescent="0.15">
      <c r="A5776" s="12" t="s">
        <v>11662</v>
      </c>
      <c r="B5776" s="26" t="s">
        <v>11663</v>
      </c>
      <c r="C5776" s="13" t="s">
        <v>139</v>
      </c>
      <c r="D5776" s="12"/>
      <c r="E5776" s="14">
        <v>72000</v>
      </c>
      <c r="F5776" s="13" t="s">
        <v>163</v>
      </c>
    </row>
    <row r="5777" spans="1:6" x14ac:dyDescent="0.15">
      <c r="A5777" s="12" t="s">
        <v>11664</v>
      </c>
      <c r="B5777" s="26" t="s">
        <v>11665</v>
      </c>
      <c r="C5777" s="13" t="s">
        <v>139</v>
      </c>
      <c r="D5777" s="12"/>
      <c r="E5777" s="14">
        <v>72000</v>
      </c>
      <c r="F5777" s="13" t="s">
        <v>163</v>
      </c>
    </row>
    <row r="5778" spans="1:6" x14ac:dyDescent="0.15">
      <c r="A5778" s="12" t="s">
        <v>11666</v>
      </c>
      <c r="B5778" s="26" t="s">
        <v>11667</v>
      </c>
      <c r="C5778" s="13" t="s">
        <v>139</v>
      </c>
      <c r="D5778" s="12"/>
      <c r="E5778" s="14">
        <v>92300</v>
      </c>
      <c r="F5778" s="13" t="s">
        <v>163</v>
      </c>
    </row>
    <row r="5779" spans="1:6" x14ac:dyDescent="0.15">
      <c r="A5779" s="12" t="s">
        <v>11668</v>
      </c>
      <c r="B5779" s="26" t="s">
        <v>11669</v>
      </c>
      <c r="C5779" s="13" t="s">
        <v>139</v>
      </c>
      <c r="D5779" s="12"/>
      <c r="E5779" s="14">
        <v>92300</v>
      </c>
      <c r="F5779" s="13" t="s">
        <v>163</v>
      </c>
    </row>
    <row r="5780" spans="1:6" x14ac:dyDescent="0.15">
      <c r="A5780" s="12" t="s">
        <v>11670</v>
      </c>
      <c r="B5780" s="26" t="s">
        <v>11671</v>
      </c>
      <c r="C5780" s="13" t="s">
        <v>139</v>
      </c>
      <c r="D5780" s="12"/>
      <c r="E5780" s="14">
        <v>14000</v>
      </c>
      <c r="F5780" s="13" t="s">
        <v>163</v>
      </c>
    </row>
    <row r="5781" spans="1:6" x14ac:dyDescent="0.15">
      <c r="A5781" s="12" t="s">
        <v>11672</v>
      </c>
      <c r="B5781" s="26" t="s">
        <v>11673</v>
      </c>
      <c r="C5781" s="13" t="s">
        <v>139</v>
      </c>
      <c r="D5781" s="12"/>
      <c r="E5781" s="14">
        <v>14000</v>
      </c>
      <c r="F5781" s="13" t="s">
        <v>163</v>
      </c>
    </row>
    <row r="5782" spans="1:6" x14ac:dyDescent="0.15">
      <c r="A5782" s="12" t="s">
        <v>11674</v>
      </c>
      <c r="B5782" s="26" t="s">
        <v>11675</v>
      </c>
      <c r="C5782" s="13" t="s">
        <v>139</v>
      </c>
      <c r="D5782" s="12"/>
      <c r="E5782" s="14">
        <v>9396</v>
      </c>
      <c r="F5782" s="13" t="s">
        <v>163</v>
      </c>
    </row>
    <row r="5783" spans="1:6" x14ac:dyDescent="0.15">
      <c r="A5783" s="12" t="s">
        <v>11676</v>
      </c>
      <c r="B5783" s="26" t="s">
        <v>11677</v>
      </c>
      <c r="C5783" s="13" t="s">
        <v>139</v>
      </c>
      <c r="D5783" s="12"/>
      <c r="E5783" s="14">
        <v>0</v>
      </c>
      <c r="F5783" s="13" t="s">
        <v>163</v>
      </c>
    </row>
    <row r="5784" spans="1:6" x14ac:dyDescent="0.15">
      <c r="A5784" s="12" t="s">
        <v>11678</v>
      </c>
      <c r="B5784" s="26" t="s">
        <v>11679</v>
      </c>
      <c r="C5784" s="13" t="s">
        <v>139</v>
      </c>
      <c r="D5784" s="12"/>
      <c r="E5784" s="14">
        <v>19890</v>
      </c>
      <c r="F5784" s="13" t="s">
        <v>163</v>
      </c>
    </row>
    <row r="5785" spans="1:6" x14ac:dyDescent="0.15">
      <c r="A5785" s="12" t="s">
        <v>11680</v>
      </c>
      <c r="B5785" s="26" t="s">
        <v>11681</v>
      </c>
      <c r="C5785" s="13" t="s">
        <v>139</v>
      </c>
      <c r="D5785" s="12"/>
      <c r="E5785" s="14">
        <v>20000</v>
      </c>
      <c r="F5785" s="13" t="s">
        <v>163</v>
      </c>
    </row>
    <row r="5786" spans="1:6" x14ac:dyDescent="0.15">
      <c r="A5786" s="12" t="s">
        <v>11682</v>
      </c>
      <c r="B5786" s="26" t="s">
        <v>11683</v>
      </c>
      <c r="C5786" s="13" t="s">
        <v>139</v>
      </c>
      <c r="D5786" s="12"/>
      <c r="E5786" s="14">
        <v>12222</v>
      </c>
      <c r="F5786" s="13" t="s">
        <v>163</v>
      </c>
    </row>
    <row r="5787" spans="1:6" x14ac:dyDescent="0.15">
      <c r="A5787" s="12" t="s">
        <v>11684</v>
      </c>
      <c r="B5787" s="26" t="s">
        <v>11685</v>
      </c>
      <c r="C5787" s="13" t="s">
        <v>139</v>
      </c>
      <c r="D5787" s="12"/>
      <c r="E5787" s="14">
        <v>49385</v>
      </c>
      <c r="F5787" s="13" t="s">
        <v>163</v>
      </c>
    </row>
    <row r="5788" spans="1:6" x14ac:dyDescent="0.15">
      <c r="A5788" s="12" t="s">
        <v>11686</v>
      </c>
      <c r="B5788" s="26" t="s">
        <v>11687</v>
      </c>
      <c r="C5788" s="13" t="s">
        <v>139</v>
      </c>
      <c r="D5788" s="12"/>
      <c r="E5788" s="14">
        <v>0</v>
      </c>
      <c r="F5788" s="13" t="s">
        <v>163</v>
      </c>
    </row>
    <row r="5789" spans="1:6" x14ac:dyDescent="0.15">
      <c r="A5789" s="12" t="s">
        <v>11688</v>
      </c>
      <c r="B5789" s="26" t="s">
        <v>11689</v>
      </c>
      <c r="C5789" s="13" t="s">
        <v>139</v>
      </c>
      <c r="D5789" s="12"/>
      <c r="E5789" s="14">
        <v>0</v>
      </c>
      <c r="F5789" s="13" t="s">
        <v>163</v>
      </c>
    </row>
    <row r="5790" spans="1:6" x14ac:dyDescent="0.15">
      <c r="A5790" s="12" t="s">
        <v>11690</v>
      </c>
      <c r="B5790" s="26" t="s">
        <v>11691</v>
      </c>
      <c r="C5790" s="13" t="s">
        <v>139</v>
      </c>
      <c r="D5790" s="12"/>
      <c r="E5790" s="14">
        <v>21675</v>
      </c>
      <c r="F5790" s="13" t="s">
        <v>163</v>
      </c>
    </row>
    <row r="5791" spans="1:6" x14ac:dyDescent="0.15">
      <c r="A5791" s="12" t="s">
        <v>11692</v>
      </c>
      <c r="B5791" s="26" t="s">
        <v>11693</v>
      </c>
      <c r="C5791" s="13" t="s">
        <v>139</v>
      </c>
      <c r="D5791" s="12"/>
      <c r="E5791" s="14">
        <v>20000</v>
      </c>
      <c r="F5791" s="13" t="s">
        <v>163</v>
      </c>
    </row>
    <row r="5792" spans="1:6" x14ac:dyDescent="0.15">
      <c r="A5792" s="12" t="s">
        <v>11694</v>
      </c>
      <c r="B5792" s="26" t="s">
        <v>11695</v>
      </c>
      <c r="C5792" s="13" t="s">
        <v>139</v>
      </c>
      <c r="D5792" s="12"/>
      <c r="E5792" s="14">
        <v>40500</v>
      </c>
      <c r="F5792" s="13" t="s">
        <v>163</v>
      </c>
    </row>
    <row r="5793" spans="1:6" x14ac:dyDescent="0.15">
      <c r="A5793" s="12" t="s">
        <v>11696</v>
      </c>
      <c r="B5793" s="26" t="s">
        <v>11697</v>
      </c>
      <c r="C5793" s="13" t="s">
        <v>139</v>
      </c>
      <c r="D5793" s="12"/>
      <c r="E5793" s="14">
        <v>0</v>
      </c>
      <c r="F5793" s="13" t="s">
        <v>163</v>
      </c>
    </row>
    <row r="5794" spans="1:6" x14ac:dyDescent="0.15">
      <c r="A5794" s="12" t="s">
        <v>11698</v>
      </c>
      <c r="B5794" s="26" t="s">
        <v>11699</v>
      </c>
      <c r="C5794" s="13" t="s">
        <v>139</v>
      </c>
      <c r="D5794" s="12"/>
      <c r="E5794" s="14">
        <v>50490</v>
      </c>
      <c r="F5794" s="13" t="s">
        <v>163</v>
      </c>
    </row>
    <row r="5795" spans="1:6" x14ac:dyDescent="0.15">
      <c r="A5795" s="12" t="s">
        <v>11700</v>
      </c>
      <c r="B5795" s="26" t="s">
        <v>11701</v>
      </c>
      <c r="C5795" s="13" t="s">
        <v>139</v>
      </c>
      <c r="D5795" s="12"/>
      <c r="E5795" s="14">
        <v>0</v>
      </c>
      <c r="F5795" s="13" t="s">
        <v>163</v>
      </c>
    </row>
    <row r="5796" spans="1:6" x14ac:dyDescent="0.15">
      <c r="A5796" s="12" t="s">
        <v>11702</v>
      </c>
      <c r="B5796" s="26" t="s">
        <v>11703</v>
      </c>
      <c r="C5796" s="13" t="s">
        <v>139</v>
      </c>
      <c r="D5796" s="12"/>
      <c r="E5796" s="14">
        <v>19362</v>
      </c>
      <c r="F5796" s="13" t="s">
        <v>163</v>
      </c>
    </row>
    <row r="5797" spans="1:6" x14ac:dyDescent="0.15">
      <c r="A5797" s="12" t="s">
        <v>11704</v>
      </c>
      <c r="B5797" s="26" t="s">
        <v>11705</v>
      </c>
      <c r="C5797" s="13" t="s">
        <v>139</v>
      </c>
      <c r="D5797" s="12"/>
      <c r="E5797" s="14">
        <v>19362</v>
      </c>
      <c r="F5797" s="13" t="s">
        <v>163</v>
      </c>
    </row>
    <row r="5798" spans="1:6" x14ac:dyDescent="0.15">
      <c r="A5798" s="12" t="s">
        <v>11706</v>
      </c>
      <c r="B5798" s="26" t="s">
        <v>11707</v>
      </c>
      <c r="C5798" s="13" t="s">
        <v>139</v>
      </c>
      <c r="D5798" s="12"/>
      <c r="E5798" s="14">
        <v>42250</v>
      </c>
      <c r="F5798" s="13" t="s">
        <v>163</v>
      </c>
    </row>
    <row r="5799" spans="1:6" x14ac:dyDescent="0.15">
      <c r="A5799" s="12" t="s">
        <v>11708</v>
      </c>
      <c r="B5799" s="26" t="s">
        <v>11709</v>
      </c>
      <c r="C5799" s="13" t="s">
        <v>139</v>
      </c>
      <c r="D5799" s="12"/>
      <c r="E5799" s="14">
        <v>42250</v>
      </c>
      <c r="F5799" s="13" t="s">
        <v>163</v>
      </c>
    </row>
    <row r="5800" spans="1:6" x14ac:dyDescent="0.15">
      <c r="A5800" s="12" t="s">
        <v>11710</v>
      </c>
      <c r="B5800" s="26" t="s">
        <v>11711</v>
      </c>
      <c r="C5800" s="13" t="s">
        <v>139</v>
      </c>
      <c r="D5800" s="12"/>
      <c r="E5800" s="14">
        <v>31500</v>
      </c>
      <c r="F5800" s="13" t="s">
        <v>163</v>
      </c>
    </row>
    <row r="5801" spans="1:6" x14ac:dyDescent="0.15">
      <c r="A5801" s="12" t="s">
        <v>11712</v>
      </c>
      <c r="B5801" s="26" t="s">
        <v>11713</v>
      </c>
      <c r="C5801" s="13" t="s">
        <v>139</v>
      </c>
      <c r="D5801" s="12"/>
      <c r="E5801" s="14">
        <v>11617</v>
      </c>
      <c r="F5801" s="13" t="s">
        <v>163</v>
      </c>
    </row>
    <row r="5802" spans="1:6" x14ac:dyDescent="0.15">
      <c r="A5802" s="12" t="s">
        <v>11714</v>
      </c>
      <c r="B5802" s="26" t="s">
        <v>11715</v>
      </c>
      <c r="C5802" s="13" t="s">
        <v>139</v>
      </c>
      <c r="D5802" s="12"/>
      <c r="E5802" s="14">
        <v>72000</v>
      </c>
      <c r="F5802" s="13" t="s">
        <v>163</v>
      </c>
    </row>
    <row r="5803" spans="1:6" x14ac:dyDescent="0.15">
      <c r="A5803" s="12" t="s">
        <v>11716</v>
      </c>
      <c r="B5803" s="26" t="s">
        <v>11717</v>
      </c>
      <c r="C5803" s="13" t="s">
        <v>139</v>
      </c>
      <c r="D5803" s="12"/>
      <c r="E5803" s="14">
        <v>31500</v>
      </c>
      <c r="F5803" s="13" t="s">
        <v>163</v>
      </c>
    </row>
    <row r="5804" spans="1:6" x14ac:dyDescent="0.15">
      <c r="A5804" s="12" t="s">
        <v>11718</v>
      </c>
      <c r="B5804" s="26" t="s">
        <v>11719</v>
      </c>
      <c r="C5804" s="13" t="s">
        <v>139</v>
      </c>
      <c r="D5804" s="12"/>
      <c r="E5804" s="14">
        <v>39375</v>
      </c>
      <c r="F5804" s="13" t="s">
        <v>163</v>
      </c>
    </row>
    <row r="5805" spans="1:6" x14ac:dyDescent="0.15">
      <c r="A5805" s="12" t="s">
        <v>11720</v>
      </c>
      <c r="B5805" s="26" t="s">
        <v>11721</v>
      </c>
      <c r="C5805" s="13" t="s">
        <v>139</v>
      </c>
      <c r="D5805" s="12"/>
      <c r="E5805" s="14">
        <v>24775</v>
      </c>
      <c r="F5805" s="13" t="s">
        <v>163</v>
      </c>
    </row>
    <row r="5806" spans="1:6" x14ac:dyDescent="0.15">
      <c r="A5806" s="12" t="s">
        <v>11722</v>
      </c>
      <c r="B5806" s="26" t="s">
        <v>11723</v>
      </c>
      <c r="C5806" s="13" t="s">
        <v>139</v>
      </c>
      <c r="D5806" s="12"/>
      <c r="E5806" s="14">
        <v>31500</v>
      </c>
      <c r="F5806" s="13" t="s">
        <v>163</v>
      </c>
    </row>
    <row r="5807" spans="1:6" x14ac:dyDescent="0.15">
      <c r="A5807" s="12" t="s">
        <v>11724</v>
      </c>
      <c r="B5807" s="26" t="s">
        <v>11725</v>
      </c>
      <c r="C5807" s="13" t="s">
        <v>139</v>
      </c>
      <c r="D5807" s="12"/>
      <c r="E5807" s="14">
        <v>90000</v>
      </c>
      <c r="F5807" s="13" t="s">
        <v>163</v>
      </c>
    </row>
    <row r="5808" spans="1:6" x14ac:dyDescent="0.15">
      <c r="A5808" s="12" t="s">
        <v>11726</v>
      </c>
      <c r="B5808" s="26" t="s">
        <v>11727</v>
      </c>
      <c r="C5808" s="13" t="s">
        <v>139</v>
      </c>
      <c r="D5808" s="12"/>
      <c r="E5808" s="14">
        <v>19362</v>
      </c>
      <c r="F5808" s="13" t="s">
        <v>163</v>
      </c>
    </row>
    <row r="5809" spans="1:6" x14ac:dyDescent="0.15">
      <c r="A5809" s="12" t="s">
        <v>11728</v>
      </c>
      <c r="B5809" s="26" t="s">
        <v>11729</v>
      </c>
      <c r="C5809" s="13" t="s">
        <v>139</v>
      </c>
      <c r="D5809" s="12"/>
      <c r="E5809" s="14">
        <v>92300</v>
      </c>
      <c r="F5809" s="13" t="s">
        <v>163</v>
      </c>
    </row>
    <row r="5810" spans="1:6" x14ac:dyDescent="0.15">
      <c r="A5810" s="12" t="s">
        <v>11730</v>
      </c>
      <c r="B5810" s="26" t="s">
        <v>11731</v>
      </c>
      <c r="C5810" s="13" t="s">
        <v>139</v>
      </c>
      <c r="D5810" s="12"/>
      <c r="E5810" s="14">
        <v>14000</v>
      </c>
      <c r="F5810" s="13" t="s">
        <v>163</v>
      </c>
    </row>
    <row r="5811" spans="1:6" x14ac:dyDescent="0.15">
      <c r="A5811" s="12" t="s">
        <v>11732</v>
      </c>
      <c r="B5811" s="26" t="s">
        <v>11733</v>
      </c>
      <c r="C5811" s="13" t="s">
        <v>139</v>
      </c>
      <c r="D5811" s="12"/>
      <c r="E5811" s="14">
        <v>23500</v>
      </c>
      <c r="F5811" s="13" t="s">
        <v>163</v>
      </c>
    </row>
    <row r="5812" spans="1:6" x14ac:dyDescent="0.15">
      <c r="A5812" s="12" t="s">
        <v>11734</v>
      </c>
      <c r="B5812" s="26" t="s">
        <v>11735</v>
      </c>
      <c r="C5812" s="13" t="s">
        <v>139</v>
      </c>
      <c r="D5812" s="12"/>
      <c r="E5812" s="14">
        <v>72000</v>
      </c>
      <c r="F5812" s="13" t="s">
        <v>163</v>
      </c>
    </row>
    <row r="5813" spans="1:6" x14ac:dyDescent="0.15">
      <c r="A5813" s="12" t="s">
        <v>11736</v>
      </c>
      <c r="B5813" s="26" t="s">
        <v>11737</v>
      </c>
      <c r="C5813" s="13" t="s">
        <v>139</v>
      </c>
      <c r="D5813" s="12"/>
      <c r="E5813" s="14">
        <v>13155</v>
      </c>
      <c r="F5813" s="13" t="s">
        <v>163</v>
      </c>
    </row>
    <row r="5814" spans="1:6" x14ac:dyDescent="0.15">
      <c r="A5814" s="12" t="s">
        <v>11738</v>
      </c>
      <c r="B5814" s="26" t="s">
        <v>11739</v>
      </c>
      <c r="C5814" s="13" t="s">
        <v>139</v>
      </c>
      <c r="D5814" s="12"/>
      <c r="E5814" s="14">
        <v>0</v>
      </c>
      <c r="F5814" s="13" t="s">
        <v>163</v>
      </c>
    </row>
    <row r="5815" spans="1:6" x14ac:dyDescent="0.15">
      <c r="A5815" s="12" t="s">
        <v>11740</v>
      </c>
      <c r="B5815" s="26" t="s">
        <v>11741</v>
      </c>
      <c r="C5815" s="13" t="s">
        <v>139</v>
      </c>
      <c r="D5815" s="12"/>
      <c r="E5815" s="14">
        <v>23400</v>
      </c>
      <c r="F5815" s="13" t="s">
        <v>163</v>
      </c>
    </row>
    <row r="5816" spans="1:6" x14ac:dyDescent="0.15">
      <c r="A5816" s="12" t="s">
        <v>11742</v>
      </c>
      <c r="B5816" s="26" t="s">
        <v>11743</v>
      </c>
      <c r="C5816" s="13" t="s">
        <v>139</v>
      </c>
      <c r="D5816" s="12"/>
      <c r="E5816" s="14">
        <v>20000</v>
      </c>
      <c r="F5816" s="13" t="s">
        <v>163</v>
      </c>
    </row>
    <row r="5817" spans="1:6" x14ac:dyDescent="0.15">
      <c r="A5817" s="12" t="s">
        <v>11744</v>
      </c>
      <c r="B5817" s="26" t="s">
        <v>11745</v>
      </c>
      <c r="C5817" s="13" t="s">
        <v>139</v>
      </c>
      <c r="D5817" s="12"/>
      <c r="E5817" s="14">
        <v>13580</v>
      </c>
      <c r="F5817" s="13" t="s">
        <v>163</v>
      </c>
    </row>
    <row r="5818" spans="1:6" x14ac:dyDescent="0.15">
      <c r="A5818" s="12" t="s">
        <v>11746</v>
      </c>
      <c r="B5818" s="26" t="s">
        <v>11747</v>
      </c>
      <c r="C5818" s="13" t="s">
        <v>139</v>
      </c>
      <c r="D5818" s="12"/>
      <c r="E5818" s="14">
        <v>0</v>
      </c>
      <c r="F5818" s="13" t="s">
        <v>163</v>
      </c>
    </row>
    <row r="5819" spans="1:6" x14ac:dyDescent="0.15">
      <c r="A5819" s="12" t="s">
        <v>11748</v>
      </c>
      <c r="B5819" s="26" t="s">
        <v>11749</v>
      </c>
      <c r="C5819" s="13" t="s">
        <v>139</v>
      </c>
      <c r="D5819" s="12"/>
      <c r="E5819" s="14">
        <v>0</v>
      </c>
      <c r="F5819" s="13" t="s">
        <v>163</v>
      </c>
    </row>
    <row r="5820" spans="1:6" x14ac:dyDescent="0.15">
      <c r="A5820" s="12" t="s">
        <v>11750</v>
      </c>
      <c r="B5820" s="26" t="s">
        <v>11751</v>
      </c>
      <c r="C5820" s="13" t="s">
        <v>139</v>
      </c>
      <c r="D5820" s="12"/>
      <c r="E5820" s="14">
        <v>25000</v>
      </c>
      <c r="F5820" s="13" t="s">
        <v>163</v>
      </c>
    </row>
    <row r="5821" spans="1:6" x14ac:dyDescent="0.15">
      <c r="A5821" s="12" t="s">
        <v>11752</v>
      </c>
      <c r="B5821" s="26" t="s">
        <v>11753</v>
      </c>
      <c r="C5821" s="13" t="s">
        <v>139</v>
      </c>
      <c r="D5821" s="12"/>
      <c r="E5821" s="14">
        <v>45000</v>
      </c>
      <c r="F5821" s="13" t="s">
        <v>163</v>
      </c>
    </row>
    <row r="5822" spans="1:6" x14ac:dyDescent="0.15">
      <c r="A5822" s="12" t="s">
        <v>11754</v>
      </c>
      <c r="B5822" s="26" t="s">
        <v>11755</v>
      </c>
      <c r="C5822" s="13" t="s">
        <v>139</v>
      </c>
      <c r="D5822" s="12"/>
      <c r="E5822" s="14">
        <v>0</v>
      </c>
      <c r="F5822" s="13" t="s">
        <v>163</v>
      </c>
    </row>
    <row r="5823" spans="1:6" x14ac:dyDescent="0.15">
      <c r="A5823" s="12" t="s">
        <v>11756</v>
      </c>
      <c r="B5823" s="26" t="s">
        <v>11757</v>
      </c>
      <c r="C5823" s="13" t="s">
        <v>139</v>
      </c>
      <c r="D5823" s="12"/>
      <c r="E5823" s="14">
        <v>56100</v>
      </c>
      <c r="F5823" s="13" t="s">
        <v>163</v>
      </c>
    </row>
    <row r="5824" spans="1:6" x14ac:dyDescent="0.15">
      <c r="A5824" s="12" t="s">
        <v>11758</v>
      </c>
      <c r="B5824" s="26" t="s">
        <v>11759</v>
      </c>
      <c r="C5824" s="13" t="s">
        <v>139</v>
      </c>
      <c r="D5824" s="12"/>
      <c r="E5824" s="14">
        <v>0</v>
      </c>
      <c r="F5824" s="13" t="s">
        <v>163</v>
      </c>
    </row>
    <row r="5825" spans="1:6" x14ac:dyDescent="0.15">
      <c r="A5825" s="12" t="s">
        <v>11760</v>
      </c>
      <c r="B5825" s="26" t="s">
        <v>11761</v>
      </c>
      <c r="C5825" s="13" t="s">
        <v>139</v>
      </c>
      <c r="D5825" s="12"/>
      <c r="E5825" s="14">
        <v>21513</v>
      </c>
      <c r="F5825" s="13" t="s">
        <v>163</v>
      </c>
    </row>
    <row r="5826" spans="1:6" x14ac:dyDescent="0.15">
      <c r="A5826" s="12" t="s">
        <v>11762</v>
      </c>
      <c r="B5826" s="26" t="s">
        <v>11763</v>
      </c>
      <c r="C5826" s="13" t="s">
        <v>139</v>
      </c>
      <c r="D5826" s="12"/>
      <c r="E5826" s="14">
        <v>21513</v>
      </c>
      <c r="F5826" s="13" t="s">
        <v>163</v>
      </c>
    </row>
    <row r="5827" spans="1:6" x14ac:dyDescent="0.15">
      <c r="A5827" s="12" t="s">
        <v>11764</v>
      </c>
      <c r="B5827" s="26" t="s">
        <v>11765</v>
      </c>
      <c r="C5827" s="13" t="s">
        <v>139</v>
      </c>
      <c r="D5827" s="12"/>
      <c r="E5827" s="14">
        <v>47000</v>
      </c>
      <c r="F5827" s="13" t="s">
        <v>163</v>
      </c>
    </row>
    <row r="5828" spans="1:6" x14ac:dyDescent="0.15">
      <c r="A5828" s="12" t="s">
        <v>11766</v>
      </c>
      <c r="B5828" s="26" t="s">
        <v>11767</v>
      </c>
      <c r="C5828" s="13" t="s">
        <v>139</v>
      </c>
      <c r="D5828" s="12"/>
      <c r="E5828" s="14">
        <v>47000</v>
      </c>
      <c r="F5828" s="13" t="s">
        <v>163</v>
      </c>
    </row>
    <row r="5829" spans="1:6" x14ac:dyDescent="0.15">
      <c r="A5829" s="12" t="s">
        <v>11768</v>
      </c>
      <c r="B5829" s="26" t="s">
        <v>11769</v>
      </c>
      <c r="C5829" s="13" t="s">
        <v>139</v>
      </c>
      <c r="D5829" s="12"/>
      <c r="E5829" s="14">
        <v>35000</v>
      </c>
      <c r="F5829" s="13" t="s">
        <v>163</v>
      </c>
    </row>
    <row r="5830" spans="1:6" x14ac:dyDescent="0.15">
      <c r="A5830" s="12" t="s">
        <v>11770</v>
      </c>
      <c r="B5830" s="26" t="s">
        <v>11771</v>
      </c>
      <c r="C5830" s="13" t="s">
        <v>139</v>
      </c>
      <c r="D5830" s="12"/>
      <c r="E5830" s="14">
        <v>12908</v>
      </c>
      <c r="F5830" s="13" t="s">
        <v>163</v>
      </c>
    </row>
    <row r="5831" spans="1:6" x14ac:dyDescent="0.15">
      <c r="A5831" s="12" t="s">
        <v>11772</v>
      </c>
      <c r="B5831" s="26" t="s">
        <v>11773</v>
      </c>
      <c r="C5831" s="13" t="s">
        <v>139</v>
      </c>
      <c r="D5831" s="12"/>
      <c r="E5831" s="14">
        <v>80000</v>
      </c>
      <c r="F5831" s="13" t="s">
        <v>163</v>
      </c>
    </row>
    <row r="5832" spans="1:6" x14ac:dyDescent="0.15">
      <c r="A5832" s="12" t="s">
        <v>11774</v>
      </c>
      <c r="B5832" s="26" t="s">
        <v>11775</v>
      </c>
      <c r="C5832" s="13" t="s">
        <v>139</v>
      </c>
      <c r="D5832" s="12"/>
      <c r="E5832" s="14">
        <v>35000</v>
      </c>
      <c r="F5832" s="13" t="s">
        <v>163</v>
      </c>
    </row>
    <row r="5833" spans="1:6" x14ac:dyDescent="0.15">
      <c r="A5833" s="12" t="s">
        <v>11776</v>
      </c>
      <c r="B5833" s="26" t="s">
        <v>11777</v>
      </c>
      <c r="C5833" s="13" t="s">
        <v>139</v>
      </c>
      <c r="D5833" s="12"/>
      <c r="E5833" s="14">
        <v>43750</v>
      </c>
      <c r="F5833" s="13" t="s">
        <v>163</v>
      </c>
    </row>
    <row r="5834" spans="1:6" x14ac:dyDescent="0.15">
      <c r="A5834" s="12" t="s">
        <v>11778</v>
      </c>
      <c r="B5834" s="26" t="s">
        <v>11779</v>
      </c>
      <c r="C5834" s="13" t="s">
        <v>139</v>
      </c>
      <c r="D5834" s="12"/>
      <c r="E5834" s="14">
        <v>27500</v>
      </c>
      <c r="F5834" s="13" t="s">
        <v>163</v>
      </c>
    </row>
    <row r="5835" spans="1:6" x14ac:dyDescent="0.15">
      <c r="A5835" s="12" t="s">
        <v>11780</v>
      </c>
      <c r="B5835" s="26" t="s">
        <v>11781</v>
      </c>
      <c r="C5835" s="13" t="s">
        <v>139</v>
      </c>
      <c r="D5835" s="12"/>
      <c r="E5835" s="14">
        <v>35000</v>
      </c>
      <c r="F5835" s="13" t="s">
        <v>163</v>
      </c>
    </row>
    <row r="5836" spans="1:6" x14ac:dyDescent="0.15">
      <c r="A5836" s="12" t="s">
        <v>11782</v>
      </c>
      <c r="B5836" s="26" t="s">
        <v>11783</v>
      </c>
      <c r="C5836" s="13" t="s">
        <v>139</v>
      </c>
      <c r="D5836" s="12"/>
      <c r="E5836" s="14">
        <v>100000</v>
      </c>
      <c r="F5836" s="13" t="s">
        <v>163</v>
      </c>
    </row>
    <row r="5837" spans="1:6" x14ac:dyDescent="0.15">
      <c r="A5837" s="12" t="s">
        <v>11784</v>
      </c>
      <c r="B5837" s="26" t="s">
        <v>11785</v>
      </c>
      <c r="C5837" s="13" t="s">
        <v>139</v>
      </c>
      <c r="D5837" s="12"/>
      <c r="E5837" s="14">
        <v>21513</v>
      </c>
      <c r="F5837" s="13" t="s">
        <v>163</v>
      </c>
    </row>
    <row r="5838" spans="1:6" x14ac:dyDescent="0.15">
      <c r="A5838" s="12" t="s">
        <v>11786</v>
      </c>
      <c r="B5838" s="26" t="s">
        <v>11787</v>
      </c>
      <c r="C5838" s="13" t="s">
        <v>139</v>
      </c>
      <c r="D5838" s="12"/>
      <c r="E5838" s="14">
        <v>119600</v>
      </c>
      <c r="F5838" s="13" t="s">
        <v>163</v>
      </c>
    </row>
    <row r="5839" spans="1:6" x14ac:dyDescent="0.15">
      <c r="A5839" s="12" t="s">
        <v>11788</v>
      </c>
      <c r="B5839" s="26" t="s">
        <v>11789</v>
      </c>
      <c r="C5839" s="13" t="s">
        <v>139</v>
      </c>
      <c r="D5839" s="12"/>
      <c r="E5839" s="14">
        <v>15600</v>
      </c>
      <c r="F5839" s="13" t="s">
        <v>163</v>
      </c>
    </row>
    <row r="5840" spans="1:6" x14ac:dyDescent="0.15">
      <c r="A5840" s="12" t="s">
        <v>11790</v>
      </c>
      <c r="B5840" s="26" t="s">
        <v>11791</v>
      </c>
      <c r="C5840" s="13" t="s">
        <v>139</v>
      </c>
      <c r="D5840" s="12"/>
      <c r="E5840" s="14">
        <v>26000</v>
      </c>
      <c r="F5840" s="13" t="s">
        <v>163</v>
      </c>
    </row>
    <row r="5841" spans="1:6" x14ac:dyDescent="0.15">
      <c r="A5841" s="12" t="s">
        <v>11792</v>
      </c>
      <c r="B5841" s="26" t="s">
        <v>11793</v>
      </c>
      <c r="C5841" s="13" t="s">
        <v>139</v>
      </c>
      <c r="D5841" s="12"/>
      <c r="E5841" s="14">
        <v>80000</v>
      </c>
      <c r="F5841" s="13" t="s">
        <v>163</v>
      </c>
    </row>
    <row r="5842" spans="1:6" x14ac:dyDescent="0.15">
      <c r="A5842" s="12" t="s">
        <v>11794</v>
      </c>
      <c r="B5842" s="26" t="s">
        <v>11795</v>
      </c>
      <c r="C5842" s="13" t="s">
        <v>139</v>
      </c>
      <c r="D5842" s="12"/>
      <c r="E5842" s="14">
        <v>0</v>
      </c>
      <c r="F5842" s="13" t="s">
        <v>163</v>
      </c>
    </row>
    <row r="5843" spans="1:6" x14ac:dyDescent="0.15">
      <c r="A5843" s="12" t="s">
        <v>11796</v>
      </c>
      <c r="B5843" s="26" t="s">
        <v>11797</v>
      </c>
      <c r="C5843" s="13" t="s">
        <v>139</v>
      </c>
      <c r="D5843" s="12"/>
      <c r="E5843" s="14">
        <v>0</v>
      </c>
      <c r="F5843" s="13" t="s">
        <v>163</v>
      </c>
    </row>
    <row r="5844" spans="1:6" x14ac:dyDescent="0.15">
      <c r="A5844" s="12" t="s">
        <v>11798</v>
      </c>
      <c r="B5844" s="26" t="s">
        <v>11799</v>
      </c>
      <c r="C5844" s="13" t="s">
        <v>139</v>
      </c>
      <c r="D5844" s="12"/>
      <c r="E5844" s="14">
        <v>58560</v>
      </c>
      <c r="F5844" s="13" t="s">
        <v>163</v>
      </c>
    </row>
    <row r="5845" spans="1:6" x14ac:dyDescent="0.15">
      <c r="A5845" s="12" t="s">
        <v>11800</v>
      </c>
      <c r="B5845" s="26" t="s">
        <v>11801</v>
      </c>
      <c r="C5845" s="13" t="s">
        <v>139</v>
      </c>
      <c r="D5845" s="12"/>
      <c r="E5845" s="14">
        <v>0</v>
      </c>
      <c r="F5845" s="13" t="s">
        <v>163</v>
      </c>
    </row>
    <row r="5846" spans="1:6" x14ac:dyDescent="0.15">
      <c r="A5846" s="12" t="s">
        <v>11802</v>
      </c>
      <c r="B5846" s="26" t="s">
        <v>11803</v>
      </c>
      <c r="C5846" s="13" t="s">
        <v>139</v>
      </c>
      <c r="D5846" s="12"/>
      <c r="E5846" s="14">
        <v>0</v>
      </c>
      <c r="F5846" s="13" t="s">
        <v>163</v>
      </c>
    </row>
    <row r="5847" spans="1:6" x14ac:dyDescent="0.15">
      <c r="A5847" s="12" t="s">
        <v>11804</v>
      </c>
      <c r="B5847" s="26" t="s">
        <v>11805</v>
      </c>
      <c r="C5847" s="13" t="s">
        <v>139</v>
      </c>
      <c r="D5847" s="12"/>
      <c r="E5847" s="14">
        <v>58560</v>
      </c>
      <c r="F5847" s="13" t="s">
        <v>163</v>
      </c>
    </row>
    <row r="5848" spans="1:6" x14ac:dyDescent="0.15">
      <c r="A5848" s="12" t="s">
        <v>11806</v>
      </c>
      <c r="B5848" s="26" t="s">
        <v>11807</v>
      </c>
      <c r="C5848" s="13" t="s">
        <v>139</v>
      </c>
      <c r="D5848" s="12"/>
      <c r="E5848" s="14">
        <v>58560</v>
      </c>
      <c r="F5848" s="13" t="s">
        <v>163</v>
      </c>
    </row>
    <row r="5849" spans="1:6" x14ac:dyDescent="0.15">
      <c r="A5849" s="12" t="s">
        <v>11808</v>
      </c>
      <c r="B5849" s="26" t="s">
        <v>11809</v>
      </c>
      <c r="C5849" s="13" t="s">
        <v>139</v>
      </c>
      <c r="D5849" s="12"/>
      <c r="E5849" s="14">
        <v>15973</v>
      </c>
      <c r="F5849" s="13" t="s">
        <v>163</v>
      </c>
    </row>
    <row r="5850" spans="1:6" x14ac:dyDescent="0.15">
      <c r="A5850" s="12" t="s">
        <v>11810</v>
      </c>
      <c r="B5850" s="26" t="s">
        <v>11811</v>
      </c>
      <c r="C5850" s="13" t="s">
        <v>139</v>
      </c>
      <c r="D5850" s="12"/>
      <c r="E5850" s="14">
        <v>15973</v>
      </c>
      <c r="F5850" s="13" t="s">
        <v>163</v>
      </c>
    </row>
    <row r="5851" spans="1:6" x14ac:dyDescent="0.15">
      <c r="A5851" s="12" t="s">
        <v>11812</v>
      </c>
      <c r="B5851" s="26" t="s">
        <v>11813</v>
      </c>
      <c r="C5851" s="13" t="s">
        <v>139</v>
      </c>
      <c r="D5851" s="12"/>
      <c r="E5851" s="14">
        <v>31800</v>
      </c>
      <c r="F5851" s="13" t="s">
        <v>163</v>
      </c>
    </row>
    <row r="5852" spans="1:6" x14ac:dyDescent="0.15">
      <c r="A5852" s="12" t="s">
        <v>11814</v>
      </c>
      <c r="B5852" s="26" t="s">
        <v>11815</v>
      </c>
      <c r="C5852" s="13" t="s">
        <v>139</v>
      </c>
      <c r="D5852" s="12"/>
      <c r="E5852" s="14">
        <v>31800</v>
      </c>
      <c r="F5852" s="13" t="s">
        <v>163</v>
      </c>
    </row>
    <row r="5853" spans="1:6" x14ac:dyDescent="0.15">
      <c r="A5853" s="12" t="s">
        <v>11816</v>
      </c>
      <c r="B5853" s="26" t="s">
        <v>11817</v>
      </c>
      <c r="C5853" s="13" t="s">
        <v>139</v>
      </c>
      <c r="D5853" s="12"/>
      <c r="E5853" s="14">
        <v>0</v>
      </c>
      <c r="F5853" s="13" t="s">
        <v>163</v>
      </c>
    </row>
    <row r="5854" spans="1:6" x14ac:dyDescent="0.15">
      <c r="A5854" s="12" t="s">
        <v>11818</v>
      </c>
      <c r="B5854" s="26" t="s">
        <v>11819</v>
      </c>
      <c r="C5854" s="13" t="s">
        <v>139</v>
      </c>
      <c r="D5854" s="12"/>
      <c r="E5854" s="14">
        <v>0</v>
      </c>
      <c r="F5854" s="13" t="s">
        <v>163</v>
      </c>
    </row>
    <row r="5855" spans="1:6" x14ac:dyDescent="0.15">
      <c r="A5855" s="12" t="s">
        <v>11820</v>
      </c>
      <c r="B5855" s="26" t="s">
        <v>11821</v>
      </c>
      <c r="C5855" s="13" t="s">
        <v>139</v>
      </c>
      <c r="D5855" s="12"/>
      <c r="E5855" s="14">
        <v>0</v>
      </c>
      <c r="F5855" s="13" t="s">
        <v>163</v>
      </c>
    </row>
    <row r="5856" spans="1:6" x14ac:dyDescent="0.15">
      <c r="A5856" s="12" t="s">
        <v>11822</v>
      </c>
      <c r="B5856" s="26" t="s">
        <v>11823</v>
      </c>
      <c r="C5856" s="13" t="s">
        <v>139</v>
      </c>
      <c r="D5856" s="12"/>
      <c r="E5856" s="14">
        <v>0</v>
      </c>
      <c r="F5856" s="13" t="s">
        <v>163</v>
      </c>
    </row>
    <row r="5857" spans="1:6" x14ac:dyDescent="0.15">
      <c r="A5857" s="12" t="s">
        <v>11824</v>
      </c>
      <c r="B5857" s="26" t="s">
        <v>11825</v>
      </c>
      <c r="C5857" s="13" t="s">
        <v>139</v>
      </c>
      <c r="D5857" s="12"/>
      <c r="E5857" s="14">
        <v>0</v>
      </c>
      <c r="F5857" s="13" t="s">
        <v>163</v>
      </c>
    </row>
    <row r="5858" spans="1:6" x14ac:dyDescent="0.15">
      <c r="A5858" s="12" t="s">
        <v>11826</v>
      </c>
      <c r="B5858" s="26" t="s">
        <v>11827</v>
      </c>
      <c r="C5858" s="13" t="s">
        <v>139</v>
      </c>
      <c r="D5858" s="12"/>
      <c r="E5858" s="14">
        <v>0</v>
      </c>
      <c r="F5858" s="13" t="s">
        <v>163</v>
      </c>
    </row>
    <row r="5859" spans="1:6" x14ac:dyDescent="0.15">
      <c r="A5859" s="12" t="s">
        <v>11828</v>
      </c>
      <c r="B5859" s="26" t="s">
        <v>11829</v>
      </c>
      <c r="C5859" s="13" t="s">
        <v>139</v>
      </c>
      <c r="D5859" s="12"/>
      <c r="E5859" s="14">
        <v>0</v>
      </c>
      <c r="F5859" s="13" t="s">
        <v>163</v>
      </c>
    </row>
    <row r="5860" spans="1:6" x14ac:dyDescent="0.15">
      <c r="A5860" s="12" t="s">
        <v>11830</v>
      </c>
      <c r="B5860" s="26" t="s">
        <v>11831</v>
      </c>
      <c r="C5860" s="13" t="s">
        <v>139</v>
      </c>
      <c r="D5860" s="12"/>
      <c r="E5860" s="14">
        <v>0</v>
      </c>
      <c r="F5860" s="13" t="s">
        <v>163</v>
      </c>
    </row>
    <row r="5861" spans="1:6" x14ac:dyDescent="0.15">
      <c r="A5861" s="12" t="s">
        <v>11832</v>
      </c>
      <c r="B5861" s="26" t="s">
        <v>11833</v>
      </c>
      <c r="C5861" s="13" t="s">
        <v>139</v>
      </c>
      <c r="D5861" s="12"/>
      <c r="E5861" s="14">
        <v>0</v>
      </c>
      <c r="F5861" s="13" t="s">
        <v>163</v>
      </c>
    </row>
    <row r="5862" spans="1:6" x14ac:dyDescent="0.15">
      <c r="A5862" s="12" t="s">
        <v>11834</v>
      </c>
      <c r="B5862" s="26" t="s">
        <v>11835</v>
      </c>
      <c r="C5862" s="13" t="s">
        <v>139</v>
      </c>
      <c r="D5862" s="12"/>
      <c r="E5862" s="14">
        <v>0</v>
      </c>
      <c r="F5862" s="13" t="s">
        <v>163</v>
      </c>
    </row>
    <row r="5863" spans="1:6" x14ac:dyDescent="0.15">
      <c r="A5863" s="12" t="s">
        <v>11836</v>
      </c>
      <c r="B5863" s="26" t="s">
        <v>11837</v>
      </c>
      <c r="C5863" s="13" t="s">
        <v>139</v>
      </c>
      <c r="D5863" s="12"/>
      <c r="E5863" s="14">
        <v>0</v>
      </c>
      <c r="F5863" s="13" t="s">
        <v>163</v>
      </c>
    </row>
    <row r="5864" spans="1:6" x14ac:dyDescent="0.15">
      <c r="A5864" s="12" t="s">
        <v>11838</v>
      </c>
      <c r="B5864" s="26" t="s">
        <v>11839</v>
      </c>
      <c r="C5864" s="13" t="s">
        <v>139</v>
      </c>
      <c r="D5864" s="12"/>
      <c r="E5864" s="14">
        <v>0</v>
      </c>
      <c r="F5864" s="13" t="s">
        <v>163</v>
      </c>
    </row>
    <row r="5865" spans="1:6" x14ac:dyDescent="0.15">
      <c r="A5865" s="12" t="s">
        <v>11840</v>
      </c>
      <c r="B5865" s="26" t="s">
        <v>11841</v>
      </c>
      <c r="C5865" s="13" t="s">
        <v>139</v>
      </c>
      <c r="D5865" s="12"/>
      <c r="E5865" s="14">
        <v>0</v>
      </c>
      <c r="F5865" s="13" t="s">
        <v>163</v>
      </c>
    </row>
    <row r="5866" spans="1:6" x14ac:dyDescent="0.15">
      <c r="A5866" s="12" t="s">
        <v>11842</v>
      </c>
      <c r="B5866" s="26" t="s">
        <v>11843</v>
      </c>
      <c r="C5866" s="13" t="s">
        <v>139</v>
      </c>
      <c r="D5866" s="12"/>
      <c r="E5866" s="14">
        <v>0</v>
      </c>
      <c r="F5866" s="13" t="s">
        <v>163</v>
      </c>
    </row>
    <row r="5867" spans="1:6" x14ac:dyDescent="0.15">
      <c r="A5867" s="12" t="s">
        <v>11844</v>
      </c>
      <c r="B5867" s="26" t="s">
        <v>11845</v>
      </c>
      <c r="C5867" s="13" t="s">
        <v>139</v>
      </c>
      <c r="D5867" s="12"/>
      <c r="E5867" s="14">
        <v>0</v>
      </c>
      <c r="F5867" s="13" t="s">
        <v>163</v>
      </c>
    </row>
    <row r="5868" spans="1:6" x14ac:dyDescent="0.15">
      <c r="A5868" s="12" t="s">
        <v>11846</v>
      </c>
      <c r="B5868" s="26" t="s">
        <v>11847</v>
      </c>
      <c r="C5868" s="13" t="s">
        <v>139</v>
      </c>
      <c r="D5868" s="12"/>
      <c r="E5868" s="14">
        <v>0</v>
      </c>
      <c r="F5868" s="13" t="s">
        <v>163</v>
      </c>
    </row>
    <row r="5869" spans="1:6" x14ac:dyDescent="0.15">
      <c r="A5869" s="12" t="s">
        <v>11848</v>
      </c>
      <c r="B5869" s="26" t="s">
        <v>11849</v>
      </c>
      <c r="C5869" s="13" t="s">
        <v>139</v>
      </c>
      <c r="D5869" s="12"/>
      <c r="E5869" s="14">
        <v>0</v>
      </c>
      <c r="F5869" s="13" t="s">
        <v>163</v>
      </c>
    </row>
    <row r="5870" spans="1:6" x14ac:dyDescent="0.15">
      <c r="A5870" s="12" t="s">
        <v>11850</v>
      </c>
      <c r="B5870" s="26" t="s">
        <v>11851</v>
      </c>
      <c r="C5870" s="13" t="s">
        <v>139</v>
      </c>
      <c r="D5870" s="12"/>
      <c r="E5870" s="14">
        <v>0</v>
      </c>
      <c r="F5870" s="13" t="s">
        <v>163</v>
      </c>
    </row>
    <row r="5871" spans="1:6" x14ac:dyDescent="0.15">
      <c r="A5871" s="12" t="s">
        <v>11852</v>
      </c>
      <c r="B5871" s="26" t="s">
        <v>11853</v>
      </c>
      <c r="C5871" s="13" t="s">
        <v>139</v>
      </c>
      <c r="D5871" s="12"/>
      <c r="E5871" s="14">
        <v>66560</v>
      </c>
      <c r="F5871" s="13" t="s">
        <v>163</v>
      </c>
    </row>
    <row r="5872" spans="1:6" x14ac:dyDescent="0.15">
      <c r="A5872" s="12" t="s">
        <v>11854</v>
      </c>
      <c r="B5872" s="26" t="s">
        <v>11855</v>
      </c>
      <c r="C5872" s="13" t="s">
        <v>139</v>
      </c>
      <c r="D5872" s="12"/>
      <c r="E5872" s="14">
        <v>66560</v>
      </c>
      <c r="F5872" s="13" t="s">
        <v>163</v>
      </c>
    </row>
    <row r="5873" spans="1:6" x14ac:dyDescent="0.15">
      <c r="A5873" s="12" t="s">
        <v>11856</v>
      </c>
      <c r="B5873" s="26" t="s">
        <v>11857</v>
      </c>
      <c r="C5873" s="13" t="s">
        <v>139</v>
      </c>
      <c r="D5873" s="12"/>
      <c r="E5873" s="14">
        <v>72000</v>
      </c>
      <c r="F5873" s="13" t="s">
        <v>163</v>
      </c>
    </row>
    <row r="5874" spans="1:6" x14ac:dyDescent="0.15">
      <c r="A5874" s="12" t="s">
        <v>11858</v>
      </c>
      <c r="B5874" s="26" t="s">
        <v>11859</v>
      </c>
      <c r="C5874" s="13" t="s">
        <v>139</v>
      </c>
      <c r="D5874" s="12"/>
      <c r="E5874" s="14">
        <v>72000</v>
      </c>
      <c r="F5874" s="13" t="s">
        <v>163</v>
      </c>
    </row>
    <row r="5875" spans="1:6" x14ac:dyDescent="0.15">
      <c r="A5875" s="12" t="s">
        <v>11860</v>
      </c>
      <c r="B5875" s="26" t="s">
        <v>11861</v>
      </c>
      <c r="C5875" s="13" t="s">
        <v>139</v>
      </c>
      <c r="D5875" s="12"/>
      <c r="E5875" s="14">
        <v>107900</v>
      </c>
      <c r="F5875" s="13" t="s">
        <v>163</v>
      </c>
    </row>
    <row r="5876" spans="1:6" x14ac:dyDescent="0.15">
      <c r="A5876" s="12" t="s">
        <v>11862</v>
      </c>
      <c r="B5876" s="26" t="s">
        <v>11863</v>
      </c>
      <c r="C5876" s="13" t="s">
        <v>139</v>
      </c>
      <c r="D5876" s="12"/>
      <c r="E5876" s="14">
        <v>107900</v>
      </c>
      <c r="F5876" s="13" t="s">
        <v>163</v>
      </c>
    </row>
    <row r="5877" spans="1:6" x14ac:dyDescent="0.15">
      <c r="A5877" s="12" t="s">
        <v>11864</v>
      </c>
      <c r="B5877" s="26" t="s">
        <v>11865</v>
      </c>
      <c r="C5877" s="13" t="s">
        <v>139</v>
      </c>
      <c r="D5877" s="12"/>
      <c r="E5877" s="14">
        <v>14000</v>
      </c>
      <c r="F5877" s="13" t="s">
        <v>163</v>
      </c>
    </row>
    <row r="5878" spans="1:6" x14ac:dyDescent="0.15">
      <c r="A5878" s="12" t="s">
        <v>11866</v>
      </c>
      <c r="B5878" s="26" t="s">
        <v>11867</v>
      </c>
      <c r="C5878" s="13" t="s">
        <v>139</v>
      </c>
      <c r="D5878" s="12"/>
      <c r="E5878" s="14">
        <v>14000</v>
      </c>
      <c r="F5878" s="13" t="s">
        <v>163</v>
      </c>
    </row>
    <row r="5879" spans="1:6" x14ac:dyDescent="0.15">
      <c r="A5879" s="12" t="s">
        <v>11868</v>
      </c>
      <c r="B5879" s="26" t="s">
        <v>11869</v>
      </c>
      <c r="C5879" s="13" t="s">
        <v>139</v>
      </c>
      <c r="D5879" s="12"/>
      <c r="E5879" s="14">
        <v>15973</v>
      </c>
      <c r="F5879" s="13" t="s">
        <v>163</v>
      </c>
    </row>
    <row r="5880" spans="1:6" x14ac:dyDescent="0.15">
      <c r="A5880" s="12" t="s">
        <v>11870</v>
      </c>
      <c r="B5880" s="26" t="s">
        <v>11871</v>
      </c>
      <c r="C5880" s="13" t="s">
        <v>139</v>
      </c>
      <c r="D5880" s="12"/>
      <c r="E5880" s="14">
        <v>0</v>
      </c>
      <c r="F5880" s="13" t="s">
        <v>163</v>
      </c>
    </row>
    <row r="5881" spans="1:6" x14ac:dyDescent="0.15">
      <c r="A5881" s="12" t="s">
        <v>11872</v>
      </c>
      <c r="B5881" s="26" t="s">
        <v>11873</v>
      </c>
      <c r="C5881" s="13" t="s">
        <v>139</v>
      </c>
      <c r="D5881" s="12"/>
      <c r="E5881" s="14">
        <v>31800</v>
      </c>
      <c r="F5881" s="13" t="s">
        <v>163</v>
      </c>
    </row>
    <row r="5882" spans="1:6" x14ac:dyDescent="0.15">
      <c r="A5882" s="12" t="s">
        <v>11874</v>
      </c>
      <c r="B5882" s="26" t="s">
        <v>11875</v>
      </c>
      <c r="C5882" s="13" t="s">
        <v>139</v>
      </c>
      <c r="D5882" s="12"/>
      <c r="E5882" s="14">
        <v>20000</v>
      </c>
      <c r="F5882" s="13" t="s">
        <v>163</v>
      </c>
    </row>
    <row r="5883" spans="1:6" x14ac:dyDescent="0.15">
      <c r="A5883" s="12" t="s">
        <v>11876</v>
      </c>
      <c r="B5883" s="26" t="s">
        <v>11877</v>
      </c>
      <c r="C5883" s="13" t="s">
        <v>139</v>
      </c>
      <c r="D5883" s="12"/>
      <c r="E5883" s="14">
        <v>17100</v>
      </c>
      <c r="F5883" s="13" t="s">
        <v>163</v>
      </c>
    </row>
    <row r="5884" spans="1:6" x14ac:dyDescent="0.15">
      <c r="A5884" s="12" t="s">
        <v>11878</v>
      </c>
      <c r="B5884" s="26" t="s">
        <v>11879</v>
      </c>
      <c r="C5884" s="13" t="s">
        <v>139</v>
      </c>
      <c r="D5884" s="12"/>
      <c r="E5884" s="14">
        <v>65080</v>
      </c>
      <c r="F5884" s="13" t="s">
        <v>163</v>
      </c>
    </row>
    <row r="5885" spans="1:6" x14ac:dyDescent="0.15">
      <c r="A5885" s="12" t="s">
        <v>11880</v>
      </c>
      <c r="B5885" s="26" t="s">
        <v>11881</v>
      </c>
      <c r="C5885" s="13" t="s">
        <v>139</v>
      </c>
      <c r="D5885" s="12"/>
      <c r="E5885" s="14">
        <v>0</v>
      </c>
      <c r="F5885" s="13" t="s">
        <v>163</v>
      </c>
    </row>
    <row r="5886" spans="1:6" x14ac:dyDescent="0.15">
      <c r="A5886" s="12" t="s">
        <v>11882</v>
      </c>
      <c r="B5886" s="26" t="s">
        <v>11883</v>
      </c>
      <c r="C5886" s="13" t="s">
        <v>139</v>
      </c>
      <c r="D5886" s="12"/>
      <c r="E5886" s="14">
        <v>0</v>
      </c>
      <c r="F5886" s="13" t="s">
        <v>163</v>
      </c>
    </row>
    <row r="5887" spans="1:6" x14ac:dyDescent="0.15">
      <c r="A5887" s="12" t="s">
        <v>11884</v>
      </c>
      <c r="B5887" s="26" t="s">
        <v>11885</v>
      </c>
      <c r="C5887" s="13" t="s">
        <v>139</v>
      </c>
      <c r="D5887" s="12"/>
      <c r="E5887" s="14">
        <v>30780</v>
      </c>
      <c r="F5887" s="13" t="s">
        <v>163</v>
      </c>
    </row>
    <row r="5888" spans="1:6" x14ac:dyDescent="0.15">
      <c r="A5888" s="12" t="s">
        <v>11886</v>
      </c>
      <c r="B5888" s="26" t="s">
        <v>11887</v>
      </c>
      <c r="C5888" s="13" t="s">
        <v>139</v>
      </c>
      <c r="D5888" s="12"/>
      <c r="E5888" s="14">
        <v>20000</v>
      </c>
      <c r="F5888" s="13" t="s">
        <v>163</v>
      </c>
    </row>
    <row r="5889" spans="1:6" x14ac:dyDescent="0.15">
      <c r="A5889" s="12" t="s">
        <v>11888</v>
      </c>
      <c r="B5889" s="26" t="s">
        <v>11889</v>
      </c>
      <c r="C5889" s="13" t="s">
        <v>139</v>
      </c>
      <c r="D5889" s="12"/>
      <c r="E5889" s="14">
        <v>40500</v>
      </c>
      <c r="F5889" s="13" t="s">
        <v>163</v>
      </c>
    </row>
    <row r="5890" spans="1:6" x14ac:dyDescent="0.15">
      <c r="A5890" s="12" t="s">
        <v>11890</v>
      </c>
      <c r="B5890" s="26" t="s">
        <v>11891</v>
      </c>
      <c r="C5890" s="13" t="s">
        <v>139</v>
      </c>
      <c r="D5890" s="12"/>
      <c r="E5890" s="14">
        <v>0</v>
      </c>
      <c r="F5890" s="13" t="s">
        <v>163</v>
      </c>
    </row>
    <row r="5891" spans="1:6" x14ac:dyDescent="0.15">
      <c r="A5891" s="12" t="s">
        <v>11892</v>
      </c>
      <c r="B5891" s="26" t="s">
        <v>11893</v>
      </c>
      <c r="C5891" s="13" t="s">
        <v>139</v>
      </c>
      <c r="D5891" s="12"/>
      <c r="E5891" s="14">
        <v>66560</v>
      </c>
      <c r="F5891" s="13" t="s">
        <v>163</v>
      </c>
    </row>
    <row r="5892" spans="1:6" x14ac:dyDescent="0.15">
      <c r="A5892" s="12" t="s">
        <v>11894</v>
      </c>
      <c r="B5892" s="26" t="s">
        <v>11895</v>
      </c>
      <c r="C5892" s="13" t="s">
        <v>139</v>
      </c>
      <c r="D5892" s="12"/>
      <c r="E5892" s="14">
        <v>0</v>
      </c>
      <c r="F5892" s="13" t="s">
        <v>163</v>
      </c>
    </row>
    <row r="5893" spans="1:6" x14ac:dyDescent="0.15">
      <c r="A5893" s="12" t="s">
        <v>11896</v>
      </c>
      <c r="B5893" s="26" t="s">
        <v>11897</v>
      </c>
      <c r="C5893" s="13" t="s">
        <v>139</v>
      </c>
      <c r="D5893" s="12"/>
      <c r="E5893" s="14">
        <v>27107</v>
      </c>
      <c r="F5893" s="13" t="s">
        <v>163</v>
      </c>
    </row>
    <row r="5894" spans="1:6" x14ac:dyDescent="0.15">
      <c r="A5894" s="12" t="s">
        <v>11898</v>
      </c>
      <c r="B5894" s="26" t="s">
        <v>11899</v>
      </c>
      <c r="C5894" s="13" t="s">
        <v>139</v>
      </c>
      <c r="D5894" s="12"/>
      <c r="E5894" s="14">
        <v>27107</v>
      </c>
      <c r="F5894" s="13" t="s">
        <v>163</v>
      </c>
    </row>
    <row r="5895" spans="1:6" x14ac:dyDescent="0.15">
      <c r="A5895" s="12" t="s">
        <v>11900</v>
      </c>
      <c r="B5895" s="26" t="s">
        <v>11901</v>
      </c>
      <c r="C5895" s="13" t="s">
        <v>139</v>
      </c>
      <c r="D5895" s="12"/>
      <c r="E5895" s="14">
        <v>42250</v>
      </c>
      <c r="F5895" s="13" t="s">
        <v>163</v>
      </c>
    </row>
    <row r="5896" spans="1:6" x14ac:dyDescent="0.15">
      <c r="A5896" s="12" t="s">
        <v>11902</v>
      </c>
      <c r="B5896" s="26" t="s">
        <v>11903</v>
      </c>
      <c r="C5896" s="13" t="s">
        <v>139</v>
      </c>
      <c r="D5896" s="12"/>
      <c r="E5896" s="14">
        <v>42250</v>
      </c>
      <c r="F5896" s="13" t="s">
        <v>163</v>
      </c>
    </row>
    <row r="5897" spans="1:6" x14ac:dyDescent="0.15">
      <c r="A5897" s="12" t="s">
        <v>11904</v>
      </c>
      <c r="B5897" s="26" t="s">
        <v>11905</v>
      </c>
      <c r="C5897" s="13" t="s">
        <v>139</v>
      </c>
      <c r="D5897" s="12"/>
      <c r="E5897" s="14">
        <v>31500</v>
      </c>
      <c r="F5897" s="13" t="s">
        <v>163</v>
      </c>
    </row>
    <row r="5898" spans="1:6" x14ac:dyDescent="0.15">
      <c r="A5898" s="12" t="s">
        <v>11906</v>
      </c>
      <c r="B5898" s="26" t="s">
        <v>11907</v>
      </c>
      <c r="C5898" s="13" t="s">
        <v>139</v>
      </c>
      <c r="D5898" s="12"/>
      <c r="E5898" s="14">
        <v>16264</v>
      </c>
      <c r="F5898" s="13" t="s">
        <v>163</v>
      </c>
    </row>
    <row r="5899" spans="1:6" x14ac:dyDescent="0.15">
      <c r="A5899" s="12" t="s">
        <v>11908</v>
      </c>
      <c r="B5899" s="26" t="s">
        <v>11909</v>
      </c>
      <c r="C5899" s="13" t="s">
        <v>139</v>
      </c>
      <c r="D5899" s="12"/>
      <c r="E5899" s="14">
        <v>72000</v>
      </c>
      <c r="F5899" s="13" t="s">
        <v>163</v>
      </c>
    </row>
    <row r="5900" spans="1:6" x14ac:dyDescent="0.15">
      <c r="A5900" s="12" t="s">
        <v>11910</v>
      </c>
      <c r="B5900" s="26" t="s">
        <v>11911</v>
      </c>
      <c r="C5900" s="13" t="s">
        <v>139</v>
      </c>
      <c r="D5900" s="12"/>
      <c r="E5900" s="14">
        <v>31500</v>
      </c>
      <c r="F5900" s="13" t="s">
        <v>163</v>
      </c>
    </row>
    <row r="5901" spans="1:6" x14ac:dyDescent="0.15">
      <c r="A5901" s="12" t="s">
        <v>11912</v>
      </c>
      <c r="B5901" s="26" t="s">
        <v>11913</v>
      </c>
      <c r="C5901" s="13" t="s">
        <v>139</v>
      </c>
      <c r="D5901" s="12"/>
      <c r="E5901" s="14">
        <v>39375</v>
      </c>
      <c r="F5901" s="13" t="s">
        <v>163</v>
      </c>
    </row>
    <row r="5902" spans="1:6" x14ac:dyDescent="0.15">
      <c r="A5902" s="12" t="s">
        <v>11914</v>
      </c>
      <c r="B5902" s="26" t="s">
        <v>11915</v>
      </c>
      <c r="C5902" s="13" t="s">
        <v>139</v>
      </c>
      <c r="D5902" s="12"/>
      <c r="E5902" s="14">
        <v>24775</v>
      </c>
      <c r="F5902" s="13" t="s">
        <v>163</v>
      </c>
    </row>
    <row r="5903" spans="1:6" x14ac:dyDescent="0.15">
      <c r="A5903" s="12" t="s">
        <v>11916</v>
      </c>
      <c r="B5903" s="26" t="s">
        <v>11917</v>
      </c>
      <c r="C5903" s="13" t="s">
        <v>139</v>
      </c>
      <c r="D5903" s="12"/>
      <c r="E5903" s="14">
        <v>31500</v>
      </c>
      <c r="F5903" s="13" t="s">
        <v>163</v>
      </c>
    </row>
    <row r="5904" spans="1:6" x14ac:dyDescent="0.15">
      <c r="A5904" s="12" t="s">
        <v>11918</v>
      </c>
      <c r="B5904" s="26" t="s">
        <v>11919</v>
      </c>
      <c r="C5904" s="13" t="s">
        <v>139</v>
      </c>
      <c r="D5904" s="12"/>
      <c r="E5904" s="14">
        <v>90000</v>
      </c>
      <c r="F5904" s="13" t="s">
        <v>163</v>
      </c>
    </row>
    <row r="5905" spans="1:6" x14ac:dyDescent="0.15">
      <c r="A5905" s="12" t="s">
        <v>11920</v>
      </c>
      <c r="B5905" s="26" t="s">
        <v>11921</v>
      </c>
      <c r="C5905" s="13" t="s">
        <v>139</v>
      </c>
      <c r="D5905" s="12"/>
      <c r="E5905" s="14">
        <v>27107</v>
      </c>
      <c r="F5905" s="13" t="s">
        <v>163</v>
      </c>
    </row>
    <row r="5906" spans="1:6" x14ac:dyDescent="0.15">
      <c r="A5906" s="12" t="s">
        <v>11922</v>
      </c>
      <c r="B5906" s="26" t="s">
        <v>11923</v>
      </c>
      <c r="C5906" s="13" t="s">
        <v>139</v>
      </c>
      <c r="D5906" s="12"/>
      <c r="E5906" s="14">
        <v>107900</v>
      </c>
      <c r="F5906" s="13" t="s">
        <v>163</v>
      </c>
    </row>
    <row r="5907" spans="1:6" x14ac:dyDescent="0.15">
      <c r="A5907" s="12" t="s">
        <v>11924</v>
      </c>
      <c r="B5907" s="26" t="s">
        <v>11925</v>
      </c>
      <c r="C5907" s="13" t="s">
        <v>139</v>
      </c>
      <c r="D5907" s="12"/>
      <c r="E5907" s="14">
        <v>14000</v>
      </c>
      <c r="F5907" s="13" t="s">
        <v>163</v>
      </c>
    </row>
    <row r="5908" spans="1:6" x14ac:dyDescent="0.15">
      <c r="A5908" s="12" t="s">
        <v>11926</v>
      </c>
      <c r="B5908" s="26" t="s">
        <v>11927</v>
      </c>
      <c r="C5908" s="13" t="s">
        <v>139</v>
      </c>
      <c r="D5908" s="12"/>
      <c r="E5908" s="14">
        <v>23500</v>
      </c>
      <c r="F5908" s="13" t="s">
        <v>163</v>
      </c>
    </row>
    <row r="5909" spans="1:6" x14ac:dyDescent="0.15">
      <c r="A5909" s="12" t="s">
        <v>11928</v>
      </c>
      <c r="B5909" s="26" t="s">
        <v>11929</v>
      </c>
      <c r="C5909" s="13" t="s">
        <v>139</v>
      </c>
      <c r="D5909" s="12"/>
      <c r="E5909" s="14">
        <v>72000</v>
      </c>
      <c r="F5909" s="13" t="s">
        <v>163</v>
      </c>
    </row>
    <row r="5910" spans="1:6" x14ac:dyDescent="0.15">
      <c r="A5910" s="12" t="s">
        <v>11930</v>
      </c>
      <c r="B5910" s="26" t="s">
        <v>11931</v>
      </c>
      <c r="C5910" s="13" t="s">
        <v>139</v>
      </c>
      <c r="D5910" s="12"/>
      <c r="E5910" s="14">
        <v>22363</v>
      </c>
      <c r="F5910" s="13" t="s">
        <v>163</v>
      </c>
    </row>
    <row r="5911" spans="1:6" x14ac:dyDescent="0.15">
      <c r="A5911" s="12" t="s">
        <v>11932</v>
      </c>
      <c r="B5911" s="26" t="s">
        <v>11933</v>
      </c>
      <c r="C5911" s="13" t="s">
        <v>139</v>
      </c>
      <c r="D5911" s="12"/>
      <c r="E5911" s="14">
        <v>0</v>
      </c>
      <c r="F5911" s="13" t="s">
        <v>163</v>
      </c>
    </row>
    <row r="5912" spans="1:6" x14ac:dyDescent="0.15">
      <c r="A5912" s="12" t="s">
        <v>11934</v>
      </c>
      <c r="B5912" s="26" t="s">
        <v>11935</v>
      </c>
      <c r="C5912" s="13" t="s">
        <v>139</v>
      </c>
      <c r="D5912" s="12"/>
      <c r="E5912" s="14">
        <v>35300</v>
      </c>
      <c r="F5912" s="13" t="s">
        <v>163</v>
      </c>
    </row>
    <row r="5913" spans="1:6" x14ac:dyDescent="0.15">
      <c r="A5913" s="12" t="s">
        <v>11936</v>
      </c>
      <c r="B5913" s="26" t="s">
        <v>11937</v>
      </c>
      <c r="C5913" s="13" t="s">
        <v>139</v>
      </c>
      <c r="D5913" s="12"/>
      <c r="E5913" s="14">
        <v>20000</v>
      </c>
      <c r="F5913" s="13" t="s">
        <v>163</v>
      </c>
    </row>
    <row r="5914" spans="1:6" x14ac:dyDescent="0.15">
      <c r="A5914" s="12" t="s">
        <v>11938</v>
      </c>
      <c r="B5914" s="26" t="s">
        <v>11939</v>
      </c>
      <c r="C5914" s="13" t="s">
        <v>139</v>
      </c>
      <c r="D5914" s="12"/>
      <c r="E5914" s="14">
        <v>19000</v>
      </c>
      <c r="F5914" s="13" t="s">
        <v>163</v>
      </c>
    </row>
    <row r="5915" spans="1:6" x14ac:dyDescent="0.15">
      <c r="A5915" s="12" t="s">
        <v>11940</v>
      </c>
      <c r="B5915" s="26" t="s">
        <v>11941</v>
      </c>
      <c r="C5915" s="13" t="s">
        <v>139</v>
      </c>
      <c r="D5915" s="12"/>
      <c r="E5915" s="14">
        <v>0</v>
      </c>
      <c r="F5915" s="13" t="s">
        <v>163</v>
      </c>
    </row>
    <row r="5916" spans="1:6" x14ac:dyDescent="0.15">
      <c r="A5916" s="12" t="s">
        <v>11942</v>
      </c>
      <c r="B5916" s="26" t="s">
        <v>11943</v>
      </c>
      <c r="C5916" s="13" t="s">
        <v>139</v>
      </c>
      <c r="D5916" s="12"/>
      <c r="E5916" s="14">
        <v>0</v>
      </c>
      <c r="F5916" s="13" t="s">
        <v>163</v>
      </c>
    </row>
    <row r="5917" spans="1:6" x14ac:dyDescent="0.15">
      <c r="A5917" s="12" t="s">
        <v>11944</v>
      </c>
      <c r="B5917" s="26" t="s">
        <v>11945</v>
      </c>
      <c r="C5917" s="13" t="s">
        <v>139</v>
      </c>
      <c r="D5917" s="12"/>
      <c r="E5917" s="14">
        <v>25000</v>
      </c>
      <c r="F5917" s="13" t="s">
        <v>163</v>
      </c>
    </row>
    <row r="5918" spans="1:6" x14ac:dyDescent="0.15">
      <c r="A5918" s="12" t="s">
        <v>11946</v>
      </c>
      <c r="B5918" s="26" t="s">
        <v>11947</v>
      </c>
      <c r="C5918" s="13" t="s">
        <v>139</v>
      </c>
      <c r="D5918" s="12"/>
      <c r="E5918" s="14">
        <v>45000</v>
      </c>
      <c r="F5918" s="13" t="s">
        <v>163</v>
      </c>
    </row>
    <row r="5919" spans="1:6" x14ac:dyDescent="0.15">
      <c r="A5919" s="12" t="s">
        <v>11948</v>
      </c>
      <c r="B5919" s="26" t="s">
        <v>11949</v>
      </c>
      <c r="C5919" s="13" t="s">
        <v>139</v>
      </c>
      <c r="D5919" s="12"/>
      <c r="E5919" s="14">
        <v>0</v>
      </c>
      <c r="F5919" s="13" t="s">
        <v>163</v>
      </c>
    </row>
    <row r="5920" spans="1:6" x14ac:dyDescent="0.15">
      <c r="A5920" s="12" t="s">
        <v>11950</v>
      </c>
      <c r="B5920" s="26" t="s">
        <v>11951</v>
      </c>
      <c r="C5920" s="13" t="s">
        <v>139</v>
      </c>
      <c r="D5920" s="12"/>
      <c r="E5920" s="14">
        <v>73920</v>
      </c>
      <c r="F5920" s="13" t="s">
        <v>163</v>
      </c>
    </row>
    <row r="5921" spans="1:6" x14ac:dyDescent="0.15">
      <c r="A5921" s="12" t="s">
        <v>11952</v>
      </c>
      <c r="B5921" s="26" t="s">
        <v>11953</v>
      </c>
      <c r="C5921" s="13" t="s">
        <v>139</v>
      </c>
      <c r="D5921" s="12"/>
      <c r="E5921" s="14">
        <v>0</v>
      </c>
      <c r="F5921" s="13" t="s">
        <v>163</v>
      </c>
    </row>
    <row r="5922" spans="1:6" x14ac:dyDescent="0.15">
      <c r="A5922" s="12" t="s">
        <v>11954</v>
      </c>
      <c r="B5922" s="26" t="s">
        <v>11955</v>
      </c>
      <c r="C5922" s="13" t="s">
        <v>139</v>
      </c>
      <c r="D5922" s="12"/>
      <c r="E5922" s="14">
        <v>30118</v>
      </c>
      <c r="F5922" s="13" t="s">
        <v>163</v>
      </c>
    </row>
    <row r="5923" spans="1:6" x14ac:dyDescent="0.15">
      <c r="A5923" s="12" t="s">
        <v>11956</v>
      </c>
      <c r="B5923" s="26" t="s">
        <v>11957</v>
      </c>
      <c r="C5923" s="13" t="s">
        <v>139</v>
      </c>
      <c r="D5923" s="12"/>
      <c r="E5923" s="14">
        <v>30118</v>
      </c>
      <c r="F5923" s="13" t="s">
        <v>163</v>
      </c>
    </row>
    <row r="5924" spans="1:6" x14ac:dyDescent="0.15">
      <c r="A5924" s="12" t="s">
        <v>11958</v>
      </c>
      <c r="B5924" s="26" t="s">
        <v>11959</v>
      </c>
      <c r="C5924" s="13" t="s">
        <v>139</v>
      </c>
      <c r="D5924" s="12"/>
      <c r="E5924" s="14">
        <v>47000</v>
      </c>
      <c r="F5924" s="13" t="s">
        <v>163</v>
      </c>
    </row>
    <row r="5925" spans="1:6" x14ac:dyDescent="0.15">
      <c r="A5925" s="12" t="s">
        <v>11960</v>
      </c>
      <c r="B5925" s="26" t="s">
        <v>11961</v>
      </c>
      <c r="C5925" s="13" t="s">
        <v>139</v>
      </c>
      <c r="D5925" s="12"/>
      <c r="E5925" s="14">
        <v>47000</v>
      </c>
      <c r="F5925" s="13" t="s">
        <v>163</v>
      </c>
    </row>
    <row r="5926" spans="1:6" x14ac:dyDescent="0.15">
      <c r="A5926" s="12" t="s">
        <v>11962</v>
      </c>
      <c r="B5926" s="26" t="s">
        <v>11963</v>
      </c>
      <c r="C5926" s="13" t="s">
        <v>139</v>
      </c>
      <c r="D5926" s="12"/>
      <c r="E5926" s="14">
        <v>35000</v>
      </c>
      <c r="F5926" s="13" t="s">
        <v>163</v>
      </c>
    </row>
    <row r="5927" spans="1:6" x14ac:dyDescent="0.15">
      <c r="A5927" s="12" t="s">
        <v>11964</v>
      </c>
      <c r="B5927" s="26" t="s">
        <v>11965</v>
      </c>
      <c r="C5927" s="13" t="s">
        <v>139</v>
      </c>
      <c r="D5927" s="12"/>
      <c r="E5927" s="14">
        <v>18071</v>
      </c>
      <c r="F5927" s="13" t="s">
        <v>163</v>
      </c>
    </row>
    <row r="5928" spans="1:6" x14ac:dyDescent="0.15">
      <c r="A5928" s="12" t="s">
        <v>11966</v>
      </c>
      <c r="B5928" s="26" t="s">
        <v>11967</v>
      </c>
      <c r="C5928" s="13" t="s">
        <v>139</v>
      </c>
      <c r="D5928" s="12"/>
      <c r="E5928" s="14">
        <v>80000</v>
      </c>
      <c r="F5928" s="13" t="s">
        <v>163</v>
      </c>
    </row>
    <row r="5929" spans="1:6" x14ac:dyDescent="0.15">
      <c r="A5929" s="12" t="s">
        <v>11968</v>
      </c>
      <c r="B5929" s="26" t="s">
        <v>11969</v>
      </c>
      <c r="C5929" s="13" t="s">
        <v>139</v>
      </c>
      <c r="D5929" s="12"/>
      <c r="E5929" s="14">
        <v>35000</v>
      </c>
      <c r="F5929" s="13" t="s">
        <v>163</v>
      </c>
    </row>
    <row r="5930" spans="1:6" x14ac:dyDescent="0.15">
      <c r="A5930" s="12" t="s">
        <v>11970</v>
      </c>
      <c r="B5930" s="26" t="s">
        <v>11971</v>
      </c>
      <c r="C5930" s="13" t="s">
        <v>139</v>
      </c>
      <c r="D5930" s="12"/>
      <c r="E5930" s="14">
        <v>43750</v>
      </c>
      <c r="F5930" s="13" t="s">
        <v>163</v>
      </c>
    </row>
    <row r="5931" spans="1:6" x14ac:dyDescent="0.15">
      <c r="A5931" s="12" t="s">
        <v>11972</v>
      </c>
      <c r="B5931" s="26" t="s">
        <v>11973</v>
      </c>
      <c r="C5931" s="13" t="s">
        <v>139</v>
      </c>
      <c r="D5931" s="12"/>
      <c r="E5931" s="14">
        <v>27500</v>
      </c>
      <c r="F5931" s="13" t="s">
        <v>163</v>
      </c>
    </row>
    <row r="5932" spans="1:6" x14ac:dyDescent="0.15">
      <c r="A5932" s="12" t="s">
        <v>11974</v>
      </c>
      <c r="B5932" s="26" t="s">
        <v>11975</v>
      </c>
      <c r="C5932" s="13" t="s">
        <v>139</v>
      </c>
      <c r="D5932" s="12"/>
      <c r="E5932" s="14">
        <v>35000</v>
      </c>
      <c r="F5932" s="13" t="s">
        <v>163</v>
      </c>
    </row>
    <row r="5933" spans="1:6" x14ac:dyDescent="0.15">
      <c r="A5933" s="12" t="s">
        <v>11976</v>
      </c>
      <c r="B5933" s="26" t="s">
        <v>11977</v>
      </c>
      <c r="C5933" s="13" t="s">
        <v>139</v>
      </c>
      <c r="D5933" s="12"/>
      <c r="E5933" s="14">
        <v>100000</v>
      </c>
      <c r="F5933" s="13" t="s">
        <v>163</v>
      </c>
    </row>
    <row r="5934" spans="1:6" x14ac:dyDescent="0.15">
      <c r="A5934" s="12" t="s">
        <v>11978</v>
      </c>
      <c r="B5934" s="26" t="s">
        <v>11979</v>
      </c>
      <c r="C5934" s="13" t="s">
        <v>139</v>
      </c>
      <c r="D5934" s="12"/>
      <c r="E5934" s="14">
        <v>30118</v>
      </c>
      <c r="F5934" s="13" t="s">
        <v>163</v>
      </c>
    </row>
    <row r="5935" spans="1:6" x14ac:dyDescent="0.15">
      <c r="A5935" s="12" t="s">
        <v>11980</v>
      </c>
      <c r="B5935" s="26" t="s">
        <v>11981</v>
      </c>
      <c r="C5935" s="13" t="s">
        <v>139</v>
      </c>
      <c r="D5935" s="12"/>
      <c r="E5935" s="14">
        <v>135200</v>
      </c>
      <c r="F5935" s="13" t="s">
        <v>163</v>
      </c>
    </row>
    <row r="5936" spans="1:6" x14ac:dyDescent="0.15">
      <c r="A5936" s="12" t="s">
        <v>11982</v>
      </c>
      <c r="B5936" s="26" t="s">
        <v>11983</v>
      </c>
      <c r="C5936" s="13" t="s">
        <v>139</v>
      </c>
      <c r="D5936" s="12"/>
      <c r="E5936" s="14">
        <v>15600</v>
      </c>
      <c r="F5936" s="13" t="s">
        <v>163</v>
      </c>
    </row>
    <row r="5937" spans="1:6" x14ac:dyDescent="0.15">
      <c r="A5937" s="12" t="s">
        <v>11984</v>
      </c>
      <c r="B5937" s="26" t="s">
        <v>11985</v>
      </c>
      <c r="C5937" s="13" t="s">
        <v>139</v>
      </c>
      <c r="D5937" s="12"/>
      <c r="E5937" s="14">
        <v>26000</v>
      </c>
      <c r="F5937" s="13" t="s">
        <v>163</v>
      </c>
    </row>
    <row r="5938" spans="1:6" x14ac:dyDescent="0.15">
      <c r="A5938" s="12" t="s">
        <v>11986</v>
      </c>
      <c r="B5938" s="26" t="s">
        <v>11987</v>
      </c>
      <c r="C5938" s="13" t="s">
        <v>139</v>
      </c>
      <c r="D5938" s="12"/>
      <c r="E5938" s="14">
        <v>80000</v>
      </c>
      <c r="F5938" s="13" t="s">
        <v>163</v>
      </c>
    </row>
    <row r="5939" spans="1:6" x14ac:dyDescent="0.15">
      <c r="A5939" s="12" t="s">
        <v>11988</v>
      </c>
      <c r="B5939" s="26" t="s">
        <v>11989</v>
      </c>
      <c r="C5939" s="13" t="s">
        <v>139</v>
      </c>
      <c r="D5939" s="12"/>
      <c r="E5939" s="14">
        <v>0</v>
      </c>
      <c r="F5939" s="13" t="s">
        <v>163</v>
      </c>
    </row>
    <row r="5940" spans="1:6" x14ac:dyDescent="0.15">
      <c r="A5940" s="12" t="s">
        <v>11990</v>
      </c>
      <c r="B5940" s="26" t="s">
        <v>11991</v>
      </c>
      <c r="C5940" s="13" t="s">
        <v>136</v>
      </c>
      <c r="D5940" s="12"/>
      <c r="E5940" s="14">
        <v>84</v>
      </c>
      <c r="F5940" s="13" t="s">
        <v>163</v>
      </c>
    </row>
    <row r="5941" spans="1:6" x14ac:dyDescent="0.15">
      <c r="A5941" s="12" t="s">
        <v>11992</v>
      </c>
      <c r="B5941" s="26" t="s">
        <v>11993</v>
      </c>
      <c r="C5941" s="13" t="s">
        <v>134</v>
      </c>
      <c r="D5941" s="12"/>
      <c r="E5941" s="14">
        <v>-1</v>
      </c>
      <c r="F5941" s="13" t="s">
        <v>163</v>
      </c>
    </row>
    <row r="5942" spans="1:6" x14ac:dyDescent="0.15">
      <c r="A5942" s="12" t="s">
        <v>11994</v>
      </c>
      <c r="B5942" s="26" t="s">
        <v>11995</v>
      </c>
      <c r="C5942" s="13" t="s">
        <v>137</v>
      </c>
      <c r="D5942" s="12"/>
      <c r="E5942" s="14">
        <v>-1</v>
      </c>
      <c r="F5942" s="13" t="s">
        <v>163</v>
      </c>
    </row>
    <row r="5943" spans="1:6" x14ac:dyDescent="0.15">
      <c r="A5943" s="12" t="s">
        <v>11996</v>
      </c>
      <c r="B5943" s="12" t="s">
        <v>11997</v>
      </c>
      <c r="C5943" s="13" t="s">
        <v>141</v>
      </c>
      <c r="D5943" s="13"/>
      <c r="E5943" s="14">
        <v>-1</v>
      </c>
      <c r="F5943" s="13" t="s">
        <v>163</v>
      </c>
    </row>
    <row r="5944" spans="1:6" x14ac:dyDescent="0.15">
      <c r="A5944" s="12" t="s">
        <v>11998</v>
      </c>
      <c r="B5944" s="26" t="s">
        <v>11999</v>
      </c>
      <c r="C5944" s="13" t="s">
        <v>139</v>
      </c>
      <c r="D5944" s="12"/>
      <c r="E5944" s="14">
        <v>-1</v>
      </c>
      <c r="F5944" s="13" t="s">
        <v>163</v>
      </c>
    </row>
    <row r="5945" spans="1:6" x14ac:dyDescent="0.15">
      <c r="A5945" s="12" t="s">
        <v>12000</v>
      </c>
      <c r="B5945" s="26" t="s">
        <v>12001</v>
      </c>
      <c r="C5945" s="13" t="s">
        <v>140</v>
      </c>
      <c r="D5945" s="12"/>
      <c r="E5945" s="14">
        <v>-1</v>
      </c>
      <c r="F5945" s="13" t="s">
        <v>163</v>
      </c>
    </row>
    <row r="5946" spans="1:6" x14ac:dyDescent="0.15">
      <c r="A5946" s="12" t="s">
        <v>12002</v>
      </c>
      <c r="B5946" s="26" t="s">
        <v>12003</v>
      </c>
      <c r="C5946" s="13" t="s">
        <v>141</v>
      </c>
      <c r="D5946" s="12"/>
      <c r="E5946" s="14">
        <v>-1</v>
      </c>
      <c r="F5946" s="13" t="s">
        <v>163</v>
      </c>
    </row>
    <row r="5947" spans="1:6" x14ac:dyDescent="0.15">
      <c r="A5947" s="12" t="s">
        <v>12004</v>
      </c>
      <c r="B5947" s="26" t="s">
        <v>12005</v>
      </c>
      <c r="C5947" s="13" t="s">
        <v>143</v>
      </c>
      <c r="D5947" s="12"/>
      <c r="E5947" s="14">
        <v>-1</v>
      </c>
      <c r="F5947" s="13" t="s">
        <v>163</v>
      </c>
    </row>
    <row r="5948" spans="1:6" x14ac:dyDescent="0.15">
      <c r="A5948" s="12" t="s">
        <v>12006</v>
      </c>
      <c r="B5948" s="26" t="s">
        <v>12007</v>
      </c>
      <c r="C5948" s="13" t="s">
        <v>136</v>
      </c>
      <c r="D5948" s="12"/>
      <c r="E5948" s="14">
        <v>348</v>
      </c>
      <c r="F5948" s="13" t="s">
        <v>163</v>
      </c>
    </row>
    <row r="5949" spans="1:6" x14ac:dyDescent="0.15">
      <c r="A5949" s="12" t="s">
        <v>12008</v>
      </c>
      <c r="B5949" s="26" t="s">
        <v>12009</v>
      </c>
      <c r="C5949" s="13" t="s">
        <v>136</v>
      </c>
      <c r="D5949" s="13"/>
      <c r="E5949" s="14">
        <v>348</v>
      </c>
      <c r="F5949" s="37" t="s">
        <v>163</v>
      </c>
    </row>
    <row r="5950" spans="1:6" x14ac:dyDescent="0.15">
      <c r="A5950" s="12" t="s">
        <v>12010</v>
      </c>
      <c r="B5950" s="26" t="s">
        <v>12011</v>
      </c>
      <c r="C5950" s="13" t="s">
        <v>136</v>
      </c>
      <c r="D5950" s="12"/>
      <c r="E5950" s="14">
        <v>348</v>
      </c>
      <c r="F5950" s="13" t="s">
        <v>163</v>
      </c>
    </row>
    <row r="5951" spans="1:6" x14ac:dyDescent="0.15">
      <c r="A5951" s="12" t="s">
        <v>12012</v>
      </c>
      <c r="B5951" s="26" t="s">
        <v>12013</v>
      </c>
      <c r="C5951" s="13" t="s">
        <v>136</v>
      </c>
      <c r="D5951" s="13"/>
      <c r="E5951" s="14">
        <v>348</v>
      </c>
      <c r="F5951" s="37" t="s">
        <v>163</v>
      </c>
    </row>
    <row r="5952" spans="1:6" x14ac:dyDescent="0.15">
      <c r="A5952" s="12" t="s">
        <v>12014</v>
      </c>
      <c r="B5952" s="26" t="s">
        <v>12015</v>
      </c>
      <c r="C5952" s="13" t="s">
        <v>136</v>
      </c>
      <c r="D5952" s="12"/>
      <c r="E5952" s="14">
        <v>185</v>
      </c>
      <c r="F5952" s="13" t="s">
        <v>163</v>
      </c>
    </row>
    <row r="5953" spans="1:6" x14ac:dyDescent="0.15">
      <c r="A5953" s="12" t="s">
        <v>12016</v>
      </c>
      <c r="B5953" s="26" t="s">
        <v>12017</v>
      </c>
      <c r="C5953" s="13" t="s">
        <v>136</v>
      </c>
      <c r="D5953" s="12"/>
      <c r="E5953" s="14">
        <v>181</v>
      </c>
      <c r="F5953" s="13" t="s">
        <v>163</v>
      </c>
    </row>
    <row r="5954" spans="1:6" x14ac:dyDescent="0.15">
      <c r="A5954" s="12" t="s">
        <v>12018</v>
      </c>
      <c r="B5954" s="26" t="s">
        <v>12019</v>
      </c>
      <c r="C5954" s="13" t="s">
        <v>136</v>
      </c>
      <c r="D5954" s="12"/>
      <c r="E5954" s="14">
        <v>108</v>
      </c>
      <c r="F5954" s="13" t="s">
        <v>163</v>
      </c>
    </row>
    <row r="5955" spans="1:6" x14ac:dyDescent="0.15">
      <c r="A5955" s="12" t="s">
        <v>12020</v>
      </c>
      <c r="B5955" s="26" t="s">
        <v>12021</v>
      </c>
      <c r="C5955" s="13" t="s">
        <v>136</v>
      </c>
      <c r="D5955" s="12"/>
      <c r="E5955" s="14">
        <v>3355</v>
      </c>
      <c r="F5955" s="13" t="s">
        <v>163</v>
      </c>
    </row>
    <row r="5956" spans="1:6" x14ac:dyDescent="0.15">
      <c r="A5956" s="12" t="s">
        <v>12022</v>
      </c>
      <c r="B5956" s="26" t="s">
        <v>12023</v>
      </c>
      <c r="C5956" s="13" t="s">
        <v>136</v>
      </c>
      <c r="D5956" s="12"/>
      <c r="E5956" s="14">
        <v>435</v>
      </c>
      <c r="F5956" s="13" t="s">
        <v>163</v>
      </c>
    </row>
    <row r="5957" spans="1:6" x14ac:dyDescent="0.15">
      <c r="A5957" s="12" t="s">
        <v>12024</v>
      </c>
      <c r="B5957" s="26" t="s">
        <v>12025</v>
      </c>
      <c r="C5957" s="13" t="s">
        <v>136</v>
      </c>
      <c r="D5957" s="12"/>
      <c r="E5957" s="14">
        <v>1247</v>
      </c>
      <c r="F5957" s="13" t="s">
        <v>163</v>
      </c>
    </row>
    <row r="5958" spans="1:6" x14ac:dyDescent="0.15">
      <c r="A5958" s="12" t="s">
        <v>12026</v>
      </c>
      <c r="B5958" s="26" t="s">
        <v>12027</v>
      </c>
      <c r="C5958" s="13" t="s">
        <v>136</v>
      </c>
      <c r="D5958" s="12"/>
      <c r="E5958" s="14">
        <v>284</v>
      </c>
      <c r="F5958" s="13" t="s">
        <v>163</v>
      </c>
    </row>
    <row r="5959" spans="1:6" x14ac:dyDescent="0.15">
      <c r="A5959" s="12" t="s">
        <v>12028</v>
      </c>
      <c r="B5959" s="26" t="s">
        <v>12029</v>
      </c>
      <c r="C5959" s="13" t="s">
        <v>136</v>
      </c>
      <c r="D5959" s="12"/>
      <c r="E5959" s="14">
        <v>6355</v>
      </c>
      <c r="F5959" s="13" t="s">
        <v>163</v>
      </c>
    </row>
    <row r="5960" spans="1:6" x14ac:dyDescent="0.15">
      <c r="A5960" s="12" t="s">
        <v>12030</v>
      </c>
      <c r="B5960" s="26" t="s">
        <v>12031</v>
      </c>
      <c r="C5960" s="13" t="s">
        <v>136</v>
      </c>
      <c r="D5960" s="12"/>
      <c r="E5960" s="14">
        <v>365</v>
      </c>
      <c r="F5960" s="13" t="s">
        <v>163</v>
      </c>
    </row>
    <row r="5961" spans="1:6" x14ac:dyDescent="0.15">
      <c r="A5961" s="12" t="s">
        <v>12032</v>
      </c>
      <c r="B5961" s="26" t="s">
        <v>12033</v>
      </c>
      <c r="C5961" s="13" t="s">
        <v>136</v>
      </c>
      <c r="D5961" s="12"/>
      <c r="E5961" s="14">
        <v>185</v>
      </c>
      <c r="F5961" s="13" t="s">
        <v>163</v>
      </c>
    </row>
    <row r="5962" spans="1:6" x14ac:dyDescent="0.15">
      <c r="A5962" s="12" t="s">
        <v>12034</v>
      </c>
      <c r="B5962" s="26" t="s">
        <v>12035</v>
      </c>
      <c r="C5962" s="13" t="s">
        <v>141</v>
      </c>
      <c r="D5962" s="12"/>
      <c r="E5962" s="14">
        <v>1870</v>
      </c>
      <c r="F5962" s="13" t="s">
        <v>163</v>
      </c>
    </row>
    <row r="5963" spans="1:6" x14ac:dyDescent="0.15">
      <c r="A5963" s="12" t="s">
        <v>12036</v>
      </c>
      <c r="B5963" s="26" t="s">
        <v>12037</v>
      </c>
      <c r="C5963" s="13" t="s">
        <v>141</v>
      </c>
      <c r="D5963" s="12"/>
      <c r="E5963" s="14">
        <v>2810</v>
      </c>
      <c r="F5963" s="13" t="s">
        <v>163</v>
      </c>
    </row>
    <row r="5964" spans="1:6" x14ac:dyDescent="0.15">
      <c r="A5964" s="26" t="s">
        <v>12038</v>
      </c>
      <c r="B5964" s="26" t="s">
        <v>12039</v>
      </c>
      <c r="C5964" s="73" t="s">
        <v>141</v>
      </c>
      <c r="D5964" s="26"/>
      <c r="E5964" s="17">
        <v>4800</v>
      </c>
      <c r="F5964" s="73" t="s">
        <v>163</v>
      </c>
    </row>
    <row r="5965" spans="1:6" x14ac:dyDescent="0.15">
      <c r="A5965" s="12" t="s">
        <v>12040</v>
      </c>
      <c r="B5965" s="26" t="s">
        <v>12041</v>
      </c>
      <c r="C5965" s="13" t="s">
        <v>141</v>
      </c>
      <c r="D5965" s="12"/>
      <c r="E5965" s="14">
        <v>1260</v>
      </c>
      <c r="F5965" s="13" t="s">
        <v>163</v>
      </c>
    </row>
    <row r="5966" spans="1:6" x14ac:dyDescent="0.15">
      <c r="A5966" s="12" t="s">
        <v>12042</v>
      </c>
      <c r="B5966" s="26" t="s">
        <v>12043</v>
      </c>
      <c r="C5966" s="13" t="s">
        <v>141</v>
      </c>
      <c r="D5966" s="12"/>
      <c r="E5966" s="14">
        <v>600</v>
      </c>
      <c r="F5966" s="13" t="s">
        <v>163</v>
      </c>
    </row>
    <row r="5967" spans="1:6" x14ac:dyDescent="0.15">
      <c r="A5967" s="12" t="s">
        <v>12044</v>
      </c>
      <c r="B5967" s="26" t="s">
        <v>12045</v>
      </c>
      <c r="C5967" s="13" t="s">
        <v>141</v>
      </c>
      <c r="D5967" s="12"/>
      <c r="E5967" s="14">
        <v>2275</v>
      </c>
      <c r="F5967" s="13" t="s">
        <v>163</v>
      </c>
    </row>
    <row r="5968" spans="1:6" x14ac:dyDescent="0.15">
      <c r="A5968" s="12" t="s">
        <v>12046</v>
      </c>
      <c r="B5968" s="26" t="s">
        <v>12047</v>
      </c>
      <c r="C5968" s="13" t="s">
        <v>141</v>
      </c>
      <c r="D5968" s="12"/>
      <c r="E5968" s="14">
        <v>2610</v>
      </c>
      <c r="F5968" s="13" t="s">
        <v>163</v>
      </c>
    </row>
    <row r="5969" spans="1:6" x14ac:dyDescent="0.15">
      <c r="A5969" s="12" t="s">
        <v>12048</v>
      </c>
      <c r="B5969" s="26" t="s">
        <v>12049</v>
      </c>
      <c r="C5969" s="13" t="s">
        <v>141</v>
      </c>
      <c r="D5969" s="12"/>
      <c r="E5969" s="14">
        <v>875</v>
      </c>
      <c r="F5969" s="13" t="s">
        <v>163</v>
      </c>
    </row>
    <row r="5970" spans="1:6" x14ac:dyDescent="0.15">
      <c r="A5970" s="12" t="s">
        <v>12050</v>
      </c>
      <c r="B5970" s="26" t="s">
        <v>12051</v>
      </c>
      <c r="C5970" s="13" t="s">
        <v>141</v>
      </c>
      <c r="D5970" s="12"/>
      <c r="E5970" s="14">
        <v>1000</v>
      </c>
      <c r="F5970" s="13" t="s">
        <v>163</v>
      </c>
    </row>
    <row r="5971" spans="1:6" x14ac:dyDescent="0.15">
      <c r="A5971" s="12" t="s">
        <v>12052</v>
      </c>
      <c r="B5971" s="26" t="s">
        <v>12053</v>
      </c>
      <c r="C5971" s="13" t="s">
        <v>141</v>
      </c>
      <c r="D5971" s="12"/>
      <c r="E5971" s="14">
        <v>1000</v>
      </c>
      <c r="F5971" s="13" t="s">
        <v>163</v>
      </c>
    </row>
    <row r="5972" spans="1:6" x14ac:dyDescent="0.15">
      <c r="A5972" s="12" t="s">
        <v>12054</v>
      </c>
      <c r="B5972" s="26" t="s">
        <v>12055</v>
      </c>
      <c r="C5972" s="13" t="s">
        <v>141</v>
      </c>
      <c r="D5972" s="12"/>
      <c r="E5972" s="14">
        <v>875</v>
      </c>
      <c r="F5972" s="13" t="s">
        <v>163</v>
      </c>
    </row>
    <row r="5973" spans="1:6" x14ac:dyDescent="0.15">
      <c r="A5973" s="12" t="s">
        <v>12056</v>
      </c>
      <c r="B5973" s="26" t="s">
        <v>12057</v>
      </c>
      <c r="C5973" s="13" t="s">
        <v>136</v>
      </c>
      <c r="D5973" s="12"/>
      <c r="E5973" s="14">
        <v>1435</v>
      </c>
      <c r="F5973" s="13" t="s">
        <v>163</v>
      </c>
    </row>
    <row r="5974" spans="1:6" x14ac:dyDescent="0.15">
      <c r="A5974" s="12" t="s">
        <v>12058</v>
      </c>
      <c r="B5974" s="26" t="s">
        <v>12059</v>
      </c>
      <c r="C5974" s="13" t="s">
        <v>136</v>
      </c>
      <c r="D5974" s="12"/>
      <c r="E5974" s="14">
        <v>2005</v>
      </c>
      <c r="F5974" s="13" t="s">
        <v>163</v>
      </c>
    </row>
    <row r="5975" spans="1:6" x14ac:dyDescent="0.15">
      <c r="A5975" s="12" t="s">
        <v>12060</v>
      </c>
      <c r="B5975" s="26" t="s">
        <v>12061</v>
      </c>
      <c r="C5975" s="13" t="s">
        <v>136</v>
      </c>
      <c r="D5975" s="12"/>
      <c r="E5975" s="14">
        <v>1245</v>
      </c>
      <c r="F5975" s="13" t="s">
        <v>163</v>
      </c>
    </row>
    <row r="5976" spans="1:6" x14ac:dyDescent="0.15">
      <c r="A5976" s="12" t="s">
        <v>12062</v>
      </c>
      <c r="B5976" s="26" t="s">
        <v>12063</v>
      </c>
      <c r="C5976" s="13" t="s">
        <v>136</v>
      </c>
      <c r="D5976" s="12"/>
      <c r="E5976" s="14">
        <v>1660</v>
      </c>
      <c r="F5976" s="13" t="s">
        <v>163</v>
      </c>
    </row>
    <row r="5977" spans="1:6" x14ac:dyDescent="0.15">
      <c r="A5977" s="12" t="s">
        <v>12064</v>
      </c>
      <c r="B5977" s="12" t="s">
        <v>12065</v>
      </c>
      <c r="C5977" s="13" t="s">
        <v>136</v>
      </c>
      <c r="D5977" s="13"/>
      <c r="E5977" s="14">
        <v>3190</v>
      </c>
      <c r="F5977" s="13" t="s">
        <v>163</v>
      </c>
    </row>
    <row r="5978" spans="1:6" x14ac:dyDescent="0.15">
      <c r="A5978" s="12" t="s">
        <v>12066</v>
      </c>
      <c r="B5978" s="26" t="s">
        <v>12067</v>
      </c>
      <c r="C5978" s="13" t="s">
        <v>136</v>
      </c>
      <c r="D5978" s="12"/>
      <c r="E5978" s="14">
        <v>3515</v>
      </c>
      <c r="F5978" s="13" t="s">
        <v>163</v>
      </c>
    </row>
    <row r="5979" spans="1:6" x14ac:dyDescent="0.15">
      <c r="A5979" s="12" t="s">
        <v>12068</v>
      </c>
      <c r="B5979" s="26" t="s">
        <v>12069</v>
      </c>
      <c r="C5979" s="13" t="s">
        <v>136</v>
      </c>
      <c r="D5979" s="12"/>
      <c r="E5979" s="14">
        <v>3514</v>
      </c>
      <c r="F5979" s="13" t="s">
        <v>163</v>
      </c>
    </row>
    <row r="5980" spans="1:6" x14ac:dyDescent="0.15">
      <c r="A5980" s="12" t="s">
        <v>12070</v>
      </c>
      <c r="B5980" s="26" t="s">
        <v>12071</v>
      </c>
      <c r="C5980" s="13" t="s">
        <v>141</v>
      </c>
      <c r="D5980" s="12"/>
      <c r="E5980" s="14">
        <v>1995</v>
      </c>
      <c r="F5980" s="13" t="s">
        <v>163</v>
      </c>
    </row>
    <row r="5981" spans="1:6" x14ac:dyDescent="0.15">
      <c r="A5981" s="12" t="s">
        <v>12072</v>
      </c>
      <c r="B5981" s="26" t="s">
        <v>12073</v>
      </c>
      <c r="C5981" s="13" t="s">
        <v>141</v>
      </c>
      <c r="D5981" s="12"/>
      <c r="E5981" s="14">
        <v>2290</v>
      </c>
      <c r="F5981" s="13" t="s">
        <v>163</v>
      </c>
    </row>
    <row r="5982" spans="1:6" x14ac:dyDescent="0.15">
      <c r="A5982" s="12" t="s">
        <v>12074</v>
      </c>
      <c r="B5982" s="26" t="s">
        <v>12075</v>
      </c>
      <c r="C5982" s="13" t="s">
        <v>141</v>
      </c>
      <c r="D5982" s="12"/>
      <c r="E5982" s="14">
        <v>3650</v>
      </c>
      <c r="F5982" s="13" t="s">
        <v>163</v>
      </c>
    </row>
    <row r="5983" spans="1:6" x14ac:dyDescent="0.15">
      <c r="A5983" s="12" t="s">
        <v>12076</v>
      </c>
      <c r="B5983" s="26" t="s">
        <v>12077</v>
      </c>
      <c r="C5983" s="13" t="s">
        <v>141</v>
      </c>
      <c r="D5983" s="12"/>
      <c r="E5983" s="14">
        <v>3500</v>
      </c>
      <c r="F5983" s="13" t="s">
        <v>163</v>
      </c>
    </row>
    <row r="5984" spans="1:6" x14ac:dyDescent="0.15">
      <c r="A5984" s="12" t="s">
        <v>12078</v>
      </c>
      <c r="B5984" s="26" t="s">
        <v>12079</v>
      </c>
      <c r="C5984" s="13" t="s">
        <v>141</v>
      </c>
      <c r="D5984" s="12"/>
      <c r="E5984" s="14">
        <v>2950</v>
      </c>
      <c r="F5984" s="13" t="s">
        <v>163</v>
      </c>
    </row>
    <row r="5985" spans="1:6" x14ac:dyDescent="0.15">
      <c r="A5985" s="12" t="s">
        <v>12080</v>
      </c>
      <c r="B5985" s="26" t="s">
        <v>12081</v>
      </c>
      <c r="C5985" s="13" t="s">
        <v>134</v>
      </c>
      <c r="D5985" s="13"/>
      <c r="E5985" s="14">
        <v>2950</v>
      </c>
      <c r="F5985" s="37" t="s">
        <v>163</v>
      </c>
    </row>
    <row r="5986" spans="1:6" x14ac:dyDescent="0.15">
      <c r="A5986" s="12" t="s">
        <v>12082</v>
      </c>
      <c r="B5986" s="26" t="s">
        <v>12083</v>
      </c>
      <c r="C5986" s="13" t="s">
        <v>141</v>
      </c>
      <c r="D5986" s="12"/>
      <c r="E5986" s="14">
        <v>2100</v>
      </c>
      <c r="F5986" s="13" t="s">
        <v>163</v>
      </c>
    </row>
    <row r="5987" spans="1:6" x14ac:dyDescent="0.15">
      <c r="A5987" s="12" t="s">
        <v>12084</v>
      </c>
      <c r="B5987" s="26" t="s">
        <v>12085</v>
      </c>
      <c r="C5987" s="13" t="s">
        <v>141</v>
      </c>
      <c r="D5987" s="12"/>
      <c r="E5987" s="14">
        <v>2410</v>
      </c>
      <c r="F5987" s="13" t="s">
        <v>163</v>
      </c>
    </row>
    <row r="5988" spans="1:6" x14ac:dyDescent="0.15">
      <c r="A5988" s="12" t="s">
        <v>12086</v>
      </c>
      <c r="B5988" s="26" t="s">
        <v>12087</v>
      </c>
      <c r="C5988" s="13" t="s">
        <v>141</v>
      </c>
      <c r="D5988" s="12"/>
      <c r="E5988" s="14">
        <v>4800</v>
      </c>
      <c r="F5988" s="13" t="s">
        <v>163</v>
      </c>
    </row>
    <row r="5989" spans="1:6" x14ac:dyDescent="0.15">
      <c r="A5989" s="12" t="s">
        <v>12088</v>
      </c>
      <c r="B5989" s="26" t="s">
        <v>12089</v>
      </c>
      <c r="C5989" s="13" t="s">
        <v>141</v>
      </c>
      <c r="D5989" s="12"/>
      <c r="E5989" s="14">
        <v>5520</v>
      </c>
      <c r="F5989" s="13" t="s">
        <v>163</v>
      </c>
    </row>
    <row r="5990" spans="1:6" x14ac:dyDescent="0.15">
      <c r="A5990" s="12" t="s">
        <v>12090</v>
      </c>
      <c r="B5990" s="12" t="s">
        <v>12091</v>
      </c>
      <c r="C5990" s="13" t="s">
        <v>141</v>
      </c>
      <c r="D5990" s="13"/>
      <c r="E5990" s="14">
        <v>6900</v>
      </c>
      <c r="F5990" s="13" t="s">
        <v>163</v>
      </c>
    </row>
    <row r="5991" spans="1:6" x14ac:dyDescent="0.15">
      <c r="A5991" s="12" t="s">
        <v>12092</v>
      </c>
      <c r="B5991" s="12" t="s">
        <v>12093</v>
      </c>
      <c r="C5991" s="13" t="s">
        <v>141</v>
      </c>
      <c r="D5991" s="13"/>
      <c r="E5991" s="14">
        <v>6000</v>
      </c>
      <c r="F5991" s="13" t="s">
        <v>163</v>
      </c>
    </row>
    <row r="5992" spans="1:6" x14ac:dyDescent="0.15">
      <c r="A5992" s="12" t="s">
        <v>12094</v>
      </c>
      <c r="B5992" s="26" t="s">
        <v>12095</v>
      </c>
      <c r="C5992" s="13" t="s">
        <v>141</v>
      </c>
      <c r="D5992" s="12"/>
      <c r="E5992" s="14">
        <v>3150</v>
      </c>
      <c r="F5992" s="13" t="s">
        <v>163</v>
      </c>
    </row>
    <row r="5993" spans="1:6" x14ac:dyDescent="0.15">
      <c r="A5993" s="12" t="s">
        <v>12096</v>
      </c>
      <c r="B5993" s="26" t="s">
        <v>12097</v>
      </c>
      <c r="C5993" s="13" t="s">
        <v>141</v>
      </c>
      <c r="D5993" s="12"/>
      <c r="E5993" s="14">
        <v>3620</v>
      </c>
      <c r="F5993" s="13" t="s">
        <v>163</v>
      </c>
    </row>
    <row r="5994" spans="1:6" x14ac:dyDescent="0.15">
      <c r="A5994" s="12" t="s">
        <v>12098</v>
      </c>
      <c r="B5994" s="26" t="s">
        <v>12099</v>
      </c>
      <c r="C5994" s="13" t="s">
        <v>134</v>
      </c>
      <c r="D5994" s="13"/>
      <c r="E5994" s="14">
        <v>4500</v>
      </c>
      <c r="F5994" s="37" t="s">
        <v>163</v>
      </c>
    </row>
    <row r="5995" spans="1:6" x14ac:dyDescent="0.15">
      <c r="A5995" s="12" t="s">
        <v>12100</v>
      </c>
      <c r="B5995" s="26" t="s">
        <v>12101</v>
      </c>
      <c r="C5995" s="13" t="s">
        <v>141</v>
      </c>
      <c r="D5995" s="12"/>
      <c r="E5995" s="14">
        <v>1645</v>
      </c>
      <c r="F5995" s="13" t="s">
        <v>163</v>
      </c>
    </row>
    <row r="5996" spans="1:6" x14ac:dyDescent="0.15">
      <c r="A5996" s="12" t="s">
        <v>12102</v>
      </c>
      <c r="B5996" s="26" t="s">
        <v>12103</v>
      </c>
      <c r="C5996" s="13" t="s">
        <v>141</v>
      </c>
      <c r="D5996" s="12"/>
      <c r="E5996" s="14">
        <v>1890</v>
      </c>
      <c r="F5996" s="13" t="s">
        <v>163</v>
      </c>
    </row>
    <row r="5997" spans="1:6" x14ac:dyDescent="0.15">
      <c r="A5997" s="12" t="s">
        <v>12104</v>
      </c>
      <c r="B5997" s="26" t="s">
        <v>12105</v>
      </c>
      <c r="C5997" s="13" t="s">
        <v>134</v>
      </c>
      <c r="D5997" s="13"/>
      <c r="E5997" s="14">
        <v>2350</v>
      </c>
      <c r="F5997" s="37" t="s">
        <v>163</v>
      </c>
    </row>
    <row r="5998" spans="1:6" x14ac:dyDescent="0.15">
      <c r="A5998" s="12" t="s">
        <v>12106</v>
      </c>
      <c r="B5998" s="26" t="s">
        <v>12107</v>
      </c>
      <c r="C5998" s="13" t="s">
        <v>141</v>
      </c>
      <c r="D5998" s="12"/>
      <c r="E5998" s="14">
        <v>2765</v>
      </c>
      <c r="F5998" s="13" t="s">
        <v>163</v>
      </c>
    </row>
    <row r="5999" spans="1:6" x14ac:dyDescent="0.15">
      <c r="A5999" s="12" t="s">
        <v>12108</v>
      </c>
      <c r="B5999" s="26" t="s">
        <v>12109</v>
      </c>
      <c r="C5999" s="13" t="s">
        <v>141</v>
      </c>
      <c r="D5999" s="12"/>
      <c r="E5999" s="14">
        <v>3170</v>
      </c>
      <c r="F5999" s="13" t="s">
        <v>163</v>
      </c>
    </row>
    <row r="6000" spans="1:6" x14ac:dyDescent="0.15">
      <c r="A6000" s="12" t="s">
        <v>12110</v>
      </c>
      <c r="B6000" s="26" t="s">
        <v>12111</v>
      </c>
      <c r="C6000" s="13" t="s">
        <v>134</v>
      </c>
      <c r="D6000" s="13"/>
      <c r="E6000" s="14">
        <v>3950</v>
      </c>
      <c r="F6000" s="37" t="s">
        <v>163</v>
      </c>
    </row>
    <row r="6001" spans="1:6" x14ac:dyDescent="0.15">
      <c r="A6001" s="12" t="s">
        <v>12112</v>
      </c>
      <c r="B6001" s="26" t="s">
        <v>12113</v>
      </c>
      <c r="C6001" s="13" t="s">
        <v>141</v>
      </c>
      <c r="D6001" s="12"/>
      <c r="E6001" s="14">
        <v>2680</v>
      </c>
      <c r="F6001" s="13" t="s">
        <v>163</v>
      </c>
    </row>
    <row r="6002" spans="1:6" x14ac:dyDescent="0.15">
      <c r="A6002" s="12" t="s">
        <v>12114</v>
      </c>
      <c r="B6002" s="26" t="s">
        <v>12115</v>
      </c>
      <c r="C6002" s="13" t="s">
        <v>141</v>
      </c>
      <c r="D6002" s="12"/>
      <c r="E6002" s="14">
        <v>2330</v>
      </c>
      <c r="F6002" s="13" t="s">
        <v>163</v>
      </c>
    </row>
    <row r="6003" spans="1:6" x14ac:dyDescent="0.15">
      <c r="A6003" s="12" t="s">
        <v>12116</v>
      </c>
      <c r="B6003" s="12" t="s">
        <v>12117</v>
      </c>
      <c r="C6003" s="13" t="s">
        <v>137</v>
      </c>
      <c r="D6003" s="13"/>
      <c r="E6003" s="14">
        <v>2321</v>
      </c>
      <c r="F6003" s="13" t="s">
        <v>163</v>
      </c>
    </row>
    <row r="6004" spans="1:6" x14ac:dyDescent="0.15">
      <c r="A6004" s="12" t="s">
        <v>12118</v>
      </c>
      <c r="B6004" s="12" t="s">
        <v>12119</v>
      </c>
      <c r="C6004" s="13" t="s">
        <v>137</v>
      </c>
      <c r="D6004" s="13"/>
      <c r="E6004" s="14">
        <v>1410</v>
      </c>
      <c r="F6004" s="13" t="s">
        <v>163</v>
      </c>
    </row>
    <row r="6005" spans="1:6" x14ac:dyDescent="0.15">
      <c r="A6005" s="12" t="s">
        <v>12120</v>
      </c>
      <c r="B6005" s="26" t="s">
        <v>12121</v>
      </c>
      <c r="C6005" s="13" t="s">
        <v>141</v>
      </c>
      <c r="D6005" s="12"/>
      <c r="E6005" s="14">
        <v>9100</v>
      </c>
      <c r="F6005" s="13" t="s">
        <v>163</v>
      </c>
    </row>
    <row r="6006" spans="1:6" x14ac:dyDescent="0.15">
      <c r="A6006" s="12" t="s">
        <v>12122</v>
      </c>
      <c r="B6006" s="26" t="s">
        <v>12123</v>
      </c>
      <c r="C6006" s="13" t="s">
        <v>134</v>
      </c>
      <c r="D6006" s="12"/>
      <c r="E6006" s="14">
        <v>900</v>
      </c>
      <c r="F6006" s="13" t="s">
        <v>163</v>
      </c>
    </row>
    <row r="6007" spans="1:6" x14ac:dyDescent="0.15">
      <c r="A6007" s="12" t="s">
        <v>12124</v>
      </c>
      <c r="B6007" s="26" t="s">
        <v>12125</v>
      </c>
      <c r="C6007" s="13" t="s">
        <v>141</v>
      </c>
      <c r="D6007" s="12"/>
      <c r="E6007" s="14">
        <v>250</v>
      </c>
      <c r="F6007" s="13" t="s">
        <v>163</v>
      </c>
    </row>
    <row r="6008" spans="1:6" x14ac:dyDescent="0.15">
      <c r="A6008" s="12" t="s">
        <v>12126</v>
      </c>
      <c r="B6008" s="26" t="s">
        <v>12127</v>
      </c>
      <c r="C6008" s="13" t="s">
        <v>141</v>
      </c>
      <c r="D6008" s="12"/>
      <c r="E6008" s="14">
        <v>350</v>
      </c>
      <c r="F6008" s="13" t="s">
        <v>163</v>
      </c>
    </row>
    <row r="6009" spans="1:6" x14ac:dyDescent="0.15">
      <c r="A6009" s="12" t="s">
        <v>12128</v>
      </c>
      <c r="B6009" s="26" t="s">
        <v>12129</v>
      </c>
      <c r="C6009" s="13" t="s">
        <v>142</v>
      </c>
      <c r="D6009" s="12"/>
      <c r="E6009" s="14">
        <v>0</v>
      </c>
      <c r="F6009" s="13" t="s">
        <v>163</v>
      </c>
    </row>
    <row r="6010" spans="1:6" x14ac:dyDescent="0.15">
      <c r="A6010" s="12" t="s">
        <v>12130</v>
      </c>
      <c r="B6010" s="26" t="s">
        <v>12131</v>
      </c>
      <c r="C6010" s="13" t="s">
        <v>142</v>
      </c>
      <c r="D6010" s="12"/>
      <c r="E6010" s="14">
        <v>0</v>
      </c>
      <c r="F6010" s="13" t="s">
        <v>163</v>
      </c>
    </row>
    <row r="6011" spans="1:6" x14ac:dyDescent="0.15">
      <c r="A6011" s="12" t="s">
        <v>12132</v>
      </c>
      <c r="B6011" s="26" t="s">
        <v>12133</v>
      </c>
      <c r="C6011" s="13" t="s">
        <v>136</v>
      </c>
      <c r="D6011" s="12"/>
      <c r="E6011" s="14">
        <v>460</v>
      </c>
      <c r="F6011" s="13" t="s">
        <v>163</v>
      </c>
    </row>
    <row r="6012" spans="1:6" x14ac:dyDescent="0.15">
      <c r="A6012" s="12" t="s">
        <v>12134</v>
      </c>
      <c r="B6012" s="26" t="s">
        <v>12135</v>
      </c>
      <c r="C6012" s="13" t="s">
        <v>135</v>
      </c>
      <c r="D6012" s="13"/>
      <c r="E6012" s="14">
        <v>1000</v>
      </c>
      <c r="F6012" s="37" t="s">
        <v>163</v>
      </c>
    </row>
    <row r="6013" spans="1:6" x14ac:dyDescent="0.15">
      <c r="A6013" s="12" t="s">
        <v>12136</v>
      </c>
      <c r="B6013" s="12" t="s">
        <v>12137</v>
      </c>
      <c r="C6013" s="13" t="s">
        <v>136</v>
      </c>
      <c r="D6013" s="13"/>
      <c r="E6013" s="14">
        <v>10000</v>
      </c>
      <c r="F6013" s="13" t="s">
        <v>163</v>
      </c>
    </row>
    <row r="6014" spans="1:6" x14ac:dyDescent="0.15">
      <c r="A6014" s="12" t="s">
        <v>12138</v>
      </c>
      <c r="B6014" s="26" t="s">
        <v>12139</v>
      </c>
      <c r="C6014" s="13" t="s">
        <v>136</v>
      </c>
      <c r="D6014" s="12"/>
      <c r="E6014" s="14">
        <v>10000</v>
      </c>
      <c r="F6014" s="13" t="s">
        <v>163</v>
      </c>
    </row>
    <row r="6015" spans="1:6" x14ac:dyDescent="0.15">
      <c r="A6015" s="12" t="s">
        <v>12140</v>
      </c>
      <c r="B6015" s="26" t="s">
        <v>12141</v>
      </c>
      <c r="C6015" s="13" t="s">
        <v>136</v>
      </c>
      <c r="D6015" s="12"/>
      <c r="E6015" s="14">
        <v>10000</v>
      </c>
      <c r="F6015" s="13" t="s">
        <v>163</v>
      </c>
    </row>
    <row r="6016" spans="1:6" x14ac:dyDescent="0.15">
      <c r="A6016" s="12" t="s">
        <v>12142</v>
      </c>
      <c r="B6016" s="26" t="s">
        <v>12143</v>
      </c>
      <c r="C6016" s="13" t="s">
        <v>136</v>
      </c>
      <c r="D6016" s="12"/>
      <c r="E6016" s="14">
        <v>239</v>
      </c>
      <c r="F6016" s="13" t="s">
        <v>163</v>
      </c>
    </row>
    <row r="6017" spans="1:6" x14ac:dyDescent="0.15">
      <c r="A6017" s="12" t="s">
        <v>12144</v>
      </c>
      <c r="B6017" s="26" t="s">
        <v>12145</v>
      </c>
      <c r="C6017" s="13" t="s">
        <v>136</v>
      </c>
      <c r="D6017" s="13"/>
      <c r="E6017" s="14">
        <v>239</v>
      </c>
      <c r="F6017" s="37" t="s">
        <v>163</v>
      </c>
    </row>
    <row r="6018" spans="1:6" x14ac:dyDescent="0.15">
      <c r="A6018" s="12" t="s">
        <v>12146</v>
      </c>
      <c r="B6018" s="26" t="s">
        <v>12147</v>
      </c>
      <c r="C6018" s="13" t="s">
        <v>136</v>
      </c>
      <c r="D6018" s="12"/>
      <c r="E6018" s="14">
        <v>690</v>
      </c>
      <c r="F6018" s="13" t="s">
        <v>163</v>
      </c>
    </row>
    <row r="6019" spans="1:6" x14ac:dyDescent="0.15">
      <c r="A6019" s="12" t="s">
        <v>12148</v>
      </c>
      <c r="B6019" s="26" t="s">
        <v>12149</v>
      </c>
      <c r="C6019" s="13" t="s">
        <v>136</v>
      </c>
      <c r="D6019" s="13"/>
      <c r="E6019" s="14">
        <v>690</v>
      </c>
      <c r="F6019" s="37" t="s">
        <v>163</v>
      </c>
    </row>
    <row r="6020" spans="1:6" x14ac:dyDescent="0.15">
      <c r="A6020" s="12" t="s">
        <v>12150</v>
      </c>
      <c r="B6020" s="26" t="s">
        <v>12151</v>
      </c>
      <c r="C6020" s="13" t="s">
        <v>136</v>
      </c>
      <c r="D6020" s="12"/>
      <c r="E6020" s="14">
        <v>1608</v>
      </c>
      <c r="F6020" s="13" t="s">
        <v>163</v>
      </c>
    </row>
    <row r="6021" spans="1:6" x14ac:dyDescent="0.15">
      <c r="A6021" s="12" t="s">
        <v>12152</v>
      </c>
      <c r="B6021" s="26" t="s">
        <v>12153</v>
      </c>
      <c r="C6021" s="13" t="s">
        <v>136</v>
      </c>
      <c r="D6021" s="12"/>
      <c r="E6021" s="14">
        <v>1608</v>
      </c>
      <c r="F6021" s="13" t="s">
        <v>163</v>
      </c>
    </row>
    <row r="6022" spans="1:6" x14ac:dyDescent="0.15">
      <c r="A6022" s="12" t="s">
        <v>12154</v>
      </c>
      <c r="B6022" s="26" t="s">
        <v>12155</v>
      </c>
      <c r="C6022" s="13" t="s">
        <v>136</v>
      </c>
      <c r="D6022" s="12"/>
      <c r="E6022" s="14">
        <v>12</v>
      </c>
      <c r="F6022" s="13" t="s">
        <v>163</v>
      </c>
    </row>
    <row r="6023" spans="1:6" x14ac:dyDescent="0.15">
      <c r="A6023" s="12" t="s">
        <v>12156</v>
      </c>
      <c r="B6023" s="26" t="s">
        <v>12157</v>
      </c>
      <c r="C6023" s="13" t="s">
        <v>136</v>
      </c>
      <c r="D6023" s="12"/>
      <c r="E6023" s="14">
        <v>0</v>
      </c>
      <c r="F6023" s="13" t="s">
        <v>163</v>
      </c>
    </row>
    <row r="6024" spans="1:6" x14ac:dyDescent="0.15">
      <c r="A6024" s="12" t="s">
        <v>12158</v>
      </c>
      <c r="B6024" s="26" t="s">
        <v>12159</v>
      </c>
      <c r="C6024" s="13" t="s">
        <v>136</v>
      </c>
      <c r="D6024" s="12"/>
      <c r="E6024" s="14">
        <v>12</v>
      </c>
      <c r="F6024" s="13" t="s">
        <v>163</v>
      </c>
    </row>
    <row r="6025" spans="1:6" x14ac:dyDescent="0.15">
      <c r="A6025" s="12" t="s">
        <v>12160</v>
      </c>
      <c r="B6025" s="26" t="s">
        <v>12161</v>
      </c>
      <c r="C6025" s="13" t="s">
        <v>136</v>
      </c>
      <c r="D6025" s="12"/>
      <c r="E6025" s="14">
        <v>0</v>
      </c>
      <c r="F6025" s="13" t="s">
        <v>163</v>
      </c>
    </row>
    <row r="6026" spans="1:6" x14ac:dyDescent="0.15">
      <c r="A6026" s="12" t="s">
        <v>12162</v>
      </c>
      <c r="B6026" s="26" t="s">
        <v>12163</v>
      </c>
      <c r="C6026" s="13" t="s">
        <v>136</v>
      </c>
      <c r="D6026" s="12"/>
      <c r="E6026" s="14">
        <v>12</v>
      </c>
      <c r="F6026" s="13" t="s">
        <v>163</v>
      </c>
    </row>
    <row r="6027" spans="1:6" x14ac:dyDescent="0.15">
      <c r="A6027" s="12" t="s">
        <v>12164</v>
      </c>
      <c r="B6027" s="26" t="s">
        <v>12165</v>
      </c>
      <c r="C6027" s="13" t="s">
        <v>136</v>
      </c>
      <c r="D6027" s="12"/>
      <c r="E6027" s="14">
        <v>0</v>
      </c>
      <c r="F6027" s="13" t="s">
        <v>163</v>
      </c>
    </row>
    <row r="6028" spans="1:6" x14ac:dyDescent="0.15">
      <c r="A6028" s="12" t="s">
        <v>12166</v>
      </c>
      <c r="B6028" s="26" t="s">
        <v>12167</v>
      </c>
      <c r="C6028" s="13" t="s">
        <v>136</v>
      </c>
      <c r="D6028" s="12"/>
      <c r="E6028" s="14">
        <v>12</v>
      </c>
      <c r="F6028" s="13" t="s">
        <v>163</v>
      </c>
    </row>
    <row r="6029" spans="1:6" x14ac:dyDescent="0.15">
      <c r="A6029" s="12" t="s">
        <v>12168</v>
      </c>
      <c r="B6029" s="26" t="s">
        <v>12169</v>
      </c>
      <c r="C6029" s="13" t="s">
        <v>136</v>
      </c>
      <c r="D6029" s="12"/>
      <c r="E6029" s="14">
        <v>0</v>
      </c>
      <c r="F6029" s="13" t="s">
        <v>163</v>
      </c>
    </row>
    <row r="6030" spans="1:6" x14ac:dyDescent="0.15">
      <c r="A6030" s="12" t="s">
        <v>12170</v>
      </c>
      <c r="B6030" s="26" t="s">
        <v>12171</v>
      </c>
      <c r="C6030" s="13" t="s">
        <v>136</v>
      </c>
      <c r="D6030" s="12"/>
      <c r="E6030" s="14">
        <v>12</v>
      </c>
      <c r="F6030" s="13" t="s">
        <v>163</v>
      </c>
    </row>
    <row r="6031" spans="1:6" x14ac:dyDescent="0.15">
      <c r="A6031" s="12" t="s">
        <v>12172</v>
      </c>
      <c r="B6031" s="26" t="s">
        <v>12173</v>
      </c>
      <c r="C6031" s="13" t="s">
        <v>136</v>
      </c>
      <c r="D6031" s="12"/>
      <c r="E6031" s="14">
        <v>0</v>
      </c>
      <c r="F6031" s="13" t="s">
        <v>163</v>
      </c>
    </row>
    <row r="6032" spans="1:6" x14ac:dyDescent="0.15">
      <c r="A6032" s="12" t="s">
        <v>12174</v>
      </c>
      <c r="B6032" s="26" t="s">
        <v>12175</v>
      </c>
      <c r="C6032" s="13" t="s">
        <v>136</v>
      </c>
      <c r="D6032" s="12"/>
      <c r="E6032" s="14">
        <v>12</v>
      </c>
      <c r="F6032" s="13" t="s">
        <v>163</v>
      </c>
    </row>
    <row r="6033" spans="1:6" x14ac:dyDescent="0.15">
      <c r="A6033" s="12" t="s">
        <v>12176</v>
      </c>
      <c r="B6033" s="26" t="s">
        <v>12177</v>
      </c>
      <c r="C6033" s="13" t="s">
        <v>135</v>
      </c>
      <c r="D6033" s="12"/>
      <c r="E6033" s="14">
        <v>0</v>
      </c>
      <c r="F6033" s="13" t="s">
        <v>163</v>
      </c>
    </row>
    <row r="6034" spans="1:6" x14ac:dyDescent="0.15">
      <c r="A6034" s="12" t="s">
        <v>12178</v>
      </c>
      <c r="B6034" s="26" t="s">
        <v>12179</v>
      </c>
      <c r="C6034" s="13" t="s">
        <v>136</v>
      </c>
      <c r="D6034" s="12"/>
      <c r="E6034" s="14">
        <v>46</v>
      </c>
      <c r="F6034" s="13" t="s">
        <v>163</v>
      </c>
    </row>
    <row r="6035" spans="1:6" x14ac:dyDescent="0.15">
      <c r="A6035" s="12" t="s">
        <v>12180</v>
      </c>
      <c r="B6035" s="26" t="s">
        <v>12181</v>
      </c>
      <c r="C6035" s="13" t="s">
        <v>135</v>
      </c>
      <c r="D6035" s="12"/>
      <c r="E6035" s="14">
        <v>0</v>
      </c>
      <c r="F6035" s="13" t="s">
        <v>163</v>
      </c>
    </row>
    <row r="6036" spans="1:6" x14ac:dyDescent="0.15">
      <c r="A6036" s="12" t="s">
        <v>12182</v>
      </c>
      <c r="B6036" s="26" t="s">
        <v>12183</v>
      </c>
      <c r="C6036" s="13" t="s">
        <v>136</v>
      </c>
      <c r="D6036" s="12"/>
      <c r="E6036" s="14">
        <v>46</v>
      </c>
      <c r="F6036" s="13" t="s">
        <v>163</v>
      </c>
    </row>
    <row r="6037" spans="1:6" x14ac:dyDescent="0.15">
      <c r="A6037" s="12" t="s">
        <v>12184</v>
      </c>
      <c r="B6037" s="26" t="s">
        <v>12185</v>
      </c>
      <c r="C6037" s="13" t="s">
        <v>136</v>
      </c>
      <c r="D6037" s="12"/>
      <c r="E6037" s="14">
        <v>0</v>
      </c>
      <c r="F6037" s="13" t="s">
        <v>163</v>
      </c>
    </row>
    <row r="6038" spans="1:6" x14ac:dyDescent="0.15">
      <c r="A6038" s="12" t="s">
        <v>12186</v>
      </c>
      <c r="B6038" s="26" t="s">
        <v>12187</v>
      </c>
      <c r="C6038" s="13" t="s">
        <v>136</v>
      </c>
      <c r="D6038" s="12"/>
      <c r="E6038" s="14">
        <v>46</v>
      </c>
      <c r="F6038" s="13" t="s">
        <v>163</v>
      </c>
    </row>
    <row r="6039" spans="1:6" x14ac:dyDescent="0.15">
      <c r="A6039" s="12" t="s">
        <v>12188</v>
      </c>
      <c r="B6039" s="26" t="s">
        <v>12189</v>
      </c>
      <c r="C6039" s="13" t="s">
        <v>135</v>
      </c>
      <c r="D6039" s="12"/>
      <c r="E6039" s="14">
        <v>0</v>
      </c>
      <c r="F6039" s="13" t="s">
        <v>163</v>
      </c>
    </row>
    <row r="6040" spans="1:6" x14ac:dyDescent="0.15">
      <c r="A6040" s="12" t="s">
        <v>12190</v>
      </c>
      <c r="B6040" s="26" t="s">
        <v>12191</v>
      </c>
      <c r="C6040" s="13" t="s">
        <v>136</v>
      </c>
      <c r="D6040" s="12"/>
      <c r="E6040" s="14">
        <v>38</v>
      </c>
      <c r="F6040" s="13" t="s">
        <v>163</v>
      </c>
    </row>
    <row r="6041" spans="1:6" x14ac:dyDescent="0.15">
      <c r="A6041" s="12" t="s">
        <v>12192</v>
      </c>
      <c r="B6041" s="26" t="s">
        <v>12193</v>
      </c>
      <c r="C6041" s="13" t="s">
        <v>136</v>
      </c>
      <c r="D6041" s="12"/>
      <c r="E6041" s="14">
        <v>0</v>
      </c>
      <c r="F6041" s="13" t="s">
        <v>163</v>
      </c>
    </row>
    <row r="6042" spans="1:6" x14ac:dyDescent="0.15">
      <c r="A6042" s="12" t="s">
        <v>12194</v>
      </c>
      <c r="B6042" s="26" t="s">
        <v>12195</v>
      </c>
      <c r="C6042" s="13" t="s">
        <v>136</v>
      </c>
      <c r="D6042" s="12"/>
      <c r="E6042" s="14">
        <v>21</v>
      </c>
      <c r="F6042" s="13" t="s">
        <v>163</v>
      </c>
    </row>
    <row r="6043" spans="1:6" x14ac:dyDescent="0.15">
      <c r="A6043" s="12" t="s">
        <v>12196</v>
      </c>
      <c r="B6043" s="26" t="s">
        <v>12197</v>
      </c>
      <c r="C6043" s="13" t="s">
        <v>136</v>
      </c>
      <c r="D6043" s="12"/>
      <c r="E6043" s="14">
        <v>0</v>
      </c>
      <c r="F6043" s="13" t="s">
        <v>163</v>
      </c>
    </row>
    <row r="6044" spans="1:6" x14ac:dyDescent="0.15">
      <c r="A6044" s="12" t="s">
        <v>12198</v>
      </c>
      <c r="B6044" s="26" t="s">
        <v>12199</v>
      </c>
      <c r="C6044" s="13" t="s">
        <v>136</v>
      </c>
      <c r="D6044" s="12"/>
      <c r="E6044" s="14">
        <v>21</v>
      </c>
      <c r="F6044" s="13" t="s">
        <v>163</v>
      </c>
    </row>
    <row r="6045" spans="1:6" x14ac:dyDescent="0.15">
      <c r="A6045" s="12" t="s">
        <v>12200</v>
      </c>
      <c r="B6045" s="26" t="s">
        <v>12201</v>
      </c>
      <c r="C6045" s="13" t="s">
        <v>136</v>
      </c>
      <c r="D6045" s="12"/>
      <c r="E6045" s="14">
        <v>0</v>
      </c>
      <c r="F6045" s="13" t="s">
        <v>163</v>
      </c>
    </row>
    <row r="6046" spans="1:6" x14ac:dyDescent="0.15">
      <c r="A6046" s="12" t="s">
        <v>12202</v>
      </c>
      <c r="B6046" s="26" t="s">
        <v>12203</v>
      </c>
      <c r="C6046" s="13" t="s">
        <v>136</v>
      </c>
      <c r="D6046" s="12"/>
      <c r="E6046" s="14">
        <v>21</v>
      </c>
      <c r="F6046" s="13" t="s">
        <v>163</v>
      </c>
    </row>
    <row r="6047" spans="1:6" x14ac:dyDescent="0.15">
      <c r="A6047" s="12" t="s">
        <v>12204</v>
      </c>
      <c r="B6047" s="26" t="s">
        <v>12205</v>
      </c>
      <c r="C6047" s="13" t="s">
        <v>136</v>
      </c>
      <c r="D6047" s="12"/>
      <c r="E6047" s="14">
        <v>0</v>
      </c>
      <c r="F6047" s="13" t="s">
        <v>163</v>
      </c>
    </row>
    <row r="6048" spans="1:6" x14ac:dyDescent="0.15">
      <c r="A6048" s="12" t="s">
        <v>12206</v>
      </c>
      <c r="B6048" s="26" t="s">
        <v>12207</v>
      </c>
      <c r="C6048" s="13" t="s">
        <v>136</v>
      </c>
      <c r="D6048" s="12"/>
      <c r="E6048" s="14">
        <v>21</v>
      </c>
      <c r="F6048" s="13" t="s">
        <v>163</v>
      </c>
    </row>
    <row r="6049" spans="1:6" x14ac:dyDescent="0.15">
      <c r="A6049" s="12" t="s">
        <v>12208</v>
      </c>
      <c r="B6049" s="26" t="s">
        <v>12209</v>
      </c>
      <c r="C6049" s="13" t="s">
        <v>136</v>
      </c>
      <c r="D6049" s="12"/>
      <c r="E6049" s="14">
        <v>0</v>
      </c>
      <c r="F6049" s="13" t="s">
        <v>163</v>
      </c>
    </row>
    <row r="6050" spans="1:6" x14ac:dyDescent="0.15">
      <c r="A6050" s="12" t="s">
        <v>12210</v>
      </c>
      <c r="B6050" s="26" t="s">
        <v>12211</v>
      </c>
      <c r="C6050" s="13" t="s">
        <v>136</v>
      </c>
      <c r="D6050" s="12"/>
      <c r="E6050" s="14">
        <v>1379</v>
      </c>
      <c r="F6050" s="13" t="s">
        <v>163</v>
      </c>
    </row>
    <row r="6051" spans="1:6" x14ac:dyDescent="0.15">
      <c r="A6051" s="12" t="s">
        <v>12212</v>
      </c>
      <c r="B6051" s="26" t="s">
        <v>12213</v>
      </c>
      <c r="C6051" s="13" t="s">
        <v>136</v>
      </c>
      <c r="D6051" s="12"/>
      <c r="E6051" s="14">
        <v>69</v>
      </c>
      <c r="F6051" s="13" t="s">
        <v>163</v>
      </c>
    </row>
    <row r="6052" spans="1:6" x14ac:dyDescent="0.15">
      <c r="A6052" s="12" t="s">
        <v>12214</v>
      </c>
      <c r="B6052" s="26" t="s">
        <v>12215</v>
      </c>
      <c r="C6052" s="13" t="s">
        <v>136</v>
      </c>
      <c r="D6052" s="13"/>
      <c r="E6052" s="14">
        <v>69</v>
      </c>
      <c r="F6052" s="37" t="s">
        <v>163</v>
      </c>
    </row>
    <row r="6053" spans="1:6" x14ac:dyDescent="0.15">
      <c r="A6053" s="12" t="s">
        <v>12216</v>
      </c>
      <c r="B6053" s="26" t="s">
        <v>12217</v>
      </c>
      <c r="C6053" s="13" t="s">
        <v>136</v>
      </c>
      <c r="D6053" s="12"/>
      <c r="E6053" s="14">
        <v>12</v>
      </c>
      <c r="F6053" s="13" t="s">
        <v>163</v>
      </c>
    </row>
    <row r="6054" spans="1:6" x14ac:dyDescent="0.15">
      <c r="A6054" s="12" t="s">
        <v>12218</v>
      </c>
      <c r="B6054" s="26" t="s">
        <v>12219</v>
      </c>
      <c r="C6054" s="13" t="s">
        <v>136</v>
      </c>
      <c r="D6054" s="13"/>
      <c r="E6054" s="14">
        <v>12</v>
      </c>
      <c r="F6054" s="37" t="s">
        <v>163</v>
      </c>
    </row>
    <row r="6055" spans="1:6" x14ac:dyDescent="0.15">
      <c r="A6055" s="12" t="s">
        <v>12220</v>
      </c>
      <c r="B6055" s="26" t="s">
        <v>12221</v>
      </c>
      <c r="C6055" s="13" t="s">
        <v>136</v>
      </c>
      <c r="D6055" s="12"/>
      <c r="E6055" s="14">
        <v>46</v>
      </c>
      <c r="F6055" s="13" t="s">
        <v>163</v>
      </c>
    </row>
    <row r="6056" spans="1:6" x14ac:dyDescent="0.15">
      <c r="A6056" s="12" t="s">
        <v>12222</v>
      </c>
      <c r="B6056" s="26" t="s">
        <v>12223</v>
      </c>
      <c r="C6056" s="13" t="s">
        <v>135</v>
      </c>
      <c r="D6056" s="12"/>
      <c r="E6056" s="14">
        <v>0</v>
      </c>
      <c r="F6056" s="13" t="s">
        <v>163</v>
      </c>
    </row>
    <row r="6057" spans="1:6" x14ac:dyDescent="0.15">
      <c r="A6057" s="12" t="s">
        <v>12224</v>
      </c>
      <c r="B6057" s="26" t="s">
        <v>12225</v>
      </c>
      <c r="C6057" s="13" t="s">
        <v>136</v>
      </c>
      <c r="D6057" s="12"/>
      <c r="E6057" s="14">
        <v>46</v>
      </c>
      <c r="F6057" s="13" t="s">
        <v>163</v>
      </c>
    </row>
    <row r="6058" spans="1:6" x14ac:dyDescent="0.15">
      <c r="A6058" s="12" t="s">
        <v>12226</v>
      </c>
      <c r="B6058" s="26" t="s">
        <v>12227</v>
      </c>
      <c r="C6058" s="13" t="s">
        <v>136</v>
      </c>
      <c r="D6058" s="12"/>
      <c r="E6058" s="14">
        <v>0</v>
      </c>
      <c r="F6058" s="13" t="s">
        <v>163</v>
      </c>
    </row>
    <row r="6059" spans="1:6" x14ac:dyDescent="0.15">
      <c r="A6059" s="12" t="s">
        <v>12228</v>
      </c>
      <c r="B6059" s="26" t="s">
        <v>12229</v>
      </c>
      <c r="C6059" s="13" t="s">
        <v>136</v>
      </c>
      <c r="D6059" s="12"/>
      <c r="E6059" s="14">
        <v>21</v>
      </c>
      <c r="F6059" s="13" t="s">
        <v>163</v>
      </c>
    </row>
    <row r="6060" spans="1:6" x14ac:dyDescent="0.15">
      <c r="A6060" s="12" t="s">
        <v>12230</v>
      </c>
      <c r="B6060" s="26" t="s">
        <v>12231</v>
      </c>
      <c r="C6060" s="13" t="s">
        <v>135</v>
      </c>
      <c r="D6060" s="12"/>
      <c r="E6060" s="14">
        <v>0</v>
      </c>
      <c r="F6060" s="13" t="s">
        <v>163</v>
      </c>
    </row>
    <row r="6061" spans="1:6" x14ac:dyDescent="0.15">
      <c r="A6061" s="12" t="s">
        <v>12232</v>
      </c>
      <c r="B6061" s="26" t="s">
        <v>12233</v>
      </c>
      <c r="C6061" s="13" t="s">
        <v>136</v>
      </c>
      <c r="D6061" s="12"/>
      <c r="E6061" s="14">
        <v>21</v>
      </c>
      <c r="F6061" s="13" t="s">
        <v>163</v>
      </c>
    </row>
    <row r="6062" spans="1:6" x14ac:dyDescent="0.15">
      <c r="A6062" s="12" t="s">
        <v>12234</v>
      </c>
      <c r="B6062" s="26" t="s">
        <v>12235</v>
      </c>
      <c r="C6062" s="13" t="s">
        <v>142</v>
      </c>
      <c r="D6062" s="12"/>
      <c r="E6062" s="14">
        <v>0</v>
      </c>
      <c r="F6062" s="13" t="s">
        <v>163</v>
      </c>
    </row>
    <row r="6063" spans="1:6" x14ac:dyDescent="0.15">
      <c r="A6063" s="12" t="s">
        <v>12236</v>
      </c>
      <c r="B6063" s="26" t="s">
        <v>12237</v>
      </c>
      <c r="C6063" s="13" t="s">
        <v>136</v>
      </c>
      <c r="D6063" s="12"/>
      <c r="E6063" s="14">
        <v>10</v>
      </c>
      <c r="F6063" s="13" t="s">
        <v>163</v>
      </c>
    </row>
    <row r="6064" spans="1:6" x14ac:dyDescent="0.15">
      <c r="A6064" s="12" t="s">
        <v>12238</v>
      </c>
      <c r="B6064" s="26" t="s">
        <v>12239</v>
      </c>
      <c r="C6064" s="13" t="s">
        <v>136</v>
      </c>
      <c r="D6064" s="12"/>
      <c r="E6064" s="14">
        <v>10</v>
      </c>
      <c r="F6064" s="13" t="s">
        <v>163</v>
      </c>
    </row>
    <row r="6065" spans="1:6" x14ac:dyDescent="0.15">
      <c r="A6065" s="12" t="s">
        <v>12240</v>
      </c>
      <c r="B6065" s="26" t="s">
        <v>12241</v>
      </c>
      <c r="C6065" s="13" t="s">
        <v>136</v>
      </c>
      <c r="D6065" s="12"/>
      <c r="E6065" s="14">
        <v>10</v>
      </c>
      <c r="F6065" s="13" t="s">
        <v>163</v>
      </c>
    </row>
    <row r="6066" spans="1:6" x14ac:dyDescent="0.15">
      <c r="A6066" s="12" t="s">
        <v>12242</v>
      </c>
      <c r="B6066" s="26" t="s">
        <v>12243</v>
      </c>
      <c r="C6066" s="13" t="s">
        <v>136</v>
      </c>
      <c r="D6066" s="12"/>
      <c r="E6066" s="14">
        <v>10</v>
      </c>
      <c r="F6066" s="13" t="s">
        <v>163</v>
      </c>
    </row>
    <row r="6067" spans="1:6" x14ac:dyDescent="0.15">
      <c r="A6067" s="12" t="s">
        <v>12244</v>
      </c>
      <c r="B6067" s="26" t="s">
        <v>12245</v>
      </c>
      <c r="C6067" s="13" t="s">
        <v>136</v>
      </c>
      <c r="D6067" s="12"/>
      <c r="E6067" s="14">
        <v>10</v>
      </c>
      <c r="F6067" s="13" t="s">
        <v>163</v>
      </c>
    </row>
    <row r="6068" spans="1:6" x14ac:dyDescent="0.15">
      <c r="A6068" s="12" t="s">
        <v>12246</v>
      </c>
      <c r="B6068" s="26" t="s">
        <v>12247</v>
      </c>
      <c r="C6068" s="13" t="s">
        <v>136</v>
      </c>
      <c r="D6068" s="12"/>
      <c r="E6068" s="14">
        <v>10</v>
      </c>
      <c r="F6068" s="13" t="s">
        <v>163</v>
      </c>
    </row>
    <row r="6069" spans="1:6" x14ac:dyDescent="0.15">
      <c r="A6069" s="12" t="s">
        <v>12248</v>
      </c>
      <c r="B6069" s="26" t="s">
        <v>12249</v>
      </c>
      <c r="C6069" s="13" t="s">
        <v>136</v>
      </c>
      <c r="D6069" s="12"/>
      <c r="E6069" s="14">
        <v>12</v>
      </c>
      <c r="F6069" s="13" t="s">
        <v>163</v>
      </c>
    </row>
    <row r="6070" spans="1:6" x14ac:dyDescent="0.15">
      <c r="A6070" s="12" t="s">
        <v>12250</v>
      </c>
      <c r="B6070" s="26" t="s">
        <v>12251</v>
      </c>
      <c r="C6070" s="13" t="s">
        <v>136</v>
      </c>
      <c r="D6070" s="12"/>
      <c r="E6070" s="14">
        <v>0</v>
      </c>
      <c r="F6070" s="13" t="s">
        <v>163</v>
      </c>
    </row>
    <row r="6071" spans="1:6" x14ac:dyDescent="0.15">
      <c r="A6071" s="12" t="s">
        <v>12252</v>
      </c>
      <c r="B6071" s="26" t="s">
        <v>12253</v>
      </c>
      <c r="C6071" s="13" t="s">
        <v>136</v>
      </c>
      <c r="D6071" s="12"/>
      <c r="E6071" s="14">
        <v>12</v>
      </c>
      <c r="F6071" s="13" t="s">
        <v>163</v>
      </c>
    </row>
    <row r="6072" spans="1:6" x14ac:dyDescent="0.15">
      <c r="A6072" s="12" t="s">
        <v>12254</v>
      </c>
      <c r="B6072" s="26" t="s">
        <v>12255</v>
      </c>
      <c r="C6072" s="13" t="s">
        <v>136</v>
      </c>
      <c r="D6072" s="12"/>
      <c r="E6072" s="14">
        <v>0</v>
      </c>
      <c r="F6072" s="13" t="s">
        <v>163</v>
      </c>
    </row>
    <row r="6073" spans="1:6" x14ac:dyDescent="0.15">
      <c r="A6073" s="12" t="s">
        <v>12256</v>
      </c>
      <c r="B6073" s="26" t="s">
        <v>12257</v>
      </c>
      <c r="C6073" s="13" t="s">
        <v>136</v>
      </c>
      <c r="D6073" s="12"/>
      <c r="E6073" s="14">
        <v>21</v>
      </c>
      <c r="F6073" s="13" t="s">
        <v>163</v>
      </c>
    </row>
    <row r="6074" spans="1:6" x14ac:dyDescent="0.15">
      <c r="A6074" s="12" t="s">
        <v>12258</v>
      </c>
      <c r="B6074" s="12" t="s">
        <v>12259</v>
      </c>
      <c r="C6074" s="13" t="s">
        <v>136</v>
      </c>
      <c r="D6074" s="13"/>
      <c r="E6074" s="14">
        <v>0</v>
      </c>
      <c r="F6074" s="13" t="s">
        <v>163</v>
      </c>
    </row>
    <row r="6075" spans="1:6" x14ac:dyDescent="0.15">
      <c r="A6075" s="12" t="s">
        <v>12260</v>
      </c>
      <c r="B6075" s="26" t="s">
        <v>12261</v>
      </c>
      <c r="C6075" s="13" t="s">
        <v>136</v>
      </c>
      <c r="D6075" s="12"/>
      <c r="E6075" s="14">
        <v>111</v>
      </c>
      <c r="F6075" s="13" t="s">
        <v>163</v>
      </c>
    </row>
    <row r="6076" spans="1:6" x14ac:dyDescent="0.15">
      <c r="A6076" s="12" t="s">
        <v>12262</v>
      </c>
      <c r="B6076" s="26" t="s">
        <v>12263</v>
      </c>
      <c r="C6076" s="13" t="s">
        <v>136</v>
      </c>
      <c r="D6076" s="12"/>
      <c r="E6076" s="14">
        <v>460</v>
      </c>
      <c r="F6076" s="13" t="s">
        <v>163</v>
      </c>
    </row>
    <row r="6077" spans="1:6" x14ac:dyDescent="0.15">
      <c r="A6077" s="12" t="s">
        <v>12264</v>
      </c>
      <c r="B6077" s="26" t="s">
        <v>12265</v>
      </c>
      <c r="C6077" s="13" t="s">
        <v>136</v>
      </c>
      <c r="D6077" s="12"/>
      <c r="E6077" s="14">
        <v>23</v>
      </c>
      <c r="F6077" s="13" t="s">
        <v>163</v>
      </c>
    </row>
    <row r="6078" spans="1:6" x14ac:dyDescent="0.15">
      <c r="A6078" s="12" t="s">
        <v>12266</v>
      </c>
      <c r="B6078" s="26" t="s">
        <v>12267</v>
      </c>
      <c r="C6078" s="13" t="s">
        <v>136</v>
      </c>
      <c r="D6078" s="12"/>
      <c r="E6078" s="14">
        <v>253</v>
      </c>
      <c r="F6078" s="13" t="s">
        <v>163</v>
      </c>
    </row>
    <row r="6079" spans="1:6" x14ac:dyDescent="0.15">
      <c r="A6079" s="12" t="s">
        <v>12268</v>
      </c>
      <c r="B6079" s="26" t="s">
        <v>12269</v>
      </c>
      <c r="C6079" s="13" t="s">
        <v>136</v>
      </c>
      <c r="D6079" s="12"/>
      <c r="E6079" s="14">
        <v>46</v>
      </c>
      <c r="F6079" s="13" t="s">
        <v>163</v>
      </c>
    </row>
    <row r="6080" spans="1:6" x14ac:dyDescent="0.15">
      <c r="A6080" s="12" t="s">
        <v>12270</v>
      </c>
      <c r="B6080" s="26" t="s">
        <v>12271</v>
      </c>
      <c r="C6080" s="13" t="s">
        <v>136</v>
      </c>
      <c r="D6080" s="12"/>
      <c r="E6080" s="14">
        <v>28</v>
      </c>
      <c r="F6080" s="13" t="s">
        <v>163</v>
      </c>
    </row>
    <row r="6081" spans="1:6" x14ac:dyDescent="0.15">
      <c r="A6081" s="12" t="s">
        <v>12272</v>
      </c>
      <c r="B6081" s="26" t="s">
        <v>12273</v>
      </c>
      <c r="C6081" s="13" t="s">
        <v>136</v>
      </c>
      <c r="D6081" s="12"/>
      <c r="E6081" s="14">
        <v>185</v>
      </c>
      <c r="F6081" s="13" t="s">
        <v>163</v>
      </c>
    </row>
    <row r="6082" spans="1:6" x14ac:dyDescent="0.15">
      <c r="A6082" s="12" t="s">
        <v>12274</v>
      </c>
      <c r="B6082" s="26" t="s">
        <v>12275</v>
      </c>
      <c r="C6082" s="13" t="s">
        <v>136</v>
      </c>
      <c r="D6082" s="13"/>
      <c r="E6082" s="14">
        <v>185</v>
      </c>
      <c r="F6082" s="37" t="s">
        <v>163</v>
      </c>
    </row>
    <row r="6083" spans="1:6" x14ac:dyDescent="0.15">
      <c r="A6083" s="12" t="s">
        <v>12276</v>
      </c>
      <c r="B6083" s="26" t="s">
        <v>12277</v>
      </c>
      <c r="C6083" s="13" t="s">
        <v>136</v>
      </c>
      <c r="D6083" s="12"/>
      <c r="E6083" s="14">
        <v>21</v>
      </c>
      <c r="F6083" s="13" t="s">
        <v>163</v>
      </c>
    </row>
    <row r="6084" spans="1:6" x14ac:dyDescent="0.15">
      <c r="A6084" s="12" t="s">
        <v>12278</v>
      </c>
      <c r="B6084" s="26" t="s">
        <v>12279</v>
      </c>
      <c r="C6084" s="13" t="s">
        <v>136</v>
      </c>
      <c r="D6084" s="13"/>
      <c r="E6084" s="14">
        <v>21</v>
      </c>
      <c r="F6084" s="37" t="s">
        <v>163</v>
      </c>
    </row>
    <row r="6085" spans="1:6" x14ac:dyDescent="0.15">
      <c r="A6085" s="12" t="s">
        <v>12280</v>
      </c>
      <c r="B6085" s="26" t="s">
        <v>12281</v>
      </c>
      <c r="C6085" s="13" t="s">
        <v>136</v>
      </c>
      <c r="D6085" s="12"/>
      <c r="E6085" s="14">
        <v>21</v>
      </c>
      <c r="F6085" s="13" t="s">
        <v>163</v>
      </c>
    </row>
    <row r="6086" spans="1:6" x14ac:dyDescent="0.15">
      <c r="A6086" s="12" t="s">
        <v>12282</v>
      </c>
      <c r="B6086" s="26" t="s">
        <v>12283</v>
      </c>
      <c r="C6086" s="13" t="s">
        <v>136</v>
      </c>
      <c r="D6086" s="13"/>
      <c r="E6086" s="14">
        <v>21</v>
      </c>
      <c r="F6086" s="37" t="s">
        <v>163</v>
      </c>
    </row>
    <row r="6087" spans="1:6" x14ac:dyDescent="0.15">
      <c r="A6087" s="12" t="s">
        <v>12284</v>
      </c>
      <c r="B6087" s="26" t="s">
        <v>12285</v>
      </c>
      <c r="C6087" s="13" t="s">
        <v>136</v>
      </c>
      <c r="D6087" s="12"/>
      <c r="E6087" s="14">
        <v>12</v>
      </c>
      <c r="F6087" s="13" t="s">
        <v>163</v>
      </c>
    </row>
    <row r="6088" spans="1:6" x14ac:dyDescent="0.15">
      <c r="A6088" s="12" t="s">
        <v>12286</v>
      </c>
      <c r="B6088" s="26" t="s">
        <v>12287</v>
      </c>
      <c r="C6088" s="13" t="s">
        <v>136</v>
      </c>
      <c r="D6088" s="13"/>
      <c r="E6088" s="14">
        <v>12</v>
      </c>
      <c r="F6088" s="37" t="s">
        <v>163</v>
      </c>
    </row>
    <row r="6089" spans="1:6" x14ac:dyDescent="0.15">
      <c r="A6089" s="12" t="s">
        <v>12288</v>
      </c>
      <c r="B6089" s="26" t="s">
        <v>12289</v>
      </c>
      <c r="C6089" s="13" t="s">
        <v>136</v>
      </c>
      <c r="D6089" s="12"/>
      <c r="E6089" s="14">
        <v>1608</v>
      </c>
      <c r="F6089" s="13" t="s">
        <v>163</v>
      </c>
    </row>
    <row r="6090" spans="1:6" x14ac:dyDescent="0.15">
      <c r="A6090" s="12" t="s">
        <v>12290</v>
      </c>
      <c r="B6090" s="26" t="s">
        <v>12291</v>
      </c>
      <c r="C6090" s="13" t="s">
        <v>136</v>
      </c>
      <c r="D6090" s="12"/>
      <c r="E6090" s="14">
        <v>21</v>
      </c>
      <c r="F6090" s="13" t="s">
        <v>163</v>
      </c>
    </row>
    <row r="6091" spans="1:6" x14ac:dyDescent="0.15">
      <c r="A6091" s="12" t="s">
        <v>12292</v>
      </c>
      <c r="B6091" s="26" t="s">
        <v>12293</v>
      </c>
      <c r="C6091" s="13" t="s">
        <v>136</v>
      </c>
      <c r="D6091" s="13"/>
      <c r="E6091" s="14">
        <v>21</v>
      </c>
      <c r="F6091" s="37" t="s">
        <v>163</v>
      </c>
    </row>
    <row r="6092" spans="1:6" x14ac:dyDescent="0.15">
      <c r="A6092" s="12" t="s">
        <v>12294</v>
      </c>
      <c r="B6092" s="26" t="s">
        <v>12295</v>
      </c>
      <c r="C6092" s="13" t="s">
        <v>136</v>
      </c>
      <c r="D6092" s="12"/>
      <c r="E6092" s="14">
        <v>21</v>
      </c>
      <c r="F6092" s="13" t="s">
        <v>163</v>
      </c>
    </row>
    <row r="6093" spans="1:6" x14ac:dyDescent="0.15">
      <c r="A6093" s="12" t="s">
        <v>12296</v>
      </c>
      <c r="B6093" s="26" t="s">
        <v>12297</v>
      </c>
      <c r="C6093" s="13" t="s">
        <v>136</v>
      </c>
      <c r="D6093" s="13"/>
      <c r="E6093" s="14">
        <v>21</v>
      </c>
      <c r="F6093" s="37" t="s">
        <v>163</v>
      </c>
    </row>
    <row r="6094" spans="1:6" x14ac:dyDescent="0.15">
      <c r="A6094" s="12" t="s">
        <v>12298</v>
      </c>
      <c r="B6094" s="26" t="s">
        <v>12299</v>
      </c>
      <c r="C6094" s="13" t="s">
        <v>136</v>
      </c>
      <c r="D6094" s="12"/>
      <c r="E6094" s="14">
        <v>2757</v>
      </c>
      <c r="F6094" s="13" t="s">
        <v>163</v>
      </c>
    </row>
    <row r="6095" spans="1:6" x14ac:dyDescent="0.15">
      <c r="A6095" s="12" t="s">
        <v>12300</v>
      </c>
      <c r="B6095" s="26" t="s">
        <v>12301</v>
      </c>
      <c r="C6095" s="13" t="s">
        <v>136</v>
      </c>
      <c r="D6095" s="13"/>
      <c r="E6095" s="14">
        <v>2757</v>
      </c>
      <c r="F6095" s="37" t="s">
        <v>163</v>
      </c>
    </row>
    <row r="6096" spans="1:6" x14ac:dyDescent="0.15">
      <c r="A6096" s="12" t="s">
        <v>12302</v>
      </c>
      <c r="B6096" s="26" t="s">
        <v>12303</v>
      </c>
      <c r="C6096" s="13" t="s">
        <v>136</v>
      </c>
      <c r="D6096" s="12"/>
      <c r="E6096" s="14">
        <v>925</v>
      </c>
      <c r="F6096" s="13" t="s">
        <v>163</v>
      </c>
    </row>
    <row r="6097" spans="1:6" x14ac:dyDescent="0.15">
      <c r="A6097" s="12" t="s">
        <v>12304</v>
      </c>
      <c r="B6097" s="26" t="s">
        <v>12305</v>
      </c>
      <c r="C6097" s="13" t="s">
        <v>136</v>
      </c>
      <c r="D6097" s="12"/>
      <c r="E6097" s="14">
        <v>60</v>
      </c>
      <c r="F6097" s="13" t="s">
        <v>163</v>
      </c>
    </row>
    <row r="6098" spans="1:6" x14ac:dyDescent="0.15">
      <c r="A6098" s="12" t="s">
        <v>12306</v>
      </c>
      <c r="B6098" s="44" t="s">
        <v>12307</v>
      </c>
      <c r="C6098" s="13" t="s">
        <v>136</v>
      </c>
      <c r="D6098" s="13"/>
      <c r="E6098" s="14">
        <v>60</v>
      </c>
      <c r="F6098" s="37" t="s">
        <v>163</v>
      </c>
    </row>
    <row r="6099" spans="1:6" x14ac:dyDescent="0.15">
      <c r="A6099" s="12" t="s">
        <v>12308</v>
      </c>
      <c r="B6099" s="26" t="s">
        <v>12309</v>
      </c>
      <c r="C6099" s="13" t="s">
        <v>136</v>
      </c>
      <c r="D6099" s="12"/>
      <c r="E6099" s="14">
        <v>919</v>
      </c>
      <c r="F6099" s="13" t="s">
        <v>163</v>
      </c>
    </row>
    <row r="6100" spans="1:6" x14ac:dyDescent="0.15">
      <c r="A6100" s="12" t="s">
        <v>12310</v>
      </c>
      <c r="B6100" s="26" t="s">
        <v>12311</v>
      </c>
      <c r="C6100" s="13" t="s">
        <v>136</v>
      </c>
      <c r="D6100" s="12"/>
      <c r="E6100" s="14">
        <v>460</v>
      </c>
      <c r="F6100" s="13" t="s">
        <v>163</v>
      </c>
    </row>
    <row r="6101" spans="1:6" x14ac:dyDescent="0.15">
      <c r="A6101" s="12" t="s">
        <v>12312</v>
      </c>
      <c r="B6101" s="26" t="s">
        <v>12313</v>
      </c>
      <c r="C6101" s="13" t="s">
        <v>136</v>
      </c>
      <c r="D6101" s="12"/>
      <c r="E6101" s="14">
        <v>919</v>
      </c>
      <c r="F6101" s="13" t="s">
        <v>163</v>
      </c>
    </row>
    <row r="6102" spans="1:6" x14ac:dyDescent="0.15">
      <c r="A6102" s="12" t="s">
        <v>12314</v>
      </c>
      <c r="B6102" s="26" t="s">
        <v>12315</v>
      </c>
      <c r="C6102" s="13" t="s">
        <v>136</v>
      </c>
      <c r="D6102" s="13"/>
      <c r="E6102" s="14">
        <v>1838</v>
      </c>
      <c r="F6102" s="37" t="s">
        <v>163</v>
      </c>
    </row>
    <row r="6103" spans="1:6" x14ac:dyDescent="0.15">
      <c r="A6103" s="12" t="s">
        <v>12316</v>
      </c>
      <c r="B6103" s="26" t="s">
        <v>12317</v>
      </c>
      <c r="C6103" s="13" t="s">
        <v>136</v>
      </c>
      <c r="D6103" s="12"/>
      <c r="E6103" s="14">
        <v>230</v>
      </c>
      <c r="F6103" s="13" t="s">
        <v>163</v>
      </c>
    </row>
    <row r="6104" spans="1:6" x14ac:dyDescent="0.15">
      <c r="A6104" s="12" t="s">
        <v>12318</v>
      </c>
      <c r="B6104" s="26" t="s">
        <v>12319</v>
      </c>
      <c r="C6104" s="13" t="s">
        <v>136</v>
      </c>
      <c r="D6104" s="12"/>
      <c r="E6104" s="14">
        <v>2110</v>
      </c>
      <c r="F6104" s="13" t="s">
        <v>163</v>
      </c>
    </row>
    <row r="6105" spans="1:6" x14ac:dyDescent="0.15">
      <c r="A6105" s="12" t="s">
        <v>12320</v>
      </c>
      <c r="B6105" s="26" t="s">
        <v>12321</v>
      </c>
      <c r="C6105" s="13" t="s">
        <v>136</v>
      </c>
      <c r="D6105" s="12"/>
      <c r="E6105" s="14">
        <v>223</v>
      </c>
      <c r="F6105" s="13" t="s">
        <v>163</v>
      </c>
    </row>
    <row r="6106" spans="1:6" x14ac:dyDescent="0.15">
      <c r="A6106" s="12" t="s">
        <v>12322</v>
      </c>
      <c r="B6106" s="26" t="s">
        <v>12323</v>
      </c>
      <c r="C6106" s="13" t="s">
        <v>136</v>
      </c>
      <c r="D6106" s="12"/>
      <c r="E6106" s="14">
        <v>223</v>
      </c>
      <c r="F6106" s="13" t="s">
        <v>163</v>
      </c>
    </row>
    <row r="6107" spans="1:6" x14ac:dyDescent="0.15">
      <c r="A6107" s="12" t="s">
        <v>12324</v>
      </c>
      <c r="B6107" s="26" t="s">
        <v>12325</v>
      </c>
      <c r="C6107" s="13" t="s">
        <v>136</v>
      </c>
      <c r="D6107" s="12"/>
      <c r="E6107" s="14">
        <v>223</v>
      </c>
      <c r="F6107" s="13" t="s">
        <v>163</v>
      </c>
    </row>
    <row r="6108" spans="1:6" x14ac:dyDescent="0.15">
      <c r="A6108" s="12" t="s">
        <v>12326</v>
      </c>
      <c r="B6108" s="44" t="s">
        <v>12327</v>
      </c>
      <c r="C6108" s="13" t="s">
        <v>141</v>
      </c>
      <c r="D6108" s="12"/>
      <c r="E6108" s="14">
        <v>480</v>
      </c>
      <c r="F6108" s="13" t="s">
        <v>163</v>
      </c>
    </row>
    <row r="6109" spans="1:6" x14ac:dyDescent="0.15">
      <c r="A6109" s="12" t="s">
        <v>12328</v>
      </c>
      <c r="B6109" s="26" t="s">
        <v>12329</v>
      </c>
      <c r="C6109" s="13" t="s">
        <v>141</v>
      </c>
      <c r="D6109" s="12"/>
      <c r="E6109" s="14">
        <v>400</v>
      </c>
      <c r="F6109" s="13" t="s">
        <v>163</v>
      </c>
    </row>
    <row r="6110" spans="1:6" x14ac:dyDescent="0.15">
      <c r="A6110" s="12" t="s">
        <v>12330</v>
      </c>
      <c r="B6110" s="26" t="s">
        <v>12331</v>
      </c>
      <c r="C6110" s="13" t="s">
        <v>141</v>
      </c>
      <c r="D6110" s="12"/>
      <c r="E6110" s="14">
        <v>480</v>
      </c>
      <c r="F6110" s="13" t="s">
        <v>163</v>
      </c>
    </row>
    <row r="6111" spans="1:6" x14ac:dyDescent="0.15">
      <c r="A6111" s="12" t="s">
        <v>12332</v>
      </c>
      <c r="B6111" s="26" t="s">
        <v>12333</v>
      </c>
      <c r="C6111" s="13" t="s">
        <v>136</v>
      </c>
      <c r="D6111" s="12"/>
      <c r="E6111" s="14">
        <v>12</v>
      </c>
      <c r="F6111" s="13" t="s">
        <v>163</v>
      </c>
    </row>
    <row r="6112" spans="1:6" x14ac:dyDescent="0.15">
      <c r="A6112" s="12" t="s">
        <v>12334</v>
      </c>
      <c r="B6112" s="26" t="s">
        <v>12335</v>
      </c>
      <c r="C6112" s="13" t="s">
        <v>136</v>
      </c>
      <c r="D6112" s="13"/>
      <c r="E6112" s="14">
        <v>0</v>
      </c>
      <c r="F6112" s="37" t="s">
        <v>163</v>
      </c>
    </row>
    <row r="6113" spans="1:6" x14ac:dyDescent="0.15">
      <c r="A6113" s="12" t="s">
        <v>12336</v>
      </c>
      <c r="B6113" s="26" t="s">
        <v>12337</v>
      </c>
      <c r="C6113" s="13" t="s">
        <v>136</v>
      </c>
      <c r="D6113" s="12"/>
      <c r="E6113" s="14">
        <v>12</v>
      </c>
      <c r="F6113" s="13" t="s">
        <v>163</v>
      </c>
    </row>
    <row r="6114" spans="1:6" x14ac:dyDescent="0.15">
      <c r="A6114" s="12" t="s">
        <v>12338</v>
      </c>
      <c r="B6114" s="26" t="s">
        <v>12339</v>
      </c>
      <c r="C6114" s="13" t="s">
        <v>135</v>
      </c>
      <c r="D6114" s="13"/>
      <c r="E6114" s="14">
        <v>0</v>
      </c>
      <c r="F6114" s="37" t="s">
        <v>163</v>
      </c>
    </row>
    <row r="6115" spans="1:6" x14ac:dyDescent="0.15">
      <c r="A6115" s="12" t="s">
        <v>12340</v>
      </c>
      <c r="B6115" s="26" t="s">
        <v>12341</v>
      </c>
      <c r="C6115" s="13" t="s">
        <v>136</v>
      </c>
      <c r="D6115" s="12"/>
      <c r="E6115" s="14">
        <v>12</v>
      </c>
      <c r="F6115" s="13" t="s">
        <v>163</v>
      </c>
    </row>
    <row r="6116" spans="1:6" x14ac:dyDescent="0.15">
      <c r="A6116" s="12" t="s">
        <v>12342</v>
      </c>
      <c r="B6116" s="26" t="s">
        <v>12343</v>
      </c>
      <c r="C6116" s="13" t="s">
        <v>136</v>
      </c>
      <c r="D6116" s="12"/>
      <c r="E6116" s="14">
        <v>0</v>
      </c>
      <c r="F6116" s="13" t="s">
        <v>163</v>
      </c>
    </row>
    <row r="6117" spans="1:6" x14ac:dyDescent="0.15">
      <c r="A6117" s="12" t="s">
        <v>12344</v>
      </c>
      <c r="B6117" s="26" t="s">
        <v>12345</v>
      </c>
      <c r="C6117" s="13" t="s">
        <v>141</v>
      </c>
      <c r="D6117" s="12"/>
      <c r="E6117" s="14">
        <v>10</v>
      </c>
      <c r="F6117" s="13" t="s">
        <v>163</v>
      </c>
    </row>
    <row r="6118" spans="1:6" x14ac:dyDescent="0.15">
      <c r="A6118" s="12" t="s">
        <v>12346</v>
      </c>
      <c r="B6118" s="26" t="s">
        <v>12347</v>
      </c>
      <c r="C6118" s="13" t="s">
        <v>136</v>
      </c>
      <c r="D6118" s="12"/>
      <c r="E6118" s="14">
        <v>1326</v>
      </c>
      <c r="F6118" s="13" t="s">
        <v>163</v>
      </c>
    </row>
    <row r="6119" spans="1:6" x14ac:dyDescent="0.15">
      <c r="A6119" s="12" t="s">
        <v>12348</v>
      </c>
      <c r="B6119" s="26" t="s">
        <v>12349</v>
      </c>
      <c r="C6119" s="13" t="s">
        <v>135</v>
      </c>
      <c r="D6119" s="12"/>
      <c r="E6119" s="14">
        <v>0</v>
      </c>
      <c r="F6119" s="13" t="s">
        <v>163</v>
      </c>
    </row>
    <row r="6120" spans="1:6" x14ac:dyDescent="0.15">
      <c r="A6120" s="12" t="s">
        <v>12350</v>
      </c>
      <c r="B6120" s="26" t="s">
        <v>12351</v>
      </c>
      <c r="C6120" s="13" t="s">
        <v>136</v>
      </c>
      <c r="D6120" s="12"/>
      <c r="E6120" s="14">
        <v>21784</v>
      </c>
      <c r="F6120" s="13" t="s">
        <v>163</v>
      </c>
    </row>
    <row r="6121" spans="1:6" x14ac:dyDescent="0.15">
      <c r="A6121" s="12" t="s">
        <v>12352</v>
      </c>
      <c r="B6121" s="26" t="s">
        <v>12353</v>
      </c>
      <c r="C6121" s="13" t="s">
        <v>136</v>
      </c>
      <c r="D6121" s="12"/>
      <c r="E6121" s="14">
        <v>568</v>
      </c>
      <c r="F6121" s="13" t="s">
        <v>163</v>
      </c>
    </row>
    <row r="6122" spans="1:6" x14ac:dyDescent="0.15">
      <c r="A6122" s="12" t="s">
        <v>12354</v>
      </c>
      <c r="B6122" s="26" t="s">
        <v>12355</v>
      </c>
      <c r="C6122" s="13" t="s">
        <v>136</v>
      </c>
      <c r="D6122" s="12"/>
      <c r="E6122" s="14">
        <v>78</v>
      </c>
      <c r="F6122" s="13" t="s">
        <v>163</v>
      </c>
    </row>
    <row r="6123" spans="1:6" x14ac:dyDescent="0.15">
      <c r="A6123" s="12" t="s">
        <v>12356</v>
      </c>
      <c r="B6123" s="26" t="s">
        <v>12357</v>
      </c>
      <c r="C6123" s="13" t="s">
        <v>136</v>
      </c>
      <c r="D6123" s="12"/>
      <c r="E6123" s="14">
        <v>436</v>
      </c>
      <c r="F6123" s="13" t="s">
        <v>163</v>
      </c>
    </row>
    <row r="6124" spans="1:6" x14ac:dyDescent="0.15">
      <c r="A6124" s="12" t="s">
        <v>12358</v>
      </c>
      <c r="B6124" s="26" t="s">
        <v>12359</v>
      </c>
      <c r="C6124" s="13" t="s">
        <v>136</v>
      </c>
      <c r="D6124" s="12"/>
      <c r="E6124" s="14">
        <v>1148</v>
      </c>
      <c r="F6124" s="13" t="s">
        <v>163</v>
      </c>
    </row>
    <row r="6125" spans="1:6" x14ac:dyDescent="0.15">
      <c r="A6125" s="12" t="s">
        <v>12360</v>
      </c>
      <c r="B6125" s="26" t="s">
        <v>12361</v>
      </c>
      <c r="C6125" s="13" t="s">
        <v>136</v>
      </c>
      <c r="D6125" s="12"/>
      <c r="E6125" s="14">
        <v>3358</v>
      </c>
      <c r="F6125" s="13" t="s">
        <v>163</v>
      </c>
    </row>
    <row r="6126" spans="1:6" x14ac:dyDescent="0.15">
      <c r="A6126" s="12" t="s">
        <v>12362</v>
      </c>
      <c r="B6126" s="26" t="s">
        <v>12363</v>
      </c>
      <c r="C6126" s="13" t="s">
        <v>136</v>
      </c>
      <c r="D6126" s="12"/>
      <c r="E6126" s="14">
        <v>136</v>
      </c>
      <c r="F6126" s="13" t="s">
        <v>163</v>
      </c>
    </row>
    <row r="6127" spans="1:6" x14ac:dyDescent="0.15">
      <c r="A6127" s="12" t="s">
        <v>12364</v>
      </c>
      <c r="B6127" s="26" t="s">
        <v>12365</v>
      </c>
      <c r="C6127" s="13" t="s">
        <v>136</v>
      </c>
      <c r="D6127" s="12"/>
      <c r="E6127" s="14">
        <v>136</v>
      </c>
      <c r="F6127" s="13" t="s">
        <v>163</v>
      </c>
    </row>
    <row r="6128" spans="1:6" x14ac:dyDescent="0.15">
      <c r="A6128" s="12" t="s">
        <v>12366</v>
      </c>
      <c r="B6128" s="26" t="s">
        <v>12367</v>
      </c>
      <c r="C6128" s="13" t="s">
        <v>136</v>
      </c>
      <c r="D6128" s="12"/>
      <c r="E6128" s="14">
        <v>136</v>
      </c>
      <c r="F6128" s="13" t="s">
        <v>163</v>
      </c>
    </row>
    <row r="6129" spans="1:6" x14ac:dyDescent="0.15">
      <c r="A6129" s="12" t="s">
        <v>12368</v>
      </c>
      <c r="B6129" s="26" t="s">
        <v>12369</v>
      </c>
      <c r="C6129" s="13" t="s">
        <v>136</v>
      </c>
      <c r="D6129" s="12"/>
      <c r="E6129" s="14">
        <v>136</v>
      </c>
      <c r="F6129" s="13" t="s">
        <v>163</v>
      </c>
    </row>
    <row r="6130" spans="1:6" x14ac:dyDescent="0.15">
      <c r="A6130" s="12" t="s">
        <v>12370</v>
      </c>
      <c r="B6130" s="26" t="s">
        <v>12371</v>
      </c>
      <c r="C6130" s="13" t="s">
        <v>136</v>
      </c>
      <c r="D6130" s="12"/>
      <c r="E6130" s="14">
        <v>697</v>
      </c>
      <c r="F6130" s="13" t="s">
        <v>163</v>
      </c>
    </row>
    <row r="6131" spans="1:6" x14ac:dyDescent="0.15">
      <c r="A6131" s="12" t="s">
        <v>12372</v>
      </c>
      <c r="B6131" s="26" t="s">
        <v>12373</v>
      </c>
      <c r="C6131" s="13" t="s">
        <v>136</v>
      </c>
      <c r="D6131" s="12"/>
      <c r="E6131" s="14">
        <v>845</v>
      </c>
      <c r="F6131" s="13" t="s">
        <v>163</v>
      </c>
    </row>
    <row r="6132" spans="1:6" x14ac:dyDescent="0.15">
      <c r="A6132" s="12" t="s">
        <v>12374</v>
      </c>
      <c r="B6132" s="26" t="s">
        <v>12375</v>
      </c>
      <c r="C6132" s="13" t="s">
        <v>136</v>
      </c>
      <c r="D6132" s="12"/>
      <c r="E6132" s="14">
        <v>1807</v>
      </c>
      <c r="F6132" s="13" t="s">
        <v>163</v>
      </c>
    </row>
    <row r="6133" spans="1:6" x14ac:dyDescent="0.15">
      <c r="A6133" s="12" t="s">
        <v>12376</v>
      </c>
      <c r="B6133" s="26" t="s">
        <v>12377</v>
      </c>
      <c r="C6133" s="13" t="s">
        <v>136</v>
      </c>
      <c r="D6133" s="12"/>
      <c r="E6133" s="14">
        <v>7578</v>
      </c>
      <c r="F6133" s="13" t="s">
        <v>163</v>
      </c>
    </row>
    <row r="6134" spans="1:6" x14ac:dyDescent="0.15">
      <c r="A6134" s="12" t="s">
        <v>12378</v>
      </c>
      <c r="B6134" s="26" t="s">
        <v>12379</v>
      </c>
      <c r="C6134" s="13" t="s">
        <v>136</v>
      </c>
      <c r="D6134" s="12"/>
      <c r="E6134" s="14">
        <v>217</v>
      </c>
      <c r="F6134" s="13" t="s">
        <v>163</v>
      </c>
    </row>
    <row r="6135" spans="1:6" x14ac:dyDescent="0.15">
      <c r="A6135" s="12" t="s">
        <v>12380</v>
      </c>
      <c r="B6135" s="26" t="s">
        <v>12381</v>
      </c>
      <c r="C6135" s="13" t="s">
        <v>136</v>
      </c>
      <c r="D6135" s="12"/>
      <c r="E6135" s="14">
        <v>15521</v>
      </c>
      <c r="F6135" s="13" t="s">
        <v>163</v>
      </c>
    </row>
    <row r="6136" spans="1:6" x14ac:dyDescent="0.15">
      <c r="A6136" s="12" t="s">
        <v>12382</v>
      </c>
      <c r="B6136" s="26" t="s">
        <v>12383</v>
      </c>
      <c r="C6136" s="13" t="s">
        <v>136</v>
      </c>
      <c r="D6136" s="12"/>
      <c r="E6136" s="14">
        <v>681</v>
      </c>
      <c r="F6136" s="13" t="s">
        <v>163</v>
      </c>
    </row>
    <row r="6137" spans="1:6" x14ac:dyDescent="0.15">
      <c r="A6137" s="12" t="s">
        <v>12384</v>
      </c>
      <c r="B6137" s="26" t="s">
        <v>12385</v>
      </c>
      <c r="C6137" s="13" t="s">
        <v>136</v>
      </c>
      <c r="D6137" s="12"/>
      <c r="E6137" s="14">
        <v>3630</v>
      </c>
      <c r="F6137" s="13" t="s">
        <v>163</v>
      </c>
    </row>
    <row r="6138" spans="1:6" x14ac:dyDescent="0.15">
      <c r="A6138" s="12" t="s">
        <v>12386</v>
      </c>
      <c r="B6138" s="26" t="s">
        <v>12387</v>
      </c>
      <c r="C6138" s="13" t="s">
        <v>136</v>
      </c>
      <c r="D6138" s="12"/>
      <c r="E6138" s="14">
        <v>544</v>
      </c>
      <c r="F6138" s="13" t="s">
        <v>163</v>
      </c>
    </row>
    <row r="6139" spans="1:6" x14ac:dyDescent="0.15">
      <c r="A6139" s="12" t="s">
        <v>12388</v>
      </c>
      <c r="B6139" s="26" t="s">
        <v>12389</v>
      </c>
      <c r="C6139" s="13" t="s">
        <v>136</v>
      </c>
      <c r="D6139" s="12"/>
      <c r="E6139" s="14">
        <v>2043</v>
      </c>
      <c r="F6139" s="13" t="s">
        <v>163</v>
      </c>
    </row>
    <row r="6140" spans="1:6" x14ac:dyDescent="0.15">
      <c r="A6140" s="12" t="s">
        <v>12390</v>
      </c>
      <c r="B6140" s="26" t="s">
        <v>12391</v>
      </c>
      <c r="C6140" s="13" t="s">
        <v>136</v>
      </c>
      <c r="D6140" s="12"/>
      <c r="E6140" s="14">
        <v>318</v>
      </c>
      <c r="F6140" s="13" t="s">
        <v>163</v>
      </c>
    </row>
    <row r="6141" spans="1:6" x14ac:dyDescent="0.15">
      <c r="A6141" s="12" t="s">
        <v>12392</v>
      </c>
      <c r="B6141" s="26" t="s">
        <v>12393</v>
      </c>
      <c r="C6141" s="13" t="s">
        <v>136</v>
      </c>
      <c r="D6141" s="12"/>
      <c r="E6141" s="14">
        <v>45</v>
      </c>
      <c r="F6141" s="13" t="s">
        <v>163</v>
      </c>
    </row>
    <row r="6142" spans="1:6" x14ac:dyDescent="0.15">
      <c r="A6142" s="12" t="s">
        <v>12394</v>
      </c>
      <c r="B6142" s="26" t="s">
        <v>12395</v>
      </c>
      <c r="C6142" s="13" t="s">
        <v>136</v>
      </c>
      <c r="D6142" s="12"/>
      <c r="E6142" s="14">
        <v>192</v>
      </c>
      <c r="F6142" s="13" t="s">
        <v>163</v>
      </c>
    </row>
    <row r="6143" spans="1:6" x14ac:dyDescent="0.15">
      <c r="A6143" s="12" t="s">
        <v>12396</v>
      </c>
      <c r="B6143" s="26" t="s">
        <v>12397</v>
      </c>
      <c r="C6143" s="13" t="s">
        <v>141</v>
      </c>
      <c r="D6143" s="12"/>
      <c r="E6143" s="14">
        <v>2765</v>
      </c>
      <c r="F6143" s="13" t="s">
        <v>163</v>
      </c>
    </row>
    <row r="6144" spans="1:6" x14ac:dyDescent="0.15">
      <c r="A6144" s="12" t="s">
        <v>12398</v>
      </c>
      <c r="B6144" s="26" t="s">
        <v>12399</v>
      </c>
      <c r="C6144" s="13" t="s">
        <v>141</v>
      </c>
      <c r="D6144" s="12"/>
      <c r="E6144" s="14">
        <v>3170</v>
      </c>
      <c r="F6144" s="13" t="s">
        <v>163</v>
      </c>
    </row>
    <row r="6145" spans="1:6" x14ac:dyDescent="0.15">
      <c r="A6145" s="12" t="s">
        <v>12400</v>
      </c>
      <c r="B6145" s="26" t="s">
        <v>12401</v>
      </c>
      <c r="C6145" s="13" t="s">
        <v>134</v>
      </c>
      <c r="D6145" s="13"/>
      <c r="E6145" s="14">
        <v>3950</v>
      </c>
      <c r="F6145" s="37" t="s">
        <v>163</v>
      </c>
    </row>
    <row r="6146" spans="1:6" x14ac:dyDescent="0.15">
      <c r="A6146" s="12" t="s">
        <v>12402</v>
      </c>
      <c r="B6146" s="26" t="s">
        <v>12403</v>
      </c>
      <c r="C6146" s="13" t="s">
        <v>141</v>
      </c>
      <c r="D6146" s="13"/>
      <c r="E6146" s="14">
        <v>5165</v>
      </c>
      <c r="F6146" s="13" t="s">
        <v>163</v>
      </c>
    </row>
    <row r="6147" spans="1:6" x14ac:dyDescent="0.15">
      <c r="A6147" s="12" t="s">
        <v>12404</v>
      </c>
      <c r="B6147" s="26" t="s">
        <v>12405</v>
      </c>
      <c r="C6147" s="13" t="s">
        <v>141</v>
      </c>
      <c r="D6147" s="12"/>
      <c r="E6147" s="14">
        <v>4490</v>
      </c>
      <c r="F6147" s="13" t="s">
        <v>163</v>
      </c>
    </row>
    <row r="6148" spans="1:6" x14ac:dyDescent="0.15">
      <c r="A6148" s="12" t="s">
        <v>12406</v>
      </c>
      <c r="B6148" s="26" t="s">
        <v>12407</v>
      </c>
      <c r="C6148" s="13" t="s">
        <v>141</v>
      </c>
      <c r="D6148" s="12"/>
      <c r="E6148" s="14">
        <v>139</v>
      </c>
      <c r="F6148" s="13" t="s">
        <v>163</v>
      </c>
    </row>
    <row r="6149" spans="1:6" x14ac:dyDescent="0.15">
      <c r="A6149" s="12" t="s">
        <v>12408</v>
      </c>
      <c r="B6149" s="26" t="s">
        <v>12409</v>
      </c>
      <c r="C6149" s="13" t="s">
        <v>141</v>
      </c>
      <c r="D6149" s="12"/>
      <c r="E6149" s="14">
        <v>139</v>
      </c>
      <c r="F6149" s="13" t="s">
        <v>163</v>
      </c>
    </row>
    <row r="6150" spans="1:6" x14ac:dyDescent="0.15">
      <c r="A6150" s="12" t="s">
        <v>12410</v>
      </c>
      <c r="B6150" s="26" t="s">
        <v>12411</v>
      </c>
      <c r="C6150" s="13" t="s">
        <v>141</v>
      </c>
      <c r="D6150" s="12"/>
      <c r="E6150" s="14">
        <v>320</v>
      </c>
      <c r="F6150" s="13" t="s">
        <v>163</v>
      </c>
    </row>
    <row r="6151" spans="1:6" x14ac:dyDescent="0.15">
      <c r="A6151" s="12" t="s">
        <v>12412</v>
      </c>
      <c r="B6151" s="26" t="s">
        <v>12413</v>
      </c>
      <c r="C6151" s="13" t="s">
        <v>141</v>
      </c>
      <c r="D6151" s="12"/>
      <c r="E6151" s="14">
        <v>320</v>
      </c>
      <c r="F6151" s="13" t="s">
        <v>163</v>
      </c>
    </row>
    <row r="6152" spans="1:6" x14ac:dyDescent="0.15">
      <c r="A6152" s="12" t="s">
        <v>12414</v>
      </c>
      <c r="B6152" s="26" t="s">
        <v>12415</v>
      </c>
      <c r="C6152" s="13" t="s">
        <v>141</v>
      </c>
      <c r="D6152" s="12"/>
      <c r="E6152" s="14">
        <v>505</v>
      </c>
      <c r="F6152" s="13" t="s">
        <v>163</v>
      </c>
    </row>
    <row r="6153" spans="1:6" x14ac:dyDescent="0.15">
      <c r="A6153" s="12" t="s">
        <v>12416</v>
      </c>
      <c r="B6153" s="26" t="s">
        <v>12417</v>
      </c>
      <c r="C6153" s="13" t="s">
        <v>141</v>
      </c>
      <c r="D6153" s="12"/>
      <c r="E6153" s="14">
        <v>300</v>
      </c>
      <c r="F6153" s="13" t="s">
        <v>163</v>
      </c>
    </row>
    <row r="6154" spans="1:6" x14ac:dyDescent="0.15">
      <c r="A6154" s="12" t="s">
        <v>12418</v>
      </c>
      <c r="B6154" s="26" t="s">
        <v>12419</v>
      </c>
      <c r="C6154" s="13" t="s">
        <v>141</v>
      </c>
      <c r="D6154" s="12"/>
      <c r="E6154" s="14">
        <v>300</v>
      </c>
      <c r="F6154" s="13" t="s">
        <v>163</v>
      </c>
    </row>
    <row r="6155" spans="1:6" x14ac:dyDescent="0.15">
      <c r="A6155" s="12" t="s">
        <v>12420</v>
      </c>
      <c r="B6155" s="26" t="s">
        <v>12421</v>
      </c>
      <c r="C6155" s="13" t="s">
        <v>141</v>
      </c>
      <c r="D6155" s="12"/>
      <c r="E6155" s="14">
        <v>300</v>
      </c>
      <c r="F6155" s="13" t="s">
        <v>163</v>
      </c>
    </row>
    <row r="6156" spans="1:6" x14ac:dyDescent="0.15">
      <c r="A6156" s="12" t="s">
        <v>12422</v>
      </c>
      <c r="B6156" s="26" t="s">
        <v>12423</v>
      </c>
      <c r="C6156" s="13" t="s">
        <v>141</v>
      </c>
      <c r="D6156" s="12"/>
      <c r="E6156" s="14">
        <v>300</v>
      </c>
      <c r="F6156" s="13" t="s">
        <v>163</v>
      </c>
    </row>
    <row r="6157" spans="1:6" x14ac:dyDescent="0.15">
      <c r="A6157" s="12" t="s">
        <v>12424</v>
      </c>
      <c r="B6157" s="26" t="s">
        <v>12425</v>
      </c>
      <c r="C6157" s="13" t="s">
        <v>141</v>
      </c>
      <c r="D6157" s="12"/>
      <c r="E6157" s="14">
        <v>300</v>
      </c>
      <c r="F6157" s="13" t="s">
        <v>163</v>
      </c>
    </row>
    <row r="6158" spans="1:6" x14ac:dyDescent="0.15">
      <c r="A6158" s="12" t="s">
        <v>12426</v>
      </c>
      <c r="B6158" s="26" t="s">
        <v>12427</v>
      </c>
      <c r="C6158" s="13" t="s">
        <v>141</v>
      </c>
      <c r="D6158" s="12"/>
      <c r="E6158" s="14">
        <v>300</v>
      </c>
      <c r="F6158" s="13" t="s">
        <v>163</v>
      </c>
    </row>
    <row r="6159" spans="1:6" x14ac:dyDescent="0.15">
      <c r="A6159" s="12" t="s">
        <v>12428</v>
      </c>
      <c r="B6159" s="26" t="s">
        <v>12429</v>
      </c>
      <c r="C6159" s="13" t="s">
        <v>141</v>
      </c>
      <c r="D6159" s="12"/>
      <c r="E6159" s="14">
        <v>300</v>
      </c>
      <c r="F6159" s="13" t="s">
        <v>163</v>
      </c>
    </row>
    <row r="6160" spans="1:6" x14ac:dyDescent="0.15">
      <c r="A6160" s="12" t="s">
        <v>12430</v>
      </c>
      <c r="B6160" s="26" t="s">
        <v>12431</v>
      </c>
      <c r="C6160" s="13" t="s">
        <v>141</v>
      </c>
      <c r="D6160" s="12"/>
      <c r="E6160" s="14">
        <v>300</v>
      </c>
      <c r="F6160" s="13" t="s">
        <v>163</v>
      </c>
    </row>
    <row r="6161" spans="1:6" x14ac:dyDescent="0.15">
      <c r="A6161" s="12" t="s">
        <v>12432</v>
      </c>
      <c r="B6161" s="26" t="s">
        <v>12433</v>
      </c>
      <c r="C6161" s="13" t="s">
        <v>141</v>
      </c>
      <c r="D6161" s="12"/>
      <c r="E6161" s="14">
        <v>300</v>
      </c>
      <c r="F6161" s="13" t="s">
        <v>163</v>
      </c>
    </row>
    <row r="6162" spans="1:6" x14ac:dyDescent="0.15">
      <c r="A6162" s="12" t="s">
        <v>12434</v>
      </c>
      <c r="B6162" s="26" t="s">
        <v>12435</v>
      </c>
      <c r="C6162" s="13" t="s">
        <v>141</v>
      </c>
      <c r="D6162" s="12"/>
      <c r="E6162" s="14">
        <v>300</v>
      </c>
      <c r="F6162" s="13" t="s">
        <v>163</v>
      </c>
    </row>
    <row r="6163" spans="1:6" x14ac:dyDescent="0.15">
      <c r="A6163" s="12" t="s">
        <v>12436</v>
      </c>
      <c r="B6163" s="26" t="s">
        <v>12437</v>
      </c>
      <c r="C6163" s="13" t="s">
        <v>141</v>
      </c>
      <c r="D6163" s="12"/>
      <c r="E6163" s="14">
        <v>750</v>
      </c>
      <c r="F6163" s="13" t="s">
        <v>163</v>
      </c>
    </row>
    <row r="6164" spans="1:6" x14ac:dyDescent="0.15">
      <c r="A6164" s="12" t="s">
        <v>12438</v>
      </c>
      <c r="B6164" s="26" t="s">
        <v>12437</v>
      </c>
      <c r="C6164" s="13" t="s">
        <v>141</v>
      </c>
      <c r="D6164" s="12"/>
      <c r="E6164" s="14">
        <v>750</v>
      </c>
      <c r="F6164" s="13" t="s">
        <v>163</v>
      </c>
    </row>
    <row r="6165" spans="1:6" x14ac:dyDescent="0.15">
      <c r="A6165" s="12" t="s">
        <v>12439</v>
      </c>
      <c r="B6165" s="26" t="s">
        <v>12440</v>
      </c>
      <c r="C6165" s="13" t="s">
        <v>136</v>
      </c>
      <c r="D6165" s="12"/>
      <c r="E6165" s="14">
        <v>5075</v>
      </c>
      <c r="F6165" s="13" t="s">
        <v>163</v>
      </c>
    </row>
    <row r="6166" spans="1:6" x14ac:dyDescent="0.15">
      <c r="A6166" s="12" t="s">
        <v>12441</v>
      </c>
      <c r="B6166" s="26" t="s">
        <v>12442</v>
      </c>
      <c r="C6166" s="13" t="s">
        <v>136</v>
      </c>
      <c r="D6166" s="13"/>
      <c r="E6166" s="14">
        <v>5075</v>
      </c>
      <c r="F6166" s="37" t="s">
        <v>163</v>
      </c>
    </row>
    <row r="6167" spans="1:6" x14ac:dyDescent="0.15">
      <c r="A6167" s="12" t="s">
        <v>12443</v>
      </c>
      <c r="B6167" s="26" t="s">
        <v>12444</v>
      </c>
      <c r="C6167" s="13" t="s">
        <v>136</v>
      </c>
      <c r="D6167" s="12"/>
      <c r="E6167" s="14">
        <v>1025</v>
      </c>
      <c r="F6167" s="13" t="s">
        <v>163</v>
      </c>
    </row>
    <row r="6168" spans="1:6" x14ac:dyDescent="0.15">
      <c r="A6168" s="12" t="s">
        <v>12445</v>
      </c>
      <c r="B6168" s="26" t="s">
        <v>12446</v>
      </c>
      <c r="C6168" s="13" t="s">
        <v>136</v>
      </c>
      <c r="D6168" s="13"/>
      <c r="E6168" s="14">
        <v>1025</v>
      </c>
      <c r="F6168" s="37" t="s">
        <v>163</v>
      </c>
    </row>
    <row r="6169" spans="1:6" x14ac:dyDescent="0.15">
      <c r="A6169" s="12" t="s">
        <v>12447</v>
      </c>
      <c r="B6169" s="26" t="s">
        <v>12448</v>
      </c>
      <c r="C6169" s="13" t="s">
        <v>136</v>
      </c>
      <c r="D6169" s="12"/>
      <c r="E6169" s="14">
        <v>34500</v>
      </c>
      <c r="F6169" s="13" t="s">
        <v>163</v>
      </c>
    </row>
    <row r="6170" spans="1:6" x14ac:dyDescent="0.15">
      <c r="A6170" s="12" t="s">
        <v>12449</v>
      </c>
      <c r="B6170" s="26" t="s">
        <v>12450</v>
      </c>
      <c r="C6170" s="13" t="s">
        <v>136</v>
      </c>
      <c r="D6170" s="13"/>
      <c r="E6170" s="14">
        <v>34500</v>
      </c>
      <c r="F6170" s="13" t="s">
        <v>163</v>
      </c>
    </row>
    <row r="6171" spans="1:6" x14ac:dyDescent="0.15">
      <c r="A6171" s="12" t="s">
        <v>12451</v>
      </c>
      <c r="B6171" s="26" t="s">
        <v>12452</v>
      </c>
      <c r="C6171" s="13" t="s">
        <v>141</v>
      </c>
      <c r="D6171" s="12"/>
      <c r="E6171" s="14">
        <v>13390</v>
      </c>
      <c r="F6171" s="13" t="s">
        <v>163</v>
      </c>
    </row>
    <row r="6172" spans="1:6" x14ac:dyDescent="0.15">
      <c r="A6172" s="12" t="s">
        <v>12453</v>
      </c>
      <c r="B6172" s="26" t="s">
        <v>12454</v>
      </c>
      <c r="C6172" s="13" t="s">
        <v>141</v>
      </c>
      <c r="D6172" s="12"/>
      <c r="E6172" s="14">
        <v>11645</v>
      </c>
      <c r="F6172" s="13" t="s">
        <v>163</v>
      </c>
    </row>
    <row r="6173" spans="1:6" x14ac:dyDescent="0.15">
      <c r="A6173" s="12" t="s">
        <v>12455</v>
      </c>
      <c r="B6173" s="26" t="s">
        <v>12456</v>
      </c>
      <c r="C6173" s="13" t="s">
        <v>141</v>
      </c>
      <c r="D6173" s="12"/>
      <c r="E6173" s="14">
        <v>24825</v>
      </c>
      <c r="F6173" s="13" t="s">
        <v>163</v>
      </c>
    </row>
    <row r="6174" spans="1:6" x14ac:dyDescent="0.15">
      <c r="A6174" s="12" t="s">
        <v>12457</v>
      </c>
      <c r="B6174" s="26" t="s">
        <v>12458</v>
      </c>
      <c r="C6174" s="13" t="s">
        <v>141</v>
      </c>
      <c r="D6174" s="12"/>
      <c r="E6174" s="14">
        <v>21585</v>
      </c>
      <c r="F6174" s="13" t="s">
        <v>163</v>
      </c>
    </row>
    <row r="6175" spans="1:6" x14ac:dyDescent="0.15">
      <c r="A6175" s="12" t="s">
        <v>12459</v>
      </c>
      <c r="B6175" s="26" t="s">
        <v>12460</v>
      </c>
      <c r="C6175" s="13" t="s">
        <v>141</v>
      </c>
      <c r="D6175" s="12"/>
      <c r="E6175" s="14">
        <v>45850</v>
      </c>
      <c r="F6175" s="13" t="s">
        <v>163</v>
      </c>
    </row>
    <row r="6176" spans="1:6" x14ac:dyDescent="0.15">
      <c r="A6176" s="12" t="s">
        <v>12461</v>
      </c>
      <c r="B6176" s="26" t="s">
        <v>12462</v>
      </c>
      <c r="C6176" s="13" t="s">
        <v>141</v>
      </c>
      <c r="D6176" s="12"/>
      <c r="E6176" s="14">
        <v>39870</v>
      </c>
      <c r="F6176" s="13" t="s">
        <v>163</v>
      </c>
    </row>
    <row r="6177" spans="1:6" x14ac:dyDescent="0.15">
      <c r="A6177" s="12" t="s">
        <v>12463</v>
      </c>
      <c r="B6177" s="26" t="s">
        <v>12464</v>
      </c>
      <c r="C6177" s="13" t="s">
        <v>136</v>
      </c>
      <c r="D6177" s="12"/>
      <c r="E6177" s="14">
        <v>795</v>
      </c>
      <c r="F6177" s="13" t="s">
        <v>163</v>
      </c>
    </row>
    <row r="6178" spans="1:6" x14ac:dyDescent="0.15">
      <c r="A6178" s="12" t="s">
        <v>12465</v>
      </c>
      <c r="B6178" s="26" t="s">
        <v>12466</v>
      </c>
      <c r="C6178" s="13" t="s">
        <v>136</v>
      </c>
      <c r="D6178" s="12"/>
      <c r="E6178" s="14">
        <v>80</v>
      </c>
      <c r="F6178" s="13" t="s">
        <v>163</v>
      </c>
    </row>
    <row r="6179" spans="1:6" x14ac:dyDescent="0.15">
      <c r="A6179" s="12" t="s">
        <v>12467</v>
      </c>
      <c r="B6179" s="26" t="s">
        <v>12468</v>
      </c>
      <c r="C6179" s="13" t="s">
        <v>136</v>
      </c>
      <c r="D6179" s="12"/>
      <c r="E6179" s="14">
        <v>112</v>
      </c>
      <c r="F6179" s="13" t="s">
        <v>163</v>
      </c>
    </row>
    <row r="6180" spans="1:6" x14ac:dyDescent="0.15">
      <c r="A6180" s="12" t="s">
        <v>12469</v>
      </c>
      <c r="B6180" s="26" t="s">
        <v>12470</v>
      </c>
      <c r="C6180" s="13" t="s">
        <v>136</v>
      </c>
      <c r="D6180" s="12"/>
      <c r="E6180" s="14">
        <v>139</v>
      </c>
      <c r="F6180" s="13" t="s">
        <v>163</v>
      </c>
    </row>
    <row r="6181" spans="1:6" x14ac:dyDescent="0.15">
      <c r="A6181" s="12" t="s">
        <v>12471</v>
      </c>
      <c r="B6181" s="26" t="s">
        <v>12472</v>
      </c>
      <c r="C6181" s="13" t="s">
        <v>136</v>
      </c>
      <c r="D6181" s="12"/>
      <c r="E6181" s="14">
        <v>160</v>
      </c>
      <c r="F6181" s="13" t="s">
        <v>163</v>
      </c>
    </row>
    <row r="6182" spans="1:6" x14ac:dyDescent="0.15">
      <c r="A6182" s="12" t="s">
        <v>12473</v>
      </c>
      <c r="B6182" s="26" t="s">
        <v>12474</v>
      </c>
      <c r="C6182" s="13" t="s">
        <v>136</v>
      </c>
      <c r="D6182" s="12"/>
      <c r="E6182" s="14">
        <v>0</v>
      </c>
      <c r="F6182" s="13" t="s">
        <v>163</v>
      </c>
    </row>
    <row r="6183" spans="1:6" x14ac:dyDescent="0.15">
      <c r="A6183" s="12" t="s">
        <v>12475</v>
      </c>
      <c r="B6183" s="26" t="s">
        <v>12476</v>
      </c>
      <c r="C6183" s="13" t="s">
        <v>136</v>
      </c>
      <c r="D6183" s="12"/>
      <c r="E6183" s="14">
        <v>0</v>
      </c>
      <c r="F6183" s="13" t="s">
        <v>163</v>
      </c>
    </row>
    <row r="6184" spans="1:6" x14ac:dyDescent="0.15">
      <c r="A6184" s="12" t="s">
        <v>12477</v>
      </c>
      <c r="B6184" s="26" t="s">
        <v>12478</v>
      </c>
      <c r="C6184" s="13" t="s">
        <v>136</v>
      </c>
      <c r="D6184" s="12"/>
      <c r="E6184" s="14">
        <v>100</v>
      </c>
      <c r="F6184" s="13" t="s">
        <v>163</v>
      </c>
    </row>
    <row r="6185" spans="1:6" x14ac:dyDescent="0.15">
      <c r="A6185" s="12" t="s">
        <v>12479</v>
      </c>
      <c r="B6185" s="26" t="s">
        <v>12480</v>
      </c>
      <c r="C6185" s="13" t="s">
        <v>136</v>
      </c>
      <c r="D6185" s="13"/>
      <c r="E6185" s="14">
        <v>11200</v>
      </c>
      <c r="F6185" s="13" t="s">
        <v>163</v>
      </c>
    </row>
    <row r="6186" spans="1:6" x14ac:dyDescent="0.15">
      <c r="A6186" s="12" t="s">
        <v>12481</v>
      </c>
      <c r="B6186" s="12" t="s">
        <v>12482</v>
      </c>
      <c r="C6186" s="13" t="s">
        <v>136</v>
      </c>
      <c r="D6186" s="13"/>
      <c r="E6186" s="14">
        <v>40500</v>
      </c>
      <c r="F6186" s="13" t="s">
        <v>163</v>
      </c>
    </row>
    <row r="6187" spans="1:6" x14ac:dyDescent="0.15">
      <c r="A6187" s="12" t="s">
        <v>12483</v>
      </c>
      <c r="B6187" s="12" t="s">
        <v>12484</v>
      </c>
      <c r="C6187" s="13" t="s">
        <v>137</v>
      </c>
      <c r="D6187" s="13"/>
      <c r="E6187" s="14">
        <v>75</v>
      </c>
      <c r="F6187" s="13" t="s">
        <v>163</v>
      </c>
    </row>
    <row r="6188" spans="1:6" x14ac:dyDescent="0.15">
      <c r="A6188" s="12" t="s">
        <v>12485</v>
      </c>
      <c r="B6188" s="12" t="s">
        <v>12486</v>
      </c>
      <c r="C6188" s="13" t="s">
        <v>141</v>
      </c>
      <c r="D6188" s="13"/>
      <c r="E6188" s="14">
        <v>125</v>
      </c>
      <c r="F6188" s="13" t="s">
        <v>163</v>
      </c>
    </row>
    <row r="6189" spans="1:6" x14ac:dyDescent="0.15">
      <c r="A6189" s="12" t="s">
        <v>12487</v>
      </c>
      <c r="B6189" s="12" t="s">
        <v>12488</v>
      </c>
      <c r="C6189" s="13" t="s">
        <v>141</v>
      </c>
      <c r="D6189" s="13"/>
      <c r="E6189" s="14">
        <v>125</v>
      </c>
      <c r="F6189" s="13" t="s">
        <v>163</v>
      </c>
    </row>
    <row r="6190" spans="1:6" x14ac:dyDescent="0.15">
      <c r="A6190" s="12" t="s">
        <v>12489</v>
      </c>
      <c r="B6190" s="26" t="s">
        <v>12490</v>
      </c>
      <c r="C6190" s="13" t="s">
        <v>134</v>
      </c>
      <c r="D6190" s="12"/>
      <c r="E6190" s="14">
        <v>600</v>
      </c>
      <c r="F6190" s="13" t="s">
        <v>163</v>
      </c>
    </row>
    <row r="6191" spans="1:6" x14ac:dyDescent="0.15">
      <c r="A6191" s="12" t="s">
        <v>12491</v>
      </c>
      <c r="B6191" s="26" t="s">
        <v>12492</v>
      </c>
      <c r="C6191" s="13" t="s">
        <v>134</v>
      </c>
      <c r="D6191" s="13"/>
      <c r="E6191" s="14">
        <v>600</v>
      </c>
      <c r="F6191" s="37" t="s">
        <v>163</v>
      </c>
    </row>
    <row r="6192" spans="1:6" x14ac:dyDescent="0.15">
      <c r="A6192" s="12" t="s">
        <v>12493</v>
      </c>
      <c r="B6192" s="26" t="s">
        <v>12494</v>
      </c>
      <c r="C6192" s="13" t="s">
        <v>141</v>
      </c>
      <c r="D6192" s="12"/>
      <c r="E6192" s="14">
        <v>1840</v>
      </c>
      <c r="F6192" s="13" t="s">
        <v>163</v>
      </c>
    </row>
    <row r="6193" spans="1:6" x14ac:dyDescent="0.15">
      <c r="A6193" s="12" t="s">
        <v>12495</v>
      </c>
      <c r="B6193" s="26" t="s">
        <v>12496</v>
      </c>
      <c r="C6193" s="13" t="s">
        <v>134</v>
      </c>
      <c r="D6193" s="13"/>
      <c r="E6193" s="14">
        <v>2300</v>
      </c>
      <c r="F6193" s="37" t="s">
        <v>163</v>
      </c>
    </row>
    <row r="6194" spans="1:6" x14ac:dyDescent="0.15">
      <c r="A6194" s="12" t="s">
        <v>12497</v>
      </c>
      <c r="B6194" s="26" t="s">
        <v>12498</v>
      </c>
      <c r="C6194" s="13" t="s">
        <v>141</v>
      </c>
      <c r="D6194" s="12"/>
      <c r="E6194" s="14">
        <v>3600</v>
      </c>
      <c r="F6194" s="13" t="s">
        <v>163</v>
      </c>
    </row>
    <row r="6195" spans="1:6" x14ac:dyDescent="0.15">
      <c r="A6195" s="12" t="s">
        <v>12499</v>
      </c>
      <c r="B6195" s="26" t="s">
        <v>12500</v>
      </c>
      <c r="C6195" s="13" t="s">
        <v>141</v>
      </c>
      <c r="D6195" s="12"/>
      <c r="E6195" s="14">
        <v>3600</v>
      </c>
      <c r="F6195" s="13" t="s">
        <v>163</v>
      </c>
    </row>
    <row r="6196" spans="1:6" x14ac:dyDescent="0.15">
      <c r="A6196" s="12" t="s">
        <v>12501</v>
      </c>
      <c r="B6196" s="26" t="s">
        <v>12502</v>
      </c>
      <c r="C6196" s="13" t="s">
        <v>134</v>
      </c>
      <c r="D6196" s="13"/>
      <c r="E6196" s="14">
        <v>6000</v>
      </c>
      <c r="F6196" s="37" t="s">
        <v>163</v>
      </c>
    </row>
    <row r="6197" spans="1:6" x14ac:dyDescent="0.15">
      <c r="A6197" s="12" t="s">
        <v>12503</v>
      </c>
      <c r="B6197" s="26" t="s">
        <v>12504</v>
      </c>
      <c r="C6197" s="13" t="s">
        <v>141</v>
      </c>
      <c r="D6197" s="12"/>
      <c r="E6197" s="14">
        <v>1400</v>
      </c>
      <c r="F6197" s="13" t="s">
        <v>163</v>
      </c>
    </row>
    <row r="6198" spans="1:6" x14ac:dyDescent="0.15">
      <c r="A6198" s="12" t="s">
        <v>12505</v>
      </c>
      <c r="B6198" s="26" t="s">
        <v>12506</v>
      </c>
      <c r="C6198" s="13" t="s">
        <v>141</v>
      </c>
      <c r="D6198" s="12"/>
      <c r="E6198" s="14">
        <v>1610</v>
      </c>
      <c r="F6198" s="13" t="s">
        <v>163</v>
      </c>
    </row>
    <row r="6199" spans="1:6" x14ac:dyDescent="0.15">
      <c r="A6199" s="12" t="s">
        <v>12507</v>
      </c>
      <c r="B6199" s="26" t="s">
        <v>12508</v>
      </c>
      <c r="C6199" s="13" t="s">
        <v>134</v>
      </c>
      <c r="D6199" s="13"/>
      <c r="E6199" s="14">
        <v>2000</v>
      </c>
      <c r="F6199" s="37" t="s">
        <v>163</v>
      </c>
    </row>
    <row r="6200" spans="1:6" x14ac:dyDescent="0.15">
      <c r="A6200" s="12" t="s">
        <v>12509</v>
      </c>
      <c r="B6200" s="26" t="s">
        <v>12510</v>
      </c>
      <c r="C6200" s="13" t="s">
        <v>141</v>
      </c>
      <c r="D6200" s="12"/>
      <c r="E6200" s="14">
        <v>1610</v>
      </c>
      <c r="F6200" s="13" t="s">
        <v>163</v>
      </c>
    </row>
    <row r="6201" spans="1:6" x14ac:dyDescent="0.15">
      <c r="A6201" s="12" t="s">
        <v>12511</v>
      </c>
      <c r="B6201" s="26" t="s">
        <v>12512</v>
      </c>
      <c r="C6201" s="13" t="s">
        <v>134</v>
      </c>
      <c r="D6201" s="13"/>
      <c r="E6201" s="14">
        <v>2000</v>
      </c>
      <c r="F6201" s="37" t="s">
        <v>163</v>
      </c>
    </row>
    <row r="6202" spans="1:6" x14ac:dyDescent="0.15">
      <c r="A6202" s="12" t="s">
        <v>12513</v>
      </c>
      <c r="B6202" s="12" t="s">
        <v>12514</v>
      </c>
      <c r="C6202" s="13" t="s">
        <v>141</v>
      </c>
      <c r="D6202" s="13"/>
      <c r="E6202" s="14">
        <v>1610</v>
      </c>
      <c r="F6202" s="13" t="s">
        <v>163</v>
      </c>
    </row>
    <row r="6203" spans="1:6" x14ac:dyDescent="0.15">
      <c r="A6203" s="12" t="s">
        <v>12515</v>
      </c>
      <c r="B6203" s="12" t="s">
        <v>12516</v>
      </c>
      <c r="C6203" s="13" t="s">
        <v>141</v>
      </c>
      <c r="D6203" s="13"/>
      <c r="E6203" s="14">
        <v>1400</v>
      </c>
      <c r="F6203" s="13" t="s">
        <v>163</v>
      </c>
    </row>
    <row r="6204" spans="1:6" x14ac:dyDescent="0.15">
      <c r="A6204" s="12" t="s">
        <v>12517</v>
      </c>
      <c r="B6204" s="26" t="s">
        <v>12518</v>
      </c>
      <c r="C6204" s="13" t="s">
        <v>142</v>
      </c>
      <c r="D6204" s="12"/>
      <c r="E6204" s="14">
        <v>265</v>
      </c>
      <c r="F6204" s="13" t="s">
        <v>163</v>
      </c>
    </row>
    <row r="6205" spans="1:6" x14ac:dyDescent="0.15">
      <c r="A6205" s="12" t="s">
        <v>12519</v>
      </c>
      <c r="B6205" s="26" t="s">
        <v>12520</v>
      </c>
      <c r="C6205" s="13" t="s">
        <v>141</v>
      </c>
      <c r="D6205" s="12"/>
      <c r="E6205" s="14">
        <v>135</v>
      </c>
      <c r="F6205" s="13" t="s">
        <v>163</v>
      </c>
    </row>
    <row r="6206" spans="1:6" x14ac:dyDescent="0.15">
      <c r="A6206" s="12" t="s">
        <v>12521</v>
      </c>
      <c r="B6206" s="26" t="s">
        <v>12522</v>
      </c>
      <c r="C6206" s="13" t="s">
        <v>141</v>
      </c>
      <c r="D6206" s="12"/>
      <c r="E6206" s="14">
        <v>130</v>
      </c>
      <c r="F6206" s="13" t="s">
        <v>163</v>
      </c>
    </row>
    <row r="6207" spans="1:6" x14ac:dyDescent="0.15">
      <c r="A6207" s="12" t="s">
        <v>12523</v>
      </c>
      <c r="B6207" s="26" t="s">
        <v>12524</v>
      </c>
      <c r="C6207" s="13" t="s">
        <v>137</v>
      </c>
      <c r="D6207" s="12"/>
      <c r="E6207" s="14">
        <v>75</v>
      </c>
      <c r="F6207" s="13" t="s">
        <v>163</v>
      </c>
    </row>
    <row r="6208" spans="1:6" x14ac:dyDescent="0.15">
      <c r="A6208" s="12" t="s">
        <v>12525</v>
      </c>
      <c r="B6208" s="26" t="s">
        <v>12526</v>
      </c>
      <c r="C6208" s="13" t="s">
        <v>141</v>
      </c>
      <c r="D6208" s="12"/>
      <c r="E6208" s="14">
        <v>125</v>
      </c>
      <c r="F6208" s="13" t="s">
        <v>163</v>
      </c>
    </row>
    <row r="6209" spans="1:6" x14ac:dyDescent="0.15">
      <c r="A6209" s="12" t="s">
        <v>12527</v>
      </c>
      <c r="B6209" s="26" t="s">
        <v>12528</v>
      </c>
      <c r="C6209" s="13" t="s">
        <v>141</v>
      </c>
      <c r="D6209" s="12"/>
      <c r="E6209" s="14">
        <v>125</v>
      </c>
      <c r="F6209" s="13" t="s">
        <v>163</v>
      </c>
    </row>
    <row r="6210" spans="1:6" x14ac:dyDescent="0.15">
      <c r="A6210" s="12" t="s">
        <v>12529</v>
      </c>
      <c r="B6210" s="26" t="s">
        <v>12530</v>
      </c>
      <c r="C6210" s="13" t="s">
        <v>136</v>
      </c>
      <c r="D6210" s="12"/>
      <c r="E6210" s="14">
        <v>651</v>
      </c>
      <c r="F6210" s="13" t="s">
        <v>163</v>
      </c>
    </row>
    <row r="6211" spans="1:6" x14ac:dyDescent="0.15">
      <c r="A6211" s="12" t="s">
        <v>12531</v>
      </c>
      <c r="B6211" s="26" t="s">
        <v>12532</v>
      </c>
      <c r="C6211" s="13" t="s">
        <v>136</v>
      </c>
      <c r="D6211" s="12"/>
      <c r="E6211" s="14">
        <v>651</v>
      </c>
      <c r="F6211" s="13" t="s">
        <v>163</v>
      </c>
    </row>
    <row r="6212" spans="1:6" x14ac:dyDescent="0.15">
      <c r="A6212" s="12" t="s">
        <v>12533</v>
      </c>
      <c r="B6212" s="26" t="s">
        <v>12534</v>
      </c>
      <c r="C6212" s="13" t="s">
        <v>137</v>
      </c>
      <c r="D6212" s="12"/>
      <c r="E6212" s="14">
        <v>150</v>
      </c>
      <c r="F6212" s="13" t="s">
        <v>163</v>
      </c>
    </row>
    <row r="6213" spans="1:6" x14ac:dyDescent="0.15">
      <c r="A6213" s="12" t="s">
        <v>12535</v>
      </c>
      <c r="B6213" s="26" t="s">
        <v>12536</v>
      </c>
      <c r="C6213" s="13" t="s">
        <v>137</v>
      </c>
      <c r="D6213" s="12"/>
      <c r="E6213" s="14">
        <v>150</v>
      </c>
      <c r="F6213" s="13" t="s">
        <v>163</v>
      </c>
    </row>
    <row r="6214" spans="1:6" x14ac:dyDescent="0.15">
      <c r="A6214" s="12" t="s">
        <v>12537</v>
      </c>
      <c r="B6214" s="12" t="s">
        <v>12538</v>
      </c>
      <c r="C6214" s="13" t="s">
        <v>137</v>
      </c>
      <c r="D6214" s="13"/>
      <c r="E6214" s="14">
        <v>150</v>
      </c>
      <c r="F6214" s="13" t="s">
        <v>163</v>
      </c>
    </row>
    <row r="6215" spans="1:6" x14ac:dyDescent="0.15">
      <c r="A6215" s="12" t="s">
        <v>12539</v>
      </c>
      <c r="B6215" s="26" t="s">
        <v>12540</v>
      </c>
      <c r="C6215" s="13" t="s">
        <v>137</v>
      </c>
      <c r="D6215" s="12"/>
      <c r="E6215" s="14">
        <v>150</v>
      </c>
      <c r="F6215" s="13" t="s">
        <v>163</v>
      </c>
    </row>
    <row r="6216" spans="1:6" x14ac:dyDescent="0.15">
      <c r="A6216" s="12" t="s">
        <v>12541</v>
      </c>
      <c r="B6216" s="12" t="s">
        <v>12542</v>
      </c>
      <c r="C6216" s="13" t="s">
        <v>137</v>
      </c>
      <c r="D6216" s="13"/>
      <c r="E6216" s="14">
        <v>150</v>
      </c>
      <c r="F6216" s="13" t="s">
        <v>163</v>
      </c>
    </row>
    <row r="6217" spans="1:6" x14ac:dyDescent="0.15">
      <c r="A6217" s="12" t="s">
        <v>12543</v>
      </c>
      <c r="B6217" s="12" t="s">
        <v>12544</v>
      </c>
      <c r="C6217" s="13" t="s">
        <v>137</v>
      </c>
      <c r="D6217" s="13"/>
      <c r="E6217" s="14">
        <v>150</v>
      </c>
      <c r="F6217" s="13" t="s">
        <v>163</v>
      </c>
    </row>
    <row r="6218" spans="1:6" x14ac:dyDescent="0.15">
      <c r="A6218" s="12" t="s">
        <v>12545</v>
      </c>
      <c r="B6218" s="26" t="s">
        <v>12546</v>
      </c>
      <c r="C6218" s="13" t="s">
        <v>142</v>
      </c>
      <c r="D6218" s="12"/>
      <c r="E6218" s="14">
        <v>1405</v>
      </c>
      <c r="F6218" s="13" t="s">
        <v>163</v>
      </c>
    </row>
    <row r="6219" spans="1:6" x14ac:dyDescent="0.15">
      <c r="A6219" s="12" t="s">
        <v>12547</v>
      </c>
      <c r="B6219" s="51" t="s">
        <v>12548</v>
      </c>
      <c r="C6219" s="13" t="s">
        <v>142</v>
      </c>
      <c r="D6219" s="12"/>
      <c r="E6219" s="14">
        <v>2480</v>
      </c>
      <c r="F6219" s="13" t="s">
        <v>163</v>
      </c>
    </row>
    <row r="6220" spans="1:6" x14ac:dyDescent="0.15">
      <c r="A6220" s="12" t="s">
        <v>12549</v>
      </c>
      <c r="B6220" s="26" t="s">
        <v>12550</v>
      </c>
      <c r="C6220" s="13" t="s">
        <v>136</v>
      </c>
      <c r="D6220" s="12"/>
      <c r="E6220" s="14">
        <v>2299</v>
      </c>
      <c r="F6220" s="13" t="s">
        <v>163</v>
      </c>
    </row>
    <row r="6221" spans="1:6" x14ac:dyDescent="0.15">
      <c r="A6221" s="12" t="s">
        <v>12551</v>
      </c>
      <c r="B6221" s="26" t="s">
        <v>12552</v>
      </c>
      <c r="C6221" s="13" t="s">
        <v>141</v>
      </c>
      <c r="D6221" s="12"/>
      <c r="E6221" s="14">
        <v>500</v>
      </c>
      <c r="F6221" s="13" t="s">
        <v>163</v>
      </c>
    </row>
    <row r="6222" spans="1:6" x14ac:dyDescent="0.15">
      <c r="A6222" s="12" t="s">
        <v>12553</v>
      </c>
      <c r="B6222" s="26" t="s">
        <v>12554</v>
      </c>
      <c r="C6222" s="13" t="s">
        <v>141</v>
      </c>
      <c r="D6222" s="12"/>
      <c r="E6222" s="14">
        <v>500</v>
      </c>
      <c r="F6222" s="13" t="s">
        <v>163</v>
      </c>
    </row>
    <row r="6223" spans="1:6" x14ac:dyDescent="0.15">
      <c r="A6223" s="12" t="s">
        <v>12555</v>
      </c>
      <c r="B6223" s="26" t="s">
        <v>12556</v>
      </c>
      <c r="C6223" s="13" t="s">
        <v>141</v>
      </c>
      <c r="D6223" s="12"/>
      <c r="E6223" s="14">
        <v>0</v>
      </c>
      <c r="F6223" s="13" t="s">
        <v>163</v>
      </c>
    </row>
    <row r="6224" spans="1:6" x14ac:dyDescent="0.15">
      <c r="A6224" s="12" t="s">
        <v>12557</v>
      </c>
      <c r="B6224" s="26" t="s">
        <v>12558</v>
      </c>
      <c r="C6224" s="13" t="s">
        <v>141</v>
      </c>
      <c r="D6224" s="12"/>
      <c r="E6224" s="14">
        <v>12670</v>
      </c>
      <c r="F6224" s="13" t="s">
        <v>163</v>
      </c>
    </row>
    <row r="6225" spans="1:6" x14ac:dyDescent="0.15">
      <c r="A6225" s="12" t="s">
        <v>12559</v>
      </c>
      <c r="B6225" s="12" t="s">
        <v>12560</v>
      </c>
      <c r="C6225" s="13" t="s">
        <v>137</v>
      </c>
      <c r="D6225" s="12"/>
      <c r="E6225" s="14">
        <v>320</v>
      </c>
      <c r="F6225" s="13" t="s">
        <v>163</v>
      </c>
    </row>
    <row r="6226" spans="1:6" x14ac:dyDescent="0.15">
      <c r="A6226" s="12" t="s">
        <v>12561</v>
      </c>
      <c r="B6226" s="26" t="s">
        <v>12562</v>
      </c>
      <c r="C6226" s="13" t="s">
        <v>134</v>
      </c>
      <c r="D6226" s="12"/>
      <c r="E6226" s="14">
        <v>500</v>
      </c>
      <c r="F6226" s="13" t="s">
        <v>163</v>
      </c>
    </row>
    <row r="6227" spans="1:6" x14ac:dyDescent="0.15">
      <c r="A6227" s="12" t="s">
        <v>12563</v>
      </c>
      <c r="B6227" s="26" t="s">
        <v>12564</v>
      </c>
      <c r="C6227" s="13" t="s">
        <v>136</v>
      </c>
      <c r="D6227" s="12"/>
      <c r="E6227" s="14">
        <v>0</v>
      </c>
      <c r="F6227" s="13" t="s">
        <v>163</v>
      </c>
    </row>
    <row r="6228" spans="1:6" x14ac:dyDescent="0.15">
      <c r="A6228" s="12" t="s">
        <v>12565</v>
      </c>
      <c r="B6228" s="12" t="s">
        <v>12566</v>
      </c>
      <c r="C6228" s="13" t="s">
        <v>141</v>
      </c>
      <c r="D6228" s="12"/>
      <c r="E6228" s="14">
        <v>0</v>
      </c>
      <c r="F6228" s="13" t="s">
        <v>163</v>
      </c>
    </row>
    <row r="6229" spans="1:6" x14ac:dyDescent="0.15">
      <c r="A6229" s="12" t="s">
        <v>12567</v>
      </c>
      <c r="B6229" s="26" t="s">
        <v>12568</v>
      </c>
      <c r="C6229" s="13" t="s">
        <v>141</v>
      </c>
      <c r="D6229" s="12"/>
      <c r="E6229" s="14">
        <v>373</v>
      </c>
      <c r="F6229" s="13" t="s">
        <v>163</v>
      </c>
    </row>
    <row r="6230" spans="1:6" x14ac:dyDescent="0.15">
      <c r="A6230" s="12" t="s">
        <v>12569</v>
      </c>
      <c r="B6230" s="26" t="s">
        <v>12570</v>
      </c>
      <c r="C6230" s="13" t="s">
        <v>141</v>
      </c>
      <c r="D6230" s="12"/>
      <c r="E6230" s="14">
        <v>12600</v>
      </c>
      <c r="F6230" s="13" t="s">
        <v>163</v>
      </c>
    </row>
    <row r="6231" spans="1:6" x14ac:dyDescent="0.15">
      <c r="A6231" s="12" t="s">
        <v>12571</v>
      </c>
      <c r="B6231" s="26" t="s">
        <v>12572</v>
      </c>
      <c r="C6231" s="13" t="s">
        <v>142</v>
      </c>
      <c r="D6231" s="12"/>
      <c r="E6231" s="14">
        <v>3000</v>
      </c>
      <c r="F6231" s="13" t="s">
        <v>163</v>
      </c>
    </row>
    <row r="6232" spans="1:6" x14ac:dyDescent="0.15">
      <c r="A6232" s="12" t="s">
        <v>12573</v>
      </c>
      <c r="B6232" s="12" t="s">
        <v>12574</v>
      </c>
      <c r="C6232" s="13" t="s">
        <v>142</v>
      </c>
      <c r="D6232" s="13"/>
      <c r="E6232" s="14">
        <v>3805</v>
      </c>
      <c r="F6232" s="13" t="s">
        <v>163</v>
      </c>
    </row>
    <row r="6233" spans="1:6" x14ac:dyDescent="0.15">
      <c r="A6233" s="12" t="s">
        <v>12575</v>
      </c>
      <c r="B6233" s="26" t="s">
        <v>12576</v>
      </c>
      <c r="C6233" s="13" t="s">
        <v>134</v>
      </c>
      <c r="D6233" s="12"/>
      <c r="E6233" s="14">
        <v>2000</v>
      </c>
      <c r="F6233" s="13" t="s">
        <v>163</v>
      </c>
    </row>
    <row r="6234" spans="1:6" x14ac:dyDescent="0.15">
      <c r="A6234" s="12" t="s">
        <v>12577</v>
      </c>
      <c r="B6234" s="26" t="s">
        <v>12578</v>
      </c>
      <c r="C6234" s="13" t="s">
        <v>136</v>
      </c>
      <c r="D6234" s="12"/>
      <c r="E6234" s="14">
        <v>2557</v>
      </c>
      <c r="F6234" s="13" t="s">
        <v>163</v>
      </c>
    </row>
    <row r="6235" spans="1:6" x14ac:dyDescent="0.15">
      <c r="A6235" s="12" t="s">
        <v>12579</v>
      </c>
      <c r="B6235" s="26" t="s">
        <v>12580</v>
      </c>
      <c r="C6235" s="13" t="s">
        <v>136</v>
      </c>
      <c r="D6235" s="12"/>
      <c r="E6235" s="14">
        <v>2939</v>
      </c>
      <c r="F6235" s="13" t="s">
        <v>163</v>
      </c>
    </row>
    <row r="6236" spans="1:6" x14ac:dyDescent="0.15">
      <c r="A6236" s="12" t="s">
        <v>12581</v>
      </c>
      <c r="B6236" s="26" t="s">
        <v>12582</v>
      </c>
      <c r="C6236" s="13" t="s">
        <v>134</v>
      </c>
      <c r="D6236" s="12"/>
      <c r="E6236" s="14">
        <v>1300</v>
      </c>
      <c r="F6236" s="13" t="s">
        <v>163</v>
      </c>
    </row>
    <row r="6237" spans="1:6" x14ac:dyDescent="0.15">
      <c r="A6237" s="12" t="s">
        <v>12583</v>
      </c>
      <c r="B6237" s="26" t="s">
        <v>12584</v>
      </c>
      <c r="C6237" s="13" t="s">
        <v>134</v>
      </c>
      <c r="D6237" s="12"/>
      <c r="E6237" s="14">
        <v>2500</v>
      </c>
      <c r="F6237" s="13" t="s">
        <v>163</v>
      </c>
    </row>
    <row r="6238" spans="1:6" x14ac:dyDescent="0.15">
      <c r="A6238" s="12" t="s">
        <v>12585</v>
      </c>
      <c r="B6238" s="12" t="s">
        <v>12586</v>
      </c>
      <c r="C6238" s="13" t="s">
        <v>142</v>
      </c>
      <c r="D6238" s="13"/>
      <c r="E6238" s="14">
        <v>14400</v>
      </c>
      <c r="F6238" s="13" t="s">
        <v>163</v>
      </c>
    </row>
    <row r="6239" spans="1:6" x14ac:dyDescent="0.15">
      <c r="A6239" s="12" t="s">
        <v>12587</v>
      </c>
      <c r="B6239" s="12" t="s">
        <v>12588</v>
      </c>
      <c r="C6239" s="13" t="s">
        <v>142</v>
      </c>
      <c r="D6239" s="13"/>
      <c r="E6239" s="14">
        <v>1200</v>
      </c>
      <c r="F6239" s="13" t="s">
        <v>163</v>
      </c>
    </row>
    <row r="6240" spans="1:6" x14ac:dyDescent="0.15">
      <c r="A6240" s="12" t="s">
        <v>12589</v>
      </c>
      <c r="B6240" s="26" t="s">
        <v>12590</v>
      </c>
      <c r="C6240" s="13" t="s">
        <v>141</v>
      </c>
      <c r="D6240" s="12"/>
      <c r="E6240" s="14">
        <v>1050</v>
      </c>
      <c r="F6240" s="13" t="s">
        <v>163</v>
      </c>
    </row>
    <row r="6241" spans="1:6" x14ac:dyDescent="0.15">
      <c r="A6241" s="12" t="s">
        <v>12591</v>
      </c>
      <c r="B6241" s="26" t="s">
        <v>12592</v>
      </c>
      <c r="C6241" s="13" t="s">
        <v>141</v>
      </c>
      <c r="D6241" s="12"/>
      <c r="E6241" s="14">
        <v>900</v>
      </c>
      <c r="F6241" s="13" t="s">
        <v>163</v>
      </c>
    </row>
    <row r="6242" spans="1:6" x14ac:dyDescent="0.15">
      <c r="A6242" s="12" t="s">
        <v>12593</v>
      </c>
      <c r="B6242" s="26" t="s">
        <v>12594</v>
      </c>
      <c r="C6242" s="13" t="s">
        <v>141</v>
      </c>
      <c r="D6242" s="12"/>
      <c r="E6242" s="14">
        <v>1800</v>
      </c>
      <c r="F6242" s="13" t="s">
        <v>163</v>
      </c>
    </row>
    <row r="6243" spans="1:6" x14ac:dyDescent="0.15">
      <c r="A6243" s="12" t="s">
        <v>12595</v>
      </c>
      <c r="B6243" s="12" t="s">
        <v>12596</v>
      </c>
      <c r="C6243" s="13" t="s">
        <v>141</v>
      </c>
      <c r="D6243" s="12"/>
      <c r="E6243" s="14">
        <v>3000</v>
      </c>
      <c r="F6243" s="13" t="s">
        <v>163</v>
      </c>
    </row>
    <row r="6244" spans="1:6" x14ac:dyDescent="0.15">
      <c r="A6244" s="12" t="s">
        <v>12597</v>
      </c>
      <c r="B6244" s="26" t="s">
        <v>12598</v>
      </c>
      <c r="C6244" s="13" t="s">
        <v>141</v>
      </c>
      <c r="D6244" s="12"/>
      <c r="E6244" s="14">
        <v>1050</v>
      </c>
      <c r="F6244" s="13" t="s">
        <v>163</v>
      </c>
    </row>
    <row r="6245" spans="1:6" x14ac:dyDescent="0.15">
      <c r="A6245" s="12" t="s">
        <v>12599</v>
      </c>
      <c r="B6245" s="26" t="s">
        <v>12600</v>
      </c>
      <c r="C6245" s="13" t="s">
        <v>141</v>
      </c>
      <c r="D6245" s="12"/>
      <c r="E6245" s="14">
        <v>2660</v>
      </c>
      <c r="F6245" s="13" t="s">
        <v>163</v>
      </c>
    </row>
    <row r="6246" spans="1:6" x14ac:dyDescent="0.15">
      <c r="A6246" s="12" t="s">
        <v>12601</v>
      </c>
      <c r="B6246" s="12" t="s">
        <v>12602</v>
      </c>
      <c r="C6246" s="13" t="s">
        <v>142</v>
      </c>
      <c r="D6246" s="12"/>
      <c r="E6246" s="14">
        <v>21900</v>
      </c>
      <c r="F6246" s="13" t="s">
        <v>163</v>
      </c>
    </row>
    <row r="6247" spans="1:6" x14ac:dyDescent="0.15">
      <c r="A6247" s="12" t="s">
        <v>12603</v>
      </c>
      <c r="B6247" s="12" t="s">
        <v>12604</v>
      </c>
      <c r="C6247" s="13" t="s">
        <v>142</v>
      </c>
      <c r="D6247" s="12"/>
      <c r="E6247" s="14">
        <v>1825</v>
      </c>
      <c r="F6247" s="13" t="s">
        <v>163</v>
      </c>
    </row>
    <row r="6248" spans="1:6" x14ac:dyDescent="0.15">
      <c r="A6248" s="12" t="s">
        <v>12605</v>
      </c>
      <c r="B6248" s="12" t="s">
        <v>12606</v>
      </c>
      <c r="C6248" s="13" t="s">
        <v>137</v>
      </c>
      <c r="D6248" s="12"/>
      <c r="E6248" s="14">
        <v>350</v>
      </c>
      <c r="F6248" s="13" t="s">
        <v>163</v>
      </c>
    </row>
    <row r="6249" spans="1:6" x14ac:dyDescent="0.15">
      <c r="A6249" s="12" t="s">
        <v>12607</v>
      </c>
      <c r="B6249" s="12" t="s">
        <v>12608</v>
      </c>
      <c r="C6249" s="13" t="s">
        <v>137</v>
      </c>
      <c r="D6249" s="12"/>
      <c r="E6249" s="14">
        <v>1400</v>
      </c>
      <c r="F6249" s="13" t="s">
        <v>163</v>
      </c>
    </row>
    <row r="6250" spans="1:6" x14ac:dyDescent="0.15">
      <c r="A6250" s="12" t="s">
        <v>12609</v>
      </c>
      <c r="B6250" s="26" t="s">
        <v>12610</v>
      </c>
      <c r="C6250" s="13" t="s">
        <v>134</v>
      </c>
      <c r="D6250" s="12"/>
      <c r="E6250" s="14">
        <v>4000</v>
      </c>
      <c r="F6250" s="13" t="s">
        <v>163</v>
      </c>
    </row>
    <row r="6251" spans="1:6" x14ac:dyDescent="0.15">
      <c r="A6251" s="12" t="s">
        <v>12611</v>
      </c>
      <c r="B6251" s="26" t="s">
        <v>12612</v>
      </c>
      <c r="C6251" s="13" t="s">
        <v>141</v>
      </c>
      <c r="D6251" s="12"/>
      <c r="E6251" s="14">
        <v>60</v>
      </c>
      <c r="F6251" s="13" t="s">
        <v>163</v>
      </c>
    </row>
    <row r="6252" spans="1:6" x14ac:dyDescent="0.15">
      <c r="A6252" s="12" t="s">
        <v>12613</v>
      </c>
      <c r="B6252" s="26" t="s">
        <v>12614</v>
      </c>
      <c r="C6252" s="13" t="s">
        <v>141</v>
      </c>
      <c r="D6252" s="12"/>
      <c r="E6252" s="14">
        <v>60</v>
      </c>
      <c r="F6252" s="13" t="s">
        <v>163</v>
      </c>
    </row>
    <row r="6253" spans="1:6" x14ac:dyDescent="0.15">
      <c r="A6253" s="12" t="s">
        <v>12615</v>
      </c>
      <c r="B6253" s="26" t="s">
        <v>12616</v>
      </c>
      <c r="C6253" s="13" t="s">
        <v>141</v>
      </c>
      <c r="D6253" s="12"/>
      <c r="E6253" s="14">
        <v>40</v>
      </c>
      <c r="F6253" s="13" t="s">
        <v>163</v>
      </c>
    </row>
    <row r="6254" spans="1:6" x14ac:dyDescent="0.15">
      <c r="A6254" s="12" t="s">
        <v>12617</v>
      </c>
      <c r="B6254" s="26" t="s">
        <v>12618</v>
      </c>
      <c r="C6254" s="13" t="s">
        <v>141</v>
      </c>
      <c r="D6254" s="12"/>
      <c r="E6254" s="14">
        <v>40</v>
      </c>
      <c r="F6254" s="13" t="s">
        <v>163</v>
      </c>
    </row>
    <row r="6255" spans="1:6" x14ac:dyDescent="0.15">
      <c r="A6255" s="12" t="s">
        <v>12619</v>
      </c>
      <c r="B6255" s="26" t="s">
        <v>12620</v>
      </c>
      <c r="C6255" s="13" t="s">
        <v>141</v>
      </c>
      <c r="D6255" s="12"/>
      <c r="E6255" s="14">
        <v>80</v>
      </c>
      <c r="F6255" s="13" t="s">
        <v>163</v>
      </c>
    </row>
    <row r="6256" spans="1:6" x14ac:dyDescent="0.15">
      <c r="A6256" s="12" t="s">
        <v>12621</v>
      </c>
      <c r="B6256" s="26" t="s">
        <v>12622</v>
      </c>
      <c r="C6256" s="13" t="s">
        <v>141</v>
      </c>
      <c r="D6256" s="12"/>
      <c r="E6256" s="14">
        <v>80</v>
      </c>
      <c r="F6256" s="13" t="s">
        <v>163</v>
      </c>
    </row>
    <row r="6257" spans="1:6" x14ac:dyDescent="0.15">
      <c r="A6257" s="12" t="s">
        <v>12623</v>
      </c>
      <c r="B6257" s="26" t="s">
        <v>12624</v>
      </c>
      <c r="C6257" s="13" t="s">
        <v>141</v>
      </c>
      <c r="D6257" s="12"/>
      <c r="E6257" s="14">
        <v>140</v>
      </c>
      <c r="F6257" s="13" t="s">
        <v>163</v>
      </c>
    </row>
    <row r="6258" spans="1:6" x14ac:dyDescent="0.15">
      <c r="A6258" s="12" t="s">
        <v>12625</v>
      </c>
      <c r="B6258" s="26" t="s">
        <v>12626</v>
      </c>
      <c r="C6258" s="13" t="s">
        <v>141</v>
      </c>
      <c r="D6258" s="12"/>
      <c r="E6258" s="14">
        <v>140</v>
      </c>
      <c r="F6258" s="13" t="s">
        <v>163</v>
      </c>
    </row>
    <row r="6259" spans="1:6" x14ac:dyDescent="0.15">
      <c r="A6259" s="12" t="s">
        <v>12627</v>
      </c>
      <c r="B6259" s="26" t="s">
        <v>12628</v>
      </c>
      <c r="C6259" s="13" t="s">
        <v>141</v>
      </c>
      <c r="D6259" s="12"/>
      <c r="E6259" s="14">
        <v>40</v>
      </c>
      <c r="F6259" s="13" t="s">
        <v>163</v>
      </c>
    </row>
    <row r="6260" spans="1:6" x14ac:dyDescent="0.15">
      <c r="A6260" s="12" t="s">
        <v>12629</v>
      </c>
      <c r="B6260" s="26" t="s">
        <v>12630</v>
      </c>
      <c r="C6260" s="13" t="s">
        <v>141</v>
      </c>
      <c r="D6260" s="12"/>
      <c r="E6260" s="14">
        <v>40</v>
      </c>
      <c r="F6260" s="13" t="s">
        <v>163</v>
      </c>
    </row>
    <row r="6261" spans="1:6" x14ac:dyDescent="0.15">
      <c r="A6261" s="12" t="s">
        <v>12631</v>
      </c>
      <c r="B6261" s="26" t="s">
        <v>12632</v>
      </c>
      <c r="C6261" s="13" t="s">
        <v>141</v>
      </c>
      <c r="D6261" s="12"/>
      <c r="E6261" s="14">
        <v>50</v>
      </c>
      <c r="F6261" s="13" t="s">
        <v>163</v>
      </c>
    </row>
    <row r="6262" spans="1:6" x14ac:dyDescent="0.15">
      <c r="A6262" s="12" t="s">
        <v>12633</v>
      </c>
      <c r="B6262" s="26" t="s">
        <v>12634</v>
      </c>
      <c r="C6262" s="13" t="s">
        <v>141</v>
      </c>
      <c r="D6262" s="12"/>
      <c r="E6262" s="14">
        <v>50</v>
      </c>
      <c r="F6262" s="13" t="s">
        <v>163</v>
      </c>
    </row>
    <row r="6263" spans="1:6" x14ac:dyDescent="0.15">
      <c r="A6263" s="12" t="s">
        <v>12635</v>
      </c>
      <c r="B6263" s="26" t="s">
        <v>12636</v>
      </c>
      <c r="C6263" s="13" t="s">
        <v>141</v>
      </c>
      <c r="D6263" s="12"/>
      <c r="E6263" s="14">
        <v>180</v>
      </c>
      <c r="F6263" s="13" t="s">
        <v>163</v>
      </c>
    </row>
    <row r="6264" spans="1:6" x14ac:dyDescent="0.15">
      <c r="A6264" s="12" t="s">
        <v>12637</v>
      </c>
      <c r="B6264" s="26" t="s">
        <v>12638</v>
      </c>
      <c r="C6264" s="13" t="s">
        <v>141</v>
      </c>
      <c r="D6264" s="12"/>
      <c r="E6264" s="14">
        <v>180</v>
      </c>
      <c r="F6264" s="13" t="s">
        <v>163</v>
      </c>
    </row>
    <row r="6265" spans="1:6" x14ac:dyDescent="0.15">
      <c r="A6265" s="12" t="s">
        <v>12639</v>
      </c>
      <c r="B6265" s="26" t="s">
        <v>12640</v>
      </c>
      <c r="C6265" s="13" t="s">
        <v>141</v>
      </c>
      <c r="D6265" s="12"/>
      <c r="E6265" s="14">
        <v>190</v>
      </c>
      <c r="F6265" s="13" t="s">
        <v>163</v>
      </c>
    </row>
    <row r="6266" spans="1:6" x14ac:dyDescent="0.15">
      <c r="A6266" s="12" t="s">
        <v>12641</v>
      </c>
      <c r="B6266" s="26" t="s">
        <v>12642</v>
      </c>
      <c r="C6266" s="13" t="s">
        <v>141</v>
      </c>
      <c r="D6266" s="12"/>
      <c r="E6266" s="14">
        <v>190</v>
      </c>
      <c r="F6266" s="13" t="s">
        <v>163</v>
      </c>
    </row>
    <row r="6267" spans="1:6" x14ac:dyDescent="0.15">
      <c r="A6267" s="12" t="s">
        <v>12643</v>
      </c>
      <c r="B6267" s="26" t="s">
        <v>12644</v>
      </c>
      <c r="C6267" s="13" t="s">
        <v>141</v>
      </c>
      <c r="D6267" s="12"/>
      <c r="E6267" s="14">
        <v>60</v>
      </c>
      <c r="F6267" s="13" t="s">
        <v>163</v>
      </c>
    </row>
    <row r="6268" spans="1:6" x14ac:dyDescent="0.15">
      <c r="A6268" s="12" t="s">
        <v>12645</v>
      </c>
      <c r="B6268" s="26" t="s">
        <v>12646</v>
      </c>
      <c r="C6268" s="13" t="s">
        <v>141</v>
      </c>
      <c r="D6268" s="12"/>
      <c r="E6268" s="14">
        <v>60</v>
      </c>
      <c r="F6268" s="13" t="s">
        <v>163</v>
      </c>
    </row>
    <row r="6269" spans="1:6" x14ac:dyDescent="0.15">
      <c r="A6269" s="12" t="s">
        <v>12647</v>
      </c>
      <c r="B6269" s="26" t="s">
        <v>12648</v>
      </c>
      <c r="C6269" s="13" t="s">
        <v>141</v>
      </c>
      <c r="D6269" s="12"/>
      <c r="E6269" s="14">
        <v>80</v>
      </c>
      <c r="F6269" s="13" t="s">
        <v>163</v>
      </c>
    </row>
    <row r="6270" spans="1:6" x14ac:dyDescent="0.15">
      <c r="A6270" s="12" t="s">
        <v>12649</v>
      </c>
      <c r="B6270" s="26" t="s">
        <v>12650</v>
      </c>
      <c r="C6270" s="13" t="s">
        <v>141</v>
      </c>
      <c r="D6270" s="12"/>
      <c r="E6270" s="14">
        <v>80</v>
      </c>
      <c r="F6270" s="13" t="s">
        <v>163</v>
      </c>
    </row>
    <row r="6271" spans="1:6" x14ac:dyDescent="0.15">
      <c r="A6271" s="12" t="s">
        <v>12651</v>
      </c>
      <c r="B6271" s="26" t="s">
        <v>12652</v>
      </c>
      <c r="C6271" s="13" t="s">
        <v>141</v>
      </c>
      <c r="D6271" s="12"/>
      <c r="E6271" s="14">
        <v>50</v>
      </c>
      <c r="F6271" s="13" t="s">
        <v>163</v>
      </c>
    </row>
    <row r="6272" spans="1:6" x14ac:dyDescent="0.15">
      <c r="A6272" s="12" t="s">
        <v>12653</v>
      </c>
      <c r="B6272" s="26" t="s">
        <v>12654</v>
      </c>
      <c r="C6272" s="13" t="s">
        <v>141</v>
      </c>
      <c r="D6272" s="12"/>
      <c r="E6272" s="14">
        <v>50</v>
      </c>
      <c r="F6272" s="13" t="s">
        <v>163</v>
      </c>
    </row>
    <row r="6273" spans="1:6" x14ac:dyDescent="0.15">
      <c r="A6273" s="12" t="s">
        <v>12655</v>
      </c>
      <c r="B6273" s="12" t="s">
        <v>12656</v>
      </c>
      <c r="C6273" s="13" t="s">
        <v>137</v>
      </c>
      <c r="D6273" s="12"/>
      <c r="E6273" s="14">
        <v>4500</v>
      </c>
      <c r="F6273" s="13" t="s">
        <v>163</v>
      </c>
    </row>
    <row r="6274" spans="1:6" x14ac:dyDescent="0.15">
      <c r="A6274" s="12" t="s">
        <v>12657</v>
      </c>
      <c r="B6274" s="12" t="s">
        <v>12658</v>
      </c>
      <c r="C6274" s="13" t="s">
        <v>137</v>
      </c>
      <c r="D6274" s="12"/>
      <c r="E6274" s="14">
        <v>3500</v>
      </c>
      <c r="F6274" s="13" t="s">
        <v>163</v>
      </c>
    </row>
    <row r="6275" spans="1:6" x14ac:dyDescent="0.15">
      <c r="A6275" s="12" t="s">
        <v>12659</v>
      </c>
      <c r="B6275" s="12" t="s">
        <v>12660</v>
      </c>
      <c r="C6275" s="13" t="s">
        <v>137</v>
      </c>
      <c r="D6275" s="13"/>
      <c r="E6275" s="14">
        <v>4500</v>
      </c>
      <c r="F6275" s="13" t="s">
        <v>163</v>
      </c>
    </row>
    <row r="6276" spans="1:6" x14ac:dyDescent="0.15">
      <c r="A6276" s="12" t="s">
        <v>12661</v>
      </c>
      <c r="B6276" s="26" t="s">
        <v>12662</v>
      </c>
      <c r="C6276" s="13" t="s">
        <v>141</v>
      </c>
      <c r="D6276" s="12"/>
      <c r="E6276" s="14">
        <v>25</v>
      </c>
      <c r="F6276" s="13" t="s">
        <v>163</v>
      </c>
    </row>
    <row r="6277" spans="1:6" x14ac:dyDescent="0.15">
      <c r="A6277" s="12" t="s">
        <v>12663</v>
      </c>
      <c r="B6277" s="26" t="s">
        <v>12664</v>
      </c>
      <c r="C6277" s="13" t="s">
        <v>141</v>
      </c>
      <c r="D6277" s="12"/>
      <c r="E6277" s="14">
        <v>21000</v>
      </c>
      <c r="F6277" s="13" t="s">
        <v>163</v>
      </c>
    </row>
    <row r="6278" spans="1:6" x14ac:dyDescent="0.15">
      <c r="A6278" s="12" t="s">
        <v>12665</v>
      </c>
      <c r="B6278" s="26" t="s">
        <v>12666</v>
      </c>
      <c r="C6278" s="13" t="s">
        <v>141</v>
      </c>
      <c r="D6278" s="12"/>
      <c r="E6278" s="14">
        <v>24000</v>
      </c>
      <c r="F6278" s="13" t="s">
        <v>163</v>
      </c>
    </row>
    <row r="6279" spans="1:6" x14ac:dyDescent="0.15">
      <c r="A6279" s="12" t="s">
        <v>12667</v>
      </c>
      <c r="B6279" s="26" t="s">
        <v>12668</v>
      </c>
      <c r="C6279" s="13" t="s">
        <v>141</v>
      </c>
      <c r="D6279" s="12"/>
      <c r="E6279" s="14">
        <v>31800</v>
      </c>
      <c r="F6279" s="13" t="s">
        <v>163</v>
      </c>
    </row>
    <row r="6280" spans="1:6" s="74" customFormat="1" ht="15" x14ac:dyDescent="0.25">
      <c r="A6280" s="12" t="s">
        <v>12669</v>
      </c>
      <c r="B6280" s="26" t="s">
        <v>12670</v>
      </c>
      <c r="C6280" s="13" t="s">
        <v>141</v>
      </c>
      <c r="D6280" s="12"/>
      <c r="E6280" s="14">
        <v>21000</v>
      </c>
      <c r="F6280" s="13" t="s">
        <v>163</v>
      </c>
    </row>
    <row r="6281" spans="1:6" s="74" customFormat="1" ht="15" x14ac:dyDescent="0.25">
      <c r="A6281" s="12" t="s">
        <v>12671</v>
      </c>
      <c r="B6281" s="26" t="s">
        <v>12672</v>
      </c>
      <c r="C6281" s="13" t="s">
        <v>141</v>
      </c>
      <c r="D6281" s="12"/>
      <c r="E6281" s="14">
        <v>24000</v>
      </c>
      <c r="F6281" s="13" t="s">
        <v>163</v>
      </c>
    </row>
    <row r="6282" spans="1:6" s="74" customFormat="1" ht="15" x14ac:dyDescent="0.25">
      <c r="A6282" s="12" t="s">
        <v>12673</v>
      </c>
      <c r="B6282" s="26" t="s">
        <v>12674</v>
      </c>
      <c r="C6282" s="13" t="s">
        <v>141</v>
      </c>
      <c r="D6282" s="12"/>
      <c r="E6282" s="14">
        <v>31800</v>
      </c>
      <c r="F6282" s="13" t="s">
        <v>163</v>
      </c>
    </row>
    <row r="6283" spans="1:6" s="74" customFormat="1" ht="15" x14ac:dyDescent="0.25">
      <c r="A6283" s="12" t="s">
        <v>12675</v>
      </c>
      <c r="B6283" s="26" t="s">
        <v>12676</v>
      </c>
      <c r="C6283" s="13" t="s">
        <v>141</v>
      </c>
      <c r="D6283" s="12"/>
      <c r="E6283" s="14">
        <v>15000</v>
      </c>
      <c r="F6283" s="13" t="s">
        <v>163</v>
      </c>
    </row>
    <row r="6284" spans="1:6" s="74" customFormat="1" ht="15" x14ac:dyDescent="0.25">
      <c r="A6284" s="12" t="s">
        <v>12677</v>
      </c>
      <c r="B6284" s="26" t="s">
        <v>12678</v>
      </c>
      <c r="C6284" s="13" t="s">
        <v>141</v>
      </c>
      <c r="D6284" s="12"/>
      <c r="E6284" s="14">
        <v>26500</v>
      </c>
      <c r="F6284" s="13" t="s">
        <v>163</v>
      </c>
    </row>
    <row r="6285" spans="1:6" s="74" customFormat="1" ht="15" x14ac:dyDescent="0.25">
      <c r="A6285" s="12" t="s">
        <v>12679</v>
      </c>
      <c r="B6285" s="26" t="s">
        <v>12680</v>
      </c>
      <c r="C6285" s="13" t="s">
        <v>141</v>
      </c>
      <c r="D6285" s="12"/>
      <c r="E6285" s="14">
        <v>35500</v>
      </c>
      <c r="F6285" s="13" t="s">
        <v>163</v>
      </c>
    </row>
    <row r="6286" spans="1:6" s="74" customFormat="1" ht="15" x14ac:dyDescent="0.25">
      <c r="A6286" s="12" t="s">
        <v>12681</v>
      </c>
      <c r="B6286" s="12" t="s">
        <v>12682</v>
      </c>
      <c r="C6286" s="13" t="s">
        <v>141</v>
      </c>
      <c r="D6286" s="12"/>
      <c r="E6286" s="14">
        <v>47885</v>
      </c>
      <c r="F6286" s="13" t="s">
        <v>163</v>
      </c>
    </row>
    <row r="6287" spans="1:6" s="74" customFormat="1" ht="15" x14ac:dyDescent="0.25">
      <c r="A6287" s="12" t="s">
        <v>12683</v>
      </c>
      <c r="B6287" s="26" t="s">
        <v>12684</v>
      </c>
      <c r="C6287" s="13" t="s">
        <v>136</v>
      </c>
      <c r="D6287" s="12"/>
      <c r="E6287" s="14">
        <v>6055</v>
      </c>
      <c r="F6287" s="13" t="s">
        <v>163</v>
      </c>
    </row>
    <row r="6288" spans="1:6" s="74" customFormat="1" ht="15" x14ac:dyDescent="0.25">
      <c r="A6288" s="12" t="s">
        <v>12685</v>
      </c>
      <c r="B6288" s="26" t="s">
        <v>12686</v>
      </c>
      <c r="C6288" s="13" t="s">
        <v>141</v>
      </c>
      <c r="D6288" s="12"/>
      <c r="E6288" s="14">
        <v>810</v>
      </c>
      <c r="F6288" s="13" t="s">
        <v>163</v>
      </c>
    </row>
    <row r="6289" spans="1:6" s="74" customFormat="1" ht="15" x14ac:dyDescent="0.25">
      <c r="A6289" s="12" t="s">
        <v>12687</v>
      </c>
      <c r="B6289" s="12" t="s">
        <v>12688</v>
      </c>
      <c r="C6289" s="13" t="s">
        <v>137</v>
      </c>
      <c r="D6289" s="13"/>
      <c r="E6289" s="14">
        <v>115</v>
      </c>
      <c r="F6289" s="13" t="s">
        <v>163</v>
      </c>
    </row>
    <row r="6290" spans="1:6" s="74" customFormat="1" ht="15" x14ac:dyDescent="0.25">
      <c r="A6290" s="12" t="s">
        <v>12689</v>
      </c>
      <c r="B6290" s="26" t="s">
        <v>12690</v>
      </c>
      <c r="C6290" s="13" t="s">
        <v>141</v>
      </c>
      <c r="D6290" s="12"/>
      <c r="E6290" s="14">
        <v>185</v>
      </c>
      <c r="F6290" s="13" t="s">
        <v>163</v>
      </c>
    </row>
    <row r="6291" spans="1:6" s="74" customFormat="1" ht="15" x14ac:dyDescent="0.25">
      <c r="A6291" s="12" t="s">
        <v>12691</v>
      </c>
      <c r="B6291" s="12" t="s">
        <v>12692</v>
      </c>
      <c r="C6291" s="13" t="s">
        <v>141</v>
      </c>
      <c r="D6291" s="13"/>
      <c r="E6291" s="14">
        <v>185</v>
      </c>
      <c r="F6291" s="13" t="s">
        <v>163</v>
      </c>
    </row>
    <row r="6292" spans="1:6" s="74" customFormat="1" ht="15" x14ac:dyDescent="0.25">
      <c r="A6292" s="12" t="s">
        <v>12693</v>
      </c>
      <c r="B6292" s="26" t="s">
        <v>12694</v>
      </c>
      <c r="C6292" s="13" t="s">
        <v>142</v>
      </c>
      <c r="D6292" s="12"/>
      <c r="E6292" s="14">
        <v>309</v>
      </c>
      <c r="F6292" s="13" t="s">
        <v>163</v>
      </c>
    </row>
    <row r="6293" spans="1:6" s="74" customFormat="1" ht="15" x14ac:dyDescent="0.25">
      <c r="A6293" s="12" t="s">
        <v>12695</v>
      </c>
      <c r="B6293" s="26" t="s">
        <v>12696</v>
      </c>
      <c r="C6293" s="13" t="s">
        <v>141</v>
      </c>
      <c r="D6293" s="12"/>
      <c r="E6293" s="14">
        <v>309</v>
      </c>
      <c r="F6293" s="13" t="s">
        <v>163</v>
      </c>
    </row>
    <row r="6294" spans="1:6" s="74" customFormat="1" ht="15" x14ac:dyDescent="0.25">
      <c r="A6294" s="12" t="s">
        <v>12697</v>
      </c>
      <c r="B6294" s="26" t="s">
        <v>12698</v>
      </c>
      <c r="C6294" s="13" t="s">
        <v>136</v>
      </c>
      <c r="D6294" s="12"/>
      <c r="E6294" s="14">
        <v>3075</v>
      </c>
      <c r="F6294" s="13" t="s">
        <v>163</v>
      </c>
    </row>
    <row r="6295" spans="1:6" s="74" customFormat="1" ht="15" x14ac:dyDescent="0.25">
      <c r="A6295" s="12" t="s">
        <v>12699</v>
      </c>
      <c r="B6295" s="26" t="s">
        <v>12700</v>
      </c>
      <c r="C6295" s="13" t="s">
        <v>136</v>
      </c>
      <c r="D6295" s="12"/>
      <c r="E6295" s="14">
        <v>2305</v>
      </c>
      <c r="F6295" s="13" t="s">
        <v>163</v>
      </c>
    </row>
    <row r="6296" spans="1:6" s="74" customFormat="1" ht="15" x14ac:dyDescent="0.25">
      <c r="A6296" s="12" t="s">
        <v>12701</v>
      </c>
      <c r="B6296" s="26" t="s">
        <v>12702</v>
      </c>
      <c r="C6296" s="13" t="s">
        <v>141</v>
      </c>
      <c r="D6296" s="12"/>
      <c r="E6296" s="14">
        <v>130</v>
      </c>
      <c r="F6296" s="13" t="s">
        <v>163</v>
      </c>
    </row>
    <row r="6297" spans="1:6" s="74" customFormat="1" ht="15" x14ac:dyDescent="0.25">
      <c r="A6297" s="12" t="s">
        <v>12703</v>
      </c>
      <c r="B6297" s="26" t="s">
        <v>12704</v>
      </c>
      <c r="C6297" s="13" t="s">
        <v>141</v>
      </c>
      <c r="D6297" s="12"/>
      <c r="E6297" s="14">
        <v>160</v>
      </c>
      <c r="F6297" s="13" t="s">
        <v>163</v>
      </c>
    </row>
    <row r="6298" spans="1:6" s="74" customFormat="1" ht="15" x14ac:dyDescent="0.25">
      <c r="A6298" s="12" t="s">
        <v>12705</v>
      </c>
      <c r="B6298" s="26" t="s">
        <v>12706</v>
      </c>
      <c r="C6298" s="13" t="s">
        <v>141</v>
      </c>
      <c r="D6298" s="12"/>
      <c r="E6298" s="14">
        <v>160</v>
      </c>
      <c r="F6298" s="13" t="s">
        <v>163</v>
      </c>
    </row>
    <row r="6299" spans="1:6" s="74" customFormat="1" ht="15" x14ac:dyDescent="0.25">
      <c r="A6299" s="12" t="s">
        <v>12707</v>
      </c>
      <c r="B6299" s="26" t="s">
        <v>12708</v>
      </c>
      <c r="C6299" s="13" t="s">
        <v>142</v>
      </c>
      <c r="D6299" s="12"/>
      <c r="E6299" s="14">
        <v>2375</v>
      </c>
      <c r="F6299" s="13" t="s">
        <v>163</v>
      </c>
    </row>
    <row r="6300" spans="1:6" s="74" customFormat="1" ht="15" x14ac:dyDescent="0.25">
      <c r="A6300" s="12" t="s">
        <v>12709</v>
      </c>
      <c r="B6300" s="51" t="s">
        <v>12710</v>
      </c>
      <c r="C6300" s="13" t="s">
        <v>142</v>
      </c>
      <c r="D6300" s="12"/>
      <c r="E6300" s="14">
        <v>1480</v>
      </c>
      <c r="F6300" s="13" t="s">
        <v>163</v>
      </c>
    </row>
    <row r="6301" spans="1:6" s="74" customFormat="1" ht="15" x14ac:dyDescent="0.25">
      <c r="A6301" s="12" t="s">
        <v>12711</v>
      </c>
      <c r="B6301" s="51" t="s">
        <v>12712</v>
      </c>
      <c r="C6301" s="13" t="s">
        <v>142</v>
      </c>
      <c r="D6301" s="12"/>
      <c r="E6301" s="14">
        <v>1935</v>
      </c>
      <c r="F6301" s="13" t="s">
        <v>163</v>
      </c>
    </row>
    <row r="6302" spans="1:6" s="74" customFormat="1" ht="15" x14ac:dyDescent="0.25">
      <c r="A6302" s="12" t="s">
        <v>12713</v>
      </c>
      <c r="B6302" s="26" t="s">
        <v>12714</v>
      </c>
      <c r="C6302" s="13" t="s">
        <v>142</v>
      </c>
      <c r="D6302" s="12"/>
      <c r="E6302" s="14">
        <v>2475</v>
      </c>
      <c r="F6302" s="13" t="s">
        <v>163</v>
      </c>
    </row>
    <row r="6303" spans="1:6" s="74" customFormat="1" ht="15" x14ac:dyDescent="0.25">
      <c r="A6303" s="12" t="s">
        <v>12715</v>
      </c>
      <c r="B6303" s="12" t="s">
        <v>12716</v>
      </c>
      <c r="C6303" s="13" t="s">
        <v>142</v>
      </c>
      <c r="D6303" s="12"/>
      <c r="E6303" s="14">
        <v>3605</v>
      </c>
      <c r="F6303" s="13" t="s">
        <v>163</v>
      </c>
    </row>
    <row r="6304" spans="1:6" s="74" customFormat="1" ht="15" x14ac:dyDescent="0.25">
      <c r="A6304" s="12" t="s">
        <v>12717</v>
      </c>
      <c r="B6304" s="26" t="s">
        <v>12718</v>
      </c>
      <c r="C6304" s="13" t="s">
        <v>141</v>
      </c>
      <c r="D6304" s="12"/>
      <c r="E6304" s="14">
        <v>25</v>
      </c>
      <c r="F6304" s="13" t="s">
        <v>163</v>
      </c>
    </row>
    <row r="6305" spans="1:6" s="74" customFormat="1" ht="15" x14ac:dyDescent="0.25">
      <c r="A6305" s="12" t="s">
        <v>12719</v>
      </c>
      <c r="B6305" s="26" t="s">
        <v>12720</v>
      </c>
      <c r="C6305" s="13" t="s">
        <v>142</v>
      </c>
      <c r="D6305" s="12"/>
      <c r="E6305" s="14">
        <v>6995</v>
      </c>
      <c r="F6305" s="13" t="s">
        <v>163</v>
      </c>
    </row>
    <row r="6306" spans="1:6" s="74" customFormat="1" ht="15" x14ac:dyDescent="0.25">
      <c r="A6306" s="12" t="s">
        <v>12721</v>
      </c>
      <c r="B6306" s="26" t="s">
        <v>12722</v>
      </c>
      <c r="C6306" s="13" t="s">
        <v>142</v>
      </c>
      <c r="D6306" s="12"/>
      <c r="E6306" s="14">
        <v>25610</v>
      </c>
      <c r="F6306" s="13" t="s">
        <v>163</v>
      </c>
    </row>
    <row r="6307" spans="1:6" s="74" customFormat="1" ht="15" x14ac:dyDescent="0.25">
      <c r="A6307" s="12" t="s">
        <v>12723</v>
      </c>
      <c r="B6307" s="26" t="s">
        <v>12724</v>
      </c>
      <c r="C6307" s="13" t="s">
        <v>142</v>
      </c>
      <c r="D6307" s="13"/>
      <c r="E6307" s="14">
        <v>15675</v>
      </c>
      <c r="F6307" s="13" t="s">
        <v>163</v>
      </c>
    </row>
    <row r="6308" spans="1:6" s="74" customFormat="1" ht="15" x14ac:dyDescent="0.25">
      <c r="A6308" s="12" t="s">
        <v>12725</v>
      </c>
      <c r="B6308" s="26" t="s">
        <v>12726</v>
      </c>
      <c r="C6308" s="13" t="s">
        <v>142</v>
      </c>
      <c r="D6308" s="12"/>
      <c r="E6308" s="14">
        <v>5540</v>
      </c>
      <c r="F6308" s="13" t="s">
        <v>163</v>
      </c>
    </row>
    <row r="6309" spans="1:6" s="74" customFormat="1" ht="15" x14ac:dyDescent="0.25">
      <c r="A6309" s="12" t="s">
        <v>12727</v>
      </c>
      <c r="B6309" s="26" t="s">
        <v>12728</v>
      </c>
      <c r="C6309" s="13" t="s">
        <v>142</v>
      </c>
      <c r="D6309" s="12"/>
      <c r="E6309" s="14">
        <v>12980</v>
      </c>
      <c r="F6309" s="13" t="s">
        <v>163</v>
      </c>
    </row>
    <row r="6310" spans="1:6" s="74" customFormat="1" ht="15" x14ac:dyDescent="0.25">
      <c r="A6310" s="12" t="s">
        <v>12729</v>
      </c>
      <c r="B6310" s="51" t="s">
        <v>12730</v>
      </c>
      <c r="C6310" s="13" t="s">
        <v>142</v>
      </c>
      <c r="D6310" s="12"/>
      <c r="E6310" s="14">
        <v>5540</v>
      </c>
      <c r="F6310" s="13" t="s">
        <v>163</v>
      </c>
    </row>
    <row r="6311" spans="1:6" s="74" customFormat="1" ht="15" x14ac:dyDescent="0.25">
      <c r="A6311" s="12" t="s">
        <v>12731</v>
      </c>
      <c r="B6311" s="26" t="s">
        <v>12732</v>
      </c>
      <c r="C6311" s="13" t="s">
        <v>142</v>
      </c>
      <c r="D6311" s="12"/>
      <c r="E6311" s="14">
        <v>12980</v>
      </c>
      <c r="F6311" s="13" t="s">
        <v>163</v>
      </c>
    </row>
    <row r="6312" spans="1:6" s="74" customFormat="1" ht="15" x14ac:dyDescent="0.25">
      <c r="A6312" s="12" t="s">
        <v>12733</v>
      </c>
      <c r="B6312" s="12" t="s">
        <v>12734</v>
      </c>
      <c r="C6312" s="13" t="s">
        <v>141</v>
      </c>
      <c r="D6312" s="13"/>
      <c r="E6312" s="14">
        <v>250</v>
      </c>
      <c r="F6312" s="13" t="s">
        <v>163</v>
      </c>
    </row>
    <row r="6313" spans="1:6" s="74" customFormat="1" ht="15" x14ac:dyDescent="0.25">
      <c r="A6313" s="12" t="s">
        <v>12735</v>
      </c>
      <c r="B6313" s="26" t="s">
        <v>12736</v>
      </c>
      <c r="C6313" s="13" t="s">
        <v>142</v>
      </c>
      <c r="D6313" s="12"/>
      <c r="E6313" s="14">
        <v>2520</v>
      </c>
      <c r="F6313" s="13" t="s">
        <v>163</v>
      </c>
    </row>
    <row r="6314" spans="1:6" s="74" customFormat="1" ht="15" x14ac:dyDescent="0.25">
      <c r="A6314" s="12" t="s">
        <v>12737</v>
      </c>
      <c r="B6314" s="26" t="s">
        <v>12738</v>
      </c>
      <c r="C6314" s="13" t="s">
        <v>142</v>
      </c>
      <c r="D6314" s="12"/>
      <c r="E6314" s="14">
        <v>6145</v>
      </c>
      <c r="F6314" s="13" t="s">
        <v>163</v>
      </c>
    </row>
    <row r="6315" spans="1:6" s="74" customFormat="1" ht="15" x14ac:dyDescent="0.25">
      <c r="A6315" s="12" t="s">
        <v>12739</v>
      </c>
      <c r="B6315" s="12" t="s">
        <v>12740</v>
      </c>
      <c r="C6315" s="13" t="s">
        <v>142</v>
      </c>
      <c r="D6315" s="13"/>
      <c r="E6315" s="14">
        <v>7610</v>
      </c>
      <c r="F6315" s="13" t="s">
        <v>163</v>
      </c>
    </row>
    <row r="6316" spans="1:6" s="74" customFormat="1" ht="15" x14ac:dyDescent="0.25">
      <c r="A6316" s="12" t="s">
        <v>12741</v>
      </c>
      <c r="B6316" s="26" t="s">
        <v>12742</v>
      </c>
      <c r="C6316" s="13" t="s">
        <v>137</v>
      </c>
      <c r="D6316" s="12"/>
      <c r="E6316" s="14">
        <v>75</v>
      </c>
      <c r="F6316" s="13" t="s">
        <v>163</v>
      </c>
    </row>
    <row r="6317" spans="1:6" s="74" customFormat="1" ht="15" x14ac:dyDescent="0.25">
      <c r="A6317" s="12" t="s">
        <v>12743</v>
      </c>
      <c r="B6317" s="26" t="s">
        <v>12744</v>
      </c>
      <c r="C6317" s="13" t="s">
        <v>137</v>
      </c>
      <c r="D6317" s="12"/>
      <c r="E6317" s="14">
        <v>75</v>
      </c>
      <c r="F6317" s="13" t="s">
        <v>163</v>
      </c>
    </row>
    <row r="6318" spans="1:6" s="74" customFormat="1" ht="15" x14ac:dyDescent="0.25">
      <c r="A6318" s="12" t="s">
        <v>12745</v>
      </c>
      <c r="B6318" s="26" t="s">
        <v>12746</v>
      </c>
      <c r="C6318" s="13" t="s">
        <v>141</v>
      </c>
      <c r="D6318" s="13"/>
      <c r="E6318" s="14">
        <v>1515</v>
      </c>
      <c r="F6318" s="13" t="s">
        <v>163</v>
      </c>
    </row>
    <row r="6319" spans="1:6" s="74" customFormat="1" ht="15" x14ac:dyDescent="0.25">
      <c r="A6319" s="12" t="s">
        <v>12747</v>
      </c>
      <c r="B6319" s="26" t="s">
        <v>12748</v>
      </c>
      <c r="C6319" s="13" t="s">
        <v>141</v>
      </c>
      <c r="D6319" s="13"/>
      <c r="E6319" s="14">
        <v>4370</v>
      </c>
      <c r="F6319" s="13" t="s">
        <v>163</v>
      </c>
    </row>
    <row r="6320" spans="1:6" s="74" customFormat="1" ht="15" x14ac:dyDescent="0.25">
      <c r="A6320" s="12" t="s">
        <v>12749</v>
      </c>
      <c r="B6320" s="26" t="s">
        <v>12750</v>
      </c>
      <c r="C6320" s="13" t="s">
        <v>141</v>
      </c>
      <c r="D6320" s="12"/>
      <c r="E6320" s="14">
        <v>1320</v>
      </c>
      <c r="F6320" s="13" t="s">
        <v>163</v>
      </c>
    </row>
    <row r="6321" spans="1:6" s="74" customFormat="1" ht="15" x14ac:dyDescent="0.25">
      <c r="A6321" s="12" t="s">
        <v>12751</v>
      </c>
      <c r="B6321" s="26" t="s">
        <v>12752</v>
      </c>
      <c r="C6321" s="13" t="s">
        <v>141</v>
      </c>
      <c r="D6321" s="12"/>
      <c r="E6321" s="14">
        <v>440</v>
      </c>
      <c r="F6321" s="13" t="s">
        <v>163</v>
      </c>
    </row>
    <row r="6322" spans="1:6" s="74" customFormat="1" ht="15" x14ac:dyDescent="0.25">
      <c r="A6322" s="12" t="s">
        <v>12753</v>
      </c>
      <c r="B6322" s="26" t="s">
        <v>12754</v>
      </c>
      <c r="C6322" s="13" t="s">
        <v>141</v>
      </c>
      <c r="D6322" s="12"/>
      <c r="E6322" s="14">
        <v>3875</v>
      </c>
      <c r="F6322" s="13" t="s">
        <v>163</v>
      </c>
    </row>
    <row r="6323" spans="1:6" s="74" customFormat="1" ht="15" x14ac:dyDescent="0.25">
      <c r="A6323" s="12" t="s">
        <v>12755</v>
      </c>
      <c r="B6323" s="26" t="s">
        <v>12756</v>
      </c>
      <c r="C6323" s="13" t="s">
        <v>141</v>
      </c>
      <c r="D6323" s="12"/>
      <c r="E6323" s="14">
        <v>285</v>
      </c>
      <c r="F6323" s="13" t="s">
        <v>163</v>
      </c>
    </row>
    <row r="6324" spans="1:6" s="74" customFormat="1" ht="15" x14ac:dyDescent="0.25">
      <c r="A6324" s="12" t="s">
        <v>12757</v>
      </c>
      <c r="B6324" s="26" t="s">
        <v>12758</v>
      </c>
      <c r="C6324" s="13" t="s">
        <v>137</v>
      </c>
      <c r="D6324" s="12"/>
      <c r="E6324" s="14">
        <v>155</v>
      </c>
      <c r="F6324" s="13" t="s">
        <v>163</v>
      </c>
    </row>
    <row r="6325" spans="1:6" s="74" customFormat="1" ht="15" x14ac:dyDescent="0.25">
      <c r="A6325" s="12" t="s">
        <v>12759</v>
      </c>
      <c r="B6325" s="26" t="s">
        <v>12760</v>
      </c>
      <c r="C6325" s="13" t="s">
        <v>141</v>
      </c>
      <c r="D6325" s="12"/>
      <c r="E6325" s="14">
        <v>130</v>
      </c>
      <c r="F6325" s="13" t="s">
        <v>163</v>
      </c>
    </row>
    <row r="6326" spans="1:6" s="74" customFormat="1" ht="15" x14ac:dyDescent="0.25">
      <c r="A6326" s="12" t="s">
        <v>12761</v>
      </c>
      <c r="B6326" s="26" t="s">
        <v>12762</v>
      </c>
      <c r="C6326" s="13" t="s">
        <v>141</v>
      </c>
      <c r="D6326" s="12"/>
      <c r="E6326" s="14">
        <v>460</v>
      </c>
      <c r="F6326" s="13" t="s">
        <v>163</v>
      </c>
    </row>
    <row r="6327" spans="1:6" s="74" customFormat="1" ht="15" x14ac:dyDescent="0.25">
      <c r="A6327" s="12" t="s">
        <v>12763</v>
      </c>
      <c r="B6327" s="26" t="s">
        <v>12764</v>
      </c>
      <c r="C6327" s="13" t="s">
        <v>141</v>
      </c>
      <c r="D6327" s="12"/>
      <c r="E6327" s="14">
        <v>460</v>
      </c>
      <c r="F6327" s="13" t="s">
        <v>163</v>
      </c>
    </row>
    <row r="6328" spans="1:6" s="74" customFormat="1" ht="15" x14ac:dyDescent="0.25">
      <c r="A6328" s="12" t="s">
        <v>12765</v>
      </c>
      <c r="B6328" s="51" t="s">
        <v>12766</v>
      </c>
      <c r="C6328" s="13" t="s">
        <v>142</v>
      </c>
      <c r="D6328" s="12"/>
      <c r="E6328" s="14">
        <v>1600</v>
      </c>
      <c r="F6328" s="13" t="s">
        <v>163</v>
      </c>
    </row>
    <row r="6329" spans="1:6" s="74" customFormat="1" ht="15" x14ac:dyDescent="0.25">
      <c r="A6329" s="12" t="s">
        <v>12767</v>
      </c>
      <c r="B6329" s="26" t="s">
        <v>12768</v>
      </c>
      <c r="C6329" s="13" t="s">
        <v>141</v>
      </c>
      <c r="D6329" s="12"/>
      <c r="E6329" s="14">
        <v>870</v>
      </c>
      <c r="F6329" s="13" t="s">
        <v>163</v>
      </c>
    </row>
    <row r="6330" spans="1:6" s="74" customFormat="1" ht="15" x14ac:dyDescent="0.25">
      <c r="A6330" s="12" t="s">
        <v>12769</v>
      </c>
      <c r="B6330" s="12" t="s">
        <v>12770</v>
      </c>
      <c r="C6330" s="13" t="s">
        <v>137</v>
      </c>
      <c r="D6330" s="13"/>
      <c r="E6330" s="14">
        <v>255</v>
      </c>
      <c r="F6330" s="13" t="s">
        <v>163</v>
      </c>
    </row>
    <row r="6331" spans="1:6" s="74" customFormat="1" ht="15" x14ac:dyDescent="0.25">
      <c r="A6331" s="12" t="s">
        <v>12771</v>
      </c>
      <c r="B6331" s="26" t="s">
        <v>12772</v>
      </c>
      <c r="C6331" s="13" t="s">
        <v>141</v>
      </c>
      <c r="D6331" s="12"/>
      <c r="E6331" s="14">
        <v>360</v>
      </c>
      <c r="F6331" s="13" t="s">
        <v>163</v>
      </c>
    </row>
    <row r="6332" spans="1:6" s="74" customFormat="1" ht="15" x14ac:dyDescent="0.25">
      <c r="A6332" s="12" t="s">
        <v>12773</v>
      </c>
      <c r="B6332" s="12" t="s">
        <v>12774</v>
      </c>
      <c r="C6332" s="13" t="s">
        <v>141</v>
      </c>
      <c r="D6332" s="13"/>
      <c r="E6332" s="14">
        <v>360</v>
      </c>
      <c r="F6332" s="13" t="s">
        <v>163</v>
      </c>
    </row>
    <row r="6333" spans="1:6" s="74" customFormat="1" ht="15" x14ac:dyDescent="0.25">
      <c r="A6333" s="12" t="s">
        <v>12775</v>
      </c>
      <c r="B6333" s="12" t="s">
        <v>12776</v>
      </c>
      <c r="C6333" s="13" t="s">
        <v>137</v>
      </c>
      <c r="D6333" s="13"/>
      <c r="E6333" s="14">
        <v>400</v>
      </c>
      <c r="F6333" s="13" t="s">
        <v>163</v>
      </c>
    </row>
    <row r="6334" spans="1:6" s="74" customFormat="1" ht="15" x14ac:dyDescent="0.25">
      <c r="A6334" s="12" t="s">
        <v>12777</v>
      </c>
      <c r="B6334" s="12" t="s">
        <v>12778</v>
      </c>
      <c r="C6334" s="13" t="s">
        <v>141</v>
      </c>
      <c r="D6334" s="13"/>
      <c r="E6334" s="14">
        <v>600</v>
      </c>
      <c r="F6334" s="13" t="s">
        <v>163</v>
      </c>
    </row>
    <row r="6335" spans="1:6" s="74" customFormat="1" ht="15" x14ac:dyDescent="0.25">
      <c r="A6335" s="12" t="s">
        <v>12779</v>
      </c>
      <c r="B6335" s="12" t="s">
        <v>12780</v>
      </c>
      <c r="C6335" s="13" t="s">
        <v>141</v>
      </c>
      <c r="D6335" s="13"/>
      <c r="E6335" s="14">
        <v>600</v>
      </c>
      <c r="F6335" s="13" t="s">
        <v>163</v>
      </c>
    </row>
    <row r="6336" spans="1:6" s="74" customFormat="1" ht="15" x14ac:dyDescent="0.25">
      <c r="A6336" s="12" t="s">
        <v>12781</v>
      </c>
      <c r="B6336" s="51" t="s">
        <v>12782</v>
      </c>
      <c r="C6336" s="13" t="s">
        <v>142</v>
      </c>
      <c r="D6336" s="12"/>
      <c r="E6336" s="14">
        <v>1935</v>
      </c>
      <c r="F6336" s="13" t="s">
        <v>163</v>
      </c>
    </row>
    <row r="6337" spans="1:6" s="74" customFormat="1" ht="15" x14ac:dyDescent="0.25">
      <c r="A6337" s="12" t="s">
        <v>12783</v>
      </c>
      <c r="B6337" s="26" t="s">
        <v>12784</v>
      </c>
      <c r="C6337" s="13" t="s">
        <v>142</v>
      </c>
      <c r="D6337" s="12"/>
      <c r="E6337" s="14">
        <v>2475</v>
      </c>
      <c r="F6337" s="13" t="s">
        <v>163</v>
      </c>
    </row>
    <row r="6338" spans="1:6" s="74" customFormat="1" ht="15" x14ac:dyDescent="0.25">
      <c r="A6338" s="12" t="s">
        <v>12785</v>
      </c>
      <c r="B6338" s="12" t="s">
        <v>12786</v>
      </c>
      <c r="C6338" s="13" t="s">
        <v>142</v>
      </c>
      <c r="D6338" s="12"/>
      <c r="E6338" s="14">
        <v>3605</v>
      </c>
      <c r="F6338" s="13" t="s">
        <v>163</v>
      </c>
    </row>
    <row r="6339" spans="1:6" s="74" customFormat="1" ht="15" x14ac:dyDescent="0.25">
      <c r="A6339" s="12" t="s">
        <v>12787</v>
      </c>
      <c r="B6339" s="51" t="s">
        <v>12788</v>
      </c>
      <c r="C6339" s="13" t="s">
        <v>142</v>
      </c>
      <c r="D6339" s="12"/>
      <c r="E6339" s="14">
        <v>2375</v>
      </c>
      <c r="F6339" s="13" t="s">
        <v>163</v>
      </c>
    </row>
    <row r="6340" spans="1:6" s="74" customFormat="1" ht="15" x14ac:dyDescent="0.25">
      <c r="A6340" s="12" t="s">
        <v>12789</v>
      </c>
      <c r="B6340" s="12" t="s">
        <v>12790</v>
      </c>
      <c r="C6340" s="13" t="s">
        <v>136</v>
      </c>
      <c r="D6340" s="12"/>
      <c r="E6340" s="14">
        <v>650</v>
      </c>
      <c r="F6340" s="13" t="s">
        <v>163</v>
      </c>
    </row>
    <row r="6341" spans="1:6" s="74" customFormat="1" ht="15" x14ac:dyDescent="0.25">
      <c r="A6341" s="12" t="s">
        <v>12791</v>
      </c>
      <c r="B6341" s="12" t="s">
        <v>12792</v>
      </c>
      <c r="C6341" s="13" t="s">
        <v>136</v>
      </c>
      <c r="D6341" s="12"/>
      <c r="E6341" s="14">
        <v>650</v>
      </c>
      <c r="F6341" s="13" t="s">
        <v>163</v>
      </c>
    </row>
    <row r="6342" spans="1:6" s="74" customFormat="1" ht="15" x14ac:dyDescent="0.25">
      <c r="A6342" s="12" t="s">
        <v>12793</v>
      </c>
      <c r="B6342" s="26" t="s">
        <v>12794</v>
      </c>
      <c r="C6342" s="13" t="s">
        <v>136</v>
      </c>
      <c r="D6342" s="12"/>
      <c r="E6342" s="14">
        <v>706</v>
      </c>
      <c r="F6342" s="13" t="s">
        <v>163</v>
      </c>
    </row>
    <row r="6343" spans="1:6" s="74" customFormat="1" ht="15" x14ac:dyDescent="0.25">
      <c r="A6343" s="12" t="s">
        <v>12795</v>
      </c>
      <c r="B6343" s="26" t="s">
        <v>12796</v>
      </c>
      <c r="C6343" s="13" t="s">
        <v>136</v>
      </c>
      <c r="D6343" s="12"/>
      <c r="E6343" s="14">
        <v>706</v>
      </c>
      <c r="F6343" s="13" t="s">
        <v>163</v>
      </c>
    </row>
    <row r="6344" spans="1:6" s="74" customFormat="1" ht="15" x14ac:dyDescent="0.25">
      <c r="A6344" s="12" t="s">
        <v>12797</v>
      </c>
      <c r="B6344" s="26" t="s">
        <v>12798</v>
      </c>
      <c r="C6344" s="13" t="s">
        <v>141</v>
      </c>
      <c r="D6344" s="13"/>
      <c r="E6344" s="14">
        <v>670</v>
      </c>
      <c r="F6344" s="13" t="s">
        <v>163</v>
      </c>
    </row>
    <row r="6345" spans="1:6" s="74" customFormat="1" ht="15" x14ac:dyDescent="0.25">
      <c r="A6345" s="12" t="s">
        <v>12799</v>
      </c>
      <c r="B6345" s="26" t="s">
        <v>12800</v>
      </c>
      <c r="C6345" s="13" t="s">
        <v>142</v>
      </c>
      <c r="D6345" s="12"/>
      <c r="E6345" s="14">
        <v>25</v>
      </c>
      <c r="F6345" s="13" t="s">
        <v>163</v>
      </c>
    </row>
    <row r="6346" spans="1:6" s="74" customFormat="1" ht="15" x14ac:dyDescent="0.25">
      <c r="A6346" s="12" t="s">
        <v>12801</v>
      </c>
      <c r="B6346" s="26" t="s">
        <v>12802</v>
      </c>
      <c r="C6346" s="13" t="s">
        <v>141</v>
      </c>
      <c r="D6346" s="12"/>
      <c r="E6346" s="14">
        <v>140</v>
      </c>
      <c r="F6346" s="13" t="s">
        <v>163</v>
      </c>
    </row>
    <row r="6347" spans="1:6" s="74" customFormat="1" ht="15" x14ac:dyDescent="0.25">
      <c r="A6347" s="12" t="s">
        <v>12803</v>
      </c>
      <c r="B6347" s="26" t="s">
        <v>12804</v>
      </c>
      <c r="C6347" s="13" t="s">
        <v>141</v>
      </c>
      <c r="D6347" s="12"/>
      <c r="E6347" s="14">
        <v>210</v>
      </c>
      <c r="F6347" s="13" t="s">
        <v>163</v>
      </c>
    </row>
    <row r="6348" spans="1:6" s="74" customFormat="1" ht="15" x14ac:dyDescent="0.25">
      <c r="A6348" s="12" t="s">
        <v>12805</v>
      </c>
      <c r="B6348" s="26" t="s">
        <v>12806</v>
      </c>
      <c r="C6348" s="13" t="s">
        <v>141</v>
      </c>
      <c r="D6348" s="12"/>
      <c r="E6348" s="14">
        <v>25</v>
      </c>
      <c r="F6348" s="13" t="s">
        <v>163</v>
      </c>
    </row>
    <row r="6349" spans="1:6" s="74" customFormat="1" ht="15" x14ac:dyDescent="0.25">
      <c r="A6349" s="12" t="s">
        <v>12807</v>
      </c>
      <c r="B6349" s="26" t="s">
        <v>12808</v>
      </c>
      <c r="C6349" s="13" t="s">
        <v>141</v>
      </c>
      <c r="D6349" s="12"/>
      <c r="E6349" s="14">
        <v>140</v>
      </c>
      <c r="F6349" s="13" t="s">
        <v>163</v>
      </c>
    </row>
    <row r="6350" spans="1:6" s="74" customFormat="1" ht="15" x14ac:dyDescent="0.25">
      <c r="A6350" s="12" t="s">
        <v>12809</v>
      </c>
      <c r="B6350" s="26" t="s">
        <v>12810</v>
      </c>
      <c r="C6350" s="13" t="s">
        <v>136</v>
      </c>
      <c r="D6350" s="12"/>
      <c r="E6350" s="14">
        <v>0</v>
      </c>
      <c r="F6350" s="13" t="s">
        <v>163</v>
      </c>
    </row>
    <row r="6351" spans="1:6" s="74" customFormat="1" ht="15" x14ac:dyDescent="0.25">
      <c r="A6351" s="12" t="s">
        <v>12811</v>
      </c>
      <c r="B6351" s="26" t="s">
        <v>12812</v>
      </c>
      <c r="C6351" s="13" t="s">
        <v>141</v>
      </c>
      <c r="D6351" s="12"/>
      <c r="E6351" s="14">
        <v>210</v>
      </c>
      <c r="F6351" s="13" t="s">
        <v>163</v>
      </c>
    </row>
    <row r="6352" spans="1:6" s="74" customFormat="1" ht="15" x14ac:dyDescent="0.25">
      <c r="A6352" s="12" t="s">
        <v>12813</v>
      </c>
      <c r="B6352" s="26" t="s">
        <v>12814</v>
      </c>
      <c r="C6352" s="13" t="s">
        <v>141</v>
      </c>
      <c r="D6352" s="12"/>
      <c r="E6352" s="14">
        <v>210</v>
      </c>
      <c r="F6352" s="13" t="s">
        <v>163</v>
      </c>
    </row>
    <row r="6353" spans="1:6" s="74" customFormat="1" ht="15" x14ac:dyDescent="0.25">
      <c r="A6353" s="12" t="s">
        <v>12815</v>
      </c>
      <c r="B6353" s="26" t="s">
        <v>12816</v>
      </c>
      <c r="C6353" s="13" t="s">
        <v>142</v>
      </c>
      <c r="D6353" s="12"/>
      <c r="E6353" s="14">
        <v>675</v>
      </c>
      <c r="F6353" s="13" t="s">
        <v>163</v>
      </c>
    </row>
    <row r="6354" spans="1:6" s="74" customFormat="1" ht="15" x14ac:dyDescent="0.25">
      <c r="A6354" s="12" t="s">
        <v>12817</v>
      </c>
      <c r="B6354" s="26" t="s">
        <v>12818</v>
      </c>
      <c r="C6354" s="13" t="s">
        <v>142</v>
      </c>
      <c r="D6354" s="12"/>
      <c r="E6354" s="14">
        <v>675</v>
      </c>
      <c r="F6354" s="13" t="s">
        <v>163</v>
      </c>
    </row>
    <row r="6355" spans="1:6" s="74" customFormat="1" ht="15" x14ac:dyDescent="0.25">
      <c r="A6355" s="12" t="s">
        <v>12819</v>
      </c>
      <c r="B6355" s="26" t="s">
        <v>12820</v>
      </c>
      <c r="C6355" s="13" t="s">
        <v>141</v>
      </c>
      <c r="D6355" s="12"/>
      <c r="E6355" s="14">
        <v>60</v>
      </c>
      <c r="F6355" s="13" t="s">
        <v>163</v>
      </c>
    </row>
    <row r="6356" spans="1:6" s="74" customFormat="1" ht="15" x14ac:dyDescent="0.25">
      <c r="A6356" s="12" t="s">
        <v>12821</v>
      </c>
      <c r="B6356" s="26" t="s">
        <v>12822</v>
      </c>
      <c r="C6356" s="13" t="s">
        <v>141</v>
      </c>
      <c r="D6356" s="12"/>
      <c r="E6356" s="14">
        <v>60</v>
      </c>
      <c r="F6356" s="13" t="s">
        <v>163</v>
      </c>
    </row>
    <row r="6357" spans="1:6" s="74" customFormat="1" ht="15" x14ac:dyDescent="0.25">
      <c r="A6357" s="12" t="s">
        <v>12823</v>
      </c>
      <c r="B6357" s="26" t="s">
        <v>12824</v>
      </c>
      <c r="C6357" s="13" t="s">
        <v>142</v>
      </c>
      <c r="D6357" s="12"/>
      <c r="E6357" s="14">
        <v>775</v>
      </c>
      <c r="F6357" s="13" t="s">
        <v>163</v>
      </c>
    </row>
    <row r="6358" spans="1:6" s="74" customFormat="1" ht="15" x14ac:dyDescent="0.25">
      <c r="A6358" s="12" t="s">
        <v>12825</v>
      </c>
      <c r="B6358" s="26" t="s">
        <v>12826</v>
      </c>
      <c r="C6358" s="13" t="s">
        <v>142</v>
      </c>
      <c r="D6358" s="13"/>
      <c r="E6358" s="14">
        <v>675</v>
      </c>
      <c r="F6358" s="13" t="s">
        <v>163</v>
      </c>
    </row>
    <row r="6359" spans="1:6" s="74" customFormat="1" ht="15" x14ac:dyDescent="0.25">
      <c r="A6359" s="12" t="s">
        <v>12827</v>
      </c>
      <c r="B6359" s="26" t="s">
        <v>12828</v>
      </c>
      <c r="C6359" s="13" t="s">
        <v>142</v>
      </c>
      <c r="D6359" s="13"/>
      <c r="E6359" s="14">
        <v>675</v>
      </c>
      <c r="F6359" s="13" t="s">
        <v>163</v>
      </c>
    </row>
    <row r="6360" spans="1:6" s="74" customFormat="1" ht="15" x14ac:dyDescent="0.25">
      <c r="A6360" s="12" t="s">
        <v>12829</v>
      </c>
      <c r="B6360" s="12" t="s">
        <v>12830</v>
      </c>
      <c r="C6360" s="13" t="s">
        <v>137</v>
      </c>
      <c r="D6360" s="13"/>
      <c r="E6360" s="14">
        <v>50</v>
      </c>
      <c r="F6360" s="13" t="s">
        <v>163</v>
      </c>
    </row>
    <row r="6361" spans="1:6" s="74" customFormat="1" ht="15" x14ac:dyDescent="0.25">
      <c r="A6361" s="12" t="s">
        <v>12831</v>
      </c>
      <c r="B6361" s="12" t="s">
        <v>12832</v>
      </c>
      <c r="C6361" s="13" t="s">
        <v>141</v>
      </c>
      <c r="D6361" s="13"/>
      <c r="E6361" s="14">
        <v>50</v>
      </c>
      <c r="F6361" s="13" t="s">
        <v>163</v>
      </c>
    </row>
    <row r="6362" spans="1:6" s="74" customFormat="1" ht="15" x14ac:dyDescent="0.25">
      <c r="A6362" s="12" t="s">
        <v>12833</v>
      </c>
      <c r="B6362" s="26" t="s">
        <v>12834</v>
      </c>
      <c r="C6362" s="13" t="s">
        <v>142</v>
      </c>
      <c r="D6362" s="12"/>
      <c r="E6362" s="14">
        <v>100</v>
      </c>
      <c r="F6362" s="13" t="s">
        <v>163</v>
      </c>
    </row>
    <row r="6363" spans="1:6" s="74" customFormat="1" ht="15" x14ac:dyDescent="0.25">
      <c r="A6363" s="12" t="s">
        <v>12835</v>
      </c>
      <c r="B6363" s="44" t="s">
        <v>12836</v>
      </c>
      <c r="C6363" s="13" t="s">
        <v>142</v>
      </c>
      <c r="D6363" s="13"/>
      <c r="E6363" s="14">
        <v>100</v>
      </c>
      <c r="F6363" s="37" t="s">
        <v>163</v>
      </c>
    </row>
    <row r="6364" spans="1:6" s="74" customFormat="1" ht="15" x14ac:dyDescent="0.25">
      <c r="A6364" s="12" t="s">
        <v>12837</v>
      </c>
      <c r="B6364" s="26" t="s">
        <v>12838</v>
      </c>
      <c r="C6364" s="13" t="s">
        <v>136</v>
      </c>
      <c r="D6364" s="12"/>
      <c r="E6364" s="14">
        <v>0</v>
      </c>
      <c r="F6364" s="13" t="s">
        <v>163</v>
      </c>
    </row>
    <row r="6365" spans="1:6" s="74" customFormat="1" ht="15" x14ac:dyDescent="0.25">
      <c r="A6365" s="12" t="s">
        <v>12839</v>
      </c>
      <c r="B6365" s="26" t="s">
        <v>12840</v>
      </c>
      <c r="C6365" s="13" t="s">
        <v>141</v>
      </c>
      <c r="D6365" s="12"/>
      <c r="E6365" s="14">
        <v>50</v>
      </c>
      <c r="F6365" s="13" t="s">
        <v>163</v>
      </c>
    </row>
    <row r="6366" spans="1:6" s="74" customFormat="1" ht="15" x14ac:dyDescent="0.25">
      <c r="A6366" s="12" t="s">
        <v>12841</v>
      </c>
      <c r="B6366" s="26" t="s">
        <v>12842</v>
      </c>
      <c r="C6366" s="13" t="s">
        <v>134</v>
      </c>
      <c r="D6366" s="12"/>
      <c r="E6366" s="14">
        <v>50</v>
      </c>
      <c r="F6366" s="13" t="s">
        <v>163</v>
      </c>
    </row>
    <row r="6367" spans="1:6" s="74" customFormat="1" ht="15" x14ac:dyDescent="0.25">
      <c r="A6367" s="12" t="s">
        <v>12843</v>
      </c>
      <c r="B6367" s="26" t="s">
        <v>12844</v>
      </c>
      <c r="C6367" s="13" t="s">
        <v>141</v>
      </c>
      <c r="D6367" s="12"/>
      <c r="E6367" s="14">
        <v>100</v>
      </c>
      <c r="F6367" s="13" t="s">
        <v>163</v>
      </c>
    </row>
    <row r="6368" spans="1:6" s="74" customFormat="1" ht="15" x14ac:dyDescent="0.25">
      <c r="A6368" s="12" t="s">
        <v>12845</v>
      </c>
      <c r="B6368" s="26" t="s">
        <v>12846</v>
      </c>
      <c r="C6368" s="13" t="s">
        <v>141</v>
      </c>
      <c r="D6368" s="12"/>
      <c r="E6368" s="14">
        <v>0</v>
      </c>
      <c r="F6368" s="13" t="s">
        <v>163</v>
      </c>
    </row>
    <row r="6369" spans="1:6" s="74" customFormat="1" ht="15" x14ac:dyDescent="0.25">
      <c r="A6369" s="12" t="s">
        <v>12847</v>
      </c>
      <c r="B6369" s="26" t="s">
        <v>12848</v>
      </c>
      <c r="C6369" s="13" t="s">
        <v>141</v>
      </c>
      <c r="D6369" s="12"/>
      <c r="E6369" s="14">
        <v>100</v>
      </c>
      <c r="F6369" s="13" t="s">
        <v>163</v>
      </c>
    </row>
    <row r="6370" spans="1:6" s="74" customFormat="1" ht="15" x14ac:dyDescent="0.25">
      <c r="A6370" s="12" t="s">
        <v>12849</v>
      </c>
      <c r="B6370" s="26" t="s">
        <v>12850</v>
      </c>
      <c r="C6370" s="13" t="s">
        <v>141</v>
      </c>
      <c r="D6370" s="12"/>
      <c r="E6370" s="14">
        <v>0</v>
      </c>
      <c r="F6370" s="13" t="s">
        <v>163</v>
      </c>
    </row>
    <row r="6371" spans="1:6" s="74" customFormat="1" ht="15" x14ac:dyDescent="0.25">
      <c r="A6371" s="12" t="s">
        <v>12851</v>
      </c>
      <c r="B6371" s="26" t="s">
        <v>12852</v>
      </c>
      <c r="C6371" s="13" t="s">
        <v>141</v>
      </c>
      <c r="D6371" s="12"/>
      <c r="E6371" s="14">
        <v>100</v>
      </c>
      <c r="F6371" s="13" t="s">
        <v>163</v>
      </c>
    </row>
    <row r="6372" spans="1:6" s="74" customFormat="1" ht="15" x14ac:dyDescent="0.25">
      <c r="A6372" s="12" t="s">
        <v>12853</v>
      </c>
      <c r="B6372" s="26" t="s">
        <v>12854</v>
      </c>
      <c r="C6372" s="13" t="s">
        <v>141</v>
      </c>
      <c r="D6372" s="12"/>
      <c r="E6372" s="14">
        <v>0</v>
      </c>
      <c r="F6372" s="13" t="s">
        <v>163</v>
      </c>
    </row>
    <row r="6373" spans="1:6" s="74" customFormat="1" ht="15" x14ac:dyDescent="0.25">
      <c r="A6373" s="12" t="s">
        <v>12855</v>
      </c>
      <c r="B6373" s="26" t="s">
        <v>12856</v>
      </c>
      <c r="C6373" s="13" t="s">
        <v>142</v>
      </c>
      <c r="D6373" s="12"/>
      <c r="E6373" s="14">
        <v>75</v>
      </c>
      <c r="F6373" s="13" t="s">
        <v>163</v>
      </c>
    </row>
    <row r="6374" spans="1:6" s="74" customFormat="1" ht="15" x14ac:dyDescent="0.25">
      <c r="A6374" s="12" t="s">
        <v>12857</v>
      </c>
      <c r="B6374" s="44" t="s">
        <v>12858</v>
      </c>
      <c r="C6374" s="13" t="s">
        <v>142</v>
      </c>
      <c r="D6374" s="13"/>
      <c r="E6374" s="14">
        <v>75</v>
      </c>
      <c r="F6374" s="37" t="s">
        <v>163</v>
      </c>
    </row>
    <row r="6375" spans="1:6" s="74" customFormat="1" ht="15" x14ac:dyDescent="0.25">
      <c r="A6375" s="12" t="s">
        <v>12859</v>
      </c>
      <c r="B6375" s="26" t="s">
        <v>12860</v>
      </c>
      <c r="C6375" s="13" t="s">
        <v>136</v>
      </c>
      <c r="D6375" s="12"/>
      <c r="E6375" s="14">
        <v>250</v>
      </c>
      <c r="F6375" s="13" t="s">
        <v>163</v>
      </c>
    </row>
    <row r="6376" spans="1:6" s="74" customFormat="1" ht="15" x14ac:dyDescent="0.25">
      <c r="A6376" s="12" t="s">
        <v>12861</v>
      </c>
      <c r="B6376" s="26" t="s">
        <v>12862</v>
      </c>
      <c r="C6376" s="13" t="s">
        <v>142</v>
      </c>
      <c r="D6376" s="12"/>
      <c r="E6376" s="14">
        <v>5770</v>
      </c>
      <c r="F6376" s="13" t="s">
        <v>163</v>
      </c>
    </row>
    <row r="6377" spans="1:6" s="74" customFormat="1" ht="15" x14ac:dyDescent="0.25">
      <c r="A6377" s="12" t="s">
        <v>12863</v>
      </c>
      <c r="B6377" s="51" t="s">
        <v>12864</v>
      </c>
      <c r="C6377" s="13" t="s">
        <v>137</v>
      </c>
      <c r="D6377" s="12"/>
      <c r="E6377" s="14">
        <v>2080</v>
      </c>
      <c r="F6377" s="13" t="s">
        <v>163</v>
      </c>
    </row>
    <row r="6378" spans="1:6" s="74" customFormat="1" ht="15" x14ac:dyDescent="0.25">
      <c r="A6378" s="12" t="s">
        <v>12865</v>
      </c>
      <c r="B6378" s="26" t="s">
        <v>12866</v>
      </c>
      <c r="C6378" s="13" t="s">
        <v>142</v>
      </c>
      <c r="D6378" s="12"/>
      <c r="E6378" s="14">
        <v>4690</v>
      </c>
      <c r="F6378" s="13" t="s">
        <v>163</v>
      </c>
    </row>
    <row r="6379" spans="1:6" s="74" customFormat="1" ht="15" x14ac:dyDescent="0.25">
      <c r="A6379" s="12" t="s">
        <v>12867</v>
      </c>
      <c r="B6379" s="26" t="s">
        <v>12868</v>
      </c>
      <c r="C6379" s="13" t="s">
        <v>142</v>
      </c>
      <c r="D6379" s="12"/>
      <c r="E6379" s="14">
        <v>4690</v>
      </c>
      <c r="F6379" s="13" t="s">
        <v>163</v>
      </c>
    </row>
    <row r="6380" spans="1:6" s="74" customFormat="1" ht="15" x14ac:dyDescent="0.25">
      <c r="A6380" s="12" t="s">
        <v>12869</v>
      </c>
      <c r="B6380" s="26" t="s">
        <v>12870</v>
      </c>
      <c r="C6380" s="13" t="s">
        <v>137</v>
      </c>
      <c r="D6380" s="12"/>
      <c r="E6380" s="14">
        <v>865</v>
      </c>
      <c r="F6380" s="13" t="s">
        <v>163</v>
      </c>
    </row>
    <row r="6381" spans="1:6" s="74" customFormat="1" ht="15" x14ac:dyDescent="0.25">
      <c r="A6381" s="12" t="s">
        <v>12871</v>
      </c>
      <c r="B6381" s="26" t="s">
        <v>12872</v>
      </c>
      <c r="C6381" s="13" t="s">
        <v>137</v>
      </c>
      <c r="D6381" s="12"/>
      <c r="E6381" s="14">
        <v>865</v>
      </c>
      <c r="F6381" s="13" t="s">
        <v>163</v>
      </c>
    </row>
    <row r="6382" spans="1:6" s="74" customFormat="1" ht="15" x14ac:dyDescent="0.25">
      <c r="A6382" s="12" t="s">
        <v>12873</v>
      </c>
      <c r="B6382" s="26" t="s">
        <v>12874</v>
      </c>
      <c r="C6382" s="13" t="s">
        <v>137</v>
      </c>
      <c r="D6382" s="12"/>
      <c r="E6382" s="14">
        <v>1440</v>
      </c>
      <c r="F6382" s="13" t="s">
        <v>163</v>
      </c>
    </row>
    <row r="6383" spans="1:6" s="74" customFormat="1" ht="15" x14ac:dyDescent="0.25">
      <c r="A6383" s="12" t="s">
        <v>12875</v>
      </c>
      <c r="B6383" s="26" t="s">
        <v>12876</v>
      </c>
      <c r="C6383" s="13" t="s">
        <v>137</v>
      </c>
      <c r="D6383" s="12"/>
      <c r="E6383" s="14">
        <v>1440</v>
      </c>
      <c r="F6383" s="13" t="s">
        <v>163</v>
      </c>
    </row>
    <row r="6384" spans="1:6" s="74" customFormat="1" ht="15" x14ac:dyDescent="0.25">
      <c r="A6384" s="12" t="s">
        <v>12877</v>
      </c>
      <c r="B6384" s="26" t="s">
        <v>12878</v>
      </c>
      <c r="C6384" s="13" t="s">
        <v>137</v>
      </c>
      <c r="D6384" s="12"/>
      <c r="E6384" s="14">
        <v>725</v>
      </c>
      <c r="F6384" s="13" t="s">
        <v>163</v>
      </c>
    </row>
    <row r="6385" spans="1:6" s="74" customFormat="1" ht="15" x14ac:dyDescent="0.25">
      <c r="A6385" s="12" t="s">
        <v>12879</v>
      </c>
      <c r="B6385" s="26" t="s">
        <v>12880</v>
      </c>
      <c r="C6385" s="13" t="s">
        <v>137</v>
      </c>
      <c r="D6385" s="12"/>
      <c r="E6385" s="14">
        <v>725</v>
      </c>
      <c r="F6385" s="13" t="s">
        <v>163</v>
      </c>
    </row>
    <row r="6386" spans="1:6" s="74" customFormat="1" ht="15" x14ac:dyDescent="0.25">
      <c r="A6386" s="12" t="s">
        <v>12881</v>
      </c>
      <c r="B6386" s="26" t="s">
        <v>12882</v>
      </c>
      <c r="C6386" s="13" t="s">
        <v>137</v>
      </c>
      <c r="D6386" s="12"/>
      <c r="E6386" s="14">
        <v>1200</v>
      </c>
      <c r="F6386" s="13" t="s">
        <v>163</v>
      </c>
    </row>
    <row r="6387" spans="1:6" s="74" customFormat="1" ht="15" x14ac:dyDescent="0.25">
      <c r="A6387" s="12" t="s">
        <v>12883</v>
      </c>
      <c r="B6387" s="26" t="s">
        <v>12884</v>
      </c>
      <c r="C6387" s="13" t="s">
        <v>137</v>
      </c>
      <c r="D6387" s="12"/>
      <c r="E6387" s="14">
        <v>1200</v>
      </c>
      <c r="F6387" s="13" t="s">
        <v>163</v>
      </c>
    </row>
    <row r="6388" spans="1:6" s="74" customFormat="1" ht="15" x14ac:dyDescent="0.25">
      <c r="A6388" s="12" t="s">
        <v>12885</v>
      </c>
      <c r="B6388" s="26" t="s">
        <v>12886</v>
      </c>
      <c r="C6388" s="13" t="s">
        <v>137</v>
      </c>
      <c r="D6388" s="12"/>
      <c r="E6388" s="14">
        <v>1975</v>
      </c>
      <c r="F6388" s="13" t="s">
        <v>163</v>
      </c>
    </row>
    <row r="6389" spans="1:6" s="74" customFormat="1" ht="15" x14ac:dyDescent="0.25">
      <c r="A6389" s="12" t="s">
        <v>12887</v>
      </c>
      <c r="B6389" s="26" t="s">
        <v>12888</v>
      </c>
      <c r="C6389" s="13" t="s">
        <v>137</v>
      </c>
      <c r="D6389" s="12"/>
      <c r="E6389" s="14">
        <v>1975</v>
      </c>
      <c r="F6389" s="13" t="s">
        <v>163</v>
      </c>
    </row>
    <row r="6390" spans="1:6" s="74" customFormat="1" ht="15" x14ac:dyDescent="0.25">
      <c r="A6390" s="12" t="s">
        <v>12889</v>
      </c>
      <c r="B6390" s="26" t="s">
        <v>12890</v>
      </c>
      <c r="C6390" s="13" t="s">
        <v>137</v>
      </c>
      <c r="D6390" s="12"/>
      <c r="E6390" s="14">
        <v>0</v>
      </c>
      <c r="F6390" s="13" t="s">
        <v>163</v>
      </c>
    </row>
    <row r="6391" spans="1:6" s="74" customFormat="1" ht="15" x14ac:dyDescent="0.25">
      <c r="A6391" s="12" t="s">
        <v>12891</v>
      </c>
      <c r="B6391" s="26" t="s">
        <v>12892</v>
      </c>
      <c r="C6391" s="13" t="s">
        <v>141</v>
      </c>
      <c r="D6391" s="12"/>
      <c r="E6391" s="14">
        <v>2425</v>
      </c>
      <c r="F6391" s="13" t="s">
        <v>163</v>
      </c>
    </row>
    <row r="6392" spans="1:6" s="74" customFormat="1" ht="15" x14ac:dyDescent="0.25">
      <c r="A6392" s="12" t="s">
        <v>12893</v>
      </c>
      <c r="B6392" s="12" t="s">
        <v>12894</v>
      </c>
      <c r="C6392" s="13" t="s">
        <v>141</v>
      </c>
      <c r="D6392" s="13"/>
      <c r="E6392" s="14">
        <v>4725</v>
      </c>
      <c r="F6392" s="13" t="s">
        <v>163</v>
      </c>
    </row>
    <row r="6393" spans="1:6" s="74" customFormat="1" ht="15" x14ac:dyDescent="0.25">
      <c r="A6393" s="12" t="s">
        <v>12895</v>
      </c>
      <c r="B6393" s="12" t="s">
        <v>12896</v>
      </c>
      <c r="C6393" s="13" t="s">
        <v>141</v>
      </c>
      <c r="D6393" s="13"/>
      <c r="E6393" s="14">
        <v>2050</v>
      </c>
      <c r="F6393" s="13" t="s">
        <v>163</v>
      </c>
    </row>
    <row r="6394" spans="1:6" s="74" customFormat="1" ht="15" x14ac:dyDescent="0.25">
      <c r="A6394" s="12" t="s">
        <v>12897</v>
      </c>
      <c r="B6394" s="12" t="s">
        <v>12898</v>
      </c>
      <c r="C6394" s="13" t="s">
        <v>141</v>
      </c>
      <c r="D6394" s="13"/>
      <c r="E6394" s="14">
        <v>2425</v>
      </c>
      <c r="F6394" s="13" t="s">
        <v>163</v>
      </c>
    </row>
    <row r="6395" spans="1:6" s="74" customFormat="1" ht="15" x14ac:dyDescent="0.25">
      <c r="A6395" s="12" t="s">
        <v>12899</v>
      </c>
      <c r="B6395" s="12" t="s">
        <v>12900</v>
      </c>
      <c r="C6395" s="13" t="s">
        <v>141</v>
      </c>
      <c r="D6395" s="13"/>
      <c r="E6395" s="14">
        <v>4725</v>
      </c>
      <c r="F6395" s="13" t="s">
        <v>163</v>
      </c>
    </row>
    <row r="6396" spans="1:6" s="74" customFormat="1" ht="15" x14ac:dyDescent="0.25">
      <c r="A6396" s="12" t="s">
        <v>12901</v>
      </c>
      <c r="B6396" s="12" t="s">
        <v>12902</v>
      </c>
      <c r="C6396" s="13" t="s">
        <v>141</v>
      </c>
      <c r="D6396" s="13"/>
      <c r="E6396" s="14">
        <v>2050</v>
      </c>
      <c r="F6396" s="13" t="s">
        <v>163</v>
      </c>
    </row>
    <row r="6397" spans="1:6" s="74" customFormat="1" ht="15" x14ac:dyDescent="0.25">
      <c r="A6397" s="12" t="s">
        <v>12903</v>
      </c>
      <c r="B6397" s="12" t="s">
        <v>12904</v>
      </c>
      <c r="C6397" s="13" t="s">
        <v>141</v>
      </c>
      <c r="D6397" s="13"/>
      <c r="E6397" s="14">
        <v>2425</v>
      </c>
      <c r="F6397" s="13" t="s">
        <v>163</v>
      </c>
    </row>
    <row r="6398" spans="1:6" s="74" customFormat="1" ht="15" x14ac:dyDescent="0.25">
      <c r="A6398" s="12" t="s">
        <v>12905</v>
      </c>
      <c r="B6398" s="12" t="s">
        <v>12906</v>
      </c>
      <c r="C6398" s="13" t="s">
        <v>141</v>
      </c>
      <c r="D6398" s="13"/>
      <c r="E6398" s="14">
        <v>2425</v>
      </c>
      <c r="F6398" s="13" t="s">
        <v>163</v>
      </c>
    </row>
    <row r="6399" spans="1:6" s="74" customFormat="1" ht="15" x14ac:dyDescent="0.25">
      <c r="A6399" s="12" t="s">
        <v>12907</v>
      </c>
      <c r="B6399" s="26" t="s">
        <v>12908</v>
      </c>
      <c r="C6399" s="13" t="s">
        <v>142</v>
      </c>
      <c r="D6399" s="12"/>
      <c r="E6399" s="14">
        <v>3170</v>
      </c>
      <c r="F6399" s="13" t="s">
        <v>163</v>
      </c>
    </row>
    <row r="6400" spans="1:6" s="74" customFormat="1" ht="15" x14ac:dyDescent="0.25">
      <c r="A6400" s="12" t="s">
        <v>12909</v>
      </c>
      <c r="B6400" s="26" t="s">
        <v>12910</v>
      </c>
      <c r="C6400" s="13" t="s">
        <v>142</v>
      </c>
      <c r="D6400" s="12"/>
      <c r="E6400" s="14">
        <v>3170</v>
      </c>
      <c r="F6400" s="13" t="s">
        <v>163</v>
      </c>
    </row>
    <row r="6401" spans="1:6" s="74" customFormat="1" ht="15" x14ac:dyDescent="0.25">
      <c r="A6401" s="12" t="s">
        <v>12911</v>
      </c>
      <c r="B6401" s="26" t="s">
        <v>12912</v>
      </c>
      <c r="C6401" s="13" t="s">
        <v>142</v>
      </c>
      <c r="D6401" s="12"/>
      <c r="E6401" s="14">
        <v>6995</v>
      </c>
      <c r="F6401" s="13" t="s">
        <v>163</v>
      </c>
    </row>
    <row r="6402" spans="1:6" s="74" customFormat="1" ht="15" x14ac:dyDescent="0.25">
      <c r="A6402" s="12" t="s">
        <v>12913</v>
      </c>
      <c r="B6402" s="26" t="s">
        <v>12914</v>
      </c>
      <c r="C6402" s="13" t="s">
        <v>142</v>
      </c>
      <c r="D6402" s="12"/>
      <c r="E6402" s="14">
        <v>25610</v>
      </c>
      <c r="F6402" s="13" t="s">
        <v>163</v>
      </c>
    </row>
    <row r="6403" spans="1:6" s="74" customFormat="1" ht="15" x14ac:dyDescent="0.25">
      <c r="A6403" s="12" t="s">
        <v>12915</v>
      </c>
      <c r="B6403" s="12" t="s">
        <v>12916</v>
      </c>
      <c r="C6403" s="13" t="s">
        <v>142</v>
      </c>
      <c r="D6403" s="13"/>
      <c r="E6403" s="14">
        <v>15675</v>
      </c>
      <c r="F6403" s="13" t="s">
        <v>163</v>
      </c>
    </row>
    <row r="6404" spans="1:6" s="74" customFormat="1" ht="15" x14ac:dyDescent="0.25">
      <c r="A6404" s="12" t="s">
        <v>12917</v>
      </c>
      <c r="B6404" s="26" t="s">
        <v>12918</v>
      </c>
      <c r="C6404" s="13" t="s">
        <v>141</v>
      </c>
      <c r="D6404" s="12"/>
      <c r="E6404" s="14">
        <v>10860</v>
      </c>
      <c r="F6404" s="13" t="s">
        <v>163</v>
      </c>
    </row>
    <row r="6405" spans="1:6" s="74" customFormat="1" ht="15" x14ac:dyDescent="0.25">
      <c r="A6405" s="12" t="s">
        <v>12919</v>
      </c>
      <c r="B6405" s="26" t="s">
        <v>12920</v>
      </c>
      <c r="C6405" s="13" t="s">
        <v>141</v>
      </c>
      <c r="D6405" s="12"/>
      <c r="E6405" s="14">
        <v>10860</v>
      </c>
      <c r="F6405" s="13" t="s">
        <v>163</v>
      </c>
    </row>
    <row r="6406" spans="1:6" s="74" customFormat="1" ht="15" x14ac:dyDescent="0.25">
      <c r="A6406" s="12" t="s">
        <v>12921</v>
      </c>
      <c r="B6406" s="26" t="s">
        <v>12922</v>
      </c>
      <c r="C6406" s="13" t="s">
        <v>141</v>
      </c>
      <c r="D6406" s="12"/>
      <c r="E6406" s="14">
        <v>10860</v>
      </c>
      <c r="F6406" s="13" t="s">
        <v>163</v>
      </c>
    </row>
    <row r="6407" spans="1:6" s="74" customFormat="1" ht="15" x14ac:dyDescent="0.25">
      <c r="A6407" s="12" t="s">
        <v>12923</v>
      </c>
      <c r="B6407" s="26" t="s">
        <v>12924</v>
      </c>
      <c r="C6407" s="13" t="s">
        <v>141</v>
      </c>
      <c r="D6407" s="12"/>
      <c r="E6407" s="14">
        <v>10860</v>
      </c>
      <c r="F6407" s="13" t="s">
        <v>163</v>
      </c>
    </row>
    <row r="6408" spans="1:6" s="74" customFormat="1" ht="15" x14ac:dyDescent="0.25">
      <c r="A6408" s="12" t="s">
        <v>12925</v>
      </c>
      <c r="B6408" s="26" t="s">
        <v>12926</v>
      </c>
      <c r="C6408" s="13" t="s">
        <v>141</v>
      </c>
      <c r="D6408" s="12"/>
      <c r="E6408" s="14">
        <v>10860</v>
      </c>
      <c r="F6408" s="13" t="s">
        <v>163</v>
      </c>
    </row>
    <row r="6409" spans="1:6" s="74" customFormat="1" ht="15" x14ac:dyDescent="0.25">
      <c r="A6409" s="12" t="s">
        <v>12927</v>
      </c>
      <c r="B6409" s="26" t="s">
        <v>12928</v>
      </c>
      <c r="C6409" s="13" t="s">
        <v>141</v>
      </c>
      <c r="D6409" s="12"/>
      <c r="E6409" s="14">
        <v>10860</v>
      </c>
      <c r="F6409" s="13" t="s">
        <v>163</v>
      </c>
    </row>
    <row r="6410" spans="1:6" s="74" customFormat="1" ht="15" x14ac:dyDescent="0.25">
      <c r="A6410" s="12" t="s">
        <v>12929</v>
      </c>
      <c r="B6410" s="26" t="s">
        <v>12930</v>
      </c>
      <c r="C6410" s="13" t="s">
        <v>141</v>
      </c>
      <c r="D6410" s="12"/>
      <c r="E6410" s="14">
        <v>0</v>
      </c>
      <c r="F6410" s="13" t="s">
        <v>163</v>
      </c>
    </row>
    <row r="6411" spans="1:6" s="74" customFormat="1" ht="15" x14ac:dyDescent="0.25">
      <c r="A6411" s="12" t="s">
        <v>12931</v>
      </c>
      <c r="B6411" s="44" t="s">
        <v>12932</v>
      </c>
      <c r="C6411" s="13" t="s">
        <v>141</v>
      </c>
      <c r="D6411" s="12"/>
      <c r="E6411" s="14">
        <v>0</v>
      </c>
      <c r="F6411" s="13" t="s">
        <v>163</v>
      </c>
    </row>
    <row r="6412" spans="1:6" s="74" customFormat="1" ht="15" x14ac:dyDescent="0.25">
      <c r="A6412" s="12" t="s">
        <v>12933</v>
      </c>
      <c r="B6412" s="26" t="s">
        <v>12934</v>
      </c>
      <c r="C6412" s="13" t="s">
        <v>141</v>
      </c>
      <c r="D6412" s="12"/>
      <c r="E6412" s="14">
        <v>8000</v>
      </c>
      <c r="F6412" s="13" t="s">
        <v>163</v>
      </c>
    </row>
    <row r="6413" spans="1:6" s="74" customFormat="1" ht="15" x14ac:dyDescent="0.25">
      <c r="A6413" s="12" t="s">
        <v>12935</v>
      </c>
      <c r="B6413" s="44" t="s">
        <v>12936</v>
      </c>
      <c r="C6413" s="13" t="s">
        <v>141</v>
      </c>
      <c r="D6413" s="12"/>
      <c r="E6413" s="14">
        <v>11500</v>
      </c>
      <c r="F6413" s="13" t="s">
        <v>163</v>
      </c>
    </row>
    <row r="6414" spans="1:6" s="74" customFormat="1" ht="15" x14ac:dyDescent="0.25">
      <c r="A6414" s="12" t="s">
        <v>12937</v>
      </c>
      <c r="B6414" s="26" t="s">
        <v>12938</v>
      </c>
      <c r="C6414" s="13" t="s">
        <v>141</v>
      </c>
      <c r="D6414" s="12"/>
      <c r="E6414" s="14">
        <v>4830</v>
      </c>
      <c r="F6414" s="13" t="s">
        <v>163</v>
      </c>
    </row>
    <row r="6415" spans="1:6" s="74" customFormat="1" ht="15" x14ac:dyDescent="0.25">
      <c r="A6415" s="12" t="s">
        <v>12939</v>
      </c>
      <c r="B6415" s="26" t="s">
        <v>12940</v>
      </c>
      <c r="C6415" s="13" t="s">
        <v>136</v>
      </c>
      <c r="D6415" s="12"/>
      <c r="E6415" s="14">
        <v>4925</v>
      </c>
      <c r="F6415" s="13" t="s">
        <v>163</v>
      </c>
    </row>
    <row r="6416" spans="1:6" s="74" customFormat="1" ht="15" x14ac:dyDescent="0.25">
      <c r="A6416" s="12" t="s">
        <v>12941</v>
      </c>
      <c r="B6416" s="26" t="s">
        <v>12942</v>
      </c>
      <c r="C6416" s="13" t="s">
        <v>136</v>
      </c>
      <c r="D6416" s="12"/>
      <c r="E6416" s="14">
        <v>8495</v>
      </c>
      <c r="F6416" s="13" t="s">
        <v>163</v>
      </c>
    </row>
    <row r="6417" spans="1:6" s="74" customFormat="1" ht="15" x14ac:dyDescent="0.25">
      <c r="A6417" s="15" t="s">
        <v>12943</v>
      </c>
      <c r="B6417" s="15" t="s">
        <v>12944</v>
      </c>
      <c r="C6417" s="16" t="s">
        <v>136</v>
      </c>
      <c r="D6417" s="16"/>
      <c r="E6417" s="17">
        <v>14020</v>
      </c>
      <c r="F6417" s="18" t="s">
        <v>163</v>
      </c>
    </row>
    <row r="6418" spans="1:6" s="74" customFormat="1" ht="15" x14ac:dyDescent="0.25">
      <c r="A6418" s="12" t="s">
        <v>12945</v>
      </c>
      <c r="B6418" s="26" t="s">
        <v>12946</v>
      </c>
      <c r="C6418" s="13" t="s">
        <v>136</v>
      </c>
      <c r="D6418" s="12"/>
      <c r="E6418" s="14">
        <v>21490</v>
      </c>
      <c r="F6418" s="13" t="s">
        <v>163</v>
      </c>
    </row>
    <row r="6419" spans="1:6" s="74" customFormat="1" ht="15" x14ac:dyDescent="0.25">
      <c r="A6419" s="12" t="s">
        <v>12947</v>
      </c>
      <c r="B6419" s="26" t="s">
        <v>12948</v>
      </c>
      <c r="C6419" s="13" t="s">
        <v>136</v>
      </c>
      <c r="D6419" s="12"/>
      <c r="E6419" s="14">
        <v>2110</v>
      </c>
      <c r="F6419" s="13" t="s">
        <v>163</v>
      </c>
    </row>
    <row r="6420" spans="1:6" s="74" customFormat="1" ht="15" x14ac:dyDescent="0.25">
      <c r="A6420" s="12" t="s">
        <v>12949</v>
      </c>
      <c r="B6420" s="26" t="s">
        <v>12950</v>
      </c>
      <c r="C6420" s="13" t="s">
        <v>136</v>
      </c>
      <c r="D6420" s="12"/>
      <c r="E6420" s="14">
        <v>22260</v>
      </c>
      <c r="F6420" s="13" t="s">
        <v>163</v>
      </c>
    </row>
    <row r="6421" spans="1:6" s="74" customFormat="1" ht="15" x14ac:dyDescent="0.25">
      <c r="A6421" s="15" t="s">
        <v>12951</v>
      </c>
      <c r="B6421" s="15" t="s">
        <v>12952</v>
      </c>
      <c r="C6421" s="16" t="s">
        <v>136</v>
      </c>
      <c r="D6421" s="16"/>
      <c r="E6421" s="17">
        <v>27465</v>
      </c>
      <c r="F6421" s="18" t="s">
        <v>163</v>
      </c>
    </row>
    <row r="6422" spans="1:6" s="74" customFormat="1" ht="15" x14ac:dyDescent="0.25">
      <c r="A6422" s="12" t="s">
        <v>12953</v>
      </c>
      <c r="B6422" s="26" t="s">
        <v>12954</v>
      </c>
      <c r="C6422" s="13" t="s">
        <v>136</v>
      </c>
      <c r="D6422" s="12"/>
      <c r="E6422" s="14">
        <v>22260</v>
      </c>
      <c r="F6422" s="13" t="s">
        <v>163</v>
      </c>
    </row>
    <row r="6423" spans="1:6" s="74" customFormat="1" ht="15" x14ac:dyDescent="0.25">
      <c r="A6423" s="12" t="s">
        <v>12955</v>
      </c>
      <c r="B6423" s="26" t="s">
        <v>12956</v>
      </c>
      <c r="C6423" s="13" t="s">
        <v>136</v>
      </c>
      <c r="D6423" s="12"/>
      <c r="E6423" s="14">
        <v>22260</v>
      </c>
      <c r="F6423" s="13" t="s">
        <v>163</v>
      </c>
    </row>
    <row r="6424" spans="1:6" s="74" customFormat="1" ht="15" x14ac:dyDescent="0.25">
      <c r="A6424" s="12" t="s">
        <v>12957</v>
      </c>
      <c r="B6424" s="12" t="s">
        <v>12958</v>
      </c>
      <c r="C6424" s="13" t="s">
        <v>136</v>
      </c>
      <c r="D6424" s="12"/>
      <c r="E6424" s="14">
        <v>17125</v>
      </c>
      <c r="F6424" s="13" t="s">
        <v>163</v>
      </c>
    </row>
    <row r="6425" spans="1:6" s="74" customFormat="1" ht="15" x14ac:dyDescent="0.25">
      <c r="A6425" s="12" t="s">
        <v>12959</v>
      </c>
      <c r="B6425" s="26" t="s">
        <v>12960</v>
      </c>
      <c r="C6425" s="13" t="s">
        <v>136</v>
      </c>
      <c r="D6425" s="12"/>
      <c r="E6425" s="14">
        <v>15411</v>
      </c>
      <c r="F6425" s="13" t="s">
        <v>163</v>
      </c>
    </row>
    <row r="6426" spans="1:6" s="74" customFormat="1" ht="15" x14ac:dyDescent="0.25">
      <c r="A6426" s="12" t="s">
        <v>12961</v>
      </c>
      <c r="B6426" s="26" t="s">
        <v>12962</v>
      </c>
      <c r="C6426" s="13" t="s">
        <v>136</v>
      </c>
      <c r="D6426" s="12"/>
      <c r="E6426" s="14">
        <v>17123</v>
      </c>
      <c r="F6426" s="13" t="s">
        <v>163</v>
      </c>
    </row>
    <row r="6427" spans="1:6" s="74" customFormat="1" ht="15" x14ac:dyDescent="0.25">
      <c r="A6427" s="12" t="s">
        <v>12963</v>
      </c>
      <c r="B6427" s="26" t="s">
        <v>12964</v>
      </c>
      <c r="C6427" s="13" t="s">
        <v>136</v>
      </c>
      <c r="D6427" s="12"/>
      <c r="E6427" s="14">
        <v>48715</v>
      </c>
      <c r="F6427" s="13" t="s">
        <v>163</v>
      </c>
    </row>
    <row r="6428" spans="1:6" s="74" customFormat="1" ht="15" x14ac:dyDescent="0.25">
      <c r="A6428" s="12" t="s">
        <v>12965</v>
      </c>
      <c r="B6428" s="26" t="s">
        <v>12966</v>
      </c>
      <c r="C6428" s="13" t="s">
        <v>142</v>
      </c>
      <c r="D6428" s="12"/>
      <c r="E6428" s="14">
        <v>150</v>
      </c>
      <c r="F6428" s="13" t="s">
        <v>163</v>
      </c>
    </row>
    <row r="6429" spans="1:6" s="74" customFormat="1" ht="15" x14ac:dyDescent="0.25">
      <c r="A6429" s="12" t="s">
        <v>12967</v>
      </c>
      <c r="B6429" s="26" t="s">
        <v>12968</v>
      </c>
      <c r="C6429" s="13" t="s">
        <v>135</v>
      </c>
      <c r="D6429" s="13"/>
      <c r="E6429" s="14">
        <v>150</v>
      </c>
      <c r="F6429" s="37" t="s">
        <v>163</v>
      </c>
    </row>
    <row r="6430" spans="1:6" s="74" customFormat="1" ht="15" x14ac:dyDescent="0.25">
      <c r="A6430" s="12" t="s">
        <v>12969</v>
      </c>
      <c r="B6430" s="26" t="s">
        <v>12970</v>
      </c>
      <c r="C6430" s="13" t="s">
        <v>135</v>
      </c>
      <c r="D6430" s="12"/>
      <c r="E6430" s="14">
        <v>250</v>
      </c>
      <c r="F6430" s="13" t="s">
        <v>163</v>
      </c>
    </row>
    <row r="6431" spans="1:6" s="74" customFormat="1" ht="15" x14ac:dyDescent="0.25">
      <c r="A6431" s="12" t="s">
        <v>12971</v>
      </c>
      <c r="B6431" s="26" t="s">
        <v>12972</v>
      </c>
      <c r="C6431" s="13" t="s">
        <v>135</v>
      </c>
      <c r="D6431" s="13"/>
      <c r="E6431" s="14">
        <v>250</v>
      </c>
      <c r="F6431" s="37" t="s">
        <v>163</v>
      </c>
    </row>
    <row r="6432" spans="1:6" s="74" customFormat="1" ht="15" x14ac:dyDescent="0.25">
      <c r="A6432" s="12" t="s">
        <v>12973</v>
      </c>
      <c r="B6432" s="26" t="s">
        <v>12974</v>
      </c>
      <c r="C6432" s="13" t="s">
        <v>142</v>
      </c>
      <c r="D6432" s="12"/>
      <c r="E6432" s="14">
        <v>145</v>
      </c>
      <c r="F6432" s="13" t="s">
        <v>163</v>
      </c>
    </row>
    <row r="6433" spans="1:6" s="74" customFormat="1" ht="15" x14ac:dyDescent="0.25">
      <c r="A6433" s="12" t="s">
        <v>12975</v>
      </c>
      <c r="B6433" s="26" t="s">
        <v>12976</v>
      </c>
      <c r="C6433" s="13" t="s">
        <v>136</v>
      </c>
      <c r="D6433" s="12"/>
      <c r="E6433" s="14">
        <v>61325</v>
      </c>
      <c r="F6433" s="13" t="s">
        <v>163</v>
      </c>
    </row>
    <row r="6434" spans="1:6" s="74" customFormat="1" ht="15" x14ac:dyDescent="0.25">
      <c r="A6434" s="12" t="s">
        <v>12977</v>
      </c>
      <c r="B6434" s="26" t="s">
        <v>12978</v>
      </c>
      <c r="C6434" s="13" t="s">
        <v>136</v>
      </c>
      <c r="D6434" s="12"/>
      <c r="E6434" s="14">
        <v>61323</v>
      </c>
      <c r="F6434" s="13" t="s">
        <v>163</v>
      </c>
    </row>
    <row r="6435" spans="1:6" s="74" customFormat="1" ht="15" x14ac:dyDescent="0.25">
      <c r="A6435" s="12" t="s">
        <v>12979</v>
      </c>
      <c r="B6435" s="12" t="s">
        <v>12980</v>
      </c>
      <c r="C6435" s="13" t="s">
        <v>136</v>
      </c>
      <c r="D6435" s="12"/>
      <c r="E6435" s="14">
        <v>49695</v>
      </c>
      <c r="F6435" s="13" t="s">
        <v>163</v>
      </c>
    </row>
    <row r="6436" spans="1:6" s="74" customFormat="1" ht="15" x14ac:dyDescent="0.25">
      <c r="A6436" s="12" t="s">
        <v>12981</v>
      </c>
      <c r="B6436" s="26" t="s">
        <v>12982</v>
      </c>
      <c r="C6436" s="13" t="s">
        <v>136</v>
      </c>
      <c r="D6436" s="12"/>
      <c r="E6436" s="14">
        <v>49692</v>
      </c>
      <c r="F6436" s="13" t="s">
        <v>163</v>
      </c>
    </row>
    <row r="6437" spans="1:6" s="74" customFormat="1" ht="15" x14ac:dyDescent="0.25">
      <c r="A6437" s="12" t="s">
        <v>12983</v>
      </c>
      <c r="B6437" s="26" t="s">
        <v>12984</v>
      </c>
      <c r="C6437" s="13" t="s">
        <v>136</v>
      </c>
      <c r="D6437" s="12"/>
      <c r="E6437" s="14">
        <v>120745</v>
      </c>
      <c r="F6437" s="13" t="s">
        <v>163</v>
      </c>
    </row>
    <row r="6438" spans="1:6" s="74" customFormat="1" ht="15" x14ac:dyDescent="0.25">
      <c r="A6438" s="12" t="s">
        <v>12985</v>
      </c>
      <c r="B6438" s="26" t="s">
        <v>12986</v>
      </c>
      <c r="C6438" s="13" t="s">
        <v>136</v>
      </c>
      <c r="D6438" s="12"/>
      <c r="E6438" s="14">
        <v>105163</v>
      </c>
      <c r="F6438" s="13" t="s">
        <v>163</v>
      </c>
    </row>
    <row r="6439" spans="1:6" s="74" customFormat="1" ht="15" x14ac:dyDescent="0.25">
      <c r="A6439" s="12" t="s">
        <v>12987</v>
      </c>
      <c r="B6439" s="26" t="s">
        <v>12988</v>
      </c>
      <c r="C6439" s="13" t="s">
        <v>142</v>
      </c>
      <c r="D6439" s="12"/>
      <c r="E6439" s="14">
        <v>50</v>
      </c>
      <c r="F6439" s="13" t="s">
        <v>163</v>
      </c>
    </row>
    <row r="6440" spans="1:6" s="74" customFormat="1" ht="15" x14ac:dyDescent="0.25">
      <c r="A6440" s="12" t="s">
        <v>12989</v>
      </c>
      <c r="B6440" s="26" t="s">
        <v>12990</v>
      </c>
      <c r="C6440" s="13" t="s">
        <v>135</v>
      </c>
      <c r="D6440" s="13"/>
      <c r="E6440" s="14">
        <v>50</v>
      </c>
      <c r="F6440" s="37" t="s">
        <v>163</v>
      </c>
    </row>
    <row r="6441" spans="1:6" s="74" customFormat="1" ht="15" x14ac:dyDescent="0.25">
      <c r="A6441" s="12" t="s">
        <v>12991</v>
      </c>
      <c r="B6441" s="26" t="s">
        <v>12992</v>
      </c>
      <c r="C6441" s="13" t="s">
        <v>142</v>
      </c>
      <c r="D6441" s="12"/>
      <c r="E6441" s="14">
        <v>125</v>
      </c>
      <c r="F6441" s="13" t="s">
        <v>163</v>
      </c>
    </row>
    <row r="6442" spans="1:6" s="74" customFormat="1" ht="15" x14ac:dyDescent="0.25">
      <c r="A6442" s="12" t="s">
        <v>12993</v>
      </c>
      <c r="B6442" s="26" t="s">
        <v>12994</v>
      </c>
      <c r="C6442" s="13" t="s">
        <v>135</v>
      </c>
      <c r="D6442" s="13"/>
      <c r="E6442" s="14">
        <v>125</v>
      </c>
      <c r="F6442" s="37" t="s">
        <v>163</v>
      </c>
    </row>
    <row r="6443" spans="1:6" s="74" customFormat="1" ht="15" x14ac:dyDescent="0.25">
      <c r="A6443" s="12" t="s">
        <v>12995</v>
      </c>
      <c r="B6443" s="26" t="s">
        <v>12996</v>
      </c>
      <c r="C6443" s="13" t="s">
        <v>142</v>
      </c>
      <c r="D6443" s="12"/>
      <c r="E6443" s="14">
        <v>125</v>
      </c>
      <c r="F6443" s="13" t="s">
        <v>163</v>
      </c>
    </row>
    <row r="6444" spans="1:6" s="74" customFormat="1" ht="15" x14ac:dyDescent="0.25">
      <c r="A6444" s="12" t="s">
        <v>12997</v>
      </c>
      <c r="B6444" s="26" t="s">
        <v>12998</v>
      </c>
      <c r="C6444" s="13" t="s">
        <v>135</v>
      </c>
      <c r="D6444" s="13"/>
      <c r="E6444" s="14">
        <v>125</v>
      </c>
      <c r="F6444" s="37" t="s">
        <v>163</v>
      </c>
    </row>
    <row r="6445" spans="1:6" s="74" customFormat="1" ht="15" x14ac:dyDescent="0.25">
      <c r="A6445" s="12" t="s">
        <v>12999</v>
      </c>
      <c r="B6445" s="26" t="s">
        <v>13000</v>
      </c>
      <c r="C6445" s="13" t="s">
        <v>142</v>
      </c>
      <c r="D6445" s="12"/>
      <c r="E6445" s="14">
        <v>100</v>
      </c>
      <c r="F6445" s="13" t="s">
        <v>163</v>
      </c>
    </row>
    <row r="6446" spans="1:6" s="74" customFormat="1" ht="15" x14ac:dyDescent="0.25">
      <c r="A6446" s="12" t="s">
        <v>13001</v>
      </c>
      <c r="B6446" s="26" t="s">
        <v>13002</v>
      </c>
      <c r="C6446" s="13" t="s">
        <v>135</v>
      </c>
      <c r="D6446" s="12"/>
      <c r="E6446" s="14">
        <v>0</v>
      </c>
      <c r="F6446" s="13" t="s">
        <v>163</v>
      </c>
    </row>
    <row r="6447" spans="1:6" s="74" customFormat="1" ht="15" x14ac:dyDescent="0.25">
      <c r="A6447" s="12" t="s">
        <v>13003</v>
      </c>
      <c r="B6447" s="26" t="s">
        <v>13004</v>
      </c>
      <c r="C6447" s="13" t="s">
        <v>142</v>
      </c>
      <c r="D6447" s="12"/>
      <c r="E6447" s="14">
        <v>75</v>
      </c>
      <c r="F6447" s="13" t="s">
        <v>163</v>
      </c>
    </row>
    <row r="6448" spans="1:6" s="74" customFormat="1" ht="15" x14ac:dyDescent="0.25">
      <c r="A6448" s="12" t="s">
        <v>13005</v>
      </c>
      <c r="B6448" s="26" t="s">
        <v>13006</v>
      </c>
      <c r="C6448" s="13" t="s">
        <v>135</v>
      </c>
      <c r="D6448" s="12"/>
      <c r="E6448" s="14">
        <v>0</v>
      </c>
      <c r="F6448" s="13" t="s">
        <v>163</v>
      </c>
    </row>
    <row r="6449" spans="1:6" s="74" customFormat="1" ht="15" x14ac:dyDescent="0.25">
      <c r="A6449" s="12" t="s">
        <v>13007</v>
      </c>
      <c r="B6449" s="26" t="s">
        <v>13008</v>
      </c>
      <c r="C6449" s="13" t="s">
        <v>142</v>
      </c>
      <c r="D6449" s="12"/>
      <c r="E6449" s="14">
        <v>75</v>
      </c>
      <c r="F6449" s="13" t="s">
        <v>163</v>
      </c>
    </row>
    <row r="6450" spans="1:6" s="74" customFormat="1" ht="15" x14ac:dyDescent="0.25">
      <c r="A6450" s="12" t="s">
        <v>13009</v>
      </c>
      <c r="B6450" s="26" t="s">
        <v>13010</v>
      </c>
      <c r="C6450" s="13" t="s">
        <v>135</v>
      </c>
      <c r="D6450" s="12"/>
      <c r="E6450" s="14">
        <v>0</v>
      </c>
      <c r="F6450" s="13" t="s">
        <v>163</v>
      </c>
    </row>
    <row r="6451" spans="1:6" s="74" customFormat="1" ht="15" x14ac:dyDescent="0.25">
      <c r="A6451" s="12" t="s">
        <v>13011</v>
      </c>
      <c r="B6451" s="26" t="s">
        <v>13012</v>
      </c>
      <c r="C6451" s="13" t="s">
        <v>142</v>
      </c>
      <c r="D6451" s="12"/>
      <c r="E6451" s="14">
        <v>100</v>
      </c>
      <c r="F6451" s="13" t="s">
        <v>163</v>
      </c>
    </row>
    <row r="6452" spans="1:6" s="74" customFormat="1" ht="15" x14ac:dyDescent="0.25">
      <c r="A6452" s="12" t="s">
        <v>13013</v>
      </c>
      <c r="B6452" s="26" t="s">
        <v>13014</v>
      </c>
      <c r="C6452" s="13" t="s">
        <v>142</v>
      </c>
      <c r="D6452" s="12"/>
      <c r="E6452" s="14">
        <v>0</v>
      </c>
      <c r="F6452" s="13" t="s">
        <v>163</v>
      </c>
    </row>
    <row r="6453" spans="1:6" s="74" customFormat="1" ht="15" x14ac:dyDescent="0.25">
      <c r="A6453" s="12" t="s">
        <v>13015</v>
      </c>
      <c r="B6453" s="26" t="s">
        <v>13016</v>
      </c>
      <c r="C6453" s="13" t="s">
        <v>142</v>
      </c>
      <c r="D6453" s="12"/>
      <c r="E6453" s="14">
        <v>100</v>
      </c>
      <c r="F6453" s="13" t="s">
        <v>163</v>
      </c>
    </row>
    <row r="6454" spans="1:6" s="74" customFormat="1" ht="15" x14ac:dyDescent="0.25">
      <c r="A6454" s="12" t="s">
        <v>13017</v>
      </c>
      <c r="B6454" s="26" t="s">
        <v>13018</v>
      </c>
      <c r="C6454" s="13" t="s">
        <v>142</v>
      </c>
      <c r="D6454" s="12"/>
      <c r="E6454" s="14">
        <v>150</v>
      </c>
      <c r="F6454" s="13" t="s">
        <v>163</v>
      </c>
    </row>
    <row r="6455" spans="1:6" s="74" customFormat="1" ht="15" x14ac:dyDescent="0.25">
      <c r="A6455" s="12" t="s">
        <v>13019</v>
      </c>
      <c r="B6455" s="44" t="s">
        <v>13020</v>
      </c>
      <c r="C6455" s="13" t="s">
        <v>142</v>
      </c>
      <c r="D6455" s="13"/>
      <c r="E6455" s="14">
        <v>150</v>
      </c>
      <c r="F6455" s="37" t="s">
        <v>163</v>
      </c>
    </row>
    <row r="6456" spans="1:6" s="74" customFormat="1" ht="15" x14ac:dyDescent="0.25">
      <c r="A6456" s="12" t="s">
        <v>13021</v>
      </c>
      <c r="B6456" s="26" t="s">
        <v>13022</v>
      </c>
      <c r="C6456" s="13" t="s">
        <v>142</v>
      </c>
      <c r="D6456" s="12"/>
      <c r="E6456" s="14">
        <v>250</v>
      </c>
      <c r="F6456" s="13" t="s">
        <v>163</v>
      </c>
    </row>
    <row r="6457" spans="1:6" s="74" customFormat="1" ht="15" x14ac:dyDescent="0.25">
      <c r="A6457" s="12" t="s">
        <v>13023</v>
      </c>
      <c r="B6457" s="44" t="s">
        <v>13024</v>
      </c>
      <c r="C6457" s="13" t="s">
        <v>142</v>
      </c>
      <c r="D6457" s="13"/>
      <c r="E6457" s="14">
        <v>250</v>
      </c>
      <c r="F6457" s="37" t="s">
        <v>163</v>
      </c>
    </row>
    <row r="6458" spans="1:6" s="74" customFormat="1" ht="15" x14ac:dyDescent="0.25">
      <c r="A6458" s="12" t="s">
        <v>13025</v>
      </c>
      <c r="B6458" s="26" t="s">
        <v>13026</v>
      </c>
      <c r="C6458" s="13" t="s">
        <v>135</v>
      </c>
      <c r="D6458" s="12"/>
      <c r="E6458" s="14">
        <v>75</v>
      </c>
      <c r="F6458" s="13" t="s">
        <v>163</v>
      </c>
    </row>
    <row r="6459" spans="1:6" s="74" customFormat="1" ht="15" x14ac:dyDescent="0.25">
      <c r="A6459" s="12" t="s">
        <v>13027</v>
      </c>
      <c r="B6459" s="26" t="s">
        <v>13028</v>
      </c>
      <c r="C6459" s="13" t="s">
        <v>142</v>
      </c>
      <c r="D6459" s="12"/>
      <c r="E6459" s="14">
        <v>180</v>
      </c>
      <c r="F6459" s="13" t="s">
        <v>163</v>
      </c>
    </row>
    <row r="6460" spans="1:6" s="74" customFormat="1" ht="15" x14ac:dyDescent="0.25">
      <c r="A6460" s="12" t="s">
        <v>13029</v>
      </c>
      <c r="B6460" s="26" t="s">
        <v>13030</v>
      </c>
      <c r="C6460" s="13" t="s">
        <v>142</v>
      </c>
      <c r="D6460" s="12"/>
      <c r="E6460" s="14">
        <v>120</v>
      </c>
      <c r="F6460" s="13" t="s">
        <v>163</v>
      </c>
    </row>
    <row r="6461" spans="1:6" s="74" customFormat="1" ht="15" x14ac:dyDescent="0.25">
      <c r="A6461" s="12" t="s">
        <v>13031</v>
      </c>
      <c r="B6461" s="26" t="s">
        <v>13032</v>
      </c>
      <c r="C6461" s="13" t="s">
        <v>136</v>
      </c>
      <c r="D6461" s="12"/>
      <c r="E6461" s="14">
        <v>1275</v>
      </c>
      <c r="F6461" s="13" t="s">
        <v>163</v>
      </c>
    </row>
    <row r="6462" spans="1:6" s="74" customFormat="1" ht="15" x14ac:dyDescent="0.25">
      <c r="A6462" s="12" t="s">
        <v>13033</v>
      </c>
      <c r="B6462" s="26" t="s">
        <v>13034</v>
      </c>
      <c r="C6462" s="13" t="s">
        <v>142</v>
      </c>
      <c r="D6462" s="12"/>
      <c r="E6462" s="14">
        <v>150</v>
      </c>
      <c r="F6462" s="13" t="s">
        <v>163</v>
      </c>
    </row>
    <row r="6463" spans="1:6" s="74" customFormat="1" ht="15" x14ac:dyDescent="0.25">
      <c r="A6463" s="12" t="s">
        <v>13035</v>
      </c>
      <c r="B6463" s="26" t="s">
        <v>13036</v>
      </c>
      <c r="C6463" s="13" t="s">
        <v>135</v>
      </c>
      <c r="D6463" s="12"/>
      <c r="E6463" s="14">
        <v>150</v>
      </c>
      <c r="F6463" s="13" t="s">
        <v>163</v>
      </c>
    </row>
    <row r="6464" spans="1:6" s="74" customFormat="1" ht="15" x14ac:dyDescent="0.25">
      <c r="A6464" s="12" t="s">
        <v>13037</v>
      </c>
      <c r="B6464" s="26" t="s">
        <v>13038</v>
      </c>
      <c r="C6464" s="13" t="s">
        <v>142</v>
      </c>
      <c r="D6464" s="12"/>
      <c r="E6464" s="14">
        <v>200</v>
      </c>
      <c r="F6464" s="13" t="s">
        <v>163</v>
      </c>
    </row>
    <row r="6465" spans="1:6" s="74" customFormat="1" ht="15" x14ac:dyDescent="0.25">
      <c r="A6465" s="12" t="s">
        <v>13039</v>
      </c>
      <c r="B6465" s="26" t="s">
        <v>13040</v>
      </c>
      <c r="C6465" s="13" t="s">
        <v>135</v>
      </c>
      <c r="D6465" s="12"/>
      <c r="E6465" s="14">
        <v>200</v>
      </c>
      <c r="F6465" s="13" t="s">
        <v>163</v>
      </c>
    </row>
    <row r="6466" spans="1:6" s="74" customFormat="1" ht="15" x14ac:dyDescent="0.25">
      <c r="A6466" s="12" t="s">
        <v>13041</v>
      </c>
      <c r="B6466" s="26" t="s">
        <v>13042</v>
      </c>
      <c r="C6466" s="13" t="s">
        <v>136</v>
      </c>
      <c r="D6466" s="12"/>
      <c r="E6466" s="14">
        <v>460</v>
      </c>
      <c r="F6466" s="13" t="s">
        <v>163</v>
      </c>
    </row>
    <row r="6467" spans="1:6" s="74" customFormat="1" ht="15" x14ac:dyDescent="0.25">
      <c r="A6467" s="12" t="s">
        <v>13043</v>
      </c>
      <c r="B6467" s="26" t="s">
        <v>13044</v>
      </c>
      <c r="C6467" s="13" t="s">
        <v>142</v>
      </c>
      <c r="D6467" s="12"/>
      <c r="E6467" s="14">
        <v>250</v>
      </c>
      <c r="F6467" s="13" t="s">
        <v>163</v>
      </c>
    </row>
    <row r="6468" spans="1:6" s="74" customFormat="1" ht="15" x14ac:dyDescent="0.25">
      <c r="A6468" s="12" t="s">
        <v>13045</v>
      </c>
      <c r="B6468" s="44" t="s">
        <v>13046</v>
      </c>
      <c r="C6468" s="13" t="s">
        <v>142</v>
      </c>
      <c r="D6468" s="13"/>
      <c r="E6468" s="14">
        <v>250</v>
      </c>
      <c r="F6468" s="37" t="s">
        <v>163</v>
      </c>
    </row>
    <row r="6469" spans="1:6" s="74" customFormat="1" ht="15" x14ac:dyDescent="0.25">
      <c r="A6469" s="12" t="s">
        <v>13047</v>
      </c>
      <c r="B6469" s="26" t="s">
        <v>13048</v>
      </c>
      <c r="C6469" s="13" t="s">
        <v>142</v>
      </c>
      <c r="D6469" s="12"/>
      <c r="E6469" s="14">
        <v>150</v>
      </c>
      <c r="F6469" s="13" t="s">
        <v>163</v>
      </c>
    </row>
    <row r="6470" spans="1:6" s="74" customFormat="1" ht="15" x14ac:dyDescent="0.25">
      <c r="A6470" s="12" t="s">
        <v>13049</v>
      </c>
      <c r="B6470" s="44" t="s">
        <v>13050</v>
      </c>
      <c r="C6470" s="13" t="s">
        <v>142</v>
      </c>
      <c r="D6470" s="13"/>
      <c r="E6470" s="14">
        <v>150</v>
      </c>
      <c r="F6470" s="37" t="s">
        <v>163</v>
      </c>
    </row>
    <row r="6471" spans="1:6" s="74" customFormat="1" ht="15" x14ac:dyDescent="0.25">
      <c r="A6471" s="12" t="s">
        <v>13051</v>
      </c>
      <c r="B6471" s="26" t="s">
        <v>13052</v>
      </c>
      <c r="C6471" s="13" t="s">
        <v>136</v>
      </c>
      <c r="D6471" s="12"/>
      <c r="E6471" s="14">
        <v>230</v>
      </c>
      <c r="F6471" s="13" t="s">
        <v>163</v>
      </c>
    </row>
    <row r="6472" spans="1:6" s="74" customFormat="1" ht="15" x14ac:dyDescent="0.25">
      <c r="A6472" s="12" t="s">
        <v>13053</v>
      </c>
      <c r="B6472" s="26" t="s">
        <v>13054</v>
      </c>
      <c r="C6472" s="13" t="s">
        <v>142</v>
      </c>
      <c r="D6472" s="12"/>
      <c r="E6472" s="14">
        <v>125</v>
      </c>
      <c r="F6472" s="13" t="s">
        <v>163</v>
      </c>
    </row>
    <row r="6473" spans="1:6" s="74" customFormat="1" ht="15" x14ac:dyDescent="0.25">
      <c r="A6473" s="12" t="s">
        <v>13055</v>
      </c>
      <c r="B6473" s="44" t="s">
        <v>13056</v>
      </c>
      <c r="C6473" s="13" t="s">
        <v>142</v>
      </c>
      <c r="D6473" s="13"/>
      <c r="E6473" s="14">
        <v>125</v>
      </c>
      <c r="F6473" s="37" t="s">
        <v>163</v>
      </c>
    </row>
    <row r="6474" spans="1:6" s="74" customFormat="1" ht="15" x14ac:dyDescent="0.25">
      <c r="A6474" s="12" t="s">
        <v>13057</v>
      </c>
      <c r="B6474" s="26" t="s">
        <v>13058</v>
      </c>
      <c r="C6474" s="13" t="s">
        <v>142</v>
      </c>
      <c r="D6474" s="12"/>
      <c r="E6474" s="14">
        <v>200</v>
      </c>
      <c r="F6474" s="13" t="s">
        <v>163</v>
      </c>
    </row>
    <row r="6475" spans="1:6" s="74" customFormat="1" ht="15" x14ac:dyDescent="0.25">
      <c r="A6475" s="12" t="s">
        <v>13059</v>
      </c>
      <c r="B6475" s="44" t="s">
        <v>13060</v>
      </c>
      <c r="C6475" s="13" t="s">
        <v>142</v>
      </c>
      <c r="D6475" s="13"/>
      <c r="E6475" s="14">
        <v>200</v>
      </c>
      <c r="F6475" s="37" t="s">
        <v>163</v>
      </c>
    </row>
    <row r="6476" spans="1:6" s="74" customFormat="1" ht="15" x14ac:dyDescent="0.25">
      <c r="A6476" s="12" t="s">
        <v>13061</v>
      </c>
      <c r="B6476" s="26" t="s">
        <v>13062</v>
      </c>
      <c r="C6476" s="13" t="s">
        <v>142</v>
      </c>
      <c r="D6476" s="12"/>
      <c r="E6476" s="14">
        <v>390</v>
      </c>
      <c r="F6476" s="13" t="s">
        <v>163</v>
      </c>
    </row>
    <row r="6477" spans="1:6" s="74" customFormat="1" ht="15" x14ac:dyDescent="0.25">
      <c r="A6477" s="12" t="s">
        <v>13063</v>
      </c>
      <c r="B6477" s="26" t="s">
        <v>13064</v>
      </c>
      <c r="C6477" s="13" t="s">
        <v>142</v>
      </c>
      <c r="D6477" s="12"/>
      <c r="E6477" s="14">
        <v>0</v>
      </c>
      <c r="F6477" s="13" t="s">
        <v>163</v>
      </c>
    </row>
    <row r="6478" spans="1:6" s="74" customFormat="1" ht="15" x14ac:dyDescent="0.25">
      <c r="A6478" s="12" t="s">
        <v>13065</v>
      </c>
      <c r="B6478" s="26" t="s">
        <v>13066</v>
      </c>
      <c r="C6478" s="13" t="s">
        <v>141</v>
      </c>
      <c r="D6478" s="12"/>
      <c r="E6478" s="14">
        <v>0</v>
      </c>
      <c r="F6478" s="13" t="s">
        <v>163</v>
      </c>
    </row>
    <row r="6479" spans="1:6" s="74" customFormat="1" ht="15" x14ac:dyDescent="0.25">
      <c r="A6479" s="12" t="s">
        <v>13067</v>
      </c>
      <c r="B6479" s="26" t="s">
        <v>13068</v>
      </c>
      <c r="C6479" s="13" t="s">
        <v>142</v>
      </c>
      <c r="D6479" s="12"/>
      <c r="E6479" s="14">
        <v>100</v>
      </c>
      <c r="F6479" s="13" t="s">
        <v>163</v>
      </c>
    </row>
    <row r="6480" spans="1:6" s="74" customFormat="1" ht="15" x14ac:dyDescent="0.25">
      <c r="A6480" s="12" t="s">
        <v>13069</v>
      </c>
      <c r="B6480" s="26" t="s">
        <v>13070</v>
      </c>
      <c r="C6480" s="13" t="s">
        <v>142</v>
      </c>
      <c r="D6480" s="12"/>
      <c r="E6480" s="14">
        <v>0</v>
      </c>
      <c r="F6480" s="13" t="s">
        <v>163</v>
      </c>
    </row>
    <row r="6481" spans="1:6" s="74" customFormat="1" ht="15" x14ac:dyDescent="0.25">
      <c r="A6481" s="12" t="s">
        <v>13071</v>
      </c>
      <c r="B6481" s="26" t="s">
        <v>13072</v>
      </c>
      <c r="C6481" s="13" t="s">
        <v>141</v>
      </c>
      <c r="D6481" s="12"/>
      <c r="E6481" s="14">
        <v>125</v>
      </c>
      <c r="F6481" s="13" t="s">
        <v>163</v>
      </c>
    </row>
    <row r="6482" spans="1:6" s="74" customFormat="1" ht="15" x14ac:dyDescent="0.25">
      <c r="A6482" s="12" t="s">
        <v>13073</v>
      </c>
      <c r="B6482" s="26" t="s">
        <v>13074</v>
      </c>
      <c r="C6482" s="13" t="s">
        <v>142</v>
      </c>
      <c r="D6482" s="12"/>
      <c r="E6482" s="14">
        <v>150</v>
      </c>
      <c r="F6482" s="13" t="s">
        <v>163</v>
      </c>
    </row>
    <row r="6483" spans="1:6" s="74" customFormat="1" ht="15" x14ac:dyDescent="0.25">
      <c r="A6483" s="12" t="s">
        <v>13075</v>
      </c>
      <c r="B6483" s="26" t="s">
        <v>13072</v>
      </c>
      <c r="C6483" s="13" t="s">
        <v>142</v>
      </c>
      <c r="D6483" s="12"/>
      <c r="E6483" s="14">
        <v>125</v>
      </c>
      <c r="F6483" s="13" t="s">
        <v>163</v>
      </c>
    </row>
    <row r="6484" spans="1:6" s="74" customFormat="1" ht="15" x14ac:dyDescent="0.25">
      <c r="A6484" s="12" t="s">
        <v>13076</v>
      </c>
      <c r="B6484" s="26" t="s">
        <v>13077</v>
      </c>
      <c r="C6484" s="13" t="s">
        <v>141</v>
      </c>
      <c r="D6484" s="12"/>
      <c r="E6484" s="14">
        <v>170</v>
      </c>
      <c r="F6484" s="13" t="s">
        <v>163</v>
      </c>
    </row>
    <row r="6485" spans="1:6" s="74" customFormat="1" ht="15" x14ac:dyDescent="0.25">
      <c r="A6485" s="12" t="s">
        <v>13078</v>
      </c>
      <c r="B6485" s="26" t="s">
        <v>13079</v>
      </c>
      <c r="C6485" s="13" t="s">
        <v>142</v>
      </c>
      <c r="D6485" s="12"/>
      <c r="E6485" s="14">
        <v>200</v>
      </c>
      <c r="F6485" s="13" t="s">
        <v>163</v>
      </c>
    </row>
    <row r="6486" spans="1:6" s="74" customFormat="1" ht="15" x14ac:dyDescent="0.25">
      <c r="A6486" s="12" t="s">
        <v>13080</v>
      </c>
      <c r="B6486" s="26" t="s">
        <v>13077</v>
      </c>
      <c r="C6486" s="13" t="s">
        <v>142</v>
      </c>
      <c r="D6486" s="12"/>
      <c r="E6486" s="14">
        <v>170</v>
      </c>
      <c r="F6486" s="13" t="s">
        <v>163</v>
      </c>
    </row>
    <row r="6487" spans="1:6" s="74" customFormat="1" ht="15" x14ac:dyDescent="0.25">
      <c r="A6487" s="12" t="s">
        <v>13081</v>
      </c>
      <c r="B6487" s="26" t="s">
        <v>13082</v>
      </c>
      <c r="C6487" s="13" t="s">
        <v>142</v>
      </c>
      <c r="D6487" s="12"/>
      <c r="E6487" s="14">
        <v>6</v>
      </c>
      <c r="F6487" s="13" t="s">
        <v>163</v>
      </c>
    </row>
    <row r="6488" spans="1:6" s="74" customFormat="1" ht="15" x14ac:dyDescent="0.25">
      <c r="A6488" s="12" t="s">
        <v>13083</v>
      </c>
      <c r="B6488" s="26" t="s">
        <v>13084</v>
      </c>
      <c r="C6488" s="13" t="s">
        <v>142</v>
      </c>
      <c r="D6488" s="12"/>
      <c r="E6488" s="14">
        <v>0</v>
      </c>
      <c r="F6488" s="13" t="s">
        <v>163</v>
      </c>
    </row>
    <row r="6489" spans="1:6" s="74" customFormat="1" ht="15" x14ac:dyDescent="0.25">
      <c r="A6489" s="12" t="s">
        <v>13085</v>
      </c>
      <c r="B6489" s="26" t="s">
        <v>13086</v>
      </c>
      <c r="C6489" s="13" t="s">
        <v>142</v>
      </c>
      <c r="D6489" s="12"/>
      <c r="E6489" s="14">
        <v>9</v>
      </c>
      <c r="F6489" s="13" t="s">
        <v>163</v>
      </c>
    </row>
    <row r="6490" spans="1:6" s="74" customFormat="1" ht="15" x14ac:dyDescent="0.25">
      <c r="A6490" s="12" t="s">
        <v>13087</v>
      </c>
      <c r="B6490" s="26" t="s">
        <v>13088</v>
      </c>
      <c r="C6490" s="13" t="s">
        <v>142</v>
      </c>
      <c r="D6490" s="12"/>
      <c r="E6490" s="14">
        <v>0</v>
      </c>
      <c r="F6490" s="13" t="s">
        <v>163</v>
      </c>
    </row>
    <row r="6491" spans="1:6" s="74" customFormat="1" ht="15" x14ac:dyDescent="0.25">
      <c r="A6491" s="12" t="s">
        <v>13089</v>
      </c>
      <c r="B6491" s="26" t="s">
        <v>13090</v>
      </c>
      <c r="C6491" s="13" t="s">
        <v>142</v>
      </c>
      <c r="D6491" s="12"/>
      <c r="E6491" s="14">
        <v>13</v>
      </c>
      <c r="F6491" s="13" t="s">
        <v>163</v>
      </c>
    </row>
    <row r="6492" spans="1:6" s="74" customFormat="1" ht="15" x14ac:dyDescent="0.25">
      <c r="A6492" s="12" t="s">
        <v>13091</v>
      </c>
      <c r="B6492" s="26" t="s">
        <v>13092</v>
      </c>
      <c r="C6492" s="13" t="s">
        <v>142</v>
      </c>
      <c r="D6492" s="12"/>
      <c r="E6492" s="14">
        <v>0</v>
      </c>
      <c r="F6492" s="13" t="s">
        <v>163</v>
      </c>
    </row>
    <row r="6493" spans="1:6" s="74" customFormat="1" ht="15" x14ac:dyDescent="0.25">
      <c r="A6493" s="12" t="s">
        <v>13093</v>
      </c>
      <c r="B6493" s="26" t="s">
        <v>13094</v>
      </c>
      <c r="C6493" s="13" t="s">
        <v>142</v>
      </c>
      <c r="D6493" s="12"/>
      <c r="E6493" s="14">
        <v>700</v>
      </c>
      <c r="F6493" s="13" t="s">
        <v>163</v>
      </c>
    </row>
    <row r="6494" spans="1:6" s="74" customFormat="1" ht="15" x14ac:dyDescent="0.25">
      <c r="A6494" s="12" t="s">
        <v>13095</v>
      </c>
      <c r="B6494" s="26" t="s">
        <v>13096</v>
      </c>
      <c r="C6494" s="13" t="s">
        <v>142</v>
      </c>
      <c r="D6494" s="12"/>
      <c r="E6494" s="14">
        <v>690</v>
      </c>
      <c r="F6494" s="13" t="s">
        <v>163</v>
      </c>
    </row>
    <row r="6495" spans="1:6" s="74" customFormat="1" ht="15" x14ac:dyDescent="0.25">
      <c r="A6495" s="12" t="s">
        <v>13097</v>
      </c>
      <c r="B6495" s="26" t="s">
        <v>13098</v>
      </c>
      <c r="C6495" s="13" t="s">
        <v>136</v>
      </c>
      <c r="D6495" s="13"/>
      <c r="E6495" s="14">
        <v>72</v>
      </c>
      <c r="F6495" s="13" t="s">
        <v>163</v>
      </c>
    </row>
    <row r="6496" spans="1:6" s="74" customFormat="1" ht="15" x14ac:dyDescent="0.25">
      <c r="A6496" s="12" t="s">
        <v>13099</v>
      </c>
      <c r="B6496" s="26" t="s">
        <v>13100</v>
      </c>
      <c r="C6496" s="13" t="s">
        <v>136</v>
      </c>
      <c r="D6496" s="13"/>
      <c r="E6496" s="14">
        <v>60</v>
      </c>
      <c r="F6496" s="13" t="s">
        <v>163</v>
      </c>
    </row>
    <row r="6497" spans="1:6" s="74" customFormat="1" ht="15" x14ac:dyDescent="0.25">
      <c r="A6497" s="12" t="s">
        <v>13101</v>
      </c>
      <c r="B6497" s="26" t="s">
        <v>13102</v>
      </c>
      <c r="C6497" s="13" t="s">
        <v>136</v>
      </c>
      <c r="D6497" s="13"/>
      <c r="E6497" s="14">
        <v>92</v>
      </c>
      <c r="F6497" s="13" t="s">
        <v>163</v>
      </c>
    </row>
    <row r="6498" spans="1:6" s="74" customFormat="1" ht="15" x14ac:dyDescent="0.25">
      <c r="A6498" s="12" t="s">
        <v>13103</v>
      </c>
      <c r="B6498" s="26" t="s">
        <v>13104</v>
      </c>
      <c r="C6498" s="13" t="s">
        <v>136</v>
      </c>
      <c r="D6498" s="13"/>
      <c r="E6498" s="14">
        <v>80</v>
      </c>
      <c r="F6498" s="13" t="s">
        <v>163</v>
      </c>
    </row>
    <row r="6499" spans="1:6" s="74" customFormat="1" ht="15" x14ac:dyDescent="0.25">
      <c r="A6499" s="12" t="s">
        <v>13105</v>
      </c>
      <c r="B6499" s="26" t="s">
        <v>13106</v>
      </c>
      <c r="C6499" s="13" t="s">
        <v>136</v>
      </c>
      <c r="D6499" s="13"/>
      <c r="E6499" s="14">
        <v>107</v>
      </c>
      <c r="F6499" s="13" t="s">
        <v>163</v>
      </c>
    </row>
    <row r="6500" spans="1:6" s="74" customFormat="1" ht="15" x14ac:dyDescent="0.25">
      <c r="A6500" s="12" t="s">
        <v>13107</v>
      </c>
      <c r="B6500" s="26" t="s">
        <v>13108</v>
      </c>
      <c r="C6500" s="13" t="s">
        <v>136</v>
      </c>
      <c r="D6500" s="13"/>
      <c r="E6500" s="14">
        <v>95</v>
      </c>
      <c r="F6500" s="13" t="s">
        <v>163</v>
      </c>
    </row>
    <row r="6501" spans="1:6" s="74" customFormat="1" ht="15" x14ac:dyDescent="0.25">
      <c r="A6501" s="12" t="s">
        <v>13109</v>
      </c>
      <c r="B6501" s="26" t="s">
        <v>13110</v>
      </c>
      <c r="C6501" s="13" t="s">
        <v>136</v>
      </c>
      <c r="D6501" s="13"/>
      <c r="E6501" s="14">
        <v>152</v>
      </c>
      <c r="F6501" s="13" t="s">
        <v>163</v>
      </c>
    </row>
    <row r="6502" spans="1:6" s="74" customFormat="1" ht="15" x14ac:dyDescent="0.25">
      <c r="A6502" s="12" t="s">
        <v>13111</v>
      </c>
      <c r="B6502" s="26" t="s">
        <v>13112</v>
      </c>
      <c r="C6502" s="13" t="s">
        <v>136</v>
      </c>
      <c r="D6502" s="13"/>
      <c r="E6502" s="14">
        <v>140</v>
      </c>
      <c r="F6502" s="13" t="s">
        <v>163</v>
      </c>
    </row>
    <row r="6503" spans="1:6" s="74" customFormat="1" ht="15" x14ac:dyDescent="0.25">
      <c r="A6503" s="12" t="s">
        <v>13113</v>
      </c>
      <c r="B6503" s="12" t="s">
        <v>13114</v>
      </c>
      <c r="C6503" s="13" t="s">
        <v>137</v>
      </c>
      <c r="D6503" s="12"/>
      <c r="E6503" s="14">
        <v>120</v>
      </c>
      <c r="F6503" s="13" t="s">
        <v>163</v>
      </c>
    </row>
    <row r="6504" spans="1:6" s="74" customFormat="1" ht="15" x14ac:dyDescent="0.25">
      <c r="A6504" s="12" t="s">
        <v>13115</v>
      </c>
      <c r="B6504" s="12" t="s">
        <v>13116</v>
      </c>
      <c r="C6504" s="13" t="s">
        <v>137</v>
      </c>
      <c r="D6504" s="12"/>
      <c r="E6504" s="14">
        <v>105</v>
      </c>
      <c r="F6504" s="13" t="s">
        <v>163</v>
      </c>
    </row>
    <row r="6505" spans="1:6" s="74" customFormat="1" ht="15" x14ac:dyDescent="0.25">
      <c r="A6505" s="12" t="s">
        <v>13117</v>
      </c>
      <c r="B6505" s="12" t="s">
        <v>13118</v>
      </c>
      <c r="C6505" s="13" t="s">
        <v>137</v>
      </c>
      <c r="D6505" s="12"/>
      <c r="E6505" s="14">
        <v>245</v>
      </c>
      <c r="F6505" s="13" t="s">
        <v>163</v>
      </c>
    </row>
    <row r="6506" spans="1:6" s="74" customFormat="1" ht="15" x14ac:dyDescent="0.25">
      <c r="A6506" s="12" t="s">
        <v>13119</v>
      </c>
      <c r="B6506" s="12" t="s">
        <v>13120</v>
      </c>
      <c r="C6506" s="13" t="s">
        <v>137</v>
      </c>
      <c r="D6506" s="12"/>
      <c r="E6506" s="14">
        <v>215</v>
      </c>
      <c r="F6506" s="13" t="s">
        <v>163</v>
      </c>
    </row>
    <row r="6507" spans="1:6" s="74" customFormat="1" ht="15" x14ac:dyDescent="0.25">
      <c r="A6507" s="12" t="s">
        <v>13121</v>
      </c>
      <c r="B6507" s="26" t="s">
        <v>13122</v>
      </c>
      <c r="C6507" s="13" t="s">
        <v>142</v>
      </c>
      <c r="D6507" s="12"/>
      <c r="E6507" s="14">
        <v>725</v>
      </c>
      <c r="F6507" s="13" t="s">
        <v>163</v>
      </c>
    </row>
    <row r="6508" spans="1:6" s="74" customFormat="1" ht="15" x14ac:dyDescent="0.25">
      <c r="A6508" s="12" t="s">
        <v>13123</v>
      </c>
      <c r="B6508" s="26" t="s">
        <v>13124</v>
      </c>
      <c r="C6508" s="13" t="s">
        <v>142</v>
      </c>
      <c r="D6508" s="12"/>
      <c r="E6508" s="14">
        <v>700</v>
      </c>
      <c r="F6508" s="13" t="s">
        <v>163</v>
      </c>
    </row>
    <row r="6509" spans="1:6" s="74" customFormat="1" ht="15" x14ac:dyDescent="0.25">
      <c r="A6509" s="12" t="s">
        <v>13125</v>
      </c>
      <c r="B6509" s="26" t="s">
        <v>13126</v>
      </c>
      <c r="C6509" s="13" t="s">
        <v>142</v>
      </c>
      <c r="D6509" s="12"/>
      <c r="E6509" s="14">
        <v>100</v>
      </c>
      <c r="F6509" s="13" t="s">
        <v>163</v>
      </c>
    </row>
    <row r="6510" spans="1:6" s="74" customFormat="1" ht="15" x14ac:dyDescent="0.25">
      <c r="A6510" s="12" t="s">
        <v>13127</v>
      </c>
      <c r="B6510" s="26" t="s">
        <v>13128</v>
      </c>
      <c r="C6510" s="13" t="s">
        <v>142</v>
      </c>
      <c r="D6510" s="12"/>
      <c r="E6510" s="14">
        <v>100</v>
      </c>
      <c r="F6510" s="13" t="s">
        <v>163</v>
      </c>
    </row>
    <row r="6511" spans="1:6" s="74" customFormat="1" ht="15" x14ac:dyDescent="0.25">
      <c r="A6511" s="12" t="s">
        <v>13129</v>
      </c>
      <c r="B6511" s="26" t="s">
        <v>13130</v>
      </c>
      <c r="C6511" s="13" t="s">
        <v>142</v>
      </c>
      <c r="D6511" s="12"/>
      <c r="E6511" s="14">
        <v>1170</v>
      </c>
      <c r="F6511" s="13" t="s">
        <v>163</v>
      </c>
    </row>
    <row r="6512" spans="1:6" s="74" customFormat="1" ht="15" x14ac:dyDescent="0.25">
      <c r="A6512" s="12" t="s">
        <v>13131</v>
      </c>
      <c r="B6512" s="26" t="s">
        <v>13132</v>
      </c>
      <c r="C6512" s="13" t="s">
        <v>142</v>
      </c>
      <c r="D6512" s="12"/>
      <c r="E6512" s="14">
        <v>6</v>
      </c>
      <c r="F6512" s="13" t="s">
        <v>163</v>
      </c>
    </row>
    <row r="6513" spans="1:6" s="74" customFormat="1" ht="15" x14ac:dyDescent="0.25">
      <c r="A6513" s="12" t="s">
        <v>13133</v>
      </c>
      <c r="B6513" s="26" t="s">
        <v>13134</v>
      </c>
      <c r="C6513" s="13" t="s">
        <v>142</v>
      </c>
      <c r="D6513" s="12"/>
      <c r="E6513" s="14">
        <v>0</v>
      </c>
      <c r="F6513" s="13" t="s">
        <v>163</v>
      </c>
    </row>
    <row r="6514" spans="1:6" s="74" customFormat="1" ht="15" x14ac:dyDescent="0.25">
      <c r="A6514" s="12" t="s">
        <v>13135</v>
      </c>
      <c r="B6514" s="26" t="s">
        <v>13136</v>
      </c>
      <c r="C6514" s="13" t="s">
        <v>142</v>
      </c>
      <c r="D6514" s="12"/>
      <c r="E6514" s="14">
        <v>9</v>
      </c>
      <c r="F6514" s="13" t="s">
        <v>163</v>
      </c>
    </row>
    <row r="6515" spans="1:6" s="74" customFormat="1" ht="15" x14ac:dyDescent="0.25">
      <c r="A6515" s="12" t="s">
        <v>13137</v>
      </c>
      <c r="B6515" s="26" t="s">
        <v>13138</v>
      </c>
      <c r="C6515" s="13" t="s">
        <v>142</v>
      </c>
      <c r="D6515" s="12"/>
      <c r="E6515" s="14">
        <v>0</v>
      </c>
      <c r="F6515" s="13" t="s">
        <v>163</v>
      </c>
    </row>
    <row r="6516" spans="1:6" s="74" customFormat="1" ht="15" x14ac:dyDescent="0.25">
      <c r="A6516" s="12" t="s">
        <v>13139</v>
      </c>
      <c r="B6516" s="26" t="s">
        <v>13140</v>
      </c>
      <c r="C6516" s="13" t="s">
        <v>141</v>
      </c>
      <c r="D6516" s="12"/>
      <c r="E6516" s="14">
        <v>455</v>
      </c>
      <c r="F6516" s="13" t="s">
        <v>163</v>
      </c>
    </row>
    <row r="6517" spans="1:6" s="74" customFormat="1" ht="15" x14ac:dyDescent="0.25">
      <c r="A6517" s="12" t="s">
        <v>13141</v>
      </c>
      <c r="B6517" s="26" t="s">
        <v>13142</v>
      </c>
      <c r="C6517" s="13" t="s">
        <v>141</v>
      </c>
      <c r="D6517" s="13"/>
      <c r="E6517" s="14">
        <v>395</v>
      </c>
      <c r="F6517" s="13" t="s">
        <v>163</v>
      </c>
    </row>
    <row r="6518" spans="1:6" s="74" customFormat="1" ht="15" x14ac:dyDescent="0.25">
      <c r="A6518" s="12" t="s">
        <v>13143</v>
      </c>
      <c r="B6518" s="26" t="s">
        <v>13144</v>
      </c>
      <c r="C6518" s="13" t="s">
        <v>141</v>
      </c>
      <c r="D6518" s="12"/>
      <c r="E6518" s="14">
        <v>570</v>
      </c>
      <c r="F6518" s="13" t="s">
        <v>163</v>
      </c>
    </row>
    <row r="6519" spans="1:6" s="74" customFormat="1" ht="15" x14ac:dyDescent="0.25">
      <c r="A6519" s="12" t="s">
        <v>13145</v>
      </c>
      <c r="B6519" s="26" t="s">
        <v>13146</v>
      </c>
      <c r="C6519" s="13" t="s">
        <v>141</v>
      </c>
      <c r="D6519" s="12"/>
      <c r="E6519" s="14">
        <v>495</v>
      </c>
      <c r="F6519" s="13" t="s">
        <v>163</v>
      </c>
    </row>
    <row r="6520" spans="1:6" s="74" customFormat="1" ht="15" x14ac:dyDescent="0.25">
      <c r="A6520" s="12" t="s">
        <v>13147</v>
      </c>
      <c r="B6520" s="26" t="s">
        <v>13148</v>
      </c>
      <c r="C6520" s="13" t="s">
        <v>142</v>
      </c>
      <c r="D6520" s="12"/>
      <c r="E6520" s="14">
        <v>375</v>
      </c>
      <c r="F6520" s="13" t="s">
        <v>163</v>
      </c>
    </row>
    <row r="6521" spans="1:6" s="74" customFormat="1" ht="15" x14ac:dyDescent="0.25">
      <c r="A6521" s="12" t="s">
        <v>13149</v>
      </c>
      <c r="B6521" s="26" t="s">
        <v>13150</v>
      </c>
      <c r="C6521" s="13" t="s">
        <v>142</v>
      </c>
      <c r="D6521" s="12"/>
      <c r="E6521" s="14">
        <v>675</v>
      </c>
      <c r="F6521" s="13" t="s">
        <v>163</v>
      </c>
    </row>
    <row r="6522" spans="1:6" s="74" customFormat="1" ht="15" x14ac:dyDescent="0.25">
      <c r="A6522" s="12" t="s">
        <v>13151</v>
      </c>
      <c r="B6522" s="26" t="s">
        <v>13152</v>
      </c>
      <c r="C6522" s="13" t="s">
        <v>142</v>
      </c>
      <c r="D6522" s="12"/>
      <c r="E6522" s="14">
        <v>26</v>
      </c>
      <c r="F6522" s="13" t="s">
        <v>163</v>
      </c>
    </row>
    <row r="6523" spans="1:6" s="74" customFormat="1" ht="15" x14ac:dyDescent="0.25">
      <c r="A6523" s="26" t="s">
        <v>13153</v>
      </c>
      <c r="B6523" s="26" t="s">
        <v>13154</v>
      </c>
      <c r="C6523" s="73" t="s">
        <v>142</v>
      </c>
      <c r="D6523" s="26"/>
      <c r="E6523" s="17">
        <v>50</v>
      </c>
      <c r="F6523" s="73" t="s">
        <v>163</v>
      </c>
    </row>
    <row r="6524" spans="1:6" s="74" customFormat="1" ht="15" x14ac:dyDescent="0.25">
      <c r="A6524" s="12" t="s">
        <v>13155</v>
      </c>
      <c r="B6524" s="26" t="s">
        <v>13156</v>
      </c>
      <c r="C6524" s="13" t="s">
        <v>142</v>
      </c>
      <c r="D6524" s="12"/>
      <c r="E6524" s="14">
        <v>125</v>
      </c>
      <c r="F6524" s="13" t="s">
        <v>163</v>
      </c>
    </row>
    <row r="6525" spans="1:6" s="74" customFormat="1" ht="15" x14ac:dyDescent="0.25">
      <c r="A6525" s="12" t="s">
        <v>13157</v>
      </c>
      <c r="B6525" s="26" t="s">
        <v>13158</v>
      </c>
      <c r="C6525" s="13" t="s">
        <v>142</v>
      </c>
      <c r="D6525" s="12"/>
      <c r="E6525" s="14">
        <v>100</v>
      </c>
      <c r="F6525" s="13" t="s">
        <v>163</v>
      </c>
    </row>
    <row r="6526" spans="1:6" s="74" customFormat="1" ht="15" x14ac:dyDescent="0.25">
      <c r="A6526" s="12" t="s">
        <v>13159</v>
      </c>
      <c r="B6526" s="26" t="s">
        <v>13160</v>
      </c>
      <c r="C6526" s="13" t="s">
        <v>142</v>
      </c>
      <c r="D6526" s="12"/>
      <c r="E6526" s="14">
        <v>175</v>
      </c>
      <c r="F6526" s="13" t="s">
        <v>163</v>
      </c>
    </row>
    <row r="6527" spans="1:6" s="74" customFormat="1" ht="15" x14ac:dyDescent="0.25">
      <c r="A6527" s="12" t="s">
        <v>13161</v>
      </c>
      <c r="B6527" s="26" t="s">
        <v>13162</v>
      </c>
      <c r="C6527" s="13" t="s">
        <v>142</v>
      </c>
      <c r="D6527" s="12"/>
      <c r="E6527" s="14">
        <v>150</v>
      </c>
      <c r="F6527" s="13" t="s">
        <v>163</v>
      </c>
    </row>
    <row r="6528" spans="1:6" s="74" customFormat="1" ht="15" x14ac:dyDescent="0.25">
      <c r="A6528" s="12" t="s">
        <v>13163</v>
      </c>
      <c r="B6528" s="26" t="s">
        <v>13164</v>
      </c>
      <c r="C6528" s="13" t="s">
        <v>141</v>
      </c>
      <c r="D6528" s="12"/>
      <c r="E6528" s="14">
        <v>1190</v>
      </c>
      <c r="F6528" s="13" t="s">
        <v>163</v>
      </c>
    </row>
    <row r="6529" spans="1:6" s="74" customFormat="1" ht="15" x14ac:dyDescent="0.25">
      <c r="A6529" s="12" t="s">
        <v>13165</v>
      </c>
      <c r="B6529" s="26" t="s">
        <v>13166</v>
      </c>
      <c r="C6529" s="13" t="s">
        <v>141</v>
      </c>
      <c r="D6529" s="12"/>
      <c r="E6529" s="14">
        <v>1035</v>
      </c>
      <c r="F6529" s="13" t="s">
        <v>163</v>
      </c>
    </row>
    <row r="6530" spans="1:6" s="74" customFormat="1" ht="15" x14ac:dyDescent="0.25">
      <c r="A6530" s="12" t="s">
        <v>13167</v>
      </c>
      <c r="B6530" s="26" t="s">
        <v>13168</v>
      </c>
      <c r="C6530" s="13" t="s">
        <v>141</v>
      </c>
      <c r="D6530" s="12"/>
      <c r="E6530" s="14">
        <v>795</v>
      </c>
      <c r="F6530" s="13" t="s">
        <v>163</v>
      </c>
    </row>
    <row r="6531" spans="1:6" s="74" customFormat="1" ht="15" x14ac:dyDescent="0.25">
      <c r="A6531" s="12" t="s">
        <v>13169</v>
      </c>
      <c r="B6531" s="26" t="s">
        <v>13170</v>
      </c>
      <c r="C6531" s="13" t="s">
        <v>141</v>
      </c>
      <c r="D6531" s="13"/>
      <c r="E6531" s="14">
        <v>795</v>
      </c>
      <c r="F6531" s="37" t="s">
        <v>163</v>
      </c>
    </row>
    <row r="6532" spans="1:6" s="74" customFormat="1" ht="15" x14ac:dyDescent="0.25">
      <c r="A6532" s="12" t="s">
        <v>13171</v>
      </c>
      <c r="B6532" s="26" t="s">
        <v>13172</v>
      </c>
      <c r="C6532" s="13" t="s">
        <v>136</v>
      </c>
      <c r="D6532" s="12"/>
      <c r="E6532" s="14">
        <v>540</v>
      </c>
      <c r="F6532" s="13" t="s">
        <v>163</v>
      </c>
    </row>
    <row r="6533" spans="1:6" s="74" customFormat="1" ht="15" x14ac:dyDescent="0.25">
      <c r="A6533" s="12" t="s">
        <v>13173</v>
      </c>
      <c r="B6533" s="26" t="s">
        <v>13174</v>
      </c>
      <c r="C6533" s="13" t="s">
        <v>136</v>
      </c>
      <c r="D6533" s="13"/>
      <c r="E6533" s="14">
        <v>540</v>
      </c>
      <c r="F6533" s="37" t="s">
        <v>163</v>
      </c>
    </row>
    <row r="6534" spans="1:6" s="74" customFormat="1" ht="15" x14ac:dyDescent="0.25">
      <c r="A6534" s="12" t="s">
        <v>13175</v>
      </c>
      <c r="B6534" s="26" t="s">
        <v>13176</v>
      </c>
      <c r="C6534" s="13" t="s">
        <v>136</v>
      </c>
      <c r="D6534" s="12"/>
      <c r="E6534" s="14">
        <v>540</v>
      </c>
      <c r="F6534" s="13" t="s">
        <v>163</v>
      </c>
    </row>
    <row r="6535" spans="1:6" s="74" customFormat="1" ht="15" x14ac:dyDescent="0.25">
      <c r="A6535" s="12" t="s">
        <v>13177</v>
      </c>
      <c r="B6535" s="26" t="s">
        <v>13178</v>
      </c>
      <c r="C6535" s="13" t="s">
        <v>136</v>
      </c>
      <c r="D6535" s="13"/>
      <c r="E6535" s="14">
        <v>540</v>
      </c>
      <c r="F6535" s="37" t="s">
        <v>163</v>
      </c>
    </row>
    <row r="6536" spans="1:6" s="74" customFormat="1" ht="15" x14ac:dyDescent="0.25">
      <c r="A6536" s="12" t="s">
        <v>13179</v>
      </c>
      <c r="B6536" s="26" t="s">
        <v>13180</v>
      </c>
      <c r="C6536" s="13" t="s">
        <v>136</v>
      </c>
      <c r="D6536" s="12"/>
      <c r="E6536" s="14">
        <v>540</v>
      </c>
      <c r="F6536" s="13" t="s">
        <v>163</v>
      </c>
    </row>
    <row r="6537" spans="1:6" s="74" customFormat="1" ht="15" x14ac:dyDescent="0.25">
      <c r="A6537" s="12" t="s">
        <v>13181</v>
      </c>
      <c r="B6537" s="26" t="s">
        <v>13182</v>
      </c>
      <c r="C6537" s="13" t="s">
        <v>136</v>
      </c>
      <c r="D6537" s="13"/>
      <c r="E6537" s="14">
        <v>540</v>
      </c>
      <c r="F6537" s="37" t="s">
        <v>163</v>
      </c>
    </row>
    <row r="6538" spans="1:6" s="74" customFormat="1" ht="15" x14ac:dyDescent="0.25">
      <c r="A6538" s="12" t="s">
        <v>13183</v>
      </c>
      <c r="B6538" s="26" t="s">
        <v>13184</v>
      </c>
      <c r="C6538" s="13" t="s">
        <v>136</v>
      </c>
      <c r="D6538" s="12"/>
      <c r="E6538" s="14">
        <v>540</v>
      </c>
      <c r="F6538" s="13" t="s">
        <v>163</v>
      </c>
    </row>
    <row r="6539" spans="1:6" s="74" customFormat="1" ht="15" x14ac:dyDescent="0.25">
      <c r="A6539" s="12" t="s">
        <v>13185</v>
      </c>
      <c r="B6539" s="26" t="s">
        <v>13186</v>
      </c>
      <c r="C6539" s="13" t="s">
        <v>136</v>
      </c>
      <c r="D6539" s="13"/>
      <c r="E6539" s="14">
        <v>540</v>
      </c>
      <c r="F6539" s="37" t="s">
        <v>163</v>
      </c>
    </row>
    <row r="6540" spans="1:6" s="74" customFormat="1" ht="15" x14ac:dyDescent="0.25">
      <c r="A6540" s="15" t="s">
        <v>13187</v>
      </c>
      <c r="B6540" s="15" t="s">
        <v>13188</v>
      </c>
      <c r="C6540" s="16" t="s">
        <v>136</v>
      </c>
      <c r="D6540" s="16"/>
      <c r="E6540" s="17">
        <v>540</v>
      </c>
      <c r="F6540" s="18" t="s">
        <v>163</v>
      </c>
    </row>
    <row r="6541" spans="1:6" s="74" customFormat="1" ht="15" x14ac:dyDescent="0.25">
      <c r="A6541" s="12" t="s">
        <v>13189</v>
      </c>
      <c r="B6541" s="26" t="s">
        <v>13190</v>
      </c>
      <c r="C6541" s="13" t="s">
        <v>136</v>
      </c>
      <c r="D6541" s="12"/>
      <c r="E6541" s="14">
        <v>1100</v>
      </c>
      <c r="F6541" s="13" t="s">
        <v>163</v>
      </c>
    </row>
    <row r="6542" spans="1:6" s="74" customFormat="1" ht="15" x14ac:dyDescent="0.25">
      <c r="A6542" s="12" t="s">
        <v>13191</v>
      </c>
      <c r="B6542" s="26" t="s">
        <v>13192</v>
      </c>
      <c r="C6542" s="13" t="s">
        <v>136</v>
      </c>
      <c r="D6542" s="12"/>
      <c r="E6542" s="14">
        <v>1300</v>
      </c>
      <c r="F6542" s="13" t="s">
        <v>163</v>
      </c>
    </row>
    <row r="6543" spans="1:6" s="74" customFormat="1" ht="15" x14ac:dyDescent="0.25">
      <c r="A6543" s="12" t="s">
        <v>13193</v>
      </c>
      <c r="B6543" s="26" t="s">
        <v>13194</v>
      </c>
      <c r="C6543" s="13" t="s">
        <v>136</v>
      </c>
      <c r="D6543" s="12"/>
      <c r="E6543" s="14">
        <v>1700</v>
      </c>
      <c r="F6543" s="13" t="s">
        <v>163</v>
      </c>
    </row>
    <row r="6544" spans="1:6" s="74" customFormat="1" ht="15" x14ac:dyDescent="0.25">
      <c r="A6544" s="12" t="s">
        <v>13195</v>
      </c>
      <c r="B6544" s="26" t="s">
        <v>13196</v>
      </c>
      <c r="C6544" s="13" t="s">
        <v>136</v>
      </c>
      <c r="D6544" s="12"/>
      <c r="E6544" s="14">
        <v>2775</v>
      </c>
      <c r="F6544" s="13" t="s">
        <v>163</v>
      </c>
    </row>
    <row r="6545" spans="1:6" s="74" customFormat="1" ht="15" x14ac:dyDescent="0.25">
      <c r="A6545" s="12" t="s">
        <v>13197</v>
      </c>
      <c r="B6545" s="26" t="s">
        <v>13198</v>
      </c>
      <c r="C6545" s="13" t="s">
        <v>136</v>
      </c>
      <c r="D6545" s="13"/>
      <c r="E6545" s="14">
        <v>2775</v>
      </c>
      <c r="F6545" s="37" t="s">
        <v>163</v>
      </c>
    </row>
    <row r="6546" spans="1:6" s="74" customFormat="1" ht="15" x14ac:dyDescent="0.25">
      <c r="A6546" s="12" t="s">
        <v>13199</v>
      </c>
      <c r="B6546" s="26" t="s">
        <v>13200</v>
      </c>
      <c r="C6546" s="13" t="s">
        <v>136</v>
      </c>
      <c r="D6546" s="12"/>
      <c r="E6546" s="14">
        <v>3275</v>
      </c>
      <c r="F6546" s="13" t="s">
        <v>163</v>
      </c>
    </row>
    <row r="6547" spans="1:6" s="74" customFormat="1" ht="15" x14ac:dyDescent="0.25">
      <c r="A6547" s="12" t="s">
        <v>13201</v>
      </c>
      <c r="B6547" s="26" t="s">
        <v>13202</v>
      </c>
      <c r="C6547" s="13" t="s">
        <v>136</v>
      </c>
      <c r="D6547" s="13"/>
      <c r="E6547" s="14">
        <v>3275</v>
      </c>
      <c r="F6547" s="37" t="s">
        <v>163</v>
      </c>
    </row>
    <row r="6548" spans="1:6" s="74" customFormat="1" ht="15" x14ac:dyDescent="0.25">
      <c r="A6548" s="12" t="s">
        <v>13203</v>
      </c>
      <c r="B6548" s="26" t="s">
        <v>13204</v>
      </c>
      <c r="C6548" s="13" t="s">
        <v>141</v>
      </c>
      <c r="D6548" s="12"/>
      <c r="E6548" s="14">
        <v>745</v>
      </c>
      <c r="F6548" s="13" t="s">
        <v>163</v>
      </c>
    </row>
    <row r="6549" spans="1:6" s="74" customFormat="1" ht="15" x14ac:dyDescent="0.25">
      <c r="A6549" s="12" t="s">
        <v>13205</v>
      </c>
      <c r="B6549" s="26" t="s">
        <v>13206</v>
      </c>
      <c r="C6549" s="13" t="s">
        <v>141</v>
      </c>
      <c r="D6549" s="12"/>
      <c r="E6549" s="14">
        <v>695</v>
      </c>
      <c r="F6549" s="13" t="s">
        <v>163</v>
      </c>
    </row>
    <row r="6550" spans="1:6" s="74" customFormat="1" ht="15" x14ac:dyDescent="0.25">
      <c r="A6550" s="12" t="s">
        <v>13207</v>
      </c>
      <c r="B6550" s="26" t="s">
        <v>13208</v>
      </c>
      <c r="C6550" s="13" t="s">
        <v>136</v>
      </c>
      <c r="D6550" s="12"/>
      <c r="E6550" s="14">
        <v>2775</v>
      </c>
      <c r="F6550" s="13" t="s">
        <v>163</v>
      </c>
    </row>
    <row r="6551" spans="1:6" s="74" customFormat="1" ht="15" x14ac:dyDescent="0.25">
      <c r="A6551" s="12" t="s">
        <v>13209</v>
      </c>
      <c r="B6551" s="26" t="s">
        <v>13210</v>
      </c>
      <c r="C6551" s="13" t="s">
        <v>136</v>
      </c>
      <c r="D6551" s="13"/>
      <c r="E6551" s="14">
        <v>2775</v>
      </c>
      <c r="F6551" s="37" t="s">
        <v>163</v>
      </c>
    </row>
    <row r="6552" spans="1:6" s="74" customFormat="1" ht="15" x14ac:dyDescent="0.25">
      <c r="A6552" s="12" t="s">
        <v>13211</v>
      </c>
      <c r="B6552" s="26" t="s">
        <v>13212</v>
      </c>
      <c r="C6552" s="13" t="s">
        <v>136</v>
      </c>
      <c r="D6552" s="12"/>
      <c r="E6552" s="14">
        <v>3275</v>
      </c>
      <c r="F6552" s="13" t="s">
        <v>163</v>
      </c>
    </row>
    <row r="6553" spans="1:6" s="74" customFormat="1" ht="15" x14ac:dyDescent="0.25">
      <c r="A6553" s="12" t="s">
        <v>13213</v>
      </c>
      <c r="B6553" s="26" t="s">
        <v>13214</v>
      </c>
      <c r="C6553" s="13" t="s">
        <v>136</v>
      </c>
      <c r="D6553" s="13"/>
      <c r="E6553" s="14">
        <v>3275</v>
      </c>
      <c r="F6553" s="37" t="s">
        <v>163</v>
      </c>
    </row>
    <row r="6554" spans="1:6" s="74" customFormat="1" ht="15" x14ac:dyDescent="0.25">
      <c r="A6554" s="12" t="s">
        <v>13215</v>
      </c>
      <c r="B6554" s="26" t="s">
        <v>13216</v>
      </c>
      <c r="C6554" s="13" t="s">
        <v>136</v>
      </c>
      <c r="D6554" s="12"/>
      <c r="E6554" s="14">
        <v>2775</v>
      </c>
      <c r="F6554" s="13" t="s">
        <v>163</v>
      </c>
    </row>
    <row r="6555" spans="1:6" s="74" customFormat="1" ht="15" x14ac:dyDescent="0.25">
      <c r="A6555" s="12" t="s">
        <v>13217</v>
      </c>
      <c r="B6555" s="26" t="s">
        <v>13218</v>
      </c>
      <c r="C6555" s="13" t="s">
        <v>136</v>
      </c>
      <c r="D6555" s="13"/>
      <c r="E6555" s="14">
        <v>2775</v>
      </c>
      <c r="F6555" s="37" t="s">
        <v>163</v>
      </c>
    </row>
    <row r="6556" spans="1:6" s="74" customFormat="1" ht="15" x14ac:dyDescent="0.25">
      <c r="A6556" s="12" t="s">
        <v>13219</v>
      </c>
      <c r="B6556" s="26" t="s">
        <v>13220</v>
      </c>
      <c r="C6556" s="13" t="s">
        <v>136</v>
      </c>
      <c r="D6556" s="12"/>
      <c r="E6556" s="14">
        <v>3275</v>
      </c>
      <c r="F6556" s="13" t="s">
        <v>163</v>
      </c>
    </row>
    <row r="6557" spans="1:6" s="74" customFormat="1" ht="15" x14ac:dyDescent="0.25">
      <c r="A6557" s="12" t="s">
        <v>13221</v>
      </c>
      <c r="B6557" s="26" t="s">
        <v>13222</v>
      </c>
      <c r="C6557" s="13" t="s">
        <v>136</v>
      </c>
      <c r="D6557" s="13"/>
      <c r="E6557" s="14">
        <v>3275</v>
      </c>
      <c r="F6557" s="37" t="s">
        <v>163</v>
      </c>
    </row>
    <row r="6558" spans="1:6" s="74" customFormat="1" ht="15" x14ac:dyDescent="0.25">
      <c r="A6558" s="12" t="s">
        <v>13223</v>
      </c>
      <c r="B6558" s="26" t="s">
        <v>13224</v>
      </c>
      <c r="C6558" s="13" t="s">
        <v>136</v>
      </c>
      <c r="D6558" s="12"/>
      <c r="E6558" s="14">
        <v>1800</v>
      </c>
      <c r="F6558" s="13" t="s">
        <v>163</v>
      </c>
    </row>
    <row r="6559" spans="1:6" s="74" customFormat="1" ht="15" x14ac:dyDescent="0.25">
      <c r="A6559" s="12" t="s">
        <v>13225</v>
      </c>
      <c r="B6559" s="26" t="s">
        <v>13226</v>
      </c>
      <c r="C6559" s="13" t="s">
        <v>136</v>
      </c>
      <c r="D6559" s="13"/>
      <c r="E6559" s="14">
        <v>1800</v>
      </c>
      <c r="F6559" s="37" t="s">
        <v>163</v>
      </c>
    </row>
    <row r="6560" spans="1:6" s="74" customFormat="1" ht="15" x14ac:dyDescent="0.25">
      <c r="A6560" s="12" t="s">
        <v>13227</v>
      </c>
      <c r="B6560" s="26" t="s">
        <v>13228</v>
      </c>
      <c r="C6560" s="13" t="s">
        <v>136</v>
      </c>
      <c r="D6560" s="12"/>
      <c r="E6560" s="14">
        <v>2100</v>
      </c>
      <c r="F6560" s="13" t="s">
        <v>163</v>
      </c>
    </row>
    <row r="6561" spans="1:6" s="74" customFormat="1" ht="15" x14ac:dyDescent="0.25">
      <c r="A6561" s="12" t="s">
        <v>13229</v>
      </c>
      <c r="B6561" s="26" t="s">
        <v>13230</v>
      </c>
      <c r="C6561" s="13" t="s">
        <v>136</v>
      </c>
      <c r="D6561" s="13"/>
      <c r="E6561" s="14">
        <v>2100</v>
      </c>
      <c r="F6561" s="37" t="s">
        <v>163</v>
      </c>
    </row>
    <row r="6562" spans="1:6" s="74" customFormat="1" ht="15" x14ac:dyDescent="0.25">
      <c r="A6562" s="12" t="s">
        <v>13231</v>
      </c>
      <c r="B6562" s="26" t="s">
        <v>13232</v>
      </c>
      <c r="C6562" s="13" t="s">
        <v>136</v>
      </c>
      <c r="D6562" s="12"/>
      <c r="E6562" s="14">
        <v>1800</v>
      </c>
      <c r="F6562" s="13" t="s">
        <v>163</v>
      </c>
    </row>
    <row r="6563" spans="1:6" s="74" customFormat="1" ht="15" x14ac:dyDescent="0.25">
      <c r="A6563" s="12" t="s">
        <v>13233</v>
      </c>
      <c r="B6563" s="26" t="s">
        <v>13234</v>
      </c>
      <c r="C6563" s="13" t="s">
        <v>136</v>
      </c>
      <c r="D6563" s="13"/>
      <c r="E6563" s="14">
        <v>1800</v>
      </c>
      <c r="F6563" s="37" t="s">
        <v>163</v>
      </c>
    </row>
    <row r="6564" spans="1:6" s="74" customFormat="1" ht="15" x14ac:dyDescent="0.25">
      <c r="A6564" s="12" t="s">
        <v>13235</v>
      </c>
      <c r="B6564" s="26" t="s">
        <v>13236</v>
      </c>
      <c r="C6564" s="13" t="s">
        <v>136</v>
      </c>
      <c r="D6564" s="12"/>
      <c r="E6564" s="14">
        <v>2100</v>
      </c>
      <c r="F6564" s="13" t="s">
        <v>163</v>
      </c>
    </row>
    <row r="6565" spans="1:6" s="74" customFormat="1" ht="15" x14ac:dyDescent="0.25">
      <c r="A6565" s="12" t="s">
        <v>13237</v>
      </c>
      <c r="B6565" s="26" t="s">
        <v>13238</v>
      </c>
      <c r="C6565" s="13" t="s">
        <v>136</v>
      </c>
      <c r="D6565" s="13"/>
      <c r="E6565" s="14">
        <v>2100</v>
      </c>
      <c r="F6565" s="37" t="s">
        <v>163</v>
      </c>
    </row>
    <row r="6566" spans="1:6" s="74" customFormat="1" ht="15" x14ac:dyDescent="0.25">
      <c r="A6566" s="12" t="s">
        <v>13239</v>
      </c>
      <c r="B6566" s="26" t="s">
        <v>13240</v>
      </c>
      <c r="C6566" s="13" t="s">
        <v>136</v>
      </c>
      <c r="D6566" s="12"/>
      <c r="E6566" s="14">
        <v>1800</v>
      </c>
      <c r="F6566" s="13" t="s">
        <v>163</v>
      </c>
    </row>
    <row r="6567" spans="1:6" s="74" customFormat="1" ht="15" x14ac:dyDescent="0.25">
      <c r="A6567" s="12" t="s">
        <v>13241</v>
      </c>
      <c r="B6567" s="26" t="s">
        <v>13242</v>
      </c>
      <c r="C6567" s="13" t="s">
        <v>136</v>
      </c>
      <c r="D6567" s="13"/>
      <c r="E6567" s="14">
        <v>1800</v>
      </c>
      <c r="F6567" s="37" t="s">
        <v>163</v>
      </c>
    </row>
    <row r="6568" spans="1:6" s="74" customFormat="1" ht="15" x14ac:dyDescent="0.25">
      <c r="A6568" s="12" t="s">
        <v>13243</v>
      </c>
      <c r="B6568" s="26" t="s">
        <v>13244</v>
      </c>
      <c r="C6568" s="13" t="s">
        <v>136</v>
      </c>
      <c r="D6568" s="12"/>
      <c r="E6568" s="14">
        <v>2100</v>
      </c>
      <c r="F6568" s="13" t="s">
        <v>163</v>
      </c>
    </row>
    <row r="6569" spans="1:6" s="74" customFormat="1" ht="15" x14ac:dyDescent="0.25">
      <c r="A6569" s="12" t="s">
        <v>13245</v>
      </c>
      <c r="B6569" s="26" t="s">
        <v>13246</v>
      </c>
      <c r="C6569" s="13" t="s">
        <v>136</v>
      </c>
      <c r="D6569" s="13"/>
      <c r="E6569" s="14">
        <v>2100</v>
      </c>
      <c r="F6569" s="37" t="s">
        <v>163</v>
      </c>
    </row>
    <row r="6570" spans="1:6" s="74" customFormat="1" ht="15" x14ac:dyDescent="0.25">
      <c r="A6570" s="12" t="s">
        <v>13247</v>
      </c>
      <c r="B6570" s="26" t="s">
        <v>13248</v>
      </c>
      <c r="C6570" s="13" t="s">
        <v>141</v>
      </c>
      <c r="D6570" s="13"/>
      <c r="E6570" s="14">
        <v>3245</v>
      </c>
      <c r="F6570" s="13" t="s">
        <v>163</v>
      </c>
    </row>
    <row r="6571" spans="1:6" s="74" customFormat="1" ht="15" x14ac:dyDescent="0.25">
      <c r="A6571" s="12" t="s">
        <v>13249</v>
      </c>
      <c r="B6571" s="26" t="s">
        <v>13250</v>
      </c>
      <c r="C6571" s="13" t="s">
        <v>141</v>
      </c>
      <c r="D6571" s="12"/>
      <c r="E6571" s="14">
        <v>2820</v>
      </c>
      <c r="F6571" s="13" t="s">
        <v>163</v>
      </c>
    </row>
    <row r="6572" spans="1:6" s="74" customFormat="1" ht="15" x14ac:dyDescent="0.25">
      <c r="A6572" s="12" t="s">
        <v>13251</v>
      </c>
      <c r="B6572" s="12" t="s">
        <v>13252</v>
      </c>
      <c r="C6572" s="13" t="s">
        <v>141</v>
      </c>
      <c r="D6572" s="12"/>
      <c r="E6572" s="14">
        <v>100</v>
      </c>
      <c r="F6572" s="13" t="s">
        <v>163</v>
      </c>
    </row>
    <row r="6573" spans="1:6" s="74" customFormat="1" ht="15" x14ac:dyDescent="0.25">
      <c r="A6573" s="12" t="s">
        <v>13253</v>
      </c>
      <c r="B6573" s="12" t="s">
        <v>13254</v>
      </c>
      <c r="C6573" s="13" t="s">
        <v>141</v>
      </c>
      <c r="D6573" s="13"/>
      <c r="E6573" s="14">
        <v>100</v>
      </c>
      <c r="F6573" s="13" t="s">
        <v>163</v>
      </c>
    </row>
    <row r="6574" spans="1:6" s="74" customFormat="1" ht="15" x14ac:dyDescent="0.25">
      <c r="A6574" s="12" t="s">
        <v>13255</v>
      </c>
      <c r="B6574" s="12" t="s">
        <v>13256</v>
      </c>
      <c r="C6574" s="13" t="s">
        <v>141</v>
      </c>
      <c r="D6574" s="12"/>
      <c r="E6574" s="14">
        <v>125</v>
      </c>
      <c r="F6574" s="13" t="s">
        <v>163</v>
      </c>
    </row>
    <row r="6575" spans="1:6" s="74" customFormat="1" ht="15" x14ac:dyDescent="0.25">
      <c r="A6575" s="12" t="s">
        <v>13257</v>
      </c>
      <c r="B6575" s="12" t="s">
        <v>13258</v>
      </c>
      <c r="C6575" s="13" t="s">
        <v>141</v>
      </c>
      <c r="D6575" s="13"/>
      <c r="E6575" s="14">
        <v>125</v>
      </c>
      <c r="F6575" s="13" t="s">
        <v>163</v>
      </c>
    </row>
    <row r="6576" spans="1:6" s="74" customFormat="1" ht="15" x14ac:dyDescent="0.25">
      <c r="A6576" s="12" t="s">
        <v>13259</v>
      </c>
      <c r="B6576" s="12" t="s">
        <v>13260</v>
      </c>
      <c r="C6576" s="13" t="s">
        <v>141</v>
      </c>
      <c r="D6576" s="12"/>
      <c r="E6576" s="14">
        <v>170</v>
      </c>
      <c r="F6576" s="13" t="s">
        <v>163</v>
      </c>
    </row>
    <row r="6577" spans="1:6" s="74" customFormat="1" ht="15" x14ac:dyDescent="0.25">
      <c r="A6577" s="12" t="s">
        <v>13261</v>
      </c>
      <c r="B6577" s="12" t="s">
        <v>13262</v>
      </c>
      <c r="C6577" s="13" t="s">
        <v>141</v>
      </c>
      <c r="D6577" s="13"/>
      <c r="E6577" s="14">
        <v>170</v>
      </c>
      <c r="F6577" s="13" t="s">
        <v>163</v>
      </c>
    </row>
    <row r="6578" spans="1:6" s="74" customFormat="1" ht="15" x14ac:dyDescent="0.25">
      <c r="A6578" s="12" t="s">
        <v>13263</v>
      </c>
      <c r="B6578" s="26" t="s">
        <v>13264</v>
      </c>
      <c r="C6578" s="13" t="s">
        <v>141</v>
      </c>
      <c r="D6578" s="12"/>
      <c r="E6578" s="14">
        <v>1190</v>
      </c>
      <c r="F6578" s="13" t="s">
        <v>163</v>
      </c>
    </row>
    <row r="6579" spans="1:6" s="74" customFormat="1" ht="15" x14ac:dyDescent="0.25">
      <c r="A6579" s="12" t="s">
        <v>13265</v>
      </c>
      <c r="B6579" s="26" t="s">
        <v>13266</v>
      </c>
      <c r="C6579" s="13" t="s">
        <v>141</v>
      </c>
      <c r="D6579" s="12"/>
      <c r="E6579" s="14">
        <v>1035</v>
      </c>
      <c r="F6579" s="13" t="s">
        <v>163</v>
      </c>
    </row>
    <row r="6580" spans="1:6" s="74" customFormat="1" ht="15" x14ac:dyDescent="0.25">
      <c r="A6580" s="12" t="s">
        <v>13267</v>
      </c>
      <c r="B6580" s="12" t="s">
        <v>13268</v>
      </c>
      <c r="C6580" s="13" t="s">
        <v>141</v>
      </c>
      <c r="D6580" s="12"/>
      <c r="E6580" s="14">
        <v>295</v>
      </c>
      <c r="F6580" s="13" t="s">
        <v>163</v>
      </c>
    </row>
    <row r="6581" spans="1:6" s="74" customFormat="1" ht="15" x14ac:dyDescent="0.25">
      <c r="A6581" s="12" t="s">
        <v>13269</v>
      </c>
      <c r="B6581" s="12" t="s">
        <v>13270</v>
      </c>
      <c r="C6581" s="13" t="s">
        <v>141</v>
      </c>
      <c r="D6581" s="12"/>
      <c r="E6581" s="14">
        <v>255</v>
      </c>
      <c r="F6581" s="13" t="s">
        <v>163</v>
      </c>
    </row>
    <row r="6582" spans="1:6" s="74" customFormat="1" ht="15" x14ac:dyDescent="0.25">
      <c r="A6582" s="12" t="s">
        <v>13271</v>
      </c>
      <c r="B6582" s="12" t="s">
        <v>13272</v>
      </c>
      <c r="C6582" s="13" t="s">
        <v>141</v>
      </c>
      <c r="D6582" s="12"/>
      <c r="E6582" s="14">
        <v>335</v>
      </c>
      <c r="F6582" s="13" t="s">
        <v>163</v>
      </c>
    </row>
    <row r="6583" spans="1:6" s="74" customFormat="1" ht="15" x14ac:dyDescent="0.25">
      <c r="A6583" s="12" t="s">
        <v>13273</v>
      </c>
      <c r="B6583" s="12" t="s">
        <v>13274</v>
      </c>
      <c r="C6583" s="13" t="s">
        <v>141</v>
      </c>
      <c r="D6583" s="12"/>
      <c r="E6583" s="14">
        <v>290</v>
      </c>
      <c r="F6583" s="13" t="s">
        <v>163</v>
      </c>
    </row>
    <row r="6584" spans="1:6" s="74" customFormat="1" ht="15" x14ac:dyDescent="0.25">
      <c r="A6584" s="12" t="s">
        <v>13275</v>
      </c>
      <c r="B6584" s="12" t="s">
        <v>13276</v>
      </c>
      <c r="C6584" s="13" t="s">
        <v>141</v>
      </c>
      <c r="D6584" s="12"/>
      <c r="E6584" s="14">
        <v>1120</v>
      </c>
      <c r="F6584" s="13" t="s">
        <v>163</v>
      </c>
    </row>
    <row r="6585" spans="1:6" s="74" customFormat="1" ht="15" x14ac:dyDescent="0.25">
      <c r="A6585" s="12" t="s">
        <v>13277</v>
      </c>
      <c r="B6585" s="12" t="s">
        <v>13278</v>
      </c>
      <c r="C6585" s="13" t="s">
        <v>141</v>
      </c>
      <c r="D6585" s="12"/>
      <c r="E6585" s="14">
        <v>975</v>
      </c>
      <c r="F6585" s="13" t="s">
        <v>163</v>
      </c>
    </row>
    <row r="6586" spans="1:6" s="74" customFormat="1" ht="15" x14ac:dyDescent="0.25">
      <c r="A6586" s="12" t="s">
        <v>13279</v>
      </c>
      <c r="B6586" s="12" t="s">
        <v>13280</v>
      </c>
      <c r="C6586" s="13" t="s">
        <v>141</v>
      </c>
      <c r="D6586" s="12"/>
      <c r="E6586" s="14">
        <v>1495</v>
      </c>
      <c r="F6586" s="13" t="s">
        <v>163</v>
      </c>
    </row>
    <row r="6587" spans="1:6" s="74" customFormat="1" ht="15" x14ac:dyDescent="0.25">
      <c r="A6587" s="12" t="s">
        <v>13281</v>
      </c>
      <c r="B6587" s="12" t="s">
        <v>13282</v>
      </c>
      <c r="C6587" s="13" t="s">
        <v>141</v>
      </c>
      <c r="D6587" s="12"/>
      <c r="E6587" s="14">
        <v>1300</v>
      </c>
      <c r="F6587" s="13" t="s">
        <v>163</v>
      </c>
    </row>
    <row r="6588" spans="1:6" s="74" customFormat="1" ht="15" x14ac:dyDescent="0.25">
      <c r="A6588" s="12" t="s">
        <v>13283</v>
      </c>
      <c r="B6588" s="26" t="s">
        <v>13284</v>
      </c>
      <c r="C6588" s="13" t="s">
        <v>141</v>
      </c>
      <c r="D6588" s="12"/>
      <c r="E6588" s="14">
        <v>70</v>
      </c>
      <c r="F6588" s="13" t="s">
        <v>163</v>
      </c>
    </row>
    <row r="6589" spans="1:6" s="74" customFormat="1" ht="15" x14ac:dyDescent="0.25">
      <c r="A6589" s="12" t="s">
        <v>13285</v>
      </c>
      <c r="B6589" s="26" t="s">
        <v>13286</v>
      </c>
      <c r="C6589" s="13" t="s">
        <v>141</v>
      </c>
      <c r="D6589" s="12"/>
      <c r="E6589" s="14">
        <v>70</v>
      </c>
      <c r="F6589" s="13" t="s">
        <v>163</v>
      </c>
    </row>
    <row r="6590" spans="1:6" s="74" customFormat="1" ht="15" x14ac:dyDescent="0.25">
      <c r="A6590" s="12" t="s">
        <v>13287</v>
      </c>
      <c r="B6590" s="26" t="s">
        <v>13288</v>
      </c>
      <c r="C6590" s="13" t="s">
        <v>142</v>
      </c>
      <c r="D6590" s="12"/>
      <c r="E6590" s="14">
        <v>70</v>
      </c>
      <c r="F6590" s="13" t="s">
        <v>163</v>
      </c>
    </row>
    <row r="6591" spans="1:6" s="74" customFormat="1" ht="15" x14ac:dyDescent="0.25">
      <c r="A6591" s="12" t="s">
        <v>13289</v>
      </c>
      <c r="B6591" s="26" t="s">
        <v>13290</v>
      </c>
      <c r="C6591" s="13" t="s">
        <v>141</v>
      </c>
      <c r="D6591" s="12"/>
      <c r="E6591" s="14">
        <v>1220</v>
      </c>
      <c r="F6591" s="13" t="s">
        <v>163</v>
      </c>
    </row>
    <row r="6592" spans="1:6" s="74" customFormat="1" ht="15" x14ac:dyDescent="0.25">
      <c r="A6592" s="12" t="s">
        <v>13291</v>
      </c>
      <c r="B6592" s="26" t="s">
        <v>13292</v>
      </c>
      <c r="C6592" s="13" t="s">
        <v>141</v>
      </c>
      <c r="D6592" s="12"/>
      <c r="E6592" s="14">
        <v>770</v>
      </c>
      <c r="F6592" s="13" t="s">
        <v>163</v>
      </c>
    </row>
    <row r="6593" spans="1:6" s="74" customFormat="1" ht="15" x14ac:dyDescent="0.25">
      <c r="A6593" s="12" t="s">
        <v>13293</v>
      </c>
      <c r="B6593" s="26" t="s">
        <v>13294</v>
      </c>
      <c r="C6593" s="13" t="s">
        <v>136</v>
      </c>
      <c r="D6593" s="12"/>
      <c r="E6593" s="14">
        <v>7103</v>
      </c>
      <c r="F6593" s="13" t="s">
        <v>163</v>
      </c>
    </row>
    <row r="6594" spans="1:6" s="74" customFormat="1" ht="15" x14ac:dyDescent="0.25">
      <c r="A6594" s="12" t="s">
        <v>13295</v>
      </c>
      <c r="B6594" s="26" t="s">
        <v>13296</v>
      </c>
      <c r="C6594" s="13" t="s">
        <v>136</v>
      </c>
      <c r="D6594" s="12"/>
      <c r="E6594" s="14">
        <v>28827</v>
      </c>
      <c r="F6594" s="13" t="s">
        <v>163</v>
      </c>
    </row>
    <row r="6595" spans="1:6" s="74" customFormat="1" ht="15" x14ac:dyDescent="0.25">
      <c r="A6595" s="12" t="s">
        <v>13297</v>
      </c>
      <c r="B6595" s="26" t="s">
        <v>13298</v>
      </c>
      <c r="C6595" s="13" t="s">
        <v>136</v>
      </c>
      <c r="D6595" s="12"/>
      <c r="E6595" s="14">
        <v>22757</v>
      </c>
      <c r="F6595" s="13" t="s">
        <v>163</v>
      </c>
    </row>
    <row r="6596" spans="1:6" s="74" customFormat="1" ht="15" x14ac:dyDescent="0.25">
      <c r="A6596" s="12" t="s">
        <v>13299</v>
      </c>
      <c r="B6596" s="26" t="s">
        <v>13300</v>
      </c>
      <c r="C6596" s="13" t="s">
        <v>136</v>
      </c>
      <c r="D6596" s="12"/>
      <c r="E6596" s="14">
        <v>31170</v>
      </c>
      <c r="F6596" s="13" t="s">
        <v>163</v>
      </c>
    </row>
    <row r="6597" spans="1:6" s="74" customFormat="1" ht="15" x14ac:dyDescent="0.25">
      <c r="A6597" s="12" t="s">
        <v>13301</v>
      </c>
      <c r="B6597" s="26" t="s">
        <v>13302</v>
      </c>
      <c r="C6597" s="13" t="s">
        <v>136</v>
      </c>
      <c r="D6597" s="12"/>
      <c r="E6597" s="14">
        <v>0</v>
      </c>
      <c r="F6597" s="13" t="s">
        <v>163</v>
      </c>
    </row>
    <row r="6598" spans="1:6" s="74" customFormat="1" ht="15" x14ac:dyDescent="0.25">
      <c r="A6598" s="12" t="s">
        <v>13303</v>
      </c>
      <c r="B6598" s="26" t="s">
        <v>13304</v>
      </c>
      <c r="C6598" s="13" t="s">
        <v>136</v>
      </c>
      <c r="D6598" s="12"/>
      <c r="E6598" s="14">
        <v>0</v>
      </c>
      <c r="F6598" s="13" t="s">
        <v>163</v>
      </c>
    </row>
    <row r="6599" spans="1:6" s="74" customFormat="1" ht="15" x14ac:dyDescent="0.25">
      <c r="A6599" s="12" t="s">
        <v>13305</v>
      </c>
      <c r="B6599" s="26" t="s">
        <v>13306</v>
      </c>
      <c r="C6599" s="13" t="s">
        <v>141</v>
      </c>
      <c r="D6599" s="12"/>
      <c r="E6599" s="14">
        <v>300</v>
      </c>
      <c r="F6599" s="13" t="s">
        <v>163</v>
      </c>
    </row>
    <row r="6600" spans="1:6" s="74" customFormat="1" ht="15" x14ac:dyDescent="0.25">
      <c r="A6600" s="12" t="s">
        <v>13307</v>
      </c>
      <c r="B6600" s="26" t="s">
        <v>13308</v>
      </c>
      <c r="C6600" s="13" t="s">
        <v>141</v>
      </c>
      <c r="D6600" s="12"/>
      <c r="E6600" s="14">
        <v>300</v>
      </c>
      <c r="F6600" s="13" t="s">
        <v>163</v>
      </c>
    </row>
    <row r="6601" spans="1:6" s="74" customFormat="1" ht="15" x14ac:dyDescent="0.25">
      <c r="A6601" s="12" t="s">
        <v>13309</v>
      </c>
      <c r="B6601" s="44" t="s">
        <v>13310</v>
      </c>
      <c r="C6601" s="13" t="s">
        <v>141</v>
      </c>
      <c r="D6601" s="12"/>
      <c r="E6601" s="14">
        <v>675</v>
      </c>
      <c r="F6601" s="13" t="s">
        <v>163</v>
      </c>
    </row>
    <row r="6602" spans="1:6" s="74" customFormat="1" ht="15" x14ac:dyDescent="0.25">
      <c r="A6602" s="12" t="s">
        <v>13311</v>
      </c>
      <c r="B6602" s="26" t="s">
        <v>13312</v>
      </c>
      <c r="C6602" s="13" t="s">
        <v>141</v>
      </c>
      <c r="D6602" s="12"/>
      <c r="E6602" s="14">
        <v>450</v>
      </c>
      <c r="F6602" s="13" t="s">
        <v>163</v>
      </c>
    </row>
    <row r="6603" spans="1:6" s="74" customFormat="1" ht="15" x14ac:dyDescent="0.25">
      <c r="A6603" s="12" t="s">
        <v>13313</v>
      </c>
      <c r="B6603" s="26" t="s">
        <v>13314</v>
      </c>
      <c r="C6603" s="13" t="s">
        <v>142</v>
      </c>
      <c r="D6603" s="12"/>
      <c r="E6603" s="14">
        <v>320</v>
      </c>
      <c r="F6603" s="13" t="s">
        <v>163</v>
      </c>
    </row>
    <row r="6604" spans="1:6" s="74" customFormat="1" ht="15" x14ac:dyDescent="0.25">
      <c r="A6604" s="12" t="s">
        <v>13315</v>
      </c>
      <c r="B6604" s="12" t="s">
        <v>13316</v>
      </c>
      <c r="C6604" s="13" t="s">
        <v>137</v>
      </c>
      <c r="D6604" s="13"/>
      <c r="E6604" s="14">
        <v>0</v>
      </c>
      <c r="F6604" s="13" t="s">
        <v>163</v>
      </c>
    </row>
    <row r="6605" spans="1:6" s="74" customFormat="1" ht="15" x14ac:dyDescent="0.25">
      <c r="A6605" s="12" t="s">
        <v>13317</v>
      </c>
      <c r="B6605" s="26" t="s">
        <v>13318</v>
      </c>
      <c r="C6605" s="13" t="s">
        <v>136</v>
      </c>
      <c r="D6605" s="12"/>
      <c r="E6605" s="14">
        <v>0</v>
      </c>
      <c r="F6605" s="13" t="s">
        <v>163</v>
      </c>
    </row>
    <row r="6606" spans="1:6" s="74" customFormat="1" ht="15" x14ac:dyDescent="0.25">
      <c r="A6606" s="12" t="s">
        <v>13319</v>
      </c>
      <c r="B6606" s="44" t="s">
        <v>13320</v>
      </c>
      <c r="C6606" s="13" t="s">
        <v>136</v>
      </c>
      <c r="D6606" s="13"/>
      <c r="E6606" s="14">
        <v>0</v>
      </c>
      <c r="F6606" s="37" t="s">
        <v>163</v>
      </c>
    </row>
    <row r="6607" spans="1:6" s="74" customFormat="1" ht="15" x14ac:dyDescent="0.25">
      <c r="A6607" s="12" t="s">
        <v>13321</v>
      </c>
      <c r="B6607" s="12" t="s">
        <v>13322</v>
      </c>
      <c r="C6607" s="13" t="s">
        <v>137</v>
      </c>
      <c r="D6607" s="13"/>
      <c r="E6607" s="14">
        <v>0</v>
      </c>
      <c r="F6607" s="13" t="s">
        <v>163</v>
      </c>
    </row>
    <row r="6608" spans="1:6" s="74" customFormat="1" ht="15" x14ac:dyDescent="0.25">
      <c r="A6608" s="12" t="s">
        <v>13323</v>
      </c>
      <c r="B6608" s="26" t="s">
        <v>13324</v>
      </c>
      <c r="C6608" s="13" t="s">
        <v>136</v>
      </c>
      <c r="D6608" s="12"/>
      <c r="E6608" s="14">
        <v>0</v>
      </c>
      <c r="F6608" s="13" t="s">
        <v>163</v>
      </c>
    </row>
    <row r="6609" spans="1:6" s="74" customFormat="1" ht="15" x14ac:dyDescent="0.25">
      <c r="A6609" s="12" t="s">
        <v>13325</v>
      </c>
      <c r="B6609" s="44" t="s">
        <v>13326</v>
      </c>
      <c r="C6609" s="13" t="s">
        <v>136</v>
      </c>
      <c r="D6609" s="13"/>
      <c r="E6609" s="14">
        <v>0</v>
      </c>
      <c r="F6609" s="37" t="s">
        <v>163</v>
      </c>
    </row>
    <row r="6610" spans="1:6" s="74" customFormat="1" ht="15" x14ac:dyDescent="0.25">
      <c r="A6610" s="12" t="s">
        <v>13327</v>
      </c>
      <c r="B6610" s="26" t="s">
        <v>13328</v>
      </c>
      <c r="C6610" s="13" t="s">
        <v>136</v>
      </c>
      <c r="D6610" s="12"/>
      <c r="E6610" s="14">
        <v>0</v>
      </c>
      <c r="F6610" s="13" t="s">
        <v>163</v>
      </c>
    </row>
    <row r="6611" spans="1:6" s="74" customFormat="1" ht="15" x14ac:dyDescent="0.25">
      <c r="A6611" s="12" t="s">
        <v>13329</v>
      </c>
      <c r="B6611" s="44" t="s">
        <v>13330</v>
      </c>
      <c r="C6611" s="13" t="s">
        <v>136</v>
      </c>
      <c r="D6611" s="13"/>
      <c r="E6611" s="14">
        <v>0</v>
      </c>
      <c r="F6611" s="37" t="s">
        <v>163</v>
      </c>
    </row>
    <row r="6612" spans="1:6" s="74" customFormat="1" ht="15" x14ac:dyDescent="0.25">
      <c r="A6612" s="12" t="s">
        <v>13331</v>
      </c>
      <c r="B6612" s="26" t="s">
        <v>13332</v>
      </c>
      <c r="C6612" s="13" t="s">
        <v>136</v>
      </c>
      <c r="D6612" s="12"/>
      <c r="E6612" s="14">
        <v>0</v>
      </c>
      <c r="F6612" s="13" t="s">
        <v>163</v>
      </c>
    </row>
    <row r="6613" spans="1:6" s="74" customFormat="1" ht="15" x14ac:dyDescent="0.25">
      <c r="A6613" s="12" t="s">
        <v>13333</v>
      </c>
      <c r="B6613" s="44" t="s">
        <v>13334</v>
      </c>
      <c r="C6613" s="13" t="s">
        <v>136</v>
      </c>
      <c r="D6613" s="13"/>
      <c r="E6613" s="14">
        <v>0</v>
      </c>
      <c r="F6613" s="37" t="s">
        <v>163</v>
      </c>
    </row>
    <row r="6614" spans="1:6" s="74" customFormat="1" ht="15" x14ac:dyDescent="0.25">
      <c r="A6614" s="12" t="s">
        <v>13335</v>
      </c>
      <c r="B6614" s="26" t="s">
        <v>13336</v>
      </c>
      <c r="C6614" s="13" t="s">
        <v>136</v>
      </c>
      <c r="D6614" s="12"/>
      <c r="E6614" s="14">
        <v>0</v>
      </c>
      <c r="F6614" s="13" t="s">
        <v>163</v>
      </c>
    </row>
    <row r="6615" spans="1:6" s="74" customFormat="1" ht="15" x14ac:dyDescent="0.25">
      <c r="A6615" s="12" t="s">
        <v>13337</v>
      </c>
      <c r="B6615" s="44" t="s">
        <v>13338</v>
      </c>
      <c r="C6615" s="13" t="s">
        <v>136</v>
      </c>
      <c r="D6615" s="13"/>
      <c r="E6615" s="14">
        <v>0</v>
      </c>
      <c r="F6615" s="37" t="s">
        <v>163</v>
      </c>
    </row>
    <row r="6616" spans="1:6" s="74" customFormat="1" ht="15" x14ac:dyDescent="0.25">
      <c r="A6616" s="12" t="s">
        <v>13339</v>
      </c>
      <c r="B6616" s="12" t="s">
        <v>13340</v>
      </c>
      <c r="C6616" s="13" t="s">
        <v>137</v>
      </c>
      <c r="D6616" s="13"/>
      <c r="E6616" s="14">
        <v>0</v>
      </c>
      <c r="F6616" s="13" t="s">
        <v>163</v>
      </c>
    </row>
    <row r="6617" spans="1:6" s="74" customFormat="1" ht="15" x14ac:dyDescent="0.25">
      <c r="A6617" s="12" t="s">
        <v>13341</v>
      </c>
      <c r="B6617" s="26" t="s">
        <v>13342</v>
      </c>
      <c r="C6617" s="13" t="s">
        <v>136</v>
      </c>
      <c r="D6617" s="12"/>
      <c r="E6617" s="14">
        <v>0</v>
      </c>
      <c r="F6617" s="13" t="s">
        <v>163</v>
      </c>
    </row>
    <row r="6618" spans="1:6" s="74" customFormat="1" ht="15" x14ac:dyDescent="0.25">
      <c r="A6618" s="12" t="s">
        <v>13343</v>
      </c>
      <c r="B6618" s="44" t="s">
        <v>13344</v>
      </c>
      <c r="C6618" s="13" t="s">
        <v>136</v>
      </c>
      <c r="D6618" s="13"/>
      <c r="E6618" s="14">
        <v>0</v>
      </c>
      <c r="F6618" s="37" t="s">
        <v>163</v>
      </c>
    </row>
    <row r="6619" spans="1:6" s="74" customFormat="1" ht="15" x14ac:dyDescent="0.25">
      <c r="A6619" s="12" t="s">
        <v>13345</v>
      </c>
      <c r="B6619" s="26" t="s">
        <v>13346</v>
      </c>
      <c r="C6619" s="13" t="s">
        <v>136</v>
      </c>
      <c r="D6619" s="12"/>
      <c r="E6619" s="14">
        <v>0</v>
      </c>
      <c r="F6619" s="13" t="s">
        <v>163</v>
      </c>
    </row>
    <row r="6620" spans="1:6" s="74" customFormat="1" ht="15" x14ac:dyDescent="0.25">
      <c r="A6620" s="12" t="s">
        <v>13347</v>
      </c>
      <c r="B6620" s="44" t="s">
        <v>13348</v>
      </c>
      <c r="C6620" s="13" t="s">
        <v>136</v>
      </c>
      <c r="D6620" s="13"/>
      <c r="E6620" s="14">
        <v>0</v>
      </c>
      <c r="F6620" s="37" t="s">
        <v>163</v>
      </c>
    </row>
    <row r="6621" spans="1:6" s="74" customFormat="1" ht="15" x14ac:dyDescent="0.25">
      <c r="A6621" s="12" t="s">
        <v>13349</v>
      </c>
      <c r="B6621" s="26" t="s">
        <v>13350</v>
      </c>
      <c r="C6621" s="13" t="s">
        <v>136</v>
      </c>
      <c r="D6621" s="12"/>
      <c r="E6621" s="14">
        <v>0</v>
      </c>
      <c r="F6621" s="13" t="s">
        <v>163</v>
      </c>
    </row>
    <row r="6622" spans="1:6" s="74" customFormat="1" ht="15" x14ac:dyDescent="0.25">
      <c r="A6622" s="12" t="s">
        <v>13351</v>
      </c>
      <c r="B6622" s="44" t="s">
        <v>13352</v>
      </c>
      <c r="C6622" s="13" t="s">
        <v>136</v>
      </c>
      <c r="D6622" s="13"/>
      <c r="E6622" s="14">
        <v>0</v>
      </c>
      <c r="F6622" s="37" t="s">
        <v>163</v>
      </c>
    </row>
    <row r="6623" spans="1:6" s="74" customFormat="1" ht="15" x14ac:dyDescent="0.25">
      <c r="A6623" s="12" t="s">
        <v>13353</v>
      </c>
      <c r="B6623" s="12" t="s">
        <v>13354</v>
      </c>
      <c r="C6623" s="13" t="s">
        <v>137</v>
      </c>
      <c r="D6623" s="13"/>
      <c r="E6623" s="14">
        <v>0</v>
      </c>
      <c r="F6623" s="13" t="s">
        <v>163</v>
      </c>
    </row>
    <row r="6624" spans="1:6" s="74" customFormat="1" ht="15" x14ac:dyDescent="0.25">
      <c r="A6624" s="12" t="s">
        <v>13355</v>
      </c>
      <c r="B6624" s="26" t="s">
        <v>13356</v>
      </c>
      <c r="C6624" s="13" t="s">
        <v>136</v>
      </c>
      <c r="D6624" s="12"/>
      <c r="E6624" s="14">
        <v>0</v>
      </c>
      <c r="F6624" s="13" t="s">
        <v>163</v>
      </c>
    </row>
    <row r="6625" spans="1:6" s="74" customFormat="1" ht="15" x14ac:dyDescent="0.25">
      <c r="A6625" s="12" t="s">
        <v>13357</v>
      </c>
      <c r="B6625" s="44" t="s">
        <v>13358</v>
      </c>
      <c r="C6625" s="13" t="s">
        <v>136</v>
      </c>
      <c r="D6625" s="13"/>
      <c r="E6625" s="14">
        <v>0</v>
      </c>
      <c r="F6625" s="37" t="s">
        <v>163</v>
      </c>
    </row>
    <row r="6626" spans="1:6" s="74" customFormat="1" ht="15" x14ac:dyDescent="0.25">
      <c r="A6626" s="12" t="s">
        <v>13359</v>
      </c>
      <c r="B6626" s="26" t="s">
        <v>13360</v>
      </c>
      <c r="C6626" s="13" t="s">
        <v>136</v>
      </c>
      <c r="D6626" s="12"/>
      <c r="E6626" s="14">
        <v>0</v>
      </c>
      <c r="F6626" s="13" t="s">
        <v>163</v>
      </c>
    </row>
    <row r="6627" spans="1:6" s="74" customFormat="1" ht="15" x14ac:dyDescent="0.25">
      <c r="A6627" s="12" t="s">
        <v>13361</v>
      </c>
      <c r="B6627" s="44" t="s">
        <v>13362</v>
      </c>
      <c r="C6627" s="13" t="s">
        <v>136</v>
      </c>
      <c r="D6627" s="13"/>
      <c r="E6627" s="14">
        <v>0</v>
      </c>
      <c r="F6627" s="37" t="s">
        <v>163</v>
      </c>
    </row>
    <row r="6628" spans="1:6" s="74" customFormat="1" ht="15" x14ac:dyDescent="0.25">
      <c r="A6628" s="12" t="s">
        <v>13363</v>
      </c>
      <c r="B6628" s="26" t="s">
        <v>13364</v>
      </c>
      <c r="C6628" s="13" t="s">
        <v>136</v>
      </c>
      <c r="D6628" s="12"/>
      <c r="E6628" s="14">
        <v>0</v>
      </c>
      <c r="F6628" s="13" t="s">
        <v>163</v>
      </c>
    </row>
    <row r="6629" spans="1:6" s="74" customFormat="1" ht="15" x14ac:dyDescent="0.25">
      <c r="A6629" s="12" t="s">
        <v>13365</v>
      </c>
      <c r="B6629" s="44" t="s">
        <v>13366</v>
      </c>
      <c r="C6629" s="13" t="s">
        <v>136</v>
      </c>
      <c r="D6629" s="13"/>
      <c r="E6629" s="14">
        <v>0</v>
      </c>
      <c r="F6629" s="37" t="s">
        <v>163</v>
      </c>
    </row>
    <row r="6630" spans="1:6" s="74" customFormat="1" ht="15" x14ac:dyDescent="0.25">
      <c r="A6630" s="12" t="s">
        <v>13367</v>
      </c>
      <c r="B6630" s="12" t="s">
        <v>13368</v>
      </c>
      <c r="C6630" s="13" t="s">
        <v>137</v>
      </c>
      <c r="D6630" s="13"/>
      <c r="E6630" s="14">
        <v>0</v>
      </c>
      <c r="F6630" s="13" t="s">
        <v>163</v>
      </c>
    </row>
    <row r="6631" spans="1:6" s="74" customFormat="1" ht="15" x14ac:dyDescent="0.25">
      <c r="A6631" s="12" t="s">
        <v>13369</v>
      </c>
      <c r="B6631" s="26" t="s">
        <v>13370</v>
      </c>
      <c r="C6631" s="13" t="s">
        <v>136</v>
      </c>
      <c r="D6631" s="12"/>
      <c r="E6631" s="14">
        <v>0</v>
      </c>
      <c r="F6631" s="13" t="s">
        <v>163</v>
      </c>
    </row>
    <row r="6632" spans="1:6" s="74" customFormat="1" ht="15" x14ac:dyDescent="0.25">
      <c r="A6632" s="12" t="s">
        <v>13371</v>
      </c>
      <c r="B6632" s="44" t="s">
        <v>13372</v>
      </c>
      <c r="C6632" s="13" t="s">
        <v>136</v>
      </c>
      <c r="D6632" s="13"/>
      <c r="E6632" s="14">
        <v>0</v>
      </c>
      <c r="F6632" s="37" t="s">
        <v>163</v>
      </c>
    </row>
    <row r="6633" spans="1:6" s="74" customFormat="1" ht="15" x14ac:dyDescent="0.25">
      <c r="A6633" s="12" t="s">
        <v>13373</v>
      </c>
      <c r="B6633" s="26" t="s">
        <v>13374</v>
      </c>
      <c r="C6633" s="13" t="s">
        <v>136</v>
      </c>
      <c r="D6633" s="12"/>
      <c r="E6633" s="14">
        <v>0</v>
      </c>
      <c r="F6633" s="13" t="s">
        <v>163</v>
      </c>
    </row>
    <row r="6634" spans="1:6" s="74" customFormat="1" ht="15" x14ac:dyDescent="0.25">
      <c r="A6634" s="12" t="s">
        <v>13375</v>
      </c>
      <c r="B6634" s="44" t="s">
        <v>13376</v>
      </c>
      <c r="C6634" s="13" t="s">
        <v>136</v>
      </c>
      <c r="D6634" s="13"/>
      <c r="E6634" s="14">
        <v>0</v>
      </c>
      <c r="F6634" s="37" t="s">
        <v>163</v>
      </c>
    </row>
    <row r="6635" spans="1:6" s="74" customFormat="1" ht="15" x14ac:dyDescent="0.25">
      <c r="A6635" s="12" t="s">
        <v>13377</v>
      </c>
      <c r="B6635" s="26" t="s">
        <v>13378</v>
      </c>
      <c r="C6635" s="13" t="s">
        <v>136</v>
      </c>
      <c r="D6635" s="12"/>
      <c r="E6635" s="14">
        <v>0</v>
      </c>
      <c r="F6635" s="13" t="s">
        <v>163</v>
      </c>
    </row>
    <row r="6636" spans="1:6" s="74" customFormat="1" ht="15" x14ac:dyDescent="0.25">
      <c r="A6636" s="12" t="s">
        <v>13379</v>
      </c>
      <c r="B6636" s="44" t="s">
        <v>13380</v>
      </c>
      <c r="C6636" s="13" t="s">
        <v>136</v>
      </c>
      <c r="D6636" s="13"/>
      <c r="E6636" s="14">
        <v>0</v>
      </c>
      <c r="F6636" s="37" t="s">
        <v>163</v>
      </c>
    </row>
    <row r="6637" spans="1:6" s="74" customFormat="1" ht="15" x14ac:dyDescent="0.25">
      <c r="A6637" s="12" t="s">
        <v>13381</v>
      </c>
      <c r="B6637" s="26" t="s">
        <v>13382</v>
      </c>
      <c r="C6637" s="13" t="s">
        <v>136</v>
      </c>
      <c r="D6637" s="12"/>
      <c r="E6637" s="14">
        <v>0</v>
      </c>
      <c r="F6637" s="13" t="s">
        <v>163</v>
      </c>
    </row>
    <row r="6638" spans="1:6" s="74" customFormat="1" ht="15" x14ac:dyDescent="0.25">
      <c r="A6638" s="12" t="s">
        <v>13383</v>
      </c>
      <c r="B6638" s="26" t="s">
        <v>13384</v>
      </c>
      <c r="C6638" s="13" t="s">
        <v>136</v>
      </c>
      <c r="D6638" s="12"/>
      <c r="E6638" s="14">
        <v>0</v>
      </c>
      <c r="F6638" s="13" t="s">
        <v>163</v>
      </c>
    </row>
    <row r="6639" spans="1:6" s="74" customFormat="1" ht="15" x14ac:dyDescent="0.25">
      <c r="A6639" s="12" t="s">
        <v>13385</v>
      </c>
      <c r="B6639" s="26" t="s">
        <v>13386</v>
      </c>
      <c r="C6639" s="13" t="s">
        <v>136</v>
      </c>
      <c r="D6639" s="13"/>
      <c r="E6639" s="14">
        <v>0</v>
      </c>
      <c r="F6639" s="37" t="s">
        <v>163</v>
      </c>
    </row>
    <row r="6640" spans="1:6" s="74" customFormat="1" ht="15" x14ac:dyDescent="0.25">
      <c r="A6640" s="12" t="s">
        <v>13387</v>
      </c>
      <c r="B6640" s="26" t="s">
        <v>13388</v>
      </c>
      <c r="C6640" s="13" t="s">
        <v>136</v>
      </c>
      <c r="D6640" s="12"/>
      <c r="E6640" s="14">
        <v>0</v>
      </c>
      <c r="F6640" s="13" t="s">
        <v>163</v>
      </c>
    </row>
    <row r="6641" spans="1:6" s="74" customFormat="1" ht="15" x14ac:dyDescent="0.25">
      <c r="A6641" s="12" t="s">
        <v>13389</v>
      </c>
      <c r="B6641" s="26" t="s">
        <v>13390</v>
      </c>
      <c r="C6641" s="13" t="s">
        <v>136</v>
      </c>
      <c r="D6641" s="13"/>
      <c r="E6641" s="14">
        <v>0</v>
      </c>
      <c r="F6641" s="37" t="s">
        <v>163</v>
      </c>
    </row>
    <row r="6642" spans="1:6" s="74" customFormat="1" ht="15" x14ac:dyDescent="0.25">
      <c r="A6642" s="12" t="s">
        <v>13391</v>
      </c>
      <c r="B6642" s="26" t="s">
        <v>13392</v>
      </c>
      <c r="C6642" s="13" t="s">
        <v>137</v>
      </c>
      <c r="D6642" s="13"/>
      <c r="E6642" s="14">
        <v>195</v>
      </c>
      <c r="F6642" s="13" t="s">
        <v>163</v>
      </c>
    </row>
    <row r="6643" spans="1:6" s="74" customFormat="1" ht="15" x14ac:dyDescent="0.25">
      <c r="A6643" s="12" t="s">
        <v>13393</v>
      </c>
      <c r="B6643" s="26" t="s">
        <v>13394</v>
      </c>
      <c r="C6643" s="13" t="s">
        <v>137</v>
      </c>
      <c r="D6643" s="13"/>
      <c r="E6643" s="14">
        <v>170</v>
      </c>
      <c r="F6643" s="13" t="s">
        <v>163</v>
      </c>
    </row>
    <row r="6644" spans="1:6" s="74" customFormat="1" ht="15" x14ac:dyDescent="0.25">
      <c r="A6644" s="12" t="s">
        <v>13395</v>
      </c>
      <c r="B6644" s="26" t="s">
        <v>13396</v>
      </c>
      <c r="C6644" s="13" t="s">
        <v>137</v>
      </c>
      <c r="D6644" s="13"/>
      <c r="E6644" s="14">
        <v>170</v>
      </c>
      <c r="F6644" s="13" t="s">
        <v>163</v>
      </c>
    </row>
    <row r="6645" spans="1:6" s="74" customFormat="1" ht="15" x14ac:dyDescent="0.25">
      <c r="A6645" s="12" t="s">
        <v>13397</v>
      </c>
      <c r="B6645" s="26" t="s">
        <v>13398</v>
      </c>
      <c r="C6645" s="13" t="s">
        <v>136</v>
      </c>
      <c r="D6645" s="12"/>
      <c r="E6645" s="14">
        <v>27</v>
      </c>
      <c r="F6645" s="13" t="s">
        <v>163</v>
      </c>
    </row>
    <row r="6646" spans="1:6" s="74" customFormat="1" ht="15" x14ac:dyDescent="0.25">
      <c r="A6646" s="12" t="s">
        <v>13399</v>
      </c>
      <c r="B6646" s="26" t="s">
        <v>13400</v>
      </c>
      <c r="C6646" s="13" t="s">
        <v>136</v>
      </c>
      <c r="D6646" s="12"/>
      <c r="E6646" s="14">
        <v>12</v>
      </c>
      <c r="F6646" s="13" t="s">
        <v>163</v>
      </c>
    </row>
    <row r="6647" spans="1:6" s="74" customFormat="1" ht="15" x14ac:dyDescent="0.25">
      <c r="A6647" s="12" t="s">
        <v>13401</v>
      </c>
      <c r="B6647" s="26" t="s">
        <v>13402</v>
      </c>
      <c r="C6647" s="13" t="s">
        <v>136</v>
      </c>
      <c r="D6647" s="12"/>
      <c r="E6647" s="14">
        <v>27</v>
      </c>
      <c r="F6647" s="13" t="s">
        <v>163</v>
      </c>
    </row>
    <row r="6648" spans="1:6" s="74" customFormat="1" ht="15" x14ac:dyDescent="0.25">
      <c r="A6648" s="12" t="s">
        <v>13403</v>
      </c>
      <c r="B6648" s="26" t="s">
        <v>13404</v>
      </c>
      <c r="C6648" s="13" t="s">
        <v>136</v>
      </c>
      <c r="D6648" s="12"/>
      <c r="E6648" s="14">
        <v>12</v>
      </c>
      <c r="F6648" s="13" t="s">
        <v>163</v>
      </c>
    </row>
    <row r="6649" spans="1:6" s="74" customFormat="1" ht="15" x14ac:dyDescent="0.25">
      <c r="A6649" s="12" t="s">
        <v>13405</v>
      </c>
      <c r="B6649" s="26" t="s">
        <v>13406</v>
      </c>
      <c r="C6649" s="13" t="s">
        <v>136</v>
      </c>
      <c r="D6649" s="12"/>
      <c r="E6649" s="14">
        <v>27</v>
      </c>
      <c r="F6649" s="13" t="s">
        <v>163</v>
      </c>
    </row>
    <row r="6650" spans="1:6" s="74" customFormat="1" ht="15" x14ac:dyDescent="0.25">
      <c r="A6650" s="12" t="s">
        <v>13407</v>
      </c>
      <c r="B6650" s="26" t="s">
        <v>13408</v>
      </c>
      <c r="C6650" s="13" t="s">
        <v>136</v>
      </c>
      <c r="D6650" s="12"/>
      <c r="E6650" s="14">
        <v>27</v>
      </c>
      <c r="F6650" s="13" t="s">
        <v>163</v>
      </c>
    </row>
    <row r="6651" spans="1:6" s="74" customFormat="1" ht="15" x14ac:dyDescent="0.25">
      <c r="A6651" s="12" t="s">
        <v>13409</v>
      </c>
      <c r="B6651" s="26" t="s">
        <v>13410</v>
      </c>
      <c r="C6651" s="13" t="s">
        <v>136</v>
      </c>
      <c r="D6651" s="12"/>
      <c r="E6651" s="14">
        <v>12</v>
      </c>
      <c r="F6651" s="13" t="s">
        <v>163</v>
      </c>
    </row>
    <row r="6652" spans="1:6" s="74" customFormat="1" ht="15" x14ac:dyDescent="0.25">
      <c r="A6652" s="12" t="s">
        <v>13411</v>
      </c>
      <c r="B6652" s="26" t="s">
        <v>13412</v>
      </c>
      <c r="C6652" s="13" t="s">
        <v>136</v>
      </c>
      <c r="D6652" s="12"/>
      <c r="E6652" s="14">
        <v>12</v>
      </c>
      <c r="F6652" s="13" t="s">
        <v>163</v>
      </c>
    </row>
    <row r="6653" spans="1:6" s="74" customFormat="1" ht="15" x14ac:dyDescent="0.25">
      <c r="A6653" s="12" t="s">
        <v>13413</v>
      </c>
      <c r="B6653" s="26" t="s">
        <v>13414</v>
      </c>
      <c r="C6653" s="13" t="s">
        <v>136</v>
      </c>
      <c r="D6653" s="12"/>
      <c r="E6653" s="14">
        <v>37</v>
      </c>
      <c r="F6653" s="13" t="s">
        <v>163</v>
      </c>
    </row>
    <row r="6654" spans="1:6" s="74" customFormat="1" ht="15" x14ac:dyDescent="0.25">
      <c r="A6654" s="12" t="s">
        <v>13415</v>
      </c>
      <c r="B6654" s="26" t="s">
        <v>13416</v>
      </c>
      <c r="C6654" s="13" t="s">
        <v>136</v>
      </c>
      <c r="D6654" s="12"/>
      <c r="E6654" s="14">
        <v>23</v>
      </c>
      <c r="F6654" s="13" t="s">
        <v>163</v>
      </c>
    </row>
    <row r="6655" spans="1:6" s="74" customFormat="1" ht="15" x14ac:dyDescent="0.25">
      <c r="A6655" s="12" t="s">
        <v>13417</v>
      </c>
      <c r="B6655" s="26" t="s">
        <v>13418</v>
      </c>
      <c r="C6655" s="13" t="s">
        <v>136</v>
      </c>
      <c r="D6655" s="12"/>
      <c r="E6655" s="14">
        <v>12</v>
      </c>
      <c r="F6655" s="13" t="s">
        <v>163</v>
      </c>
    </row>
    <row r="6656" spans="1:6" s="74" customFormat="1" ht="15" x14ac:dyDescent="0.25">
      <c r="A6656" s="12" t="s">
        <v>13419</v>
      </c>
      <c r="B6656" s="26" t="s">
        <v>13420</v>
      </c>
      <c r="C6656" s="13" t="s">
        <v>136</v>
      </c>
      <c r="D6656" s="12"/>
      <c r="E6656" s="14">
        <v>12</v>
      </c>
      <c r="F6656" s="13" t="s">
        <v>163</v>
      </c>
    </row>
    <row r="6657" spans="1:6" s="74" customFormat="1" ht="15" x14ac:dyDescent="0.25">
      <c r="A6657" s="12" t="s">
        <v>13421</v>
      </c>
      <c r="B6657" s="26" t="s">
        <v>13422</v>
      </c>
      <c r="C6657" s="13" t="s">
        <v>136</v>
      </c>
      <c r="D6657" s="12"/>
      <c r="E6657" s="14">
        <v>23</v>
      </c>
      <c r="F6657" s="13" t="s">
        <v>163</v>
      </c>
    </row>
    <row r="6658" spans="1:6" s="74" customFormat="1" ht="15" x14ac:dyDescent="0.25">
      <c r="A6658" s="12" t="s">
        <v>13423</v>
      </c>
      <c r="B6658" s="12" t="s">
        <v>13424</v>
      </c>
      <c r="C6658" s="13" t="s">
        <v>141</v>
      </c>
      <c r="D6658" s="12"/>
      <c r="E6658" s="14">
        <v>4620</v>
      </c>
      <c r="F6658" s="13" t="s">
        <v>163</v>
      </c>
    </row>
    <row r="6659" spans="1:6" s="74" customFormat="1" ht="15" x14ac:dyDescent="0.25">
      <c r="A6659" s="12" t="s">
        <v>13425</v>
      </c>
      <c r="B6659" s="26" t="s">
        <v>13426</v>
      </c>
      <c r="C6659" s="13" t="s">
        <v>141</v>
      </c>
      <c r="D6659" s="12"/>
      <c r="E6659" s="14">
        <v>1400</v>
      </c>
      <c r="F6659" s="13" t="s">
        <v>163</v>
      </c>
    </row>
    <row r="6660" spans="1:6" s="74" customFormat="1" ht="15" x14ac:dyDescent="0.25">
      <c r="A6660" s="12" t="s">
        <v>13427</v>
      </c>
      <c r="B6660" s="26" t="s">
        <v>13428</v>
      </c>
      <c r="C6660" s="13" t="s">
        <v>141</v>
      </c>
      <c r="D6660" s="12"/>
      <c r="E6660" s="14">
        <v>400</v>
      </c>
      <c r="F6660" s="13" t="s">
        <v>163</v>
      </c>
    </row>
    <row r="6661" spans="1:6" s="74" customFormat="1" ht="15" x14ac:dyDescent="0.25">
      <c r="A6661" s="12" t="s">
        <v>13429</v>
      </c>
      <c r="B6661" s="44" t="s">
        <v>13430</v>
      </c>
      <c r="C6661" s="13" t="s">
        <v>141</v>
      </c>
      <c r="D6661" s="12"/>
      <c r="E6661" s="14">
        <v>800</v>
      </c>
      <c r="F6661" s="13" t="s">
        <v>163</v>
      </c>
    </row>
    <row r="6662" spans="1:6" s="74" customFormat="1" ht="15" x14ac:dyDescent="0.25">
      <c r="A6662" s="12" t="s">
        <v>13431</v>
      </c>
      <c r="B6662" s="26" t="s">
        <v>13432</v>
      </c>
      <c r="C6662" s="13" t="s">
        <v>141</v>
      </c>
      <c r="D6662" s="12"/>
      <c r="E6662" s="14">
        <v>300</v>
      </c>
      <c r="F6662" s="13" t="s">
        <v>163</v>
      </c>
    </row>
    <row r="6663" spans="1:6" s="74" customFormat="1" ht="15" x14ac:dyDescent="0.25">
      <c r="A6663" s="12" t="s">
        <v>13433</v>
      </c>
      <c r="B6663" s="26" t="s">
        <v>13434</v>
      </c>
      <c r="C6663" s="13" t="s">
        <v>142</v>
      </c>
      <c r="D6663" s="12"/>
      <c r="E6663" s="14">
        <v>5680</v>
      </c>
      <c r="F6663" s="13" t="s">
        <v>163</v>
      </c>
    </row>
    <row r="6664" spans="1:6" s="74" customFormat="1" ht="15" x14ac:dyDescent="0.25">
      <c r="A6664" s="12" t="s">
        <v>13435</v>
      </c>
      <c r="B6664" s="26" t="s">
        <v>13436</v>
      </c>
      <c r="C6664" s="13" t="s">
        <v>142</v>
      </c>
      <c r="D6664" s="12"/>
      <c r="E6664" s="14">
        <v>5080</v>
      </c>
      <c r="F6664" s="13" t="s">
        <v>163</v>
      </c>
    </row>
    <row r="6665" spans="1:6" s="74" customFormat="1" ht="15" x14ac:dyDescent="0.25">
      <c r="A6665" s="12" t="s">
        <v>13437</v>
      </c>
      <c r="B6665" s="26" t="s">
        <v>13438</v>
      </c>
      <c r="C6665" s="13" t="s">
        <v>142</v>
      </c>
      <c r="D6665" s="12"/>
      <c r="E6665" s="14">
        <v>550</v>
      </c>
      <c r="F6665" s="13" t="s">
        <v>163</v>
      </c>
    </row>
    <row r="6666" spans="1:6" s="74" customFormat="1" ht="15" x14ac:dyDescent="0.25">
      <c r="A6666" s="12" t="s">
        <v>13439</v>
      </c>
      <c r="B6666" s="26" t="s">
        <v>13440</v>
      </c>
      <c r="C6666" s="13" t="s">
        <v>142</v>
      </c>
      <c r="D6666" s="12"/>
      <c r="E6666" s="14">
        <v>625</v>
      </c>
      <c r="F6666" s="13" t="s">
        <v>163</v>
      </c>
    </row>
    <row r="6667" spans="1:6" s="74" customFormat="1" ht="15" x14ac:dyDescent="0.25">
      <c r="A6667" s="12" t="s">
        <v>13441</v>
      </c>
      <c r="B6667" s="26" t="s">
        <v>13442</v>
      </c>
      <c r="C6667" s="13" t="s">
        <v>135</v>
      </c>
      <c r="D6667" s="12"/>
      <c r="E6667" s="14">
        <v>550</v>
      </c>
      <c r="F6667" s="13" t="s">
        <v>163</v>
      </c>
    </row>
    <row r="6668" spans="1:6" s="74" customFormat="1" ht="15" x14ac:dyDescent="0.25">
      <c r="A6668" s="12" t="s">
        <v>13443</v>
      </c>
      <c r="B6668" s="26" t="s">
        <v>13444</v>
      </c>
      <c r="C6668" s="13" t="s">
        <v>142</v>
      </c>
      <c r="D6668" s="12"/>
      <c r="E6668" s="14">
        <v>575</v>
      </c>
      <c r="F6668" s="13" t="s">
        <v>163</v>
      </c>
    </row>
    <row r="6669" spans="1:6" s="74" customFormat="1" ht="15" x14ac:dyDescent="0.25">
      <c r="A6669" s="12" t="s">
        <v>13445</v>
      </c>
      <c r="B6669" s="26" t="s">
        <v>13446</v>
      </c>
      <c r="C6669" s="13" t="s">
        <v>142</v>
      </c>
      <c r="D6669" s="12"/>
      <c r="E6669" s="14">
        <v>650</v>
      </c>
      <c r="F6669" s="13" t="s">
        <v>163</v>
      </c>
    </row>
    <row r="6670" spans="1:6" s="74" customFormat="1" ht="15" x14ac:dyDescent="0.25">
      <c r="A6670" s="12" t="s">
        <v>13447</v>
      </c>
      <c r="B6670" s="26" t="s">
        <v>13448</v>
      </c>
      <c r="C6670" s="13" t="s">
        <v>135</v>
      </c>
      <c r="D6670" s="12"/>
      <c r="E6670" s="14">
        <v>575</v>
      </c>
      <c r="F6670" s="13" t="s">
        <v>163</v>
      </c>
    </row>
    <row r="6671" spans="1:6" s="74" customFormat="1" ht="15" x14ac:dyDescent="0.25">
      <c r="A6671" s="15" t="s">
        <v>13449</v>
      </c>
      <c r="B6671" s="15" t="s">
        <v>13450</v>
      </c>
      <c r="C6671" s="16" t="s">
        <v>142</v>
      </c>
      <c r="D6671" s="16"/>
      <c r="E6671" s="17">
        <v>875</v>
      </c>
      <c r="F6671" s="18" t="s">
        <v>163</v>
      </c>
    </row>
    <row r="6672" spans="1:6" s="74" customFormat="1" ht="15" x14ac:dyDescent="0.25">
      <c r="A6672" s="15" t="s">
        <v>13451</v>
      </c>
      <c r="B6672" s="15" t="s">
        <v>13452</v>
      </c>
      <c r="C6672" s="16" t="s">
        <v>142</v>
      </c>
      <c r="D6672" s="16"/>
      <c r="E6672" s="17">
        <v>875</v>
      </c>
      <c r="F6672" s="18" t="s">
        <v>163</v>
      </c>
    </row>
    <row r="6673" spans="1:6" s="74" customFormat="1" ht="15" x14ac:dyDescent="0.25">
      <c r="A6673" s="12" t="s">
        <v>13453</v>
      </c>
      <c r="B6673" s="26" t="s">
        <v>13454</v>
      </c>
      <c r="C6673" s="13" t="s">
        <v>142</v>
      </c>
      <c r="D6673" s="12"/>
      <c r="E6673" s="14">
        <v>1375</v>
      </c>
      <c r="F6673" s="13" t="s">
        <v>163</v>
      </c>
    </row>
    <row r="6674" spans="1:6" s="74" customFormat="1" ht="15" x14ac:dyDescent="0.25">
      <c r="A6674" s="12" t="s">
        <v>13455</v>
      </c>
      <c r="B6674" s="26" t="s">
        <v>13456</v>
      </c>
      <c r="C6674" s="13" t="s">
        <v>142</v>
      </c>
      <c r="D6674" s="12"/>
      <c r="E6674" s="14">
        <v>1375</v>
      </c>
      <c r="F6674" s="13" t="s">
        <v>163</v>
      </c>
    </row>
    <row r="6675" spans="1:6" s="74" customFormat="1" ht="15" x14ac:dyDescent="0.25">
      <c r="A6675" s="12" t="s">
        <v>13457</v>
      </c>
      <c r="B6675" s="26" t="s">
        <v>13458</v>
      </c>
      <c r="C6675" s="13" t="s">
        <v>135</v>
      </c>
      <c r="D6675" s="12"/>
      <c r="E6675" s="14">
        <v>1375</v>
      </c>
      <c r="F6675" s="13" t="s">
        <v>163</v>
      </c>
    </row>
    <row r="6676" spans="1:6" s="74" customFormat="1" ht="15" x14ac:dyDescent="0.25">
      <c r="A6676" s="12" t="s">
        <v>13459</v>
      </c>
      <c r="B6676" s="26" t="s">
        <v>13460</v>
      </c>
      <c r="C6676" s="13" t="s">
        <v>142</v>
      </c>
      <c r="D6676" s="12"/>
      <c r="E6676" s="14">
        <v>1300</v>
      </c>
      <c r="F6676" s="13" t="s">
        <v>163</v>
      </c>
    </row>
    <row r="6677" spans="1:6" s="74" customFormat="1" ht="15" x14ac:dyDescent="0.25">
      <c r="A6677" s="12" t="s">
        <v>13461</v>
      </c>
      <c r="B6677" s="26" t="s">
        <v>13462</v>
      </c>
      <c r="C6677" s="13" t="s">
        <v>142</v>
      </c>
      <c r="D6677" s="12"/>
      <c r="E6677" s="14">
        <v>1300</v>
      </c>
      <c r="F6677" s="13" t="s">
        <v>163</v>
      </c>
    </row>
    <row r="6678" spans="1:6" s="74" customFormat="1" ht="15" x14ac:dyDescent="0.25">
      <c r="A6678" s="12" t="s">
        <v>13463</v>
      </c>
      <c r="B6678" s="26" t="s">
        <v>13464</v>
      </c>
      <c r="C6678" s="13" t="s">
        <v>135</v>
      </c>
      <c r="D6678" s="12"/>
      <c r="E6678" s="14">
        <v>1300</v>
      </c>
      <c r="F6678" s="13" t="s">
        <v>163</v>
      </c>
    </row>
    <row r="6679" spans="1:6" s="74" customFormat="1" ht="15" x14ac:dyDescent="0.25">
      <c r="A6679" s="12" t="s">
        <v>13465</v>
      </c>
      <c r="B6679" s="26" t="s">
        <v>13466</v>
      </c>
      <c r="C6679" s="13" t="s">
        <v>142</v>
      </c>
      <c r="D6679" s="12"/>
      <c r="E6679" s="14">
        <v>1300</v>
      </c>
      <c r="F6679" s="13" t="s">
        <v>163</v>
      </c>
    </row>
    <row r="6680" spans="1:6" s="74" customFormat="1" ht="15" x14ac:dyDescent="0.25">
      <c r="A6680" s="12" t="s">
        <v>13467</v>
      </c>
      <c r="B6680" s="26" t="s">
        <v>13468</v>
      </c>
      <c r="C6680" s="13" t="s">
        <v>142</v>
      </c>
      <c r="D6680" s="12"/>
      <c r="E6680" s="14">
        <v>1300</v>
      </c>
      <c r="F6680" s="13" t="s">
        <v>163</v>
      </c>
    </row>
    <row r="6681" spans="1:6" s="74" customFormat="1" ht="15" x14ac:dyDescent="0.25">
      <c r="A6681" s="12" t="s">
        <v>13469</v>
      </c>
      <c r="B6681" s="26" t="s">
        <v>13470</v>
      </c>
      <c r="C6681" s="13" t="s">
        <v>135</v>
      </c>
      <c r="D6681" s="12"/>
      <c r="E6681" s="14">
        <v>1300</v>
      </c>
      <c r="F6681" s="13" t="s">
        <v>163</v>
      </c>
    </row>
    <row r="6682" spans="1:6" s="74" customFormat="1" ht="15" x14ac:dyDescent="0.25">
      <c r="A6682" s="12" t="s">
        <v>13471</v>
      </c>
      <c r="B6682" s="26" t="s">
        <v>13472</v>
      </c>
      <c r="C6682" s="13" t="s">
        <v>142</v>
      </c>
      <c r="D6682" s="12"/>
      <c r="E6682" s="14">
        <v>2165</v>
      </c>
      <c r="F6682" s="13" t="s">
        <v>163</v>
      </c>
    </row>
    <row r="6683" spans="1:6" s="74" customFormat="1" ht="15" x14ac:dyDescent="0.25">
      <c r="A6683" s="12" t="s">
        <v>13473</v>
      </c>
      <c r="B6683" s="26" t="s">
        <v>13474</v>
      </c>
      <c r="C6683" s="13" t="s">
        <v>142</v>
      </c>
      <c r="D6683" s="12"/>
      <c r="E6683" s="14">
        <v>2165</v>
      </c>
      <c r="F6683" s="13" t="s">
        <v>163</v>
      </c>
    </row>
    <row r="6684" spans="1:6" s="74" customFormat="1" ht="15" x14ac:dyDescent="0.25">
      <c r="A6684" s="12" t="s">
        <v>13475</v>
      </c>
      <c r="B6684" s="26" t="s">
        <v>13476</v>
      </c>
      <c r="C6684" s="13" t="s">
        <v>135</v>
      </c>
      <c r="D6684" s="13"/>
      <c r="E6684" s="14">
        <v>2165</v>
      </c>
      <c r="F6684" s="37" t="s">
        <v>163</v>
      </c>
    </row>
    <row r="6685" spans="1:6" s="74" customFormat="1" ht="15" x14ac:dyDescent="0.25">
      <c r="A6685" s="15" t="s">
        <v>13477</v>
      </c>
      <c r="B6685" s="15" t="s">
        <v>13478</v>
      </c>
      <c r="C6685" s="16" t="s">
        <v>142</v>
      </c>
      <c r="D6685" s="16"/>
      <c r="E6685" s="17">
        <v>2395</v>
      </c>
      <c r="F6685" s="18" t="s">
        <v>163</v>
      </c>
    </row>
    <row r="6686" spans="1:6" s="74" customFormat="1" ht="15" x14ac:dyDescent="0.25">
      <c r="A6686" s="15" t="s">
        <v>13479</v>
      </c>
      <c r="B6686" s="15" t="s">
        <v>13480</v>
      </c>
      <c r="C6686" s="16" t="s">
        <v>142</v>
      </c>
      <c r="D6686" s="16"/>
      <c r="E6686" s="17">
        <v>2395</v>
      </c>
      <c r="F6686" s="18" t="s">
        <v>163</v>
      </c>
    </row>
    <row r="6687" spans="1:6" s="74" customFormat="1" ht="15" x14ac:dyDescent="0.25">
      <c r="A6687" s="12" t="s">
        <v>13481</v>
      </c>
      <c r="B6687" s="26" t="s">
        <v>13482</v>
      </c>
      <c r="C6687" s="13" t="s">
        <v>142</v>
      </c>
      <c r="D6687" s="12"/>
      <c r="E6687" s="14">
        <v>2500</v>
      </c>
      <c r="F6687" s="13" t="s">
        <v>163</v>
      </c>
    </row>
    <row r="6688" spans="1:6" s="74" customFormat="1" ht="15" x14ac:dyDescent="0.25">
      <c r="A6688" s="12" t="s">
        <v>13483</v>
      </c>
      <c r="B6688" s="26" t="s">
        <v>13484</v>
      </c>
      <c r="C6688" s="13" t="s">
        <v>136</v>
      </c>
      <c r="D6688" s="12"/>
      <c r="E6688" s="14">
        <v>100</v>
      </c>
      <c r="F6688" s="13" t="s">
        <v>163</v>
      </c>
    </row>
    <row r="6689" spans="1:6" s="74" customFormat="1" ht="15" x14ac:dyDescent="0.25">
      <c r="A6689" s="12" t="s">
        <v>13485</v>
      </c>
      <c r="B6689" s="26" t="s">
        <v>13486</v>
      </c>
      <c r="C6689" s="13" t="s">
        <v>136</v>
      </c>
      <c r="D6689" s="12"/>
      <c r="E6689" s="14">
        <v>130</v>
      </c>
      <c r="F6689" s="13" t="s">
        <v>163</v>
      </c>
    </row>
    <row r="6690" spans="1:6" s="74" customFormat="1" ht="15" x14ac:dyDescent="0.25">
      <c r="A6690" s="12" t="s">
        <v>13487</v>
      </c>
      <c r="B6690" s="26" t="s">
        <v>13488</v>
      </c>
      <c r="C6690" s="13" t="s">
        <v>142</v>
      </c>
      <c r="D6690" s="12"/>
      <c r="E6690" s="14">
        <v>0</v>
      </c>
      <c r="F6690" s="13" t="s">
        <v>163</v>
      </c>
    </row>
    <row r="6691" spans="1:6" s="74" customFormat="1" ht="15" x14ac:dyDescent="0.25">
      <c r="A6691" s="12" t="s">
        <v>13489</v>
      </c>
      <c r="B6691" s="26" t="s">
        <v>13490</v>
      </c>
      <c r="C6691" s="13" t="s">
        <v>142</v>
      </c>
      <c r="D6691" s="13"/>
      <c r="E6691" s="14">
        <v>0</v>
      </c>
      <c r="F6691" s="37" t="s">
        <v>163</v>
      </c>
    </row>
    <row r="6692" spans="1:6" s="74" customFormat="1" ht="15" x14ac:dyDescent="0.25">
      <c r="A6692" s="12" t="s">
        <v>13491</v>
      </c>
      <c r="B6692" s="26" t="s">
        <v>13492</v>
      </c>
      <c r="C6692" s="13" t="s">
        <v>142</v>
      </c>
      <c r="D6692" s="12"/>
      <c r="E6692" s="14">
        <v>0</v>
      </c>
      <c r="F6692" s="13" t="s">
        <v>163</v>
      </c>
    </row>
    <row r="6693" spans="1:6" s="74" customFormat="1" ht="15" x14ac:dyDescent="0.25">
      <c r="A6693" s="12" t="s">
        <v>13493</v>
      </c>
      <c r="B6693" s="26" t="s">
        <v>13494</v>
      </c>
      <c r="C6693" s="13" t="s">
        <v>142</v>
      </c>
      <c r="D6693" s="12"/>
      <c r="E6693" s="14">
        <v>25</v>
      </c>
      <c r="F6693" s="13" t="s">
        <v>163</v>
      </c>
    </row>
    <row r="6694" spans="1:6" s="74" customFormat="1" ht="15" x14ac:dyDescent="0.25">
      <c r="A6694" s="12" t="s">
        <v>13495</v>
      </c>
      <c r="B6694" s="26" t="s">
        <v>13496</v>
      </c>
      <c r="C6694" s="13" t="s">
        <v>142</v>
      </c>
      <c r="D6694" s="12"/>
      <c r="E6694" s="14">
        <v>30</v>
      </c>
      <c r="F6694" s="13" t="s">
        <v>163</v>
      </c>
    </row>
    <row r="6695" spans="1:6" s="74" customFormat="1" ht="15" x14ac:dyDescent="0.25">
      <c r="A6695" s="12" t="s">
        <v>13497</v>
      </c>
      <c r="B6695" s="26" t="s">
        <v>13498</v>
      </c>
      <c r="C6695" s="13" t="s">
        <v>142</v>
      </c>
      <c r="D6695" s="12"/>
      <c r="E6695" s="14">
        <v>15</v>
      </c>
      <c r="F6695" s="13" t="s">
        <v>163</v>
      </c>
    </row>
    <row r="6696" spans="1:6" s="74" customFormat="1" ht="15" x14ac:dyDescent="0.25">
      <c r="A6696" s="12" t="s">
        <v>13499</v>
      </c>
      <c r="B6696" s="26" t="s">
        <v>13500</v>
      </c>
      <c r="C6696" s="13" t="s">
        <v>142</v>
      </c>
      <c r="D6696" s="12"/>
      <c r="E6696" s="14">
        <v>10</v>
      </c>
      <c r="F6696" s="13" t="s">
        <v>163</v>
      </c>
    </row>
    <row r="6697" spans="1:6" s="74" customFormat="1" ht="15" x14ac:dyDescent="0.25">
      <c r="A6697" s="12" t="s">
        <v>13501</v>
      </c>
      <c r="B6697" s="26" t="s">
        <v>13502</v>
      </c>
      <c r="C6697" s="13" t="s">
        <v>142</v>
      </c>
      <c r="D6697" s="12"/>
      <c r="E6697" s="14">
        <v>25</v>
      </c>
      <c r="F6697" s="13" t="s">
        <v>163</v>
      </c>
    </row>
    <row r="6698" spans="1:6" s="74" customFormat="1" ht="15" x14ac:dyDescent="0.25">
      <c r="A6698" s="12" t="s">
        <v>13503</v>
      </c>
      <c r="B6698" s="26" t="s">
        <v>13504</v>
      </c>
      <c r="C6698" s="13" t="s">
        <v>142</v>
      </c>
      <c r="D6698" s="12"/>
      <c r="E6698" s="14">
        <v>20</v>
      </c>
      <c r="F6698" s="13" t="s">
        <v>163</v>
      </c>
    </row>
    <row r="6699" spans="1:6" s="74" customFormat="1" ht="15" x14ac:dyDescent="0.25">
      <c r="A6699" s="12" t="s">
        <v>13505</v>
      </c>
      <c r="B6699" s="26" t="s">
        <v>13506</v>
      </c>
      <c r="C6699" s="13" t="s">
        <v>142</v>
      </c>
      <c r="D6699" s="12"/>
      <c r="E6699" s="14">
        <v>30</v>
      </c>
      <c r="F6699" s="13" t="s">
        <v>163</v>
      </c>
    </row>
    <row r="6700" spans="1:6" s="74" customFormat="1" ht="15" x14ac:dyDescent="0.25">
      <c r="A6700" s="12" t="s">
        <v>13507</v>
      </c>
      <c r="B6700" s="26" t="s">
        <v>13508</v>
      </c>
      <c r="C6700" s="13" t="s">
        <v>142</v>
      </c>
      <c r="D6700" s="12"/>
      <c r="E6700" s="14">
        <v>35</v>
      </c>
      <c r="F6700" s="13" t="s">
        <v>163</v>
      </c>
    </row>
    <row r="6701" spans="1:6" s="74" customFormat="1" ht="15" x14ac:dyDescent="0.25">
      <c r="A6701" s="12" t="s">
        <v>13509</v>
      </c>
      <c r="B6701" s="26" t="s">
        <v>13510</v>
      </c>
      <c r="C6701" s="13" t="s">
        <v>142</v>
      </c>
      <c r="D6701" s="12"/>
      <c r="E6701" s="14">
        <v>50</v>
      </c>
      <c r="F6701" s="13" t="s">
        <v>163</v>
      </c>
    </row>
    <row r="6702" spans="1:6" s="74" customFormat="1" ht="15" x14ac:dyDescent="0.25">
      <c r="A6702" s="12" t="s">
        <v>13511</v>
      </c>
      <c r="B6702" s="26" t="s">
        <v>13512</v>
      </c>
      <c r="C6702" s="13" t="s">
        <v>142</v>
      </c>
      <c r="D6702" s="12"/>
      <c r="E6702" s="14">
        <v>50</v>
      </c>
      <c r="F6702" s="13" t="s">
        <v>163</v>
      </c>
    </row>
    <row r="6703" spans="1:6" s="74" customFormat="1" ht="15" x14ac:dyDescent="0.25">
      <c r="A6703" s="12" t="s">
        <v>13513</v>
      </c>
      <c r="B6703" s="26" t="s">
        <v>13514</v>
      </c>
      <c r="C6703" s="13" t="s">
        <v>142</v>
      </c>
      <c r="D6703" s="12"/>
      <c r="E6703" s="14">
        <v>35</v>
      </c>
      <c r="F6703" s="13" t="s">
        <v>163</v>
      </c>
    </row>
    <row r="6704" spans="1:6" s="74" customFormat="1" ht="15" x14ac:dyDescent="0.25">
      <c r="A6704" s="12" t="s">
        <v>13515</v>
      </c>
      <c r="B6704" s="26" t="s">
        <v>13516</v>
      </c>
      <c r="C6704" s="13" t="s">
        <v>142</v>
      </c>
      <c r="D6704" s="12"/>
      <c r="E6704" s="14">
        <v>45</v>
      </c>
      <c r="F6704" s="13" t="s">
        <v>163</v>
      </c>
    </row>
    <row r="6705" spans="1:6" s="74" customFormat="1" ht="15" x14ac:dyDescent="0.25">
      <c r="A6705" s="12" t="s">
        <v>13517</v>
      </c>
      <c r="B6705" s="26" t="s">
        <v>13518</v>
      </c>
      <c r="C6705" s="13" t="s">
        <v>142</v>
      </c>
      <c r="D6705" s="12"/>
      <c r="E6705" s="14">
        <v>0</v>
      </c>
      <c r="F6705" s="13" t="s">
        <v>163</v>
      </c>
    </row>
    <row r="6706" spans="1:6" s="74" customFormat="1" ht="15" x14ac:dyDescent="0.25">
      <c r="A6706" s="12" t="s">
        <v>13519</v>
      </c>
      <c r="B6706" s="26" t="s">
        <v>13520</v>
      </c>
      <c r="C6706" s="13" t="s">
        <v>142</v>
      </c>
      <c r="D6706" s="12"/>
      <c r="E6706" s="14">
        <v>30</v>
      </c>
      <c r="F6706" s="13" t="s">
        <v>163</v>
      </c>
    </row>
    <row r="6707" spans="1:6" s="74" customFormat="1" ht="15" x14ac:dyDescent="0.25">
      <c r="A6707" s="12" t="s">
        <v>13521</v>
      </c>
      <c r="B6707" s="26" t="s">
        <v>13522</v>
      </c>
      <c r="C6707" s="13" t="s">
        <v>142</v>
      </c>
      <c r="D6707" s="12"/>
      <c r="E6707" s="14">
        <v>0</v>
      </c>
      <c r="F6707" s="13" t="s">
        <v>163</v>
      </c>
    </row>
    <row r="6708" spans="1:6" s="74" customFormat="1" ht="15" x14ac:dyDescent="0.25">
      <c r="A6708" s="12" t="s">
        <v>13523</v>
      </c>
      <c r="B6708" s="26" t="s">
        <v>13524</v>
      </c>
      <c r="C6708" s="13" t="s">
        <v>142</v>
      </c>
      <c r="D6708" s="12"/>
      <c r="E6708" s="14">
        <v>75</v>
      </c>
      <c r="F6708" s="13" t="s">
        <v>163</v>
      </c>
    </row>
    <row r="6709" spans="1:6" s="74" customFormat="1" ht="15" x14ac:dyDescent="0.25">
      <c r="A6709" s="12" t="s">
        <v>13525</v>
      </c>
      <c r="B6709" s="26" t="s">
        <v>13526</v>
      </c>
      <c r="C6709" s="13" t="s">
        <v>142</v>
      </c>
      <c r="D6709" s="12"/>
      <c r="E6709" s="14">
        <v>105</v>
      </c>
      <c r="F6709" s="13" t="s">
        <v>163</v>
      </c>
    </row>
    <row r="6710" spans="1:6" s="74" customFormat="1" ht="15" x14ac:dyDescent="0.25">
      <c r="A6710" s="12" t="s">
        <v>13527</v>
      </c>
      <c r="B6710" s="26" t="s">
        <v>13528</v>
      </c>
      <c r="C6710" s="13" t="s">
        <v>142</v>
      </c>
      <c r="D6710" s="12"/>
      <c r="E6710" s="14">
        <v>75</v>
      </c>
      <c r="F6710" s="13" t="s">
        <v>163</v>
      </c>
    </row>
    <row r="6711" spans="1:6" s="74" customFormat="1" ht="15" x14ac:dyDescent="0.25">
      <c r="A6711" s="12" t="s">
        <v>13529</v>
      </c>
      <c r="B6711" s="26" t="s">
        <v>13530</v>
      </c>
      <c r="C6711" s="13" t="s">
        <v>136</v>
      </c>
      <c r="D6711" s="12"/>
      <c r="E6711" s="14">
        <v>75</v>
      </c>
      <c r="F6711" s="13" t="s">
        <v>163</v>
      </c>
    </row>
    <row r="6712" spans="1:6" s="74" customFormat="1" ht="15" x14ac:dyDescent="0.25">
      <c r="A6712" s="12" t="s">
        <v>13531</v>
      </c>
      <c r="B6712" s="26" t="s">
        <v>13532</v>
      </c>
      <c r="C6712" s="13" t="s">
        <v>136</v>
      </c>
      <c r="D6712" s="13"/>
      <c r="E6712" s="14">
        <v>75</v>
      </c>
      <c r="F6712" s="37" t="s">
        <v>163</v>
      </c>
    </row>
    <row r="6713" spans="1:6" s="74" customFormat="1" ht="15" x14ac:dyDescent="0.25">
      <c r="A6713" s="12" t="s">
        <v>13533</v>
      </c>
      <c r="B6713" s="26" t="s">
        <v>13534</v>
      </c>
      <c r="C6713" s="13" t="s">
        <v>136</v>
      </c>
      <c r="D6713" s="12"/>
      <c r="E6713" s="14">
        <v>10</v>
      </c>
      <c r="F6713" s="13" t="s">
        <v>163</v>
      </c>
    </row>
    <row r="6714" spans="1:6" s="74" customFormat="1" ht="15" x14ac:dyDescent="0.25">
      <c r="A6714" s="12" t="s">
        <v>13535</v>
      </c>
      <c r="B6714" s="26" t="s">
        <v>13536</v>
      </c>
      <c r="C6714" s="13" t="s">
        <v>136</v>
      </c>
      <c r="D6714" s="12"/>
      <c r="E6714" s="14">
        <v>1000</v>
      </c>
      <c r="F6714" s="13" t="s">
        <v>163</v>
      </c>
    </row>
    <row r="6715" spans="1:6" s="74" customFormat="1" ht="15" x14ac:dyDescent="0.25">
      <c r="A6715" s="12" t="s">
        <v>13537</v>
      </c>
      <c r="B6715" s="26" t="s">
        <v>13538</v>
      </c>
      <c r="C6715" s="13" t="s">
        <v>142</v>
      </c>
      <c r="D6715" s="12"/>
      <c r="E6715" s="14">
        <v>250</v>
      </c>
      <c r="F6715" s="13" t="s">
        <v>163</v>
      </c>
    </row>
    <row r="6716" spans="1:6" s="74" customFormat="1" ht="15" x14ac:dyDescent="0.25">
      <c r="A6716" s="12" t="s">
        <v>13539</v>
      </c>
      <c r="B6716" s="26" t="s">
        <v>13540</v>
      </c>
      <c r="C6716" s="13" t="s">
        <v>136</v>
      </c>
      <c r="D6716" s="12"/>
      <c r="E6716" s="14">
        <v>300</v>
      </c>
      <c r="F6716" s="13" t="s">
        <v>163</v>
      </c>
    </row>
    <row r="6717" spans="1:6" s="74" customFormat="1" ht="15" x14ac:dyDescent="0.25">
      <c r="A6717" s="12" t="s">
        <v>13541</v>
      </c>
      <c r="B6717" s="26" t="s">
        <v>13542</v>
      </c>
      <c r="C6717" s="13" t="s">
        <v>136</v>
      </c>
      <c r="D6717" s="12"/>
      <c r="E6717" s="14">
        <v>350</v>
      </c>
      <c r="F6717" s="13" t="s">
        <v>163</v>
      </c>
    </row>
    <row r="6718" spans="1:6" s="74" customFormat="1" ht="15" x14ac:dyDescent="0.25">
      <c r="A6718" s="12" t="s">
        <v>13543</v>
      </c>
      <c r="B6718" s="26" t="s">
        <v>13544</v>
      </c>
      <c r="C6718" s="13" t="s">
        <v>136</v>
      </c>
      <c r="D6718" s="12"/>
      <c r="E6718" s="14">
        <v>450</v>
      </c>
      <c r="F6718" s="13" t="s">
        <v>163</v>
      </c>
    </row>
    <row r="6719" spans="1:6" s="74" customFormat="1" ht="15" x14ac:dyDescent="0.25">
      <c r="A6719" s="12" t="s">
        <v>13545</v>
      </c>
      <c r="B6719" s="26" t="s">
        <v>13546</v>
      </c>
      <c r="C6719" s="13" t="s">
        <v>136</v>
      </c>
      <c r="D6719" s="12"/>
      <c r="E6719" s="14">
        <v>35</v>
      </c>
      <c r="F6719" s="13" t="s">
        <v>163</v>
      </c>
    </row>
    <row r="6720" spans="1:6" s="74" customFormat="1" ht="15" x14ac:dyDescent="0.25">
      <c r="A6720" s="12" t="s">
        <v>13547</v>
      </c>
      <c r="B6720" s="26" t="s">
        <v>13548</v>
      </c>
      <c r="C6720" s="13" t="s">
        <v>136</v>
      </c>
      <c r="D6720" s="12"/>
      <c r="E6720" s="14">
        <v>15</v>
      </c>
      <c r="F6720" s="13" t="s">
        <v>163</v>
      </c>
    </row>
    <row r="6721" spans="1:6" s="74" customFormat="1" ht="15" x14ac:dyDescent="0.25">
      <c r="A6721" s="12" t="s">
        <v>13549</v>
      </c>
      <c r="B6721" s="26" t="s">
        <v>13550</v>
      </c>
      <c r="C6721" s="13" t="s">
        <v>136</v>
      </c>
      <c r="D6721" s="12"/>
      <c r="E6721" s="14">
        <v>35</v>
      </c>
      <c r="F6721" s="13" t="s">
        <v>163</v>
      </c>
    </row>
    <row r="6722" spans="1:6" s="74" customFormat="1" ht="15" x14ac:dyDescent="0.25">
      <c r="A6722" s="12" t="s">
        <v>13551</v>
      </c>
      <c r="B6722" s="26" t="s">
        <v>13552</v>
      </c>
      <c r="C6722" s="13" t="s">
        <v>136</v>
      </c>
      <c r="D6722" s="12"/>
      <c r="E6722" s="14">
        <v>20</v>
      </c>
      <c r="F6722" s="13" t="s">
        <v>163</v>
      </c>
    </row>
    <row r="6723" spans="1:6" s="74" customFormat="1" ht="15" x14ac:dyDescent="0.25">
      <c r="A6723" s="12" t="s">
        <v>13553</v>
      </c>
      <c r="B6723" s="26" t="s">
        <v>13554</v>
      </c>
      <c r="C6723" s="13" t="s">
        <v>142</v>
      </c>
      <c r="D6723" s="12"/>
      <c r="E6723" s="14">
        <v>1800</v>
      </c>
      <c r="F6723" s="13" t="s">
        <v>163</v>
      </c>
    </row>
    <row r="6724" spans="1:6" s="74" customFormat="1" ht="15" x14ac:dyDescent="0.25">
      <c r="A6724" s="12" t="s">
        <v>13555</v>
      </c>
      <c r="B6724" s="26" t="s">
        <v>13556</v>
      </c>
      <c r="C6724" s="13" t="s">
        <v>142</v>
      </c>
      <c r="D6724" s="12"/>
      <c r="E6724" s="14">
        <v>2000</v>
      </c>
      <c r="F6724" s="13" t="s">
        <v>163</v>
      </c>
    </row>
    <row r="6725" spans="1:6" s="74" customFormat="1" ht="15" x14ac:dyDescent="0.25">
      <c r="A6725" s="12" t="s">
        <v>13557</v>
      </c>
      <c r="B6725" s="26" t="s">
        <v>13558</v>
      </c>
      <c r="C6725" s="13" t="s">
        <v>142</v>
      </c>
      <c r="D6725" s="12"/>
      <c r="E6725" s="14">
        <v>70</v>
      </c>
      <c r="F6725" s="13" t="s">
        <v>163</v>
      </c>
    </row>
    <row r="6726" spans="1:6" s="74" customFormat="1" ht="15" x14ac:dyDescent="0.25">
      <c r="A6726" s="12" t="s">
        <v>13559</v>
      </c>
      <c r="B6726" s="26" t="s">
        <v>13560</v>
      </c>
      <c r="C6726" s="13" t="s">
        <v>135</v>
      </c>
      <c r="D6726" s="12"/>
      <c r="E6726" s="14">
        <v>70</v>
      </c>
      <c r="F6726" s="13" t="s">
        <v>163</v>
      </c>
    </row>
    <row r="6727" spans="1:6" s="74" customFormat="1" ht="15" x14ac:dyDescent="0.25">
      <c r="A6727" s="12" t="s">
        <v>13561</v>
      </c>
      <c r="B6727" s="26" t="s">
        <v>13562</v>
      </c>
      <c r="C6727" s="13" t="s">
        <v>142</v>
      </c>
      <c r="D6727" s="12"/>
      <c r="E6727" s="14">
        <v>65</v>
      </c>
      <c r="F6727" s="13" t="s">
        <v>163</v>
      </c>
    </row>
    <row r="6728" spans="1:6" s="74" customFormat="1" ht="15" x14ac:dyDescent="0.25">
      <c r="A6728" s="12" t="s">
        <v>13563</v>
      </c>
      <c r="B6728" s="26" t="s">
        <v>13564</v>
      </c>
      <c r="C6728" s="13" t="s">
        <v>142</v>
      </c>
      <c r="D6728" s="12"/>
      <c r="E6728" s="14">
        <v>25</v>
      </c>
      <c r="F6728" s="13" t="s">
        <v>163</v>
      </c>
    </row>
    <row r="6729" spans="1:6" s="74" customFormat="1" ht="15" x14ac:dyDescent="0.25">
      <c r="A6729" s="12" t="s">
        <v>13565</v>
      </c>
      <c r="B6729" s="26" t="s">
        <v>13566</v>
      </c>
      <c r="C6729" s="13" t="s">
        <v>135</v>
      </c>
      <c r="D6729" s="13"/>
      <c r="E6729" s="14">
        <v>25</v>
      </c>
      <c r="F6729" s="37" t="s">
        <v>163</v>
      </c>
    </row>
    <row r="6730" spans="1:6" s="74" customFormat="1" ht="15" x14ac:dyDescent="0.25">
      <c r="A6730" s="12" t="s">
        <v>13567</v>
      </c>
      <c r="B6730" s="26" t="s">
        <v>13568</v>
      </c>
      <c r="C6730" s="13" t="s">
        <v>142</v>
      </c>
      <c r="D6730" s="12"/>
      <c r="E6730" s="14">
        <v>15</v>
      </c>
      <c r="F6730" s="13" t="s">
        <v>163</v>
      </c>
    </row>
    <row r="6731" spans="1:6" s="74" customFormat="1" ht="15" x14ac:dyDescent="0.25">
      <c r="A6731" s="12" t="s">
        <v>13569</v>
      </c>
      <c r="B6731" s="26" t="s">
        <v>13570</v>
      </c>
      <c r="C6731" s="13" t="s">
        <v>142</v>
      </c>
      <c r="D6731" s="12"/>
      <c r="E6731" s="14">
        <v>128</v>
      </c>
      <c r="F6731" s="13" t="s">
        <v>163</v>
      </c>
    </row>
    <row r="6732" spans="1:6" s="74" customFormat="1" ht="15" x14ac:dyDescent="0.25">
      <c r="A6732" s="12" t="s">
        <v>13571</v>
      </c>
      <c r="B6732" s="44" t="s">
        <v>13572</v>
      </c>
      <c r="C6732" s="13" t="s">
        <v>134</v>
      </c>
      <c r="D6732" s="12"/>
      <c r="E6732" s="14">
        <v>6610</v>
      </c>
      <c r="F6732" s="13" t="s">
        <v>163</v>
      </c>
    </row>
    <row r="6733" spans="1:6" s="74" customFormat="1" ht="15" x14ac:dyDescent="0.25">
      <c r="A6733" s="12" t="s">
        <v>13573</v>
      </c>
      <c r="B6733" s="44" t="s">
        <v>13574</v>
      </c>
      <c r="C6733" s="13" t="s">
        <v>135</v>
      </c>
      <c r="D6733" s="12"/>
      <c r="E6733" s="14">
        <v>6610</v>
      </c>
      <c r="F6733" s="13" t="s">
        <v>163</v>
      </c>
    </row>
    <row r="6734" spans="1:6" s="74" customFormat="1" ht="15" x14ac:dyDescent="0.25">
      <c r="A6734" s="12" t="s">
        <v>13575</v>
      </c>
      <c r="B6734" s="12" t="s">
        <v>13576</v>
      </c>
      <c r="C6734" s="13" t="s">
        <v>136</v>
      </c>
      <c r="D6734" s="12"/>
      <c r="E6734" s="14">
        <v>185</v>
      </c>
      <c r="F6734" s="13" t="s">
        <v>163</v>
      </c>
    </row>
    <row r="6735" spans="1:6" s="74" customFormat="1" ht="15" x14ac:dyDescent="0.25">
      <c r="A6735" s="12" t="s">
        <v>13577</v>
      </c>
      <c r="B6735" s="12" t="s">
        <v>13578</v>
      </c>
      <c r="C6735" s="13" t="s">
        <v>136</v>
      </c>
      <c r="D6735" s="12"/>
      <c r="E6735" s="14">
        <v>185</v>
      </c>
      <c r="F6735" s="13" t="s">
        <v>163</v>
      </c>
    </row>
    <row r="6736" spans="1:6" s="74" customFormat="1" ht="15" x14ac:dyDescent="0.25">
      <c r="A6736" s="12" t="s">
        <v>13579</v>
      </c>
      <c r="B6736" s="12" t="s">
        <v>13580</v>
      </c>
      <c r="C6736" s="13" t="s">
        <v>136</v>
      </c>
      <c r="D6736" s="13"/>
      <c r="E6736" s="14">
        <v>5565</v>
      </c>
      <c r="F6736" s="13" t="s">
        <v>163</v>
      </c>
    </row>
    <row r="6737" spans="1:6" s="74" customFormat="1" ht="15" x14ac:dyDescent="0.25">
      <c r="A6737" s="12" t="s">
        <v>13581</v>
      </c>
      <c r="B6737" s="26" t="s">
        <v>13582</v>
      </c>
      <c r="C6737" s="13" t="s">
        <v>136</v>
      </c>
      <c r="D6737" s="12"/>
      <c r="E6737" s="14">
        <v>46</v>
      </c>
      <c r="F6737" s="13" t="s">
        <v>163</v>
      </c>
    </row>
    <row r="6738" spans="1:6" s="74" customFormat="1" ht="15" x14ac:dyDescent="0.25">
      <c r="A6738" s="12" t="s">
        <v>13583</v>
      </c>
      <c r="B6738" s="26" t="s">
        <v>13584</v>
      </c>
      <c r="C6738" s="13" t="s">
        <v>135</v>
      </c>
      <c r="D6738" s="12"/>
      <c r="E6738" s="14">
        <v>0</v>
      </c>
      <c r="F6738" s="13" t="s">
        <v>163</v>
      </c>
    </row>
    <row r="6739" spans="1:6" s="74" customFormat="1" ht="15" x14ac:dyDescent="0.25">
      <c r="A6739" s="12" t="s">
        <v>13585</v>
      </c>
      <c r="B6739" s="26" t="s">
        <v>13586</v>
      </c>
      <c r="C6739" s="13" t="s">
        <v>136</v>
      </c>
      <c r="D6739" s="12"/>
      <c r="E6739" s="14">
        <v>46</v>
      </c>
      <c r="F6739" s="13" t="s">
        <v>163</v>
      </c>
    </row>
    <row r="6740" spans="1:6" s="74" customFormat="1" ht="15" x14ac:dyDescent="0.25">
      <c r="A6740" s="12" t="s">
        <v>13587</v>
      </c>
      <c r="B6740" s="26" t="s">
        <v>13588</v>
      </c>
      <c r="C6740" s="13" t="s">
        <v>135</v>
      </c>
      <c r="D6740" s="12"/>
      <c r="E6740" s="14">
        <v>0</v>
      </c>
      <c r="F6740" s="13" t="s">
        <v>163</v>
      </c>
    </row>
    <row r="6741" spans="1:6" s="74" customFormat="1" ht="15" x14ac:dyDescent="0.25">
      <c r="A6741" s="12" t="s">
        <v>13589</v>
      </c>
      <c r="B6741" s="26" t="s">
        <v>13590</v>
      </c>
      <c r="C6741" s="13" t="s">
        <v>136</v>
      </c>
      <c r="D6741" s="12"/>
      <c r="E6741" s="14">
        <v>46</v>
      </c>
      <c r="F6741" s="13" t="s">
        <v>163</v>
      </c>
    </row>
    <row r="6742" spans="1:6" s="74" customFormat="1" ht="15" x14ac:dyDescent="0.25">
      <c r="A6742" s="12" t="s">
        <v>13591</v>
      </c>
      <c r="B6742" s="26" t="s">
        <v>13592</v>
      </c>
      <c r="C6742" s="13" t="s">
        <v>135</v>
      </c>
      <c r="D6742" s="12"/>
      <c r="E6742" s="14">
        <v>0</v>
      </c>
      <c r="F6742" s="13" t="s">
        <v>163</v>
      </c>
    </row>
    <row r="6743" spans="1:6" s="74" customFormat="1" ht="15" x14ac:dyDescent="0.25">
      <c r="A6743" s="12" t="s">
        <v>13593</v>
      </c>
      <c r="B6743" s="26" t="s">
        <v>13594</v>
      </c>
      <c r="C6743" s="13" t="s">
        <v>136</v>
      </c>
      <c r="D6743" s="12"/>
      <c r="E6743" s="14">
        <v>46</v>
      </c>
      <c r="F6743" s="13" t="s">
        <v>163</v>
      </c>
    </row>
    <row r="6744" spans="1:6" s="74" customFormat="1" ht="15" x14ac:dyDescent="0.25">
      <c r="A6744" s="12" t="s">
        <v>13595</v>
      </c>
      <c r="B6744" s="26" t="s">
        <v>13596</v>
      </c>
      <c r="C6744" s="13" t="s">
        <v>136</v>
      </c>
      <c r="D6744" s="12"/>
      <c r="E6744" s="14">
        <v>0</v>
      </c>
      <c r="F6744" s="13" t="s">
        <v>163</v>
      </c>
    </row>
    <row r="6745" spans="1:6" s="74" customFormat="1" ht="15" x14ac:dyDescent="0.25">
      <c r="A6745" s="12" t="s">
        <v>13597</v>
      </c>
      <c r="B6745" s="26" t="s">
        <v>13598</v>
      </c>
      <c r="C6745" s="13" t="s">
        <v>136</v>
      </c>
      <c r="D6745" s="12"/>
      <c r="E6745" s="14">
        <v>50</v>
      </c>
      <c r="F6745" s="13" t="s">
        <v>163</v>
      </c>
    </row>
    <row r="6746" spans="1:6" s="74" customFormat="1" ht="15" x14ac:dyDescent="0.25">
      <c r="A6746" s="12" t="s">
        <v>13599</v>
      </c>
      <c r="B6746" s="26" t="s">
        <v>13600</v>
      </c>
      <c r="C6746" s="13" t="s">
        <v>136</v>
      </c>
      <c r="D6746" s="13"/>
      <c r="E6746" s="14">
        <v>0</v>
      </c>
      <c r="F6746" s="37" t="s">
        <v>163</v>
      </c>
    </row>
    <row r="6747" spans="1:6" s="74" customFormat="1" ht="15" x14ac:dyDescent="0.25">
      <c r="A6747" s="12" t="s">
        <v>13601</v>
      </c>
      <c r="B6747" s="12" t="s">
        <v>13602</v>
      </c>
      <c r="C6747" s="13" t="s">
        <v>136</v>
      </c>
      <c r="D6747" s="13"/>
      <c r="E6747" s="14">
        <v>94</v>
      </c>
      <c r="F6747" s="13" t="s">
        <v>163</v>
      </c>
    </row>
    <row r="6748" spans="1:6" s="74" customFormat="1" ht="15" x14ac:dyDescent="0.25">
      <c r="A6748" s="12" t="s">
        <v>13603</v>
      </c>
      <c r="B6748" s="12" t="s">
        <v>13604</v>
      </c>
      <c r="C6748" s="13" t="s">
        <v>136</v>
      </c>
      <c r="D6748" s="13"/>
      <c r="E6748" s="14">
        <v>0</v>
      </c>
      <c r="F6748" s="13" t="s">
        <v>163</v>
      </c>
    </row>
    <row r="6749" spans="1:6" s="74" customFormat="1" ht="15" x14ac:dyDescent="0.25">
      <c r="A6749" s="12" t="s">
        <v>13605</v>
      </c>
      <c r="B6749" s="12" t="s">
        <v>13606</v>
      </c>
      <c r="C6749" s="13" t="s">
        <v>136</v>
      </c>
      <c r="D6749" s="13"/>
      <c r="E6749" s="14">
        <v>196</v>
      </c>
      <c r="F6749" s="13" t="s">
        <v>163</v>
      </c>
    </row>
    <row r="6750" spans="1:6" s="74" customFormat="1" ht="15" x14ac:dyDescent="0.25">
      <c r="A6750" s="12" t="s">
        <v>13607</v>
      </c>
      <c r="B6750" s="12" t="s">
        <v>13608</v>
      </c>
      <c r="C6750" s="13" t="s">
        <v>136</v>
      </c>
      <c r="D6750" s="13"/>
      <c r="E6750" s="14">
        <v>0</v>
      </c>
      <c r="F6750" s="13" t="s">
        <v>163</v>
      </c>
    </row>
    <row r="6751" spans="1:6" s="74" customFormat="1" ht="15" x14ac:dyDescent="0.25">
      <c r="A6751" s="12" t="s">
        <v>13609</v>
      </c>
      <c r="B6751" s="12" t="s">
        <v>13610</v>
      </c>
      <c r="C6751" s="13" t="s">
        <v>136</v>
      </c>
      <c r="D6751" s="13"/>
      <c r="E6751" s="14">
        <v>34</v>
      </c>
      <c r="F6751" s="13" t="s">
        <v>163</v>
      </c>
    </row>
    <row r="6752" spans="1:6" s="74" customFormat="1" ht="15" x14ac:dyDescent="0.25">
      <c r="A6752" s="12" t="s">
        <v>13611</v>
      </c>
      <c r="B6752" s="12" t="s">
        <v>13612</v>
      </c>
      <c r="C6752" s="13" t="s">
        <v>136</v>
      </c>
      <c r="D6752" s="13"/>
      <c r="E6752" s="14">
        <v>0</v>
      </c>
      <c r="F6752" s="13" t="s">
        <v>163</v>
      </c>
    </row>
    <row r="6753" spans="1:6" s="74" customFormat="1" ht="15" x14ac:dyDescent="0.25">
      <c r="A6753" s="12" t="s">
        <v>13613</v>
      </c>
      <c r="B6753" s="12" t="s">
        <v>13614</v>
      </c>
      <c r="C6753" s="13" t="s">
        <v>136</v>
      </c>
      <c r="D6753" s="13"/>
      <c r="E6753" s="14">
        <v>34</v>
      </c>
      <c r="F6753" s="13" t="s">
        <v>163</v>
      </c>
    </row>
    <row r="6754" spans="1:6" s="74" customFormat="1" ht="15" x14ac:dyDescent="0.25">
      <c r="A6754" s="12" t="s">
        <v>13615</v>
      </c>
      <c r="B6754" s="12" t="s">
        <v>13616</v>
      </c>
      <c r="C6754" s="13" t="s">
        <v>136</v>
      </c>
      <c r="D6754" s="13"/>
      <c r="E6754" s="14">
        <v>0</v>
      </c>
      <c r="F6754" s="13" t="s">
        <v>163</v>
      </c>
    </row>
    <row r="6755" spans="1:6" s="74" customFormat="1" ht="15" x14ac:dyDescent="0.25">
      <c r="A6755" s="12" t="s">
        <v>13617</v>
      </c>
      <c r="B6755" s="26" t="s">
        <v>13618</v>
      </c>
      <c r="C6755" s="13" t="s">
        <v>136</v>
      </c>
      <c r="D6755" s="12"/>
      <c r="E6755" s="14">
        <v>21</v>
      </c>
      <c r="F6755" s="13" t="s">
        <v>163</v>
      </c>
    </row>
    <row r="6756" spans="1:6" s="74" customFormat="1" ht="15" x14ac:dyDescent="0.25">
      <c r="A6756" s="12" t="s">
        <v>13619</v>
      </c>
      <c r="B6756" s="26" t="s">
        <v>13620</v>
      </c>
      <c r="C6756" s="13" t="s">
        <v>136</v>
      </c>
      <c r="D6756" s="12"/>
      <c r="E6756" s="14">
        <v>0</v>
      </c>
      <c r="F6756" s="13" t="s">
        <v>163</v>
      </c>
    </row>
    <row r="6757" spans="1:6" s="74" customFormat="1" ht="15" x14ac:dyDescent="0.25">
      <c r="A6757" s="12" t="s">
        <v>13621</v>
      </c>
      <c r="B6757" s="26" t="s">
        <v>13622</v>
      </c>
      <c r="C6757" s="13" t="s">
        <v>136</v>
      </c>
      <c r="D6757" s="12"/>
      <c r="E6757" s="14">
        <v>37</v>
      </c>
      <c r="F6757" s="13" t="s">
        <v>163</v>
      </c>
    </row>
    <row r="6758" spans="1:6" s="74" customFormat="1" ht="15" x14ac:dyDescent="0.25">
      <c r="A6758" s="12" t="s">
        <v>13623</v>
      </c>
      <c r="B6758" s="26" t="s">
        <v>13624</v>
      </c>
      <c r="C6758" s="13" t="s">
        <v>136</v>
      </c>
      <c r="D6758" s="13"/>
      <c r="E6758" s="14">
        <v>0</v>
      </c>
      <c r="F6758" s="37" t="s">
        <v>163</v>
      </c>
    </row>
    <row r="6759" spans="1:6" s="74" customFormat="1" ht="15" x14ac:dyDescent="0.25">
      <c r="A6759" s="12" t="s">
        <v>13625</v>
      </c>
      <c r="B6759" s="26" t="s">
        <v>13626</v>
      </c>
      <c r="C6759" s="13" t="s">
        <v>136</v>
      </c>
      <c r="D6759" s="12"/>
      <c r="E6759" s="14">
        <v>45</v>
      </c>
      <c r="F6759" s="13" t="s">
        <v>163</v>
      </c>
    </row>
    <row r="6760" spans="1:6" s="74" customFormat="1" ht="15" x14ac:dyDescent="0.25">
      <c r="A6760" s="12" t="s">
        <v>13627</v>
      </c>
      <c r="B6760" s="26" t="s">
        <v>13628</v>
      </c>
      <c r="C6760" s="13" t="s">
        <v>136</v>
      </c>
      <c r="D6760" s="13"/>
      <c r="E6760" s="14">
        <v>0</v>
      </c>
      <c r="F6760" s="37" t="s">
        <v>163</v>
      </c>
    </row>
    <row r="6761" spans="1:6" s="74" customFormat="1" ht="15" x14ac:dyDescent="0.25">
      <c r="A6761" s="12" t="s">
        <v>13629</v>
      </c>
      <c r="B6761" s="26" t="s">
        <v>13630</v>
      </c>
      <c r="C6761" s="13" t="s">
        <v>136</v>
      </c>
      <c r="D6761" s="12"/>
      <c r="E6761" s="14">
        <v>50</v>
      </c>
      <c r="F6761" s="13" t="s">
        <v>163</v>
      </c>
    </row>
    <row r="6762" spans="1:6" s="74" customFormat="1" ht="15" x14ac:dyDescent="0.25">
      <c r="A6762" s="12" t="s">
        <v>13631</v>
      </c>
      <c r="B6762" s="26" t="s">
        <v>13632</v>
      </c>
      <c r="C6762" s="13" t="s">
        <v>136</v>
      </c>
      <c r="D6762" s="13"/>
      <c r="E6762" s="14">
        <v>50</v>
      </c>
      <c r="F6762" s="37" t="s">
        <v>163</v>
      </c>
    </row>
    <row r="6763" spans="1:6" s="74" customFormat="1" ht="15" x14ac:dyDescent="0.25">
      <c r="A6763" s="12" t="s">
        <v>13633</v>
      </c>
      <c r="B6763" s="26" t="s">
        <v>13634</v>
      </c>
      <c r="C6763" s="13" t="s">
        <v>136</v>
      </c>
      <c r="D6763" s="12"/>
      <c r="E6763" s="14">
        <v>50</v>
      </c>
      <c r="F6763" s="13" t="s">
        <v>163</v>
      </c>
    </row>
    <row r="6764" spans="1:6" s="74" customFormat="1" ht="15" x14ac:dyDescent="0.25">
      <c r="A6764" s="12" t="s">
        <v>13635</v>
      </c>
      <c r="B6764" s="26" t="s">
        <v>13636</v>
      </c>
      <c r="C6764" s="13" t="s">
        <v>136</v>
      </c>
      <c r="D6764" s="13"/>
      <c r="E6764" s="14">
        <v>0</v>
      </c>
      <c r="F6764" s="37" t="s">
        <v>163</v>
      </c>
    </row>
    <row r="6765" spans="1:6" s="74" customFormat="1" ht="15" x14ac:dyDescent="0.25">
      <c r="A6765" s="12" t="s">
        <v>13637</v>
      </c>
      <c r="B6765" s="26" t="s">
        <v>13638</v>
      </c>
      <c r="C6765" s="13" t="s">
        <v>136</v>
      </c>
      <c r="D6765" s="12"/>
      <c r="E6765" s="14">
        <v>23</v>
      </c>
      <c r="F6765" s="13" t="s">
        <v>163</v>
      </c>
    </row>
    <row r="6766" spans="1:6" s="74" customFormat="1" ht="15" x14ac:dyDescent="0.25">
      <c r="A6766" s="12" t="s">
        <v>13639</v>
      </c>
      <c r="B6766" s="26" t="s">
        <v>13640</v>
      </c>
      <c r="C6766" s="13" t="s">
        <v>135</v>
      </c>
      <c r="D6766" s="13"/>
      <c r="E6766" s="14">
        <v>0</v>
      </c>
      <c r="F6766" s="37" t="s">
        <v>163</v>
      </c>
    </row>
    <row r="6767" spans="1:6" s="74" customFormat="1" ht="15" x14ac:dyDescent="0.25">
      <c r="A6767" s="12" t="s">
        <v>13641</v>
      </c>
      <c r="B6767" s="26" t="s">
        <v>13642</v>
      </c>
      <c r="C6767" s="13" t="s">
        <v>136</v>
      </c>
      <c r="D6767" s="12"/>
      <c r="E6767" s="14">
        <v>50</v>
      </c>
      <c r="F6767" s="13" t="s">
        <v>163</v>
      </c>
    </row>
    <row r="6768" spans="1:6" s="74" customFormat="1" ht="15" x14ac:dyDescent="0.25">
      <c r="A6768" s="12" t="s">
        <v>13643</v>
      </c>
      <c r="B6768" s="26" t="s">
        <v>13644</v>
      </c>
      <c r="C6768" s="13" t="s">
        <v>136</v>
      </c>
      <c r="D6768" s="13"/>
      <c r="E6768" s="14">
        <v>50</v>
      </c>
      <c r="F6768" s="37" t="s">
        <v>163</v>
      </c>
    </row>
    <row r="6769" spans="1:6" s="74" customFormat="1" ht="15" x14ac:dyDescent="0.25">
      <c r="A6769" s="12" t="s">
        <v>13645</v>
      </c>
      <c r="B6769" s="26" t="s">
        <v>13646</v>
      </c>
      <c r="C6769" s="13" t="s">
        <v>136</v>
      </c>
      <c r="D6769" s="12"/>
      <c r="E6769" s="14">
        <v>23</v>
      </c>
      <c r="F6769" s="13" t="s">
        <v>163</v>
      </c>
    </row>
    <row r="6770" spans="1:6" s="74" customFormat="1" ht="15" x14ac:dyDescent="0.25">
      <c r="A6770" s="12" t="s">
        <v>13647</v>
      </c>
      <c r="B6770" s="26" t="s">
        <v>13648</v>
      </c>
      <c r="C6770" s="13" t="s">
        <v>136</v>
      </c>
      <c r="D6770" s="13"/>
      <c r="E6770" s="14">
        <v>0</v>
      </c>
      <c r="F6770" s="37" t="s">
        <v>163</v>
      </c>
    </row>
    <row r="6771" spans="1:6" s="74" customFormat="1" ht="15" x14ac:dyDescent="0.25">
      <c r="A6771" s="12" t="s">
        <v>13649</v>
      </c>
      <c r="B6771" s="26" t="s">
        <v>13650</v>
      </c>
      <c r="C6771" s="13" t="s">
        <v>136</v>
      </c>
      <c r="D6771" s="12"/>
      <c r="E6771" s="14">
        <v>1</v>
      </c>
      <c r="F6771" s="13" t="s">
        <v>163</v>
      </c>
    </row>
    <row r="6772" spans="1:6" s="74" customFormat="1" ht="15" x14ac:dyDescent="0.25">
      <c r="A6772" s="12" t="s">
        <v>13651</v>
      </c>
      <c r="B6772" s="26" t="s">
        <v>13652</v>
      </c>
      <c r="C6772" s="13" t="s">
        <v>136</v>
      </c>
      <c r="D6772" s="12"/>
      <c r="E6772" s="14">
        <v>16286</v>
      </c>
      <c r="F6772" s="13" t="s">
        <v>163</v>
      </c>
    </row>
    <row r="6773" spans="1:6" s="74" customFormat="1" ht="15" x14ac:dyDescent="0.25">
      <c r="A6773" s="12" t="s">
        <v>13653</v>
      </c>
      <c r="B6773" s="26" t="s">
        <v>13654</v>
      </c>
      <c r="C6773" s="13" t="s">
        <v>136</v>
      </c>
      <c r="D6773" s="12"/>
      <c r="E6773" s="14">
        <v>25021</v>
      </c>
      <c r="F6773" s="13" t="s">
        <v>163</v>
      </c>
    </row>
    <row r="6774" spans="1:6" s="74" customFormat="1" ht="15" x14ac:dyDescent="0.25">
      <c r="A6774" s="12" t="s">
        <v>13655</v>
      </c>
      <c r="B6774" s="26" t="s">
        <v>13656</v>
      </c>
      <c r="C6774" s="13" t="s">
        <v>136</v>
      </c>
      <c r="D6774" s="12"/>
      <c r="E6774" s="14">
        <v>32730</v>
      </c>
      <c r="F6774" s="13" t="s">
        <v>163</v>
      </c>
    </row>
    <row r="6775" spans="1:6" s="74" customFormat="1" ht="15" x14ac:dyDescent="0.25">
      <c r="A6775" s="12" t="s">
        <v>13657</v>
      </c>
      <c r="B6775" s="26" t="s">
        <v>13658</v>
      </c>
      <c r="C6775" s="13" t="s">
        <v>136</v>
      </c>
      <c r="D6775" s="12"/>
      <c r="E6775" s="14">
        <v>41425</v>
      </c>
      <c r="F6775" s="13" t="s">
        <v>163</v>
      </c>
    </row>
    <row r="6776" spans="1:6" s="74" customFormat="1" ht="15" x14ac:dyDescent="0.25">
      <c r="A6776" s="12" t="s">
        <v>13659</v>
      </c>
      <c r="B6776" s="26" t="s">
        <v>13660</v>
      </c>
      <c r="C6776" s="13" t="s">
        <v>136</v>
      </c>
      <c r="D6776" s="12"/>
      <c r="E6776" s="14">
        <v>151</v>
      </c>
      <c r="F6776" s="13" t="s">
        <v>163</v>
      </c>
    </row>
    <row r="6777" spans="1:6" s="74" customFormat="1" ht="15" x14ac:dyDescent="0.25">
      <c r="A6777" s="12" t="s">
        <v>13661</v>
      </c>
      <c r="B6777" s="26" t="s">
        <v>13662</v>
      </c>
      <c r="C6777" s="13" t="s">
        <v>136</v>
      </c>
      <c r="D6777" s="12"/>
      <c r="E6777" s="14">
        <v>248</v>
      </c>
      <c r="F6777" s="13" t="s">
        <v>163</v>
      </c>
    </row>
    <row r="6778" spans="1:6" s="74" customFormat="1" ht="15" x14ac:dyDescent="0.25">
      <c r="A6778" s="12" t="s">
        <v>13663</v>
      </c>
      <c r="B6778" s="26" t="s">
        <v>13664</v>
      </c>
      <c r="C6778" s="13" t="s">
        <v>136</v>
      </c>
      <c r="D6778" s="12"/>
      <c r="E6778" s="14">
        <v>483</v>
      </c>
      <c r="F6778" s="13" t="s">
        <v>163</v>
      </c>
    </row>
    <row r="6779" spans="1:6" s="74" customFormat="1" ht="15" x14ac:dyDescent="0.25">
      <c r="A6779" s="12" t="s">
        <v>13665</v>
      </c>
      <c r="B6779" s="26" t="s">
        <v>13666</v>
      </c>
      <c r="C6779" s="13" t="s">
        <v>136</v>
      </c>
      <c r="D6779" s="12"/>
      <c r="E6779" s="14">
        <v>640</v>
      </c>
      <c r="F6779" s="13" t="s">
        <v>163</v>
      </c>
    </row>
    <row r="6780" spans="1:6" s="74" customFormat="1" ht="15" x14ac:dyDescent="0.25">
      <c r="A6780" s="12" t="s">
        <v>13667</v>
      </c>
      <c r="B6780" s="26" t="s">
        <v>13668</v>
      </c>
      <c r="C6780" s="13" t="s">
        <v>136</v>
      </c>
      <c r="D6780" s="12"/>
      <c r="E6780" s="14">
        <v>483</v>
      </c>
      <c r="F6780" s="13" t="s">
        <v>163</v>
      </c>
    </row>
    <row r="6781" spans="1:6" s="74" customFormat="1" ht="15" x14ac:dyDescent="0.25">
      <c r="A6781" s="12" t="s">
        <v>13669</v>
      </c>
      <c r="B6781" s="26" t="s">
        <v>13670</v>
      </c>
      <c r="C6781" s="13" t="s">
        <v>136</v>
      </c>
      <c r="D6781" s="12"/>
      <c r="E6781" s="14">
        <v>37125</v>
      </c>
      <c r="F6781" s="13" t="s">
        <v>163</v>
      </c>
    </row>
    <row r="6782" spans="1:6" s="74" customFormat="1" ht="15" x14ac:dyDescent="0.25">
      <c r="A6782" s="12" t="s">
        <v>13671</v>
      </c>
      <c r="B6782" s="26" t="s">
        <v>13672</v>
      </c>
      <c r="C6782" s="13" t="s">
        <v>136</v>
      </c>
      <c r="D6782" s="12"/>
      <c r="E6782" s="14">
        <v>50280</v>
      </c>
      <c r="F6782" s="13" t="s">
        <v>163</v>
      </c>
    </row>
    <row r="6783" spans="1:6" s="74" customFormat="1" ht="15" x14ac:dyDescent="0.25">
      <c r="A6783" s="12" t="s">
        <v>13673</v>
      </c>
      <c r="B6783" s="26" t="s">
        <v>13674</v>
      </c>
      <c r="C6783" s="13" t="s">
        <v>136</v>
      </c>
      <c r="D6783" s="12"/>
      <c r="E6783" s="14">
        <v>43226</v>
      </c>
      <c r="F6783" s="13" t="s">
        <v>163</v>
      </c>
    </row>
    <row r="6784" spans="1:6" s="74" customFormat="1" ht="15" x14ac:dyDescent="0.25">
      <c r="A6784" s="12" t="s">
        <v>13675</v>
      </c>
      <c r="B6784" s="26" t="s">
        <v>13676</v>
      </c>
      <c r="C6784" s="13" t="s">
        <v>136</v>
      </c>
      <c r="D6784" s="12"/>
      <c r="E6784" s="14">
        <v>58989</v>
      </c>
      <c r="F6784" s="13" t="s">
        <v>163</v>
      </c>
    </row>
    <row r="6785" spans="1:6" s="74" customFormat="1" ht="15" x14ac:dyDescent="0.25">
      <c r="A6785" s="12" t="s">
        <v>13677</v>
      </c>
      <c r="B6785" s="51" t="s">
        <v>13678</v>
      </c>
      <c r="C6785" s="13" t="s">
        <v>136</v>
      </c>
      <c r="D6785" s="13"/>
      <c r="E6785" s="14">
        <v>94665</v>
      </c>
      <c r="F6785" s="13" t="s">
        <v>163</v>
      </c>
    </row>
    <row r="6786" spans="1:6" s="74" customFormat="1" ht="15" x14ac:dyDescent="0.25">
      <c r="A6786" s="12" t="s">
        <v>13679</v>
      </c>
      <c r="B6786" s="26" t="s">
        <v>13680</v>
      </c>
      <c r="C6786" s="13" t="s">
        <v>136</v>
      </c>
      <c r="D6786" s="12"/>
      <c r="E6786" s="14">
        <v>42203</v>
      </c>
      <c r="F6786" s="13" t="s">
        <v>163</v>
      </c>
    </row>
    <row r="6787" spans="1:6" s="74" customFormat="1" ht="15" x14ac:dyDescent="0.25">
      <c r="A6787" s="12" t="s">
        <v>13681</v>
      </c>
      <c r="B6787" s="26" t="s">
        <v>13682</v>
      </c>
      <c r="C6787" s="13" t="s">
        <v>136</v>
      </c>
      <c r="D6787" s="12"/>
      <c r="E6787" s="14">
        <v>67660</v>
      </c>
      <c r="F6787" s="13" t="s">
        <v>163</v>
      </c>
    </row>
    <row r="6788" spans="1:6" s="74" customFormat="1" ht="15" x14ac:dyDescent="0.25">
      <c r="A6788" s="12" t="s">
        <v>13683</v>
      </c>
      <c r="B6788" s="26" t="s">
        <v>13684</v>
      </c>
      <c r="C6788" s="13" t="s">
        <v>136</v>
      </c>
      <c r="D6788" s="12"/>
      <c r="E6788" s="14">
        <v>86300</v>
      </c>
      <c r="F6788" s="13" t="s">
        <v>163</v>
      </c>
    </row>
    <row r="6789" spans="1:6" s="74" customFormat="1" ht="15" x14ac:dyDescent="0.25">
      <c r="A6789" s="12" t="s">
        <v>13685</v>
      </c>
      <c r="B6789" s="26" t="s">
        <v>13686</v>
      </c>
      <c r="C6789" s="13" t="s">
        <v>136</v>
      </c>
      <c r="D6789" s="12"/>
      <c r="E6789" s="14">
        <v>50303</v>
      </c>
      <c r="F6789" s="13" t="s">
        <v>163</v>
      </c>
    </row>
    <row r="6790" spans="1:6" s="74" customFormat="1" ht="15" x14ac:dyDescent="0.25">
      <c r="A6790" s="12" t="s">
        <v>13687</v>
      </c>
      <c r="B6790" s="26" t="s">
        <v>13688</v>
      </c>
      <c r="C6790" s="13" t="s">
        <v>136</v>
      </c>
      <c r="D6790" s="12"/>
      <c r="E6790" s="14">
        <v>2716</v>
      </c>
      <c r="F6790" s="13" t="s">
        <v>163</v>
      </c>
    </row>
    <row r="6791" spans="1:6" s="74" customFormat="1" ht="15" x14ac:dyDescent="0.25">
      <c r="A6791" s="12" t="s">
        <v>13689</v>
      </c>
      <c r="B6791" s="26" t="s">
        <v>13690</v>
      </c>
      <c r="C6791" s="13" t="s">
        <v>136</v>
      </c>
      <c r="D6791" s="12"/>
      <c r="E6791" s="14">
        <v>267</v>
      </c>
      <c r="F6791" s="13" t="s">
        <v>163</v>
      </c>
    </row>
    <row r="6792" spans="1:6" s="74" customFormat="1" ht="15" x14ac:dyDescent="0.25">
      <c r="A6792" s="12" t="s">
        <v>13691</v>
      </c>
      <c r="B6792" s="12" t="s">
        <v>13692</v>
      </c>
      <c r="C6792" s="13" t="s">
        <v>136</v>
      </c>
      <c r="D6792" s="13"/>
      <c r="E6792" s="14">
        <v>223</v>
      </c>
      <c r="F6792" s="13" t="s">
        <v>163</v>
      </c>
    </row>
    <row r="6793" spans="1:6" s="74" customFormat="1" ht="15" x14ac:dyDescent="0.25">
      <c r="A6793" s="12" t="s">
        <v>13693</v>
      </c>
      <c r="B6793" s="26" t="s">
        <v>13694</v>
      </c>
      <c r="C6793" s="13" t="s">
        <v>136</v>
      </c>
      <c r="D6793" s="13"/>
      <c r="E6793" s="14">
        <v>300</v>
      </c>
      <c r="F6793" s="13" t="s">
        <v>163</v>
      </c>
    </row>
    <row r="6794" spans="1:6" s="74" customFormat="1" ht="15" x14ac:dyDescent="0.25">
      <c r="A6794" s="12" t="s">
        <v>13695</v>
      </c>
      <c r="B6794" s="12" t="s">
        <v>13696</v>
      </c>
      <c r="C6794" s="13" t="s">
        <v>136</v>
      </c>
      <c r="D6794" s="13"/>
      <c r="E6794" s="14">
        <v>372</v>
      </c>
      <c r="F6794" s="13" t="s">
        <v>163</v>
      </c>
    </row>
    <row r="6795" spans="1:6" s="74" customFormat="1" ht="15" x14ac:dyDescent="0.25">
      <c r="A6795" s="12" t="s">
        <v>13697</v>
      </c>
      <c r="B6795" s="26" t="s">
        <v>13698</v>
      </c>
      <c r="C6795" s="13" t="s">
        <v>136</v>
      </c>
      <c r="D6795" s="12"/>
      <c r="E6795" s="14">
        <v>352</v>
      </c>
      <c r="F6795" s="13" t="s">
        <v>163</v>
      </c>
    </row>
    <row r="6796" spans="1:6" s="74" customFormat="1" ht="15" x14ac:dyDescent="0.25">
      <c r="A6796" s="12" t="s">
        <v>13699</v>
      </c>
      <c r="B6796" s="26" t="s">
        <v>13700</v>
      </c>
      <c r="C6796" s="13" t="s">
        <v>136</v>
      </c>
      <c r="D6796" s="12"/>
      <c r="E6796" s="14">
        <v>293</v>
      </c>
      <c r="F6796" s="13" t="s">
        <v>163</v>
      </c>
    </row>
    <row r="6797" spans="1:6" s="74" customFormat="1" ht="15" x14ac:dyDescent="0.25">
      <c r="A6797" s="12" t="s">
        <v>13701</v>
      </c>
      <c r="B6797" s="12" t="s">
        <v>13702</v>
      </c>
      <c r="C6797" s="13" t="s">
        <v>136</v>
      </c>
      <c r="D6797" s="13"/>
      <c r="E6797" s="14">
        <v>372</v>
      </c>
      <c r="F6797" s="13" t="s">
        <v>163</v>
      </c>
    </row>
    <row r="6798" spans="1:6" s="74" customFormat="1" ht="15" x14ac:dyDescent="0.25">
      <c r="A6798" s="12" t="s">
        <v>13703</v>
      </c>
      <c r="B6798" s="12" t="s">
        <v>13704</v>
      </c>
      <c r="C6798" s="13" t="s">
        <v>136</v>
      </c>
      <c r="D6798" s="13"/>
      <c r="E6798" s="14">
        <v>372</v>
      </c>
      <c r="F6798" s="13" t="s">
        <v>163</v>
      </c>
    </row>
    <row r="6799" spans="1:6" s="74" customFormat="1" ht="15" x14ac:dyDescent="0.25">
      <c r="A6799" s="12" t="s">
        <v>13705</v>
      </c>
      <c r="B6799" s="26" t="s">
        <v>13706</v>
      </c>
      <c r="C6799" s="13" t="s">
        <v>136</v>
      </c>
      <c r="D6799" s="12"/>
      <c r="E6799" s="14">
        <v>3522</v>
      </c>
      <c r="F6799" s="13" t="s">
        <v>163</v>
      </c>
    </row>
    <row r="6800" spans="1:6" s="74" customFormat="1" ht="15" x14ac:dyDescent="0.25">
      <c r="A6800" s="12" t="s">
        <v>13707</v>
      </c>
      <c r="B6800" s="26" t="s">
        <v>13708</v>
      </c>
      <c r="C6800" s="13" t="s">
        <v>136</v>
      </c>
      <c r="D6800" s="12"/>
      <c r="E6800" s="14">
        <v>8538</v>
      </c>
      <c r="F6800" s="13" t="s">
        <v>163</v>
      </c>
    </row>
    <row r="6801" spans="1:6" s="74" customFormat="1" ht="15" x14ac:dyDescent="0.25">
      <c r="A6801" s="12" t="s">
        <v>13709</v>
      </c>
      <c r="B6801" s="26" t="s">
        <v>13710</v>
      </c>
      <c r="C6801" s="13" t="s">
        <v>136</v>
      </c>
      <c r="D6801" s="12"/>
      <c r="E6801" s="14">
        <v>15795</v>
      </c>
      <c r="F6801" s="13" t="s">
        <v>163</v>
      </c>
    </row>
    <row r="6802" spans="1:6" s="74" customFormat="1" ht="15" x14ac:dyDescent="0.25">
      <c r="A6802" s="12" t="s">
        <v>13711</v>
      </c>
      <c r="B6802" s="26" t="s">
        <v>13712</v>
      </c>
      <c r="C6802" s="13" t="s">
        <v>136</v>
      </c>
      <c r="D6802" s="12"/>
      <c r="E6802" s="14">
        <v>3522</v>
      </c>
      <c r="F6802" s="13" t="s">
        <v>163</v>
      </c>
    </row>
    <row r="6803" spans="1:6" s="74" customFormat="1" ht="15" x14ac:dyDescent="0.25">
      <c r="A6803" s="12" t="s">
        <v>13713</v>
      </c>
      <c r="B6803" s="12" t="s">
        <v>13714</v>
      </c>
      <c r="C6803" s="13" t="s">
        <v>136</v>
      </c>
      <c r="D6803" s="13"/>
      <c r="E6803" s="14">
        <v>4233</v>
      </c>
      <c r="F6803" s="13" t="s">
        <v>163</v>
      </c>
    </row>
    <row r="6804" spans="1:6" s="74" customFormat="1" ht="15" x14ac:dyDescent="0.25">
      <c r="A6804" s="12" t="s">
        <v>13715</v>
      </c>
      <c r="B6804" s="12" t="s">
        <v>13716</v>
      </c>
      <c r="C6804" s="13" t="s">
        <v>136</v>
      </c>
      <c r="D6804" s="13"/>
      <c r="E6804" s="14">
        <v>16707</v>
      </c>
      <c r="F6804" s="13" t="s">
        <v>163</v>
      </c>
    </row>
    <row r="6805" spans="1:6" s="74" customFormat="1" ht="15" x14ac:dyDescent="0.25">
      <c r="A6805" s="12" t="s">
        <v>13717</v>
      </c>
      <c r="B6805" s="12" t="s">
        <v>13718</v>
      </c>
      <c r="C6805" s="13" t="s">
        <v>136</v>
      </c>
      <c r="D6805" s="12"/>
      <c r="E6805" s="14">
        <v>8300</v>
      </c>
      <c r="F6805" s="13" t="s">
        <v>163</v>
      </c>
    </row>
    <row r="6806" spans="1:6" s="74" customFormat="1" ht="15" x14ac:dyDescent="0.25">
      <c r="A6806" s="12" t="s">
        <v>13719</v>
      </c>
      <c r="B6806" s="26" t="s">
        <v>13720</v>
      </c>
      <c r="C6806" s="13" t="s">
        <v>136</v>
      </c>
      <c r="D6806" s="13"/>
      <c r="E6806" s="14">
        <v>47110</v>
      </c>
      <c r="F6806" s="13" t="s">
        <v>163</v>
      </c>
    </row>
    <row r="6807" spans="1:6" s="74" customFormat="1" ht="15" x14ac:dyDescent="0.25">
      <c r="A6807" s="12" t="s">
        <v>13721</v>
      </c>
      <c r="B6807" s="26" t="s">
        <v>13722</v>
      </c>
      <c r="C6807" s="13" t="s">
        <v>136</v>
      </c>
      <c r="D6807" s="12"/>
      <c r="E6807" s="14">
        <v>25958</v>
      </c>
      <c r="F6807" s="13" t="s">
        <v>163</v>
      </c>
    </row>
    <row r="6808" spans="1:6" s="74" customFormat="1" ht="15" x14ac:dyDescent="0.25">
      <c r="A6808" s="12" t="s">
        <v>13723</v>
      </c>
      <c r="B6808" s="26" t="s">
        <v>13724</v>
      </c>
      <c r="C6808" s="13" t="s">
        <v>136</v>
      </c>
      <c r="D6808" s="12"/>
      <c r="E6808" s="14">
        <v>41945</v>
      </c>
      <c r="F6808" s="13" t="s">
        <v>163</v>
      </c>
    </row>
    <row r="6809" spans="1:6" s="74" customFormat="1" ht="15" x14ac:dyDescent="0.25">
      <c r="A6809" s="12" t="s">
        <v>13725</v>
      </c>
      <c r="B6809" s="12" t="s">
        <v>13726</v>
      </c>
      <c r="C6809" s="13" t="s">
        <v>136</v>
      </c>
      <c r="D6809" s="13"/>
      <c r="E6809" s="14">
        <v>86327</v>
      </c>
      <c r="F6809" s="13" t="s">
        <v>163</v>
      </c>
    </row>
    <row r="6810" spans="1:6" s="74" customFormat="1" ht="15" x14ac:dyDescent="0.25">
      <c r="A6810" s="12" t="s">
        <v>13727</v>
      </c>
      <c r="B6810" s="12" t="s">
        <v>13728</v>
      </c>
      <c r="C6810" s="13" t="s">
        <v>136</v>
      </c>
      <c r="D6810" s="13"/>
      <c r="E6810" s="14">
        <v>74832</v>
      </c>
      <c r="F6810" s="13" t="s">
        <v>163</v>
      </c>
    </row>
    <row r="6811" spans="1:6" s="74" customFormat="1" ht="15" x14ac:dyDescent="0.25">
      <c r="A6811" s="12" t="s">
        <v>13729</v>
      </c>
      <c r="B6811" s="26" t="s">
        <v>13730</v>
      </c>
      <c r="C6811" s="13" t="s">
        <v>136</v>
      </c>
      <c r="D6811" s="12"/>
      <c r="E6811" s="14">
        <v>151842</v>
      </c>
      <c r="F6811" s="13" t="s">
        <v>163</v>
      </c>
    </row>
    <row r="6812" spans="1:6" s="74" customFormat="1" ht="15" x14ac:dyDescent="0.25">
      <c r="A6812" s="12" t="s">
        <v>13731</v>
      </c>
      <c r="B6812" s="26" t="s">
        <v>13732</v>
      </c>
      <c r="C6812" s="13" t="s">
        <v>136</v>
      </c>
      <c r="D6812" s="12"/>
      <c r="E6812" s="14">
        <v>110303</v>
      </c>
      <c r="F6812" s="13" t="s">
        <v>163</v>
      </c>
    </row>
    <row r="6813" spans="1:6" s="74" customFormat="1" ht="15" x14ac:dyDescent="0.25">
      <c r="A6813" s="12" t="s">
        <v>13733</v>
      </c>
      <c r="B6813" s="26" t="s">
        <v>13734</v>
      </c>
      <c r="C6813" s="13" t="s">
        <v>136</v>
      </c>
      <c r="D6813" s="12"/>
      <c r="E6813" s="14">
        <v>1196</v>
      </c>
      <c r="F6813" s="13" t="s">
        <v>163</v>
      </c>
    </row>
    <row r="6814" spans="1:6" s="74" customFormat="1" ht="15" x14ac:dyDescent="0.25">
      <c r="A6814" s="12" t="s">
        <v>13735</v>
      </c>
      <c r="B6814" s="12" t="s">
        <v>13736</v>
      </c>
      <c r="C6814" s="13" t="s">
        <v>136</v>
      </c>
      <c r="D6814" s="13"/>
      <c r="E6814" s="14">
        <v>3713</v>
      </c>
      <c r="F6814" s="13" t="s">
        <v>163</v>
      </c>
    </row>
    <row r="6815" spans="1:6" s="74" customFormat="1" ht="15" x14ac:dyDescent="0.25">
      <c r="A6815" s="12" t="s">
        <v>13737</v>
      </c>
      <c r="B6815" s="26" t="s">
        <v>13738</v>
      </c>
      <c r="C6815" s="13" t="s">
        <v>135</v>
      </c>
      <c r="D6815" s="12"/>
      <c r="E6815" s="14">
        <v>200</v>
      </c>
      <c r="F6815" s="13" t="s">
        <v>163</v>
      </c>
    </row>
    <row r="6816" spans="1:6" s="74" customFormat="1" ht="15" x14ac:dyDescent="0.25">
      <c r="A6816" s="12" t="s">
        <v>13739</v>
      </c>
      <c r="B6816" s="26" t="s">
        <v>13740</v>
      </c>
      <c r="C6816" s="13" t="s">
        <v>135</v>
      </c>
      <c r="D6816" s="12"/>
      <c r="E6816" s="14">
        <v>500</v>
      </c>
      <c r="F6816" s="13" t="s">
        <v>163</v>
      </c>
    </row>
    <row r="6817" spans="1:6" s="74" customFormat="1" ht="15" x14ac:dyDescent="0.25">
      <c r="A6817" s="12" t="s">
        <v>13741</v>
      </c>
      <c r="B6817" s="12" t="s">
        <v>13742</v>
      </c>
      <c r="C6817" s="13" t="s">
        <v>136</v>
      </c>
      <c r="D6817" s="13"/>
      <c r="E6817" s="14">
        <v>2967</v>
      </c>
      <c r="F6817" s="13" t="s">
        <v>163</v>
      </c>
    </row>
    <row r="6818" spans="1:6" s="74" customFormat="1" ht="15" x14ac:dyDescent="0.25">
      <c r="A6818" s="12" t="s">
        <v>13743</v>
      </c>
      <c r="B6818" s="12" t="s">
        <v>13744</v>
      </c>
      <c r="C6818" s="13" t="s">
        <v>136</v>
      </c>
      <c r="D6818" s="13"/>
      <c r="E6818" s="14">
        <v>739</v>
      </c>
      <c r="F6818" s="13" t="s">
        <v>163</v>
      </c>
    </row>
    <row r="6819" spans="1:6" s="74" customFormat="1" ht="15" x14ac:dyDescent="0.25">
      <c r="A6819" s="12" t="s">
        <v>13745</v>
      </c>
      <c r="B6819" s="12" t="s">
        <v>13746</v>
      </c>
      <c r="C6819" s="13" t="s">
        <v>136</v>
      </c>
      <c r="D6819" s="13"/>
      <c r="E6819" s="14">
        <v>739</v>
      </c>
      <c r="F6819" s="13" t="s">
        <v>163</v>
      </c>
    </row>
    <row r="6820" spans="1:6" s="74" customFormat="1" ht="15" x14ac:dyDescent="0.25">
      <c r="A6820" s="12" t="s">
        <v>13747</v>
      </c>
      <c r="B6820" s="26" t="s">
        <v>13748</v>
      </c>
      <c r="C6820" s="13" t="s">
        <v>136</v>
      </c>
      <c r="D6820" s="12"/>
      <c r="E6820" s="14">
        <v>2411</v>
      </c>
      <c r="F6820" s="13" t="s">
        <v>163</v>
      </c>
    </row>
    <row r="6821" spans="1:6" s="74" customFormat="1" ht="15" x14ac:dyDescent="0.25">
      <c r="A6821" s="12" t="s">
        <v>13749</v>
      </c>
      <c r="B6821" s="26" t="s">
        <v>13750</v>
      </c>
      <c r="C6821" s="13" t="s">
        <v>136</v>
      </c>
      <c r="D6821" s="12"/>
      <c r="E6821" s="14">
        <v>902</v>
      </c>
      <c r="F6821" s="13" t="s">
        <v>163</v>
      </c>
    </row>
    <row r="6822" spans="1:6" s="74" customFormat="1" ht="15" x14ac:dyDescent="0.25">
      <c r="A6822" s="12" t="s">
        <v>13751</v>
      </c>
      <c r="B6822" s="26" t="s">
        <v>13752</v>
      </c>
      <c r="C6822" s="13" t="s">
        <v>136</v>
      </c>
      <c r="D6822" s="12"/>
      <c r="E6822" s="14">
        <v>2602</v>
      </c>
      <c r="F6822" s="13" t="s">
        <v>163</v>
      </c>
    </row>
    <row r="6823" spans="1:6" s="74" customFormat="1" ht="15" x14ac:dyDescent="0.25">
      <c r="A6823" s="12" t="s">
        <v>13753</v>
      </c>
      <c r="B6823" s="26" t="s">
        <v>13754</v>
      </c>
      <c r="C6823" s="13" t="s">
        <v>136</v>
      </c>
      <c r="D6823" s="12"/>
      <c r="E6823" s="14">
        <v>292</v>
      </c>
      <c r="F6823" s="13" t="s">
        <v>163</v>
      </c>
    </row>
    <row r="6824" spans="1:6" s="74" customFormat="1" ht="15" x14ac:dyDescent="0.25">
      <c r="A6824" s="12" t="s">
        <v>13755</v>
      </c>
      <c r="B6824" s="26" t="s">
        <v>13756</v>
      </c>
      <c r="C6824" s="13" t="s">
        <v>136</v>
      </c>
      <c r="D6824" s="13"/>
      <c r="E6824" s="14">
        <v>292</v>
      </c>
      <c r="F6824" s="37" t="s">
        <v>163</v>
      </c>
    </row>
    <row r="6825" spans="1:6" s="74" customFormat="1" ht="15" x14ac:dyDescent="0.25">
      <c r="A6825" s="12" t="s">
        <v>13757</v>
      </c>
      <c r="B6825" s="26" t="s">
        <v>13758</v>
      </c>
      <c r="C6825" s="13" t="s">
        <v>136</v>
      </c>
      <c r="D6825" s="12"/>
      <c r="E6825" s="14">
        <v>4828</v>
      </c>
      <c r="F6825" s="13" t="s">
        <v>163</v>
      </c>
    </row>
    <row r="6826" spans="1:6" s="74" customFormat="1" ht="15" x14ac:dyDescent="0.25">
      <c r="A6826" s="12" t="s">
        <v>13759</v>
      </c>
      <c r="B6826" s="26" t="s">
        <v>13760</v>
      </c>
      <c r="C6826" s="13" t="s">
        <v>136</v>
      </c>
      <c r="D6826" s="12"/>
      <c r="E6826" s="14">
        <v>1494</v>
      </c>
      <c r="F6826" s="13" t="s">
        <v>163</v>
      </c>
    </row>
    <row r="6827" spans="1:6" s="74" customFormat="1" ht="15" x14ac:dyDescent="0.25">
      <c r="A6827" s="12" t="s">
        <v>13761</v>
      </c>
      <c r="B6827" s="26" t="s">
        <v>13762</v>
      </c>
      <c r="C6827" s="13" t="s">
        <v>136</v>
      </c>
      <c r="D6827" s="12"/>
      <c r="E6827" s="14">
        <v>130</v>
      </c>
      <c r="F6827" s="13" t="s">
        <v>163</v>
      </c>
    </row>
    <row r="6828" spans="1:6" s="74" customFormat="1" ht="15" x14ac:dyDescent="0.25">
      <c r="A6828" s="12" t="s">
        <v>13763</v>
      </c>
      <c r="B6828" s="26" t="s">
        <v>13764</v>
      </c>
      <c r="C6828" s="13" t="s">
        <v>136</v>
      </c>
      <c r="D6828" s="13"/>
      <c r="E6828" s="14">
        <v>130</v>
      </c>
      <c r="F6828" s="37" t="s">
        <v>163</v>
      </c>
    </row>
    <row r="6829" spans="1:6" s="74" customFormat="1" ht="15" x14ac:dyDescent="0.25">
      <c r="A6829" s="12" t="s">
        <v>13765</v>
      </c>
      <c r="B6829" s="26" t="s">
        <v>13766</v>
      </c>
      <c r="C6829" s="13" t="s">
        <v>136</v>
      </c>
      <c r="D6829" s="12"/>
      <c r="E6829" s="14">
        <v>39832</v>
      </c>
      <c r="F6829" s="13" t="s">
        <v>163</v>
      </c>
    </row>
    <row r="6830" spans="1:6" s="74" customFormat="1" ht="15" x14ac:dyDescent="0.25">
      <c r="A6830" s="12" t="s">
        <v>13767</v>
      </c>
      <c r="B6830" s="26" t="s">
        <v>13768</v>
      </c>
      <c r="C6830" s="13" t="s">
        <v>136</v>
      </c>
      <c r="D6830" s="13"/>
      <c r="E6830" s="14">
        <v>39832</v>
      </c>
      <c r="F6830" s="37" t="s">
        <v>163</v>
      </c>
    </row>
    <row r="6831" spans="1:6" s="74" customFormat="1" ht="15" x14ac:dyDescent="0.25">
      <c r="A6831" s="12" t="s">
        <v>13769</v>
      </c>
      <c r="B6831" s="26" t="s">
        <v>13770</v>
      </c>
      <c r="C6831" s="13" t="s">
        <v>136</v>
      </c>
      <c r="D6831" s="12"/>
      <c r="E6831" s="14">
        <v>47678</v>
      </c>
      <c r="F6831" s="13" t="s">
        <v>163</v>
      </c>
    </row>
    <row r="6832" spans="1:6" s="74" customFormat="1" ht="15" x14ac:dyDescent="0.25">
      <c r="A6832" s="12" t="s">
        <v>13771</v>
      </c>
      <c r="B6832" s="26" t="s">
        <v>13772</v>
      </c>
      <c r="C6832" s="13" t="s">
        <v>136</v>
      </c>
      <c r="D6832" s="13"/>
      <c r="E6832" s="14">
        <v>47678</v>
      </c>
      <c r="F6832" s="37" t="s">
        <v>163</v>
      </c>
    </row>
    <row r="6833" spans="1:6" s="74" customFormat="1" ht="15" x14ac:dyDescent="0.25">
      <c r="A6833" s="12" t="s">
        <v>13773</v>
      </c>
      <c r="B6833" s="26" t="s">
        <v>13774</v>
      </c>
      <c r="C6833" s="13" t="s">
        <v>136</v>
      </c>
      <c r="D6833" s="12"/>
      <c r="E6833" s="14">
        <v>32489</v>
      </c>
      <c r="F6833" s="13" t="s">
        <v>163</v>
      </c>
    </row>
    <row r="6834" spans="1:6" s="74" customFormat="1" ht="15" x14ac:dyDescent="0.25">
      <c r="A6834" s="12" t="s">
        <v>13775</v>
      </c>
      <c r="B6834" s="26" t="s">
        <v>13776</v>
      </c>
      <c r="C6834" s="13" t="s">
        <v>136</v>
      </c>
      <c r="D6834" s="13"/>
      <c r="E6834" s="14">
        <v>32489</v>
      </c>
      <c r="F6834" s="37" t="s">
        <v>163</v>
      </c>
    </row>
    <row r="6835" spans="1:6" s="74" customFormat="1" ht="15" x14ac:dyDescent="0.25">
      <c r="A6835" s="12" t="s">
        <v>13777</v>
      </c>
      <c r="B6835" s="26" t="s">
        <v>13778</v>
      </c>
      <c r="C6835" s="13" t="s">
        <v>136</v>
      </c>
      <c r="D6835" s="12"/>
      <c r="E6835" s="14">
        <v>53436</v>
      </c>
      <c r="F6835" s="13" t="s">
        <v>163</v>
      </c>
    </row>
    <row r="6836" spans="1:6" s="74" customFormat="1" ht="15" x14ac:dyDescent="0.25">
      <c r="A6836" s="12" t="s">
        <v>13779</v>
      </c>
      <c r="B6836" s="26" t="s">
        <v>13780</v>
      </c>
      <c r="C6836" s="13" t="s">
        <v>136</v>
      </c>
      <c r="D6836" s="13"/>
      <c r="E6836" s="14">
        <v>53436</v>
      </c>
      <c r="F6836" s="37" t="s">
        <v>163</v>
      </c>
    </row>
    <row r="6837" spans="1:6" s="74" customFormat="1" ht="15" x14ac:dyDescent="0.25">
      <c r="A6837" s="12" t="s">
        <v>13781</v>
      </c>
      <c r="B6837" s="26" t="s">
        <v>13782</v>
      </c>
      <c r="C6837" s="13" t="s">
        <v>136</v>
      </c>
      <c r="D6837" s="12"/>
      <c r="E6837" s="14">
        <v>9419</v>
      </c>
      <c r="F6837" s="13" t="s">
        <v>163</v>
      </c>
    </row>
    <row r="6838" spans="1:6" s="74" customFormat="1" ht="15" x14ac:dyDescent="0.25">
      <c r="A6838" s="12" t="s">
        <v>13783</v>
      </c>
      <c r="B6838" s="12" t="s">
        <v>13784</v>
      </c>
      <c r="C6838" s="13" t="s">
        <v>136</v>
      </c>
      <c r="D6838" s="13"/>
      <c r="E6838" s="14">
        <v>483</v>
      </c>
      <c r="F6838" s="13" t="s">
        <v>163</v>
      </c>
    </row>
    <row r="6839" spans="1:6" s="74" customFormat="1" ht="15" x14ac:dyDescent="0.25">
      <c r="A6839" s="12" t="s">
        <v>13785</v>
      </c>
      <c r="B6839" s="12" t="s">
        <v>13786</v>
      </c>
      <c r="C6839" s="13" t="s">
        <v>136</v>
      </c>
      <c r="D6839" s="13"/>
      <c r="E6839" s="14">
        <v>1478</v>
      </c>
      <c r="F6839" s="13" t="s">
        <v>163</v>
      </c>
    </row>
    <row r="6840" spans="1:6" s="74" customFormat="1" ht="15" x14ac:dyDescent="0.25">
      <c r="A6840" s="12" t="s">
        <v>13787</v>
      </c>
      <c r="B6840" s="12" t="s">
        <v>13788</v>
      </c>
      <c r="C6840" s="13" t="s">
        <v>136</v>
      </c>
      <c r="D6840" s="13"/>
      <c r="E6840" s="14">
        <v>3832</v>
      </c>
      <c r="F6840" s="13" t="s">
        <v>163</v>
      </c>
    </row>
    <row r="6841" spans="1:6" s="74" customFormat="1" ht="15" x14ac:dyDescent="0.25">
      <c r="A6841" s="12" t="s">
        <v>13789</v>
      </c>
      <c r="B6841" s="12" t="s">
        <v>13790</v>
      </c>
      <c r="C6841" s="13" t="s">
        <v>136</v>
      </c>
      <c r="D6841" s="13"/>
      <c r="E6841" s="14">
        <v>929</v>
      </c>
      <c r="F6841" s="13" t="s">
        <v>163</v>
      </c>
    </row>
    <row r="6842" spans="1:6" s="74" customFormat="1" ht="15" x14ac:dyDescent="0.25">
      <c r="A6842" s="12" t="s">
        <v>13791</v>
      </c>
      <c r="B6842" s="12" t="s">
        <v>13792</v>
      </c>
      <c r="C6842" s="13" t="s">
        <v>136</v>
      </c>
      <c r="D6842" s="13"/>
      <c r="E6842" s="14">
        <v>86</v>
      </c>
      <c r="F6842" s="13" t="s">
        <v>163</v>
      </c>
    </row>
    <row r="6843" spans="1:6" s="74" customFormat="1" ht="15" x14ac:dyDescent="0.25">
      <c r="A6843" s="12" t="s">
        <v>13793</v>
      </c>
      <c r="B6843" s="26" t="s">
        <v>13794</v>
      </c>
      <c r="C6843" s="13" t="s">
        <v>136</v>
      </c>
      <c r="D6843" s="12"/>
      <c r="E6843" s="14">
        <v>13050</v>
      </c>
      <c r="F6843" s="13" t="s">
        <v>163</v>
      </c>
    </row>
    <row r="6844" spans="1:6" s="74" customFormat="1" ht="15" x14ac:dyDescent="0.25">
      <c r="A6844" s="12" t="s">
        <v>13795</v>
      </c>
      <c r="B6844" s="26" t="s">
        <v>13796</v>
      </c>
      <c r="C6844" s="13" t="s">
        <v>136</v>
      </c>
      <c r="D6844" s="13"/>
      <c r="E6844" s="14">
        <v>13050</v>
      </c>
      <c r="F6844" s="37" t="s">
        <v>163</v>
      </c>
    </row>
    <row r="6845" spans="1:6" s="74" customFormat="1" ht="15" x14ac:dyDescent="0.25">
      <c r="A6845" s="12" t="s">
        <v>13797</v>
      </c>
      <c r="B6845" s="26" t="s">
        <v>13798</v>
      </c>
      <c r="C6845" s="13" t="s">
        <v>136</v>
      </c>
      <c r="D6845" s="12"/>
      <c r="E6845" s="14">
        <v>19687</v>
      </c>
      <c r="F6845" s="13" t="s">
        <v>163</v>
      </c>
    </row>
    <row r="6846" spans="1:6" s="74" customFormat="1" ht="15" x14ac:dyDescent="0.25">
      <c r="A6846" s="12" t="s">
        <v>13799</v>
      </c>
      <c r="B6846" s="12" t="s">
        <v>13800</v>
      </c>
      <c r="C6846" s="13" t="s">
        <v>136</v>
      </c>
      <c r="D6846" s="13"/>
      <c r="E6846" s="14">
        <v>86700</v>
      </c>
      <c r="F6846" s="13" t="s">
        <v>163</v>
      </c>
    </row>
    <row r="6847" spans="1:6" s="74" customFormat="1" ht="15" x14ac:dyDescent="0.25">
      <c r="A6847" s="12" t="s">
        <v>13801</v>
      </c>
      <c r="B6847" s="12" t="s">
        <v>13802</v>
      </c>
      <c r="C6847" s="13" t="s">
        <v>136</v>
      </c>
      <c r="D6847" s="13"/>
      <c r="E6847" s="14">
        <v>51235</v>
      </c>
      <c r="F6847" s="13" t="s">
        <v>163</v>
      </c>
    </row>
    <row r="6848" spans="1:6" s="74" customFormat="1" ht="15" x14ac:dyDescent="0.25">
      <c r="A6848" s="12" t="s">
        <v>13803</v>
      </c>
      <c r="B6848" s="12" t="s">
        <v>13804</v>
      </c>
      <c r="C6848" s="13" t="s">
        <v>136</v>
      </c>
      <c r="D6848" s="13"/>
      <c r="E6848" s="14">
        <v>51235</v>
      </c>
      <c r="F6848" s="13" t="s">
        <v>163</v>
      </c>
    </row>
    <row r="6849" spans="1:6" s="74" customFormat="1" ht="15" x14ac:dyDescent="0.25">
      <c r="A6849" s="12" t="s">
        <v>13805</v>
      </c>
      <c r="B6849" s="26" t="s">
        <v>13806</v>
      </c>
      <c r="C6849" s="13" t="s">
        <v>136</v>
      </c>
      <c r="D6849" s="12"/>
      <c r="E6849" s="14">
        <v>642</v>
      </c>
      <c r="F6849" s="13" t="s">
        <v>163</v>
      </c>
    </row>
    <row r="6850" spans="1:6" s="74" customFormat="1" ht="15" x14ac:dyDescent="0.25">
      <c r="A6850" s="12" t="s">
        <v>13807</v>
      </c>
      <c r="B6850" s="26" t="s">
        <v>13808</v>
      </c>
      <c r="C6850" s="13" t="s">
        <v>136</v>
      </c>
      <c r="D6850" s="12"/>
      <c r="E6850" s="14">
        <v>27285</v>
      </c>
      <c r="F6850" s="13" t="s">
        <v>163</v>
      </c>
    </row>
    <row r="6851" spans="1:6" s="74" customFormat="1" ht="15" x14ac:dyDescent="0.25">
      <c r="A6851" s="12" t="s">
        <v>13809</v>
      </c>
      <c r="B6851" s="26" t="s">
        <v>13810</v>
      </c>
      <c r="C6851" s="13" t="s">
        <v>136</v>
      </c>
      <c r="D6851" s="12"/>
      <c r="E6851" s="14">
        <v>21715</v>
      </c>
      <c r="F6851" s="13" t="s">
        <v>163</v>
      </c>
    </row>
    <row r="6852" spans="1:6" s="74" customFormat="1" ht="15" x14ac:dyDescent="0.25">
      <c r="A6852" s="12" t="s">
        <v>13811</v>
      </c>
      <c r="B6852" s="26" t="s">
        <v>13812</v>
      </c>
      <c r="C6852" s="13" t="s">
        <v>136</v>
      </c>
      <c r="D6852" s="12"/>
      <c r="E6852" s="14">
        <v>302</v>
      </c>
      <c r="F6852" s="13" t="s">
        <v>163</v>
      </c>
    </row>
    <row r="6853" spans="1:6" s="74" customFormat="1" ht="15" x14ac:dyDescent="0.25">
      <c r="A6853" s="12" t="s">
        <v>13813</v>
      </c>
      <c r="B6853" s="26" t="s">
        <v>13814</v>
      </c>
      <c r="C6853" s="13" t="s">
        <v>136</v>
      </c>
      <c r="D6853" s="12"/>
      <c r="E6853" s="14">
        <v>302</v>
      </c>
      <c r="F6853" s="13" t="s">
        <v>163</v>
      </c>
    </row>
    <row r="6854" spans="1:6" s="74" customFormat="1" ht="15" x14ac:dyDescent="0.25">
      <c r="A6854" s="12" t="s">
        <v>13815</v>
      </c>
      <c r="B6854" s="12" t="s">
        <v>13816</v>
      </c>
      <c r="C6854" s="13" t="s">
        <v>136</v>
      </c>
      <c r="D6854" s="13"/>
      <c r="E6854" s="14">
        <v>5565</v>
      </c>
      <c r="F6854" s="13" t="s">
        <v>163</v>
      </c>
    </row>
    <row r="6855" spans="1:6" s="74" customFormat="1" ht="15" x14ac:dyDescent="0.25">
      <c r="A6855" s="12" t="s">
        <v>13817</v>
      </c>
      <c r="B6855" s="26" t="s">
        <v>13818</v>
      </c>
      <c r="C6855" s="13" t="s">
        <v>136</v>
      </c>
      <c r="D6855" s="12"/>
      <c r="E6855" s="14">
        <v>36933</v>
      </c>
      <c r="F6855" s="13" t="s">
        <v>163</v>
      </c>
    </row>
    <row r="6856" spans="1:6" s="74" customFormat="1" ht="15" x14ac:dyDescent="0.25">
      <c r="A6856" s="12" t="s">
        <v>13819</v>
      </c>
      <c r="B6856" s="26" t="s">
        <v>13820</v>
      </c>
      <c r="C6856" s="13" t="s">
        <v>136</v>
      </c>
      <c r="D6856" s="12"/>
      <c r="E6856" s="14">
        <v>41429</v>
      </c>
      <c r="F6856" s="13" t="s">
        <v>163</v>
      </c>
    </row>
    <row r="6857" spans="1:6" s="74" customFormat="1" ht="15" x14ac:dyDescent="0.25">
      <c r="A6857" s="12" t="s">
        <v>13821</v>
      </c>
      <c r="B6857" s="26" t="s">
        <v>13822</v>
      </c>
      <c r="C6857" s="13" t="s">
        <v>136</v>
      </c>
      <c r="D6857" s="12"/>
      <c r="E6857" s="14">
        <v>48905</v>
      </c>
      <c r="F6857" s="13" t="s">
        <v>163</v>
      </c>
    </row>
    <row r="6858" spans="1:6" s="74" customFormat="1" ht="15" x14ac:dyDescent="0.25">
      <c r="A6858" s="12" t="s">
        <v>13823</v>
      </c>
      <c r="B6858" s="26" t="s">
        <v>13824</v>
      </c>
      <c r="C6858" s="13" t="s">
        <v>136</v>
      </c>
      <c r="D6858" s="12"/>
      <c r="E6858" s="14">
        <v>565</v>
      </c>
      <c r="F6858" s="13" t="s">
        <v>163</v>
      </c>
    </row>
    <row r="6859" spans="1:6" s="74" customFormat="1" ht="15" x14ac:dyDescent="0.25">
      <c r="A6859" s="12" t="s">
        <v>13825</v>
      </c>
      <c r="B6859" s="26" t="s">
        <v>13826</v>
      </c>
      <c r="C6859" s="13" t="s">
        <v>136</v>
      </c>
      <c r="D6859" s="12"/>
      <c r="E6859" s="14">
        <v>500</v>
      </c>
      <c r="F6859" s="13" t="s">
        <v>163</v>
      </c>
    </row>
    <row r="6860" spans="1:6" s="74" customFormat="1" ht="15" x14ac:dyDescent="0.25">
      <c r="A6860" s="12" t="s">
        <v>13827</v>
      </c>
      <c r="B6860" s="26" t="s">
        <v>13828</v>
      </c>
      <c r="C6860" s="13" t="s">
        <v>136</v>
      </c>
      <c r="D6860" s="12"/>
      <c r="E6860" s="14">
        <v>395</v>
      </c>
      <c r="F6860" s="13" t="s">
        <v>163</v>
      </c>
    </row>
    <row r="6861" spans="1:6" s="74" customFormat="1" ht="15" x14ac:dyDescent="0.25">
      <c r="A6861" s="12" t="s">
        <v>13829</v>
      </c>
      <c r="B6861" s="26" t="s">
        <v>13830</v>
      </c>
      <c r="C6861" s="13" t="s">
        <v>136</v>
      </c>
      <c r="D6861" s="13"/>
      <c r="E6861" s="14">
        <v>395</v>
      </c>
      <c r="F6861" s="37" t="s">
        <v>163</v>
      </c>
    </row>
    <row r="6862" spans="1:6" s="74" customFormat="1" ht="15" x14ac:dyDescent="0.25">
      <c r="A6862" s="12" t="s">
        <v>13831</v>
      </c>
      <c r="B6862" s="26" t="s">
        <v>13832</v>
      </c>
      <c r="C6862" s="13" t="s">
        <v>137</v>
      </c>
      <c r="D6862" s="12"/>
      <c r="E6862" s="14">
        <v>11355</v>
      </c>
      <c r="F6862" s="13" t="s">
        <v>163</v>
      </c>
    </row>
    <row r="6863" spans="1:6" s="74" customFormat="1" ht="15" x14ac:dyDescent="0.25">
      <c r="A6863" s="12" t="s">
        <v>13833</v>
      </c>
      <c r="B6863" s="26" t="s">
        <v>13834</v>
      </c>
      <c r="C6863" s="13" t="s">
        <v>141</v>
      </c>
      <c r="D6863" s="12"/>
      <c r="E6863" s="14">
        <v>15995</v>
      </c>
      <c r="F6863" s="13" t="s">
        <v>163</v>
      </c>
    </row>
    <row r="6864" spans="1:6" s="74" customFormat="1" ht="15" x14ac:dyDescent="0.25">
      <c r="A6864" s="12" t="s">
        <v>13835</v>
      </c>
      <c r="B6864" s="26" t="s">
        <v>13836</v>
      </c>
      <c r="C6864" s="13" t="s">
        <v>137</v>
      </c>
      <c r="D6864" s="12"/>
      <c r="E6864" s="14">
        <v>12065</v>
      </c>
      <c r="F6864" s="13" t="s">
        <v>163</v>
      </c>
    </row>
    <row r="6865" spans="1:6" s="74" customFormat="1" ht="15" x14ac:dyDescent="0.25">
      <c r="A6865" s="12" t="s">
        <v>13837</v>
      </c>
      <c r="B6865" s="26" t="s">
        <v>13838</v>
      </c>
      <c r="C6865" s="13" t="s">
        <v>141</v>
      </c>
      <c r="D6865" s="12"/>
      <c r="E6865" s="14">
        <v>16995</v>
      </c>
      <c r="F6865" s="13" t="s">
        <v>163</v>
      </c>
    </row>
    <row r="6866" spans="1:6" s="74" customFormat="1" ht="15" x14ac:dyDescent="0.25">
      <c r="A6866" s="12" t="s">
        <v>13839</v>
      </c>
      <c r="B6866" s="26" t="s">
        <v>13840</v>
      </c>
      <c r="C6866" s="13" t="s">
        <v>136</v>
      </c>
      <c r="D6866" s="12"/>
      <c r="E6866" s="14">
        <v>10647</v>
      </c>
      <c r="F6866" s="13" t="s">
        <v>163</v>
      </c>
    </row>
    <row r="6867" spans="1:6" s="74" customFormat="1" ht="15" x14ac:dyDescent="0.25">
      <c r="A6867" s="12" t="s">
        <v>13841</v>
      </c>
      <c r="B6867" s="26" t="s">
        <v>13842</v>
      </c>
      <c r="C6867" s="13" t="s">
        <v>136</v>
      </c>
      <c r="D6867" s="12"/>
      <c r="E6867" s="14">
        <v>8190</v>
      </c>
      <c r="F6867" s="13" t="s">
        <v>163</v>
      </c>
    </row>
    <row r="6868" spans="1:6" s="74" customFormat="1" ht="15" x14ac:dyDescent="0.25">
      <c r="A6868" s="12" t="s">
        <v>13843</v>
      </c>
      <c r="B6868" s="26" t="s">
        <v>13844</v>
      </c>
      <c r="C6868" s="13" t="s">
        <v>136</v>
      </c>
      <c r="D6868" s="12"/>
      <c r="E6868" s="14">
        <v>10460</v>
      </c>
      <c r="F6868" s="13" t="s">
        <v>163</v>
      </c>
    </row>
    <row r="6869" spans="1:6" s="74" customFormat="1" ht="15" x14ac:dyDescent="0.25">
      <c r="A6869" s="12" t="s">
        <v>13845</v>
      </c>
      <c r="B6869" s="26" t="s">
        <v>13846</v>
      </c>
      <c r="C6869" s="13" t="s">
        <v>136</v>
      </c>
      <c r="D6869" s="12"/>
      <c r="E6869" s="14">
        <v>4157</v>
      </c>
      <c r="F6869" s="13" t="s">
        <v>163</v>
      </c>
    </row>
    <row r="6870" spans="1:6" s="74" customFormat="1" ht="15" x14ac:dyDescent="0.25">
      <c r="A6870" s="12" t="s">
        <v>13847</v>
      </c>
      <c r="B6870" s="26" t="s">
        <v>13848</v>
      </c>
      <c r="C6870" s="13" t="s">
        <v>136</v>
      </c>
      <c r="D6870" s="12"/>
      <c r="E6870" s="14">
        <v>90</v>
      </c>
      <c r="F6870" s="13" t="s">
        <v>163</v>
      </c>
    </row>
    <row r="6871" spans="1:6" s="74" customFormat="1" ht="15" x14ac:dyDescent="0.25">
      <c r="A6871" s="12" t="s">
        <v>13849</v>
      </c>
      <c r="B6871" s="12" t="s">
        <v>13850</v>
      </c>
      <c r="C6871" s="13" t="s">
        <v>136</v>
      </c>
      <c r="D6871" s="13"/>
      <c r="E6871" s="14">
        <v>500</v>
      </c>
      <c r="F6871" s="13" t="s">
        <v>163</v>
      </c>
    </row>
    <row r="6872" spans="1:6" s="74" customFormat="1" ht="15" x14ac:dyDescent="0.25">
      <c r="A6872" s="12" t="s">
        <v>13851</v>
      </c>
      <c r="B6872" s="26" t="s">
        <v>13852</v>
      </c>
      <c r="C6872" s="13" t="s">
        <v>136</v>
      </c>
      <c r="D6872" s="12"/>
      <c r="E6872" s="14">
        <v>450</v>
      </c>
      <c r="F6872" s="13" t="s">
        <v>163</v>
      </c>
    </row>
    <row r="6873" spans="1:6" s="74" customFormat="1" ht="15" x14ac:dyDescent="0.25">
      <c r="A6873" s="12" t="s">
        <v>13853</v>
      </c>
      <c r="B6873" s="26" t="s">
        <v>13854</v>
      </c>
      <c r="C6873" s="13" t="s">
        <v>136</v>
      </c>
      <c r="D6873" s="12"/>
      <c r="E6873" s="14">
        <v>0</v>
      </c>
      <c r="F6873" s="13" t="s">
        <v>163</v>
      </c>
    </row>
    <row r="6874" spans="1:6" s="74" customFormat="1" ht="15" x14ac:dyDescent="0.25">
      <c r="A6874" s="12" t="s">
        <v>13855</v>
      </c>
      <c r="B6874" s="26" t="s">
        <v>13856</v>
      </c>
      <c r="C6874" s="13" t="s">
        <v>136</v>
      </c>
      <c r="D6874" s="12"/>
      <c r="E6874" s="14">
        <v>0</v>
      </c>
      <c r="F6874" s="13" t="s">
        <v>163</v>
      </c>
    </row>
    <row r="6875" spans="1:6" s="74" customFormat="1" ht="15" x14ac:dyDescent="0.25">
      <c r="A6875" s="12" t="s">
        <v>13857</v>
      </c>
      <c r="B6875" s="26" t="s">
        <v>13858</v>
      </c>
      <c r="C6875" s="13" t="s">
        <v>136</v>
      </c>
      <c r="D6875" s="12"/>
      <c r="E6875" s="14">
        <v>0</v>
      </c>
      <c r="F6875" s="13" t="s">
        <v>163</v>
      </c>
    </row>
    <row r="6876" spans="1:6" s="74" customFormat="1" ht="15" x14ac:dyDescent="0.25">
      <c r="A6876" s="12" t="s">
        <v>13859</v>
      </c>
      <c r="B6876" s="26" t="s">
        <v>13860</v>
      </c>
      <c r="C6876" s="13" t="s">
        <v>136</v>
      </c>
      <c r="D6876" s="12"/>
      <c r="E6876" s="14">
        <v>0</v>
      </c>
      <c r="F6876" s="13" t="s">
        <v>163</v>
      </c>
    </row>
    <row r="6877" spans="1:6" s="74" customFormat="1" ht="15" x14ac:dyDescent="0.25">
      <c r="A6877" s="12" t="s">
        <v>13861</v>
      </c>
      <c r="B6877" s="26" t="s">
        <v>13862</v>
      </c>
      <c r="C6877" s="13" t="s">
        <v>136</v>
      </c>
      <c r="D6877" s="12"/>
      <c r="E6877" s="14">
        <v>0</v>
      </c>
      <c r="F6877" s="13" t="s">
        <v>163</v>
      </c>
    </row>
    <row r="6878" spans="1:6" s="74" customFormat="1" ht="15" x14ac:dyDescent="0.25">
      <c r="A6878" s="12" t="s">
        <v>13863</v>
      </c>
      <c r="B6878" s="12" t="s">
        <v>13864</v>
      </c>
      <c r="C6878" s="13" t="s">
        <v>136</v>
      </c>
      <c r="D6878" s="13"/>
      <c r="E6878" s="14">
        <v>150</v>
      </c>
      <c r="F6878" s="13" t="s">
        <v>163</v>
      </c>
    </row>
    <row r="6879" spans="1:6" s="74" customFormat="1" ht="15" x14ac:dyDescent="0.25">
      <c r="A6879" s="12" t="s">
        <v>13865</v>
      </c>
      <c r="B6879" s="12" t="s">
        <v>13866</v>
      </c>
      <c r="C6879" s="13" t="s">
        <v>136</v>
      </c>
      <c r="D6879" s="13"/>
      <c r="E6879" s="14">
        <v>0</v>
      </c>
      <c r="F6879" s="13" t="s">
        <v>163</v>
      </c>
    </row>
    <row r="6880" spans="1:6" s="74" customFormat="1" ht="15" x14ac:dyDescent="0.25">
      <c r="A6880" s="12" t="s">
        <v>13867</v>
      </c>
      <c r="B6880" s="12" t="s">
        <v>13868</v>
      </c>
      <c r="C6880" s="13" t="s">
        <v>136</v>
      </c>
      <c r="D6880" s="13"/>
      <c r="E6880" s="14">
        <v>0</v>
      </c>
      <c r="F6880" s="13" t="s">
        <v>163</v>
      </c>
    </row>
    <row r="6881" spans="1:6" s="74" customFormat="1" ht="15" x14ac:dyDescent="0.25">
      <c r="A6881" s="12" t="s">
        <v>13869</v>
      </c>
      <c r="B6881" s="26" t="s">
        <v>13870</v>
      </c>
      <c r="C6881" s="13" t="s">
        <v>136</v>
      </c>
      <c r="D6881" s="12"/>
      <c r="E6881" s="14">
        <v>6960</v>
      </c>
      <c r="F6881" s="13" t="s">
        <v>163</v>
      </c>
    </row>
    <row r="6882" spans="1:6" s="74" customFormat="1" ht="15" x14ac:dyDescent="0.25">
      <c r="A6882" s="12" t="s">
        <v>13871</v>
      </c>
      <c r="B6882" s="26" t="s">
        <v>13872</v>
      </c>
      <c r="C6882" s="13" t="s">
        <v>136</v>
      </c>
      <c r="D6882" s="12"/>
      <c r="E6882" s="14">
        <v>6090</v>
      </c>
      <c r="F6882" s="13" t="s">
        <v>163</v>
      </c>
    </row>
    <row r="6883" spans="1:6" s="74" customFormat="1" ht="15" x14ac:dyDescent="0.25">
      <c r="A6883" s="12" t="s">
        <v>13873</v>
      </c>
      <c r="B6883" s="26" t="s">
        <v>13874</v>
      </c>
      <c r="C6883" s="13" t="s">
        <v>136</v>
      </c>
      <c r="D6883" s="12"/>
      <c r="E6883" s="14">
        <v>300</v>
      </c>
      <c r="F6883" s="13" t="s">
        <v>163</v>
      </c>
    </row>
    <row r="6884" spans="1:6" s="74" customFormat="1" ht="15" x14ac:dyDescent="0.25">
      <c r="A6884" s="12" t="s">
        <v>13875</v>
      </c>
      <c r="B6884" s="26" t="s">
        <v>13876</v>
      </c>
      <c r="C6884" s="13" t="s">
        <v>136</v>
      </c>
      <c r="D6884" s="12"/>
      <c r="E6884" s="14">
        <v>12062</v>
      </c>
      <c r="F6884" s="13" t="s">
        <v>163</v>
      </c>
    </row>
    <row r="6885" spans="1:6" s="74" customFormat="1" ht="15" x14ac:dyDescent="0.25">
      <c r="A6885" s="12" t="s">
        <v>13877</v>
      </c>
      <c r="B6885" s="26" t="s">
        <v>13878</v>
      </c>
      <c r="C6885" s="13" t="s">
        <v>136</v>
      </c>
      <c r="D6885" s="12"/>
      <c r="E6885" s="14">
        <v>9000</v>
      </c>
      <c r="F6885" s="13" t="s">
        <v>163</v>
      </c>
    </row>
    <row r="6886" spans="1:6" s="74" customFormat="1" ht="15" x14ac:dyDescent="0.25">
      <c r="A6886" s="12" t="s">
        <v>13879</v>
      </c>
      <c r="B6886" s="26" t="s">
        <v>13880</v>
      </c>
      <c r="C6886" s="13" t="s">
        <v>136</v>
      </c>
      <c r="D6886" s="12"/>
      <c r="E6886" s="14">
        <v>11000</v>
      </c>
      <c r="F6886" s="13" t="s">
        <v>163</v>
      </c>
    </row>
    <row r="6887" spans="1:6" s="74" customFormat="1" ht="15" x14ac:dyDescent="0.25">
      <c r="A6887" s="12" t="s">
        <v>13881</v>
      </c>
      <c r="B6887" s="26" t="s">
        <v>13882</v>
      </c>
      <c r="C6887" s="13" t="s">
        <v>136</v>
      </c>
      <c r="D6887" s="12"/>
      <c r="E6887" s="14">
        <v>15500</v>
      </c>
      <c r="F6887" s="13" t="s">
        <v>163</v>
      </c>
    </row>
    <row r="6888" spans="1:6" s="74" customFormat="1" ht="15" x14ac:dyDescent="0.25">
      <c r="A6888" s="12" t="s">
        <v>13883</v>
      </c>
      <c r="B6888" s="26" t="s">
        <v>13884</v>
      </c>
      <c r="C6888" s="13" t="s">
        <v>136</v>
      </c>
      <c r="D6888" s="12"/>
      <c r="E6888" s="14">
        <v>13000</v>
      </c>
      <c r="F6888" s="13" t="s">
        <v>163</v>
      </c>
    </row>
    <row r="6889" spans="1:6" s="74" customFormat="1" ht="15" x14ac:dyDescent="0.25">
      <c r="A6889" s="12" t="s">
        <v>13885</v>
      </c>
      <c r="B6889" s="26" t="s">
        <v>13886</v>
      </c>
      <c r="C6889" s="13" t="s">
        <v>136</v>
      </c>
      <c r="D6889" s="12"/>
      <c r="E6889" s="14">
        <v>11500</v>
      </c>
      <c r="F6889" s="13" t="s">
        <v>163</v>
      </c>
    </row>
    <row r="6890" spans="1:6" s="74" customFormat="1" ht="15" x14ac:dyDescent="0.25">
      <c r="A6890" s="12" t="s">
        <v>13887</v>
      </c>
      <c r="B6890" s="26" t="s">
        <v>13888</v>
      </c>
      <c r="C6890" s="13" t="s">
        <v>136</v>
      </c>
      <c r="D6890" s="12"/>
      <c r="E6890" s="14">
        <v>9000</v>
      </c>
      <c r="F6890" s="13" t="s">
        <v>163</v>
      </c>
    </row>
    <row r="6891" spans="1:6" s="74" customFormat="1" ht="15" x14ac:dyDescent="0.25">
      <c r="A6891" s="12" t="s">
        <v>13889</v>
      </c>
      <c r="B6891" s="26" t="s">
        <v>13890</v>
      </c>
      <c r="C6891" s="13" t="s">
        <v>136</v>
      </c>
      <c r="D6891" s="12"/>
      <c r="E6891" s="14">
        <v>360</v>
      </c>
      <c r="F6891" s="13" t="s">
        <v>163</v>
      </c>
    </row>
    <row r="6892" spans="1:6" s="74" customFormat="1" ht="15" x14ac:dyDescent="0.25">
      <c r="A6892" s="12" t="s">
        <v>13891</v>
      </c>
      <c r="B6892" s="26" t="s">
        <v>13892</v>
      </c>
      <c r="C6892" s="13" t="s">
        <v>136</v>
      </c>
      <c r="D6892" s="12"/>
      <c r="E6892" s="14">
        <v>12000</v>
      </c>
      <c r="F6892" s="13" t="s">
        <v>163</v>
      </c>
    </row>
    <row r="6893" spans="1:6" s="74" customFormat="1" ht="15" x14ac:dyDescent="0.25">
      <c r="A6893" s="12" t="s">
        <v>13893</v>
      </c>
      <c r="B6893" s="26" t="s">
        <v>13894</v>
      </c>
      <c r="C6893" s="13" t="s">
        <v>136</v>
      </c>
      <c r="D6893" s="12"/>
      <c r="E6893" s="14">
        <v>9478</v>
      </c>
      <c r="F6893" s="13" t="s">
        <v>163</v>
      </c>
    </row>
    <row r="6894" spans="1:6" s="75" customFormat="1" ht="12.75" x14ac:dyDescent="0.2">
      <c r="A6894" s="12" t="s">
        <v>13895</v>
      </c>
      <c r="B6894" s="26" t="s">
        <v>13896</v>
      </c>
      <c r="C6894" s="13" t="s">
        <v>136</v>
      </c>
      <c r="D6894" s="12"/>
      <c r="E6894" s="14">
        <v>12000</v>
      </c>
      <c r="F6894" s="13" t="s">
        <v>163</v>
      </c>
    </row>
    <row r="6895" spans="1:6" s="75" customFormat="1" ht="12.75" x14ac:dyDescent="0.2">
      <c r="A6895" s="12" t="s">
        <v>13897</v>
      </c>
      <c r="B6895" s="26" t="s">
        <v>13898</v>
      </c>
      <c r="C6895" s="13" t="s">
        <v>136</v>
      </c>
      <c r="D6895" s="12"/>
      <c r="E6895" s="14">
        <v>8100</v>
      </c>
      <c r="F6895" s="13" t="s">
        <v>163</v>
      </c>
    </row>
    <row r="6896" spans="1:6" s="75" customFormat="1" ht="12.75" x14ac:dyDescent="0.2">
      <c r="A6896" s="12" t="s">
        <v>13899</v>
      </c>
      <c r="B6896" s="26" t="s">
        <v>13900</v>
      </c>
      <c r="C6896" s="13" t="s">
        <v>136</v>
      </c>
      <c r="D6896" s="12"/>
      <c r="E6896" s="14">
        <v>10000</v>
      </c>
      <c r="F6896" s="13" t="s">
        <v>163</v>
      </c>
    </row>
    <row r="6897" spans="1:6" s="75" customFormat="1" ht="12.75" x14ac:dyDescent="0.2">
      <c r="A6897" s="12" t="s">
        <v>13901</v>
      </c>
      <c r="B6897" s="12" t="s">
        <v>13902</v>
      </c>
      <c r="C6897" s="13" t="s">
        <v>136</v>
      </c>
      <c r="D6897" s="13"/>
      <c r="E6897" s="14">
        <v>17000</v>
      </c>
      <c r="F6897" s="13" t="s">
        <v>163</v>
      </c>
    </row>
    <row r="6898" spans="1:6" s="75" customFormat="1" ht="12.75" x14ac:dyDescent="0.2">
      <c r="A6898" s="12" t="s">
        <v>13903</v>
      </c>
      <c r="B6898" s="12" t="s">
        <v>13904</v>
      </c>
      <c r="C6898" s="13" t="s">
        <v>136</v>
      </c>
      <c r="D6898" s="13"/>
      <c r="E6898" s="14">
        <v>11800</v>
      </c>
      <c r="F6898" s="13" t="s">
        <v>163</v>
      </c>
    </row>
    <row r="6899" spans="1:6" s="75" customFormat="1" ht="12.75" x14ac:dyDescent="0.2">
      <c r="A6899" s="12" t="s">
        <v>13905</v>
      </c>
      <c r="B6899" s="12" t="s">
        <v>13906</v>
      </c>
      <c r="C6899" s="13" t="s">
        <v>136</v>
      </c>
      <c r="D6899" s="13"/>
      <c r="E6899" s="14">
        <v>14000</v>
      </c>
      <c r="F6899" s="13" t="s">
        <v>163</v>
      </c>
    </row>
    <row r="6900" spans="1:6" s="74" customFormat="1" ht="15" x14ac:dyDescent="0.25">
      <c r="A6900" s="12" t="s">
        <v>13907</v>
      </c>
      <c r="B6900" s="12" t="s">
        <v>13908</v>
      </c>
      <c r="C6900" s="13" t="s">
        <v>136</v>
      </c>
      <c r="D6900" s="13"/>
      <c r="E6900" s="14">
        <v>8600</v>
      </c>
      <c r="F6900" s="13" t="s">
        <v>163</v>
      </c>
    </row>
    <row r="6901" spans="1:6" s="74" customFormat="1" ht="15" x14ac:dyDescent="0.25">
      <c r="A6901" s="12" t="s">
        <v>13909</v>
      </c>
      <c r="B6901" s="26" t="s">
        <v>13910</v>
      </c>
      <c r="C6901" s="13" t="s">
        <v>136</v>
      </c>
      <c r="D6901" s="12"/>
      <c r="E6901" s="14">
        <v>100</v>
      </c>
      <c r="F6901" s="13" t="s">
        <v>163</v>
      </c>
    </row>
    <row r="6902" spans="1:6" s="74" customFormat="1" ht="15" x14ac:dyDescent="0.25">
      <c r="A6902" s="12" t="s">
        <v>13911</v>
      </c>
      <c r="B6902" s="26" t="s">
        <v>13912</v>
      </c>
      <c r="C6902" s="13" t="s">
        <v>136</v>
      </c>
      <c r="D6902" s="12"/>
      <c r="E6902" s="14">
        <v>300</v>
      </c>
      <c r="F6902" s="13" t="s">
        <v>163</v>
      </c>
    </row>
    <row r="6903" spans="1:6" s="74" customFormat="1" ht="15" x14ac:dyDescent="0.25">
      <c r="A6903" s="12" t="s">
        <v>13913</v>
      </c>
      <c r="B6903" s="26" t="s">
        <v>13914</v>
      </c>
      <c r="C6903" s="13" t="s">
        <v>136</v>
      </c>
      <c r="D6903" s="12"/>
      <c r="E6903" s="14">
        <v>100</v>
      </c>
      <c r="F6903" s="13" t="s">
        <v>163</v>
      </c>
    </row>
    <row r="6904" spans="1:6" s="74" customFormat="1" ht="15" x14ac:dyDescent="0.25">
      <c r="A6904" s="12" t="s">
        <v>13915</v>
      </c>
      <c r="B6904" s="26" t="s">
        <v>13916</v>
      </c>
      <c r="C6904" s="13" t="s">
        <v>136</v>
      </c>
      <c r="D6904" s="12"/>
      <c r="E6904" s="14">
        <v>300</v>
      </c>
      <c r="F6904" s="13" t="s">
        <v>163</v>
      </c>
    </row>
    <row r="6905" spans="1:6" s="74" customFormat="1" ht="15" x14ac:dyDescent="0.25">
      <c r="A6905" s="12" t="s">
        <v>13917</v>
      </c>
      <c r="B6905" s="26" t="s">
        <v>13918</v>
      </c>
      <c r="C6905" s="13" t="s">
        <v>136</v>
      </c>
      <c r="D6905" s="12"/>
      <c r="E6905" s="14">
        <v>45000</v>
      </c>
      <c r="F6905" s="13" t="s">
        <v>163</v>
      </c>
    </row>
    <row r="6906" spans="1:6" s="74" customFormat="1" ht="15" x14ac:dyDescent="0.25">
      <c r="A6906" s="12" t="s">
        <v>13919</v>
      </c>
      <c r="B6906" s="26" t="s">
        <v>13920</v>
      </c>
      <c r="C6906" s="13" t="s">
        <v>136</v>
      </c>
      <c r="D6906" s="12"/>
      <c r="E6906" s="14">
        <v>300</v>
      </c>
      <c r="F6906" s="13" t="s">
        <v>163</v>
      </c>
    </row>
    <row r="6907" spans="1:6" s="74" customFormat="1" ht="15" x14ac:dyDescent="0.25">
      <c r="A6907" s="12" t="s">
        <v>13921</v>
      </c>
      <c r="B6907" s="26" t="s">
        <v>13922</v>
      </c>
      <c r="C6907" s="13" t="s">
        <v>136</v>
      </c>
      <c r="D6907" s="12"/>
      <c r="E6907" s="14">
        <v>5000</v>
      </c>
      <c r="F6907" s="13" t="s">
        <v>163</v>
      </c>
    </row>
    <row r="6908" spans="1:6" s="74" customFormat="1" ht="15" x14ac:dyDescent="0.25">
      <c r="A6908" s="12" t="s">
        <v>13923</v>
      </c>
      <c r="B6908" s="26" t="s">
        <v>13924</v>
      </c>
      <c r="C6908" s="13" t="s">
        <v>136</v>
      </c>
      <c r="D6908" s="13"/>
      <c r="E6908" s="14">
        <v>5000</v>
      </c>
      <c r="F6908" s="37" t="s">
        <v>163</v>
      </c>
    </row>
    <row r="6909" spans="1:6" s="74" customFormat="1" ht="15" x14ac:dyDescent="0.25">
      <c r="A6909" s="12" t="s">
        <v>13925</v>
      </c>
      <c r="B6909" s="26" t="s">
        <v>13926</v>
      </c>
      <c r="C6909" s="13" t="s">
        <v>136</v>
      </c>
      <c r="D6909" s="12"/>
      <c r="E6909" s="14">
        <v>9200</v>
      </c>
      <c r="F6909" s="13" t="s">
        <v>163</v>
      </c>
    </row>
    <row r="6910" spans="1:6" s="74" customFormat="1" ht="15" x14ac:dyDescent="0.25">
      <c r="A6910" s="12" t="s">
        <v>13927</v>
      </c>
      <c r="B6910" s="26" t="s">
        <v>13928</v>
      </c>
      <c r="C6910" s="13" t="s">
        <v>136</v>
      </c>
      <c r="D6910" s="12"/>
      <c r="E6910" s="14">
        <v>9200</v>
      </c>
      <c r="F6910" s="13" t="s">
        <v>163</v>
      </c>
    </row>
    <row r="6911" spans="1:6" s="74" customFormat="1" ht="15" x14ac:dyDescent="0.25">
      <c r="A6911" s="12" t="s">
        <v>13929</v>
      </c>
      <c r="B6911" s="26" t="s">
        <v>13930</v>
      </c>
      <c r="C6911" s="13" t="s">
        <v>136</v>
      </c>
      <c r="D6911" s="12"/>
      <c r="E6911" s="14">
        <v>5000</v>
      </c>
      <c r="F6911" s="13" t="s">
        <v>163</v>
      </c>
    </row>
    <row r="6912" spans="1:6" s="74" customFormat="1" ht="15" x14ac:dyDescent="0.25">
      <c r="A6912" s="12" t="s">
        <v>13931</v>
      </c>
      <c r="B6912" s="26" t="s">
        <v>13932</v>
      </c>
      <c r="C6912" s="13" t="s">
        <v>136</v>
      </c>
      <c r="D6912" s="13"/>
      <c r="E6912" s="14">
        <v>5000</v>
      </c>
      <c r="F6912" s="37" t="s">
        <v>163</v>
      </c>
    </row>
    <row r="6913" spans="1:6" s="74" customFormat="1" ht="15" x14ac:dyDescent="0.25">
      <c r="A6913" s="12" t="s">
        <v>13933</v>
      </c>
      <c r="B6913" s="26" t="s">
        <v>13934</v>
      </c>
      <c r="C6913" s="13" t="s">
        <v>136</v>
      </c>
      <c r="D6913" s="12"/>
      <c r="E6913" s="14">
        <v>11200</v>
      </c>
      <c r="F6913" s="13" t="s">
        <v>163</v>
      </c>
    </row>
    <row r="6914" spans="1:6" s="74" customFormat="1" ht="15" x14ac:dyDescent="0.25">
      <c r="A6914" s="12" t="s">
        <v>13935</v>
      </c>
      <c r="B6914" s="26" t="s">
        <v>13936</v>
      </c>
      <c r="C6914" s="13" t="s">
        <v>136</v>
      </c>
      <c r="D6914" s="13"/>
      <c r="E6914" s="14">
        <v>11200</v>
      </c>
      <c r="F6914" s="37" t="s">
        <v>163</v>
      </c>
    </row>
    <row r="6915" spans="1:6" s="74" customFormat="1" ht="15" x14ac:dyDescent="0.25">
      <c r="A6915" s="12" t="s">
        <v>13937</v>
      </c>
      <c r="B6915" s="26" t="s">
        <v>13938</v>
      </c>
      <c r="C6915" s="13" t="s">
        <v>136</v>
      </c>
      <c r="D6915" s="12"/>
      <c r="E6915" s="14">
        <v>12000</v>
      </c>
      <c r="F6915" s="13" t="s">
        <v>163</v>
      </c>
    </row>
    <row r="6916" spans="1:6" s="74" customFormat="1" ht="15" x14ac:dyDescent="0.25">
      <c r="A6916" s="12" t="s">
        <v>13939</v>
      </c>
      <c r="B6916" s="26" t="s">
        <v>13940</v>
      </c>
      <c r="C6916" s="13" t="s">
        <v>136</v>
      </c>
      <c r="D6916" s="12"/>
      <c r="E6916" s="14">
        <v>11200</v>
      </c>
      <c r="F6916" s="13" t="s">
        <v>163</v>
      </c>
    </row>
    <row r="6917" spans="1:6" s="74" customFormat="1" ht="15" x14ac:dyDescent="0.25">
      <c r="A6917" s="12" t="s">
        <v>13941</v>
      </c>
      <c r="B6917" s="26" t="s">
        <v>13942</v>
      </c>
      <c r="C6917" s="13" t="s">
        <v>136</v>
      </c>
      <c r="D6917" s="13"/>
      <c r="E6917" s="14">
        <v>11200</v>
      </c>
      <c r="F6917" s="37" t="s">
        <v>163</v>
      </c>
    </row>
    <row r="6918" spans="1:6" s="74" customFormat="1" ht="15" x14ac:dyDescent="0.25">
      <c r="A6918" s="12" t="s">
        <v>13943</v>
      </c>
      <c r="B6918" s="26" t="s">
        <v>13944</v>
      </c>
      <c r="C6918" s="13" t="s">
        <v>136</v>
      </c>
      <c r="D6918" s="12"/>
      <c r="E6918" s="14">
        <v>11200</v>
      </c>
      <c r="F6918" s="13" t="s">
        <v>163</v>
      </c>
    </row>
    <row r="6919" spans="1:6" s="74" customFormat="1" ht="15" x14ac:dyDescent="0.25">
      <c r="A6919" s="12" t="s">
        <v>13945</v>
      </c>
      <c r="B6919" s="26" t="s">
        <v>13946</v>
      </c>
      <c r="C6919" s="13" t="s">
        <v>136</v>
      </c>
      <c r="D6919" s="13"/>
      <c r="E6919" s="14">
        <v>11200</v>
      </c>
      <c r="F6919" s="37" t="s">
        <v>163</v>
      </c>
    </row>
    <row r="6920" spans="1:6" s="74" customFormat="1" ht="15" x14ac:dyDescent="0.25">
      <c r="A6920" s="12" t="s">
        <v>13947</v>
      </c>
      <c r="B6920" s="26" t="s">
        <v>13948</v>
      </c>
      <c r="C6920" s="13" t="s">
        <v>136</v>
      </c>
      <c r="D6920" s="12"/>
      <c r="E6920" s="14">
        <v>11200</v>
      </c>
      <c r="F6920" s="13" t="s">
        <v>163</v>
      </c>
    </row>
    <row r="6921" spans="1:6" s="74" customFormat="1" ht="15" x14ac:dyDescent="0.25">
      <c r="A6921" s="12" t="s">
        <v>13949</v>
      </c>
      <c r="B6921" s="26" t="s">
        <v>13950</v>
      </c>
      <c r="C6921" s="13" t="s">
        <v>136</v>
      </c>
      <c r="D6921" s="13"/>
      <c r="E6921" s="14">
        <v>11200</v>
      </c>
      <c r="F6921" s="37" t="s">
        <v>163</v>
      </c>
    </row>
    <row r="6922" spans="1:6" s="74" customFormat="1" ht="15" x14ac:dyDescent="0.25">
      <c r="A6922" s="12" t="s">
        <v>13951</v>
      </c>
      <c r="B6922" s="26" t="s">
        <v>13952</v>
      </c>
      <c r="C6922" s="13" t="s">
        <v>136</v>
      </c>
      <c r="D6922" s="12"/>
      <c r="E6922" s="14">
        <v>1500</v>
      </c>
      <c r="F6922" s="13" t="s">
        <v>163</v>
      </c>
    </row>
    <row r="6923" spans="1:6" s="74" customFormat="1" ht="15" x14ac:dyDescent="0.25">
      <c r="A6923" s="12" t="s">
        <v>13953</v>
      </c>
      <c r="B6923" s="26" t="s">
        <v>13954</v>
      </c>
      <c r="C6923" s="13" t="s">
        <v>136</v>
      </c>
      <c r="D6923" s="12"/>
      <c r="E6923" s="14">
        <v>1500</v>
      </c>
      <c r="F6923" s="13" t="s">
        <v>163</v>
      </c>
    </row>
    <row r="6924" spans="1:6" s="74" customFormat="1" ht="15" x14ac:dyDescent="0.25">
      <c r="A6924" s="12" t="s">
        <v>13955</v>
      </c>
      <c r="B6924" s="26" t="s">
        <v>13956</v>
      </c>
      <c r="C6924" s="13" t="s">
        <v>136</v>
      </c>
      <c r="D6924" s="12"/>
      <c r="E6924" s="14">
        <v>1200</v>
      </c>
      <c r="F6924" s="13" t="s">
        <v>163</v>
      </c>
    </row>
    <row r="6925" spans="1:6" s="74" customFormat="1" ht="15" x14ac:dyDescent="0.25">
      <c r="A6925" s="12" t="s">
        <v>13957</v>
      </c>
      <c r="B6925" s="12" t="s">
        <v>13958</v>
      </c>
      <c r="C6925" s="13" t="s">
        <v>136</v>
      </c>
      <c r="D6925" s="13"/>
      <c r="E6925" s="14">
        <v>75</v>
      </c>
      <c r="F6925" s="13" t="s">
        <v>163</v>
      </c>
    </row>
    <row r="6926" spans="1:6" s="74" customFormat="1" ht="15" x14ac:dyDescent="0.25">
      <c r="A6926" s="12" t="s">
        <v>13959</v>
      </c>
      <c r="B6926" s="12" t="s">
        <v>13960</v>
      </c>
      <c r="C6926" s="13" t="s">
        <v>136</v>
      </c>
      <c r="D6926" s="13"/>
      <c r="E6926" s="14">
        <v>10396</v>
      </c>
      <c r="F6926" s="13" t="s">
        <v>163</v>
      </c>
    </row>
    <row r="6927" spans="1:6" s="74" customFormat="1" ht="15" x14ac:dyDescent="0.25">
      <c r="A6927" s="12" t="s">
        <v>13961</v>
      </c>
      <c r="B6927" s="12" t="s">
        <v>13962</v>
      </c>
      <c r="C6927" s="13" t="s">
        <v>136</v>
      </c>
      <c r="D6927" s="13"/>
      <c r="E6927" s="14">
        <v>10396</v>
      </c>
      <c r="F6927" s="13" t="s">
        <v>163</v>
      </c>
    </row>
    <row r="6928" spans="1:6" s="74" customFormat="1" ht="15" x14ac:dyDescent="0.25">
      <c r="A6928" s="12" t="s">
        <v>13963</v>
      </c>
      <c r="B6928" s="26" t="s">
        <v>13964</v>
      </c>
      <c r="C6928" s="13" t="s">
        <v>136</v>
      </c>
      <c r="D6928" s="12"/>
      <c r="E6928" s="14">
        <v>25600</v>
      </c>
      <c r="F6928" s="13" t="s">
        <v>163</v>
      </c>
    </row>
    <row r="6929" spans="1:6" s="74" customFormat="1" ht="15" x14ac:dyDescent="0.25">
      <c r="A6929" s="12" t="s">
        <v>13965</v>
      </c>
      <c r="B6929" s="26" t="s">
        <v>13966</v>
      </c>
      <c r="C6929" s="13" t="s">
        <v>136</v>
      </c>
      <c r="D6929" s="12"/>
      <c r="E6929" s="14">
        <v>25600</v>
      </c>
      <c r="F6929" s="13" t="s">
        <v>163</v>
      </c>
    </row>
    <row r="6930" spans="1:6" s="74" customFormat="1" ht="15" x14ac:dyDescent="0.25">
      <c r="A6930" s="12" t="s">
        <v>13967</v>
      </c>
      <c r="B6930" s="26" t="s">
        <v>13968</v>
      </c>
      <c r="C6930" s="13" t="s">
        <v>136</v>
      </c>
      <c r="D6930" s="12"/>
      <c r="E6930" s="14">
        <v>25105</v>
      </c>
      <c r="F6930" s="13" t="s">
        <v>163</v>
      </c>
    </row>
    <row r="6931" spans="1:6" s="74" customFormat="1" ht="15" x14ac:dyDescent="0.25">
      <c r="A6931" s="12" t="s">
        <v>13969</v>
      </c>
      <c r="B6931" s="26" t="s">
        <v>13970</v>
      </c>
      <c r="C6931" s="13" t="s">
        <v>136</v>
      </c>
      <c r="D6931" s="12"/>
      <c r="E6931" s="14">
        <v>40500</v>
      </c>
      <c r="F6931" s="13" t="s">
        <v>163</v>
      </c>
    </row>
    <row r="6932" spans="1:6" s="74" customFormat="1" ht="15" x14ac:dyDescent="0.25">
      <c r="A6932" s="12" t="s">
        <v>13971</v>
      </c>
      <c r="B6932" s="26" t="s">
        <v>13972</v>
      </c>
      <c r="C6932" s="13" t="s">
        <v>136</v>
      </c>
      <c r="D6932" s="12"/>
      <c r="E6932" s="14">
        <v>36800</v>
      </c>
      <c r="F6932" s="13" t="s">
        <v>163</v>
      </c>
    </row>
    <row r="6933" spans="1:6" s="74" customFormat="1" ht="15" x14ac:dyDescent="0.25">
      <c r="A6933" s="12" t="s">
        <v>13973</v>
      </c>
      <c r="B6933" s="26" t="s">
        <v>13974</v>
      </c>
      <c r="C6933" s="13" t="s">
        <v>136</v>
      </c>
      <c r="D6933" s="12"/>
      <c r="E6933" s="14">
        <v>37660</v>
      </c>
      <c r="F6933" s="13" t="s">
        <v>163</v>
      </c>
    </row>
    <row r="6934" spans="1:6" s="74" customFormat="1" ht="15" x14ac:dyDescent="0.25">
      <c r="A6934" s="12" t="s">
        <v>13975</v>
      </c>
      <c r="B6934" s="12" t="s">
        <v>13976</v>
      </c>
      <c r="C6934" s="13" t="s">
        <v>136</v>
      </c>
      <c r="D6934" s="13"/>
      <c r="E6934" s="14">
        <v>36000</v>
      </c>
      <c r="F6934" s="13" t="s">
        <v>163</v>
      </c>
    </row>
    <row r="6935" spans="1:6" s="74" customFormat="1" ht="15" x14ac:dyDescent="0.25">
      <c r="A6935" s="12" t="s">
        <v>13977</v>
      </c>
      <c r="B6935" s="12" t="s">
        <v>13978</v>
      </c>
      <c r="C6935" s="13" t="s">
        <v>136</v>
      </c>
      <c r="D6935" s="13"/>
      <c r="E6935" s="14">
        <v>36000</v>
      </c>
      <c r="F6935" s="13" t="s">
        <v>163</v>
      </c>
    </row>
    <row r="6936" spans="1:6" s="74" customFormat="1" ht="15" x14ac:dyDescent="0.25">
      <c r="A6936" s="12" t="s">
        <v>13979</v>
      </c>
      <c r="B6936" s="12" t="s">
        <v>13980</v>
      </c>
      <c r="C6936" s="13" t="s">
        <v>136</v>
      </c>
      <c r="D6936" s="13"/>
      <c r="E6936" s="14">
        <v>45295</v>
      </c>
      <c r="F6936" s="13" t="s">
        <v>163</v>
      </c>
    </row>
    <row r="6937" spans="1:6" s="74" customFormat="1" ht="15" x14ac:dyDescent="0.25">
      <c r="A6937" s="12" t="s">
        <v>13981</v>
      </c>
      <c r="B6937" s="12" t="s">
        <v>13982</v>
      </c>
      <c r="C6937" s="13" t="s">
        <v>136</v>
      </c>
      <c r="D6937" s="13"/>
      <c r="E6937" s="14">
        <v>45295</v>
      </c>
      <c r="F6937" s="13" t="s">
        <v>163</v>
      </c>
    </row>
    <row r="6938" spans="1:6" s="74" customFormat="1" ht="15" x14ac:dyDescent="0.25">
      <c r="A6938" s="12" t="s">
        <v>13983</v>
      </c>
      <c r="B6938" s="12" t="s">
        <v>13984</v>
      </c>
      <c r="C6938" s="13" t="s">
        <v>136</v>
      </c>
      <c r="D6938" s="13"/>
      <c r="E6938" s="14">
        <v>32000</v>
      </c>
      <c r="F6938" s="13" t="s">
        <v>163</v>
      </c>
    </row>
    <row r="6939" spans="1:6" s="74" customFormat="1" ht="15" x14ac:dyDescent="0.25">
      <c r="A6939" s="12" t="s">
        <v>13985</v>
      </c>
      <c r="B6939" s="12" t="s">
        <v>13986</v>
      </c>
      <c r="C6939" s="13" t="s">
        <v>136</v>
      </c>
      <c r="D6939" s="13"/>
      <c r="E6939" s="14">
        <v>32000</v>
      </c>
      <c r="F6939" s="13" t="s">
        <v>163</v>
      </c>
    </row>
    <row r="6940" spans="1:6" s="74" customFormat="1" ht="15" x14ac:dyDescent="0.25">
      <c r="A6940" s="12" t="s">
        <v>13987</v>
      </c>
      <c r="B6940" s="12" t="s">
        <v>13988</v>
      </c>
      <c r="C6940" s="13" t="s">
        <v>136</v>
      </c>
      <c r="D6940" s="13"/>
      <c r="E6940" s="14">
        <v>37127</v>
      </c>
      <c r="F6940" s="13" t="s">
        <v>163</v>
      </c>
    </row>
    <row r="6941" spans="1:6" s="74" customFormat="1" ht="15" x14ac:dyDescent="0.25">
      <c r="A6941" s="12" t="s">
        <v>13989</v>
      </c>
      <c r="B6941" s="12" t="s">
        <v>13990</v>
      </c>
      <c r="C6941" s="13" t="s">
        <v>136</v>
      </c>
      <c r="D6941" s="13"/>
      <c r="E6941" s="14">
        <v>37127</v>
      </c>
      <c r="F6941" s="13" t="s">
        <v>163</v>
      </c>
    </row>
    <row r="6942" spans="1:6" s="74" customFormat="1" ht="15" x14ac:dyDescent="0.25">
      <c r="A6942" s="12" t="s">
        <v>13991</v>
      </c>
      <c r="B6942" s="26" t="s">
        <v>13992</v>
      </c>
      <c r="C6942" s="13" t="s">
        <v>136</v>
      </c>
      <c r="D6942" s="12"/>
      <c r="E6942" s="14">
        <v>25600</v>
      </c>
      <c r="F6942" s="13" t="s">
        <v>163</v>
      </c>
    </row>
    <row r="6943" spans="1:6" s="74" customFormat="1" ht="15" x14ac:dyDescent="0.25">
      <c r="A6943" s="12" t="s">
        <v>13993</v>
      </c>
      <c r="B6943" s="26" t="s">
        <v>13994</v>
      </c>
      <c r="C6943" s="13" t="s">
        <v>136</v>
      </c>
      <c r="D6943" s="12"/>
      <c r="E6943" s="14">
        <v>680</v>
      </c>
      <c r="F6943" s="13" t="s">
        <v>163</v>
      </c>
    </row>
    <row r="6944" spans="1:6" s="74" customFormat="1" ht="15" x14ac:dyDescent="0.25">
      <c r="A6944" s="12" t="s">
        <v>13995</v>
      </c>
      <c r="B6944" s="26" t="s">
        <v>13996</v>
      </c>
      <c r="C6944" s="13" t="s">
        <v>136</v>
      </c>
      <c r="D6944" s="13"/>
      <c r="E6944" s="14">
        <v>680</v>
      </c>
      <c r="F6944" s="37" t="s">
        <v>163</v>
      </c>
    </row>
    <row r="6945" spans="1:6" s="74" customFormat="1" ht="15" x14ac:dyDescent="0.25">
      <c r="A6945" s="12" t="s">
        <v>13997</v>
      </c>
      <c r="B6945" s="26" t="s">
        <v>13998</v>
      </c>
      <c r="C6945" s="13" t="s">
        <v>136</v>
      </c>
      <c r="D6945" s="12"/>
      <c r="E6945" s="14">
        <v>40000</v>
      </c>
      <c r="F6945" s="13" t="s">
        <v>163</v>
      </c>
    </row>
    <row r="6946" spans="1:6" x14ac:dyDescent="0.15">
      <c r="A6946" s="12" t="s">
        <v>13999</v>
      </c>
      <c r="B6946" s="26" t="s">
        <v>14000</v>
      </c>
      <c r="C6946" s="13" t="s">
        <v>136</v>
      </c>
      <c r="D6946" s="12"/>
      <c r="E6946" s="14">
        <v>100</v>
      </c>
      <c r="F6946" s="13" t="s">
        <v>163</v>
      </c>
    </row>
    <row r="6947" spans="1:6" x14ac:dyDescent="0.15">
      <c r="A6947" s="12" t="s">
        <v>14001</v>
      </c>
      <c r="B6947" s="26" t="s">
        <v>14002</v>
      </c>
      <c r="C6947" s="13" t="s">
        <v>136</v>
      </c>
      <c r="D6947" s="13"/>
      <c r="E6947" s="14">
        <v>186</v>
      </c>
      <c r="F6947" s="13" t="s">
        <v>163</v>
      </c>
    </row>
    <row r="6948" spans="1:6" x14ac:dyDescent="0.15">
      <c r="A6948" s="12" t="s">
        <v>14003</v>
      </c>
      <c r="B6948" s="26" t="s">
        <v>14004</v>
      </c>
      <c r="C6948" s="13" t="s">
        <v>136</v>
      </c>
      <c r="D6948" s="12"/>
      <c r="E6948" s="14">
        <v>250</v>
      </c>
      <c r="F6948" s="13" t="s">
        <v>163</v>
      </c>
    </row>
    <row r="6949" spans="1:6" x14ac:dyDescent="0.15">
      <c r="A6949" s="12" t="s">
        <v>14005</v>
      </c>
      <c r="B6949" s="26" t="s">
        <v>14006</v>
      </c>
      <c r="C6949" s="13" t="s">
        <v>136</v>
      </c>
      <c r="D6949" s="12"/>
      <c r="E6949" s="14">
        <v>195000</v>
      </c>
      <c r="F6949" s="13" t="s">
        <v>163</v>
      </c>
    </row>
    <row r="6950" spans="1:6" x14ac:dyDescent="0.15">
      <c r="A6950" s="12" t="s">
        <v>14007</v>
      </c>
      <c r="B6950" s="26" t="s">
        <v>14008</v>
      </c>
      <c r="C6950" s="13" t="s">
        <v>136</v>
      </c>
      <c r="D6950" s="12"/>
      <c r="E6950" s="14">
        <v>100</v>
      </c>
      <c r="F6950" s="13" t="s">
        <v>163</v>
      </c>
    </row>
    <row r="6951" spans="1:6" x14ac:dyDescent="0.15">
      <c r="A6951" s="12" t="s">
        <v>14009</v>
      </c>
      <c r="B6951" s="26" t="s">
        <v>14010</v>
      </c>
      <c r="C6951" s="13" t="s">
        <v>136</v>
      </c>
      <c r="D6951" s="12"/>
      <c r="E6951" s="14">
        <v>250</v>
      </c>
      <c r="F6951" s="13" t="s">
        <v>163</v>
      </c>
    </row>
    <row r="6952" spans="1:6" x14ac:dyDescent="0.15">
      <c r="A6952" s="12" t="s">
        <v>14011</v>
      </c>
      <c r="B6952" s="26" t="s">
        <v>14012</v>
      </c>
      <c r="C6952" s="13" t="s">
        <v>136</v>
      </c>
      <c r="D6952" s="12"/>
      <c r="E6952" s="14">
        <v>40000</v>
      </c>
      <c r="F6952" s="13" t="s">
        <v>163</v>
      </c>
    </row>
    <row r="6953" spans="1:6" s="74" customFormat="1" ht="15" x14ac:dyDescent="0.25">
      <c r="A6953" s="12" t="s">
        <v>14013</v>
      </c>
      <c r="B6953" s="26" t="s">
        <v>14014</v>
      </c>
      <c r="C6953" s="13" t="s">
        <v>136</v>
      </c>
      <c r="D6953" s="13"/>
      <c r="E6953" s="14">
        <v>40000</v>
      </c>
      <c r="F6953" s="37" t="s">
        <v>163</v>
      </c>
    </row>
    <row r="6954" spans="1:6" s="74" customFormat="1" ht="15" x14ac:dyDescent="0.25">
      <c r="A6954" s="12" t="s">
        <v>14015</v>
      </c>
      <c r="B6954" s="26" t="s">
        <v>14016</v>
      </c>
      <c r="C6954" s="13" t="s">
        <v>136</v>
      </c>
      <c r="D6954" s="12"/>
      <c r="E6954" s="14">
        <v>150</v>
      </c>
      <c r="F6954" s="13" t="s">
        <v>163</v>
      </c>
    </row>
    <row r="6955" spans="1:6" s="74" customFormat="1" ht="15" x14ac:dyDescent="0.25">
      <c r="A6955" s="12" t="s">
        <v>14017</v>
      </c>
      <c r="B6955" s="26" t="s">
        <v>14018</v>
      </c>
      <c r="C6955" s="13" t="s">
        <v>136</v>
      </c>
      <c r="D6955" s="12"/>
      <c r="E6955" s="14">
        <v>150</v>
      </c>
      <c r="F6955" s="13" t="s">
        <v>163</v>
      </c>
    </row>
    <row r="6956" spans="1:6" s="74" customFormat="1" ht="15" x14ac:dyDescent="0.25">
      <c r="A6956" s="12" t="s">
        <v>14019</v>
      </c>
      <c r="B6956" s="12" t="s">
        <v>14020</v>
      </c>
      <c r="C6956" s="13" t="s">
        <v>136</v>
      </c>
      <c r="D6956" s="13"/>
      <c r="E6956" s="14">
        <v>150</v>
      </c>
      <c r="F6956" s="13" t="s">
        <v>163</v>
      </c>
    </row>
    <row r="6957" spans="1:6" s="74" customFormat="1" ht="15" x14ac:dyDescent="0.25">
      <c r="A6957" s="12" t="s">
        <v>14021</v>
      </c>
      <c r="B6957" s="12" t="s">
        <v>14022</v>
      </c>
      <c r="C6957" s="13" t="s">
        <v>136</v>
      </c>
      <c r="D6957" s="13"/>
      <c r="E6957" s="14">
        <v>150</v>
      </c>
      <c r="F6957" s="13" t="s">
        <v>163</v>
      </c>
    </row>
    <row r="6958" spans="1:6" s="74" customFormat="1" ht="15" x14ac:dyDescent="0.25">
      <c r="A6958" s="12" t="s">
        <v>14023</v>
      </c>
      <c r="B6958" s="26" t="s">
        <v>14024</v>
      </c>
      <c r="C6958" s="13" t="s">
        <v>136</v>
      </c>
      <c r="D6958" s="13"/>
      <c r="E6958" s="14">
        <v>1114</v>
      </c>
      <c r="F6958" s="13" t="s">
        <v>163</v>
      </c>
    </row>
    <row r="6959" spans="1:6" s="74" customFormat="1" ht="15" x14ac:dyDescent="0.25">
      <c r="A6959" s="12" t="s">
        <v>14025</v>
      </c>
      <c r="B6959" s="26" t="s">
        <v>14026</v>
      </c>
      <c r="C6959" s="13" t="s">
        <v>136</v>
      </c>
      <c r="D6959" s="13"/>
      <c r="E6959" s="14">
        <v>1114</v>
      </c>
      <c r="F6959" s="13" t="s">
        <v>163</v>
      </c>
    </row>
    <row r="6960" spans="1:6" s="74" customFormat="1" ht="15" x14ac:dyDescent="0.25">
      <c r="A6960" s="12" t="s">
        <v>14027</v>
      </c>
      <c r="B6960" s="12" t="s">
        <v>14028</v>
      </c>
      <c r="C6960" s="13" t="s">
        <v>136</v>
      </c>
      <c r="D6960" s="13"/>
      <c r="E6960" s="14">
        <v>125</v>
      </c>
      <c r="F6960" s="13" t="s">
        <v>163</v>
      </c>
    </row>
    <row r="6961" spans="1:6" s="74" customFormat="1" ht="15" x14ac:dyDescent="0.25">
      <c r="A6961" s="12" t="s">
        <v>14029</v>
      </c>
      <c r="B6961" s="12" t="s">
        <v>14030</v>
      </c>
      <c r="C6961" s="13" t="s">
        <v>136</v>
      </c>
      <c r="D6961" s="13"/>
      <c r="E6961" s="14">
        <v>45</v>
      </c>
      <c r="F6961" s="13" t="s">
        <v>163</v>
      </c>
    </row>
    <row r="6962" spans="1:6" s="74" customFormat="1" ht="15" x14ac:dyDescent="0.25">
      <c r="A6962" s="12" t="s">
        <v>14031</v>
      </c>
      <c r="B6962" s="12" t="s">
        <v>14032</v>
      </c>
      <c r="C6962" s="13" t="s">
        <v>136</v>
      </c>
      <c r="D6962" s="13"/>
      <c r="E6962" s="14">
        <v>90</v>
      </c>
      <c r="F6962" s="13" t="s">
        <v>163</v>
      </c>
    </row>
    <row r="6963" spans="1:6" s="74" customFormat="1" ht="15" x14ac:dyDescent="0.25">
      <c r="A6963" s="12" t="s">
        <v>14033</v>
      </c>
      <c r="B6963" s="26" t="s">
        <v>14034</v>
      </c>
      <c r="C6963" s="13" t="s">
        <v>136</v>
      </c>
      <c r="D6963" s="12"/>
      <c r="E6963" s="14">
        <v>2995</v>
      </c>
      <c r="F6963" s="13" t="s">
        <v>163</v>
      </c>
    </row>
    <row r="6964" spans="1:6" s="74" customFormat="1" ht="15" x14ac:dyDescent="0.25">
      <c r="A6964" s="12" t="s">
        <v>14035</v>
      </c>
      <c r="B6964" s="26" t="s">
        <v>14036</v>
      </c>
      <c r="C6964" s="13" t="s">
        <v>136</v>
      </c>
      <c r="D6964" s="13"/>
      <c r="E6964" s="14">
        <v>2995</v>
      </c>
      <c r="F6964" s="37" t="s">
        <v>163</v>
      </c>
    </row>
    <row r="6965" spans="1:6" s="74" customFormat="1" ht="15" x14ac:dyDescent="0.25">
      <c r="A6965" s="12" t="s">
        <v>14037</v>
      </c>
      <c r="B6965" s="26" t="s">
        <v>14038</v>
      </c>
      <c r="C6965" s="13" t="s">
        <v>136</v>
      </c>
      <c r="D6965" s="12"/>
      <c r="E6965" s="14">
        <v>2995</v>
      </c>
      <c r="F6965" s="13" t="s">
        <v>163</v>
      </c>
    </row>
    <row r="6966" spans="1:6" s="74" customFormat="1" ht="15" x14ac:dyDescent="0.25">
      <c r="A6966" s="12" t="s">
        <v>14039</v>
      </c>
      <c r="B6966" s="26" t="s">
        <v>14040</v>
      </c>
      <c r="C6966" s="13" t="s">
        <v>136</v>
      </c>
      <c r="D6966" s="13"/>
      <c r="E6966" s="14">
        <v>2995</v>
      </c>
      <c r="F6966" s="37" t="s">
        <v>163</v>
      </c>
    </row>
    <row r="6967" spans="1:6" s="74" customFormat="1" ht="15" x14ac:dyDescent="0.25">
      <c r="A6967" s="12" t="s">
        <v>14041</v>
      </c>
      <c r="B6967" s="12" t="s">
        <v>14042</v>
      </c>
      <c r="C6967" s="13" t="s">
        <v>136</v>
      </c>
      <c r="D6967" s="13"/>
      <c r="E6967" s="14">
        <v>940</v>
      </c>
      <c r="F6967" s="13" t="s">
        <v>163</v>
      </c>
    </row>
    <row r="6968" spans="1:6" s="74" customFormat="1" ht="15" x14ac:dyDescent="0.25">
      <c r="A6968" s="12" t="s">
        <v>14043</v>
      </c>
      <c r="B6968" s="12" t="s">
        <v>14044</v>
      </c>
      <c r="C6968" s="13" t="s">
        <v>136</v>
      </c>
      <c r="D6968" s="13"/>
      <c r="E6968" s="14">
        <v>940</v>
      </c>
      <c r="F6968" s="13" t="s">
        <v>163</v>
      </c>
    </row>
    <row r="6969" spans="1:6" s="74" customFormat="1" ht="15" x14ac:dyDescent="0.25">
      <c r="A6969" s="12" t="s">
        <v>14045</v>
      </c>
      <c r="B6969" s="26" t="s">
        <v>14046</v>
      </c>
      <c r="C6969" s="13" t="s">
        <v>136</v>
      </c>
      <c r="D6969" s="12"/>
      <c r="E6969" s="14">
        <v>1250</v>
      </c>
      <c r="F6969" s="13" t="s">
        <v>163</v>
      </c>
    </row>
    <row r="6970" spans="1:6" s="74" customFormat="1" ht="15" x14ac:dyDescent="0.25">
      <c r="A6970" s="12" t="s">
        <v>14047</v>
      </c>
      <c r="B6970" s="26" t="s">
        <v>14048</v>
      </c>
      <c r="C6970" s="13" t="s">
        <v>136</v>
      </c>
      <c r="D6970" s="13"/>
      <c r="E6970" s="14">
        <v>1250</v>
      </c>
      <c r="F6970" s="37" t="s">
        <v>163</v>
      </c>
    </row>
    <row r="6971" spans="1:6" s="74" customFormat="1" ht="15" x14ac:dyDescent="0.25">
      <c r="A6971" s="12" t="s">
        <v>14049</v>
      </c>
      <c r="B6971" s="26" t="s">
        <v>14050</v>
      </c>
      <c r="C6971" s="13" t="s">
        <v>136</v>
      </c>
      <c r="D6971" s="12"/>
      <c r="E6971" s="14">
        <v>1100</v>
      </c>
      <c r="F6971" s="13" t="s">
        <v>163</v>
      </c>
    </row>
    <row r="6972" spans="1:6" s="74" customFormat="1" ht="15" x14ac:dyDescent="0.25">
      <c r="A6972" s="12" t="s">
        <v>14051</v>
      </c>
      <c r="B6972" s="26" t="s">
        <v>14052</v>
      </c>
      <c r="C6972" s="13" t="s">
        <v>136</v>
      </c>
      <c r="D6972" s="13"/>
      <c r="E6972" s="14">
        <v>1100</v>
      </c>
      <c r="F6972" s="37" t="s">
        <v>163</v>
      </c>
    </row>
    <row r="6973" spans="1:6" s="74" customFormat="1" ht="15" x14ac:dyDescent="0.25">
      <c r="A6973" s="12" t="s">
        <v>14053</v>
      </c>
      <c r="B6973" s="26" t="s">
        <v>14054</v>
      </c>
      <c r="C6973" s="13" t="s">
        <v>136</v>
      </c>
      <c r="D6973" s="12"/>
      <c r="E6973" s="14">
        <v>500</v>
      </c>
      <c r="F6973" s="13" t="s">
        <v>163</v>
      </c>
    </row>
    <row r="6974" spans="1:6" s="74" customFormat="1" ht="15" x14ac:dyDescent="0.25">
      <c r="A6974" s="12" t="s">
        <v>14055</v>
      </c>
      <c r="B6974" s="26" t="s">
        <v>14056</v>
      </c>
      <c r="C6974" s="13" t="s">
        <v>136</v>
      </c>
      <c r="D6974" s="13"/>
      <c r="E6974" s="14">
        <v>500</v>
      </c>
      <c r="F6974" s="37" t="s">
        <v>163</v>
      </c>
    </row>
    <row r="6975" spans="1:6" s="74" customFormat="1" ht="15" x14ac:dyDescent="0.25">
      <c r="A6975" s="12" t="s">
        <v>14057</v>
      </c>
      <c r="B6975" s="26" t="s">
        <v>14058</v>
      </c>
      <c r="C6975" s="13" t="s">
        <v>136</v>
      </c>
      <c r="D6975" s="12"/>
      <c r="E6975" s="14">
        <v>650</v>
      </c>
      <c r="F6975" s="13" t="s">
        <v>163</v>
      </c>
    </row>
    <row r="6976" spans="1:6" s="74" customFormat="1" ht="15" x14ac:dyDescent="0.25">
      <c r="A6976" s="12" t="s">
        <v>14059</v>
      </c>
      <c r="B6976" s="26" t="s">
        <v>14060</v>
      </c>
      <c r="C6976" s="13" t="s">
        <v>136</v>
      </c>
      <c r="D6976" s="13"/>
      <c r="E6976" s="14">
        <v>650</v>
      </c>
      <c r="F6976" s="37" t="s">
        <v>163</v>
      </c>
    </row>
    <row r="6977" spans="1:6" s="74" customFormat="1" ht="15" x14ac:dyDescent="0.25">
      <c r="A6977" s="12" t="s">
        <v>14061</v>
      </c>
      <c r="B6977" s="26" t="s">
        <v>14062</v>
      </c>
      <c r="C6977" s="13" t="s">
        <v>136</v>
      </c>
      <c r="D6977" s="12"/>
      <c r="E6977" s="14">
        <v>800</v>
      </c>
      <c r="F6977" s="13" t="s">
        <v>163</v>
      </c>
    </row>
    <row r="6978" spans="1:6" s="74" customFormat="1" ht="15" x14ac:dyDescent="0.25">
      <c r="A6978" s="12" t="s">
        <v>14063</v>
      </c>
      <c r="B6978" s="26" t="s">
        <v>14064</v>
      </c>
      <c r="C6978" s="13" t="s">
        <v>136</v>
      </c>
      <c r="D6978" s="13"/>
      <c r="E6978" s="14">
        <v>800</v>
      </c>
      <c r="F6978" s="37" t="s">
        <v>163</v>
      </c>
    </row>
    <row r="6979" spans="1:6" s="74" customFormat="1" ht="15" x14ac:dyDescent="0.25">
      <c r="A6979" s="12" t="s">
        <v>14065</v>
      </c>
      <c r="B6979" s="26" t="s">
        <v>14066</v>
      </c>
      <c r="C6979" s="13" t="s">
        <v>136</v>
      </c>
      <c r="D6979" s="12"/>
      <c r="E6979" s="14">
        <v>108</v>
      </c>
      <c r="F6979" s="13" t="s">
        <v>163</v>
      </c>
    </row>
    <row r="6980" spans="1:6" s="74" customFormat="1" ht="15" x14ac:dyDescent="0.25">
      <c r="A6980" s="12" t="s">
        <v>14067</v>
      </c>
      <c r="B6980" s="26" t="s">
        <v>14068</v>
      </c>
      <c r="C6980" s="13" t="s">
        <v>136</v>
      </c>
      <c r="D6980" s="12"/>
      <c r="E6980" s="14">
        <v>265</v>
      </c>
      <c r="F6980" s="13" t="s">
        <v>163</v>
      </c>
    </row>
    <row r="6981" spans="1:6" s="74" customFormat="1" ht="15" x14ac:dyDescent="0.25">
      <c r="A6981" s="12" t="s">
        <v>14069</v>
      </c>
      <c r="B6981" s="26" t="s">
        <v>14070</v>
      </c>
      <c r="C6981" s="13" t="s">
        <v>136</v>
      </c>
      <c r="D6981" s="12"/>
      <c r="E6981" s="14">
        <v>2016</v>
      </c>
      <c r="F6981" s="13" t="s">
        <v>163</v>
      </c>
    </row>
    <row r="6982" spans="1:6" s="74" customFormat="1" ht="15" x14ac:dyDescent="0.25">
      <c r="A6982" s="12" t="s">
        <v>14071</v>
      </c>
      <c r="B6982" s="26" t="s">
        <v>14072</v>
      </c>
      <c r="C6982" s="13" t="s">
        <v>136</v>
      </c>
      <c r="D6982" s="12"/>
      <c r="E6982" s="14">
        <v>490</v>
      </c>
      <c r="F6982" s="13" t="s">
        <v>163</v>
      </c>
    </row>
    <row r="6983" spans="1:6" s="74" customFormat="1" ht="15" x14ac:dyDescent="0.25">
      <c r="A6983" s="12" t="s">
        <v>14073</v>
      </c>
      <c r="B6983" s="26" t="s">
        <v>14074</v>
      </c>
      <c r="C6983" s="13" t="s">
        <v>136</v>
      </c>
      <c r="D6983" s="12"/>
      <c r="E6983" s="14">
        <v>3372</v>
      </c>
      <c r="F6983" s="13" t="s">
        <v>163</v>
      </c>
    </row>
    <row r="6984" spans="1:6" s="74" customFormat="1" ht="15" x14ac:dyDescent="0.25">
      <c r="A6984" s="12" t="s">
        <v>14075</v>
      </c>
      <c r="B6984" s="26" t="s">
        <v>14076</v>
      </c>
      <c r="C6984" s="13" t="s">
        <v>136</v>
      </c>
      <c r="D6984" s="12"/>
      <c r="E6984" s="14">
        <v>2131</v>
      </c>
      <c r="F6984" s="13" t="s">
        <v>163</v>
      </c>
    </row>
    <row r="6985" spans="1:6" s="74" customFormat="1" ht="15" x14ac:dyDescent="0.25">
      <c r="A6985" s="12" t="s">
        <v>14077</v>
      </c>
      <c r="B6985" s="26" t="s">
        <v>14078</v>
      </c>
      <c r="C6985" s="13" t="s">
        <v>136</v>
      </c>
      <c r="D6985" s="12"/>
      <c r="E6985" s="14">
        <v>1243</v>
      </c>
      <c r="F6985" s="13" t="s">
        <v>163</v>
      </c>
    </row>
    <row r="6986" spans="1:6" s="74" customFormat="1" ht="15" x14ac:dyDescent="0.25">
      <c r="A6986" s="12" t="s">
        <v>14079</v>
      </c>
      <c r="B6986" s="26" t="s">
        <v>14080</v>
      </c>
      <c r="C6986" s="13" t="s">
        <v>136</v>
      </c>
      <c r="D6986" s="12"/>
      <c r="E6986" s="14">
        <v>175</v>
      </c>
      <c r="F6986" s="13" t="s">
        <v>163</v>
      </c>
    </row>
    <row r="6987" spans="1:6" s="74" customFormat="1" ht="15" x14ac:dyDescent="0.25">
      <c r="A6987" s="12" t="s">
        <v>14081</v>
      </c>
      <c r="B6987" s="26" t="s">
        <v>14082</v>
      </c>
      <c r="C6987" s="13" t="s">
        <v>136</v>
      </c>
      <c r="D6987" s="12"/>
      <c r="E6987" s="14">
        <v>135</v>
      </c>
      <c r="F6987" s="13" t="s">
        <v>163</v>
      </c>
    </row>
    <row r="6988" spans="1:6" s="74" customFormat="1" ht="15" x14ac:dyDescent="0.25">
      <c r="A6988" s="12" t="s">
        <v>14083</v>
      </c>
      <c r="B6988" s="26" t="s">
        <v>14084</v>
      </c>
      <c r="C6988" s="13" t="s">
        <v>136</v>
      </c>
      <c r="D6988" s="12"/>
      <c r="E6988" s="14">
        <v>140</v>
      </c>
      <c r="F6988" s="13" t="s">
        <v>163</v>
      </c>
    </row>
    <row r="6989" spans="1:6" s="74" customFormat="1" ht="15" x14ac:dyDescent="0.25">
      <c r="A6989" s="12" t="s">
        <v>14085</v>
      </c>
      <c r="B6989" s="12" t="s">
        <v>14086</v>
      </c>
      <c r="C6989" s="13" t="s">
        <v>136</v>
      </c>
      <c r="D6989" s="12"/>
      <c r="E6989" s="14">
        <v>290</v>
      </c>
      <c r="F6989" s="13" t="s">
        <v>163</v>
      </c>
    </row>
    <row r="6990" spans="1:6" s="74" customFormat="1" ht="15" x14ac:dyDescent="0.25">
      <c r="A6990" s="12" t="s">
        <v>14087</v>
      </c>
      <c r="B6990" s="12" t="s">
        <v>14088</v>
      </c>
      <c r="C6990" s="13" t="s">
        <v>136</v>
      </c>
      <c r="D6990" s="12"/>
      <c r="E6990" s="14">
        <v>400</v>
      </c>
      <c r="F6990" s="13" t="s">
        <v>163</v>
      </c>
    </row>
    <row r="6991" spans="1:6" s="74" customFormat="1" ht="15" x14ac:dyDescent="0.25">
      <c r="A6991" s="12" t="s">
        <v>14089</v>
      </c>
      <c r="B6991" s="12" t="s">
        <v>14090</v>
      </c>
      <c r="C6991" s="13" t="s">
        <v>136</v>
      </c>
      <c r="D6991" s="13"/>
      <c r="E6991" s="14">
        <v>3710</v>
      </c>
      <c r="F6991" s="13" t="s">
        <v>163</v>
      </c>
    </row>
    <row r="6992" spans="1:6" s="74" customFormat="1" ht="15" x14ac:dyDescent="0.25">
      <c r="A6992" s="12" t="s">
        <v>14091</v>
      </c>
      <c r="B6992" s="12" t="s">
        <v>14092</v>
      </c>
      <c r="C6992" s="13" t="s">
        <v>136</v>
      </c>
      <c r="D6992" s="13"/>
      <c r="E6992" s="14">
        <v>1855</v>
      </c>
      <c r="F6992" s="13" t="s">
        <v>163</v>
      </c>
    </row>
    <row r="6993" spans="1:6" s="74" customFormat="1" ht="15" x14ac:dyDescent="0.25">
      <c r="A6993" s="12" t="s">
        <v>14093</v>
      </c>
      <c r="B6993" s="26" t="s">
        <v>14094</v>
      </c>
      <c r="C6993" s="13" t="s">
        <v>136</v>
      </c>
      <c r="D6993" s="12"/>
      <c r="E6993" s="14">
        <v>28000</v>
      </c>
      <c r="F6993" s="13" t="s">
        <v>163</v>
      </c>
    </row>
    <row r="6994" spans="1:6" s="74" customFormat="1" ht="15" x14ac:dyDescent="0.25">
      <c r="A6994" s="12" t="s">
        <v>14095</v>
      </c>
      <c r="B6994" s="26" t="s">
        <v>14096</v>
      </c>
      <c r="C6994" s="13" t="s">
        <v>136</v>
      </c>
      <c r="D6994" s="12"/>
      <c r="E6994" s="14">
        <v>40000</v>
      </c>
      <c r="F6994" s="13" t="s">
        <v>163</v>
      </c>
    </row>
    <row r="6995" spans="1:6" s="74" customFormat="1" ht="15" x14ac:dyDescent="0.25">
      <c r="A6995" s="12" t="s">
        <v>14097</v>
      </c>
      <c r="B6995" s="26" t="s">
        <v>14098</v>
      </c>
      <c r="C6995" s="13" t="s">
        <v>136</v>
      </c>
      <c r="D6995" s="12"/>
      <c r="E6995" s="14">
        <v>300</v>
      </c>
      <c r="F6995" s="13" t="s">
        <v>163</v>
      </c>
    </row>
    <row r="6996" spans="1:6" s="74" customFormat="1" ht="15" x14ac:dyDescent="0.25">
      <c r="A6996" s="12" t="s">
        <v>14099</v>
      </c>
      <c r="B6996" s="26" t="s">
        <v>14100</v>
      </c>
      <c r="C6996" s="13" t="s">
        <v>136</v>
      </c>
      <c r="D6996" s="12"/>
      <c r="E6996" s="14">
        <v>100</v>
      </c>
      <c r="F6996" s="13" t="s">
        <v>163</v>
      </c>
    </row>
    <row r="6997" spans="1:6" s="74" customFormat="1" ht="15" x14ac:dyDescent="0.25">
      <c r="A6997" s="12" t="s">
        <v>14101</v>
      </c>
      <c r="B6997" s="26" t="s">
        <v>14102</v>
      </c>
      <c r="C6997" s="13" t="s">
        <v>136</v>
      </c>
      <c r="D6997" s="12"/>
      <c r="E6997" s="14">
        <v>300</v>
      </c>
      <c r="F6997" s="13" t="s">
        <v>163</v>
      </c>
    </row>
    <row r="6998" spans="1:6" s="74" customFormat="1" ht="15" x14ac:dyDescent="0.25">
      <c r="A6998" s="12" t="s">
        <v>14103</v>
      </c>
      <c r="B6998" s="26" t="s">
        <v>14104</v>
      </c>
      <c r="C6998" s="13" t="s">
        <v>136</v>
      </c>
      <c r="D6998" s="12"/>
      <c r="E6998" s="14">
        <v>0</v>
      </c>
      <c r="F6998" s="13" t="s">
        <v>163</v>
      </c>
    </row>
    <row r="6999" spans="1:6" s="74" customFormat="1" ht="15" x14ac:dyDescent="0.25">
      <c r="A6999" s="12" t="s">
        <v>14105</v>
      </c>
      <c r="B6999" s="26" t="s">
        <v>14106</v>
      </c>
      <c r="C6999" s="13" t="s">
        <v>136</v>
      </c>
      <c r="D6999" s="12"/>
      <c r="E6999" s="14">
        <v>0</v>
      </c>
      <c r="F6999" s="13" t="s">
        <v>163</v>
      </c>
    </row>
    <row r="7000" spans="1:6" s="74" customFormat="1" ht="15" x14ac:dyDescent="0.25">
      <c r="A7000" s="12" t="s">
        <v>14107</v>
      </c>
      <c r="B7000" s="26" t="s">
        <v>14108</v>
      </c>
      <c r="C7000" s="13" t="s">
        <v>136</v>
      </c>
      <c r="D7000" s="12"/>
      <c r="E7000" s="14">
        <v>0</v>
      </c>
      <c r="F7000" s="13" t="s">
        <v>163</v>
      </c>
    </row>
    <row r="7001" spans="1:6" s="74" customFormat="1" ht="15" x14ac:dyDescent="0.25">
      <c r="A7001" s="12" t="s">
        <v>14109</v>
      </c>
      <c r="B7001" s="26" t="s">
        <v>14110</v>
      </c>
      <c r="C7001" s="13" t="s">
        <v>136</v>
      </c>
      <c r="D7001" s="12"/>
      <c r="E7001" s="14">
        <v>0</v>
      </c>
      <c r="F7001" s="13" t="s">
        <v>163</v>
      </c>
    </row>
    <row r="7002" spans="1:6" s="74" customFormat="1" ht="15" x14ac:dyDescent="0.25">
      <c r="A7002" s="12" t="s">
        <v>14111</v>
      </c>
      <c r="B7002" s="26" t="s">
        <v>14112</v>
      </c>
      <c r="C7002" s="13" t="s">
        <v>136</v>
      </c>
      <c r="D7002" s="12"/>
      <c r="E7002" s="14">
        <v>0</v>
      </c>
      <c r="F7002" s="13" t="s">
        <v>163</v>
      </c>
    </row>
    <row r="7003" spans="1:6" s="74" customFormat="1" ht="15" x14ac:dyDescent="0.25">
      <c r="A7003" s="12" t="s">
        <v>14113</v>
      </c>
      <c r="B7003" s="26" t="s">
        <v>14114</v>
      </c>
      <c r="C7003" s="13" t="s">
        <v>136</v>
      </c>
      <c r="D7003" s="12"/>
      <c r="E7003" s="14">
        <v>0</v>
      </c>
      <c r="F7003" s="13" t="s">
        <v>163</v>
      </c>
    </row>
    <row r="7004" spans="1:6" s="74" customFormat="1" ht="15" x14ac:dyDescent="0.25">
      <c r="A7004" s="12" t="s">
        <v>14115</v>
      </c>
      <c r="B7004" s="26" t="s">
        <v>14116</v>
      </c>
      <c r="C7004" s="13" t="s">
        <v>136</v>
      </c>
      <c r="D7004" s="12"/>
      <c r="E7004" s="14">
        <v>0</v>
      </c>
      <c r="F7004" s="13" t="s">
        <v>163</v>
      </c>
    </row>
    <row r="7005" spans="1:6" s="74" customFormat="1" ht="15" x14ac:dyDescent="0.25">
      <c r="A7005" s="12" t="s">
        <v>14117</v>
      </c>
      <c r="B7005" s="26" t="s">
        <v>14118</v>
      </c>
      <c r="C7005" s="13" t="s">
        <v>136</v>
      </c>
      <c r="D7005" s="12"/>
      <c r="E7005" s="14">
        <v>0</v>
      </c>
      <c r="F7005" s="13" t="s">
        <v>163</v>
      </c>
    </row>
    <row r="7006" spans="1:6" s="74" customFormat="1" ht="15" x14ac:dyDescent="0.25">
      <c r="A7006" s="12" t="s">
        <v>14119</v>
      </c>
      <c r="B7006" s="26" t="s">
        <v>14120</v>
      </c>
      <c r="C7006" s="13" t="s">
        <v>136</v>
      </c>
      <c r="D7006" s="12"/>
      <c r="E7006" s="14">
        <v>0</v>
      </c>
      <c r="F7006" s="13" t="s">
        <v>163</v>
      </c>
    </row>
    <row r="7007" spans="1:6" s="74" customFormat="1" ht="15" x14ac:dyDescent="0.25">
      <c r="A7007" s="12" t="s">
        <v>14121</v>
      </c>
      <c r="B7007" s="26" t="s">
        <v>14122</v>
      </c>
      <c r="C7007" s="13" t="s">
        <v>136</v>
      </c>
      <c r="D7007" s="12"/>
      <c r="E7007" s="14">
        <v>0</v>
      </c>
      <c r="F7007" s="13" t="s">
        <v>163</v>
      </c>
    </row>
    <row r="7008" spans="1:6" s="74" customFormat="1" ht="15" x14ac:dyDescent="0.25">
      <c r="A7008" s="12" t="s">
        <v>14123</v>
      </c>
      <c r="B7008" s="26" t="s">
        <v>14124</v>
      </c>
      <c r="C7008" s="13" t="s">
        <v>136</v>
      </c>
      <c r="D7008" s="12"/>
      <c r="E7008" s="14">
        <v>0</v>
      </c>
      <c r="F7008" s="13" t="s">
        <v>163</v>
      </c>
    </row>
    <row r="7009" spans="1:6" s="74" customFormat="1" ht="15" x14ac:dyDescent="0.25">
      <c r="A7009" s="12" t="s">
        <v>14125</v>
      </c>
      <c r="B7009" s="26" t="s">
        <v>14126</v>
      </c>
      <c r="C7009" s="13" t="s">
        <v>136</v>
      </c>
      <c r="D7009" s="12"/>
      <c r="E7009" s="14">
        <v>0</v>
      </c>
      <c r="F7009" s="13" t="s">
        <v>163</v>
      </c>
    </row>
    <row r="7010" spans="1:6" s="74" customFormat="1" ht="15" x14ac:dyDescent="0.25">
      <c r="A7010" s="12" t="s">
        <v>14127</v>
      </c>
      <c r="B7010" s="26" t="s">
        <v>14128</v>
      </c>
      <c r="C7010" s="13" t="s">
        <v>136</v>
      </c>
      <c r="D7010" s="12"/>
      <c r="E7010" s="14">
        <v>500</v>
      </c>
      <c r="F7010" s="13" t="s">
        <v>163</v>
      </c>
    </row>
    <row r="7011" spans="1:6" s="74" customFormat="1" ht="15" x14ac:dyDescent="0.25">
      <c r="A7011" s="12" t="s">
        <v>14129</v>
      </c>
      <c r="B7011" s="26" t="s">
        <v>14130</v>
      </c>
      <c r="C7011" s="13" t="s">
        <v>136</v>
      </c>
      <c r="D7011" s="12"/>
      <c r="E7011" s="14">
        <v>500</v>
      </c>
      <c r="F7011" s="13" t="s">
        <v>163</v>
      </c>
    </row>
    <row r="7012" spans="1:6" s="74" customFormat="1" ht="15" x14ac:dyDescent="0.25">
      <c r="A7012" s="12" t="s">
        <v>14131</v>
      </c>
      <c r="B7012" s="12" t="s">
        <v>14132</v>
      </c>
      <c r="C7012" s="13" t="s">
        <v>136</v>
      </c>
      <c r="D7012" s="12"/>
      <c r="E7012" s="14">
        <v>4700</v>
      </c>
      <c r="F7012" s="13" t="s">
        <v>163</v>
      </c>
    </row>
    <row r="7013" spans="1:6" s="74" customFormat="1" ht="15" x14ac:dyDescent="0.25">
      <c r="A7013" s="12" t="s">
        <v>14133</v>
      </c>
      <c r="B7013" s="12" t="s">
        <v>14134</v>
      </c>
      <c r="C7013" s="13" t="s">
        <v>136</v>
      </c>
      <c r="D7013" s="12"/>
      <c r="E7013" s="14">
        <v>12400</v>
      </c>
      <c r="F7013" s="13" t="s">
        <v>163</v>
      </c>
    </row>
    <row r="7014" spans="1:6" s="74" customFormat="1" ht="15" x14ac:dyDescent="0.25">
      <c r="A7014" s="12" t="s">
        <v>14135</v>
      </c>
      <c r="B7014" s="12" t="s">
        <v>14136</v>
      </c>
      <c r="C7014" s="13" t="s">
        <v>136</v>
      </c>
      <c r="D7014" s="12"/>
      <c r="E7014" s="14">
        <v>7500</v>
      </c>
      <c r="F7014" s="13" t="s">
        <v>163</v>
      </c>
    </row>
    <row r="7015" spans="1:6" s="74" customFormat="1" ht="15" x14ac:dyDescent="0.25">
      <c r="A7015" s="12" t="s">
        <v>14137</v>
      </c>
      <c r="B7015" s="12" t="s">
        <v>14138</v>
      </c>
      <c r="C7015" s="13" t="s">
        <v>136</v>
      </c>
      <c r="D7015" s="12"/>
      <c r="E7015" s="14">
        <v>14800</v>
      </c>
      <c r="F7015" s="13" t="s">
        <v>163</v>
      </c>
    </row>
    <row r="7016" spans="1:6" s="74" customFormat="1" ht="15" x14ac:dyDescent="0.25">
      <c r="A7016" s="12" t="s">
        <v>14139</v>
      </c>
      <c r="B7016" s="12" t="s">
        <v>14140</v>
      </c>
      <c r="C7016" s="13" t="s">
        <v>136</v>
      </c>
      <c r="D7016" s="12"/>
      <c r="E7016" s="14">
        <v>10000</v>
      </c>
      <c r="F7016" s="13" t="s">
        <v>163</v>
      </c>
    </row>
    <row r="7017" spans="1:6" s="74" customFormat="1" ht="15" x14ac:dyDescent="0.25">
      <c r="A7017" s="12" t="s">
        <v>14141</v>
      </c>
      <c r="B7017" s="12" t="s">
        <v>14142</v>
      </c>
      <c r="C7017" s="13" t="s">
        <v>136</v>
      </c>
      <c r="D7017" s="12"/>
      <c r="E7017" s="14">
        <v>17200</v>
      </c>
      <c r="F7017" s="13" t="s">
        <v>163</v>
      </c>
    </row>
    <row r="7018" spans="1:6" s="74" customFormat="1" ht="15" x14ac:dyDescent="0.25">
      <c r="A7018" s="12" t="s">
        <v>14143</v>
      </c>
      <c r="B7018" s="12" t="s">
        <v>14144</v>
      </c>
      <c r="C7018" s="13" t="s">
        <v>136</v>
      </c>
      <c r="D7018" s="12"/>
      <c r="E7018" s="14">
        <v>19600</v>
      </c>
      <c r="F7018" s="13" t="s">
        <v>163</v>
      </c>
    </row>
    <row r="7019" spans="1:6" s="74" customFormat="1" ht="15" x14ac:dyDescent="0.25">
      <c r="A7019" s="12" t="s">
        <v>14145</v>
      </c>
      <c r="B7019" s="12" t="s">
        <v>14146</v>
      </c>
      <c r="C7019" s="13" t="s">
        <v>136</v>
      </c>
      <c r="D7019" s="12"/>
      <c r="E7019" s="14">
        <v>22000</v>
      </c>
      <c r="F7019" s="13" t="s">
        <v>163</v>
      </c>
    </row>
    <row r="7020" spans="1:6" s="74" customFormat="1" ht="15" x14ac:dyDescent="0.25">
      <c r="A7020" s="12" t="s">
        <v>14147</v>
      </c>
      <c r="B7020" s="26" t="s">
        <v>14148</v>
      </c>
      <c r="C7020" s="13" t="s">
        <v>136</v>
      </c>
      <c r="D7020" s="13"/>
      <c r="E7020" s="14">
        <v>38000</v>
      </c>
      <c r="F7020" s="13" t="s">
        <v>163</v>
      </c>
    </row>
    <row r="7021" spans="1:6" s="74" customFormat="1" ht="15" x14ac:dyDescent="0.25">
      <c r="A7021" s="12" t="s">
        <v>14149</v>
      </c>
      <c r="B7021" s="26" t="s">
        <v>14150</v>
      </c>
      <c r="C7021" s="13" t="s">
        <v>136</v>
      </c>
      <c r="D7021" s="13"/>
      <c r="E7021" s="14">
        <v>30000</v>
      </c>
      <c r="F7021" s="13" t="s">
        <v>163</v>
      </c>
    </row>
    <row r="7022" spans="1:6" s="74" customFormat="1" ht="15" x14ac:dyDescent="0.25">
      <c r="A7022" s="12" t="s">
        <v>14151</v>
      </c>
      <c r="B7022" s="26" t="s">
        <v>14152</v>
      </c>
      <c r="C7022" s="13" t="s">
        <v>136</v>
      </c>
      <c r="D7022" s="12"/>
      <c r="E7022" s="14">
        <v>6950</v>
      </c>
      <c r="F7022" s="13" t="s">
        <v>163</v>
      </c>
    </row>
    <row r="7023" spans="1:6" s="74" customFormat="1" ht="15" x14ac:dyDescent="0.25">
      <c r="A7023" s="12" t="s">
        <v>14153</v>
      </c>
      <c r="B7023" s="26" t="s">
        <v>14154</v>
      </c>
      <c r="C7023" s="13" t="s">
        <v>136</v>
      </c>
      <c r="D7023" s="12"/>
      <c r="E7023" s="14">
        <v>2495</v>
      </c>
      <c r="F7023" s="13" t="s">
        <v>163</v>
      </c>
    </row>
    <row r="7024" spans="1:6" s="74" customFormat="1" ht="15" x14ac:dyDescent="0.25">
      <c r="A7024" s="12" t="s">
        <v>14155</v>
      </c>
      <c r="B7024" s="26" t="s">
        <v>14156</v>
      </c>
      <c r="C7024" s="13" t="s">
        <v>136</v>
      </c>
      <c r="D7024" s="12"/>
      <c r="E7024" s="14">
        <v>795</v>
      </c>
      <c r="F7024" s="13" t="s">
        <v>163</v>
      </c>
    </row>
    <row r="7025" spans="1:6" s="74" customFormat="1" ht="15" x14ac:dyDescent="0.25">
      <c r="A7025" s="12" t="s">
        <v>14157</v>
      </c>
      <c r="B7025" s="26" t="s">
        <v>14158</v>
      </c>
      <c r="C7025" s="13" t="s">
        <v>136</v>
      </c>
      <c r="D7025" s="13"/>
      <c r="E7025" s="14">
        <v>795</v>
      </c>
      <c r="F7025" s="37" t="s">
        <v>163</v>
      </c>
    </row>
    <row r="7026" spans="1:6" s="74" customFormat="1" ht="15" x14ac:dyDescent="0.25">
      <c r="A7026" s="12" t="s">
        <v>14159</v>
      </c>
      <c r="B7026" s="26" t="s">
        <v>14160</v>
      </c>
      <c r="C7026" s="13" t="s">
        <v>136</v>
      </c>
      <c r="D7026" s="12"/>
      <c r="E7026" s="14">
        <v>1100</v>
      </c>
      <c r="F7026" s="13" t="s">
        <v>163</v>
      </c>
    </row>
    <row r="7027" spans="1:6" s="74" customFormat="1" ht="15" x14ac:dyDescent="0.25">
      <c r="A7027" s="12" t="s">
        <v>14161</v>
      </c>
      <c r="B7027" s="26" t="s">
        <v>14162</v>
      </c>
      <c r="C7027" s="13" t="s">
        <v>136</v>
      </c>
      <c r="D7027" s="13"/>
      <c r="E7027" s="14">
        <v>1100</v>
      </c>
      <c r="F7027" s="37" t="s">
        <v>163</v>
      </c>
    </row>
    <row r="7028" spans="1:6" s="74" customFormat="1" ht="15" x14ac:dyDescent="0.25">
      <c r="A7028" s="12" t="s">
        <v>14163</v>
      </c>
      <c r="B7028" s="26" t="s">
        <v>14164</v>
      </c>
      <c r="C7028" s="13" t="s">
        <v>136</v>
      </c>
      <c r="D7028" s="12"/>
      <c r="E7028" s="14">
        <v>550</v>
      </c>
      <c r="F7028" s="13" t="s">
        <v>163</v>
      </c>
    </row>
    <row r="7029" spans="1:6" s="74" customFormat="1" ht="15" x14ac:dyDescent="0.25">
      <c r="A7029" s="12" t="s">
        <v>14165</v>
      </c>
      <c r="B7029" s="26" t="s">
        <v>14166</v>
      </c>
      <c r="C7029" s="13" t="s">
        <v>136</v>
      </c>
      <c r="D7029" s="13"/>
      <c r="E7029" s="14">
        <v>550</v>
      </c>
      <c r="F7029" s="37" t="s">
        <v>163</v>
      </c>
    </row>
    <row r="7030" spans="1:6" s="74" customFormat="1" ht="15" x14ac:dyDescent="0.25">
      <c r="A7030" s="12" t="s">
        <v>14167</v>
      </c>
      <c r="B7030" s="26" t="s">
        <v>14168</v>
      </c>
      <c r="C7030" s="13" t="s">
        <v>136</v>
      </c>
      <c r="D7030" s="12"/>
      <c r="E7030" s="14">
        <v>80</v>
      </c>
      <c r="F7030" s="13" t="s">
        <v>163</v>
      </c>
    </row>
    <row r="7031" spans="1:6" s="74" customFormat="1" ht="15" x14ac:dyDescent="0.25">
      <c r="A7031" s="12" t="s">
        <v>14169</v>
      </c>
      <c r="B7031" s="26" t="s">
        <v>14170</v>
      </c>
      <c r="C7031" s="13" t="s">
        <v>136</v>
      </c>
      <c r="D7031" s="13"/>
      <c r="E7031" s="14">
        <v>80</v>
      </c>
      <c r="F7031" s="37" t="s">
        <v>163</v>
      </c>
    </row>
    <row r="7032" spans="1:6" s="74" customFormat="1" ht="15" x14ac:dyDescent="0.25">
      <c r="A7032" s="12" t="s">
        <v>14171</v>
      </c>
      <c r="B7032" s="26" t="s">
        <v>14172</v>
      </c>
      <c r="C7032" s="13" t="s">
        <v>136</v>
      </c>
      <c r="D7032" s="12"/>
      <c r="E7032" s="14">
        <v>112</v>
      </c>
      <c r="F7032" s="13" t="s">
        <v>163</v>
      </c>
    </row>
    <row r="7033" spans="1:6" s="74" customFormat="1" ht="15" x14ac:dyDescent="0.25">
      <c r="A7033" s="12" t="s">
        <v>14173</v>
      </c>
      <c r="B7033" s="26" t="s">
        <v>14174</v>
      </c>
      <c r="C7033" s="13" t="s">
        <v>136</v>
      </c>
      <c r="D7033" s="13"/>
      <c r="E7033" s="14">
        <v>112</v>
      </c>
      <c r="F7033" s="37" t="s">
        <v>163</v>
      </c>
    </row>
    <row r="7034" spans="1:6" s="74" customFormat="1" ht="15" x14ac:dyDescent="0.25">
      <c r="A7034" s="12" t="s">
        <v>14175</v>
      </c>
      <c r="B7034" s="26" t="s">
        <v>14176</v>
      </c>
      <c r="C7034" s="13" t="s">
        <v>136</v>
      </c>
      <c r="D7034" s="12"/>
      <c r="E7034" s="14">
        <v>139</v>
      </c>
      <c r="F7034" s="13" t="s">
        <v>163</v>
      </c>
    </row>
    <row r="7035" spans="1:6" s="74" customFormat="1" ht="15" x14ac:dyDescent="0.25">
      <c r="A7035" s="12" t="s">
        <v>14177</v>
      </c>
      <c r="B7035" s="26" t="s">
        <v>14178</v>
      </c>
      <c r="C7035" s="13" t="s">
        <v>136</v>
      </c>
      <c r="D7035" s="13"/>
      <c r="E7035" s="14">
        <v>139</v>
      </c>
      <c r="F7035" s="37" t="s">
        <v>163</v>
      </c>
    </row>
    <row r="7036" spans="1:6" s="74" customFormat="1" ht="15" x14ac:dyDescent="0.25">
      <c r="A7036" s="12" t="s">
        <v>14179</v>
      </c>
      <c r="B7036" s="26" t="s">
        <v>14180</v>
      </c>
      <c r="C7036" s="13" t="s">
        <v>136</v>
      </c>
      <c r="D7036" s="12"/>
      <c r="E7036" s="14">
        <v>27</v>
      </c>
      <c r="F7036" s="13" t="s">
        <v>163</v>
      </c>
    </row>
    <row r="7037" spans="1:6" s="74" customFormat="1" ht="15" x14ac:dyDescent="0.25">
      <c r="A7037" s="12" t="s">
        <v>14181</v>
      </c>
      <c r="B7037" s="26" t="s">
        <v>14182</v>
      </c>
      <c r="C7037" s="13" t="s">
        <v>135</v>
      </c>
      <c r="D7037" s="13"/>
      <c r="E7037" s="14">
        <v>0</v>
      </c>
      <c r="F7037" s="37" t="s">
        <v>163</v>
      </c>
    </row>
    <row r="7038" spans="1:6" s="74" customFormat="1" ht="15" x14ac:dyDescent="0.25">
      <c r="A7038" s="12" t="s">
        <v>14183</v>
      </c>
      <c r="B7038" s="26" t="s">
        <v>14184</v>
      </c>
      <c r="C7038" s="13" t="s">
        <v>136</v>
      </c>
      <c r="D7038" s="12"/>
      <c r="E7038" s="14">
        <v>27</v>
      </c>
      <c r="F7038" s="13" t="s">
        <v>163</v>
      </c>
    </row>
    <row r="7039" spans="1:6" s="74" customFormat="1" ht="15" x14ac:dyDescent="0.25">
      <c r="A7039" s="12" t="s">
        <v>14185</v>
      </c>
      <c r="B7039" s="26" t="s">
        <v>14186</v>
      </c>
      <c r="C7039" s="13" t="s">
        <v>135</v>
      </c>
      <c r="D7039" s="13"/>
      <c r="E7039" s="14">
        <v>0</v>
      </c>
      <c r="F7039" s="37" t="s">
        <v>163</v>
      </c>
    </row>
    <row r="7040" spans="1:6" s="74" customFormat="1" ht="15" x14ac:dyDescent="0.25">
      <c r="A7040" s="12" t="s">
        <v>14187</v>
      </c>
      <c r="B7040" s="26" t="s">
        <v>14188</v>
      </c>
      <c r="C7040" s="13" t="s">
        <v>136</v>
      </c>
      <c r="D7040" s="12"/>
      <c r="E7040" s="14">
        <v>27</v>
      </c>
      <c r="F7040" s="13" t="s">
        <v>163</v>
      </c>
    </row>
    <row r="7041" spans="1:6" s="74" customFormat="1" ht="15" x14ac:dyDescent="0.25">
      <c r="A7041" s="12" t="s">
        <v>14189</v>
      </c>
      <c r="B7041" s="26" t="s">
        <v>14190</v>
      </c>
      <c r="C7041" s="13" t="s">
        <v>136</v>
      </c>
      <c r="D7041" s="13"/>
      <c r="E7041" s="14">
        <v>0</v>
      </c>
      <c r="F7041" s="37" t="s">
        <v>163</v>
      </c>
    </row>
    <row r="7042" spans="1:6" s="74" customFormat="1" ht="15" x14ac:dyDescent="0.25">
      <c r="A7042" s="12" t="s">
        <v>14191</v>
      </c>
      <c r="B7042" s="26" t="s">
        <v>14192</v>
      </c>
      <c r="C7042" s="13" t="s">
        <v>136</v>
      </c>
      <c r="D7042" s="12"/>
      <c r="E7042" s="14">
        <v>27</v>
      </c>
      <c r="F7042" s="13" t="s">
        <v>163</v>
      </c>
    </row>
    <row r="7043" spans="1:6" s="74" customFormat="1" ht="15" x14ac:dyDescent="0.25">
      <c r="A7043" s="12" t="s">
        <v>14193</v>
      </c>
      <c r="B7043" s="26" t="s">
        <v>14194</v>
      </c>
      <c r="C7043" s="13" t="s">
        <v>135</v>
      </c>
      <c r="D7043" s="13"/>
      <c r="E7043" s="14">
        <v>0</v>
      </c>
      <c r="F7043" s="37" t="s">
        <v>163</v>
      </c>
    </row>
    <row r="7044" spans="1:6" s="74" customFormat="1" ht="15" x14ac:dyDescent="0.25">
      <c r="A7044" s="12" t="s">
        <v>14195</v>
      </c>
      <c r="B7044" s="26" t="s">
        <v>14196</v>
      </c>
      <c r="C7044" s="13" t="s">
        <v>136</v>
      </c>
      <c r="D7044" s="12"/>
      <c r="E7044" s="14">
        <v>8120</v>
      </c>
      <c r="F7044" s="13" t="s">
        <v>163</v>
      </c>
    </row>
    <row r="7045" spans="1:6" s="74" customFormat="1" ht="15" x14ac:dyDescent="0.25">
      <c r="A7045" s="12" t="s">
        <v>14197</v>
      </c>
      <c r="B7045" s="26" t="s">
        <v>14198</v>
      </c>
      <c r="C7045" s="13" t="s">
        <v>136</v>
      </c>
      <c r="D7045" s="12"/>
      <c r="E7045" s="14">
        <v>1976</v>
      </c>
      <c r="F7045" s="13" t="s">
        <v>163</v>
      </c>
    </row>
    <row r="7046" spans="1:6" s="74" customFormat="1" ht="15" x14ac:dyDescent="0.25">
      <c r="A7046" s="12" t="s">
        <v>14199</v>
      </c>
      <c r="B7046" s="26" t="s">
        <v>14200</v>
      </c>
      <c r="C7046" s="13" t="s">
        <v>136</v>
      </c>
      <c r="D7046" s="12"/>
      <c r="E7046" s="14">
        <v>111</v>
      </c>
      <c r="F7046" s="13" t="s">
        <v>163</v>
      </c>
    </row>
    <row r="7047" spans="1:6" s="74" customFormat="1" ht="15" x14ac:dyDescent="0.25">
      <c r="A7047" s="12" t="s">
        <v>14201</v>
      </c>
      <c r="B7047" s="26" t="s">
        <v>14202</v>
      </c>
      <c r="C7047" s="13" t="s">
        <v>136</v>
      </c>
      <c r="D7047" s="12"/>
      <c r="E7047" s="14">
        <v>124</v>
      </c>
      <c r="F7047" s="13" t="s">
        <v>163</v>
      </c>
    </row>
    <row r="7048" spans="1:6" s="74" customFormat="1" ht="15" x14ac:dyDescent="0.25">
      <c r="A7048" s="12" t="s">
        <v>14203</v>
      </c>
      <c r="B7048" s="26" t="s">
        <v>14204</v>
      </c>
      <c r="C7048" s="13" t="s">
        <v>136</v>
      </c>
      <c r="D7048" s="12"/>
      <c r="E7048" s="14">
        <v>164</v>
      </c>
      <c r="F7048" s="13" t="s">
        <v>163</v>
      </c>
    </row>
    <row r="7049" spans="1:6" s="74" customFormat="1" ht="15" x14ac:dyDescent="0.25">
      <c r="A7049" s="12" t="s">
        <v>14205</v>
      </c>
      <c r="B7049" s="26" t="s">
        <v>14206</v>
      </c>
      <c r="C7049" s="13" t="s">
        <v>136</v>
      </c>
      <c r="D7049" s="12"/>
      <c r="E7049" s="14">
        <v>12740</v>
      </c>
      <c r="F7049" s="13" t="s">
        <v>163</v>
      </c>
    </row>
    <row r="7050" spans="1:6" s="74" customFormat="1" ht="15" x14ac:dyDescent="0.25">
      <c r="A7050" s="12" t="s">
        <v>14207</v>
      </c>
      <c r="B7050" s="26" t="s">
        <v>14208</v>
      </c>
      <c r="C7050" s="13" t="s">
        <v>136</v>
      </c>
      <c r="D7050" s="12"/>
      <c r="E7050" s="14">
        <v>12740</v>
      </c>
      <c r="F7050" s="13" t="s">
        <v>163</v>
      </c>
    </row>
    <row r="7051" spans="1:6" s="74" customFormat="1" ht="15" x14ac:dyDescent="0.25">
      <c r="A7051" s="12" t="s">
        <v>14209</v>
      </c>
      <c r="B7051" s="12" t="s">
        <v>14210</v>
      </c>
      <c r="C7051" s="13" t="s">
        <v>136</v>
      </c>
      <c r="D7051" s="12"/>
      <c r="E7051" s="14">
        <v>14975</v>
      </c>
      <c r="F7051" s="13" t="s">
        <v>163</v>
      </c>
    </row>
    <row r="7052" spans="1:6" s="74" customFormat="1" ht="15" x14ac:dyDescent="0.25">
      <c r="A7052" s="12" t="s">
        <v>14211</v>
      </c>
      <c r="B7052" s="12" t="s">
        <v>14212</v>
      </c>
      <c r="C7052" s="13" t="s">
        <v>136</v>
      </c>
      <c r="D7052" s="12"/>
      <c r="E7052" s="14">
        <v>14975</v>
      </c>
      <c r="F7052" s="13" t="s">
        <v>163</v>
      </c>
    </row>
    <row r="7053" spans="1:6" s="74" customFormat="1" ht="15" x14ac:dyDescent="0.25">
      <c r="A7053" s="12" t="s">
        <v>14213</v>
      </c>
      <c r="B7053" s="12" t="s">
        <v>14214</v>
      </c>
      <c r="C7053" s="13" t="s">
        <v>136</v>
      </c>
      <c r="D7053" s="13"/>
      <c r="E7053" s="14">
        <v>32475</v>
      </c>
      <c r="F7053" s="13" t="s">
        <v>163</v>
      </c>
    </row>
    <row r="7054" spans="1:6" s="74" customFormat="1" ht="15" x14ac:dyDescent="0.25">
      <c r="A7054" s="12" t="s">
        <v>14215</v>
      </c>
      <c r="B7054" s="12" t="s">
        <v>14216</v>
      </c>
      <c r="C7054" s="13" t="s">
        <v>136</v>
      </c>
      <c r="D7054" s="13"/>
      <c r="E7054" s="14">
        <v>32475</v>
      </c>
      <c r="F7054" s="13" t="s">
        <v>163</v>
      </c>
    </row>
    <row r="7055" spans="1:6" s="74" customFormat="1" ht="15" x14ac:dyDescent="0.25">
      <c r="A7055" s="12" t="s">
        <v>14217</v>
      </c>
      <c r="B7055" s="12" t="s">
        <v>14218</v>
      </c>
      <c r="C7055" s="13" t="s">
        <v>136</v>
      </c>
      <c r="D7055" s="13"/>
      <c r="E7055" s="14">
        <v>36535</v>
      </c>
      <c r="F7055" s="13" t="s">
        <v>163</v>
      </c>
    </row>
    <row r="7056" spans="1:6" s="74" customFormat="1" ht="15" x14ac:dyDescent="0.25">
      <c r="A7056" s="12" t="s">
        <v>14219</v>
      </c>
      <c r="B7056" s="12" t="s">
        <v>14220</v>
      </c>
      <c r="C7056" s="13" t="s">
        <v>136</v>
      </c>
      <c r="D7056" s="13"/>
      <c r="E7056" s="14">
        <v>57300</v>
      </c>
      <c r="F7056" s="13" t="s">
        <v>163</v>
      </c>
    </row>
    <row r="7057" spans="1:6" s="74" customFormat="1" ht="15" x14ac:dyDescent="0.25">
      <c r="A7057" s="12" t="s">
        <v>14221</v>
      </c>
      <c r="B7057" s="12" t="s">
        <v>14222</v>
      </c>
      <c r="C7057" s="13" t="s">
        <v>136</v>
      </c>
      <c r="D7057" s="13"/>
      <c r="E7057" s="14">
        <v>74235</v>
      </c>
      <c r="F7057" s="13" t="s">
        <v>163</v>
      </c>
    </row>
    <row r="7058" spans="1:6" s="74" customFormat="1" ht="15" x14ac:dyDescent="0.25">
      <c r="A7058" s="12" t="s">
        <v>14223</v>
      </c>
      <c r="B7058" s="12" t="s">
        <v>14224</v>
      </c>
      <c r="C7058" s="13" t="s">
        <v>136</v>
      </c>
      <c r="D7058" s="13"/>
      <c r="E7058" s="14">
        <v>10150</v>
      </c>
      <c r="F7058" s="13" t="s">
        <v>163</v>
      </c>
    </row>
    <row r="7059" spans="1:6" s="74" customFormat="1" ht="15" x14ac:dyDescent="0.25">
      <c r="A7059" s="12" t="s">
        <v>14225</v>
      </c>
      <c r="B7059" s="12" t="s">
        <v>14226</v>
      </c>
      <c r="C7059" s="13" t="s">
        <v>136</v>
      </c>
      <c r="D7059" s="13"/>
      <c r="E7059" s="14">
        <v>8120</v>
      </c>
      <c r="F7059" s="13" t="s">
        <v>163</v>
      </c>
    </row>
    <row r="7060" spans="1:6" s="74" customFormat="1" ht="15" x14ac:dyDescent="0.25">
      <c r="A7060" s="15" t="s">
        <v>14227</v>
      </c>
      <c r="B7060" s="15" t="s">
        <v>14228</v>
      </c>
      <c r="C7060" s="16" t="s">
        <v>142</v>
      </c>
      <c r="D7060" s="16"/>
      <c r="E7060" s="17">
        <v>55995</v>
      </c>
      <c r="F7060" s="18" t="s">
        <v>163</v>
      </c>
    </row>
    <row r="7061" spans="1:6" s="76" customFormat="1" ht="15" x14ac:dyDescent="0.25">
      <c r="A7061" s="15" t="s">
        <v>14229</v>
      </c>
      <c r="B7061" s="15" t="s">
        <v>14230</v>
      </c>
      <c r="C7061" s="16" t="s">
        <v>142</v>
      </c>
      <c r="D7061" s="16"/>
      <c r="E7061" s="17">
        <v>13995</v>
      </c>
      <c r="F7061" s="18" t="s">
        <v>163</v>
      </c>
    </row>
  </sheetData>
  <autoFilter ref="A4:F7057"/>
  <conditionalFormatting sqref="A3:A4">
    <cfRule type="duplicateValues" dxfId="6" priority="7"/>
  </conditionalFormatting>
  <conditionalFormatting sqref="A4525">
    <cfRule type="duplicateValues" dxfId="5" priority="3"/>
  </conditionalFormatting>
  <conditionalFormatting sqref="A6130:A6132 A5:A6123">
    <cfRule type="duplicateValues" dxfId="4" priority="4"/>
  </conditionalFormatting>
  <conditionalFormatting sqref="A6534">
    <cfRule type="duplicateValues" dxfId="3" priority="2"/>
  </conditionalFormatting>
  <conditionalFormatting sqref="A6946:A6952">
    <cfRule type="duplicateValues" dxfId="2" priority="5"/>
  </conditionalFormatting>
  <conditionalFormatting sqref="A6535:A6680">
    <cfRule type="duplicateValues" dxfId="1" priority="6"/>
  </conditionalFormatting>
  <conditionalFormatting sqref="A7061">
    <cfRule type="duplicateValues" dxfId="0" priority="1"/>
  </conditionalFormatting>
  <pageMargins left="0.7" right="0.7" top="0.75" bottom="0.75" header="0.3" footer="0.3"/>
  <pageSetup scale="78" fitToHeight="500" orientation="portrait" r:id="rId1"/>
  <headerFooter>
    <oddFooter>&amp;LNetApp Confidential&amp;CEdition - August 2015&amp;R&amp;P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115"/>
  <sheetViews>
    <sheetView workbookViewId="0"/>
  </sheetViews>
  <sheetFormatPr defaultRowHeight="14.25" x14ac:dyDescent="0.2"/>
  <cols>
    <col min="1" max="1" width="29.28515625" style="83" bestFit="1" customWidth="1"/>
    <col min="2" max="2" width="40.7109375" style="83" customWidth="1"/>
    <col min="3" max="3" width="11.42578125" style="83" customWidth="1"/>
    <col min="4" max="4" width="23.7109375" style="88" bestFit="1" customWidth="1"/>
    <col min="5" max="5" width="12.7109375" style="83" bestFit="1" customWidth="1"/>
    <col min="6" max="6" width="40.7109375" style="83" customWidth="1"/>
    <col min="7" max="248" width="9.140625" style="83"/>
    <col min="249" max="249" width="25.85546875" style="83" customWidth="1"/>
    <col min="250" max="251" width="40.7109375" style="83" customWidth="1"/>
    <col min="252" max="252" width="29.42578125" style="83" customWidth="1"/>
    <col min="253" max="253" width="16.28515625" style="83" customWidth="1"/>
    <col min="254" max="254" width="11.7109375" style="83" customWidth="1"/>
    <col min="255" max="255" width="19.85546875" style="83" customWidth="1"/>
    <col min="256" max="258" width="11.7109375" style="83" customWidth="1"/>
    <col min="259" max="259" width="12.7109375" style="83" bestFit="1" customWidth="1"/>
    <col min="260" max="261" width="11.7109375" style="83" customWidth="1"/>
    <col min="262" max="504" width="9.140625" style="83"/>
    <col min="505" max="505" width="25.85546875" style="83" customWidth="1"/>
    <col min="506" max="507" width="40.7109375" style="83" customWidth="1"/>
    <col min="508" max="508" width="29.42578125" style="83" customWidth="1"/>
    <col min="509" max="509" width="16.28515625" style="83" customWidth="1"/>
    <col min="510" max="510" width="11.7109375" style="83" customWidth="1"/>
    <col min="511" max="511" width="19.85546875" style="83" customWidth="1"/>
    <col min="512" max="514" width="11.7109375" style="83" customWidth="1"/>
    <col min="515" max="515" width="12.7109375" style="83" bestFit="1" customWidth="1"/>
    <col min="516" max="517" width="11.7109375" style="83" customWidth="1"/>
    <col min="518" max="760" width="9.140625" style="83"/>
    <col min="761" max="761" width="25.85546875" style="83" customWidth="1"/>
    <col min="762" max="763" width="40.7109375" style="83" customWidth="1"/>
    <col min="764" max="764" width="29.42578125" style="83" customWidth="1"/>
    <col min="765" max="765" width="16.28515625" style="83" customWidth="1"/>
    <col min="766" max="766" width="11.7109375" style="83" customWidth="1"/>
    <col min="767" max="767" width="19.85546875" style="83" customWidth="1"/>
    <col min="768" max="770" width="11.7109375" style="83" customWidth="1"/>
    <col min="771" max="771" width="12.7109375" style="83" bestFit="1" customWidth="1"/>
    <col min="772" max="773" width="11.7109375" style="83" customWidth="1"/>
    <col min="774" max="1016" width="9.140625" style="83"/>
    <col min="1017" max="1017" width="25.85546875" style="83" customWidth="1"/>
    <col min="1018" max="1019" width="40.7109375" style="83" customWidth="1"/>
    <col min="1020" max="1020" width="29.42578125" style="83" customWidth="1"/>
    <col min="1021" max="1021" width="16.28515625" style="83" customWidth="1"/>
    <col min="1022" max="1022" width="11.7109375" style="83" customWidth="1"/>
    <col min="1023" max="1023" width="19.85546875" style="83" customWidth="1"/>
    <col min="1024" max="1026" width="11.7109375" style="83" customWidth="1"/>
    <col min="1027" max="1027" width="12.7109375" style="83" bestFit="1" customWidth="1"/>
    <col min="1028" max="1029" width="11.7109375" style="83" customWidth="1"/>
    <col min="1030" max="1272" width="9.140625" style="83"/>
    <col min="1273" max="1273" width="25.85546875" style="83" customWidth="1"/>
    <col min="1274" max="1275" width="40.7109375" style="83" customWidth="1"/>
    <col min="1276" max="1276" width="29.42578125" style="83" customWidth="1"/>
    <col min="1277" max="1277" width="16.28515625" style="83" customWidth="1"/>
    <col min="1278" max="1278" width="11.7109375" style="83" customWidth="1"/>
    <col min="1279" max="1279" width="19.85546875" style="83" customWidth="1"/>
    <col min="1280" max="1282" width="11.7109375" style="83" customWidth="1"/>
    <col min="1283" max="1283" width="12.7109375" style="83" bestFit="1" customWidth="1"/>
    <col min="1284" max="1285" width="11.7109375" style="83" customWidth="1"/>
    <col min="1286" max="1528" width="9.140625" style="83"/>
    <col min="1529" max="1529" width="25.85546875" style="83" customWidth="1"/>
    <col min="1530" max="1531" width="40.7109375" style="83" customWidth="1"/>
    <col min="1532" max="1532" width="29.42578125" style="83" customWidth="1"/>
    <col min="1533" max="1533" width="16.28515625" style="83" customWidth="1"/>
    <col min="1534" max="1534" width="11.7109375" style="83" customWidth="1"/>
    <col min="1535" max="1535" width="19.85546875" style="83" customWidth="1"/>
    <col min="1536" max="1538" width="11.7109375" style="83" customWidth="1"/>
    <col min="1539" max="1539" width="12.7109375" style="83" bestFit="1" customWidth="1"/>
    <col min="1540" max="1541" width="11.7109375" style="83" customWidth="1"/>
    <col min="1542" max="1784" width="9.140625" style="83"/>
    <col min="1785" max="1785" width="25.85546875" style="83" customWidth="1"/>
    <col min="1786" max="1787" width="40.7109375" style="83" customWidth="1"/>
    <col min="1788" max="1788" width="29.42578125" style="83" customWidth="1"/>
    <col min="1789" max="1789" width="16.28515625" style="83" customWidth="1"/>
    <col min="1790" max="1790" width="11.7109375" style="83" customWidth="1"/>
    <col min="1791" max="1791" width="19.85546875" style="83" customWidth="1"/>
    <col min="1792" max="1794" width="11.7109375" style="83" customWidth="1"/>
    <col min="1795" max="1795" width="12.7109375" style="83" bestFit="1" customWidth="1"/>
    <col min="1796" max="1797" width="11.7109375" style="83" customWidth="1"/>
    <col min="1798" max="2040" width="9.140625" style="83"/>
    <col min="2041" max="2041" width="25.85546875" style="83" customWidth="1"/>
    <col min="2042" max="2043" width="40.7109375" style="83" customWidth="1"/>
    <col min="2044" max="2044" width="29.42578125" style="83" customWidth="1"/>
    <col min="2045" max="2045" width="16.28515625" style="83" customWidth="1"/>
    <col min="2046" max="2046" width="11.7109375" style="83" customWidth="1"/>
    <col min="2047" max="2047" width="19.85546875" style="83" customWidth="1"/>
    <col min="2048" max="2050" width="11.7109375" style="83" customWidth="1"/>
    <col min="2051" max="2051" width="12.7109375" style="83" bestFit="1" customWidth="1"/>
    <col min="2052" max="2053" width="11.7109375" style="83" customWidth="1"/>
    <col min="2054" max="2296" width="9.140625" style="83"/>
    <col min="2297" max="2297" width="25.85546875" style="83" customWidth="1"/>
    <col min="2298" max="2299" width="40.7109375" style="83" customWidth="1"/>
    <col min="2300" max="2300" width="29.42578125" style="83" customWidth="1"/>
    <col min="2301" max="2301" width="16.28515625" style="83" customWidth="1"/>
    <col min="2302" max="2302" width="11.7109375" style="83" customWidth="1"/>
    <col min="2303" max="2303" width="19.85546875" style="83" customWidth="1"/>
    <col min="2304" max="2306" width="11.7109375" style="83" customWidth="1"/>
    <col min="2307" max="2307" width="12.7109375" style="83" bestFit="1" customWidth="1"/>
    <col min="2308" max="2309" width="11.7109375" style="83" customWidth="1"/>
    <col min="2310" max="2552" width="9.140625" style="83"/>
    <col min="2553" max="2553" width="25.85546875" style="83" customWidth="1"/>
    <col min="2554" max="2555" width="40.7109375" style="83" customWidth="1"/>
    <col min="2556" max="2556" width="29.42578125" style="83" customWidth="1"/>
    <col min="2557" max="2557" width="16.28515625" style="83" customWidth="1"/>
    <col min="2558" max="2558" width="11.7109375" style="83" customWidth="1"/>
    <col min="2559" max="2559" width="19.85546875" style="83" customWidth="1"/>
    <col min="2560" max="2562" width="11.7109375" style="83" customWidth="1"/>
    <col min="2563" max="2563" width="12.7109375" style="83" bestFit="1" customWidth="1"/>
    <col min="2564" max="2565" width="11.7109375" style="83" customWidth="1"/>
    <col min="2566" max="2808" width="9.140625" style="83"/>
    <col min="2809" max="2809" width="25.85546875" style="83" customWidth="1"/>
    <col min="2810" max="2811" width="40.7109375" style="83" customWidth="1"/>
    <col min="2812" max="2812" width="29.42578125" style="83" customWidth="1"/>
    <col min="2813" max="2813" width="16.28515625" style="83" customWidth="1"/>
    <col min="2814" max="2814" width="11.7109375" style="83" customWidth="1"/>
    <col min="2815" max="2815" width="19.85546875" style="83" customWidth="1"/>
    <col min="2816" max="2818" width="11.7109375" style="83" customWidth="1"/>
    <col min="2819" max="2819" width="12.7109375" style="83" bestFit="1" customWidth="1"/>
    <col min="2820" max="2821" width="11.7109375" style="83" customWidth="1"/>
    <col min="2822" max="3064" width="9.140625" style="83"/>
    <col min="3065" max="3065" width="25.85546875" style="83" customWidth="1"/>
    <col min="3066" max="3067" width="40.7109375" style="83" customWidth="1"/>
    <col min="3068" max="3068" width="29.42578125" style="83" customWidth="1"/>
    <col min="3069" max="3069" width="16.28515625" style="83" customWidth="1"/>
    <col min="3070" max="3070" width="11.7109375" style="83" customWidth="1"/>
    <col min="3071" max="3071" width="19.85546875" style="83" customWidth="1"/>
    <col min="3072" max="3074" width="11.7109375" style="83" customWidth="1"/>
    <col min="3075" max="3075" width="12.7109375" style="83" bestFit="1" customWidth="1"/>
    <col min="3076" max="3077" width="11.7109375" style="83" customWidth="1"/>
    <col min="3078" max="3320" width="9.140625" style="83"/>
    <col min="3321" max="3321" width="25.85546875" style="83" customWidth="1"/>
    <col min="3322" max="3323" width="40.7109375" style="83" customWidth="1"/>
    <col min="3324" max="3324" width="29.42578125" style="83" customWidth="1"/>
    <col min="3325" max="3325" width="16.28515625" style="83" customWidth="1"/>
    <col min="3326" max="3326" width="11.7109375" style="83" customWidth="1"/>
    <col min="3327" max="3327" width="19.85546875" style="83" customWidth="1"/>
    <col min="3328" max="3330" width="11.7109375" style="83" customWidth="1"/>
    <col min="3331" max="3331" width="12.7109375" style="83" bestFit="1" customWidth="1"/>
    <col min="3332" max="3333" width="11.7109375" style="83" customWidth="1"/>
    <col min="3334" max="3576" width="9.140625" style="83"/>
    <col min="3577" max="3577" width="25.85546875" style="83" customWidth="1"/>
    <col min="3578" max="3579" width="40.7109375" style="83" customWidth="1"/>
    <col min="3580" max="3580" width="29.42578125" style="83" customWidth="1"/>
    <col min="3581" max="3581" width="16.28515625" style="83" customWidth="1"/>
    <col min="3582" max="3582" width="11.7109375" style="83" customWidth="1"/>
    <col min="3583" max="3583" width="19.85546875" style="83" customWidth="1"/>
    <col min="3584" max="3586" width="11.7109375" style="83" customWidth="1"/>
    <col min="3587" max="3587" width="12.7109375" style="83" bestFit="1" customWidth="1"/>
    <col min="3588" max="3589" width="11.7109375" style="83" customWidth="1"/>
    <col min="3590" max="3832" width="9.140625" style="83"/>
    <col min="3833" max="3833" width="25.85546875" style="83" customWidth="1"/>
    <col min="3834" max="3835" width="40.7109375" style="83" customWidth="1"/>
    <col min="3836" max="3836" width="29.42578125" style="83" customWidth="1"/>
    <col min="3837" max="3837" width="16.28515625" style="83" customWidth="1"/>
    <col min="3838" max="3838" width="11.7109375" style="83" customWidth="1"/>
    <col min="3839" max="3839" width="19.85546875" style="83" customWidth="1"/>
    <col min="3840" max="3842" width="11.7109375" style="83" customWidth="1"/>
    <col min="3843" max="3843" width="12.7109375" style="83" bestFit="1" customWidth="1"/>
    <col min="3844" max="3845" width="11.7109375" style="83" customWidth="1"/>
    <col min="3846" max="4088" width="9.140625" style="83"/>
    <col min="4089" max="4089" width="25.85546875" style="83" customWidth="1"/>
    <col min="4090" max="4091" width="40.7109375" style="83" customWidth="1"/>
    <col min="4092" max="4092" width="29.42578125" style="83" customWidth="1"/>
    <col min="4093" max="4093" width="16.28515625" style="83" customWidth="1"/>
    <col min="4094" max="4094" width="11.7109375" style="83" customWidth="1"/>
    <col min="4095" max="4095" width="19.85546875" style="83" customWidth="1"/>
    <col min="4096" max="4098" width="11.7109375" style="83" customWidth="1"/>
    <col min="4099" max="4099" width="12.7109375" style="83" bestFit="1" customWidth="1"/>
    <col min="4100" max="4101" width="11.7109375" style="83" customWidth="1"/>
    <col min="4102" max="4344" width="9.140625" style="83"/>
    <col min="4345" max="4345" width="25.85546875" style="83" customWidth="1"/>
    <col min="4346" max="4347" width="40.7109375" style="83" customWidth="1"/>
    <col min="4348" max="4348" width="29.42578125" style="83" customWidth="1"/>
    <col min="4349" max="4349" width="16.28515625" style="83" customWidth="1"/>
    <col min="4350" max="4350" width="11.7109375" style="83" customWidth="1"/>
    <col min="4351" max="4351" width="19.85546875" style="83" customWidth="1"/>
    <col min="4352" max="4354" width="11.7109375" style="83" customWidth="1"/>
    <col min="4355" max="4355" width="12.7109375" style="83" bestFit="1" customWidth="1"/>
    <col min="4356" max="4357" width="11.7109375" style="83" customWidth="1"/>
    <col min="4358" max="4600" width="9.140625" style="83"/>
    <col min="4601" max="4601" width="25.85546875" style="83" customWidth="1"/>
    <col min="4602" max="4603" width="40.7109375" style="83" customWidth="1"/>
    <col min="4604" max="4604" width="29.42578125" style="83" customWidth="1"/>
    <col min="4605" max="4605" width="16.28515625" style="83" customWidth="1"/>
    <col min="4606" max="4606" width="11.7109375" style="83" customWidth="1"/>
    <col min="4607" max="4607" width="19.85546875" style="83" customWidth="1"/>
    <col min="4608" max="4610" width="11.7109375" style="83" customWidth="1"/>
    <col min="4611" max="4611" width="12.7109375" style="83" bestFit="1" customWidth="1"/>
    <col min="4612" max="4613" width="11.7109375" style="83" customWidth="1"/>
    <col min="4614" max="4856" width="9.140625" style="83"/>
    <col min="4857" max="4857" width="25.85546875" style="83" customWidth="1"/>
    <col min="4858" max="4859" width="40.7109375" style="83" customWidth="1"/>
    <col min="4860" max="4860" width="29.42578125" style="83" customWidth="1"/>
    <col min="4861" max="4861" width="16.28515625" style="83" customWidth="1"/>
    <col min="4862" max="4862" width="11.7109375" style="83" customWidth="1"/>
    <col min="4863" max="4863" width="19.85546875" style="83" customWidth="1"/>
    <col min="4864" max="4866" width="11.7109375" style="83" customWidth="1"/>
    <col min="4867" max="4867" width="12.7109375" style="83" bestFit="1" customWidth="1"/>
    <col min="4868" max="4869" width="11.7109375" style="83" customWidth="1"/>
    <col min="4870" max="5112" width="9.140625" style="83"/>
    <col min="5113" max="5113" width="25.85546875" style="83" customWidth="1"/>
    <col min="5114" max="5115" width="40.7109375" style="83" customWidth="1"/>
    <col min="5116" max="5116" width="29.42578125" style="83" customWidth="1"/>
    <col min="5117" max="5117" width="16.28515625" style="83" customWidth="1"/>
    <col min="5118" max="5118" width="11.7109375" style="83" customWidth="1"/>
    <col min="5119" max="5119" width="19.85546875" style="83" customWidth="1"/>
    <col min="5120" max="5122" width="11.7109375" style="83" customWidth="1"/>
    <col min="5123" max="5123" width="12.7109375" style="83" bestFit="1" customWidth="1"/>
    <col min="5124" max="5125" width="11.7109375" style="83" customWidth="1"/>
    <col min="5126" max="5368" width="9.140625" style="83"/>
    <col min="5369" max="5369" width="25.85546875" style="83" customWidth="1"/>
    <col min="5370" max="5371" width="40.7109375" style="83" customWidth="1"/>
    <col min="5372" max="5372" width="29.42578125" style="83" customWidth="1"/>
    <col min="5373" max="5373" width="16.28515625" style="83" customWidth="1"/>
    <col min="5374" max="5374" width="11.7109375" style="83" customWidth="1"/>
    <col min="5375" max="5375" width="19.85546875" style="83" customWidth="1"/>
    <col min="5376" max="5378" width="11.7109375" style="83" customWidth="1"/>
    <col min="5379" max="5379" width="12.7109375" style="83" bestFit="1" customWidth="1"/>
    <col min="5380" max="5381" width="11.7109375" style="83" customWidth="1"/>
    <col min="5382" max="5624" width="9.140625" style="83"/>
    <col min="5625" max="5625" width="25.85546875" style="83" customWidth="1"/>
    <col min="5626" max="5627" width="40.7109375" style="83" customWidth="1"/>
    <col min="5628" max="5628" width="29.42578125" style="83" customWidth="1"/>
    <col min="5629" max="5629" width="16.28515625" style="83" customWidth="1"/>
    <col min="5630" max="5630" width="11.7109375" style="83" customWidth="1"/>
    <col min="5631" max="5631" width="19.85546875" style="83" customWidth="1"/>
    <col min="5632" max="5634" width="11.7109375" style="83" customWidth="1"/>
    <col min="5635" max="5635" width="12.7109375" style="83" bestFit="1" customWidth="1"/>
    <col min="5636" max="5637" width="11.7109375" style="83" customWidth="1"/>
    <col min="5638" max="5880" width="9.140625" style="83"/>
    <col min="5881" max="5881" width="25.85546875" style="83" customWidth="1"/>
    <col min="5882" max="5883" width="40.7109375" style="83" customWidth="1"/>
    <col min="5884" max="5884" width="29.42578125" style="83" customWidth="1"/>
    <col min="5885" max="5885" width="16.28515625" style="83" customWidth="1"/>
    <col min="5886" max="5886" width="11.7109375" style="83" customWidth="1"/>
    <col min="5887" max="5887" width="19.85546875" style="83" customWidth="1"/>
    <col min="5888" max="5890" width="11.7109375" style="83" customWidth="1"/>
    <col min="5891" max="5891" width="12.7109375" style="83" bestFit="1" customWidth="1"/>
    <col min="5892" max="5893" width="11.7109375" style="83" customWidth="1"/>
    <col min="5894" max="6136" width="9.140625" style="83"/>
    <col min="6137" max="6137" width="25.85546875" style="83" customWidth="1"/>
    <col min="6138" max="6139" width="40.7109375" style="83" customWidth="1"/>
    <col min="6140" max="6140" width="29.42578125" style="83" customWidth="1"/>
    <col min="6141" max="6141" width="16.28515625" style="83" customWidth="1"/>
    <col min="6142" max="6142" width="11.7109375" style="83" customWidth="1"/>
    <col min="6143" max="6143" width="19.85546875" style="83" customWidth="1"/>
    <col min="6144" max="6146" width="11.7109375" style="83" customWidth="1"/>
    <col min="6147" max="6147" width="12.7109375" style="83" bestFit="1" customWidth="1"/>
    <col min="6148" max="6149" width="11.7109375" style="83" customWidth="1"/>
    <col min="6150" max="6392" width="9.140625" style="83"/>
    <col min="6393" max="6393" width="25.85546875" style="83" customWidth="1"/>
    <col min="6394" max="6395" width="40.7109375" style="83" customWidth="1"/>
    <col min="6396" max="6396" width="29.42578125" style="83" customWidth="1"/>
    <col min="6397" max="6397" width="16.28515625" style="83" customWidth="1"/>
    <col min="6398" max="6398" width="11.7109375" style="83" customWidth="1"/>
    <col min="6399" max="6399" width="19.85546875" style="83" customWidth="1"/>
    <col min="6400" max="6402" width="11.7109375" style="83" customWidth="1"/>
    <col min="6403" max="6403" width="12.7109375" style="83" bestFit="1" customWidth="1"/>
    <col min="6404" max="6405" width="11.7109375" style="83" customWidth="1"/>
    <col min="6406" max="6648" width="9.140625" style="83"/>
    <col min="6649" max="6649" width="25.85546875" style="83" customWidth="1"/>
    <col min="6650" max="6651" width="40.7109375" style="83" customWidth="1"/>
    <col min="6652" max="6652" width="29.42578125" style="83" customWidth="1"/>
    <col min="6653" max="6653" width="16.28515625" style="83" customWidth="1"/>
    <col min="6654" max="6654" width="11.7109375" style="83" customWidth="1"/>
    <col min="6655" max="6655" width="19.85546875" style="83" customWidth="1"/>
    <col min="6656" max="6658" width="11.7109375" style="83" customWidth="1"/>
    <col min="6659" max="6659" width="12.7109375" style="83" bestFit="1" customWidth="1"/>
    <col min="6660" max="6661" width="11.7109375" style="83" customWidth="1"/>
    <col min="6662" max="6904" width="9.140625" style="83"/>
    <col min="6905" max="6905" width="25.85546875" style="83" customWidth="1"/>
    <col min="6906" max="6907" width="40.7109375" style="83" customWidth="1"/>
    <col min="6908" max="6908" width="29.42578125" style="83" customWidth="1"/>
    <col min="6909" max="6909" width="16.28515625" style="83" customWidth="1"/>
    <col min="6910" max="6910" width="11.7109375" style="83" customWidth="1"/>
    <col min="6911" max="6911" width="19.85546875" style="83" customWidth="1"/>
    <col min="6912" max="6914" width="11.7109375" style="83" customWidth="1"/>
    <col min="6915" max="6915" width="12.7109375" style="83" bestFit="1" customWidth="1"/>
    <col min="6916" max="6917" width="11.7109375" style="83" customWidth="1"/>
    <col min="6918" max="7160" width="9.140625" style="83"/>
    <col min="7161" max="7161" width="25.85546875" style="83" customWidth="1"/>
    <col min="7162" max="7163" width="40.7109375" style="83" customWidth="1"/>
    <col min="7164" max="7164" width="29.42578125" style="83" customWidth="1"/>
    <col min="7165" max="7165" width="16.28515625" style="83" customWidth="1"/>
    <col min="7166" max="7166" width="11.7109375" style="83" customWidth="1"/>
    <col min="7167" max="7167" width="19.85546875" style="83" customWidth="1"/>
    <col min="7168" max="7170" width="11.7109375" style="83" customWidth="1"/>
    <col min="7171" max="7171" width="12.7109375" style="83" bestFit="1" customWidth="1"/>
    <col min="7172" max="7173" width="11.7109375" style="83" customWidth="1"/>
    <col min="7174" max="7416" width="9.140625" style="83"/>
    <col min="7417" max="7417" width="25.85546875" style="83" customWidth="1"/>
    <col min="7418" max="7419" width="40.7109375" style="83" customWidth="1"/>
    <col min="7420" max="7420" width="29.42578125" style="83" customWidth="1"/>
    <col min="7421" max="7421" width="16.28515625" style="83" customWidth="1"/>
    <col min="7422" max="7422" width="11.7109375" style="83" customWidth="1"/>
    <col min="7423" max="7423" width="19.85546875" style="83" customWidth="1"/>
    <col min="7424" max="7426" width="11.7109375" style="83" customWidth="1"/>
    <col min="7427" max="7427" width="12.7109375" style="83" bestFit="1" customWidth="1"/>
    <col min="7428" max="7429" width="11.7109375" style="83" customWidth="1"/>
    <col min="7430" max="7672" width="9.140625" style="83"/>
    <col min="7673" max="7673" width="25.85546875" style="83" customWidth="1"/>
    <col min="7674" max="7675" width="40.7109375" style="83" customWidth="1"/>
    <col min="7676" max="7676" width="29.42578125" style="83" customWidth="1"/>
    <col min="7677" max="7677" width="16.28515625" style="83" customWidth="1"/>
    <col min="7678" max="7678" width="11.7109375" style="83" customWidth="1"/>
    <col min="7679" max="7679" width="19.85546875" style="83" customWidth="1"/>
    <col min="7680" max="7682" width="11.7109375" style="83" customWidth="1"/>
    <col min="7683" max="7683" width="12.7109375" style="83" bestFit="1" customWidth="1"/>
    <col min="7684" max="7685" width="11.7109375" style="83" customWidth="1"/>
    <col min="7686" max="7928" width="9.140625" style="83"/>
    <col min="7929" max="7929" width="25.85546875" style="83" customWidth="1"/>
    <col min="7930" max="7931" width="40.7109375" style="83" customWidth="1"/>
    <col min="7932" max="7932" width="29.42578125" style="83" customWidth="1"/>
    <col min="7933" max="7933" width="16.28515625" style="83" customWidth="1"/>
    <col min="7934" max="7934" width="11.7109375" style="83" customWidth="1"/>
    <col min="7935" max="7935" width="19.85546875" style="83" customWidth="1"/>
    <col min="7936" max="7938" width="11.7109375" style="83" customWidth="1"/>
    <col min="7939" max="7939" width="12.7109375" style="83" bestFit="1" customWidth="1"/>
    <col min="7940" max="7941" width="11.7109375" style="83" customWidth="1"/>
    <col min="7942" max="8184" width="9.140625" style="83"/>
    <col min="8185" max="8185" width="25.85546875" style="83" customWidth="1"/>
    <col min="8186" max="8187" width="40.7109375" style="83" customWidth="1"/>
    <col min="8188" max="8188" width="29.42578125" style="83" customWidth="1"/>
    <col min="8189" max="8189" width="16.28515625" style="83" customWidth="1"/>
    <col min="8190" max="8190" width="11.7109375" style="83" customWidth="1"/>
    <col min="8191" max="8191" width="19.85546875" style="83" customWidth="1"/>
    <col min="8192" max="8194" width="11.7109375" style="83" customWidth="1"/>
    <col min="8195" max="8195" width="12.7109375" style="83" bestFit="1" customWidth="1"/>
    <col min="8196" max="8197" width="11.7109375" style="83" customWidth="1"/>
    <col min="8198" max="8440" width="9.140625" style="83"/>
    <col min="8441" max="8441" width="25.85546875" style="83" customWidth="1"/>
    <col min="8442" max="8443" width="40.7109375" style="83" customWidth="1"/>
    <col min="8444" max="8444" width="29.42578125" style="83" customWidth="1"/>
    <col min="8445" max="8445" width="16.28515625" style="83" customWidth="1"/>
    <col min="8446" max="8446" width="11.7109375" style="83" customWidth="1"/>
    <col min="8447" max="8447" width="19.85546875" style="83" customWidth="1"/>
    <col min="8448" max="8450" width="11.7109375" style="83" customWidth="1"/>
    <col min="8451" max="8451" width="12.7109375" style="83" bestFit="1" customWidth="1"/>
    <col min="8452" max="8453" width="11.7109375" style="83" customWidth="1"/>
    <col min="8454" max="8696" width="9.140625" style="83"/>
    <col min="8697" max="8697" width="25.85546875" style="83" customWidth="1"/>
    <col min="8698" max="8699" width="40.7109375" style="83" customWidth="1"/>
    <col min="8700" max="8700" width="29.42578125" style="83" customWidth="1"/>
    <col min="8701" max="8701" width="16.28515625" style="83" customWidth="1"/>
    <col min="8702" max="8702" width="11.7109375" style="83" customWidth="1"/>
    <col min="8703" max="8703" width="19.85546875" style="83" customWidth="1"/>
    <col min="8704" max="8706" width="11.7109375" style="83" customWidth="1"/>
    <col min="8707" max="8707" width="12.7109375" style="83" bestFit="1" customWidth="1"/>
    <col min="8708" max="8709" width="11.7109375" style="83" customWidth="1"/>
    <col min="8710" max="8952" width="9.140625" style="83"/>
    <col min="8953" max="8953" width="25.85546875" style="83" customWidth="1"/>
    <col min="8954" max="8955" width="40.7109375" style="83" customWidth="1"/>
    <col min="8956" max="8956" width="29.42578125" style="83" customWidth="1"/>
    <col min="8957" max="8957" width="16.28515625" style="83" customWidth="1"/>
    <col min="8958" max="8958" width="11.7109375" style="83" customWidth="1"/>
    <col min="8959" max="8959" width="19.85546875" style="83" customWidth="1"/>
    <col min="8960" max="8962" width="11.7109375" style="83" customWidth="1"/>
    <col min="8963" max="8963" width="12.7109375" style="83" bestFit="1" customWidth="1"/>
    <col min="8964" max="8965" width="11.7109375" style="83" customWidth="1"/>
    <col min="8966" max="9208" width="9.140625" style="83"/>
    <col min="9209" max="9209" width="25.85546875" style="83" customWidth="1"/>
    <col min="9210" max="9211" width="40.7109375" style="83" customWidth="1"/>
    <col min="9212" max="9212" width="29.42578125" style="83" customWidth="1"/>
    <col min="9213" max="9213" width="16.28515625" style="83" customWidth="1"/>
    <col min="9214" max="9214" width="11.7109375" style="83" customWidth="1"/>
    <col min="9215" max="9215" width="19.85546875" style="83" customWidth="1"/>
    <col min="9216" max="9218" width="11.7109375" style="83" customWidth="1"/>
    <col min="9219" max="9219" width="12.7109375" style="83" bestFit="1" customWidth="1"/>
    <col min="9220" max="9221" width="11.7109375" style="83" customWidth="1"/>
    <col min="9222" max="9464" width="9.140625" style="83"/>
    <col min="9465" max="9465" width="25.85546875" style="83" customWidth="1"/>
    <col min="9466" max="9467" width="40.7109375" style="83" customWidth="1"/>
    <col min="9468" max="9468" width="29.42578125" style="83" customWidth="1"/>
    <col min="9469" max="9469" width="16.28515625" style="83" customWidth="1"/>
    <col min="9470" max="9470" width="11.7109375" style="83" customWidth="1"/>
    <col min="9471" max="9471" width="19.85546875" style="83" customWidth="1"/>
    <col min="9472" max="9474" width="11.7109375" style="83" customWidth="1"/>
    <col min="9475" max="9475" width="12.7109375" style="83" bestFit="1" customWidth="1"/>
    <col min="9476" max="9477" width="11.7109375" style="83" customWidth="1"/>
    <col min="9478" max="9720" width="9.140625" style="83"/>
    <col min="9721" max="9721" width="25.85546875" style="83" customWidth="1"/>
    <col min="9722" max="9723" width="40.7109375" style="83" customWidth="1"/>
    <col min="9724" max="9724" width="29.42578125" style="83" customWidth="1"/>
    <col min="9725" max="9725" width="16.28515625" style="83" customWidth="1"/>
    <col min="9726" max="9726" width="11.7109375" style="83" customWidth="1"/>
    <col min="9727" max="9727" width="19.85546875" style="83" customWidth="1"/>
    <col min="9728" max="9730" width="11.7109375" style="83" customWidth="1"/>
    <col min="9731" max="9731" width="12.7109375" style="83" bestFit="1" customWidth="1"/>
    <col min="9732" max="9733" width="11.7109375" style="83" customWidth="1"/>
    <col min="9734" max="9976" width="9.140625" style="83"/>
    <col min="9977" max="9977" width="25.85546875" style="83" customWidth="1"/>
    <col min="9978" max="9979" width="40.7109375" style="83" customWidth="1"/>
    <col min="9980" max="9980" width="29.42578125" style="83" customWidth="1"/>
    <col min="9981" max="9981" width="16.28515625" style="83" customWidth="1"/>
    <col min="9982" max="9982" width="11.7109375" style="83" customWidth="1"/>
    <col min="9983" max="9983" width="19.85546875" style="83" customWidth="1"/>
    <col min="9984" max="9986" width="11.7109375" style="83" customWidth="1"/>
    <col min="9987" max="9987" width="12.7109375" style="83" bestFit="1" customWidth="1"/>
    <col min="9988" max="9989" width="11.7109375" style="83" customWidth="1"/>
    <col min="9990" max="10232" width="9.140625" style="83"/>
    <col min="10233" max="10233" width="25.85546875" style="83" customWidth="1"/>
    <col min="10234" max="10235" width="40.7109375" style="83" customWidth="1"/>
    <col min="10236" max="10236" width="29.42578125" style="83" customWidth="1"/>
    <col min="10237" max="10237" width="16.28515625" style="83" customWidth="1"/>
    <col min="10238" max="10238" width="11.7109375" style="83" customWidth="1"/>
    <col min="10239" max="10239" width="19.85546875" style="83" customWidth="1"/>
    <col min="10240" max="10242" width="11.7109375" style="83" customWidth="1"/>
    <col min="10243" max="10243" width="12.7109375" style="83" bestFit="1" customWidth="1"/>
    <col min="10244" max="10245" width="11.7109375" style="83" customWidth="1"/>
    <col min="10246" max="10488" width="9.140625" style="83"/>
    <col min="10489" max="10489" width="25.85546875" style="83" customWidth="1"/>
    <col min="10490" max="10491" width="40.7109375" style="83" customWidth="1"/>
    <col min="10492" max="10492" width="29.42578125" style="83" customWidth="1"/>
    <col min="10493" max="10493" width="16.28515625" style="83" customWidth="1"/>
    <col min="10494" max="10494" width="11.7109375" style="83" customWidth="1"/>
    <col min="10495" max="10495" width="19.85546875" style="83" customWidth="1"/>
    <col min="10496" max="10498" width="11.7109375" style="83" customWidth="1"/>
    <col min="10499" max="10499" width="12.7109375" style="83" bestFit="1" customWidth="1"/>
    <col min="10500" max="10501" width="11.7109375" style="83" customWidth="1"/>
    <col min="10502" max="10744" width="9.140625" style="83"/>
    <col min="10745" max="10745" width="25.85546875" style="83" customWidth="1"/>
    <col min="10746" max="10747" width="40.7109375" style="83" customWidth="1"/>
    <col min="10748" max="10748" width="29.42578125" style="83" customWidth="1"/>
    <col min="10749" max="10749" width="16.28515625" style="83" customWidth="1"/>
    <col min="10750" max="10750" width="11.7109375" style="83" customWidth="1"/>
    <col min="10751" max="10751" width="19.85546875" style="83" customWidth="1"/>
    <col min="10752" max="10754" width="11.7109375" style="83" customWidth="1"/>
    <col min="10755" max="10755" width="12.7109375" style="83" bestFit="1" customWidth="1"/>
    <col min="10756" max="10757" width="11.7109375" style="83" customWidth="1"/>
    <col min="10758" max="11000" width="9.140625" style="83"/>
    <col min="11001" max="11001" width="25.85546875" style="83" customWidth="1"/>
    <col min="11002" max="11003" width="40.7109375" style="83" customWidth="1"/>
    <col min="11004" max="11004" width="29.42578125" style="83" customWidth="1"/>
    <col min="11005" max="11005" width="16.28515625" style="83" customWidth="1"/>
    <col min="11006" max="11006" width="11.7109375" style="83" customWidth="1"/>
    <col min="11007" max="11007" width="19.85546875" style="83" customWidth="1"/>
    <col min="11008" max="11010" width="11.7109375" style="83" customWidth="1"/>
    <col min="11011" max="11011" width="12.7109375" style="83" bestFit="1" customWidth="1"/>
    <col min="11012" max="11013" width="11.7109375" style="83" customWidth="1"/>
    <col min="11014" max="11256" width="9.140625" style="83"/>
    <col min="11257" max="11257" width="25.85546875" style="83" customWidth="1"/>
    <col min="11258" max="11259" width="40.7109375" style="83" customWidth="1"/>
    <col min="11260" max="11260" width="29.42578125" style="83" customWidth="1"/>
    <col min="11261" max="11261" width="16.28515625" style="83" customWidth="1"/>
    <col min="11262" max="11262" width="11.7109375" style="83" customWidth="1"/>
    <col min="11263" max="11263" width="19.85546875" style="83" customWidth="1"/>
    <col min="11264" max="11266" width="11.7109375" style="83" customWidth="1"/>
    <col min="11267" max="11267" width="12.7109375" style="83" bestFit="1" customWidth="1"/>
    <col min="11268" max="11269" width="11.7109375" style="83" customWidth="1"/>
    <col min="11270" max="11512" width="9.140625" style="83"/>
    <col min="11513" max="11513" width="25.85546875" style="83" customWidth="1"/>
    <col min="11514" max="11515" width="40.7109375" style="83" customWidth="1"/>
    <col min="11516" max="11516" width="29.42578125" style="83" customWidth="1"/>
    <col min="11517" max="11517" width="16.28515625" style="83" customWidth="1"/>
    <col min="11518" max="11518" width="11.7109375" style="83" customWidth="1"/>
    <col min="11519" max="11519" width="19.85546875" style="83" customWidth="1"/>
    <col min="11520" max="11522" width="11.7109375" style="83" customWidth="1"/>
    <col min="11523" max="11523" width="12.7109375" style="83" bestFit="1" customWidth="1"/>
    <col min="11524" max="11525" width="11.7109375" style="83" customWidth="1"/>
    <col min="11526" max="11768" width="9.140625" style="83"/>
    <col min="11769" max="11769" width="25.85546875" style="83" customWidth="1"/>
    <col min="11770" max="11771" width="40.7109375" style="83" customWidth="1"/>
    <col min="11772" max="11772" width="29.42578125" style="83" customWidth="1"/>
    <col min="11773" max="11773" width="16.28515625" style="83" customWidth="1"/>
    <col min="11774" max="11774" width="11.7109375" style="83" customWidth="1"/>
    <col min="11775" max="11775" width="19.85546875" style="83" customWidth="1"/>
    <col min="11776" max="11778" width="11.7109375" style="83" customWidth="1"/>
    <col min="11779" max="11779" width="12.7109375" style="83" bestFit="1" customWidth="1"/>
    <col min="11780" max="11781" width="11.7109375" style="83" customWidth="1"/>
    <col min="11782" max="12024" width="9.140625" style="83"/>
    <col min="12025" max="12025" width="25.85546875" style="83" customWidth="1"/>
    <col min="12026" max="12027" width="40.7109375" style="83" customWidth="1"/>
    <col min="12028" max="12028" width="29.42578125" style="83" customWidth="1"/>
    <col min="12029" max="12029" width="16.28515625" style="83" customWidth="1"/>
    <col min="12030" max="12030" width="11.7109375" style="83" customWidth="1"/>
    <col min="12031" max="12031" width="19.85546875" style="83" customWidth="1"/>
    <col min="12032" max="12034" width="11.7109375" style="83" customWidth="1"/>
    <col min="12035" max="12035" width="12.7109375" style="83" bestFit="1" customWidth="1"/>
    <col min="12036" max="12037" width="11.7109375" style="83" customWidth="1"/>
    <col min="12038" max="12280" width="9.140625" style="83"/>
    <col min="12281" max="12281" width="25.85546875" style="83" customWidth="1"/>
    <col min="12282" max="12283" width="40.7109375" style="83" customWidth="1"/>
    <col min="12284" max="12284" width="29.42578125" style="83" customWidth="1"/>
    <col min="12285" max="12285" width="16.28515625" style="83" customWidth="1"/>
    <col min="12286" max="12286" width="11.7109375" style="83" customWidth="1"/>
    <col min="12287" max="12287" width="19.85546875" style="83" customWidth="1"/>
    <col min="12288" max="12290" width="11.7109375" style="83" customWidth="1"/>
    <col min="12291" max="12291" width="12.7109375" style="83" bestFit="1" customWidth="1"/>
    <col min="12292" max="12293" width="11.7109375" style="83" customWidth="1"/>
    <col min="12294" max="12536" width="9.140625" style="83"/>
    <col min="12537" max="12537" width="25.85546875" style="83" customWidth="1"/>
    <col min="12538" max="12539" width="40.7109375" style="83" customWidth="1"/>
    <col min="12540" max="12540" width="29.42578125" style="83" customWidth="1"/>
    <col min="12541" max="12541" width="16.28515625" style="83" customWidth="1"/>
    <col min="12542" max="12542" width="11.7109375" style="83" customWidth="1"/>
    <col min="12543" max="12543" width="19.85546875" style="83" customWidth="1"/>
    <col min="12544" max="12546" width="11.7109375" style="83" customWidth="1"/>
    <col min="12547" max="12547" width="12.7109375" style="83" bestFit="1" customWidth="1"/>
    <col min="12548" max="12549" width="11.7109375" style="83" customWidth="1"/>
    <col min="12550" max="12792" width="9.140625" style="83"/>
    <col min="12793" max="12793" width="25.85546875" style="83" customWidth="1"/>
    <col min="12794" max="12795" width="40.7109375" style="83" customWidth="1"/>
    <col min="12796" max="12796" width="29.42578125" style="83" customWidth="1"/>
    <col min="12797" max="12797" width="16.28515625" style="83" customWidth="1"/>
    <col min="12798" max="12798" width="11.7109375" style="83" customWidth="1"/>
    <col min="12799" max="12799" width="19.85546875" style="83" customWidth="1"/>
    <col min="12800" max="12802" width="11.7109375" style="83" customWidth="1"/>
    <col min="12803" max="12803" width="12.7109375" style="83" bestFit="1" customWidth="1"/>
    <col min="12804" max="12805" width="11.7109375" style="83" customWidth="1"/>
    <col min="12806" max="13048" width="9.140625" style="83"/>
    <col min="13049" max="13049" width="25.85546875" style="83" customWidth="1"/>
    <col min="13050" max="13051" width="40.7109375" style="83" customWidth="1"/>
    <col min="13052" max="13052" width="29.42578125" style="83" customWidth="1"/>
    <col min="13053" max="13053" width="16.28515625" style="83" customWidth="1"/>
    <col min="13054" max="13054" width="11.7109375" style="83" customWidth="1"/>
    <col min="13055" max="13055" width="19.85546875" style="83" customWidth="1"/>
    <col min="13056" max="13058" width="11.7109375" style="83" customWidth="1"/>
    <col min="13059" max="13059" width="12.7109375" style="83" bestFit="1" customWidth="1"/>
    <col min="13060" max="13061" width="11.7109375" style="83" customWidth="1"/>
    <col min="13062" max="13304" width="9.140625" style="83"/>
    <col min="13305" max="13305" width="25.85546875" style="83" customWidth="1"/>
    <col min="13306" max="13307" width="40.7109375" style="83" customWidth="1"/>
    <col min="13308" max="13308" width="29.42578125" style="83" customWidth="1"/>
    <col min="13309" max="13309" width="16.28515625" style="83" customWidth="1"/>
    <col min="13310" max="13310" width="11.7109375" style="83" customWidth="1"/>
    <col min="13311" max="13311" width="19.85546875" style="83" customWidth="1"/>
    <col min="13312" max="13314" width="11.7109375" style="83" customWidth="1"/>
    <col min="13315" max="13315" width="12.7109375" style="83" bestFit="1" customWidth="1"/>
    <col min="13316" max="13317" width="11.7109375" style="83" customWidth="1"/>
    <col min="13318" max="13560" width="9.140625" style="83"/>
    <col min="13561" max="13561" width="25.85546875" style="83" customWidth="1"/>
    <col min="13562" max="13563" width="40.7109375" style="83" customWidth="1"/>
    <col min="13564" max="13564" width="29.42578125" style="83" customWidth="1"/>
    <col min="13565" max="13565" width="16.28515625" style="83" customWidth="1"/>
    <col min="13566" max="13566" width="11.7109375" style="83" customWidth="1"/>
    <col min="13567" max="13567" width="19.85546875" style="83" customWidth="1"/>
    <col min="13568" max="13570" width="11.7109375" style="83" customWidth="1"/>
    <col min="13571" max="13571" width="12.7109375" style="83" bestFit="1" customWidth="1"/>
    <col min="13572" max="13573" width="11.7109375" style="83" customWidth="1"/>
    <col min="13574" max="13816" width="9.140625" style="83"/>
    <col min="13817" max="13817" width="25.85546875" style="83" customWidth="1"/>
    <col min="13818" max="13819" width="40.7109375" style="83" customWidth="1"/>
    <col min="13820" max="13820" width="29.42578125" style="83" customWidth="1"/>
    <col min="13821" max="13821" width="16.28515625" style="83" customWidth="1"/>
    <col min="13822" max="13822" width="11.7109375" style="83" customWidth="1"/>
    <col min="13823" max="13823" width="19.85546875" style="83" customWidth="1"/>
    <col min="13824" max="13826" width="11.7109375" style="83" customWidth="1"/>
    <col min="13827" max="13827" width="12.7109375" style="83" bestFit="1" customWidth="1"/>
    <col min="13828" max="13829" width="11.7109375" style="83" customWidth="1"/>
    <col min="13830" max="14072" width="9.140625" style="83"/>
    <col min="14073" max="14073" width="25.85546875" style="83" customWidth="1"/>
    <col min="14074" max="14075" width="40.7109375" style="83" customWidth="1"/>
    <col min="14076" max="14076" width="29.42578125" style="83" customWidth="1"/>
    <col min="14077" max="14077" width="16.28515625" style="83" customWidth="1"/>
    <col min="14078" max="14078" width="11.7109375" style="83" customWidth="1"/>
    <col min="14079" max="14079" width="19.85546875" style="83" customWidth="1"/>
    <col min="14080" max="14082" width="11.7109375" style="83" customWidth="1"/>
    <col min="14083" max="14083" width="12.7109375" style="83" bestFit="1" customWidth="1"/>
    <col min="14084" max="14085" width="11.7109375" style="83" customWidth="1"/>
    <col min="14086" max="14328" width="9.140625" style="83"/>
    <col min="14329" max="14329" width="25.85546875" style="83" customWidth="1"/>
    <col min="14330" max="14331" width="40.7109375" style="83" customWidth="1"/>
    <col min="14332" max="14332" width="29.42578125" style="83" customWidth="1"/>
    <col min="14333" max="14333" width="16.28515625" style="83" customWidth="1"/>
    <col min="14334" max="14334" width="11.7109375" style="83" customWidth="1"/>
    <col min="14335" max="14335" width="19.85546875" style="83" customWidth="1"/>
    <col min="14336" max="14338" width="11.7109375" style="83" customWidth="1"/>
    <col min="14339" max="14339" width="12.7109375" style="83" bestFit="1" customWidth="1"/>
    <col min="14340" max="14341" width="11.7109375" style="83" customWidth="1"/>
    <col min="14342" max="14584" width="9.140625" style="83"/>
    <col min="14585" max="14585" width="25.85546875" style="83" customWidth="1"/>
    <col min="14586" max="14587" width="40.7109375" style="83" customWidth="1"/>
    <col min="14588" max="14588" width="29.42578125" style="83" customWidth="1"/>
    <col min="14589" max="14589" width="16.28515625" style="83" customWidth="1"/>
    <col min="14590" max="14590" width="11.7109375" style="83" customWidth="1"/>
    <col min="14591" max="14591" width="19.85546875" style="83" customWidth="1"/>
    <col min="14592" max="14594" width="11.7109375" style="83" customWidth="1"/>
    <col min="14595" max="14595" width="12.7109375" style="83" bestFit="1" customWidth="1"/>
    <col min="14596" max="14597" width="11.7109375" style="83" customWidth="1"/>
    <col min="14598" max="14840" width="9.140625" style="83"/>
    <col min="14841" max="14841" width="25.85546875" style="83" customWidth="1"/>
    <col min="14842" max="14843" width="40.7109375" style="83" customWidth="1"/>
    <col min="14844" max="14844" width="29.42578125" style="83" customWidth="1"/>
    <col min="14845" max="14845" width="16.28515625" style="83" customWidth="1"/>
    <col min="14846" max="14846" width="11.7109375" style="83" customWidth="1"/>
    <col min="14847" max="14847" width="19.85546875" style="83" customWidth="1"/>
    <col min="14848" max="14850" width="11.7109375" style="83" customWidth="1"/>
    <col min="14851" max="14851" width="12.7109375" style="83" bestFit="1" customWidth="1"/>
    <col min="14852" max="14853" width="11.7109375" style="83" customWidth="1"/>
    <col min="14854" max="15096" width="9.140625" style="83"/>
    <col min="15097" max="15097" width="25.85546875" style="83" customWidth="1"/>
    <col min="15098" max="15099" width="40.7109375" style="83" customWidth="1"/>
    <col min="15100" max="15100" width="29.42578125" style="83" customWidth="1"/>
    <col min="15101" max="15101" width="16.28515625" style="83" customWidth="1"/>
    <col min="15102" max="15102" width="11.7109375" style="83" customWidth="1"/>
    <col min="15103" max="15103" width="19.85546875" style="83" customWidth="1"/>
    <col min="15104" max="15106" width="11.7109375" style="83" customWidth="1"/>
    <col min="15107" max="15107" width="12.7109375" style="83" bestFit="1" customWidth="1"/>
    <col min="15108" max="15109" width="11.7109375" style="83" customWidth="1"/>
    <col min="15110" max="15352" width="9.140625" style="83"/>
    <col min="15353" max="15353" width="25.85546875" style="83" customWidth="1"/>
    <col min="15354" max="15355" width="40.7109375" style="83" customWidth="1"/>
    <col min="15356" max="15356" width="29.42578125" style="83" customWidth="1"/>
    <col min="15357" max="15357" width="16.28515625" style="83" customWidth="1"/>
    <col min="15358" max="15358" width="11.7109375" style="83" customWidth="1"/>
    <col min="15359" max="15359" width="19.85546875" style="83" customWidth="1"/>
    <col min="15360" max="15362" width="11.7109375" style="83" customWidth="1"/>
    <col min="15363" max="15363" width="12.7109375" style="83" bestFit="1" customWidth="1"/>
    <col min="15364" max="15365" width="11.7109375" style="83" customWidth="1"/>
    <col min="15366" max="15608" width="9.140625" style="83"/>
    <col min="15609" max="15609" width="25.85546875" style="83" customWidth="1"/>
    <col min="15610" max="15611" width="40.7109375" style="83" customWidth="1"/>
    <col min="15612" max="15612" width="29.42578125" style="83" customWidth="1"/>
    <col min="15613" max="15613" width="16.28515625" style="83" customWidth="1"/>
    <col min="15614" max="15614" width="11.7109375" style="83" customWidth="1"/>
    <col min="15615" max="15615" width="19.85546875" style="83" customWidth="1"/>
    <col min="15616" max="15618" width="11.7109375" style="83" customWidth="1"/>
    <col min="15619" max="15619" width="12.7109375" style="83" bestFit="1" customWidth="1"/>
    <col min="15620" max="15621" width="11.7109375" style="83" customWidth="1"/>
    <col min="15622" max="15864" width="9.140625" style="83"/>
    <col min="15865" max="15865" width="25.85546875" style="83" customWidth="1"/>
    <col min="15866" max="15867" width="40.7109375" style="83" customWidth="1"/>
    <col min="15868" max="15868" width="29.42578125" style="83" customWidth="1"/>
    <col min="15869" max="15869" width="16.28515625" style="83" customWidth="1"/>
    <col min="15870" max="15870" width="11.7109375" style="83" customWidth="1"/>
    <col min="15871" max="15871" width="19.85546875" style="83" customWidth="1"/>
    <col min="15872" max="15874" width="11.7109375" style="83" customWidth="1"/>
    <col min="15875" max="15875" width="12.7109375" style="83" bestFit="1" customWidth="1"/>
    <col min="15876" max="15877" width="11.7109375" style="83" customWidth="1"/>
    <col min="15878" max="16120" width="9.140625" style="83"/>
    <col min="16121" max="16121" width="25.85546875" style="83" customWidth="1"/>
    <col min="16122" max="16123" width="40.7109375" style="83" customWidth="1"/>
    <col min="16124" max="16124" width="29.42578125" style="83" customWidth="1"/>
    <col min="16125" max="16125" width="16.28515625" style="83" customWidth="1"/>
    <col min="16126" max="16126" width="11.7109375" style="83" customWidth="1"/>
    <col min="16127" max="16127" width="19.85546875" style="83" customWidth="1"/>
    <col min="16128" max="16130" width="11.7109375" style="83" customWidth="1"/>
    <col min="16131" max="16131" width="12.7109375" style="83" bestFit="1" customWidth="1"/>
    <col min="16132" max="16133" width="11.7109375" style="83" customWidth="1"/>
    <col min="16134" max="16384" width="9.140625" style="83"/>
  </cols>
  <sheetData>
    <row r="1" spans="1:6" ht="18" x14ac:dyDescent="0.2">
      <c r="A1" s="82" t="s">
        <v>14232</v>
      </c>
    </row>
    <row r="4" spans="1:6" ht="25.5" x14ac:dyDescent="0.2">
      <c r="A4" s="90" t="s">
        <v>155</v>
      </c>
      <c r="B4" s="90" t="s">
        <v>14234</v>
      </c>
      <c r="C4" s="91" t="s">
        <v>14236</v>
      </c>
      <c r="D4" s="89" t="s">
        <v>14233</v>
      </c>
      <c r="E4" s="92" t="s">
        <v>14231</v>
      </c>
      <c r="F4" s="90" t="s">
        <v>14235</v>
      </c>
    </row>
    <row r="5" spans="1:6" ht="38.25" x14ac:dyDescent="0.2">
      <c r="A5" s="86" t="s">
        <v>14240</v>
      </c>
      <c r="B5" s="85" t="s">
        <v>14238</v>
      </c>
      <c r="C5" s="87" t="s">
        <v>151</v>
      </c>
      <c r="D5" s="84" t="s">
        <v>14237</v>
      </c>
      <c r="E5" s="86">
        <v>4662</v>
      </c>
      <c r="F5" s="85" t="s">
        <v>14239</v>
      </c>
    </row>
    <row r="6" spans="1:6" ht="38.25" x14ac:dyDescent="0.2">
      <c r="A6" s="86" t="s">
        <v>14242</v>
      </c>
      <c r="B6" s="85" t="s">
        <v>14241</v>
      </c>
      <c r="C6" s="87" t="s">
        <v>151</v>
      </c>
      <c r="D6" s="84" t="s">
        <v>14237</v>
      </c>
      <c r="E6" s="86">
        <v>4250</v>
      </c>
      <c r="F6" s="85" t="s">
        <v>14239</v>
      </c>
    </row>
    <row r="7" spans="1:6" ht="38.25" x14ac:dyDescent="0.2">
      <c r="A7" s="86" t="s">
        <v>14244</v>
      </c>
      <c r="B7" s="85" t="s">
        <v>14243</v>
      </c>
      <c r="C7" s="87" t="s">
        <v>151</v>
      </c>
      <c r="D7" s="84" t="s">
        <v>14237</v>
      </c>
      <c r="E7" s="86">
        <v>1712</v>
      </c>
      <c r="F7" s="85" t="s">
        <v>14239</v>
      </c>
    </row>
    <row r="8" spans="1:6" ht="38.25" x14ac:dyDescent="0.2">
      <c r="A8" s="86" t="s">
        <v>14246</v>
      </c>
      <c r="B8" s="85" t="s">
        <v>14245</v>
      </c>
      <c r="C8" s="87" t="s">
        <v>151</v>
      </c>
      <c r="D8" s="84" t="s">
        <v>14237</v>
      </c>
      <c r="E8" s="86">
        <v>1712</v>
      </c>
      <c r="F8" s="85" t="s">
        <v>14239</v>
      </c>
    </row>
    <row r="9" spans="1:6" ht="51" x14ac:dyDescent="0.2">
      <c r="A9" s="86" t="s">
        <v>14248</v>
      </c>
      <c r="B9" s="85" t="s">
        <v>14247</v>
      </c>
      <c r="C9" s="87" t="s">
        <v>151</v>
      </c>
      <c r="D9" s="84" t="s">
        <v>14237</v>
      </c>
      <c r="E9" s="86">
        <v>4032</v>
      </c>
      <c r="F9" s="85" t="s">
        <v>14239</v>
      </c>
    </row>
    <row r="10" spans="1:6" ht="51" x14ac:dyDescent="0.2">
      <c r="A10" s="86" t="s">
        <v>14250</v>
      </c>
      <c r="B10" s="85" t="s">
        <v>14249</v>
      </c>
      <c r="C10" s="87" t="s">
        <v>151</v>
      </c>
      <c r="D10" s="84" t="s">
        <v>14237</v>
      </c>
      <c r="E10" s="86">
        <v>3620</v>
      </c>
      <c r="F10" s="85" t="s">
        <v>14239</v>
      </c>
    </row>
    <row r="11" spans="1:6" ht="38.25" x14ac:dyDescent="0.2">
      <c r="A11" s="86" t="s">
        <v>14253</v>
      </c>
      <c r="B11" s="85" t="s">
        <v>14251</v>
      </c>
      <c r="C11" s="87" t="s">
        <v>151</v>
      </c>
      <c r="D11" s="84" t="s">
        <v>14237</v>
      </c>
      <c r="E11" s="86">
        <v>5550</v>
      </c>
      <c r="F11" s="85" t="s">
        <v>14252</v>
      </c>
    </row>
    <row r="12" spans="1:6" ht="38.25" x14ac:dyDescent="0.2">
      <c r="A12" s="86" t="s">
        <v>14255</v>
      </c>
      <c r="B12" s="85" t="s">
        <v>14254</v>
      </c>
      <c r="C12" s="87" t="s">
        <v>151</v>
      </c>
      <c r="D12" s="84" t="s">
        <v>14237</v>
      </c>
      <c r="E12" s="86">
        <v>5060</v>
      </c>
      <c r="F12" s="85" t="s">
        <v>14252</v>
      </c>
    </row>
    <row r="13" spans="1:6" ht="38.25" x14ac:dyDescent="0.2">
      <c r="A13" s="86" t="s">
        <v>14257</v>
      </c>
      <c r="B13" s="85" t="s">
        <v>14256</v>
      </c>
      <c r="C13" s="87" t="s">
        <v>151</v>
      </c>
      <c r="D13" s="84" t="s">
        <v>14237</v>
      </c>
      <c r="E13" s="86">
        <v>2042</v>
      </c>
      <c r="F13" s="85" t="s">
        <v>14252</v>
      </c>
    </row>
    <row r="14" spans="1:6" ht="38.25" x14ac:dyDescent="0.2">
      <c r="A14" s="86" t="s">
        <v>14259</v>
      </c>
      <c r="B14" s="85" t="s">
        <v>14258</v>
      </c>
      <c r="C14" s="87" t="s">
        <v>151</v>
      </c>
      <c r="D14" s="84" t="s">
        <v>14237</v>
      </c>
      <c r="E14" s="86">
        <v>2042</v>
      </c>
      <c r="F14" s="85" t="s">
        <v>14252</v>
      </c>
    </row>
    <row r="15" spans="1:6" ht="51" x14ac:dyDescent="0.2">
      <c r="A15" s="86" t="s">
        <v>14261</v>
      </c>
      <c r="B15" s="85" t="s">
        <v>14260</v>
      </c>
      <c r="C15" s="87" t="s">
        <v>151</v>
      </c>
      <c r="D15" s="84" t="s">
        <v>14237</v>
      </c>
      <c r="E15" s="86">
        <v>4800</v>
      </c>
      <c r="F15" s="85" t="s">
        <v>14252</v>
      </c>
    </row>
    <row r="16" spans="1:6" ht="51" x14ac:dyDescent="0.2">
      <c r="A16" s="86" t="s">
        <v>14263</v>
      </c>
      <c r="B16" s="85" t="s">
        <v>14262</v>
      </c>
      <c r="C16" s="87" t="s">
        <v>151</v>
      </c>
      <c r="D16" s="84" t="s">
        <v>14237</v>
      </c>
      <c r="E16" s="86">
        <v>4310</v>
      </c>
      <c r="F16" s="85" t="s">
        <v>14252</v>
      </c>
    </row>
    <row r="17" spans="1:6" ht="38.25" x14ac:dyDescent="0.2">
      <c r="A17" s="86" t="s">
        <v>14265</v>
      </c>
      <c r="B17" s="85" t="s">
        <v>14264</v>
      </c>
      <c r="C17" s="87" t="s">
        <v>151</v>
      </c>
      <c r="D17" s="84" t="s">
        <v>14237</v>
      </c>
      <c r="E17" s="86">
        <v>5291</v>
      </c>
      <c r="F17" s="85" t="s">
        <v>14239</v>
      </c>
    </row>
    <row r="18" spans="1:6" ht="38.25" x14ac:dyDescent="0.2">
      <c r="A18" s="86" t="s">
        <v>14268</v>
      </c>
      <c r="B18" s="85" t="s">
        <v>14266</v>
      </c>
      <c r="C18" s="87" t="s">
        <v>151</v>
      </c>
      <c r="D18" s="84" t="s">
        <v>14237</v>
      </c>
      <c r="E18" s="86">
        <v>6299</v>
      </c>
      <c r="F18" s="85" t="s">
        <v>14267</v>
      </c>
    </row>
    <row r="19" spans="1:6" ht="38.25" x14ac:dyDescent="0.2">
      <c r="A19" s="86" t="s">
        <v>14269</v>
      </c>
      <c r="B19" s="85" t="s">
        <v>14264</v>
      </c>
      <c r="C19" s="87" t="s">
        <v>151</v>
      </c>
      <c r="D19" s="84" t="s">
        <v>14237</v>
      </c>
      <c r="E19" s="86">
        <v>4879</v>
      </c>
      <c r="F19" s="85" t="s">
        <v>14239</v>
      </c>
    </row>
    <row r="20" spans="1:6" ht="38.25" x14ac:dyDescent="0.2">
      <c r="A20" s="86" t="s">
        <v>14270</v>
      </c>
      <c r="B20" s="85" t="s">
        <v>14266</v>
      </c>
      <c r="C20" s="87" t="s">
        <v>151</v>
      </c>
      <c r="D20" s="84" t="s">
        <v>14237</v>
      </c>
      <c r="E20" s="86">
        <v>5809</v>
      </c>
      <c r="F20" s="85" t="s">
        <v>14252</v>
      </c>
    </row>
    <row r="21" spans="1:6" ht="38.25" x14ac:dyDescent="0.2">
      <c r="A21" s="86" t="s">
        <v>14265</v>
      </c>
      <c r="B21" s="85" t="s">
        <v>14264</v>
      </c>
      <c r="C21" s="87" t="s">
        <v>151</v>
      </c>
      <c r="D21" s="84" t="s">
        <v>14237</v>
      </c>
      <c r="E21" s="86">
        <v>5291</v>
      </c>
      <c r="F21" s="85" t="s">
        <v>14239</v>
      </c>
    </row>
    <row r="22" spans="1:6" ht="38.25" x14ac:dyDescent="0.2">
      <c r="A22" s="86" t="s">
        <v>14268</v>
      </c>
      <c r="B22" s="85" t="s">
        <v>14266</v>
      </c>
      <c r="C22" s="87" t="s">
        <v>151</v>
      </c>
      <c r="D22" s="84" t="s">
        <v>14237</v>
      </c>
      <c r="E22" s="86">
        <v>6299</v>
      </c>
      <c r="F22" s="85" t="s">
        <v>14267</v>
      </c>
    </row>
    <row r="23" spans="1:6" ht="38.25" x14ac:dyDescent="0.2">
      <c r="A23" s="86" t="s">
        <v>14265</v>
      </c>
      <c r="B23" s="85" t="s">
        <v>14264</v>
      </c>
      <c r="C23" s="87" t="s">
        <v>151</v>
      </c>
      <c r="D23" s="84" t="s">
        <v>14237</v>
      </c>
      <c r="E23" s="86">
        <v>5291</v>
      </c>
      <c r="F23" s="85" t="s">
        <v>14239</v>
      </c>
    </row>
    <row r="24" spans="1:6" ht="38.25" x14ac:dyDescent="0.2">
      <c r="A24" s="86" t="s">
        <v>14273</v>
      </c>
      <c r="B24" s="85" t="s">
        <v>14271</v>
      </c>
      <c r="C24" s="87" t="s">
        <v>151</v>
      </c>
      <c r="D24" s="84" t="s">
        <v>14237</v>
      </c>
      <c r="E24" s="86">
        <v>3623</v>
      </c>
      <c r="F24" s="85" t="s">
        <v>14272</v>
      </c>
    </row>
    <row r="25" spans="1:6" ht="38.25" x14ac:dyDescent="0.2">
      <c r="A25" s="86" t="s">
        <v>14275</v>
      </c>
      <c r="B25" s="85" t="s">
        <v>14274</v>
      </c>
      <c r="C25" s="87" t="s">
        <v>151</v>
      </c>
      <c r="D25" s="84" t="s">
        <v>14237</v>
      </c>
      <c r="E25" s="86">
        <v>4313</v>
      </c>
      <c r="F25" s="85" t="s">
        <v>14267</v>
      </c>
    </row>
    <row r="26" spans="1:6" ht="38.25" x14ac:dyDescent="0.2">
      <c r="A26" s="86" t="s">
        <v>14265</v>
      </c>
      <c r="B26" s="85" t="s">
        <v>14264</v>
      </c>
      <c r="C26" s="87" t="s">
        <v>151</v>
      </c>
      <c r="D26" s="84" t="s">
        <v>14237</v>
      </c>
      <c r="E26" s="86">
        <v>5291</v>
      </c>
      <c r="F26" s="85" t="s">
        <v>14239</v>
      </c>
    </row>
    <row r="27" spans="1:6" ht="38.25" x14ac:dyDescent="0.2">
      <c r="A27" s="86" t="s">
        <v>14269</v>
      </c>
      <c r="B27" s="85" t="s">
        <v>14264</v>
      </c>
      <c r="C27" s="87" t="s">
        <v>151</v>
      </c>
      <c r="D27" s="84" t="s">
        <v>14237</v>
      </c>
      <c r="E27" s="86">
        <v>4879</v>
      </c>
      <c r="F27" s="85" t="s">
        <v>14239</v>
      </c>
    </row>
    <row r="28" spans="1:6" ht="38.25" x14ac:dyDescent="0.2">
      <c r="A28" s="86" t="s">
        <v>14240</v>
      </c>
      <c r="B28" s="85" t="s">
        <v>14238</v>
      </c>
      <c r="C28" s="87" t="s">
        <v>151</v>
      </c>
      <c r="D28" s="84" t="s">
        <v>14237</v>
      </c>
      <c r="E28" s="86">
        <v>4662</v>
      </c>
      <c r="F28" s="85" t="s">
        <v>14239</v>
      </c>
    </row>
    <row r="29" spans="1:6" ht="38.25" x14ac:dyDescent="0.2">
      <c r="A29" s="86" t="s">
        <v>14242</v>
      </c>
      <c r="B29" s="85" t="s">
        <v>14241</v>
      </c>
      <c r="C29" s="87" t="s">
        <v>151</v>
      </c>
      <c r="D29" s="84" t="s">
        <v>14237</v>
      </c>
      <c r="E29" s="86">
        <v>4250</v>
      </c>
      <c r="F29" s="85" t="s">
        <v>14239</v>
      </c>
    </row>
    <row r="30" spans="1:6" ht="38.25" x14ac:dyDescent="0.2">
      <c r="A30" s="86" t="s">
        <v>14244</v>
      </c>
      <c r="B30" s="85" t="s">
        <v>14243</v>
      </c>
      <c r="C30" s="87" t="s">
        <v>151</v>
      </c>
      <c r="D30" s="84" t="s">
        <v>14237</v>
      </c>
      <c r="E30" s="86">
        <v>1712</v>
      </c>
      <c r="F30" s="85" t="s">
        <v>14239</v>
      </c>
    </row>
    <row r="31" spans="1:6" ht="38.25" x14ac:dyDescent="0.2">
      <c r="A31" s="86" t="s">
        <v>14246</v>
      </c>
      <c r="B31" s="85" t="s">
        <v>14245</v>
      </c>
      <c r="C31" s="87" t="s">
        <v>151</v>
      </c>
      <c r="D31" s="84" t="s">
        <v>14237</v>
      </c>
      <c r="E31" s="86">
        <v>1712</v>
      </c>
      <c r="F31" s="85" t="s">
        <v>14239</v>
      </c>
    </row>
    <row r="32" spans="1:6" ht="51" x14ac:dyDescent="0.2">
      <c r="A32" s="86" t="s">
        <v>14248</v>
      </c>
      <c r="B32" s="85" t="s">
        <v>14247</v>
      </c>
      <c r="C32" s="87" t="s">
        <v>151</v>
      </c>
      <c r="D32" s="84" t="s">
        <v>14237</v>
      </c>
      <c r="E32" s="86">
        <v>4032</v>
      </c>
      <c r="F32" s="85" t="s">
        <v>14239</v>
      </c>
    </row>
    <row r="33" spans="1:6" ht="51" x14ac:dyDescent="0.2">
      <c r="A33" s="86" t="s">
        <v>14250</v>
      </c>
      <c r="B33" s="85" t="s">
        <v>14249</v>
      </c>
      <c r="C33" s="87" t="s">
        <v>151</v>
      </c>
      <c r="D33" s="84" t="s">
        <v>14237</v>
      </c>
      <c r="E33" s="86">
        <v>3620</v>
      </c>
      <c r="F33" s="85" t="s">
        <v>14239</v>
      </c>
    </row>
    <row r="34" spans="1:6" ht="38.25" x14ac:dyDescent="0.2">
      <c r="A34" s="86" t="s">
        <v>14268</v>
      </c>
      <c r="B34" s="85" t="s">
        <v>14266</v>
      </c>
      <c r="C34" s="87" t="s">
        <v>151</v>
      </c>
      <c r="D34" s="84" t="s">
        <v>14237</v>
      </c>
      <c r="E34" s="86">
        <v>6299</v>
      </c>
      <c r="F34" s="85" t="s">
        <v>14267</v>
      </c>
    </row>
    <row r="35" spans="1:6" ht="38.25" x14ac:dyDescent="0.2">
      <c r="A35" s="86" t="s">
        <v>14270</v>
      </c>
      <c r="B35" s="85" t="s">
        <v>14266</v>
      </c>
      <c r="C35" s="87" t="s">
        <v>151</v>
      </c>
      <c r="D35" s="84" t="s">
        <v>14237</v>
      </c>
      <c r="E35" s="86">
        <v>5809</v>
      </c>
      <c r="F35" s="85" t="s">
        <v>14252</v>
      </c>
    </row>
    <row r="36" spans="1:6" ht="38.25" x14ac:dyDescent="0.2">
      <c r="A36" s="86" t="s">
        <v>14253</v>
      </c>
      <c r="B36" s="85" t="s">
        <v>14251</v>
      </c>
      <c r="C36" s="87" t="s">
        <v>151</v>
      </c>
      <c r="D36" s="84" t="s">
        <v>14237</v>
      </c>
      <c r="E36" s="86">
        <v>5550</v>
      </c>
      <c r="F36" s="85" t="s">
        <v>14252</v>
      </c>
    </row>
    <row r="37" spans="1:6" ht="38.25" x14ac:dyDescent="0.2">
      <c r="A37" s="86" t="s">
        <v>14255</v>
      </c>
      <c r="B37" s="85" t="s">
        <v>14254</v>
      </c>
      <c r="C37" s="87" t="s">
        <v>151</v>
      </c>
      <c r="D37" s="84" t="s">
        <v>14237</v>
      </c>
      <c r="E37" s="86">
        <v>5060</v>
      </c>
      <c r="F37" s="85" t="s">
        <v>14252</v>
      </c>
    </row>
    <row r="38" spans="1:6" ht="38.25" x14ac:dyDescent="0.2">
      <c r="A38" s="86" t="s">
        <v>14257</v>
      </c>
      <c r="B38" s="85" t="s">
        <v>14256</v>
      </c>
      <c r="C38" s="87" t="s">
        <v>151</v>
      </c>
      <c r="D38" s="84" t="s">
        <v>14237</v>
      </c>
      <c r="E38" s="86">
        <v>2042</v>
      </c>
      <c r="F38" s="85" t="s">
        <v>14252</v>
      </c>
    </row>
    <row r="39" spans="1:6" ht="38.25" x14ac:dyDescent="0.2">
      <c r="A39" s="86" t="s">
        <v>14259</v>
      </c>
      <c r="B39" s="85" t="s">
        <v>14258</v>
      </c>
      <c r="C39" s="87" t="s">
        <v>151</v>
      </c>
      <c r="D39" s="84" t="s">
        <v>14237</v>
      </c>
      <c r="E39" s="86">
        <v>2042</v>
      </c>
      <c r="F39" s="85" t="s">
        <v>14252</v>
      </c>
    </row>
    <row r="40" spans="1:6" ht="51" x14ac:dyDescent="0.2">
      <c r="A40" s="86" t="s">
        <v>14261</v>
      </c>
      <c r="B40" s="85" t="s">
        <v>14260</v>
      </c>
      <c r="C40" s="87" t="s">
        <v>151</v>
      </c>
      <c r="D40" s="84" t="s">
        <v>14237</v>
      </c>
      <c r="E40" s="86">
        <v>4800</v>
      </c>
      <c r="F40" s="85" t="s">
        <v>14252</v>
      </c>
    </row>
    <row r="41" spans="1:6" ht="51" x14ac:dyDescent="0.2">
      <c r="A41" s="86" t="s">
        <v>14263</v>
      </c>
      <c r="B41" s="85" t="s">
        <v>14262</v>
      </c>
      <c r="C41" s="87" t="s">
        <v>151</v>
      </c>
      <c r="D41" s="84" t="s">
        <v>14237</v>
      </c>
      <c r="E41" s="86">
        <v>4310</v>
      </c>
      <c r="F41" s="85" t="s">
        <v>14252</v>
      </c>
    </row>
    <row r="42" spans="1:6" ht="38.25" x14ac:dyDescent="0.2">
      <c r="A42" s="86" t="s">
        <v>14277</v>
      </c>
      <c r="B42" s="85" t="s">
        <v>14276</v>
      </c>
      <c r="C42" s="87" t="s">
        <v>151</v>
      </c>
      <c r="D42" s="84" t="s">
        <v>14237</v>
      </c>
      <c r="E42" s="86">
        <v>629</v>
      </c>
      <c r="F42" s="85" t="s">
        <v>14272</v>
      </c>
    </row>
    <row r="43" spans="1:6" ht="38.25" x14ac:dyDescent="0.2">
      <c r="A43" s="86" t="s">
        <v>14279</v>
      </c>
      <c r="B43" s="85" t="s">
        <v>14278</v>
      </c>
      <c r="C43" s="87" t="s">
        <v>151</v>
      </c>
      <c r="D43" s="84" t="s">
        <v>14237</v>
      </c>
      <c r="E43" s="86">
        <v>749</v>
      </c>
      <c r="F43" s="85" t="s">
        <v>14267</v>
      </c>
    </row>
    <row r="44" spans="1:6" ht="38.25" x14ac:dyDescent="0.2">
      <c r="A44" s="86" t="s">
        <v>14240</v>
      </c>
      <c r="B44" s="85" t="s">
        <v>14238</v>
      </c>
      <c r="C44" s="87" t="s">
        <v>151</v>
      </c>
      <c r="D44" s="84" t="s">
        <v>14237</v>
      </c>
      <c r="E44" s="86">
        <v>4662</v>
      </c>
      <c r="F44" s="85" t="s">
        <v>14239</v>
      </c>
    </row>
    <row r="45" spans="1:6" ht="38.25" x14ac:dyDescent="0.2">
      <c r="A45" s="86" t="s">
        <v>14253</v>
      </c>
      <c r="B45" s="85" t="s">
        <v>14251</v>
      </c>
      <c r="C45" s="87" t="s">
        <v>151</v>
      </c>
      <c r="D45" s="84" t="s">
        <v>14237</v>
      </c>
      <c r="E45" s="86">
        <v>5550</v>
      </c>
      <c r="F45" s="85" t="s">
        <v>14252</v>
      </c>
    </row>
    <row r="46" spans="1:6" ht="38.25" x14ac:dyDescent="0.2">
      <c r="A46" s="86" t="s">
        <v>14242</v>
      </c>
      <c r="B46" s="85" t="s">
        <v>14241</v>
      </c>
      <c r="C46" s="87" t="s">
        <v>151</v>
      </c>
      <c r="D46" s="84" t="s">
        <v>14237</v>
      </c>
      <c r="E46" s="86">
        <v>4250</v>
      </c>
      <c r="F46" s="85" t="s">
        <v>14239</v>
      </c>
    </row>
    <row r="47" spans="1:6" ht="38.25" x14ac:dyDescent="0.2">
      <c r="A47" s="86" t="s">
        <v>14255</v>
      </c>
      <c r="B47" s="85" t="s">
        <v>14254</v>
      </c>
      <c r="C47" s="87" t="s">
        <v>151</v>
      </c>
      <c r="D47" s="84" t="s">
        <v>14237</v>
      </c>
      <c r="E47" s="86">
        <v>5060</v>
      </c>
      <c r="F47" s="85" t="s">
        <v>14252</v>
      </c>
    </row>
    <row r="48" spans="1:6" ht="38.25" x14ac:dyDescent="0.2">
      <c r="A48" s="86" t="s">
        <v>14240</v>
      </c>
      <c r="B48" s="85" t="s">
        <v>14238</v>
      </c>
      <c r="C48" s="87" t="s">
        <v>151</v>
      </c>
      <c r="D48" s="84" t="s">
        <v>14237</v>
      </c>
      <c r="E48" s="86">
        <v>4662</v>
      </c>
      <c r="F48" s="85" t="s">
        <v>14239</v>
      </c>
    </row>
    <row r="49" spans="1:6" ht="38.25" x14ac:dyDescent="0.2">
      <c r="A49" s="86" t="s">
        <v>14242</v>
      </c>
      <c r="B49" s="85" t="s">
        <v>14241</v>
      </c>
      <c r="C49" s="87" t="s">
        <v>151</v>
      </c>
      <c r="D49" s="84" t="s">
        <v>14237</v>
      </c>
      <c r="E49" s="86">
        <v>4250</v>
      </c>
      <c r="F49" s="85" t="s">
        <v>14239</v>
      </c>
    </row>
    <row r="50" spans="1:6" ht="38.25" x14ac:dyDescent="0.2">
      <c r="A50" s="86" t="s">
        <v>14253</v>
      </c>
      <c r="B50" s="85" t="s">
        <v>14251</v>
      </c>
      <c r="C50" s="87" t="s">
        <v>151</v>
      </c>
      <c r="D50" s="84" t="s">
        <v>14237</v>
      </c>
      <c r="E50" s="86">
        <v>5550</v>
      </c>
      <c r="F50" s="85" t="s">
        <v>14252</v>
      </c>
    </row>
    <row r="51" spans="1:6" ht="38.25" x14ac:dyDescent="0.2">
      <c r="A51" s="86" t="s">
        <v>14255</v>
      </c>
      <c r="B51" s="85" t="s">
        <v>14254</v>
      </c>
      <c r="C51" s="87" t="s">
        <v>151</v>
      </c>
      <c r="D51" s="84" t="s">
        <v>14237</v>
      </c>
      <c r="E51" s="86">
        <v>5060</v>
      </c>
      <c r="F51" s="85" t="s">
        <v>14252</v>
      </c>
    </row>
    <row r="52" spans="1:6" ht="38.25" x14ac:dyDescent="0.2">
      <c r="A52" s="86" t="s">
        <v>14273</v>
      </c>
      <c r="B52" s="85" t="s">
        <v>14271</v>
      </c>
      <c r="C52" s="87" t="s">
        <v>151</v>
      </c>
      <c r="D52" s="84" t="s">
        <v>14237</v>
      </c>
      <c r="E52" s="86">
        <v>3623</v>
      </c>
      <c r="F52" s="85" t="s">
        <v>14272</v>
      </c>
    </row>
    <row r="53" spans="1:6" ht="38.25" x14ac:dyDescent="0.2">
      <c r="A53" s="86" t="s">
        <v>14275</v>
      </c>
      <c r="B53" s="85" t="s">
        <v>14274</v>
      </c>
      <c r="C53" s="87" t="s">
        <v>151</v>
      </c>
      <c r="D53" s="84" t="s">
        <v>14237</v>
      </c>
      <c r="E53" s="86">
        <v>4313</v>
      </c>
      <c r="F53" s="85" t="s">
        <v>14267</v>
      </c>
    </row>
    <row r="54" spans="1:6" ht="38.25" x14ac:dyDescent="0.2">
      <c r="A54" s="86" t="s">
        <v>14282</v>
      </c>
      <c r="B54" s="85" t="s">
        <v>14280</v>
      </c>
      <c r="C54" s="87" t="s">
        <v>151</v>
      </c>
      <c r="D54" s="84" t="s">
        <v>14237</v>
      </c>
      <c r="E54" s="86">
        <v>2414</v>
      </c>
      <c r="F54" s="85" t="s">
        <v>14281</v>
      </c>
    </row>
    <row r="55" spans="1:6" ht="38.25" x14ac:dyDescent="0.2">
      <c r="A55" s="86" t="s">
        <v>14284</v>
      </c>
      <c r="B55" s="85" t="s">
        <v>14274</v>
      </c>
      <c r="C55" s="87" t="s">
        <v>151</v>
      </c>
      <c r="D55" s="84" t="s">
        <v>14237</v>
      </c>
      <c r="E55" s="86">
        <v>2874</v>
      </c>
      <c r="F55" s="85" t="s">
        <v>14283</v>
      </c>
    </row>
    <row r="56" spans="1:6" ht="38.25" x14ac:dyDescent="0.2">
      <c r="A56" s="86" t="s">
        <v>14244</v>
      </c>
      <c r="B56" s="85" t="s">
        <v>14243</v>
      </c>
      <c r="C56" s="87" t="s">
        <v>151</v>
      </c>
      <c r="D56" s="84" t="s">
        <v>14237</v>
      </c>
      <c r="E56" s="86">
        <v>1712</v>
      </c>
      <c r="F56" s="85" t="s">
        <v>14239</v>
      </c>
    </row>
    <row r="57" spans="1:6" ht="38.25" x14ac:dyDescent="0.2">
      <c r="A57" s="86" t="s">
        <v>14257</v>
      </c>
      <c r="B57" s="85" t="s">
        <v>14256</v>
      </c>
      <c r="C57" s="87" t="s">
        <v>151</v>
      </c>
      <c r="D57" s="84" t="s">
        <v>14237</v>
      </c>
      <c r="E57" s="86">
        <v>2042</v>
      </c>
      <c r="F57" s="85" t="s">
        <v>14252</v>
      </c>
    </row>
    <row r="58" spans="1:6" ht="38.25" x14ac:dyDescent="0.2">
      <c r="A58" s="86" t="s">
        <v>14246</v>
      </c>
      <c r="B58" s="85" t="s">
        <v>14245</v>
      </c>
      <c r="C58" s="87" t="s">
        <v>151</v>
      </c>
      <c r="D58" s="84" t="s">
        <v>14237</v>
      </c>
      <c r="E58" s="86">
        <v>1712</v>
      </c>
      <c r="F58" s="85" t="s">
        <v>14239</v>
      </c>
    </row>
    <row r="59" spans="1:6" ht="38.25" x14ac:dyDescent="0.2">
      <c r="A59" s="86" t="s">
        <v>14259</v>
      </c>
      <c r="B59" s="85" t="s">
        <v>14258</v>
      </c>
      <c r="C59" s="87" t="s">
        <v>151</v>
      </c>
      <c r="D59" s="84" t="s">
        <v>14237</v>
      </c>
      <c r="E59" s="86">
        <v>2042</v>
      </c>
      <c r="F59" s="85" t="s">
        <v>14252</v>
      </c>
    </row>
    <row r="60" spans="1:6" ht="38.25" x14ac:dyDescent="0.2">
      <c r="A60" s="86" t="s">
        <v>14286</v>
      </c>
      <c r="B60" s="85" t="s">
        <v>14285</v>
      </c>
      <c r="C60" s="87" t="s">
        <v>151</v>
      </c>
      <c r="D60" s="84" t="s">
        <v>14237</v>
      </c>
      <c r="E60" s="86">
        <v>5844.98</v>
      </c>
      <c r="F60" s="85" t="s">
        <v>14239</v>
      </c>
    </row>
    <row r="61" spans="1:6" ht="38.25" x14ac:dyDescent="0.2">
      <c r="A61" s="86" t="s">
        <v>14288</v>
      </c>
      <c r="B61" s="85" t="s">
        <v>14287</v>
      </c>
      <c r="C61" s="87" t="s">
        <v>151</v>
      </c>
      <c r="D61" s="84" t="s">
        <v>14237</v>
      </c>
      <c r="E61" s="86">
        <v>6958.31</v>
      </c>
      <c r="F61" s="85" t="s">
        <v>14252</v>
      </c>
    </row>
    <row r="62" spans="1:6" ht="38.25" x14ac:dyDescent="0.2">
      <c r="A62" s="86" t="s">
        <v>14290</v>
      </c>
      <c r="B62" s="85" t="s">
        <v>14289</v>
      </c>
      <c r="C62" s="87" t="s">
        <v>151</v>
      </c>
      <c r="D62" s="84" t="s">
        <v>14237</v>
      </c>
      <c r="E62" s="86">
        <v>1259</v>
      </c>
      <c r="F62" s="85" t="s">
        <v>14272</v>
      </c>
    </row>
    <row r="63" spans="1:6" ht="38.25" x14ac:dyDescent="0.2">
      <c r="A63" s="86" t="s">
        <v>14292</v>
      </c>
      <c r="B63" s="85" t="s">
        <v>14291</v>
      </c>
      <c r="C63" s="87" t="s">
        <v>151</v>
      </c>
      <c r="D63" s="84" t="s">
        <v>14237</v>
      </c>
      <c r="E63" s="86">
        <v>1499</v>
      </c>
      <c r="F63" s="85" t="s">
        <v>14267</v>
      </c>
    </row>
    <row r="64" spans="1:6" ht="51" x14ac:dyDescent="0.2">
      <c r="A64" s="86" t="s">
        <v>14248</v>
      </c>
      <c r="B64" s="85" t="s">
        <v>14247</v>
      </c>
      <c r="C64" s="87" t="s">
        <v>151</v>
      </c>
      <c r="D64" s="84" t="s">
        <v>14237</v>
      </c>
      <c r="E64" s="86">
        <v>4032</v>
      </c>
      <c r="F64" s="85" t="s">
        <v>14239</v>
      </c>
    </row>
    <row r="65" spans="1:6" ht="51" x14ac:dyDescent="0.2">
      <c r="A65" s="86" t="s">
        <v>14261</v>
      </c>
      <c r="B65" s="85" t="s">
        <v>14260</v>
      </c>
      <c r="C65" s="87" t="s">
        <v>151</v>
      </c>
      <c r="D65" s="84" t="s">
        <v>14237</v>
      </c>
      <c r="E65" s="86">
        <v>4800</v>
      </c>
      <c r="F65" s="85" t="s">
        <v>14252</v>
      </c>
    </row>
    <row r="66" spans="1:6" ht="51" x14ac:dyDescent="0.2">
      <c r="A66" s="86" t="s">
        <v>14250</v>
      </c>
      <c r="B66" s="85" t="s">
        <v>14249</v>
      </c>
      <c r="C66" s="87" t="s">
        <v>151</v>
      </c>
      <c r="D66" s="84" t="s">
        <v>14237</v>
      </c>
      <c r="E66" s="86">
        <v>3620</v>
      </c>
      <c r="F66" s="85" t="s">
        <v>14239</v>
      </c>
    </row>
    <row r="67" spans="1:6" ht="51" x14ac:dyDescent="0.2">
      <c r="A67" s="86" t="s">
        <v>14263</v>
      </c>
      <c r="B67" s="85" t="s">
        <v>14262</v>
      </c>
      <c r="C67" s="87" t="s">
        <v>151</v>
      </c>
      <c r="D67" s="84" t="s">
        <v>14237</v>
      </c>
      <c r="E67" s="86">
        <v>4310</v>
      </c>
      <c r="F67" s="85" t="s">
        <v>14252</v>
      </c>
    </row>
    <row r="68" spans="1:6" ht="51" x14ac:dyDescent="0.2">
      <c r="A68" s="86" t="s">
        <v>14248</v>
      </c>
      <c r="B68" s="85" t="s">
        <v>14247</v>
      </c>
      <c r="C68" s="87" t="s">
        <v>151</v>
      </c>
      <c r="D68" s="84" t="s">
        <v>14237</v>
      </c>
      <c r="E68" s="86">
        <v>4032</v>
      </c>
      <c r="F68" s="85" t="s">
        <v>14239</v>
      </c>
    </row>
    <row r="69" spans="1:6" ht="51" x14ac:dyDescent="0.2">
      <c r="A69" s="86" t="s">
        <v>14250</v>
      </c>
      <c r="B69" s="85" t="s">
        <v>14249</v>
      </c>
      <c r="C69" s="87" t="s">
        <v>151</v>
      </c>
      <c r="D69" s="84" t="s">
        <v>14237</v>
      </c>
      <c r="E69" s="86">
        <v>3620</v>
      </c>
      <c r="F69" s="85" t="s">
        <v>14239</v>
      </c>
    </row>
    <row r="70" spans="1:6" ht="51" x14ac:dyDescent="0.2">
      <c r="A70" s="86" t="s">
        <v>14261</v>
      </c>
      <c r="B70" s="85" t="s">
        <v>14260</v>
      </c>
      <c r="C70" s="87" t="s">
        <v>151</v>
      </c>
      <c r="D70" s="84" t="s">
        <v>14237</v>
      </c>
      <c r="E70" s="86">
        <v>4800</v>
      </c>
      <c r="F70" s="85" t="s">
        <v>14252</v>
      </c>
    </row>
    <row r="71" spans="1:6" ht="51" x14ac:dyDescent="0.2">
      <c r="A71" s="86" t="s">
        <v>14263</v>
      </c>
      <c r="B71" s="85" t="s">
        <v>14262</v>
      </c>
      <c r="C71" s="87" t="s">
        <v>151</v>
      </c>
      <c r="D71" s="84" t="s">
        <v>14237</v>
      </c>
      <c r="E71" s="86">
        <v>4310</v>
      </c>
      <c r="F71" s="85" t="s">
        <v>14252</v>
      </c>
    </row>
    <row r="72" spans="1:6" ht="38.25" x14ac:dyDescent="0.2">
      <c r="A72" s="86" t="s">
        <v>14265</v>
      </c>
      <c r="B72" s="85" t="s">
        <v>14264</v>
      </c>
      <c r="C72" s="87" t="s">
        <v>151</v>
      </c>
      <c r="D72" s="84" t="s">
        <v>14237</v>
      </c>
      <c r="E72" s="86">
        <v>5291</v>
      </c>
      <c r="F72" s="85" t="s">
        <v>14239</v>
      </c>
    </row>
    <row r="73" spans="1:6" ht="38.25" x14ac:dyDescent="0.2">
      <c r="A73" s="86" t="s">
        <v>14269</v>
      </c>
      <c r="B73" s="85" t="s">
        <v>14264</v>
      </c>
      <c r="C73" s="87" t="s">
        <v>151</v>
      </c>
      <c r="D73" s="84" t="s">
        <v>14237</v>
      </c>
      <c r="E73" s="86">
        <v>4879</v>
      </c>
      <c r="F73" s="85" t="s">
        <v>14239</v>
      </c>
    </row>
    <row r="74" spans="1:6" ht="38.25" x14ac:dyDescent="0.2">
      <c r="A74" s="86" t="s">
        <v>14268</v>
      </c>
      <c r="B74" s="85" t="s">
        <v>14266</v>
      </c>
      <c r="C74" s="87" t="s">
        <v>151</v>
      </c>
      <c r="D74" s="84" t="s">
        <v>14237</v>
      </c>
      <c r="E74" s="86">
        <v>6299</v>
      </c>
      <c r="F74" s="85" t="s">
        <v>14267</v>
      </c>
    </row>
    <row r="75" spans="1:6" ht="38.25" x14ac:dyDescent="0.2">
      <c r="A75" s="86" t="s">
        <v>14270</v>
      </c>
      <c r="B75" s="85" t="s">
        <v>14266</v>
      </c>
      <c r="C75" s="87" t="s">
        <v>151</v>
      </c>
      <c r="D75" s="84" t="s">
        <v>14237</v>
      </c>
      <c r="E75" s="86">
        <v>5809</v>
      </c>
      <c r="F75" s="85" t="s">
        <v>14252</v>
      </c>
    </row>
    <row r="76" spans="1:6" ht="51" x14ac:dyDescent="0.2">
      <c r="A76" s="86" t="s">
        <v>14296</v>
      </c>
      <c r="B76" s="85" t="s">
        <v>14294</v>
      </c>
      <c r="C76" s="87" t="s">
        <v>151</v>
      </c>
      <c r="D76" s="84" t="s">
        <v>14293</v>
      </c>
      <c r="E76" s="86">
        <v>30000</v>
      </c>
      <c r="F76" s="85" t="s">
        <v>14295</v>
      </c>
    </row>
    <row r="77" spans="1:6" ht="51" x14ac:dyDescent="0.2">
      <c r="A77" s="86" t="s">
        <v>14299</v>
      </c>
      <c r="B77" s="85" t="s">
        <v>14297</v>
      </c>
      <c r="C77" s="87" t="s">
        <v>151</v>
      </c>
      <c r="D77" s="84" t="s">
        <v>14293</v>
      </c>
      <c r="E77" s="86">
        <v>150000</v>
      </c>
      <c r="F77" s="85" t="s">
        <v>14298</v>
      </c>
    </row>
    <row r="78" spans="1:6" ht="63.75" x14ac:dyDescent="0.2">
      <c r="A78" s="86" t="s">
        <v>14302</v>
      </c>
      <c r="B78" s="85" t="s">
        <v>14300</v>
      </c>
      <c r="C78" s="87" t="s">
        <v>151</v>
      </c>
      <c r="D78" s="84" t="s">
        <v>14293</v>
      </c>
      <c r="E78" s="86">
        <v>120000</v>
      </c>
      <c r="F78" s="85" t="s">
        <v>14301</v>
      </c>
    </row>
    <row r="79" spans="1:6" ht="51" x14ac:dyDescent="0.2">
      <c r="A79" s="86" t="s">
        <v>14304</v>
      </c>
      <c r="B79" s="85" t="s">
        <v>14303</v>
      </c>
      <c r="C79" s="87" t="s">
        <v>151</v>
      </c>
      <c r="D79" s="84" t="s">
        <v>14293</v>
      </c>
      <c r="E79" s="86">
        <v>150000</v>
      </c>
      <c r="F79" s="85" t="s">
        <v>14298</v>
      </c>
    </row>
    <row r="80" spans="1:6" ht="51" x14ac:dyDescent="0.2">
      <c r="A80" s="86" t="s">
        <v>14306</v>
      </c>
      <c r="B80" s="85" t="s">
        <v>14305</v>
      </c>
      <c r="C80" s="87" t="s">
        <v>151</v>
      </c>
      <c r="D80" s="84" t="s">
        <v>14293</v>
      </c>
      <c r="E80" s="86">
        <v>30000</v>
      </c>
      <c r="F80" s="85" t="s">
        <v>14295</v>
      </c>
    </row>
    <row r="81" spans="1:6" ht="63.75" x14ac:dyDescent="0.2">
      <c r="A81" s="86" t="s">
        <v>14308</v>
      </c>
      <c r="B81" s="85" t="s">
        <v>14307</v>
      </c>
      <c r="C81" s="87" t="s">
        <v>151</v>
      </c>
      <c r="D81" s="84" t="s">
        <v>14293</v>
      </c>
      <c r="E81" s="86">
        <v>120000</v>
      </c>
      <c r="F81" s="85" t="s">
        <v>14301</v>
      </c>
    </row>
    <row r="82" spans="1:6" ht="51" x14ac:dyDescent="0.2">
      <c r="A82" s="86" t="s">
        <v>14311</v>
      </c>
      <c r="B82" s="85" t="s">
        <v>14309</v>
      </c>
      <c r="C82" s="87" t="s">
        <v>151</v>
      </c>
      <c r="D82" s="84" t="s">
        <v>14293</v>
      </c>
      <c r="E82" s="86">
        <v>10000</v>
      </c>
      <c r="F82" s="85" t="s">
        <v>14310</v>
      </c>
    </row>
    <row r="83" spans="1:6" ht="51" x14ac:dyDescent="0.2">
      <c r="A83" s="86" t="s">
        <v>14314</v>
      </c>
      <c r="B83" s="85" t="s">
        <v>14312</v>
      </c>
      <c r="C83" s="87" t="s">
        <v>151</v>
      </c>
      <c r="D83" s="84" t="s">
        <v>14293</v>
      </c>
      <c r="E83" s="86">
        <v>50000</v>
      </c>
      <c r="F83" s="85" t="s">
        <v>14313</v>
      </c>
    </row>
    <row r="84" spans="1:6" ht="63.75" x14ac:dyDescent="0.2">
      <c r="A84" s="86" t="s">
        <v>14317</v>
      </c>
      <c r="B84" s="85" t="s">
        <v>14315</v>
      </c>
      <c r="C84" s="87" t="s">
        <v>151</v>
      </c>
      <c r="D84" s="84" t="s">
        <v>14293</v>
      </c>
      <c r="E84" s="86">
        <v>40000</v>
      </c>
      <c r="F84" s="85" t="s">
        <v>14316</v>
      </c>
    </row>
    <row r="85" spans="1:6" ht="25.5" x14ac:dyDescent="0.2">
      <c r="A85" s="86" t="s">
        <v>14321</v>
      </c>
      <c r="B85" s="85" t="s">
        <v>14319</v>
      </c>
      <c r="C85" s="87" t="s">
        <v>151</v>
      </c>
      <c r="D85" s="84" t="s">
        <v>14318</v>
      </c>
      <c r="E85" s="86">
        <v>90</v>
      </c>
      <c r="F85" s="85" t="s">
        <v>14320</v>
      </c>
    </row>
    <row r="86" spans="1:6" ht="38.25" x14ac:dyDescent="0.2">
      <c r="A86" s="86" t="s">
        <v>14325</v>
      </c>
      <c r="B86" s="85" t="s">
        <v>14323</v>
      </c>
      <c r="C86" s="87" t="s">
        <v>151</v>
      </c>
      <c r="D86" s="84" t="s">
        <v>14322</v>
      </c>
      <c r="E86" s="86">
        <v>66</v>
      </c>
      <c r="F86" s="85" t="s">
        <v>14324</v>
      </c>
    </row>
    <row r="87" spans="1:6" ht="38.25" x14ac:dyDescent="0.2">
      <c r="A87" s="86" t="s">
        <v>14327</v>
      </c>
      <c r="B87" s="85" t="s">
        <v>14326</v>
      </c>
      <c r="C87" s="87" t="s">
        <v>151</v>
      </c>
      <c r="D87" s="84" t="s">
        <v>14322</v>
      </c>
      <c r="E87" s="86">
        <v>110.88</v>
      </c>
      <c r="F87" s="85" t="s">
        <v>14324</v>
      </c>
    </row>
    <row r="88" spans="1:6" ht="38.25" x14ac:dyDescent="0.2">
      <c r="A88" s="86" t="s">
        <v>14330</v>
      </c>
      <c r="B88" s="85" t="s">
        <v>14328</v>
      </c>
      <c r="C88" s="87" t="s">
        <v>151</v>
      </c>
      <c r="D88" s="84" t="s">
        <v>14322</v>
      </c>
      <c r="E88" s="86">
        <v>132</v>
      </c>
      <c r="F88" s="85" t="s">
        <v>14329</v>
      </c>
    </row>
    <row r="89" spans="1:6" ht="38.25" x14ac:dyDescent="0.2">
      <c r="A89" s="86" t="s">
        <v>14332</v>
      </c>
      <c r="B89" s="85" t="s">
        <v>14331</v>
      </c>
      <c r="C89" s="87" t="s">
        <v>151</v>
      </c>
      <c r="D89" s="84" t="s">
        <v>14322</v>
      </c>
      <c r="E89" s="86">
        <v>132</v>
      </c>
      <c r="F89" s="85" t="s">
        <v>14329</v>
      </c>
    </row>
    <row r="90" spans="1:6" ht="38.25" x14ac:dyDescent="0.2">
      <c r="A90" s="86" t="s">
        <v>14334</v>
      </c>
      <c r="B90" s="85" t="s">
        <v>14333</v>
      </c>
      <c r="C90" s="87" t="s">
        <v>151</v>
      </c>
      <c r="D90" s="84" t="s">
        <v>14322</v>
      </c>
      <c r="E90" s="86">
        <v>25</v>
      </c>
      <c r="F90" s="85" t="s">
        <v>14324</v>
      </c>
    </row>
    <row r="91" spans="1:6" ht="38.25" x14ac:dyDescent="0.2">
      <c r="A91" s="86" t="s">
        <v>14336</v>
      </c>
      <c r="B91" s="85" t="s">
        <v>14335</v>
      </c>
      <c r="C91" s="87" t="s">
        <v>151</v>
      </c>
      <c r="D91" s="84" t="s">
        <v>14322</v>
      </c>
      <c r="E91" s="86">
        <v>42</v>
      </c>
      <c r="F91" s="85" t="s">
        <v>14324</v>
      </c>
    </row>
    <row r="92" spans="1:6" ht="38.25" x14ac:dyDescent="0.2">
      <c r="A92" s="86" t="s">
        <v>14338</v>
      </c>
      <c r="B92" s="85" t="s">
        <v>14337</v>
      </c>
      <c r="C92" s="87" t="s">
        <v>151</v>
      </c>
      <c r="D92" s="84" t="s">
        <v>14322</v>
      </c>
      <c r="E92" s="86">
        <v>50</v>
      </c>
      <c r="F92" s="85" t="s">
        <v>14329</v>
      </c>
    </row>
    <row r="93" spans="1:6" ht="38.25" x14ac:dyDescent="0.2">
      <c r="A93" s="86" t="s">
        <v>14340</v>
      </c>
      <c r="B93" s="85" t="s">
        <v>14339</v>
      </c>
      <c r="C93" s="87" t="s">
        <v>151</v>
      </c>
      <c r="D93" s="84" t="s">
        <v>14322</v>
      </c>
      <c r="E93" s="86">
        <v>50</v>
      </c>
      <c r="F93" s="85" t="s">
        <v>14329</v>
      </c>
    </row>
    <row r="94" spans="1:6" ht="102" x14ac:dyDescent="0.2">
      <c r="A94" s="86" t="s">
        <v>14343</v>
      </c>
      <c r="B94" s="85" t="s">
        <v>14341</v>
      </c>
      <c r="C94" s="87" t="s">
        <v>151</v>
      </c>
      <c r="D94" s="84" t="s">
        <v>14322</v>
      </c>
      <c r="E94" s="86">
        <v>21</v>
      </c>
      <c r="F94" s="85" t="s">
        <v>14342</v>
      </c>
    </row>
    <row r="95" spans="1:6" ht="63.75" x14ac:dyDescent="0.2">
      <c r="A95" s="86" t="s">
        <v>14346</v>
      </c>
      <c r="B95" s="85" t="s">
        <v>14344</v>
      </c>
      <c r="C95" s="87" t="s">
        <v>151</v>
      </c>
      <c r="D95" s="84" t="s">
        <v>14322</v>
      </c>
      <c r="E95" s="86">
        <v>20</v>
      </c>
      <c r="F95" s="85" t="s">
        <v>14345</v>
      </c>
    </row>
    <row r="96" spans="1:6" ht="38.25" x14ac:dyDescent="0.2">
      <c r="A96" s="86" t="s">
        <v>14349</v>
      </c>
      <c r="B96" s="85" t="s">
        <v>14347</v>
      </c>
      <c r="C96" s="87" t="s">
        <v>151</v>
      </c>
      <c r="D96" s="84" t="s">
        <v>14322</v>
      </c>
      <c r="E96" s="86">
        <v>29.99</v>
      </c>
      <c r="F96" s="85" t="s">
        <v>14348</v>
      </c>
    </row>
    <row r="97" spans="1:6" ht="38.25" x14ac:dyDescent="0.2">
      <c r="A97" s="86" t="s">
        <v>14352</v>
      </c>
      <c r="B97" s="85" t="s">
        <v>14350</v>
      </c>
      <c r="C97" s="87" t="s">
        <v>151</v>
      </c>
      <c r="D97" s="84" t="s">
        <v>14322</v>
      </c>
      <c r="E97" s="86">
        <v>79.989999999999995</v>
      </c>
      <c r="F97" s="85" t="s">
        <v>14351</v>
      </c>
    </row>
    <row r="98" spans="1:6" ht="38.25" x14ac:dyDescent="0.2">
      <c r="A98" s="86" t="s">
        <v>14355</v>
      </c>
      <c r="B98" s="85" t="s">
        <v>14353</v>
      </c>
      <c r="C98" s="87" t="s">
        <v>151</v>
      </c>
      <c r="D98" s="84" t="s">
        <v>14322</v>
      </c>
      <c r="E98" s="86">
        <v>121.99</v>
      </c>
      <c r="F98" s="85" t="s">
        <v>14354</v>
      </c>
    </row>
    <row r="99" spans="1:6" ht="38.25" x14ac:dyDescent="0.2">
      <c r="A99" s="86" t="s">
        <v>14357</v>
      </c>
      <c r="B99" s="85" t="s">
        <v>14356</v>
      </c>
      <c r="C99" s="87" t="s">
        <v>151</v>
      </c>
      <c r="D99" s="84" t="s">
        <v>14322</v>
      </c>
      <c r="E99" s="86">
        <v>13</v>
      </c>
      <c r="F99" s="85" t="s">
        <v>14324</v>
      </c>
    </row>
    <row r="100" spans="1:6" ht="38.25" x14ac:dyDescent="0.2">
      <c r="A100" s="86" t="s">
        <v>14359</v>
      </c>
      <c r="B100" s="85" t="s">
        <v>14358</v>
      </c>
      <c r="C100" s="87" t="s">
        <v>151</v>
      </c>
      <c r="D100" s="84" t="s">
        <v>14322</v>
      </c>
      <c r="E100" s="86">
        <v>21</v>
      </c>
      <c r="F100" s="85" t="s">
        <v>14324</v>
      </c>
    </row>
    <row r="101" spans="1:6" ht="38.25" x14ac:dyDescent="0.2">
      <c r="A101" s="86" t="s">
        <v>14362</v>
      </c>
      <c r="B101" s="85" t="s">
        <v>14360</v>
      </c>
      <c r="C101" s="87" t="s">
        <v>151</v>
      </c>
      <c r="D101" s="84" t="s">
        <v>14322</v>
      </c>
      <c r="E101" s="86">
        <v>25</v>
      </c>
      <c r="F101" s="85" t="s">
        <v>14361</v>
      </c>
    </row>
    <row r="102" spans="1:6" ht="38.25" x14ac:dyDescent="0.2">
      <c r="A102" s="86" t="s">
        <v>14364</v>
      </c>
      <c r="B102" s="85" t="s">
        <v>14363</v>
      </c>
      <c r="C102" s="87" t="s">
        <v>151</v>
      </c>
      <c r="D102" s="84" t="s">
        <v>14322</v>
      </c>
      <c r="E102" s="86">
        <v>25</v>
      </c>
      <c r="F102" s="85" t="s">
        <v>14361</v>
      </c>
    </row>
    <row r="103" spans="1:6" ht="38.25" x14ac:dyDescent="0.2">
      <c r="A103" s="86" t="s">
        <v>14366</v>
      </c>
      <c r="B103" s="85" t="s">
        <v>14365</v>
      </c>
      <c r="C103" s="87" t="s">
        <v>151</v>
      </c>
      <c r="D103" s="84" t="s">
        <v>14322</v>
      </c>
      <c r="E103" s="86">
        <v>16</v>
      </c>
      <c r="F103" s="85" t="s">
        <v>14324</v>
      </c>
    </row>
    <row r="104" spans="1:6" ht="38.25" x14ac:dyDescent="0.2">
      <c r="A104" s="86" t="s">
        <v>14368</v>
      </c>
      <c r="B104" s="85" t="s">
        <v>14367</v>
      </c>
      <c r="C104" s="87" t="s">
        <v>151</v>
      </c>
      <c r="D104" s="84" t="s">
        <v>14322</v>
      </c>
      <c r="E104" s="86">
        <v>27</v>
      </c>
      <c r="F104" s="85" t="s">
        <v>14324</v>
      </c>
    </row>
    <row r="105" spans="1:6" ht="38.25" x14ac:dyDescent="0.2">
      <c r="A105" s="86" t="s">
        <v>14370</v>
      </c>
      <c r="B105" s="85" t="s">
        <v>14369</v>
      </c>
      <c r="C105" s="87" t="s">
        <v>151</v>
      </c>
      <c r="D105" s="84" t="s">
        <v>14322</v>
      </c>
      <c r="E105" s="86">
        <v>32</v>
      </c>
      <c r="F105" s="85" t="s">
        <v>14329</v>
      </c>
    </row>
    <row r="106" spans="1:6" ht="38.25" x14ac:dyDescent="0.2">
      <c r="A106" s="86" t="s">
        <v>14372</v>
      </c>
      <c r="B106" s="85" t="s">
        <v>14371</v>
      </c>
      <c r="C106" s="87" t="s">
        <v>151</v>
      </c>
      <c r="D106" s="84" t="s">
        <v>14322</v>
      </c>
      <c r="E106" s="86">
        <v>32</v>
      </c>
      <c r="F106" s="85" t="s">
        <v>14329</v>
      </c>
    </row>
    <row r="107" spans="1:6" ht="114.75" x14ac:dyDescent="0.2">
      <c r="A107" s="86" t="s">
        <v>14375</v>
      </c>
      <c r="B107" s="85" t="s">
        <v>14373</v>
      </c>
      <c r="C107" s="87" t="s">
        <v>149</v>
      </c>
      <c r="D107" s="84" t="s">
        <v>14322</v>
      </c>
      <c r="E107" s="86">
        <v>119.99</v>
      </c>
      <c r="F107" s="85" t="s">
        <v>14374</v>
      </c>
    </row>
    <row r="108" spans="1:6" ht="76.5" x14ac:dyDescent="0.2">
      <c r="A108" s="86" t="s">
        <v>14378</v>
      </c>
      <c r="B108" s="85" t="s">
        <v>14376</v>
      </c>
      <c r="C108" s="87" t="s">
        <v>149</v>
      </c>
      <c r="D108" s="84" t="s">
        <v>14322</v>
      </c>
      <c r="E108" s="86">
        <v>199</v>
      </c>
      <c r="F108" s="85" t="s">
        <v>14377</v>
      </c>
    </row>
    <row r="109" spans="1:6" ht="76.5" x14ac:dyDescent="0.2">
      <c r="A109" s="86" t="s">
        <v>14381</v>
      </c>
      <c r="B109" s="85" t="s">
        <v>14379</v>
      </c>
      <c r="C109" s="87" t="s">
        <v>149</v>
      </c>
      <c r="D109" s="84" t="s">
        <v>14322</v>
      </c>
      <c r="E109" s="86">
        <v>79.989999999999995</v>
      </c>
      <c r="F109" s="85" t="s">
        <v>14380</v>
      </c>
    </row>
    <row r="110" spans="1:6" ht="38.25" x14ac:dyDescent="0.2">
      <c r="A110" s="86" t="s">
        <v>14384</v>
      </c>
      <c r="B110" s="85" t="s">
        <v>14382</v>
      </c>
      <c r="C110" s="87" t="s">
        <v>149</v>
      </c>
      <c r="D110" s="84" t="s">
        <v>14322</v>
      </c>
      <c r="E110" s="86">
        <v>119.99</v>
      </c>
      <c r="F110" s="85" t="s">
        <v>14383</v>
      </c>
    </row>
    <row r="111" spans="1:6" ht="38.25" x14ac:dyDescent="0.2">
      <c r="A111" s="86" t="s">
        <v>14387</v>
      </c>
      <c r="B111" s="85" t="s">
        <v>14386</v>
      </c>
      <c r="C111" s="87" t="s">
        <v>151</v>
      </c>
      <c r="D111" s="84" t="s">
        <v>14385</v>
      </c>
      <c r="E111" s="86">
        <v>495</v>
      </c>
      <c r="F111" s="85" t="s">
        <v>14272</v>
      </c>
    </row>
    <row r="112" spans="1:6" ht="38.25" x14ac:dyDescent="0.2">
      <c r="A112" s="86" t="s">
        <v>14389</v>
      </c>
      <c r="B112" s="85" t="s">
        <v>14388</v>
      </c>
      <c r="C112" s="87" t="s">
        <v>151</v>
      </c>
      <c r="D112" s="84" t="s">
        <v>14385</v>
      </c>
      <c r="E112" s="86">
        <v>595</v>
      </c>
      <c r="F112" s="85" t="s">
        <v>14267</v>
      </c>
    </row>
    <row r="113" spans="1:6" ht="38.25" x14ac:dyDescent="0.2">
      <c r="A113" s="86" t="s">
        <v>14387</v>
      </c>
      <c r="B113" s="85" t="s">
        <v>14386</v>
      </c>
      <c r="C113" s="87" t="s">
        <v>151</v>
      </c>
      <c r="D113" s="84" t="s">
        <v>14385</v>
      </c>
      <c r="E113" s="86">
        <v>495</v>
      </c>
      <c r="F113" s="85" t="s">
        <v>14272</v>
      </c>
    </row>
    <row r="114" spans="1:6" ht="38.25" x14ac:dyDescent="0.2">
      <c r="A114" s="86" t="s">
        <v>14389</v>
      </c>
      <c r="B114" s="85" t="s">
        <v>14388</v>
      </c>
      <c r="C114" s="87" t="s">
        <v>151</v>
      </c>
      <c r="D114" s="84" t="s">
        <v>14385</v>
      </c>
      <c r="E114" s="86">
        <v>595</v>
      </c>
      <c r="F114" s="85" t="s">
        <v>14267</v>
      </c>
    </row>
    <row r="115" spans="1:6" ht="76.5" x14ac:dyDescent="0.2">
      <c r="A115" s="86" t="s">
        <v>14393</v>
      </c>
      <c r="B115" s="85" t="s">
        <v>14391</v>
      </c>
      <c r="C115" s="87" t="s">
        <v>151</v>
      </c>
      <c r="D115" s="84" t="s">
        <v>14390</v>
      </c>
      <c r="E115" s="86">
        <v>377.37</v>
      </c>
      <c r="F115" s="85" t="s">
        <v>14392</v>
      </c>
    </row>
    <row r="116" spans="1:6" ht="63.75" x14ac:dyDescent="0.2">
      <c r="A116" s="86" t="s">
        <v>14396</v>
      </c>
      <c r="B116" s="85" t="s">
        <v>14394</v>
      </c>
      <c r="C116" s="87" t="s">
        <v>151</v>
      </c>
      <c r="D116" s="84" t="s">
        <v>14390</v>
      </c>
      <c r="E116" s="86">
        <v>748.75</v>
      </c>
      <c r="F116" s="85" t="s">
        <v>14395</v>
      </c>
    </row>
    <row r="117" spans="1:6" ht="38.25" x14ac:dyDescent="0.2">
      <c r="A117" s="86" t="s">
        <v>14398</v>
      </c>
      <c r="B117" s="85" t="s">
        <v>14397</v>
      </c>
      <c r="C117" s="87" t="s">
        <v>151</v>
      </c>
      <c r="D117" s="84" t="s">
        <v>14390</v>
      </c>
      <c r="E117" s="86">
        <v>629.95000000000005</v>
      </c>
      <c r="F117" s="85" t="s">
        <v>14239</v>
      </c>
    </row>
    <row r="118" spans="1:6" ht="38.25" x14ac:dyDescent="0.2">
      <c r="A118" s="86" t="s">
        <v>14400</v>
      </c>
      <c r="B118" s="85" t="s">
        <v>14399</v>
      </c>
      <c r="C118" s="87" t="s">
        <v>151</v>
      </c>
      <c r="D118" s="84" t="s">
        <v>14390</v>
      </c>
      <c r="E118" s="86">
        <v>748.75</v>
      </c>
      <c r="F118" s="85" t="s">
        <v>14252</v>
      </c>
    </row>
    <row r="119" spans="1:6" ht="76.5" x14ac:dyDescent="0.2">
      <c r="A119" s="86" t="s">
        <v>14404</v>
      </c>
      <c r="B119" s="85" t="s">
        <v>14402</v>
      </c>
      <c r="C119" s="87" t="s">
        <v>151</v>
      </c>
      <c r="D119" s="84" t="s">
        <v>14401</v>
      </c>
      <c r="E119" s="86">
        <v>163.16999999999999</v>
      </c>
      <c r="F119" s="85" t="s">
        <v>14403</v>
      </c>
    </row>
    <row r="120" spans="1:6" ht="63.75" x14ac:dyDescent="0.2">
      <c r="A120" s="86" t="s">
        <v>14407</v>
      </c>
      <c r="B120" s="85" t="s">
        <v>14405</v>
      </c>
      <c r="C120" s="87" t="s">
        <v>151</v>
      </c>
      <c r="D120" s="84" t="s">
        <v>14401</v>
      </c>
      <c r="E120" s="86">
        <v>323.75</v>
      </c>
      <c r="F120" s="85" t="s">
        <v>14406</v>
      </c>
    </row>
    <row r="121" spans="1:6" ht="38.25" x14ac:dyDescent="0.2">
      <c r="A121" s="86" t="s">
        <v>14409</v>
      </c>
      <c r="B121" s="85" t="s">
        <v>14408</v>
      </c>
      <c r="C121" s="87" t="s">
        <v>151</v>
      </c>
      <c r="D121" s="84" t="s">
        <v>14401</v>
      </c>
      <c r="E121" s="86">
        <v>6928.95</v>
      </c>
      <c r="F121" s="85" t="s">
        <v>14239</v>
      </c>
    </row>
    <row r="122" spans="1:6" ht="38.25" x14ac:dyDescent="0.2">
      <c r="A122" s="86" t="s">
        <v>14411</v>
      </c>
      <c r="B122" s="85" t="s">
        <v>14410</v>
      </c>
      <c r="C122" s="87" t="s">
        <v>151</v>
      </c>
      <c r="D122" s="84" t="s">
        <v>14401</v>
      </c>
      <c r="E122" s="86">
        <v>8248.75</v>
      </c>
      <c r="F122" s="85" t="s">
        <v>14252</v>
      </c>
    </row>
    <row r="123" spans="1:6" ht="38.25" x14ac:dyDescent="0.2">
      <c r="A123" s="86" t="s">
        <v>14414</v>
      </c>
      <c r="B123" s="85" t="s">
        <v>14412</v>
      </c>
      <c r="C123" s="87" t="s">
        <v>151</v>
      </c>
      <c r="D123" s="84" t="s">
        <v>14401</v>
      </c>
      <c r="E123" s="86">
        <v>271.95</v>
      </c>
      <c r="F123" s="85" t="s">
        <v>14413</v>
      </c>
    </row>
    <row r="124" spans="1:6" ht="38.25" x14ac:dyDescent="0.2">
      <c r="A124" s="86" t="s">
        <v>14417</v>
      </c>
      <c r="B124" s="85" t="s">
        <v>14415</v>
      </c>
      <c r="C124" s="87" t="s">
        <v>151</v>
      </c>
      <c r="D124" s="84" t="s">
        <v>14401</v>
      </c>
      <c r="E124" s="86">
        <v>323.75</v>
      </c>
      <c r="F124" s="85" t="s">
        <v>14416</v>
      </c>
    </row>
    <row r="125" spans="1:6" ht="76.5" x14ac:dyDescent="0.2">
      <c r="A125" s="86" t="s">
        <v>14419</v>
      </c>
      <c r="B125" s="85" t="s">
        <v>14418</v>
      </c>
      <c r="C125" s="87" t="s">
        <v>151</v>
      </c>
      <c r="D125" s="84" t="s">
        <v>14401</v>
      </c>
      <c r="E125" s="86">
        <v>3780</v>
      </c>
      <c r="F125" s="85" t="s">
        <v>14392</v>
      </c>
    </row>
    <row r="126" spans="1:6" ht="63.75" x14ac:dyDescent="0.2">
      <c r="A126" s="86" t="s">
        <v>14421</v>
      </c>
      <c r="B126" s="85" t="s">
        <v>14420</v>
      </c>
      <c r="C126" s="87" t="s">
        <v>151</v>
      </c>
      <c r="D126" s="84" t="s">
        <v>14401</v>
      </c>
      <c r="E126" s="86">
        <v>7500</v>
      </c>
      <c r="F126" s="85" t="s">
        <v>14395</v>
      </c>
    </row>
    <row r="127" spans="1:6" ht="38.25" x14ac:dyDescent="0.2">
      <c r="A127" s="86" t="s">
        <v>14423</v>
      </c>
      <c r="B127" s="85" t="s">
        <v>14422</v>
      </c>
      <c r="C127" s="87" t="s">
        <v>151</v>
      </c>
      <c r="D127" s="84" t="s">
        <v>14401</v>
      </c>
      <c r="E127" s="86">
        <v>6300</v>
      </c>
      <c r="F127" s="85" t="s">
        <v>14239</v>
      </c>
    </row>
    <row r="128" spans="1:6" ht="38.25" x14ac:dyDescent="0.2">
      <c r="A128" s="86" t="s">
        <v>14425</v>
      </c>
      <c r="B128" s="85" t="s">
        <v>14424</v>
      </c>
      <c r="C128" s="87" t="s">
        <v>151</v>
      </c>
      <c r="D128" s="84" t="s">
        <v>14401</v>
      </c>
      <c r="E128" s="86">
        <v>7500</v>
      </c>
      <c r="F128" s="85" t="s">
        <v>14252</v>
      </c>
    </row>
    <row r="129" spans="1:6" ht="76.5" x14ac:dyDescent="0.2">
      <c r="A129" s="86" t="s">
        <v>14427</v>
      </c>
      <c r="B129" s="85" t="s">
        <v>14426</v>
      </c>
      <c r="C129" s="87" t="s">
        <v>151</v>
      </c>
      <c r="D129" s="84" t="s">
        <v>14401</v>
      </c>
      <c r="E129" s="86">
        <v>5670</v>
      </c>
      <c r="F129" s="85" t="s">
        <v>14392</v>
      </c>
    </row>
    <row r="130" spans="1:6" ht="63.75" x14ac:dyDescent="0.2">
      <c r="A130" s="86" t="s">
        <v>14429</v>
      </c>
      <c r="B130" s="85" t="s">
        <v>14428</v>
      </c>
      <c r="C130" s="87" t="s">
        <v>151</v>
      </c>
      <c r="D130" s="84" t="s">
        <v>14401</v>
      </c>
      <c r="E130" s="86">
        <v>11250</v>
      </c>
      <c r="F130" s="85" t="s">
        <v>14395</v>
      </c>
    </row>
    <row r="131" spans="1:6" ht="38.25" x14ac:dyDescent="0.2">
      <c r="A131" s="86" t="s">
        <v>14431</v>
      </c>
      <c r="B131" s="85" t="s">
        <v>14430</v>
      </c>
      <c r="C131" s="87" t="s">
        <v>151</v>
      </c>
      <c r="D131" s="84" t="s">
        <v>14401</v>
      </c>
      <c r="E131" s="86">
        <v>9450</v>
      </c>
      <c r="F131" s="85" t="s">
        <v>14239</v>
      </c>
    </row>
    <row r="132" spans="1:6" ht="38.25" x14ac:dyDescent="0.2">
      <c r="A132" s="86" t="s">
        <v>14433</v>
      </c>
      <c r="B132" s="85" t="s">
        <v>14432</v>
      </c>
      <c r="C132" s="87" t="s">
        <v>151</v>
      </c>
      <c r="D132" s="84" t="s">
        <v>14401</v>
      </c>
      <c r="E132" s="86">
        <v>11250</v>
      </c>
      <c r="F132" s="85" t="s">
        <v>14252</v>
      </c>
    </row>
    <row r="133" spans="1:6" ht="76.5" x14ac:dyDescent="0.2">
      <c r="A133" s="86" t="s">
        <v>14435</v>
      </c>
      <c r="B133" s="85" t="s">
        <v>14434</v>
      </c>
      <c r="C133" s="87" t="s">
        <v>151</v>
      </c>
      <c r="D133" s="84" t="s">
        <v>14401</v>
      </c>
      <c r="E133" s="86">
        <v>126</v>
      </c>
      <c r="F133" s="85" t="s">
        <v>14392</v>
      </c>
    </row>
    <row r="134" spans="1:6" ht="63.75" x14ac:dyDescent="0.2">
      <c r="A134" s="86" t="s">
        <v>14437</v>
      </c>
      <c r="B134" s="85" t="s">
        <v>14436</v>
      </c>
      <c r="C134" s="87" t="s">
        <v>151</v>
      </c>
      <c r="D134" s="84" t="s">
        <v>14401</v>
      </c>
      <c r="E134" s="86">
        <v>250</v>
      </c>
      <c r="F134" s="85" t="s">
        <v>14395</v>
      </c>
    </row>
    <row r="135" spans="1:6" ht="38.25" x14ac:dyDescent="0.2">
      <c r="A135" s="86" t="s">
        <v>14439</v>
      </c>
      <c r="B135" s="85" t="s">
        <v>14438</v>
      </c>
      <c r="C135" s="87" t="s">
        <v>151</v>
      </c>
      <c r="D135" s="84" t="s">
        <v>14401</v>
      </c>
      <c r="E135" s="86">
        <v>210</v>
      </c>
      <c r="F135" s="85" t="s">
        <v>14239</v>
      </c>
    </row>
    <row r="136" spans="1:6" ht="38.25" x14ac:dyDescent="0.2">
      <c r="A136" s="86" t="s">
        <v>14441</v>
      </c>
      <c r="B136" s="85" t="s">
        <v>14440</v>
      </c>
      <c r="C136" s="87" t="s">
        <v>151</v>
      </c>
      <c r="D136" s="84" t="s">
        <v>14401</v>
      </c>
      <c r="E136" s="86">
        <v>250</v>
      </c>
      <c r="F136" s="85" t="s">
        <v>14252</v>
      </c>
    </row>
    <row r="137" spans="1:6" ht="76.5" x14ac:dyDescent="0.2">
      <c r="A137" s="86" t="s">
        <v>14443</v>
      </c>
      <c r="B137" s="85" t="s">
        <v>14442</v>
      </c>
      <c r="C137" s="87" t="s">
        <v>151</v>
      </c>
      <c r="D137" s="84" t="s">
        <v>14401</v>
      </c>
      <c r="E137" s="86">
        <v>2520</v>
      </c>
      <c r="F137" s="85" t="s">
        <v>14392</v>
      </c>
    </row>
    <row r="138" spans="1:6" ht="63.75" x14ac:dyDescent="0.2">
      <c r="A138" s="86" t="s">
        <v>14445</v>
      </c>
      <c r="B138" s="85" t="s">
        <v>14444</v>
      </c>
      <c r="C138" s="87" t="s">
        <v>151</v>
      </c>
      <c r="D138" s="84" t="s">
        <v>14401</v>
      </c>
      <c r="E138" s="86">
        <v>5000</v>
      </c>
      <c r="F138" s="85" t="s">
        <v>14395</v>
      </c>
    </row>
    <row r="139" spans="1:6" ht="38.25" x14ac:dyDescent="0.2">
      <c r="A139" s="86" t="s">
        <v>14447</v>
      </c>
      <c r="B139" s="85" t="s">
        <v>14446</v>
      </c>
      <c r="C139" s="87" t="s">
        <v>151</v>
      </c>
      <c r="D139" s="84" t="s">
        <v>14401</v>
      </c>
      <c r="E139" s="86">
        <v>4200</v>
      </c>
      <c r="F139" s="85" t="s">
        <v>14239</v>
      </c>
    </row>
    <row r="140" spans="1:6" ht="38.25" x14ac:dyDescent="0.2">
      <c r="A140" s="86" t="s">
        <v>14449</v>
      </c>
      <c r="B140" s="85" t="s">
        <v>14448</v>
      </c>
      <c r="C140" s="87" t="s">
        <v>151</v>
      </c>
      <c r="D140" s="84" t="s">
        <v>14401</v>
      </c>
      <c r="E140" s="86">
        <v>5000</v>
      </c>
      <c r="F140" s="85" t="s">
        <v>14252</v>
      </c>
    </row>
    <row r="141" spans="1:6" ht="76.5" x14ac:dyDescent="0.2">
      <c r="A141" s="86" t="s">
        <v>14451</v>
      </c>
      <c r="B141" s="85" t="s">
        <v>14450</v>
      </c>
      <c r="C141" s="87" t="s">
        <v>151</v>
      </c>
      <c r="D141" s="84" t="s">
        <v>14401</v>
      </c>
      <c r="E141" s="86">
        <v>4410</v>
      </c>
      <c r="F141" s="85" t="s">
        <v>14392</v>
      </c>
    </row>
    <row r="142" spans="1:6" ht="63.75" x14ac:dyDescent="0.2">
      <c r="A142" s="86" t="s">
        <v>14453</v>
      </c>
      <c r="B142" s="85" t="s">
        <v>14452</v>
      </c>
      <c r="C142" s="87" t="s">
        <v>151</v>
      </c>
      <c r="D142" s="84" t="s">
        <v>14401</v>
      </c>
      <c r="E142" s="86">
        <v>8750</v>
      </c>
      <c r="F142" s="85" t="s">
        <v>14395</v>
      </c>
    </row>
    <row r="143" spans="1:6" ht="38.25" x14ac:dyDescent="0.2">
      <c r="A143" s="86" t="s">
        <v>14455</v>
      </c>
      <c r="B143" s="85" t="s">
        <v>14454</v>
      </c>
      <c r="C143" s="87" t="s">
        <v>151</v>
      </c>
      <c r="D143" s="84" t="s">
        <v>14401</v>
      </c>
      <c r="E143" s="86">
        <v>7350</v>
      </c>
      <c r="F143" s="85" t="s">
        <v>14239</v>
      </c>
    </row>
    <row r="144" spans="1:6" ht="38.25" x14ac:dyDescent="0.2">
      <c r="A144" s="86" t="s">
        <v>14457</v>
      </c>
      <c r="B144" s="85" t="s">
        <v>14456</v>
      </c>
      <c r="C144" s="87" t="s">
        <v>151</v>
      </c>
      <c r="D144" s="84" t="s">
        <v>14401</v>
      </c>
      <c r="E144" s="86">
        <v>8750</v>
      </c>
      <c r="F144" s="85" t="s">
        <v>14252</v>
      </c>
    </row>
    <row r="145" spans="1:6" ht="76.5" x14ac:dyDescent="0.2">
      <c r="A145" s="86" t="s">
        <v>14459</v>
      </c>
      <c r="B145" s="85" t="s">
        <v>14458</v>
      </c>
      <c r="C145" s="87" t="s">
        <v>151</v>
      </c>
      <c r="D145" s="84" t="s">
        <v>14401</v>
      </c>
      <c r="E145" s="86">
        <v>1890</v>
      </c>
      <c r="F145" s="85" t="s">
        <v>14392</v>
      </c>
    </row>
    <row r="146" spans="1:6" ht="38.25" x14ac:dyDescent="0.2">
      <c r="A146" s="86" t="s">
        <v>14461</v>
      </c>
      <c r="B146" s="85" t="s">
        <v>14460</v>
      </c>
      <c r="C146" s="87" t="s">
        <v>151</v>
      </c>
      <c r="D146" s="84" t="s">
        <v>14401</v>
      </c>
      <c r="E146" s="86">
        <v>3150</v>
      </c>
      <c r="F146" s="85" t="s">
        <v>14239</v>
      </c>
    </row>
    <row r="147" spans="1:6" ht="76.5" x14ac:dyDescent="0.2">
      <c r="A147" s="86" t="s">
        <v>14404</v>
      </c>
      <c r="B147" s="85" t="s">
        <v>14402</v>
      </c>
      <c r="C147" s="87" t="s">
        <v>151</v>
      </c>
      <c r="D147" s="84" t="s">
        <v>14401</v>
      </c>
      <c r="E147" s="86">
        <v>163.16999999999999</v>
      </c>
      <c r="F147" s="85" t="s">
        <v>14403</v>
      </c>
    </row>
    <row r="148" spans="1:6" ht="63.75" x14ac:dyDescent="0.2">
      <c r="A148" s="86" t="s">
        <v>14407</v>
      </c>
      <c r="B148" s="85" t="s">
        <v>14405</v>
      </c>
      <c r="C148" s="87" t="s">
        <v>151</v>
      </c>
      <c r="D148" s="84" t="s">
        <v>14401</v>
      </c>
      <c r="E148" s="86">
        <v>323.75</v>
      </c>
      <c r="F148" s="85" t="s">
        <v>14406</v>
      </c>
    </row>
    <row r="149" spans="1:6" ht="38.25" x14ac:dyDescent="0.2">
      <c r="A149" s="86" t="s">
        <v>14414</v>
      </c>
      <c r="B149" s="85" t="s">
        <v>14412</v>
      </c>
      <c r="C149" s="87" t="s">
        <v>151</v>
      </c>
      <c r="D149" s="84" t="s">
        <v>14401</v>
      </c>
      <c r="E149" s="86">
        <v>271.95</v>
      </c>
      <c r="F149" s="85" t="s">
        <v>14413</v>
      </c>
    </row>
    <row r="150" spans="1:6" ht="38.25" x14ac:dyDescent="0.2">
      <c r="A150" s="86" t="s">
        <v>14417</v>
      </c>
      <c r="B150" s="85" t="s">
        <v>14415</v>
      </c>
      <c r="C150" s="87" t="s">
        <v>151</v>
      </c>
      <c r="D150" s="84" t="s">
        <v>14401</v>
      </c>
      <c r="E150" s="86">
        <v>323.75</v>
      </c>
      <c r="F150" s="85" t="s">
        <v>14416</v>
      </c>
    </row>
    <row r="151" spans="1:6" x14ac:dyDescent="0.2">
      <c r="A151" s="86" t="s">
        <v>14465</v>
      </c>
      <c r="B151" s="85" t="s">
        <v>14463</v>
      </c>
      <c r="C151" s="87" t="s">
        <v>150</v>
      </c>
      <c r="D151" s="84" t="s">
        <v>14462</v>
      </c>
      <c r="E151" s="86">
        <v>100</v>
      </c>
      <c r="F151" s="85" t="s">
        <v>14464</v>
      </c>
    </row>
    <row r="152" spans="1:6" x14ac:dyDescent="0.2">
      <c r="A152" s="86" t="s">
        <v>14467</v>
      </c>
      <c r="B152" s="85" t="s">
        <v>14466</v>
      </c>
      <c r="C152" s="87" t="s">
        <v>150</v>
      </c>
      <c r="D152" s="84" t="s">
        <v>14462</v>
      </c>
      <c r="E152" s="86">
        <v>90</v>
      </c>
      <c r="F152" s="85" t="s">
        <v>14464</v>
      </c>
    </row>
    <row r="153" spans="1:6" x14ac:dyDescent="0.2">
      <c r="A153" s="86" t="s">
        <v>14469</v>
      </c>
      <c r="B153" s="85" t="s">
        <v>14468</v>
      </c>
      <c r="C153" s="87" t="s">
        <v>150</v>
      </c>
      <c r="D153" s="84" t="s">
        <v>14462</v>
      </c>
      <c r="E153" s="86">
        <v>85</v>
      </c>
      <c r="F153" s="85" t="s">
        <v>14464</v>
      </c>
    </row>
    <row r="154" spans="1:6" ht="51" x14ac:dyDescent="0.2">
      <c r="A154" s="86" t="s">
        <v>14472</v>
      </c>
      <c r="B154" s="85" t="s">
        <v>14470</v>
      </c>
      <c r="C154" s="87" t="s">
        <v>150</v>
      </c>
      <c r="D154" s="84" t="s">
        <v>14462</v>
      </c>
      <c r="E154" s="86">
        <v>100</v>
      </c>
      <c r="F154" s="85" t="s">
        <v>14471</v>
      </c>
    </row>
    <row r="155" spans="1:6" ht="51" x14ac:dyDescent="0.2">
      <c r="A155" s="86" t="s">
        <v>14474</v>
      </c>
      <c r="B155" s="85" t="s">
        <v>14473</v>
      </c>
      <c r="C155" s="87" t="s">
        <v>150</v>
      </c>
      <c r="D155" s="84" t="s">
        <v>14462</v>
      </c>
      <c r="E155" s="86">
        <v>90</v>
      </c>
      <c r="F155" s="85" t="s">
        <v>14471</v>
      </c>
    </row>
    <row r="156" spans="1:6" ht="51" x14ac:dyDescent="0.2">
      <c r="A156" s="86" t="s">
        <v>14476</v>
      </c>
      <c r="B156" s="85" t="s">
        <v>14475</v>
      </c>
      <c r="C156" s="87" t="s">
        <v>150</v>
      </c>
      <c r="D156" s="84" t="s">
        <v>14462</v>
      </c>
      <c r="E156" s="86">
        <v>85</v>
      </c>
      <c r="F156" s="85" t="s">
        <v>14471</v>
      </c>
    </row>
    <row r="157" spans="1:6" ht="25.5" x14ac:dyDescent="0.2">
      <c r="A157" s="86" t="s">
        <v>14479</v>
      </c>
      <c r="B157" s="85" t="s">
        <v>14477</v>
      </c>
      <c r="C157" s="87" t="s">
        <v>151</v>
      </c>
      <c r="D157" s="84" t="s">
        <v>14462</v>
      </c>
      <c r="E157" s="86">
        <v>100</v>
      </c>
      <c r="F157" s="85" t="s">
        <v>14478</v>
      </c>
    </row>
    <row r="158" spans="1:6" ht="76.5" x14ac:dyDescent="0.2">
      <c r="A158" s="86" t="s">
        <v>14482</v>
      </c>
      <c r="B158" s="85" t="s">
        <v>14480</v>
      </c>
      <c r="C158" s="87" t="s">
        <v>151</v>
      </c>
      <c r="D158" s="84" t="s">
        <v>14462</v>
      </c>
      <c r="E158" s="86">
        <v>100</v>
      </c>
      <c r="F158" s="85" t="s">
        <v>14481</v>
      </c>
    </row>
    <row r="159" spans="1:6" ht="25.5" x14ac:dyDescent="0.2">
      <c r="A159" s="86" t="s">
        <v>14484</v>
      </c>
      <c r="B159" s="85" t="s">
        <v>14483</v>
      </c>
      <c r="C159" s="87" t="s">
        <v>151</v>
      </c>
      <c r="D159" s="84" t="s">
        <v>14462</v>
      </c>
      <c r="E159" s="86">
        <v>90</v>
      </c>
      <c r="F159" s="85" t="s">
        <v>14478</v>
      </c>
    </row>
    <row r="160" spans="1:6" ht="76.5" x14ac:dyDescent="0.2">
      <c r="A160" s="86" t="s">
        <v>14486</v>
      </c>
      <c r="B160" s="85" t="s">
        <v>14485</v>
      </c>
      <c r="C160" s="87" t="s">
        <v>151</v>
      </c>
      <c r="D160" s="84" t="s">
        <v>14462</v>
      </c>
      <c r="E160" s="86">
        <v>90</v>
      </c>
      <c r="F160" s="85" t="s">
        <v>14481</v>
      </c>
    </row>
    <row r="161" spans="1:6" ht="25.5" x14ac:dyDescent="0.2">
      <c r="A161" s="86" t="s">
        <v>14488</v>
      </c>
      <c r="B161" s="85" t="s">
        <v>14487</v>
      </c>
      <c r="C161" s="87" t="s">
        <v>151</v>
      </c>
      <c r="D161" s="84" t="s">
        <v>14462</v>
      </c>
      <c r="E161" s="86">
        <v>85</v>
      </c>
      <c r="F161" s="85" t="s">
        <v>14478</v>
      </c>
    </row>
    <row r="162" spans="1:6" ht="76.5" x14ac:dyDescent="0.2">
      <c r="A162" s="86" t="s">
        <v>14490</v>
      </c>
      <c r="B162" s="85" t="s">
        <v>14489</v>
      </c>
      <c r="C162" s="87" t="s">
        <v>151</v>
      </c>
      <c r="D162" s="84" t="s">
        <v>14462</v>
      </c>
      <c r="E162" s="86">
        <v>85</v>
      </c>
      <c r="F162" s="85" t="s">
        <v>14481</v>
      </c>
    </row>
    <row r="163" spans="1:6" ht="25.5" x14ac:dyDescent="0.2">
      <c r="A163" s="86" t="s">
        <v>14492</v>
      </c>
      <c r="B163" s="85" t="s">
        <v>14491</v>
      </c>
      <c r="C163" s="87" t="s">
        <v>151</v>
      </c>
      <c r="D163" s="84" t="s">
        <v>14462</v>
      </c>
      <c r="E163" s="86">
        <v>80</v>
      </c>
      <c r="F163" s="85" t="s">
        <v>14478</v>
      </c>
    </row>
    <row r="164" spans="1:6" ht="76.5" x14ac:dyDescent="0.2">
      <c r="A164" s="86" t="s">
        <v>14494</v>
      </c>
      <c r="B164" s="85" t="s">
        <v>14493</v>
      </c>
      <c r="C164" s="87" t="s">
        <v>151</v>
      </c>
      <c r="D164" s="84" t="s">
        <v>14462</v>
      </c>
      <c r="E164" s="86">
        <v>80</v>
      </c>
      <c r="F164" s="85" t="s">
        <v>14481</v>
      </c>
    </row>
    <row r="165" spans="1:6" ht="38.25" x14ac:dyDescent="0.2">
      <c r="A165" s="86" t="s">
        <v>14497</v>
      </c>
      <c r="B165" s="85" t="s">
        <v>14495</v>
      </c>
      <c r="C165" s="87" t="s">
        <v>151</v>
      </c>
      <c r="D165" s="84" t="s">
        <v>14462</v>
      </c>
      <c r="E165" s="86">
        <v>100</v>
      </c>
      <c r="F165" s="85" t="s">
        <v>14496</v>
      </c>
    </row>
    <row r="166" spans="1:6" ht="38.25" x14ac:dyDescent="0.2">
      <c r="A166" s="86" t="s">
        <v>14499</v>
      </c>
      <c r="B166" s="85" t="s">
        <v>14498</v>
      </c>
      <c r="C166" s="87" t="s">
        <v>151</v>
      </c>
      <c r="D166" s="84" t="s">
        <v>14462</v>
      </c>
      <c r="E166" s="86">
        <v>90</v>
      </c>
      <c r="F166" s="85" t="s">
        <v>14496</v>
      </c>
    </row>
    <row r="167" spans="1:6" ht="38.25" x14ac:dyDescent="0.2">
      <c r="A167" s="86" t="s">
        <v>14501</v>
      </c>
      <c r="B167" s="85" t="s">
        <v>14500</v>
      </c>
      <c r="C167" s="87" t="s">
        <v>151</v>
      </c>
      <c r="D167" s="84" t="s">
        <v>14462</v>
      </c>
      <c r="E167" s="86">
        <v>85</v>
      </c>
      <c r="F167" s="85" t="s">
        <v>14496</v>
      </c>
    </row>
    <row r="168" spans="1:6" ht="38.25" x14ac:dyDescent="0.2">
      <c r="A168" s="86" t="s">
        <v>14503</v>
      </c>
      <c r="B168" s="85" t="s">
        <v>14502</v>
      </c>
      <c r="C168" s="87" t="s">
        <v>151</v>
      </c>
      <c r="D168" s="84" t="s">
        <v>14462</v>
      </c>
      <c r="E168" s="86">
        <v>80</v>
      </c>
      <c r="F168" s="85" t="s">
        <v>14496</v>
      </c>
    </row>
    <row r="169" spans="1:6" ht="76.5" x14ac:dyDescent="0.2">
      <c r="A169" s="86" t="s">
        <v>14506</v>
      </c>
      <c r="B169" s="85" t="s">
        <v>14505</v>
      </c>
      <c r="C169" s="87" t="s">
        <v>151</v>
      </c>
      <c r="D169" s="84" t="s">
        <v>14504</v>
      </c>
      <c r="E169" s="86">
        <v>220.5</v>
      </c>
      <c r="F169" s="85" t="s">
        <v>14392</v>
      </c>
    </row>
    <row r="170" spans="1:6" ht="63.75" x14ac:dyDescent="0.2">
      <c r="A170" s="86" t="s">
        <v>14508</v>
      </c>
      <c r="B170" s="85" t="s">
        <v>14507</v>
      </c>
      <c r="C170" s="87" t="s">
        <v>151</v>
      </c>
      <c r="D170" s="84" t="s">
        <v>14504</v>
      </c>
      <c r="E170" s="86">
        <v>437.5</v>
      </c>
      <c r="F170" s="85" t="s">
        <v>14395</v>
      </c>
    </row>
    <row r="171" spans="1:6" ht="38.25" x14ac:dyDescent="0.2">
      <c r="A171" s="86" t="s">
        <v>14510</v>
      </c>
      <c r="B171" s="85" t="s">
        <v>14509</v>
      </c>
      <c r="C171" s="87" t="s">
        <v>151</v>
      </c>
      <c r="D171" s="84" t="s">
        <v>14504</v>
      </c>
      <c r="E171" s="86">
        <v>1832.25</v>
      </c>
      <c r="F171" s="85" t="s">
        <v>14239</v>
      </c>
    </row>
    <row r="172" spans="1:6" ht="38.25" x14ac:dyDescent="0.2">
      <c r="A172" s="86" t="s">
        <v>14512</v>
      </c>
      <c r="B172" s="85" t="s">
        <v>14511</v>
      </c>
      <c r="C172" s="87" t="s">
        <v>151</v>
      </c>
      <c r="D172" s="84" t="s">
        <v>14504</v>
      </c>
      <c r="E172" s="86">
        <v>2181.25</v>
      </c>
      <c r="F172" s="85" t="s">
        <v>14252</v>
      </c>
    </row>
    <row r="173" spans="1:6" ht="38.25" x14ac:dyDescent="0.2">
      <c r="A173" s="86" t="s">
        <v>14514</v>
      </c>
      <c r="B173" s="85" t="s">
        <v>14513</v>
      </c>
      <c r="C173" s="87" t="s">
        <v>151</v>
      </c>
      <c r="D173" s="84" t="s">
        <v>14504</v>
      </c>
      <c r="E173" s="86">
        <v>367.5</v>
      </c>
      <c r="F173" s="85" t="s">
        <v>14239</v>
      </c>
    </row>
    <row r="174" spans="1:6" ht="38.25" x14ac:dyDescent="0.2">
      <c r="A174" s="86" t="s">
        <v>14516</v>
      </c>
      <c r="B174" s="85" t="s">
        <v>14515</v>
      </c>
      <c r="C174" s="87" t="s">
        <v>151</v>
      </c>
      <c r="D174" s="84" t="s">
        <v>14504</v>
      </c>
      <c r="E174" s="86">
        <v>437.5</v>
      </c>
      <c r="F174" s="85" t="s">
        <v>14252</v>
      </c>
    </row>
    <row r="175" spans="1:6" ht="63.75" x14ac:dyDescent="0.2">
      <c r="A175" s="86" t="s">
        <v>14520</v>
      </c>
      <c r="B175" s="85" t="s">
        <v>14518</v>
      </c>
      <c r="C175" s="87" t="s">
        <v>151</v>
      </c>
      <c r="D175" s="84" t="s">
        <v>14517</v>
      </c>
      <c r="E175" s="86">
        <v>450</v>
      </c>
      <c r="F175" s="85" t="s">
        <v>14519</v>
      </c>
    </row>
    <row r="176" spans="1:6" ht="51" x14ac:dyDescent="0.2">
      <c r="A176" s="86" t="s">
        <v>14523</v>
      </c>
      <c r="B176" s="85" t="s">
        <v>14521</v>
      </c>
      <c r="C176" s="87" t="s">
        <v>151</v>
      </c>
      <c r="D176" s="84" t="s">
        <v>14517</v>
      </c>
      <c r="E176" s="86">
        <v>1125</v>
      </c>
      <c r="F176" s="85" t="s">
        <v>14522</v>
      </c>
    </row>
    <row r="177" spans="1:6" ht="25.5" x14ac:dyDescent="0.2">
      <c r="A177" s="86" t="s">
        <v>14525</v>
      </c>
      <c r="B177" s="85" t="s">
        <v>14524</v>
      </c>
      <c r="C177" s="87" t="s">
        <v>151</v>
      </c>
      <c r="D177" s="84" t="s">
        <v>14517</v>
      </c>
      <c r="E177" s="86">
        <v>750</v>
      </c>
      <c r="F177" s="85" t="s">
        <v>14272</v>
      </c>
    </row>
    <row r="178" spans="1:6" ht="25.5" x14ac:dyDescent="0.2">
      <c r="A178" s="86" t="s">
        <v>14528</v>
      </c>
      <c r="B178" s="85" t="s">
        <v>14526</v>
      </c>
      <c r="C178" s="87" t="s">
        <v>151</v>
      </c>
      <c r="D178" s="84" t="s">
        <v>14517</v>
      </c>
      <c r="E178" s="86">
        <v>1125</v>
      </c>
      <c r="F178" s="85" t="s">
        <v>14527</v>
      </c>
    </row>
    <row r="179" spans="1:6" ht="63.75" x14ac:dyDescent="0.2">
      <c r="A179" s="86" t="s">
        <v>14531</v>
      </c>
      <c r="B179" s="85" t="s">
        <v>14529</v>
      </c>
      <c r="C179" s="87" t="s">
        <v>149</v>
      </c>
      <c r="D179" s="84" t="s">
        <v>14517</v>
      </c>
      <c r="E179" s="86">
        <v>1250</v>
      </c>
      <c r="F179" s="85" t="s">
        <v>14530</v>
      </c>
    </row>
    <row r="180" spans="1:6" ht="63.75" x14ac:dyDescent="0.2">
      <c r="A180" s="86" t="s">
        <v>14533</v>
      </c>
      <c r="B180" s="85" t="s">
        <v>14532</v>
      </c>
      <c r="C180" s="87" t="s">
        <v>149</v>
      </c>
      <c r="D180" s="84" t="s">
        <v>14517</v>
      </c>
      <c r="E180" s="86">
        <v>1250</v>
      </c>
      <c r="F180" s="85" t="s">
        <v>14530</v>
      </c>
    </row>
    <row r="181" spans="1:6" ht="63.75" x14ac:dyDescent="0.2">
      <c r="A181" s="86" t="s">
        <v>14535</v>
      </c>
      <c r="B181" s="85" t="s">
        <v>14534</v>
      </c>
      <c r="C181" s="87" t="s">
        <v>149</v>
      </c>
      <c r="D181" s="84" t="s">
        <v>14517</v>
      </c>
      <c r="E181" s="86">
        <v>937.5</v>
      </c>
      <c r="F181" s="85" t="s">
        <v>14530</v>
      </c>
    </row>
    <row r="182" spans="1:6" ht="63.75" x14ac:dyDescent="0.2">
      <c r="A182" s="86" t="s">
        <v>14537</v>
      </c>
      <c r="B182" s="85" t="s">
        <v>14536</v>
      </c>
      <c r="C182" s="87" t="s">
        <v>149</v>
      </c>
      <c r="D182" s="84" t="s">
        <v>14517</v>
      </c>
      <c r="E182" s="86">
        <v>937.5</v>
      </c>
      <c r="F182" s="85" t="s">
        <v>14530</v>
      </c>
    </row>
    <row r="183" spans="1:6" ht="63.75" x14ac:dyDescent="0.2">
      <c r="A183" s="86" t="s">
        <v>14540</v>
      </c>
      <c r="B183" s="85" t="s">
        <v>14538</v>
      </c>
      <c r="C183" s="87" t="s">
        <v>149</v>
      </c>
      <c r="D183" s="84" t="s">
        <v>14517</v>
      </c>
      <c r="E183" s="86">
        <v>300</v>
      </c>
      <c r="F183" s="85" t="s">
        <v>14539</v>
      </c>
    </row>
    <row r="184" spans="1:6" ht="63.75" x14ac:dyDescent="0.2">
      <c r="A184" s="86" t="s">
        <v>14542</v>
      </c>
      <c r="B184" s="85" t="s">
        <v>14541</v>
      </c>
      <c r="C184" s="87" t="s">
        <v>149</v>
      </c>
      <c r="D184" s="84" t="s">
        <v>14517</v>
      </c>
      <c r="E184" s="86">
        <v>500</v>
      </c>
      <c r="F184" s="85" t="s">
        <v>14539</v>
      </c>
    </row>
    <row r="185" spans="1:6" ht="63.75" x14ac:dyDescent="0.2">
      <c r="A185" s="86" t="s">
        <v>14544</v>
      </c>
      <c r="B185" s="85" t="s">
        <v>14543</v>
      </c>
      <c r="C185" s="87" t="s">
        <v>149</v>
      </c>
      <c r="D185" s="84" t="s">
        <v>14517</v>
      </c>
      <c r="E185" s="86">
        <v>750</v>
      </c>
      <c r="F185" s="85" t="s">
        <v>14530</v>
      </c>
    </row>
    <row r="186" spans="1:6" ht="63.75" x14ac:dyDescent="0.2">
      <c r="A186" s="86" t="s">
        <v>14546</v>
      </c>
      <c r="B186" s="85" t="s">
        <v>14545</v>
      </c>
      <c r="C186" s="87" t="s">
        <v>149</v>
      </c>
      <c r="D186" s="84" t="s">
        <v>14517</v>
      </c>
      <c r="E186" s="86">
        <v>750</v>
      </c>
      <c r="F186" s="85" t="s">
        <v>14530</v>
      </c>
    </row>
    <row r="187" spans="1:6" ht="63.75" x14ac:dyDescent="0.2">
      <c r="A187" s="86" t="s">
        <v>14548</v>
      </c>
      <c r="B187" s="85" t="s">
        <v>14547</v>
      </c>
      <c r="C187" s="87" t="s">
        <v>149</v>
      </c>
      <c r="D187" s="84" t="s">
        <v>14517</v>
      </c>
      <c r="E187" s="86">
        <v>300</v>
      </c>
      <c r="F187" s="85" t="s">
        <v>14539</v>
      </c>
    </row>
    <row r="188" spans="1:6" ht="63.75" x14ac:dyDescent="0.2">
      <c r="A188" s="86" t="s">
        <v>14550</v>
      </c>
      <c r="B188" s="85" t="s">
        <v>14549</v>
      </c>
      <c r="C188" s="87" t="s">
        <v>149</v>
      </c>
      <c r="D188" s="84" t="s">
        <v>14517</v>
      </c>
      <c r="E188" s="86">
        <v>500</v>
      </c>
      <c r="F188" s="85" t="s">
        <v>14539</v>
      </c>
    </row>
    <row r="189" spans="1:6" ht="63.75" x14ac:dyDescent="0.2">
      <c r="A189" s="86" t="s">
        <v>14552</v>
      </c>
      <c r="B189" s="85" t="s">
        <v>14551</v>
      </c>
      <c r="C189" s="87" t="s">
        <v>149</v>
      </c>
      <c r="D189" s="84" t="s">
        <v>14517</v>
      </c>
      <c r="E189" s="86">
        <v>750</v>
      </c>
      <c r="F189" s="85" t="s">
        <v>14530</v>
      </c>
    </row>
    <row r="190" spans="1:6" ht="63.75" x14ac:dyDescent="0.2">
      <c r="A190" s="86" t="s">
        <v>14554</v>
      </c>
      <c r="B190" s="85" t="s">
        <v>14553</v>
      </c>
      <c r="C190" s="87" t="s">
        <v>149</v>
      </c>
      <c r="D190" s="84" t="s">
        <v>14517</v>
      </c>
      <c r="E190" s="86">
        <v>750</v>
      </c>
      <c r="F190" s="85" t="s">
        <v>14530</v>
      </c>
    </row>
    <row r="191" spans="1:6" ht="76.5" x14ac:dyDescent="0.2">
      <c r="A191" s="86" t="s">
        <v>14557</v>
      </c>
      <c r="B191" s="85" t="s">
        <v>14555</v>
      </c>
      <c r="C191" s="87" t="s">
        <v>151</v>
      </c>
      <c r="D191" s="84" t="s">
        <v>14517</v>
      </c>
      <c r="E191" s="86">
        <v>9000</v>
      </c>
      <c r="F191" s="85" t="s">
        <v>14556</v>
      </c>
    </row>
    <row r="192" spans="1:6" ht="76.5" x14ac:dyDescent="0.2">
      <c r="A192" s="86" t="s">
        <v>14560</v>
      </c>
      <c r="B192" s="85" t="s">
        <v>14558</v>
      </c>
      <c r="C192" s="87" t="s">
        <v>151</v>
      </c>
      <c r="D192" s="84" t="s">
        <v>14517</v>
      </c>
      <c r="E192" s="86">
        <v>25000</v>
      </c>
      <c r="F192" s="85" t="s">
        <v>14559</v>
      </c>
    </row>
    <row r="193" spans="1:6" ht="76.5" x14ac:dyDescent="0.2">
      <c r="A193" s="86" t="s">
        <v>14562</v>
      </c>
      <c r="B193" s="85" t="s">
        <v>14561</v>
      </c>
      <c r="C193" s="87" t="s">
        <v>151</v>
      </c>
      <c r="D193" s="84" t="s">
        <v>14517</v>
      </c>
      <c r="E193" s="86">
        <v>15000</v>
      </c>
      <c r="F193" s="85" t="s">
        <v>14556</v>
      </c>
    </row>
    <row r="194" spans="1:6" ht="76.5" x14ac:dyDescent="0.2">
      <c r="A194" s="86" t="s">
        <v>14564</v>
      </c>
      <c r="B194" s="85" t="s">
        <v>14563</v>
      </c>
      <c r="C194" s="87" t="s">
        <v>151</v>
      </c>
      <c r="D194" s="84" t="s">
        <v>14517</v>
      </c>
      <c r="E194" s="86">
        <v>25000</v>
      </c>
      <c r="F194" s="85" t="s">
        <v>14559</v>
      </c>
    </row>
    <row r="195" spans="1:6" ht="38.25" x14ac:dyDescent="0.2">
      <c r="A195" s="86" t="s">
        <v>14568</v>
      </c>
      <c r="B195" s="85" t="s">
        <v>14566</v>
      </c>
      <c r="C195" s="87" t="s">
        <v>151</v>
      </c>
      <c r="D195" s="84" t="s">
        <v>14565</v>
      </c>
      <c r="E195" s="86">
        <v>7371</v>
      </c>
      <c r="F195" s="85" t="s">
        <v>14567</v>
      </c>
    </row>
    <row r="196" spans="1:6" ht="38.25" x14ac:dyDescent="0.2">
      <c r="A196" s="86" t="s">
        <v>14570</v>
      </c>
      <c r="B196" s="85" t="s">
        <v>14569</v>
      </c>
      <c r="C196" s="87" t="s">
        <v>151</v>
      </c>
      <c r="D196" s="84" t="s">
        <v>14565</v>
      </c>
      <c r="E196" s="86">
        <v>14625</v>
      </c>
      <c r="F196" s="85" t="s">
        <v>14527</v>
      </c>
    </row>
    <row r="197" spans="1:6" ht="25.5" x14ac:dyDescent="0.2">
      <c r="A197" s="86" t="s">
        <v>14572</v>
      </c>
      <c r="B197" s="85" t="s">
        <v>14571</v>
      </c>
      <c r="C197" s="87" t="s">
        <v>151</v>
      </c>
      <c r="D197" s="84" t="s">
        <v>14565</v>
      </c>
      <c r="E197" s="86">
        <v>12285</v>
      </c>
      <c r="F197" s="85" t="s">
        <v>14567</v>
      </c>
    </row>
    <row r="198" spans="1:6" ht="38.25" x14ac:dyDescent="0.2">
      <c r="A198" s="86" t="s">
        <v>14574</v>
      </c>
      <c r="B198" s="85" t="s">
        <v>14573</v>
      </c>
      <c r="C198" s="87" t="s">
        <v>151</v>
      </c>
      <c r="D198" s="84" t="s">
        <v>14565</v>
      </c>
      <c r="E198" s="86">
        <v>14625</v>
      </c>
      <c r="F198" s="85" t="s">
        <v>14527</v>
      </c>
    </row>
    <row r="199" spans="1:6" ht="63.75" x14ac:dyDescent="0.2">
      <c r="A199" s="86" t="s">
        <v>14578</v>
      </c>
      <c r="B199" s="85" t="s">
        <v>14576</v>
      </c>
      <c r="C199" s="87" t="s">
        <v>151</v>
      </c>
      <c r="D199" s="84" t="s">
        <v>14575</v>
      </c>
      <c r="E199" s="86">
        <v>4.91</v>
      </c>
      <c r="F199" s="85" t="s">
        <v>14577</v>
      </c>
    </row>
    <row r="200" spans="1:6" ht="51" x14ac:dyDescent="0.2">
      <c r="A200" s="86" t="s">
        <v>14580</v>
      </c>
      <c r="B200" s="85" t="s">
        <v>14579</v>
      </c>
      <c r="C200" s="87" t="s">
        <v>151</v>
      </c>
      <c r="D200" s="84" t="s">
        <v>14575</v>
      </c>
      <c r="E200" s="86">
        <v>9.75</v>
      </c>
      <c r="F200" s="85" t="s">
        <v>14522</v>
      </c>
    </row>
    <row r="201" spans="1:6" ht="25.5" x14ac:dyDescent="0.2">
      <c r="A201" s="86" t="s">
        <v>14582</v>
      </c>
      <c r="B201" s="85" t="s">
        <v>14581</v>
      </c>
      <c r="C201" s="87" t="s">
        <v>151</v>
      </c>
      <c r="D201" s="84" t="s">
        <v>14575</v>
      </c>
      <c r="E201" s="86">
        <v>8.19</v>
      </c>
      <c r="F201" s="85" t="s">
        <v>14567</v>
      </c>
    </row>
    <row r="202" spans="1:6" ht="25.5" x14ac:dyDescent="0.2">
      <c r="A202" s="86" t="s">
        <v>14584</v>
      </c>
      <c r="B202" s="85" t="s">
        <v>14583</v>
      </c>
      <c r="C202" s="87" t="s">
        <v>151</v>
      </c>
      <c r="D202" s="84" t="s">
        <v>14575</v>
      </c>
      <c r="E202" s="86">
        <v>9.75</v>
      </c>
      <c r="F202" s="85" t="s">
        <v>14527</v>
      </c>
    </row>
    <row r="203" spans="1:6" ht="63.75" x14ac:dyDescent="0.2">
      <c r="A203" s="86" t="s">
        <v>14578</v>
      </c>
      <c r="B203" s="85" t="s">
        <v>14576</v>
      </c>
      <c r="C203" s="87" t="s">
        <v>151</v>
      </c>
      <c r="D203" s="84" t="s">
        <v>14575</v>
      </c>
      <c r="E203" s="86">
        <v>4.91</v>
      </c>
      <c r="F203" s="85" t="s">
        <v>14577</v>
      </c>
    </row>
    <row r="204" spans="1:6" ht="25.5" x14ac:dyDescent="0.2">
      <c r="A204" s="86" t="s">
        <v>14582</v>
      </c>
      <c r="B204" s="85" t="s">
        <v>14581</v>
      </c>
      <c r="C204" s="87" t="s">
        <v>151</v>
      </c>
      <c r="D204" s="84" t="s">
        <v>14575</v>
      </c>
      <c r="E204" s="86">
        <v>8.19</v>
      </c>
      <c r="F204" s="85" t="s">
        <v>14567</v>
      </c>
    </row>
    <row r="205" spans="1:6" ht="25.5" x14ac:dyDescent="0.2">
      <c r="A205" s="86" t="s">
        <v>14584</v>
      </c>
      <c r="B205" s="85" t="s">
        <v>14583</v>
      </c>
      <c r="C205" s="87" t="s">
        <v>151</v>
      </c>
      <c r="D205" s="84" t="s">
        <v>14575</v>
      </c>
      <c r="E205" s="86">
        <v>9.75</v>
      </c>
      <c r="F205" s="85" t="s">
        <v>14527</v>
      </c>
    </row>
    <row r="206" spans="1:6" ht="25.5" x14ac:dyDescent="0.2">
      <c r="A206" s="86" t="s">
        <v>14586</v>
      </c>
      <c r="B206" s="85" t="s">
        <v>14585</v>
      </c>
      <c r="C206" s="87" t="s">
        <v>151</v>
      </c>
      <c r="D206" s="84" t="s">
        <v>14575</v>
      </c>
      <c r="E206" s="86">
        <v>735</v>
      </c>
      <c r="F206" s="85" t="s">
        <v>14567</v>
      </c>
    </row>
    <row r="207" spans="1:6" ht="76.5" x14ac:dyDescent="0.2">
      <c r="A207" s="86" t="s">
        <v>14589</v>
      </c>
      <c r="B207" s="85" t="s">
        <v>14587</v>
      </c>
      <c r="C207" s="87" t="s">
        <v>151</v>
      </c>
      <c r="D207" s="84" t="s">
        <v>14575</v>
      </c>
      <c r="E207" s="86">
        <v>441</v>
      </c>
      <c r="F207" s="85" t="s">
        <v>14588</v>
      </c>
    </row>
    <row r="208" spans="1:6" ht="25.5" x14ac:dyDescent="0.2">
      <c r="A208" s="86" t="s">
        <v>14586</v>
      </c>
      <c r="B208" s="85" t="s">
        <v>14585</v>
      </c>
      <c r="C208" s="87" t="s">
        <v>151</v>
      </c>
      <c r="D208" s="84" t="s">
        <v>14575</v>
      </c>
      <c r="E208" s="86">
        <v>735</v>
      </c>
      <c r="F208" s="85" t="s">
        <v>14567</v>
      </c>
    </row>
    <row r="209" spans="1:6" ht="63.75" x14ac:dyDescent="0.2">
      <c r="A209" s="86" t="s">
        <v>14592</v>
      </c>
      <c r="B209" s="85" t="s">
        <v>14590</v>
      </c>
      <c r="C209" s="87" t="s">
        <v>151</v>
      </c>
      <c r="D209" s="84" t="s">
        <v>14575</v>
      </c>
      <c r="E209" s="86">
        <v>835</v>
      </c>
      <c r="F209" s="85" t="s">
        <v>14591</v>
      </c>
    </row>
    <row r="210" spans="1:6" ht="25.5" x14ac:dyDescent="0.2">
      <c r="A210" s="86" t="s">
        <v>14595</v>
      </c>
      <c r="B210" s="85" t="s">
        <v>14593</v>
      </c>
      <c r="C210" s="87" t="s">
        <v>151</v>
      </c>
      <c r="D210" s="84" t="s">
        <v>14575</v>
      </c>
      <c r="E210" s="86">
        <v>835</v>
      </c>
      <c r="F210" s="85" t="s">
        <v>14594</v>
      </c>
    </row>
    <row r="211" spans="1:6" ht="102" x14ac:dyDescent="0.2">
      <c r="A211" s="86" t="s">
        <v>14598</v>
      </c>
      <c r="B211" s="85" t="s">
        <v>14596</v>
      </c>
      <c r="C211" s="87" t="s">
        <v>151</v>
      </c>
      <c r="D211" s="84" t="s">
        <v>14575</v>
      </c>
      <c r="E211" s="86">
        <v>357.84</v>
      </c>
      <c r="F211" s="85" t="s">
        <v>14597</v>
      </c>
    </row>
    <row r="212" spans="1:6" ht="89.25" x14ac:dyDescent="0.2">
      <c r="A212" s="86" t="s">
        <v>14601</v>
      </c>
      <c r="B212" s="85" t="s">
        <v>14599</v>
      </c>
      <c r="C212" s="87" t="s">
        <v>151</v>
      </c>
      <c r="D212" s="84" t="s">
        <v>14575</v>
      </c>
      <c r="E212" s="86">
        <v>710</v>
      </c>
      <c r="F212" s="85" t="s">
        <v>14600</v>
      </c>
    </row>
    <row r="213" spans="1:6" ht="76.5" x14ac:dyDescent="0.2">
      <c r="A213" s="86" t="s">
        <v>14604</v>
      </c>
      <c r="B213" s="85" t="s">
        <v>14602</v>
      </c>
      <c r="C213" s="87" t="s">
        <v>151</v>
      </c>
      <c r="D213" s="84" t="s">
        <v>14575</v>
      </c>
      <c r="E213" s="86">
        <v>596.4</v>
      </c>
      <c r="F213" s="85" t="s">
        <v>14603</v>
      </c>
    </row>
    <row r="214" spans="1:6" ht="63.75" x14ac:dyDescent="0.2">
      <c r="A214" s="86" t="s">
        <v>14607</v>
      </c>
      <c r="B214" s="85" t="s">
        <v>14605</v>
      </c>
      <c r="C214" s="87" t="s">
        <v>151</v>
      </c>
      <c r="D214" s="84" t="s">
        <v>14575</v>
      </c>
      <c r="E214" s="86">
        <v>710</v>
      </c>
      <c r="F214" s="85" t="s">
        <v>14606</v>
      </c>
    </row>
    <row r="215" spans="1:6" ht="63.75" x14ac:dyDescent="0.2">
      <c r="A215" s="86" t="s">
        <v>14609</v>
      </c>
      <c r="B215" s="85" t="s">
        <v>14608</v>
      </c>
      <c r="C215" s="87" t="s">
        <v>151</v>
      </c>
      <c r="D215" s="84" t="s">
        <v>14575</v>
      </c>
      <c r="E215" s="86">
        <v>630</v>
      </c>
      <c r="F215" s="85" t="s">
        <v>14577</v>
      </c>
    </row>
    <row r="216" spans="1:6" ht="51" x14ac:dyDescent="0.2">
      <c r="A216" s="86" t="s">
        <v>14611</v>
      </c>
      <c r="B216" s="85" t="s">
        <v>14610</v>
      </c>
      <c r="C216" s="87" t="s">
        <v>151</v>
      </c>
      <c r="D216" s="84" t="s">
        <v>14575</v>
      </c>
      <c r="E216" s="86">
        <v>1250</v>
      </c>
      <c r="F216" s="85" t="s">
        <v>14522</v>
      </c>
    </row>
    <row r="217" spans="1:6" ht="25.5" x14ac:dyDescent="0.2">
      <c r="A217" s="86" t="s">
        <v>14613</v>
      </c>
      <c r="B217" s="85" t="s">
        <v>14612</v>
      </c>
      <c r="C217" s="87" t="s">
        <v>151</v>
      </c>
      <c r="D217" s="84" t="s">
        <v>14575</v>
      </c>
      <c r="E217" s="86">
        <v>1050</v>
      </c>
      <c r="F217" s="85" t="s">
        <v>14567</v>
      </c>
    </row>
    <row r="218" spans="1:6" ht="25.5" x14ac:dyDescent="0.2">
      <c r="A218" s="86" t="s">
        <v>14615</v>
      </c>
      <c r="B218" s="85" t="s">
        <v>14614</v>
      </c>
      <c r="C218" s="87" t="s">
        <v>151</v>
      </c>
      <c r="D218" s="84" t="s">
        <v>14575</v>
      </c>
      <c r="E218" s="86">
        <v>1250</v>
      </c>
      <c r="F218" s="85" t="s">
        <v>14527</v>
      </c>
    </row>
    <row r="219" spans="1:6" ht="63.75" x14ac:dyDescent="0.2">
      <c r="A219" s="86" t="s">
        <v>14578</v>
      </c>
      <c r="B219" s="85" t="s">
        <v>14576</v>
      </c>
      <c r="C219" s="87" t="s">
        <v>151</v>
      </c>
      <c r="D219" s="84" t="s">
        <v>14575</v>
      </c>
      <c r="E219" s="86">
        <v>4.91</v>
      </c>
      <c r="F219" s="85" t="s">
        <v>14577</v>
      </c>
    </row>
    <row r="220" spans="1:6" ht="51" x14ac:dyDescent="0.2">
      <c r="A220" s="86" t="s">
        <v>14580</v>
      </c>
      <c r="B220" s="85" t="s">
        <v>14579</v>
      </c>
      <c r="C220" s="87" t="s">
        <v>151</v>
      </c>
      <c r="D220" s="84" t="s">
        <v>14575</v>
      </c>
      <c r="E220" s="86">
        <v>9.75</v>
      </c>
      <c r="F220" s="85" t="s">
        <v>14522</v>
      </c>
    </row>
    <row r="221" spans="1:6" ht="25.5" x14ac:dyDescent="0.2">
      <c r="A221" s="86" t="s">
        <v>14582</v>
      </c>
      <c r="B221" s="85" t="s">
        <v>14581</v>
      </c>
      <c r="C221" s="87" t="s">
        <v>151</v>
      </c>
      <c r="D221" s="84" t="s">
        <v>14575</v>
      </c>
      <c r="E221" s="86">
        <v>8.19</v>
      </c>
      <c r="F221" s="85" t="s">
        <v>14567</v>
      </c>
    </row>
    <row r="222" spans="1:6" ht="25.5" x14ac:dyDescent="0.2">
      <c r="A222" s="86" t="s">
        <v>14584</v>
      </c>
      <c r="B222" s="85" t="s">
        <v>14583</v>
      </c>
      <c r="C222" s="87" t="s">
        <v>151</v>
      </c>
      <c r="D222" s="84" t="s">
        <v>14575</v>
      </c>
      <c r="E222" s="86">
        <v>9.75</v>
      </c>
      <c r="F222" s="85" t="s">
        <v>14527</v>
      </c>
    </row>
    <row r="223" spans="1:6" ht="102" x14ac:dyDescent="0.2">
      <c r="A223" s="86" t="s">
        <v>14598</v>
      </c>
      <c r="B223" s="85" t="s">
        <v>14596</v>
      </c>
      <c r="C223" s="87" t="s">
        <v>151</v>
      </c>
      <c r="D223" s="84" t="s">
        <v>14575</v>
      </c>
      <c r="E223" s="86">
        <v>357.84</v>
      </c>
      <c r="F223" s="85" t="s">
        <v>14597</v>
      </c>
    </row>
    <row r="224" spans="1:6" ht="89.25" x14ac:dyDescent="0.2">
      <c r="A224" s="86" t="s">
        <v>14601</v>
      </c>
      <c r="B224" s="85" t="s">
        <v>14599</v>
      </c>
      <c r="C224" s="87" t="s">
        <v>151</v>
      </c>
      <c r="D224" s="84" t="s">
        <v>14575</v>
      </c>
      <c r="E224" s="86">
        <v>710</v>
      </c>
      <c r="F224" s="85" t="s">
        <v>14600</v>
      </c>
    </row>
    <row r="225" spans="1:6" ht="76.5" x14ac:dyDescent="0.2">
      <c r="A225" s="86" t="s">
        <v>14604</v>
      </c>
      <c r="B225" s="85" t="s">
        <v>14602</v>
      </c>
      <c r="C225" s="87" t="s">
        <v>151</v>
      </c>
      <c r="D225" s="84" t="s">
        <v>14575</v>
      </c>
      <c r="E225" s="86">
        <v>596.4</v>
      </c>
      <c r="F225" s="85" t="s">
        <v>14603</v>
      </c>
    </row>
    <row r="226" spans="1:6" ht="63.75" x14ac:dyDescent="0.2">
      <c r="A226" s="86" t="s">
        <v>14607</v>
      </c>
      <c r="B226" s="85" t="s">
        <v>14605</v>
      </c>
      <c r="C226" s="87" t="s">
        <v>151</v>
      </c>
      <c r="D226" s="84" t="s">
        <v>14575</v>
      </c>
      <c r="E226" s="86">
        <v>710</v>
      </c>
      <c r="F226" s="85" t="s">
        <v>14606</v>
      </c>
    </row>
    <row r="227" spans="1:6" ht="63.75" x14ac:dyDescent="0.2">
      <c r="A227" s="86" t="s">
        <v>14578</v>
      </c>
      <c r="B227" s="85" t="s">
        <v>14576</v>
      </c>
      <c r="C227" s="87" t="s">
        <v>151</v>
      </c>
      <c r="D227" s="84" t="s">
        <v>14575</v>
      </c>
      <c r="E227" s="86">
        <v>4.91</v>
      </c>
      <c r="F227" s="85" t="s">
        <v>14577</v>
      </c>
    </row>
    <row r="228" spans="1:6" ht="25.5" x14ac:dyDescent="0.2">
      <c r="A228" s="86" t="s">
        <v>14582</v>
      </c>
      <c r="B228" s="85" t="s">
        <v>14581</v>
      </c>
      <c r="C228" s="87" t="s">
        <v>151</v>
      </c>
      <c r="D228" s="84" t="s">
        <v>14575</v>
      </c>
      <c r="E228" s="86">
        <v>8.19</v>
      </c>
      <c r="F228" s="85" t="s">
        <v>14567</v>
      </c>
    </row>
    <row r="229" spans="1:6" ht="25.5" x14ac:dyDescent="0.2">
      <c r="A229" s="86" t="s">
        <v>14584</v>
      </c>
      <c r="B229" s="85" t="s">
        <v>14583</v>
      </c>
      <c r="C229" s="87" t="s">
        <v>151</v>
      </c>
      <c r="D229" s="84" t="s">
        <v>14575</v>
      </c>
      <c r="E229" s="86">
        <v>9.75</v>
      </c>
      <c r="F229" s="85" t="s">
        <v>14527</v>
      </c>
    </row>
    <row r="230" spans="1:6" ht="76.5" x14ac:dyDescent="0.2">
      <c r="A230" s="86" t="s">
        <v>14618</v>
      </c>
      <c r="B230" s="85" t="s">
        <v>14617</v>
      </c>
      <c r="C230" s="87" t="s">
        <v>151</v>
      </c>
      <c r="D230" s="84" t="s">
        <v>14616</v>
      </c>
      <c r="E230" s="86">
        <v>3150</v>
      </c>
      <c r="F230" s="85" t="s">
        <v>14392</v>
      </c>
    </row>
    <row r="231" spans="1:6" ht="63.75" x14ac:dyDescent="0.2">
      <c r="A231" s="86" t="s">
        <v>14620</v>
      </c>
      <c r="B231" s="85" t="s">
        <v>14619</v>
      </c>
      <c r="C231" s="87" t="s">
        <v>151</v>
      </c>
      <c r="D231" s="84" t="s">
        <v>14616</v>
      </c>
      <c r="E231" s="86">
        <v>6250</v>
      </c>
      <c r="F231" s="85" t="s">
        <v>14395</v>
      </c>
    </row>
    <row r="232" spans="1:6" ht="38.25" x14ac:dyDescent="0.2">
      <c r="A232" s="86" t="s">
        <v>14622</v>
      </c>
      <c r="B232" s="85" t="s">
        <v>14621</v>
      </c>
      <c r="C232" s="87" t="s">
        <v>151</v>
      </c>
      <c r="D232" s="84" t="s">
        <v>14616</v>
      </c>
      <c r="E232" s="86">
        <v>5250</v>
      </c>
      <c r="F232" s="85" t="s">
        <v>14239</v>
      </c>
    </row>
    <row r="233" spans="1:6" ht="25.5" x14ac:dyDescent="0.2">
      <c r="A233" s="86" t="s">
        <v>14624</v>
      </c>
      <c r="B233" s="85" t="s">
        <v>14623</v>
      </c>
      <c r="C233" s="87" t="s">
        <v>151</v>
      </c>
      <c r="D233" s="84" t="s">
        <v>14616</v>
      </c>
      <c r="E233" s="86">
        <v>6250</v>
      </c>
      <c r="F233" s="85" t="s">
        <v>14252</v>
      </c>
    </row>
    <row r="234" spans="1:6" ht="76.5" x14ac:dyDescent="0.2">
      <c r="A234" s="86" t="s">
        <v>14626</v>
      </c>
      <c r="B234" s="85" t="s">
        <v>14625</v>
      </c>
      <c r="C234" s="87" t="s">
        <v>151</v>
      </c>
      <c r="D234" s="84" t="s">
        <v>14616</v>
      </c>
      <c r="E234" s="86">
        <v>315</v>
      </c>
      <c r="F234" s="85" t="s">
        <v>14392</v>
      </c>
    </row>
    <row r="235" spans="1:6" ht="63.75" x14ac:dyDescent="0.2">
      <c r="A235" s="86" t="s">
        <v>14628</v>
      </c>
      <c r="B235" s="85" t="s">
        <v>14627</v>
      </c>
      <c r="C235" s="87" t="s">
        <v>151</v>
      </c>
      <c r="D235" s="84" t="s">
        <v>14616</v>
      </c>
      <c r="E235" s="86">
        <v>625</v>
      </c>
      <c r="F235" s="85" t="s">
        <v>14395</v>
      </c>
    </row>
    <row r="236" spans="1:6" ht="38.25" x14ac:dyDescent="0.2">
      <c r="A236" s="86" t="s">
        <v>14630</v>
      </c>
      <c r="B236" s="85" t="s">
        <v>14629</v>
      </c>
      <c r="C236" s="87" t="s">
        <v>151</v>
      </c>
      <c r="D236" s="84" t="s">
        <v>14616</v>
      </c>
      <c r="E236" s="86">
        <v>525</v>
      </c>
      <c r="F236" s="85" t="s">
        <v>14239</v>
      </c>
    </row>
    <row r="237" spans="1:6" ht="25.5" x14ac:dyDescent="0.2">
      <c r="A237" s="86" t="s">
        <v>14632</v>
      </c>
      <c r="B237" s="85" t="s">
        <v>14631</v>
      </c>
      <c r="C237" s="87" t="s">
        <v>151</v>
      </c>
      <c r="D237" s="84" t="s">
        <v>14616</v>
      </c>
      <c r="E237" s="86">
        <v>625</v>
      </c>
      <c r="F237" s="85" t="s">
        <v>14252</v>
      </c>
    </row>
    <row r="238" spans="1:6" ht="76.5" x14ac:dyDescent="0.2">
      <c r="A238" s="86" t="s">
        <v>14634</v>
      </c>
      <c r="B238" s="85" t="s">
        <v>14633</v>
      </c>
      <c r="C238" s="87" t="s">
        <v>151</v>
      </c>
      <c r="D238" s="84" t="s">
        <v>14616</v>
      </c>
      <c r="E238" s="86">
        <v>189</v>
      </c>
      <c r="F238" s="85" t="s">
        <v>14392</v>
      </c>
    </row>
    <row r="239" spans="1:6" ht="63.75" x14ac:dyDescent="0.2">
      <c r="A239" s="86" t="s">
        <v>14636</v>
      </c>
      <c r="B239" s="85" t="s">
        <v>14635</v>
      </c>
      <c r="C239" s="87" t="s">
        <v>151</v>
      </c>
      <c r="D239" s="84" t="s">
        <v>14616</v>
      </c>
      <c r="E239" s="86">
        <v>375</v>
      </c>
      <c r="F239" s="85" t="s">
        <v>14395</v>
      </c>
    </row>
    <row r="240" spans="1:6" ht="51" x14ac:dyDescent="0.2">
      <c r="A240" s="86" t="s">
        <v>14639</v>
      </c>
      <c r="B240" s="85" t="s">
        <v>14637</v>
      </c>
      <c r="C240" s="87" t="s">
        <v>151</v>
      </c>
      <c r="D240" s="84" t="s">
        <v>14616</v>
      </c>
      <c r="E240" s="86">
        <v>315</v>
      </c>
      <c r="F240" s="85" t="s">
        <v>14638</v>
      </c>
    </row>
    <row r="241" spans="1:6" ht="51" x14ac:dyDescent="0.2">
      <c r="A241" s="86" t="s">
        <v>14641</v>
      </c>
      <c r="B241" s="85" t="s">
        <v>14640</v>
      </c>
      <c r="C241" s="87" t="s">
        <v>151</v>
      </c>
      <c r="D241" s="84" t="s">
        <v>14616</v>
      </c>
      <c r="E241" s="86">
        <v>375</v>
      </c>
      <c r="F241" s="85" t="s">
        <v>14252</v>
      </c>
    </row>
    <row r="242" spans="1:6" ht="76.5" x14ac:dyDescent="0.2">
      <c r="A242" s="86" t="s">
        <v>14643</v>
      </c>
      <c r="B242" s="85" t="s">
        <v>14642</v>
      </c>
      <c r="C242" s="87" t="s">
        <v>151</v>
      </c>
      <c r="D242" s="84" t="s">
        <v>14616</v>
      </c>
      <c r="E242" s="86">
        <v>1890</v>
      </c>
      <c r="F242" s="85" t="s">
        <v>14392</v>
      </c>
    </row>
    <row r="243" spans="1:6" ht="63.75" x14ac:dyDescent="0.2">
      <c r="A243" s="86" t="s">
        <v>14645</v>
      </c>
      <c r="B243" s="85" t="s">
        <v>14644</v>
      </c>
      <c r="C243" s="87" t="s">
        <v>151</v>
      </c>
      <c r="D243" s="84" t="s">
        <v>14616</v>
      </c>
      <c r="E243" s="86">
        <v>3750</v>
      </c>
      <c r="F243" s="85" t="s">
        <v>14395</v>
      </c>
    </row>
    <row r="244" spans="1:6" ht="51" x14ac:dyDescent="0.2">
      <c r="A244" s="86" t="s">
        <v>14647</v>
      </c>
      <c r="B244" s="85" t="s">
        <v>14646</v>
      </c>
      <c r="C244" s="87" t="s">
        <v>151</v>
      </c>
      <c r="D244" s="84" t="s">
        <v>14616</v>
      </c>
      <c r="E244" s="86">
        <v>3150</v>
      </c>
      <c r="F244" s="85" t="s">
        <v>14239</v>
      </c>
    </row>
    <row r="245" spans="1:6" ht="51" x14ac:dyDescent="0.2">
      <c r="A245" s="86" t="s">
        <v>14649</v>
      </c>
      <c r="B245" s="85" t="s">
        <v>14648</v>
      </c>
      <c r="C245" s="87" t="s">
        <v>151</v>
      </c>
      <c r="D245" s="84" t="s">
        <v>14616</v>
      </c>
      <c r="E245" s="86">
        <v>3750</v>
      </c>
      <c r="F245" s="85" t="s">
        <v>14252</v>
      </c>
    </row>
    <row r="246" spans="1:6" ht="76.5" x14ac:dyDescent="0.2">
      <c r="A246" s="86" t="s">
        <v>14651</v>
      </c>
      <c r="B246" s="85" t="s">
        <v>14650</v>
      </c>
      <c r="C246" s="87" t="s">
        <v>151</v>
      </c>
      <c r="D246" s="84" t="s">
        <v>14616</v>
      </c>
      <c r="E246" s="86">
        <v>315</v>
      </c>
      <c r="F246" s="85" t="s">
        <v>14392</v>
      </c>
    </row>
    <row r="247" spans="1:6" ht="63.75" x14ac:dyDescent="0.2">
      <c r="A247" s="86" t="s">
        <v>14653</v>
      </c>
      <c r="B247" s="85" t="s">
        <v>14652</v>
      </c>
      <c r="C247" s="87" t="s">
        <v>151</v>
      </c>
      <c r="D247" s="84" t="s">
        <v>14616</v>
      </c>
      <c r="E247" s="86">
        <v>625</v>
      </c>
      <c r="F247" s="85" t="s">
        <v>14395</v>
      </c>
    </row>
    <row r="248" spans="1:6" ht="38.25" x14ac:dyDescent="0.2">
      <c r="A248" s="86" t="s">
        <v>14655</v>
      </c>
      <c r="B248" s="85" t="s">
        <v>14654</v>
      </c>
      <c r="C248" s="87" t="s">
        <v>151</v>
      </c>
      <c r="D248" s="84" t="s">
        <v>14616</v>
      </c>
      <c r="E248" s="86">
        <v>525</v>
      </c>
      <c r="F248" s="85" t="s">
        <v>14239</v>
      </c>
    </row>
    <row r="249" spans="1:6" ht="25.5" x14ac:dyDescent="0.2">
      <c r="A249" s="86" t="s">
        <v>14657</v>
      </c>
      <c r="B249" s="85" t="s">
        <v>14656</v>
      </c>
      <c r="C249" s="87" t="s">
        <v>151</v>
      </c>
      <c r="D249" s="84" t="s">
        <v>14616</v>
      </c>
      <c r="E249" s="86">
        <v>625</v>
      </c>
      <c r="F249" s="85" t="s">
        <v>14252</v>
      </c>
    </row>
    <row r="250" spans="1:6" ht="76.5" x14ac:dyDescent="0.2">
      <c r="A250" s="86" t="s">
        <v>14659</v>
      </c>
      <c r="B250" s="85" t="s">
        <v>14658</v>
      </c>
      <c r="C250" s="87" t="s">
        <v>151</v>
      </c>
      <c r="D250" s="84" t="s">
        <v>14616</v>
      </c>
      <c r="E250" s="86">
        <v>126</v>
      </c>
      <c r="F250" s="85" t="s">
        <v>14392</v>
      </c>
    </row>
    <row r="251" spans="1:6" ht="63.75" x14ac:dyDescent="0.2">
      <c r="A251" s="86" t="s">
        <v>14661</v>
      </c>
      <c r="B251" s="85" t="s">
        <v>14660</v>
      </c>
      <c r="C251" s="87" t="s">
        <v>151</v>
      </c>
      <c r="D251" s="84" t="s">
        <v>14616</v>
      </c>
      <c r="E251" s="86">
        <v>250</v>
      </c>
      <c r="F251" s="85" t="s">
        <v>14395</v>
      </c>
    </row>
    <row r="252" spans="1:6" ht="51" x14ac:dyDescent="0.2">
      <c r="A252" s="86" t="s">
        <v>14663</v>
      </c>
      <c r="B252" s="85" t="s">
        <v>14662</v>
      </c>
      <c r="C252" s="87" t="s">
        <v>151</v>
      </c>
      <c r="D252" s="84" t="s">
        <v>14616</v>
      </c>
      <c r="E252" s="86">
        <v>210</v>
      </c>
      <c r="F252" s="85" t="s">
        <v>14239</v>
      </c>
    </row>
    <row r="253" spans="1:6" ht="51" x14ac:dyDescent="0.2">
      <c r="A253" s="86" t="s">
        <v>14665</v>
      </c>
      <c r="B253" s="85" t="s">
        <v>14664</v>
      </c>
      <c r="C253" s="87" t="s">
        <v>151</v>
      </c>
      <c r="D253" s="84" t="s">
        <v>14616</v>
      </c>
      <c r="E253" s="86">
        <v>250</v>
      </c>
      <c r="F253" s="85" t="s">
        <v>14252</v>
      </c>
    </row>
    <row r="254" spans="1:6" ht="76.5" x14ac:dyDescent="0.2">
      <c r="A254" s="86" t="s">
        <v>14667</v>
      </c>
      <c r="B254" s="85" t="s">
        <v>14666</v>
      </c>
      <c r="C254" s="87" t="s">
        <v>151</v>
      </c>
      <c r="D254" s="84" t="s">
        <v>14616</v>
      </c>
      <c r="E254" s="86">
        <v>1260</v>
      </c>
      <c r="F254" s="85" t="s">
        <v>14392</v>
      </c>
    </row>
    <row r="255" spans="1:6" ht="63.75" x14ac:dyDescent="0.2">
      <c r="A255" s="86" t="s">
        <v>14669</v>
      </c>
      <c r="B255" s="85" t="s">
        <v>14668</v>
      </c>
      <c r="C255" s="87" t="s">
        <v>151</v>
      </c>
      <c r="D255" s="84" t="s">
        <v>14616</v>
      </c>
      <c r="E255" s="86">
        <v>2500</v>
      </c>
      <c r="F255" s="85" t="s">
        <v>14395</v>
      </c>
    </row>
    <row r="256" spans="1:6" ht="51" x14ac:dyDescent="0.2">
      <c r="A256" s="86" t="s">
        <v>14671</v>
      </c>
      <c r="B256" s="85" t="s">
        <v>14670</v>
      </c>
      <c r="C256" s="87" t="s">
        <v>151</v>
      </c>
      <c r="D256" s="84" t="s">
        <v>14616</v>
      </c>
      <c r="E256" s="86">
        <v>2100</v>
      </c>
      <c r="F256" s="85" t="s">
        <v>14239</v>
      </c>
    </row>
    <row r="257" spans="1:6" ht="51" x14ac:dyDescent="0.2">
      <c r="A257" s="86" t="s">
        <v>14673</v>
      </c>
      <c r="B257" s="85" t="s">
        <v>14672</v>
      </c>
      <c r="C257" s="87" t="s">
        <v>151</v>
      </c>
      <c r="D257" s="84" t="s">
        <v>14616</v>
      </c>
      <c r="E257" s="86">
        <v>2500</v>
      </c>
      <c r="F257" s="85" t="s">
        <v>14252</v>
      </c>
    </row>
    <row r="258" spans="1:6" ht="76.5" x14ac:dyDescent="0.2">
      <c r="A258" s="86" t="s">
        <v>14675</v>
      </c>
      <c r="B258" s="85" t="s">
        <v>14674</v>
      </c>
      <c r="C258" s="87" t="s">
        <v>151</v>
      </c>
      <c r="D258" s="84" t="s">
        <v>14616</v>
      </c>
      <c r="E258" s="86">
        <v>1890</v>
      </c>
      <c r="F258" s="85" t="s">
        <v>14392</v>
      </c>
    </row>
    <row r="259" spans="1:6" ht="63.75" x14ac:dyDescent="0.2">
      <c r="A259" s="86" t="s">
        <v>14677</v>
      </c>
      <c r="B259" s="85" t="s">
        <v>14676</v>
      </c>
      <c r="C259" s="87" t="s">
        <v>151</v>
      </c>
      <c r="D259" s="84" t="s">
        <v>14616</v>
      </c>
      <c r="E259" s="86">
        <v>3750</v>
      </c>
      <c r="F259" s="85" t="s">
        <v>14395</v>
      </c>
    </row>
    <row r="260" spans="1:6" ht="38.25" x14ac:dyDescent="0.2">
      <c r="A260" s="86" t="s">
        <v>14679</v>
      </c>
      <c r="B260" s="85" t="s">
        <v>14678</v>
      </c>
      <c r="C260" s="87" t="s">
        <v>151</v>
      </c>
      <c r="D260" s="84" t="s">
        <v>14616</v>
      </c>
      <c r="E260" s="86">
        <v>3150</v>
      </c>
      <c r="F260" s="85" t="s">
        <v>14239</v>
      </c>
    </row>
    <row r="261" spans="1:6" ht="25.5" x14ac:dyDescent="0.2">
      <c r="A261" s="86" t="s">
        <v>14681</v>
      </c>
      <c r="B261" s="85" t="s">
        <v>14680</v>
      </c>
      <c r="C261" s="87" t="s">
        <v>151</v>
      </c>
      <c r="D261" s="84" t="s">
        <v>14616</v>
      </c>
      <c r="E261" s="86">
        <v>3750</v>
      </c>
      <c r="F261" s="85" t="s">
        <v>14252</v>
      </c>
    </row>
    <row r="262" spans="1:6" ht="76.5" x14ac:dyDescent="0.2">
      <c r="A262" s="86" t="s">
        <v>14683</v>
      </c>
      <c r="B262" s="85" t="s">
        <v>14682</v>
      </c>
      <c r="C262" s="87" t="s">
        <v>151</v>
      </c>
      <c r="D262" s="84" t="s">
        <v>14616</v>
      </c>
      <c r="E262" s="86">
        <v>189</v>
      </c>
      <c r="F262" s="85" t="s">
        <v>14392</v>
      </c>
    </row>
    <row r="263" spans="1:6" ht="63.75" x14ac:dyDescent="0.2">
      <c r="A263" s="86" t="s">
        <v>14685</v>
      </c>
      <c r="B263" s="85" t="s">
        <v>14684</v>
      </c>
      <c r="C263" s="87" t="s">
        <v>151</v>
      </c>
      <c r="D263" s="84" t="s">
        <v>14616</v>
      </c>
      <c r="E263" s="86">
        <v>375</v>
      </c>
      <c r="F263" s="85" t="s">
        <v>14395</v>
      </c>
    </row>
    <row r="264" spans="1:6" ht="38.25" x14ac:dyDescent="0.2">
      <c r="A264" s="86" t="s">
        <v>14687</v>
      </c>
      <c r="B264" s="85" t="s">
        <v>14686</v>
      </c>
      <c r="C264" s="87" t="s">
        <v>151</v>
      </c>
      <c r="D264" s="84" t="s">
        <v>14616</v>
      </c>
      <c r="E264" s="86">
        <v>315</v>
      </c>
      <c r="F264" s="85" t="s">
        <v>14239</v>
      </c>
    </row>
    <row r="265" spans="1:6" ht="38.25" x14ac:dyDescent="0.2">
      <c r="A265" s="86" t="s">
        <v>14689</v>
      </c>
      <c r="B265" s="85" t="s">
        <v>14688</v>
      </c>
      <c r="C265" s="87" t="s">
        <v>151</v>
      </c>
      <c r="D265" s="84" t="s">
        <v>14616</v>
      </c>
      <c r="E265" s="86">
        <v>375</v>
      </c>
      <c r="F265" s="85" t="s">
        <v>14252</v>
      </c>
    </row>
    <row r="266" spans="1:6" ht="76.5" x14ac:dyDescent="0.2">
      <c r="A266" s="86" t="s">
        <v>14691</v>
      </c>
      <c r="B266" s="85" t="s">
        <v>14690</v>
      </c>
      <c r="C266" s="87" t="s">
        <v>151</v>
      </c>
      <c r="D266" s="84" t="s">
        <v>14616</v>
      </c>
      <c r="E266" s="86">
        <v>189</v>
      </c>
      <c r="F266" s="85" t="s">
        <v>14392</v>
      </c>
    </row>
    <row r="267" spans="1:6" ht="63.75" x14ac:dyDescent="0.2">
      <c r="A267" s="86" t="s">
        <v>14693</v>
      </c>
      <c r="B267" s="85" t="s">
        <v>14692</v>
      </c>
      <c r="C267" s="87" t="s">
        <v>151</v>
      </c>
      <c r="D267" s="84" t="s">
        <v>14616</v>
      </c>
      <c r="E267" s="86">
        <v>375</v>
      </c>
      <c r="F267" s="85" t="s">
        <v>14395</v>
      </c>
    </row>
    <row r="268" spans="1:6" ht="38.25" x14ac:dyDescent="0.2">
      <c r="A268" s="86" t="s">
        <v>14695</v>
      </c>
      <c r="B268" s="85" t="s">
        <v>14694</v>
      </c>
      <c r="C268" s="87" t="s">
        <v>151</v>
      </c>
      <c r="D268" s="84" t="s">
        <v>14616</v>
      </c>
      <c r="E268" s="86">
        <v>315</v>
      </c>
      <c r="F268" s="85" t="s">
        <v>14239</v>
      </c>
    </row>
    <row r="269" spans="1:6" ht="25.5" x14ac:dyDescent="0.2">
      <c r="A269" s="86" t="s">
        <v>14697</v>
      </c>
      <c r="B269" s="85" t="s">
        <v>14696</v>
      </c>
      <c r="C269" s="87" t="s">
        <v>151</v>
      </c>
      <c r="D269" s="84" t="s">
        <v>14616</v>
      </c>
      <c r="E269" s="86">
        <v>375</v>
      </c>
      <c r="F269" s="85" t="s">
        <v>14252</v>
      </c>
    </row>
    <row r="270" spans="1:6" ht="89.25" x14ac:dyDescent="0.2">
      <c r="A270" s="86" t="s">
        <v>14701</v>
      </c>
      <c r="B270" s="85" t="s">
        <v>14699</v>
      </c>
      <c r="C270" s="87" t="s">
        <v>151</v>
      </c>
      <c r="D270" s="84" t="s">
        <v>14698</v>
      </c>
      <c r="E270" s="86">
        <v>63</v>
      </c>
      <c r="F270" s="85" t="s">
        <v>14700</v>
      </c>
    </row>
    <row r="271" spans="1:6" ht="76.5" x14ac:dyDescent="0.2">
      <c r="A271" s="86" t="s">
        <v>14704</v>
      </c>
      <c r="B271" s="85" t="s">
        <v>14702</v>
      </c>
      <c r="C271" s="87" t="s">
        <v>151</v>
      </c>
      <c r="D271" s="84" t="s">
        <v>14698</v>
      </c>
      <c r="E271" s="86">
        <v>125</v>
      </c>
      <c r="F271" s="85" t="s">
        <v>14703</v>
      </c>
    </row>
    <row r="272" spans="1:6" ht="51" x14ac:dyDescent="0.2">
      <c r="A272" s="86" t="s">
        <v>14707</v>
      </c>
      <c r="B272" s="85" t="s">
        <v>14705</v>
      </c>
      <c r="C272" s="87" t="s">
        <v>151</v>
      </c>
      <c r="D272" s="84" t="s">
        <v>14698</v>
      </c>
      <c r="E272" s="86">
        <v>105</v>
      </c>
      <c r="F272" s="85" t="s">
        <v>14706</v>
      </c>
    </row>
    <row r="273" spans="1:6" ht="51" x14ac:dyDescent="0.2">
      <c r="A273" s="86" t="s">
        <v>14710</v>
      </c>
      <c r="B273" s="85" t="s">
        <v>14708</v>
      </c>
      <c r="C273" s="87" t="s">
        <v>151</v>
      </c>
      <c r="D273" s="84" t="s">
        <v>14698</v>
      </c>
      <c r="E273" s="86">
        <v>125</v>
      </c>
      <c r="F273" s="85" t="s">
        <v>14709</v>
      </c>
    </row>
    <row r="274" spans="1:6" ht="89.25" x14ac:dyDescent="0.2">
      <c r="A274" s="86" t="s">
        <v>14712</v>
      </c>
      <c r="B274" s="85" t="s">
        <v>14699</v>
      </c>
      <c r="C274" s="87" t="s">
        <v>151</v>
      </c>
      <c r="D274" s="84" t="s">
        <v>14698</v>
      </c>
      <c r="E274" s="86">
        <v>630</v>
      </c>
      <c r="F274" s="85" t="s">
        <v>14711</v>
      </c>
    </row>
    <row r="275" spans="1:6" ht="76.5" x14ac:dyDescent="0.2">
      <c r="A275" s="86" t="s">
        <v>14714</v>
      </c>
      <c r="B275" s="85" t="s">
        <v>14702</v>
      </c>
      <c r="C275" s="87" t="s">
        <v>151</v>
      </c>
      <c r="D275" s="84" t="s">
        <v>14698</v>
      </c>
      <c r="E275" s="86">
        <v>1250</v>
      </c>
      <c r="F275" s="85" t="s">
        <v>14713</v>
      </c>
    </row>
    <row r="276" spans="1:6" ht="51" x14ac:dyDescent="0.2">
      <c r="A276" s="86" t="s">
        <v>14716</v>
      </c>
      <c r="B276" s="85" t="s">
        <v>14705</v>
      </c>
      <c r="C276" s="87" t="s">
        <v>151</v>
      </c>
      <c r="D276" s="84" t="s">
        <v>14698</v>
      </c>
      <c r="E276" s="86">
        <v>1050</v>
      </c>
      <c r="F276" s="85" t="s">
        <v>14715</v>
      </c>
    </row>
    <row r="277" spans="1:6" ht="38.25" x14ac:dyDescent="0.2">
      <c r="A277" s="86" t="s">
        <v>14718</v>
      </c>
      <c r="B277" s="85" t="s">
        <v>14708</v>
      </c>
      <c r="C277" s="87" t="s">
        <v>151</v>
      </c>
      <c r="D277" s="84" t="s">
        <v>14698</v>
      </c>
      <c r="E277" s="86">
        <v>1250</v>
      </c>
      <c r="F277" s="85" t="s">
        <v>14717</v>
      </c>
    </row>
    <row r="278" spans="1:6" ht="76.5" x14ac:dyDescent="0.2">
      <c r="A278" s="86" t="s">
        <v>14722</v>
      </c>
      <c r="B278" s="85" t="s">
        <v>14720</v>
      </c>
      <c r="C278" s="87" t="s">
        <v>151</v>
      </c>
      <c r="D278" s="84" t="s">
        <v>14719</v>
      </c>
      <c r="E278" s="86">
        <v>725</v>
      </c>
      <c r="F278" s="85" t="s">
        <v>14721</v>
      </c>
    </row>
    <row r="279" spans="1:6" ht="63.75" x14ac:dyDescent="0.2">
      <c r="A279" s="86" t="s">
        <v>14725</v>
      </c>
      <c r="B279" s="85" t="s">
        <v>14723</v>
      </c>
      <c r="C279" s="87" t="s">
        <v>151</v>
      </c>
      <c r="D279" s="84" t="s">
        <v>14719</v>
      </c>
      <c r="E279" s="86">
        <v>1438</v>
      </c>
      <c r="F279" s="85" t="s">
        <v>14724</v>
      </c>
    </row>
    <row r="280" spans="1:6" ht="38.25" x14ac:dyDescent="0.2">
      <c r="A280" s="86" t="s">
        <v>14727</v>
      </c>
      <c r="B280" s="85" t="s">
        <v>14726</v>
      </c>
      <c r="C280" s="87" t="s">
        <v>151</v>
      </c>
      <c r="D280" s="84" t="s">
        <v>14719</v>
      </c>
      <c r="E280" s="86">
        <v>1208</v>
      </c>
      <c r="F280" s="85" t="s">
        <v>14272</v>
      </c>
    </row>
    <row r="281" spans="1:6" ht="38.25" x14ac:dyDescent="0.2">
      <c r="A281" s="86" t="s">
        <v>14729</v>
      </c>
      <c r="B281" s="85" t="s">
        <v>14728</v>
      </c>
      <c r="C281" s="87" t="s">
        <v>151</v>
      </c>
      <c r="D281" s="84" t="s">
        <v>14719</v>
      </c>
      <c r="E281" s="86">
        <v>1438</v>
      </c>
      <c r="F281" s="85" t="s">
        <v>14267</v>
      </c>
    </row>
    <row r="282" spans="1:6" ht="76.5" x14ac:dyDescent="0.2">
      <c r="A282" s="86" t="s">
        <v>14731</v>
      </c>
      <c r="B282" s="85" t="s">
        <v>14730</v>
      </c>
      <c r="C282" s="87" t="s">
        <v>151</v>
      </c>
      <c r="D282" s="84" t="s">
        <v>14719</v>
      </c>
      <c r="E282" s="86">
        <v>327</v>
      </c>
      <c r="F282" s="85" t="s">
        <v>14721</v>
      </c>
    </row>
    <row r="283" spans="1:6" ht="63.75" x14ac:dyDescent="0.2">
      <c r="A283" s="86" t="s">
        <v>14733</v>
      </c>
      <c r="B283" s="85" t="s">
        <v>14732</v>
      </c>
      <c r="C283" s="87" t="s">
        <v>151</v>
      </c>
      <c r="D283" s="84" t="s">
        <v>14719</v>
      </c>
      <c r="E283" s="86">
        <v>645</v>
      </c>
      <c r="F283" s="85" t="s">
        <v>14724</v>
      </c>
    </row>
    <row r="284" spans="1:6" ht="38.25" x14ac:dyDescent="0.2">
      <c r="A284" s="86" t="s">
        <v>14735</v>
      </c>
      <c r="B284" s="85" t="s">
        <v>14734</v>
      </c>
      <c r="C284" s="87" t="s">
        <v>151</v>
      </c>
      <c r="D284" s="84" t="s">
        <v>14719</v>
      </c>
      <c r="E284" s="86">
        <v>545</v>
      </c>
      <c r="F284" s="85" t="s">
        <v>14272</v>
      </c>
    </row>
    <row r="285" spans="1:6" ht="38.25" x14ac:dyDescent="0.2">
      <c r="A285" s="86" t="s">
        <v>14737</v>
      </c>
      <c r="B285" s="85" t="s">
        <v>14736</v>
      </c>
      <c r="C285" s="87" t="s">
        <v>151</v>
      </c>
      <c r="D285" s="84" t="s">
        <v>14719</v>
      </c>
      <c r="E285" s="86">
        <v>645</v>
      </c>
      <c r="F285" s="85" t="s">
        <v>14267</v>
      </c>
    </row>
    <row r="286" spans="1:6" ht="76.5" x14ac:dyDescent="0.2">
      <c r="A286" s="86" t="s">
        <v>14739</v>
      </c>
      <c r="B286" s="85" t="s">
        <v>14738</v>
      </c>
      <c r="C286" s="87" t="s">
        <v>151</v>
      </c>
      <c r="D286" s="84" t="s">
        <v>14719</v>
      </c>
      <c r="E286" s="86">
        <v>377</v>
      </c>
      <c r="F286" s="85" t="s">
        <v>14721</v>
      </c>
    </row>
    <row r="287" spans="1:6" ht="63.75" x14ac:dyDescent="0.2">
      <c r="A287" s="86" t="s">
        <v>14741</v>
      </c>
      <c r="B287" s="85" t="s">
        <v>14740</v>
      </c>
      <c r="C287" s="87" t="s">
        <v>151</v>
      </c>
      <c r="D287" s="84" t="s">
        <v>14719</v>
      </c>
      <c r="E287" s="86">
        <v>749</v>
      </c>
      <c r="F287" s="85" t="s">
        <v>14724</v>
      </c>
    </row>
    <row r="288" spans="1:6" ht="38.25" x14ac:dyDescent="0.2">
      <c r="A288" s="86" t="s">
        <v>14743</v>
      </c>
      <c r="B288" s="85" t="s">
        <v>14742</v>
      </c>
      <c r="C288" s="87" t="s">
        <v>151</v>
      </c>
      <c r="D288" s="84" t="s">
        <v>14719</v>
      </c>
      <c r="E288" s="86">
        <v>629</v>
      </c>
      <c r="F288" s="85" t="s">
        <v>14272</v>
      </c>
    </row>
    <row r="289" spans="1:6" ht="38.25" x14ac:dyDescent="0.2">
      <c r="A289" s="86" t="s">
        <v>14745</v>
      </c>
      <c r="B289" s="85" t="s">
        <v>14744</v>
      </c>
      <c r="C289" s="87" t="s">
        <v>151</v>
      </c>
      <c r="D289" s="84" t="s">
        <v>14719</v>
      </c>
      <c r="E289" s="86">
        <v>749</v>
      </c>
      <c r="F289" s="85" t="s">
        <v>14267</v>
      </c>
    </row>
    <row r="290" spans="1:6" ht="76.5" x14ac:dyDescent="0.2">
      <c r="A290" s="86" t="s">
        <v>14747</v>
      </c>
      <c r="B290" s="85" t="s">
        <v>14746</v>
      </c>
      <c r="C290" s="87" t="s">
        <v>151</v>
      </c>
      <c r="D290" s="84" t="s">
        <v>14719</v>
      </c>
      <c r="E290" s="86">
        <v>327</v>
      </c>
      <c r="F290" s="85" t="s">
        <v>14721</v>
      </c>
    </row>
    <row r="291" spans="1:6" ht="63.75" x14ac:dyDescent="0.2">
      <c r="A291" s="86" t="s">
        <v>14749</v>
      </c>
      <c r="B291" s="85" t="s">
        <v>14748</v>
      </c>
      <c r="C291" s="87" t="s">
        <v>151</v>
      </c>
      <c r="D291" s="84" t="s">
        <v>14719</v>
      </c>
      <c r="E291" s="86">
        <v>645</v>
      </c>
      <c r="F291" s="85" t="s">
        <v>14724</v>
      </c>
    </row>
    <row r="292" spans="1:6" ht="25.5" x14ac:dyDescent="0.2">
      <c r="A292" s="86" t="s">
        <v>14751</v>
      </c>
      <c r="B292" s="85" t="s">
        <v>14750</v>
      </c>
      <c r="C292" s="87" t="s">
        <v>151</v>
      </c>
      <c r="D292" s="84" t="s">
        <v>14719</v>
      </c>
      <c r="E292" s="86">
        <v>545</v>
      </c>
      <c r="F292" s="85" t="s">
        <v>14272</v>
      </c>
    </row>
    <row r="293" spans="1:6" ht="25.5" x14ac:dyDescent="0.2">
      <c r="A293" s="86" t="s">
        <v>14753</v>
      </c>
      <c r="B293" s="85" t="s">
        <v>14752</v>
      </c>
      <c r="C293" s="87" t="s">
        <v>151</v>
      </c>
      <c r="D293" s="84" t="s">
        <v>14719</v>
      </c>
      <c r="E293" s="86">
        <v>645</v>
      </c>
      <c r="F293" s="85" t="s">
        <v>14267</v>
      </c>
    </row>
    <row r="294" spans="1:6" ht="76.5" x14ac:dyDescent="0.2">
      <c r="A294" s="86" t="s">
        <v>14755</v>
      </c>
      <c r="B294" s="85" t="s">
        <v>14754</v>
      </c>
      <c r="C294" s="87" t="s">
        <v>151</v>
      </c>
      <c r="D294" s="84" t="s">
        <v>14719</v>
      </c>
      <c r="E294" s="86">
        <v>302</v>
      </c>
      <c r="F294" s="85" t="s">
        <v>14721</v>
      </c>
    </row>
    <row r="295" spans="1:6" ht="63.75" x14ac:dyDescent="0.2">
      <c r="A295" s="86" t="s">
        <v>14757</v>
      </c>
      <c r="B295" s="85" t="s">
        <v>14756</v>
      </c>
      <c r="C295" s="87" t="s">
        <v>151</v>
      </c>
      <c r="D295" s="84" t="s">
        <v>14719</v>
      </c>
      <c r="E295" s="86">
        <v>604</v>
      </c>
      <c r="F295" s="85" t="s">
        <v>14724</v>
      </c>
    </row>
    <row r="296" spans="1:6" ht="38.25" x14ac:dyDescent="0.2">
      <c r="A296" s="86" t="s">
        <v>14759</v>
      </c>
      <c r="B296" s="85" t="s">
        <v>14758</v>
      </c>
      <c r="C296" s="87" t="s">
        <v>151</v>
      </c>
      <c r="D296" s="84" t="s">
        <v>14719</v>
      </c>
      <c r="E296" s="86">
        <v>504</v>
      </c>
      <c r="F296" s="85" t="s">
        <v>14272</v>
      </c>
    </row>
    <row r="297" spans="1:6" ht="38.25" x14ac:dyDescent="0.2">
      <c r="A297" s="86" t="s">
        <v>14761</v>
      </c>
      <c r="B297" s="85" t="s">
        <v>14760</v>
      </c>
      <c r="C297" s="87" t="s">
        <v>151</v>
      </c>
      <c r="D297" s="84" t="s">
        <v>14719</v>
      </c>
      <c r="E297" s="86">
        <v>604</v>
      </c>
      <c r="F297" s="85" t="s">
        <v>14267</v>
      </c>
    </row>
    <row r="298" spans="1:6" ht="38.25" x14ac:dyDescent="0.2">
      <c r="A298" s="86" t="s">
        <v>14727</v>
      </c>
      <c r="B298" s="85" t="s">
        <v>14726</v>
      </c>
      <c r="C298" s="87" t="s">
        <v>151</v>
      </c>
      <c r="D298" s="84" t="s">
        <v>14719</v>
      </c>
      <c r="E298" s="86">
        <v>1208</v>
      </c>
      <c r="F298" s="85" t="s">
        <v>14272</v>
      </c>
    </row>
    <row r="299" spans="1:6" ht="25.5" x14ac:dyDescent="0.2">
      <c r="A299" s="86" t="s">
        <v>14763</v>
      </c>
      <c r="B299" s="85" t="s">
        <v>14762</v>
      </c>
      <c r="C299" s="87" t="s">
        <v>151</v>
      </c>
      <c r="D299" s="84" t="s">
        <v>14719</v>
      </c>
      <c r="E299" s="86">
        <v>1049</v>
      </c>
      <c r="F299" s="85" t="s">
        <v>14272</v>
      </c>
    </row>
    <row r="300" spans="1:6" ht="38.25" x14ac:dyDescent="0.2">
      <c r="A300" s="86" t="s">
        <v>14729</v>
      </c>
      <c r="B300" s="85" t="s">
        <v>14728</v>
      </c>
      <c r="C300" s="87" t="s">
        <v>151</v>
      </c>
      <c r="D300" s="84" t="s">
        <v>14719</v>
      </c>
      <c r="E300" s="86">
        <v>1438</v>
      </c>
      <c r="F300" s="85" t="s">
        <v>14267</v>
      </c>
    </row>
    <row r="301" spans="1:6" ht="25.5" x14ac:dyDescent="0.2">
      <c r="A301" s="86" t="s">
        <v>14765</v>
      </c>
      <c r="B301" s="85" t="s">
        <v>14764</v>
      </c>
      <c r="C301" s="87" t="s">
        <v>151</v>
      </c>
      <c r="D301" s="84" t="s">
        <v>14719</v>
      </c>
      <c r="E301" s="86">
        <v>1249</v>
      </c>
      <c r="F301" s="85" t="s">
        <v>14267</v>
      </c>
    </row>
    <row r="302" spans="1:6" ht="76.5" x14ac:dyDescent="0.2">
      <c r="A302" s="86" t="s">
        <v>14722</v>
      </c>
      <c r="B302" s="85" t="s">
        <v>14720</v>
      </c>
      <c r="C302" s="87" t="s">
        <v>151</v>
      </c>
      <c r="D302" s="84" t="s">
        <v>14719</v>
      </c>
      <c r="E302" s="86">
        <v>725</v>
      </c>
      <c r="F302" s="85" t="s">
        <v>14721</v>
      </c>
    </row>
    <row r="303" spans="1:6" ht="63.75" x14ac:dyDescent="0.2">
      <c r="A303" s="86" t="s">
        <v>14725</v>
      </c>
      <c r="B303" s="85" t="s">
        <v>14723</v>
      </c>
      <c r="C303" s="87" t="s">
        <v>151</v>
      </c>
      <c r="D303" s="84" t="s">
        <v>14719</v>
      </c>
      <c r="E303" s="86">
        <v>1438</v>
      </c>
      <c r="F303" s="85" t="s">
        <v>14724</v>
      </c>
    </row>
    <row r="304" spans="1:6" ht="38.25" x14ac:dyDescent="0.2">
      <c r="A304" s="86" t="s">
        <v>14727</v>
      </c>
      <c r="B304" s="85" t="s">
        <v>14726</v>
      </c>
      <c r="C304" s="87" t="s">
        <v>151</v>
      </c>
      <c r="D304" s="84" t="s">
        <v>14719</v>
      </c>
      <c r="E304" s="86">
        <v>1208</v>
      </c>
      <c r="F304" s="85" t="s">
        <v>14272</v>
      </c>
    </row>
    <row r="305" spans="1:6" ht="38.25" x14ac:dyDescent="0.2">
      <c r="A305" s="86" t="s">
        <v>14729</v>
      </c>
      <c r="B305" s="85" t="s">
        <v>14728</v>
      </c>
      <c r="C305" s="87" t="s">
        <v>151</v>
      </c>
      <c r="D305" s="84" t="s">
        <v>14719</v>
      </c>
      <c r="E305" s="86">
        <v>1438</v>
      </c>
      <c r="F305" s="85" t="s">
        <v>14267</v>
      </c>
    </row>
    <row r="306" spans="1:6" ht="76.5" x14ac:dyDescent="0.2">
      <c r="A306" s="86" t="s">
        <v>14739</v>
      </c>
      <c r="B306" s="85" t="s">
        <v>14738</v>
      </c>
      <c r="C306" s="87" t="s">
        <v>151</v>
      </c>
      <c r="D306" s="84" t="s">
        <v>14719</v>
      </c>
      <c r="E306" s="86">
        <v>377</v>
      </c>
      <c r="F306" s="85" t="s">
        <v>14721</v>
      </c>
    </row>
    <row r="307" spans="1:6" ht="63.75" x14ac:dyDescent="0.2">
      <c r="A307" s="86" t="s">
        <v>14741</v>
      </c>
      <c r="B307" s="85" t="s">
        <v>14740</v>
      </c>
      <c r="C307" s="87" t="s">
        <v>151</v>
      </c>
      <c r="D307" s="84" t="s">
        <v>14719</v>
      </c>
      <c r="E307" s="86">
        <v>749</v>
      </c>
      <c r="F307" s="85" t="s">
        <v>14724</v>
      </c>
    </row>
    <row r="308" spans="1:6" ht="38.25" x14ac:dyDescent="0.2">
      <c r="A308" s="86" t="s">
        <v>14743</v>
      </c>
      <c r="B308" s="85" t="s">
        <v>14742</v>
      </c>
      <c r="C308" s="87" t="s">
        <v>151</v>
      </c>
      <c r="D308" s="84" t="s">
        <v>14719</v>
      </c>
      <c r="E308" s="86">
        <v>629</v>
      </c>
      <c r="F308" s="85" t="s">
        <v>14272</v>
      </c>
    </row>
    <row r="309" spans="1:6" ht="38.25" x14ac:dyDescent="0.2">
      <c r="A309" s="86" t="s">
        <v>14745</v>
      </c>
      <c r="B309" s="85" t="s">
        <v>14744</v>
      </c>
      <c r="C309" s="87" t="s">
        <v>151</v>
      </c>
      <c r="D309" s="84" t="s">
        <v>14719</v>
      </c>
      <c r="E309" s="86">
        <v>749</v>
      </c>
      <c r="F309" s="85" t="s">
        <v>14267</v>
      </c>
    </row>
    <row r="310" spans="1:6" ht="76.5" x14ac:dyDescent="0.2">
      <c r="A310" s="86" t="s">
        <v>14731</v>
      </c>
      <c r="B310" s="85" t="s">
        <v>14730</v>
      </c>
      <c r="C310" s="87" t="s">
        <v>151</v>
      </c>
      <c r="D310" s="84" t="s">
        <v>14719</v>
      </c>
      <c r="E310" s="86">
        <v>327</v>
      </c>
      <c r="F310" s="85" t="s">
        <v>14721</v>
      </c>
    </row>
    <row r="311" spans="1:6" ht="63.75" x14ac:dyDescent="0.2">
      <c r="A311" s="86" t="s">
        <v>14733</v>
      </c>
      <c r="B311" s="85" t="s">
        <v>14732</v>
      </c>
      <c r="C311" s="87" t="s">
        <v>151</v>
      </c>
      <c r="D311" s="84" t="s">
        <v>14719</v>
      </c>
      <c r="E311" s="86">
        <v>645</v>
      </c>
      <c r="F311" s="85" t="s">
        <v>14724</v>
      </c>
    </row>
    <row r="312" spans="1:6" ht="38.25" x14ac:dyDescent="0.2">
      <c r="A312" s="86" t="s">
        <v>14735</v>
      </c>
      <c r="B312" s="85" t="s">
        <v>14734</v>
      </c>
      <c r="C312" s="87" t="s">
        <v>151</v>
      </c>
      <c r="D312" s="84" t="s">
        <v>14719</v>
      </c>
      <c r="E312" s="86">
        <v>545</v>
      </c>
      <c r="F312" s="85" t="s">
        <v>14272</v>
      </c>
    </row>
    <row r="313" spans="1:6" ht="38.25" x14ac:dyDescent="0.2">
      <c r="A313" s="86" t="s">
        <v>14737</v>
      </c>
      <c r="B313" s="85" t="s">
        <v>14736</v>
      </c>
      <c r="C313" s="87" t="s">
        <v>151</v>
      </c>
      <c r="D313" s="84" t="s">
        <v>14719</v>
      </c>
      <c r="E313" s="86">
        <v>645</v>
      </c>
      <c r="F313" s="85" t="s">
        <v>14267</v>
      </c>
    </row>
    <row r="314" spans="1:6" ht="76.5" x14ac:dyDescent="0.2">
      <c r="A314" s="86" t="s">
        <v>14767</v>
      </c>
      <c r="B314" s="85" t="s">
        <v>14766</v>
      </c>
      <c r="C314" s="87" t="s">
        <v>151</v>
      </c>
      <c r="D314" s="84" t="s">
        <v>14719</v>
      </c>
      <c r="E314" s="86">
        <v>398</v>
      </c>
      <c r="F314" s="85" t="s">
        <v>14721</v>
      </c>
    </row>
    <row r="315" spans="1:6" ht="63.75" x14ac:dyDescent="0.2">
      <c r="A315" s="86" t="s">
        <v>14769</v>
      </c>
      <c r="B315" s="85" t="s">
        <v>14768</v>
      </c>
      <c r="C315" s="87" t="s">
        <v>151</v>
      </c>
      <c r="D315" s="84" t="s">
        <v>14719</v>
      </c>
      <c r="E315" s="86">
        <v>793</v>
      </c>
      <c r="F315" s="85" t="s">
        <v>14724</v>
      </c>
    </row>
    <row r="316" spans="1:6" ht="38.25" x14ac:dyDescent="0.2">
      <c r="A316" s="86" t="s">
        <v>14771</v>
      </c>
      <c r="B316" s="85" t="s">
        <v>14770</v>
      </c>
      <c r="C316" s="87" t="s">
        <v>151</v>
      </c>
      <c r="D316" s="84" t="s">
        <v>14719</v>
      </c>
      <c r="E316" s="86">
        <v>663</v>
      </c>
      <c r="F316" s="85" t="s">
        <v>14272</v>
      </c>
    </row>
    <row r="317" spans="1:6" ht="38.25" x14ac:dyDescent="0.2">
      <c r="A317" s="86" t="s">
        <v>14773</v>
      </c>
      <c r="B317" s="85" t="s">
        <v>14772</v>
      </c>
      <c r="C317" s="87" t="s">
        <v>151</v>
      </c>
      <c r="D317" s="84" t="s">
        <v>14719</v>
      </c>
      <c r="E317" s="86">
        <v>793</v>
      </c>
      <c r="F317" s="85" t="s">
        <v>14267</v>
      </c>
    </row>
    <row r="318" spans="1:6" ht="38.25" x14ac:dyDescent="0.2">
      <c r="A318" s="86" t="s">
        <v>14771</v>
      </c>
      <c r="B318" s="85" t="s">
        <v>14770</v>
      </c>
      <c r="C318" s="87" t="s">
        <v>151</v>
      </c>
      <c r="D318" s="84" t="s">
        <v>14719</v>
      </c>
      <c r="E318" s="86">
        <v>663</v>
      </c>
      <c r="F318" s="85" t="s">
        <v>14272</v>
      </c>
    </row>
    <row r="319" spans="1:6" ht="38.25" x14ac:dyDescent="0.2">
      <c r="A319" s="86" t="s">
        <v>14773</v>
      </c>
      <c r="B319" s="85" t="s">
        <v>14772</v>
      </c>
      <c r="C319" s="87" t="s">
        <v>151</v>
      </c>
      <c r="D319" s="84" t="s">
        <v>14719</v>
      </c>
      <c r="E319" s="86">
        <v>793</v>
      </c>
      <c r="F319" s="85" t="s">
        <v>14267</v>
      </c>
    </row>
    <row r="320" spans="1:6" ht="76.5" x14ac:dyDescent="0.2">
      <c r="A320" s="86" t="s">
        <v>14775</v>
      </c>
      <c r="B320" s="85" t="s">
        <v>14774</v>
      </c>
      <c r="C320" s="87" t="s">
        <v>151</v>
      </c>
      <c r="D320" s="84" t="s">
        <v>14719</v>
      </c>
      <c r="E320" s="86">
        <v>50</v>
      </c>
      <c r="F320" s="85" t="s">
        <v>14721</v>
      </c>
    </row>
    <row r="321" spans="1:6" ht="63.75" x14ac:dyDescent="0.2">
      <c r="A321" s="86" t="s">
        <v>14777</v>
      </c>
      <c r="B321" s="85" t="s">
        <v>14776</v>
      </c>
      <c r="C321" s="87" t="s">
        <v>151</v>
      </c>
      <c r="D321" s="84" t="s">
        <v>14719</v>
      </c>
      <c r="E321" s="86">
        <v>104</v>
      </c>
      <c r="F321" s="85" t="s">
        <v>14724</v>
      </c>
    </row>
    <row r="322" spans="1:6" ht="38.25" x14ac:dyDescent="0.2">
      <c r="A322" s="86" t="s">
        <v>14779</v>
      </c>
      <c r="B322" s="85" t="s">
        <v>14778</v>
      </c>
      <c r="C322" s="87" t="s">
        <v>151</v>
      </c>
      <c r="D322" s="84" t="s">
        <v>14719</v>
      </c>
      <c r="E322" s="86">
        <v>84</v>
      </c>
      <c r="F322" s="85" t="s">
        <v>14272</v>
      </c>
    </row>
    <row r="323" spans="1:6" ht="38.25" x14ac:dyDescent="0.2">
      <c r="A323" s="86" t="s">
        <v>14781</v>
      </c>
      <c r="B323" s="85" t="s">
        <v>14780</v>
      </c>
      <c r="C323" s="87" t="s">
        <v>151</v>
      </c>
      <c r="D323" s="84" t="s">
        <v>14719</v>
      </c>
      <c r="E323" s="86">
        <v>104</v>
      </c>
      <c r="F323" s="85" t="s">
        <v>14267</v>
      </c>
    </row>
    <row r="324" spans="1:6" ht="76.5" x14ac:dyDescent="0.2">
      <c r="A324" s="86" t="s">
        <v>14731</v>
      </c>
      <c r="B324" s="85" t="s">
        <v>14730</v>
      </c>
      <c r="C324" s="87" t="s">
        <v>151</v>
      </c>
      <c r="D324" s="84" t="s">
        <v>14719</v>
      </c>
      <c r="E324" s="86">
        <v>327</v>
      </c>
      <c r="F324" s="85" t="s">
        <v>14721</v>
      </c>
    </row>
    <row r="325" spans="1:6" ht="63.75" x14ac:dyDescent="0.2">
      <c r="A325" s="86" t="s">
        <v>14733</v>
      </c>
      <c r="B325" s="85" t="s">
        <v>14732</v>
      </c>
      <c r="C325" s="87" t="s">
        <v>151</v>
      </c>
      <c r="D325" s="84" t="s">
        <v>14719</v>
      </c>
      <c r="E325" s="86">
        <v>645</v>
      </c>
      <c r="F325" s="85" t="s">
        <v>14724</v>
      </c>
    </row>
    <row r="326" spans="1:6" ht="38.25" x14ac:dyDescent="0.2">
      <c r="A326" s="86" t="s">
        <v>14735</v>
      </c>
      <c r="B326" s="85" t="s">
        <v>14734</v>
      </c>
      <c r="C326" s="87" t="s">
        <v>151</v>
      </c>
      <c r="D326" s="84" t="s">
        <v>14719</v>
      </c>
      <c r="E326" s="86">
        <v>545</v>
      </c>
      <c r="F326" s="85" t="s">
        <v>14272</v>
      </c>
    </row>
    <row r="327" spans="1:6" ht="38.25" x14ac:dyDescent="0.2">
      <c r="A327" s="86" t="s">
        <v>14737</v>
      </c>
      <c r="B327" s="85" t="s">
        <v>14736</v>
      </c>
      <c r="C327" s="87" t="s">
        <v>151</v>
      </c>
      <c r="D327" s="84" t="s">
        <v>14719</v>
      </c>
      <c r="E327" s="86">
        <v>645</v>
      </c>
      <c r="F327" s="85" t="s">
        <v>14267</v>
      </c>
    </row>
    <row r="328" spans="1:6" ht="76.5" x14ac:dyDescent="0.2">
      <c r="A328" s="86" t="s">
        <v>14739</v>
      </c>
      <c r="B328" s="85" t="s">
        <v>14738</v>
      </c>
      <c r="C328" s="87" t="s">
        <v>151</v>
      </c>
      <c r="D328" s="84" t="s">
        <v>14719</v>
      </c>
      <c r="E328" s="86">
        <v>377</v>
      </c>
      <c r="F328" s="85" t="s">
        <v>14721</v>
      </c>
    </row>
    <row r="329" spans="1:6" ht="63.75" x14ac:dyDescent="0.2">
      <c r="A329" s="86" t="s">
        <v>14741</v>
      </c>
      <c r="B329" s="85" t="s">
        <v>14740</v>
      </c>
      <c r="C329" s="87" t="s">
        <v>151</v>
      </c>
      <c r="D329" s="84" t="s">
        <v>14719</v>
      </c>
      <c r="E329" s="86">
        <v>749</v>
      </c>
      <c r="F329" s="85" t="s">
        <v>14724</v>
      </c>
    </row>
    <row r="330" spans="1:6" ht="38.25" x14ac:dyDescent="0.2">
      <c r="A330" s="86" t="s">
        <v>14743</v>
      </c>
      <c r="B330" s="85" t="s">
        <v>14742</v>
      </c>
      <c r="C330" s="87" t="s">
        <v>151</v>
      </c>
      <c r="D330" s="84" t="s">
        <v>14719</v>
      </c>
      <c r="E330" s="86">
        <v>629</v>
      </c>
      <c r="F330" s="85" t="s">
        <v>14272</v>
      </c>
    </row>
    <row r="331" spans="1:6" ht="38.25" x14ac:dyDescent="0.2">
      <c r="A331" s="86" t="s">
        <v>14745</v>
      </c>
      <c r="B331" s="85" t="s">
        <v>14744</v>
      </c>
      <c r="C331" s="87" t="s">
        <v>151</v>
      </c>
      <c r="D331" s="84" t="s">
        <v>14719</v>
      </c>
      <c r="E331" s="86">
        <v>749</v>
      </c>
      <c r="F331" s="85" t="s">
        <v>14267</v>
      </c>
    </row>
    <row r="332" spans="1:6" ht="127.5" x14ac:dyDescent="0.2">
      <c r="A332" s="86" t="s">
        <v>14784</v>
      </c>
      <c r="B332" s="85" t="s">
        <v>14782</v>
      </c>
      <c r="C332" s="87" t="s">
        <v>151</v>
      </c>
      <c r="D332" s="84" t="s">
        <v>14719</v>
      </c>
      <c r="E332" s="86">
        <v>30</v>
      </c>
      <c r="F332" s="85" t="s">
        <v>14783</v>
      </c>
    </row>
    <row r="333" spans="1:6" ht="114.75" x14ac:dyDescent="0.2">
      <c r="A333" s="86" t="s">
        <v>14787</v>
      </c>
      <c r="B333" s="85" t="s">
        <v>14785</v>
      </c>
      <c r="C333" s="87" t="s">
        <v>151</v>
      </c>
      <c r="D333" s="84" t="s">
        <v>14719</v>
      </c>
      <c r="E333" s="86">
        <v>60</v>
      </c>
      <c r="F333" s="85" t="s">
        <v>14786</v>
      </c>
    </row>
    <row r="334" spans="1:6" ht="89.25" x14ac:dyDescent="0.2">
      <c r="A334" s="86" t="s">
        <v>14790</v>
      </c>
      <c r="B334" s="85" t="s">
        <v>14788</v>
      </c>
      <c r="C334" s="87" t="s">
        <v>151</v>
      </c>
      <c r="D334" s="84" t="s">
        <v>14719</v>
      </c>
      <c r="E334" s="86">
        <v>50</v>
      </c>
      <c r="F334" s="85" t="s">
        <v>14789</v>
      </c>
    </row>
    <row r="335" spans="1:6" ht="89.25" x14ac:dyDescent="0.2">
      <c r="A335" s="86" t="s">
        <v>14793</v>
      </c>
      <c r="B335" s="85" t="s">
        <v>14791</v>
      </c>
      <c r="C335" s="87" t="s">
        <v>151</v>
      </c>
      <c r="D335" s="84" t="s">
        <v>14719</v>
      </c>
      <c r="E335" s="86">
        <v>60</v>
      </c>
      <c r="F335" s="85" t="s">
        <v>14792</v>
      </c>
    </row>
    <row r="336" spans="1:6" ht="76.5" x14ac:dyDescent="0.2">
      <c r="A336" s="86" t="s">
        <v>14795</v>
      </c>
      <c r="B336" s="85" t="s">
        <v>14794</v>
      </c>
      <c r="C336" s="87" t="s">
        <v>151</v>
      </c>
      <c r="D336" s="84" t="s">
        <v>14719</v>
      </c>
      <c r="E336" s="86">
        <v>347</v>
      </c>
      <c r="F336" s="85" t="s">
        <v>14721</v>
      </c>
    </row>
    <row r="337" spans="1:6" ht="63.75" x14ac:dyDescent="0.2">
      <c r="A337" s="86" t="s">
        <v>14797</v>
      </c>
      <c r="B337" s="85" t="s">
        <v>14796</v>
      </c>
      <c r="C337" s="87" t="s">
        <v>151</v>
      </c>
      <c r="D337" s="84" t="s">
        <v>14719</v>
      </c>
      <c r="E337" s="86">
        <v>689</v>
      </c>
      <c r="F337" s="85" t="s">
        <v>14724</v>
      </c>
    </row>
    <row r="338" spans="1:6" ht="51" x14ac:dyDescent="0.2">
      <c r="A338" s="86" t="s">
        <v>14799</v>
      </c>
      <c r="B338" s="85" t="s">
        <v>14798</v>
      </c>
      <c r="C338" s="87" t="s">
        <v>151</v>
      </c>
      <c r="D338" s="84" t="s">
        <v>14719</v>
      </c>
      <c r="E338" s="86">
        <v>579</v>
      </c>
      <c r="F338" s="85" t="s">
        <v>14239</v>
      </c>
    </row>
    <row r="339" spans="1:6" ht="51" x14ac:dyDescent="0.2">
      <c r="A339" s="86" t="s">
        <v>14801</v>
      </c>
      <c r="B339" s="85" t="s">
        <v>14800</v>
      </c>
      <c r="C339" s="87" t="s">
        <v>151</v>
      </c>
      <c r="D339" s="84" t="s">
        <v>14719</v>
      </c>
      <c r="E339" s="86">
        <v>689</v>
      </c>
      <c r="F339" s="85" t="s">
        <v>14252</v>
      </c>
    </row>
    <row r="340" spans="1:6" ht="51" x14ac:dyDescent="0.2">
      <c r="A340" s="86" t="s">
        <v>14799</v>
      </c>
      <c r="B340" s="85" t="s">
        <v>14798</v>
      </c>
      <c r="C340" s="87" t="s">
        <v>151</v>
      </c>
      <c r="D340" s="84" t="s">
        <v>14719</v>
      </c>
      <c r="E340" s="86">
        <v>579</v>
      </c>
      <c r="F340" s="85" t="s">
        <v>14239</v>
      </c>
    </row>
    <row r="341" spans="1:6" ht="51" x14ac:dyDescent="0.2">
      <c r="A341" s="86" t="s">
        <v>14801</v>
      </c>
      <c r="B341" s="85" t="s">
        <v>14800</v>
      </c>
      <c r="C341" s="87" t="s">
        <v>151</v>
      </c>
      <c r="D341" s="84" t="s">
        <v>14719</v>
      </c>
      <c r="E341" s="86">
        <v>689</v>
      </c>
      <c r="F341" s="85" t="s">
        <v>14252</v>
      </c>
    </row>
    <row r="342" spans="1:6" ht="76.5" x14ac:dyDescent="0.2">
      <c r="A342" s="86" t="s">
        <v>14722</v>
      </c>
      <c r="B342" s="85" t="s">
        <v>14720</v>
      </c>
      <c r="C342" s="87" t="s">
        <v>151</v>
      </c>
      <c r="D342" s="84" t="s">
        <v>14719</v>
      </c>
      <c r="E342" s="86">
        <v>725</v>
      </c>
      <c r="F342" s="85" t="s">
        <v>14721</v>
      </c>
    </row>
    <row r="343" spans="1:6" ht="63.75" x14ac:dyDescent="0.2">
      <c r="A343" s="86" t="s">
        <v>14725</v>
      </c>
      <c r="B343" s="85" t="s">
        <v>14723</v>
      </c>
      <c r="C343" s="87" t="s">
        <v>151</v>
      </c>
      <c r="D343" s="84" t="s">
        <v>14719</v>
      </c>
      <c r="E343" s="86">
        <v>1438</v>
      </c>
      <c r="F343" s="85" t="s">
        <v>14724</v>
      </c>
    </row>
    <row r="344" spans="1:6" ht="38.25" x14ac:dyDescent="0.2">
      <c r="A344" s="86" t="s">
        <v>14727</v>
      </c>
      <c r="B344" s="85" t="s">
        <v>14726</v>
      </c>
      <c r="C344" s="87" t="s">
        <v>151</v>
      </c>
      <c r="D344" s="84" t="s">
        <v>14719</v>
      </c>
      <c r="E344" s="86">
        <v>1208</v>
      </c>
      <c r="F344" s="85" t="s">
        <v>14272</v>
      </c>
    </row>
    <row r="345" spans="1:6" ht="38.25" x14ac:dyDescent="0.2">
      <c r="A345" s="86" t="s">
        <v>14729</v>
      </c>
      <c r="B345" s="85" t="s">
        <v>14728</v>
      </c>
      <c r="C345" s="87" t="s">
        <v>151</v>
      </c>
      <c r="D345" s="84" t="s">
        <v>14719</v>
      </c>
      <c r="E345" s="86">
        <v>1438</v>
      </c>
      <c r="F345" s="85" t="s">
        <v>14267</v>
      </c>
    </row>
    <row r="346" spans="1:6" ht="76.5" x14ac:dyDescent="0.2">
      <c r="A346" s="86" t="s">
        <v>14739</v>
      </c>
      <c r="B346" s="85" t="s">
        <v>14738</v>
      </c>
      <c r="C346" s="87" t="s">
        <v>151</v>
      </c>
      <c r="D346" s="84" t="s">
        <v>14719</v>
      </c>
      <c r="E346" s="86">
        <v>377</v>
      </c>
      <c r="F346" s="85" t="s">
        <v>14721</v>
      </c>
    </row>
    <row r="347" spans="1:6" ht="63.75" x14ac:dyDescent="0.2">
      <c r="A347" s="86" t="s">
        <v>14741</v>
      </c>
      <c r="B347" s="85" t="s">
        <v>14740</v>
      </c>
      <c r="C347" s="87" t="s">
        <v>151</v>
      </c>
      <c r="D347" s="84" t="s">
        <v>14719</v>
      </c>
      <c r="E347" s="86">
        <v>749</v>
      </c>
      <c r="F347" s="85" t="s">
        <v>14724</v>
      </c>
    </row>
    <row r="348" spans="1:6" ht="38.25" x14ac:dyDescent="0.2">
      <c r="A348" s="86" t="s">
        <v>14743</v>
      </c>
      <c r="B348" s="85" t="s">
        <v>14742</v>
      </c>
      <c r="C348" s="87" t="s">
        <v>151</v>
      </c>
      <c r="D348" s="84" t="s">
        <v>14719</v>
      </c>
      <c r="E348" s="86">
        <v>629</v>
      </c>
      <c r="F348" s="85" t="s">
        <v>14272</v>
      </c>
    </row>
    <row r="349" spans="1:6" ht="38.25" x14ac:dyDescent="0.2">
      <c r="A349" s="86" t="s">
        <v>14745</v>
      </c>
      <c r="B349" s="85" t="s">
        <v>14744</v>
      </c>
      <c r="C349" s="87" t="s">
        <v>151</v>
      </c>
      <c r="D349" s="84" t="s">
        <v>14719</v>
      </c>
      <c r="E349" s="86">
        <v>749</v>
      </c>
      <c r="F349" s="85" t="s">
        <v>14267</v>
      </c>
    </row>
    <row r="350" spans="1:6" ht="76.5" x14ac:dyDescent="0.2">
      <c r="A350" s="86" t="s">
        <v>14803</v>
      </c>
      <c r="B350" s="85" t="s">
        <v>14802</v>
      </c>
      <c r="C350" s="87" t="s">
        <v>151</v>
      </c>
      <c r="D350" s="84" t="s">
        <v>14719</v>
      </c>
      <c r="E350" s="86">
        <v>629</v>
      </c>
      <c r="F350" s="85" t="s">
        <v>14721</v>
      </c>
    </row>
    <row r="351" spans="1:6" ht="63.75" x14ac:dyDescent="0.2">
      <c r="A351" s="86" t="s">
        <v>14805</v>
      </c>
      <c r="B351" s="85" t="s">
        <v>14804</v>
      </c>
      <c r="C351" s="87" t="s">
        <v>151</v>
      </c>
      <c r="D351" s="84" t="s">
        <v>14719</v>
      </c>
      <c r="E351" s="86">
        <v>1249</v>
      </c>
      <c r="F351" s="85" t="s">
        <v>14724</v>
      </c>
    </row>
    <row r="352" spans="1:6" ht="25.5" x14ac:dyDescent="0.2">
      <c r="A352" s="86" t="s">
        <v>14763</v>
      </c>
      <c r="B352" s="85" t="s">
        <v>14762</v>
      </c>
      <c r="C352" s="87" t="s">
        <v>151</v>
      </c>
      <c r="D352" s="84" t="s">
        <v>14719</v>
      </c>
      <c r="E352" s="86">
        <v>1049</v>
      </c>
      <c r="F352" s="85" t="s">
        <v>14272</v>
      </c>
    </row>
    <row r="353" spans="1:6" ht="25.5" x14ac:dyDescent="0.2">
      <c r="A353" s="86" t="s">
        <v>14765</v>
      </c>
      <c r="B353" s="85" t="s">
        <v>14764</v>
      </c>
      <c r="C353" s="87" t="s">
        <v>151</v>
      </c>
      <c r="D353" s="84" t="s">
        <v>14719</v>
      </c>
      <c r="E353" s="86">
        <v>1249</v>
      </c>
      <c r="F353" s="85" t="s">
        <v>14267</v>
      </c>
    </row>
    <row r="354" spans="1:6" ht="76.5" x14ac:dyDescent="0.2">
      <c r="A354" s="86" t="s">
        <v>14803</v>
      </c>
      <c r="B354" s="85" t="s">
        <v>14802</v>
      </c>
      <c r="C354" s="87" t="s">
        <v>151</v>
      </c>
      <c r="D354" s="84" t="s">
        <v>14719</v>
      </c>
      <c r="E354" s="86">
        <v>629</v>
      </c>
      <c r="F354" s="85" t="s">
        <v>14721</v>
      </c>
    </row>
    <row r="355" spans="1:6" ht="63.75" x14ac:dyDescent="0.2">
      <c r="A355" s="86" t="s">
        <v>14805</v>
      </c>
      <c r="B355" s="85" t="s">
        <v>14804</v>
      </c>
      <c r="C355" s="87" t="s">
        <v>151</v>
      </c>
      <c r="D355" s="84" t="s">
        <v>14719</v>
      </c>
      <c r="E355" s="86">
        <v>1249</v>
      </c>
      <c r="F355" s="85" t="s">
        <v>14724</v>
      </c>
    </row>
    <row r="356" spans="1:6" ht="25.5" x14ac:dyDescent="0.2">
      <c r="A356" s="86" t="s">
        <v>14763</v>
      </c>
      <c r="B356" s="85" t="s">
        <v>14762</v>
      </c>
      <c r="C356" s="87" t="s">
        <v>151</v>
      </c>
      <c r="D356" s="84" t="s">
        <v>14719</v>
      </c>
      <c r="E356" s="86">
        <v>1049</v>
      </c>
      <c r="F356" s="85" t="s">
        <v>14272</v>
      </c>
    </row>
    <row r="357" spans="1:6" ht="25.5" x14ac:dyDescent="0.2">
      <c r="A357" s="86" t="s">
        <v>14765</v>
      </c>
      <c r="B357" s="85" t="s">
        <v>14764</v>
      </c>
      <c r="C357" s="87" t="s">
        <v>151</v>
      </c>
      <c r="D357" s="84" t="s">
        <v>14719</v>
      </c>
      <c r="E357" s="86">
        <v>1249</v>
      </c>
      <c r="F357" s="85" t="s">
        <v>14267</v>
      </c>
    </row>
    <row r="358" spans="1:6" ht="76.5" x14ac:dyDescent="0.2">
      <c r="A358" s="86" t="s">
        <v>14722</v>
      </c>
      <c r="B358" s="85" t="s">
        <v>14720</v>
      </c>
      <c r="C358" s="87" t="s">
        <v>151</v>
      </c>
      <c r="D358" s="84" t="s">
        <v>14719</v>
      </c>
      <c r="E358" s="86">
        <v>725</v>
      </c>
      <c r="F358" s="85" t="s">
        <v>14721</v>
      </c>
    </row>
    <row r="359" spans="1:6" ht="63.75" x14ac:dyDescent="0.2">
      <c r="A359" s="86" t="s">
        <v>14725</v>
      </c>
      <c r="B359" s="85" t="s">
        <v>14723</v>
      </c>
      <c r="C359" s="87" t="s">
        <v>151</v>
      </c>
      <c r="D359" s="84" t="s">
        <v>14719</v>
      </c>
      <c r="E359" s="86">
        <v>1438</v>
      </c>
      <c r="F359" s="85" t="s">
        <v>14724</v>
      </c>
    </row>
    <row r="360" spans="1:6" ht="38.25" x14ac:dyDescent="0.2">
      <c r="A360" s="86" t="s">
        <v>14727</v>
      </c>
      <c r="B360" s="85" t="s">
        <v>14726</v>
      </c>
      <c r="C360" s="87" t="s">
        <v>151</v>
      </c>
      <c r="D360" s="84" t="s">
        <v>14719</v>
      </c>
      <c r="E360" s="86">
        <v>1208</v>
      </c>
      <c r="F360" s="85" t="s">
        <v>14272</v>
      </c>
    </row>
    <row r="361" spans="1:6" ht="38.25" x14ac:dyDescent="0.2">
      <c r="A361" s="86" t="s">
        <v>14729</v>
      </c>
      <c r="B361" s="85" t="s">
        <v>14728</v>
      </c>
      <c r="C361" s="87" t="s">
        <v>151</v>
      </c>
      <c r="D361" s="84" t="s">
        <v>14719</v>
      </c>
      <c r="E361" s="86">
        <v>1438</v>
      </c>
      <c r="F361" s="85" t="s">
        <v>14267</v>
      </c>
    </row>
    <row r="362" spans="1:6" ht="76.5" x14ac:dyDescent="0.2">
      <c r="A362" s="86" t="s">
        <v>14739</v>
      </c>
      <c r="B362" s="85" t="s">
        <v>14738</v>
      </c>
      <c r="C362" s="87" t="s">
        <v>151</v>
      </c>
      <c r="D362" s="84" t="s">
        <v>14719</v>
      </c>
      <c r="E362" s="86">
        <v>377</v>
      </c>
      <c r="F362" s="85" t="s">
        <v>14721</v>
      </c>
    </row>
    <row r="363" spans="1:6" ht="76.5" x14ac:dyDescent="0.2">
      <c r="A363" s="86" t="s">
        <v>14807</v>
      </c>
      <c r="B363" s="85" t="s">
        <v>14806</v>
      </c>
      <c r="C363" s="87" t="s">
        <v>151</v>
      </c>
      <c r="D363" s="84" t="s">
        <v>14719</v>
      </c>
      <c r="E363" s="86">
        <v>317</v>
      </c>
      <c r="F363" s="85" t="s">
        <v>14721</v>
      </c>
    </row>
    <row r="364" spans="1:6" ht="63.75" x14ac:dyDescent="0.2">
      <c r="A364" s="86" t="s">
        <v>14741</v>
      </c>
      <c r="B364" s="85" t="s">
        <v>14740</v>
      </c>
      <c r="C364" s="87" t="s">
        <v>151</v>
      </c>
      <c r="D364" s="84" t="s">
        <v>14719</v>
      </c>
      <c r="E364" s="86">
        <v>749</v>
      </c>
      <c r="F364" s="85" t="s">
        <v>14724</v>
      </c>
    </row>
    <row r="365" spans="1:6" ht="63.75" x14ac:dyDescent="0.2">
      <c r="A365" s="86" t="s">
        <v>14809</v>
      </c>
      <c r="B365" s="85" t="s">
        <v>14808</v>
      </c>
      <c r="C365" s="87" t="s">
        <v>151</v>
      </c>
      <c r="D365" s="84" t="s">
        <v>14719</v>
      </c>
      <c r="E365" s="86">
        <v>629</v>
      </c>
      <c r="F365" s="85" t="s">
        <v>14724</v>
      </c>
    </row>
    <row r="366" spans="1:6" ht="38.25" x14ac:dyDescent="0.2">
      <c r="A366" s="86" t="s">
        <v>14743</v>
      </c>
      <c r="B366" s="85" t="s">
        <v>14742</v>
      </c>
      <c r="C366" s="87" t="s">
        <v>151</v>
      </c>
      <c r="D366" s="84" t="s">
        <v>14719</v>
      </c>
      <c r="E366" s="86">
        <v>629</v>
      </c>
      <c r="F366" s="85" t="s">
        <v>14272</v>
      </c>
    </row>
    <row r="367" spans="1:6" ht="51" x14ac:dyDescent="0.2">
      <c r="A367" s="86" t="s">
        <v>14812</v>
      </c>
      <c r="B367" s="85" t="s">
        <v>14810</v>
      </c>
      <c r="C367" s="87" t="s">
        <v>151</v>
      </c>
      <c r="D367" s="84" t="s">
        <v>14719</v>
      </c>
      <c r="E367" s="86">
        <v>529</v>
      </c>
      <c r="F367" s="85" t="s">
        <v>14811</v>
      </c>
    </row>
    <row r="368" spans="1:6" ht="38.25" x14ac:dyDescent="0.2">
      <c r="A368" s="86" t="s">
        <v>14745</v>
      </c>
      <c r="B368" s="85" t="s">
        <v>14744</v>
      </c>
      <c r="C368" s="87" t="s">
        <v>151</v>
      </c>
      <c r="D368" s="84" t="s">
        <v>14719</v>
      </c>
      <c r="E368" s="86">
        <v>749</v>
      </c>
      <c r="F368" s="85" t="s">
        <v>14267</v>
      </c>
    </row>
    <row r="369" spans="1:6" ht="38.25" x14ac:dyDescent="0.2">
      <c r="A369" s="86" t="s">
        <v>14814</v>
      </c>
      <c r="B369" s="85" t="s">
        <v>14813</v>
      </c>
      <c r="C369" s="87" t="s">
        <v>151</v>
      </c>
      <c r="D369" s="84" t="s">
        <v>14719</v>
      </c>
      <c r="E369" s="86">
        <v>629</v>
      </c>
      <c r="F369" s="85" t="s">
        <v>14267</v>
      </c>
    </row>
    <row r="370" spans="1:6" ht="76.5" x14ac:dyDescent="0.2">
      <c r="A370" s="86" t="s">
        <v>14807</v>
      </c>
      <c r="B370" s="85" t="s">
        <v>14806</v>
      </c>
      <c r="C370" s="87" t="s">
        <v>151</v>
      </c>
      <c r="D370" s="84" t="s">
        <v>14719</v>
      </c>
      <c r="E370" s="86">
        <v>317</v>
      </c>
      <c r="F370" s="85" t="s">
        <v>14721</v>
      </c>
    </row>
    <row r="371" spans="1:6" ht="63.75" x14ac:dyDescent="0.2">
      <c r="A371" s="86" t="s">
        <v>14809</v>
      </c>
      <c r="B371" s="85" t="s">
        <v>14808</v>
      </c>
      <c r="C371" s="87" t="s">
        <v>151</v>
      </c>
      <c r="D371" s="84" t="s">
        <v>14719</v>
      </c>
      <c r="E371" s="86">
        <v>629</v>
      </c>
      <c r="F371" s="85" t="s">
        <v>14724</v>
      </c>
    </row>
    <row r="372" spans="1:6" ht="51" x14ac:dyDescent="0.2">
      <c r="A372" s="86" t="s">
        <v>14812</v>
      </c>
      <c r="B372" s="85" t="s">
        <v>14810</v>
      </c>
      <c r="C372" s="87" t="s">
        <v>151</v>
      </c>
      <c r="D372" s="84" t="s">
        <v>14719</v>
      </c>
      <c r="E372" s="86">
        <v>529</v>
      </c>
      <c r="F372" s="85" t="s">
        <v>14811</v>
      </c>
    </row>
    <row r="373" spans="1:6" ht="38.25" x14ac:dyDescent="0.2">
      <c r="A373" s="86" t="s">
        <v>14814</v>
      </c>
      <c r="B373" s="85" t="s">
        <v>14813</v>
      </c>
      <c r="C373" s="87" t="s">
        <v>151</v>
      </c>
      <c r="D373" s="84" t="s">
        <v>14719</v>
      </c>
      <c r="E373" s="86">
        <v>629</v>
      </c>
      <c r="F373" s="85" t="s">
        <v>14267</v>
      </c>
    </row>
    <row r="374" spans="1:6" ht="76.5" x14ac:dyDescent="0.2">
      <c r="A374" s="86" t="s">
        <v>14807</v>
      </c>
      <c r="B374" s="85" t="s">
        <v>14806</v>
      </c>
      <c r="C374" s="87" t="s">
        <v>151</v>
      </c>
      <c r="D374" s="84" t="s">
        <v>14719</v>
      </c>
      <c r="E374" s="86">
        <v>317</v>
      </c>
      <c r="F374" s="85" t="s">
        <v>14721</v>
      </c>
    </row>
    <row r="375" spans="1:6" ht="63.75" x14ac:dyDescent="0.2">
      <c r="A375" s="86" t="s">
        <v>14809</v>
      </c>
      <c r="B375" s="85" t="s">
        <v>14808</v>
      </c>
      <c r="C375" s="87" t="s">
        <v>151</v>
      </c>
      <c r="D375" s="84" t="s">
        <v>14719</v>
      </c>
      <c r="E375" s="86">
        <v>629</v>
      </c>
      <c r="F375" s="85" t="s">
        <v>14724</v>
      </c>
    </row>
    <row r="376" spans="1:6" ht="51" x14ac:dyDescent="0.2">
      <c r="A376" s="86" t="s">
        <v>14812</v>
      </c>
      <c r="B376" s="85" t="s">
        <v>14810</v>
      </c>
      <c r="C376" s="87" t="s">
        <v>151</v>
      </c>
      <c r="D376" s="84" t="s">
        <v>14719</v>
      </c>
      <c r="E376" s="86">
        <v>529</v>
      </c>
      <c r="F376" s="85" t="s">
        <v>14811</v>
      </c>
    </row>
    <row r="377" spans="1:6" ht="38.25" x14ac:dyDescent="0.2">
      <c r="A377" s="86" t="s">
        <v>14814</v>
      </c>
      <c r="B377" s="85" t="s">
        <v>14813</v>
      </c>
      <c r="C377" s="87" t="s">
        <v>151</v>
      </c>
      <c r="D377" s="84" t="s">
        <v>14719</v>
      </c>
      <c r="E377" s="86">
        <v>629</v>
      </c>
      <c r="F377" s="85" t="s">
        <v>14267</v>
      </c>
    </row>
    <row r="378" spans="1:6" ht="51" x14ac:dyDescent="0.2">
      <c r="A378" s="86" t="s">
        <v>14818</v>
      </c>
      <c r="B378" s="85" t="s">
        <v>14816</v>
      </c>
      <c r="C378" s="87" t="s">
        <v>151</v>
      </c>
      <c r="D378" s="84" t="s">
        <v>14815</v>
      </c>
      <c r="E378" s="86">
        <v>90</v>
      </c>
      <c r="F378" s="85" t="s">
        <v>14817</v>
      </c>
    </row>
    <row r="379" spans="1:6" ht="25.5" x14ac:dyDescent="0.2">
      <c r="A379" s="86" t="s">
        <v>14820</v>
      </c>
      <c r="B379" s="85" t="s">
        <v>14816</v>
      </c>
      <c r="C379" s="87" t="s">
        <v>151</v>
      </c>
      <c r="D379" s="84" t="s">
        <v>14815</v>
      </c>
      <c r="E379" s="86">
        <v>150</v>
      </c>
      <c r="F379" s="85" t="s">
        <v>14819</v>
      </c>
    </row>
    <row r="380" spans="1:6" ht="51" x14ac:dyDescent="0.2">
      <c r="A380" s="86" t="s">
        <v>14823</v>
      </c>
      <c r="B380" s="85" t="s">
        <v>14821</v>
      </c>
      <c r="C380" s="87" t="s">
        <v>150</v>
      </c>
      <c r="D380" s="84" t="s">
        <v>14815</v>
      </c>
      <c r="E380" s="86">
        <v>240</v>
      </c>
      <c r="F380" s="85" t="s">
        <v>14822</v>
      </c>
    </row>
    <row r="381" spans="1:6" ht="63.75" x14ac:dyDescent="0.2">
      <c r="A381" s="86" t="s">
        <v>14826</v>
      </c>
      <c r="B381" s="85" t="s">
        <v>14824</v>
      </c>
      <c r="C381" s="87" t="s">
        <v>151</v>
      </c>
      <c r="D381" s="84" t="s">
        <v>14815</v>
      </c>
      <c r="E381" s="86">
        <v>50.4</v>
      </c>
      <c r="F381" s="85" t="s">
        <v>14825</v>
      </c>
    </row>
    <row r="382" spans="1:6" ht="63.75" x14ac:dyDescent="0.2">
      <c r="A382" s="86" t="s">
        <v>14828</v>
      </c>
      <c r="B382" s="85" t="s">
        <v>14827</v>
      </c>
      <c r="C382" s="87" t="s">
        <v>151</v>
      </c>
      <c r="D382" s="84" t="s">
        <v>14815</v>
      </c>
      <c r="E382" s="86">
        <v>133.06</v>
      </c>
      <c r="F382" s="85" t="s">
        <v>14825</v>
      </c>
    </row>
    <row r="383" spans="1:6" ht="51" x14ac:dyDescent="0.2">
      <c r="A383" s="86" t="s">
        <v>14831</v>
      </c>
      <c r="B383" s="85" t="s">
        <v>14829</v>
      </c>
      <c r="C383" s="87" t="s">
        <v>151</v>
      </c>
      <c r="D383" s="84" t="s">
        <v>14815</v>
      </c>
      <c r="E383" s="86">
        <v>100</v>
      </c>
      <c r="F383" s="85" t="s">
        <v>14830</v>
      </c>
    </row>
    <row r="384" spans="1:6" ht="51" x14ac:dyDescent="0.2">
      <c r="A384" s="86" t="s">
        <v>14833</v>
      </c>
      <c r="B384" s="85" t="s">
        <v>14832</v>
      </c>
      <c r="C384" s="87" t="s">
        <v>151</v>
      </c>
      <c r="D384" s="84" t="s">
        <v>14815</v>
      </c>
      <c r="E384" s="86">
        <v>264</v>
      </c>
      <c r="F384" s="85" t="s">
        <v>14830</v>
      </c>
    </row>
    <row r="385" spans="1:6" ht="25.5" x14ac:dyDescent="0.2">
      <c r="A385" s="86" t="s">
        <v>14836</v>
      </c>
      <c r="B385" s="85" t="s">
        <v>14834</v>
      </c>
      <c r="C385" s="87" t="s">
        <v>150</v>
      </c>
      <c r="D385" s="84" t="s">
        <v>14815</v>
      </c>
      <c r="E385" s="86">
        <v>400</v>
      </c>
      <c r="F385" s="85" t="s">
        <v>14835</v>
      </c>
    </row>
    <row r="386" spans="1:6" ht="25.5" x14ac:dyDescent="0.2">
      <c r="A386" s="86" t="s">
        <v>14838</v>
      </c>
      <c r="B386" s="85" t="s">
        <v>14837</v>
      </c>
      <c r="C386" s="87" t="s">
        <v>150</v>
      </c>
      <c r="D386" s="84" t="s">
        <v>14815</v>
      </c>
      <c r="E386" s="86">
        <v>384</v>
      </c>
      <c r="F386" s="85" t="s">
        <v>14835</v>
      </c>
    </row>
    <row r="387" spans="1:6" ht="25.5" x14ac:dyDescent="0.2">
      <c r="A387" s="86" t="s">
        <v>14840</v>
      </c>
      <c r="B387" s="85" t="s">
        <v>14839</v>
      </c>
      <c r="C387" s="87" t="s">
        <v>150</v>
      </c>
      <c r="D387" s="84" t="s">
        <v>14815</v>
      </c>
      <c r="E387" s="86">
        <v>376</v>
      </c>
      <c r="F387" s="85" t="s">
        <v>14835</v>
      </c>
    </row>
    <row r="388" spans="1:6" ht="25.5" x14ac:dyDescent="0.2">
      <c r="A388" s="86" t="s">
        <v>14842</v>
      </c>
      <c r="B388" s="85" t="s">
        <v>14841</v>
      </c>
      <c r="C388" s="87" t="s">
        <v>150</v>
      </c>
      <c r="D388" s="84" t="s">
        <v>14815</v>
      </c>
      <c r="E388" s="86">
        <v>364</v>
      </c>
      <c r="F388" s="85" t="s">
        <v>14835</v>
      </c>
    </row>
    <row r="389" spans="1:6" ht="25.5" x14ac:dyDescent="0.2">
      <c r="A389" s="86" t="s">
        <v>14844</v>
      </c>
      <c r="B389" s="85" t="s">
        <v>14843</v>
      </c>
      <c r="C389" s="87" t="s">
        <v>150</v>
      </c>
      <c r="D389" s="84" t="s">
        <v>14815</v>
      </c>
      <c r="E389" s="86">
        <v>352</v>
      </c>
      <c r="F389" s="85" t="s">
        <v>14835</v>
      </c>
    </row>
    <row r="390" spans="1:6" ht="38.25" x14ac:dyDescent="0.2">
      <c r="A390" s="86" t="s">
        <v>14846</v>
      </c>
      <c r="B390" s="85" t="s">
        <v>14845</v>
      </c>
      <c r="C390" s="87" t="s">
        <v>151</v>
      </c>
      <c r="D390" s="84" t="s">
        <v>14815</v>
      </c>
      <c r="E390" s="86">
        <v>84</v>
      </c>
      <c r="F390" s="85" t="s">
        <v>14272</v>
      </c>
    </row>
    <row r="391" spans="1:6" ht="38.25" x14ac:dyDescent="0.2">
      <c r="A391" s="86" t="s">
        <v>14848</v>
      </c>
      <c r="B391" s="85" t="s">
        <v>14847</v>
      </c>
      <c r="C391" s="87" t="s">
        <v>151</v>
      </c>
      <c r="D391" s="84" t="s">
        <v>14815</v>
      </c>
      <c r="E391" s="86">
        <v>221.76</v>
      </c>
      <c r="F391" s="85" t="s">
        <v>14567</v>
      </c>
    </row>
    <row r="392" spans="1:6" ht="38.25" x14ac:dyDescent="0.2">
      <c r="A392" s="86" t="s">
        <v>14850</v>
      </c>
      <c r="B392" s="85" t="s">
        <v>14849</v>
      </c>
      <c r="C392" s="87" t="s">
        <v>151</v>
      </c>
      <c r="D392" s="84" t="s">
        <v>14815</v>
      </c>
      <c r="E392" s="86">
        <v>100</v>
      </c>
      <c r="F392" s="85" t="s">
        <v>14267</v>
      </c>
    </row>
    <row r="393" spans="1:6" ht="38.25" x14ac:dyDescent="0.2">
      <c r="A393" s="86" t="s">
        <v>14852</v>
      </c>
      <c r="B393" s="85" t="s">
        <v>14851</v>
      </c>
      <c r="C393" s="87" t="s">
        <v>151</v>
      </c>
      <c r="D393" s="84" t="s">
        <v>14815</v>
      </c>
      <c r="E393" s="86">
        <v>264</v>
      </c>
      <c r="F393" s="85" t="s">
        <v>14527</v>
      </c>
    </row>
    <row r="394" spans="1:6" ht="51" x14ac:dyDescent="0.2">
      <c r="A394" s="86" t="s">
        <v>14854</v>
      </c>
      <c r="B394" s="85" t="s">
        <v>14853</v>
      </c>
      <c r="C394" s="87" t="s">
        <v>151</v>
      </c>
      <c r="D394" s="84" t="s">
        <v>14815</v>
      </c>
      <c r="E394" s="86">
        <v>225</v>
      </c>
      <c r="F394" s="85" t="s">
        <v>14817</v>
      </c>
    </row>
    <row r="395" spans="1:6" ht="25.5" x14ac:dyDescent="0.2">
      <c r="A395" s="86" t="s">
        <v>14856</v>
      </c>
      <c r="B395" s="85" t="s">
        <v>14855</v>
      </c>
      <c r="C395" s="87" t="s">
        <v>151</v>
      </c>
      <c r="D395" s="84" t="s">
        <v>14815</v>
      </c>
      <c r="E395" s="86">
        <v>375</v>
      </c>
      <c r="F395" s="85" t="s">
        <v>14819</v>
      </c>
    </row>
    <row r="396" spans="1:6" ht="51" x14ac:dyDescent="0.2">
      <c r="A396" s="86" t="s">
        <v>14858</v>
      </c>
      <c r="B396" s="85" t="s">
        <v>14857</v>
      </c>
      <c r="C396" s="87" t="s">
        <v>150</v>
      </c>
      <c r="D396" s="84" t="s">
        <v>14815</v>
      </c>
      <c r="E396" s="86">
        <v>480</v>
      </c>
      <c r="F396" s="85" t="s">
        <v>14822</v>
      </c>
    </row>
    <row r="397" spans="1:6" ht="63.75" x14ac:dyDescent="0.2">
      <c r="A397" s="86" t="s">
        <v>14860</v>
      </c>
      <c r="B397" s="85" t="s">
        <v>14859</v>
      </c>
      <c r="C397" s="87" t="s">
        <v>151</v>
      </c>
      <c r="D397" s="84" t="s">
        <v>14815</v>
      </c>
      <c r="E397" s="86">
        <v>100.8</v>
      </c>
      <c r="F397" s="85" t="s">
        <v>14825</v>
      </c>
    </row>
    <row r="398" spans="1:6" ht="63.75" x14ac:dyDescent="0.2">
      <c r="A398" s="86" t="s">
        <v>14862</v>
      </c>
      <c r="B398" s="85" t="s">
        <v>14861</v>
      </c>
      <c r="C398" s="87" t="s">
        <v>151</v>
      </c>
      <c r="D398" s="84" t="s">
        <v>14815</v>
      </c>
      <c r="E398" s="86">
        <v>266.11</v>
      </c>
      <c r="F398" s="85" t="s">
        <v>14825</v>
      </c>
    </row>
    <row r="399" spans="1:6" ht="51" x14ac:dyDescent="0.2">
      <c r="A399" s="86" t="s">
        <v>14864</v>
      </c>
      <c r="B399" s="85" t="s">
        <v>14863</v>
      </c>
      <c r="C399" s="87" t="s">
        <v>151</v>
      </c>
      <c r="D399" s="84" t="s">
        <v>14815</v>
      </c>
      <c r="E399" s="86">
        <v>200</v>
      </c>
      <c r="F399" s="85" t="s">
        <v>14830</v>
      </c>
    </row>
    <row r="400" spans="1:6" ht="51" x14ac:dyDescent="0.2">
      <c r="A400" s="86" t="s">
        <v>14866</v>
      </c>
      <c r="B400" s="85" t="s">
        <v>14865</v>
      </c>
      <c r="C400" s="87" t="s">
        <v>151</v>
      </c>
      <c r="D400" s="84" t="s">
        <v>14815</v>
      </c>
      <c r="E400" s="86">
        <v>528</v>
      </c>
      <c r="F400" s="85" t="s">
        <v>14830</v>
      </c>
    </row>
    <row r="401" spans="1:6" ht="25.5" x14ac:dyDescent="0.2">
      <c r="A401" s="86" t="s">
        <v>14868</v>
      </c>
      <c r="B401" s="85" t="s">
        <v>14867</v>
      </c>
      <c r="C401" s="87" t="s">
        <v>150</v>
      </c>
      <c r="D401" s="84" t="s">
        <v>14815</v>
      </c>
      <c r="E401" s="86">
        <v>800</v>
      </c>
      <c r="F401" s="85" t="s">
        <v>14835</v>
      </c>
    </row>
    <row r="402" spans="1:6" ht="25.5" x14ac:dyDescent="0.2">
      <c r="A402" s="86" t="s">
        <v>14870</v>
      </c>
      <c r="B402" s="85" t="s">
        <v>14869</v>
      </c>
      <c r="C402" s="87" t="s">
        <v>150</v>
      </c>
      <c r="D402" s="84" t="s">
        <v>14815</v>
      </c>
      <c r="E402" s="86">
        <v>768</v>
      </c>
      <c r="F402" s="85" t="s">
        <v>14835</v>
      </c>
    </row>
    <row r="403" spans="1:6" ht="25.5" x14ac:dyDescent="0.2">
      <c r="A403" s="86" t="s">
        <v>14872</v>
      </c>
      <c r="B403" s="85" t="s">
        <v>14871</v>
      </c>
      <c r="C403" s="87" t="s">
        <v>150</v>
      </c>
      <c r="D403" s="84" t="s">
        <v>14815</v>
      </c>
      <c r="E403" s="86">
        <v>752</v>
      </c>
      <c r="F403" s="85" t="s">
        <v>14835</v>
      </c>
    </row>
    <row r="404" spans="1:6" ht="25.5" x14ac:dyDescent="0.2">
      <c r="A404" s="86" t="s">
        <v>14874</v>
      </c>
      <c r="B404" s="85" t="s">
        <v>14873</v>
      </c>
      <c r="C404" s="87" t="s">
        <v>150</v>
      </c>
      <c r="D404" s="84" t="s">
        <v>14815</v>
      </c>
      <c r="E404" s="86">
        <v>728</v>
      </c>
      <c r="F404" s="85" t="s">
        <v>14835</v>
      </c>
    </row>
    <row r="405" spans="1:6" ht="25.5" x14ac:dyDescent="0.2">
      <c r="A405" s="86" t="s">
        <v>14876</v>
      </c>
      <c r="B405" s="85" t="s">
        <v>14875</v>
      </c>
      <c r="C405" s="87" t="s">
        <v>150</v>
      </c>
      <c r="D405" s="84" t="s">
        <v>14815</v>
      </c>
      <c r="E405" s="86">
        <v>704</v>
      </c>
      <c r="F405" s="85" t="s">
        <v>14835</v>
      </c>
    </row>
    <row r="406" spans="1:6" ht="38.25" x14ac:dyDescent="0.2">
      <c r="A406" s="86" t="s">
        <v>14878</v>
      </c>
      <c r="B406" s="85" t="s">
        <v>14877</v>
      </c>
      <c r="C406" s="87" t="s">
        <v>151</v>
      </c>
      <c r="D406" s="84" t="s">
        <v>14815</v>
      </c>
      <c r="E406" s="86">
        <v>168</v>
      </c>
      <c r="F406" s="85" t="s">
        <v>14272</v>
      </c>
    </row>
    <row r="407" spans="1:6" ht="38.25" x14ac:dyDescent="0.2">
      <c r="A407" s="86" t="s">
        <v>14880</v>
      </c>
      <c r="B407" s="85" t="s">
        <v>14879</v>
      </c>
      <c r="C407" s="87" t="s">
        <v>151</v>
      </c>
      <c r="D407" s="84" t="s">
        <v>14815</v>
      </c>
      <c r="E407" s="86">
        <v>443.52</v>
      </c>
      <c r="F407" s="85" t="s">
        <v>14567</v>
      </c>
    </row>
    <row r="408" spans="1:6" ht="38.25" x14ac:dyDescent="0.2">
      <c r="A408" s="86" t="s">
        <v>14882</v>
      </c>
      <c r="B408" s="85" t="s">
        <v>14881</v>
      </c>
      <c r="C408" s="87" t="s">
        <v>151</v>
      </c>
      <c r="D408" s="84" t="s">
        <v>14815</v>
      </c>
      <c r="E408" s="86">
        <v>200</v>
      </c>
      <c r="F408" s="85" t="s">
        <v>14267</v>
      </c>
    </row>
    <row r="409" spans="1:6" ht="38.25" x14ac:dyDescent="0.2">
      <c r="A409" s="86" t="s">
        <v>14884</v>
      </c>
      <c r="B409" s="85" t="s">
        <v>14883</v>
      </c>
      <c r="C409" s="87" t="s">
        <v>151</v>
      </c>
      <c r="D409" s="84" t="s">
        <v>14815</v>
      </c>
      <c r="E409" s="86">
        <v>528</v>
      </c>
      <c r="F409" s="85" t="s">
        <v>14527</v>
      </c>
    </row>
    <row r="410" spans="1:6" ht="51" x14ac:dyDescent="0.2">
      <c r="A410" s="86" t="s">
        <v>14886</v>
      </c>
      <c r="B410" s="85" t="s">
        <v>14885</v>
      </c>
      <c r="C410" s="87" t="s">
        <v>151</v>
      </c>
      <c r="D410" s="84" t="s">
        <v>14815</v>
      </c>
      <c r="E410" s="86">
        <v>300</v>
      </c>
      <c r="F410" s="85" t="s">
        <v>14817</v>
      </c>
    </row>
    <row r="411" spans="1:6" ht="25.5" x14ac:dyDescent="0.2">
      <c r="A411" s="86" t="s">
        <v>14888</v>
      </c>
      <c r="B411" s="85" t="s">
        <v>14887</v>
      </c>
      <c r="C411" s="87" t="s">
        <v>151</v>
      </c>
      <c r="D411" s="84" t="s">
        <v>14815</v>
      </c>
      <c r="E411" s="86">
        <v>500</v>
      </c>
      <c r="F411" s="85" t="s">
        <v>14819</v>
      </c>
    </row>
    <row r="412" spans="1:6" ht="63.75" x14ac:dyDescent="0.2">
      <c r="A412" s="86" t="s">
        <v>14891</v>
      </c>
      <c r="B412" s="85" t="s">
        <v>14889</v>
      </c>
      <c r="C412" s="87" t="s">
        <v>150</v>
      </c>
      <c r="D412" s="84" t="s">
        <v>14815</v>
      </c>
      <c r="E412" s="86">
        <v>600</v>
      </c>
      <c r="F412" s="85" t="s">
        <v>14890</v>
      </c>
    </row>
    <row r="413" spans="1:6" ht="63.75" x14ac:dyDescent="0.2">
      <c r="A413" s="86" t="s">
        <v>14893</v>
      </c>
      <c r="B413" s="85" t="s">
        <v>14892</v>
      </c>
      <c r="C413" s="87" t="s">
        <v>151</v>
      </c>
      <c r="D413" s="84" t="s">
        <v>14815</v>
      </c>
      <c r="E413" s="86">
        <v>390</v>
      </c>
      <c r="F413" s="85" t="s">
        <v>14825</v>
      </c>
    </row>
    <row r="414" spans="1:6" ht="63.75" x14ac:dyDescent="0.2">
      <c r="A414" s="86" t="s">
        <v>14895</v>
      </c>
      <c r="B414" s="85" t="s">
        <v>14894</v>
      </c>
      <c r="C414" s="87" t="s">
        <v>151</v>
      </c>
      <c r="D414" s="84" t="s">
        <v>14815</v>
      </c>
      <c r="E414" s="86">
        <v>1029.5999999999999</v>
      </c>
      <c r="F414" s="85" t="s">
        <v>14825</v>
      </c>
    </row>
    <row r="415" spans="1:6" ht="51" x14ac:dyDescent="0.2">
      <c r="A415" s="86" t="s">
        <v>14897</v>
      </c>
      <c r="B415" s="85" t="s">
        <v>14896</v>
      </c>
      <c r="C415" s="87" t="s">
        <v>151</v>
      </c>
      <c r="D415" s="84" t="s">
        <v>14815</v>
      </c>
      <c r="E415" s="86">
        <v>795</v>
      </c>
      <c r="F415" s="85" t="s">
        <v>14830</v>
      </c>
    </row>
    <row r="416" spans="1:6" ht="51" x14ac:dyDescent="0.2">
      <c r="A416" s="86" t="s">
        <v>14899</v>
      </c>
      <c r="B416" s="85" t="s">
        <v>14898</v>
      </c>
      <c r="C416" s="87" t="s">
        <v>151</v>
      </c>
      <c r="D416" s="84" t="s">
        <v>14815</v>
      </c>
      <c r="E416" s="86">
        <v>2098.8000000000002</v>
      </c>
      <c r="F416" s="85" t="s">
        <v>14830</v>
      </c>
    </row>
    <row r="417" spans="1:6" ht="38.25" x14ac:dyDescent="0.2">
      <c r="A417" s="86" t="s">
        <v>14902</v>
      </c>
      <c r="B417" s="85" t="s">
        <v>14900</v>
      </c>
      <c r="C417" s="87" t="s">
        <v>150</v>
      </c>
      <c r="D417" s="84" t="s">
        <v>14815</v>
      </c>
      <c r="E417" s="86">
        <v>1500</v>
      </c>
      <c r="F417" s="85" t="s">
        <v>14901</v>
      </c>
    </row>
    <row r="418" spans="1:6" ht="38.25" x14ac:dyDescent="0.2">
      <c r="A418" s="86" t="s">
        <v>14904</v>
      </c>
      <c r="B418" s="85" t="s">
        <v>14903</v>
      </c>
      <c r="C418" s="87" t="s">
        <v>150</v>
      </c>
      <c r="D418" s="84" t="s">
        <v>14815</v>
      </c>
      <c r="E418" s="86">
        <v>1440</v>
      </c>
      <c r="F418" s="85" t="s">
        <v>14901</v>
      </c>
    </row>
    <row r="419" spans="1:6" ht="38.25" x14ac:dyDescent="0.2">
      <c r="A419" s="86" t="s">
        <v>14906</v>
      </c>
      <c r="B419" s="85" t="s">
        <v>14905</v>
      </c>
      <c r="C419" s="87" t="s">
        <v>150</v>
      </c>
      <c r="D419" s="84" t="s">
        <v>14815</v>
      </c>
      <c r="E419" s="86">
        <v>1410</v>
      </c>
      <c r="F419" s="85" t="s">
        <v>14901</v>
      </c>
    </row>
    <row r="420" spans="1:6" ht="38.25" x14ac:dyDescent="0.2">
      <c r="A420" s="86" t="s">
        <v>14908</v>
      </c>
      <c r="B420" s="85" t="s">
        <v>14907</v>
      </c>
      <c r="C420" s="87" t="s">
        <v>150</v>
      </c>
      <c r="D420" s="84" t="s">
        <v>14815</v>
      </c>
      <c r="E420" s="86">
        <v>1365</v>
      </c>
      <c r="F420" s="85" t="s">
        <v>14901</v>
      </c>
    </row>
    <row r="421" spans="1:6" ht="38.25" x14ac:dyDescent="0.2">
      <c r="A421" s="86" t="s">
        <v>14910</v>
      </c>
      <c r="B421" s="85" t="s">
        <v>14909</v>
      </c>
      <c r="C421" s="87" t="s">
        <v>150</v>
      </c>
      <c r="D421" s="84" t="s">
        <v>14815</v>
      </c>
      <c r="E421" s="86">
        <v>1320</v>
      </c>
      <c r="F421" s="85" t="s">
        <v>14901</v>
      </c>
    </row>
    <row r="422" spans="1:6" ht="38.25" x14ac:dyDescent="0.2">
      <c r="A422" s="86" t="s">
        <v>14846</v>
      </c>
      <c r="B422" s="85" t="s">
        <v>14845</v>
      </c>
      <c r="C422" s="87" t="s">
        <v>151</v>
      </c>
      <c r="D422" s="84" t="s">
        <v>14815</v>
      </c>
      <c r="E422" s="86">
        <v>84</v>
      </c>
      <c r="F422" s="85" t="s">
        <v>14272</v>
      </c>
    </row>
    <row r="423" spans="1:6" ht="38.25" x14ac:dyDescent="0.2">
      <c r="A423" s="86" t="s">
        <v>14912</v>
      </c>
      <c r="B423" s="85" t="s">
        <v>14911</v>
      </c>
      <c r="C423" s="87" t="s">
        <v>151</v>
      </c>
      <c r="D423" s="84" t="s">
        <v>14815</v>
      </c>
      <c r="E423" s="86">
        <v>650</v>
      </c>
      <c r="F423" s="85" t="s">
        <v>14272</v>
      </c>
    </row>
    <row r="424" spans="1:6" ht="38.25" x14ac:dyDescent="0.2">
      <c r="A424" s="86" t="s">
        <v>14848</v>
      </c>
      <c r="B424" s="85" t="s">
        <v>14847</v>
      </c>
      <c r="C424" s="87" t="s">
        <v>151</v>
      </c>
      <c r="D424" s="84" t="s">
        <v>14815</v>
      </c>
      <c r="E424" s="86">
        <v>221.76</v>
      </c>
      <c r="F424" s="85" t="s">
        <v>14567</v>
      </c>
    </row>
    <row r="425" spans="1:6" ht="38.25" x14ac:dyDescent="0.2">
      <c r="A425" s="86" t="s">
        <v>14914</v>
      </c>
      <c r="B425" s="85" t="s">
        <v>14913</v>
      </c>
      <c r="C425" s="87" t="s">
        <v>151</v>
      </c>
      <c r="D425" s="84" t="s">
        <v>14815</v>
      </c>
      <c r="E425" s="86">
        <v>1716</v>
      </c>
      <c r="F425" s="85" t="s">
        <v>14272</v>
      </c>
    </row>
    <row r="426" spans="1:6" ht="38.25" x14ac:dyDescent="0.2">
      <c r="A426" s="86" t="s">
        <v>14850</v>
      </c>
      <c r="B426" s="85" t="s">
        <v>14849</v>
      </c>
      <c r="C426" s="87" t="s">
        <v>151</v>
      </c>
      <c r="D426" s="84" t="s">
        <v>14815</v>
      </c>
      <c r="E426" s="86">
        <v>100</v>
      </c>
      <c r="F426" s="85" t="s">
        <v>14267</v>
      </c>
    </row>
    <row r="427" spans="1:6" ht="25.5" x14ac:dyDescent="0.2">
      <c r="A427" s="86" t="s">
        <v>14916</v>
      </c>
      <c r="B427" s="85" t="s">
        <v>14915</v>
      </c>
      <c r="C427" s="87" t="s">
        <v>151</v>
      </c>
      <c r="D427" s="84" t="s">
        <v>14815</v>
      </c>
      <c r="E427" s="86">
        <v>795</v>
      </c>
      <c r="F427" s="85" t="s">
        <v>14267</v>
      </c>
    </row>
    <row r="428" spans="1:6" ht="38.25" x14ac:dyDescent="0.2">
      <c r="A428" s="86" t="s">
        <v>14852</v>
      </c>
      <c r="B428" s="85" t="s">
        <v>14851</v>
      </c>
      <c r="C428" s="87" t="s">
        <v>151</v>
      </c>
      <c r="D428" s="84" t="s">
        <v>14815</v>
      </c>
      <c r="E428" s="86">
        <v>264</v>
      </c>
      <c r="F428" s="85" t="s">
        <v>14527</v>
      </c>
    </row>
    <row r="429" spans="1:6" ht="38.25" x14ac:dyDescent="0.2">
      <c r="A429" s="86" t="s">
        <v>14918</v>
      </c>
      <c r="B429" s="85" t="s">
        <v>14917</v>
      </c>
      <c r="C429" s="87" t="s">
        <v>151</v>
      </c>
      <c r="D429" s="84" t="s">
        <v>14815</v>
      </c>
      <c r="E429" s="86">
        <v>2098.8000000000002</v>
      </c>
      <c r="F429" s="85" t="s">
        <v>14267</v>
      </c>
    </row>
    <row r="430" spans="1:6" ht="25.5" x14ac:dyDescent="0.2">
      <c r="A430" s="86" t="s">
        <v>14921</v>
      </c>
      <c r="B430" s="85" t="s">
        <v>14919</v>
      </c>
      <c r="C430" s="87" t="s">
        <v>150</v>
      </c>
      <c r="D430" s="84" t="s">
        <v>14815</v>
      </c>
      <c r="E430" s="86">
        <v>1000</v>
      </c>
      <c r="F430" s="85" t="s">
        <v>14920</v>
      </c>
    </row>
    <row r="431" spans="1:6" ht="25.5" x14ac:dyDescent="0.2">
      <c r="A431" s="86" t="s">
        <v>14923</v>
      </c>
      <c r="B431" s="85" t="s">
        <v>14922</v>
      </c>
      <c r="C431" s="87" t="s">
        <v>150</v>
      </c>
      <c r="D431" s="84" t="s">
        <v>14815</v>
      </c>
      <c r="E431" s="86">
        <v>960</v>
      </c>
      <c r="F431" s="85" t="s">
        <v>14920</v>
      </c>
    </row>
    <row r="432" spans="1:6" ht="25.5" x14ac:dyDescent="0.2">
      <c r="A432" s="86" t="s">
        <v>14925</v>
      </c>
      <c r="B432" s="85" t="s">
        <v>14924</v>
      </c>
      <c r="C432" s="87" t="s">
        <v>150</v>
      </c>
      <c r="D432" s="84" t="s">
        <v>14815</v>
      </c>
      <c r="E432" s="86">
        <v>940</v>
      </c>
      <c r="F432" s="85" t="s">
        <v>14920</v>
      </c>
    </row>
    <row r="433" spans="1:6" ht="25.5" x14ac:dyDescent="0.2">
      <c r="A433" s="86" t="s">
        <v>14927</v>
      </c>
      <c r="B433" s="85" t="s">
        <v>14926</v>
      </c>
      <c r="C433" s="87" t="s">
        <v>150</v>
      </c>
      <c r="D433" s="84" t="s">
        <v>14815</v>
      </c>
      <c r="E433" s="86">
        <v>910</v>
      </c>
      <c r="F433" s="85" t="s">
        <v>14920</v>
      </c>
    </row>
    <row r="434" spans="1:6" ht="25.5" x14ac:dyDescent="0.2">
      <c r="A434" s="86" t="s">
        <v>14929</v>
      </c>
      <c r="B434" s="85" t="s">
        <v>14928</v>
      </c>
      <c r="C434" s="87" t="s">
        <v>150</v>
      </c>
      <c r="D434" s="84" t="s">
        <v>14815</v>
      </c>
      <c r="E434" s="86">
        <v>880</v>
      </c>
      <c r="F434" s="85" t="s">
        <v>14920</v>
      </c>
    </row>
    <row r="435" spans="1:6" ht="38.25" x14ac:dyDescent="0.2">
      <c r="A435" s="86" t="s">
        <v>14912</v>
      </c>
      <c r="B435" s="85" t="s">
        <v>14911</v>
      </c>
      <c r="C435" s="87" t="s">
        <v>151</v>
      </c>
      <c r="D435" s="84" t="s">
        <v>14815</v>
      </c>
      <c r="E435" s="86">
        <v>650</v>
      </c>
      <c r="F435" s="85" t="s">
        <v>14272</v>
      </c>
    </row>
    <row r="436" spans="1:6" ht="38.25" x14ac:dyDescent="0.2">
      <c r="A436" s="86" t="s">
        <v>14914</v>
      </c>
      <c r="B436" s="85" t="s">
        <v>14913</v>
      </c>
      <c r="C436" s="87" t="s">
        <v>151</v>
      </c>
      <c r="D436" s="84" t="s">
        <v>14815</v>
      </c>
      <c r="E436" s="86">
        <v>1716</v>
      </c>
      <c r="F436" s="85" t="s">
        <v>14272</v>
      </c>
    </row>
    <row r="437" spans="1:6" ht="25.5" x14ac:dyDescent="0.2">
      <c r="A437" s="86" t="s">
        <v>14916</v>
      </c>
      <c r="B437" s="85" t="s">
        <v>14915</v>
      </c>
      <c r="C437" s="87" t="s">
        <v>151</v>
      </c>
      <c r="D437" s="84" t="s">
        <v>14815</v>
      </c>
      <c r="E437" s="86">
        <v>795</v>
      </c>
      <c r="F437" s="85" t="s">
        <v>14267</v>
      </c>
    </row>
    <row r="438" spans="1:6" ht="38.25" x14ac:dyDescent="0.2">
      <c r="A438" s="86" t="s">
        <v>14918</v>
      </c>
      <c r="B438" s="85" t="s">
        <v>14917</v>
      </c>
      <c r="C438" s="87" t="s">
        <v>151</v>
      </c>
      <c r="D438" s="84" t="s">
        <v>14815</v>
      </c>
      <c r="E438" s="86">
        <v>2098.8000000000002</v>
      </c>
      <c r="F438" s="85" t="s">
        <v>14267</v>
      </c>
    </row>
    <row r="439" spans="1:6" ht="63.75" x14ac:dyDescent="0.2">
      <c r="A439" s="86" t="s">
        <v>14932</v>
      </c>
      <c r="B439" s="85" t="s">
        <v>14931</v>
      </c>
      <c r="C439" s="87" t="s">
        <v>151</v>
      </c>
      <c r="D439" s="84" t="s">
        <v>14930</v>
      </c>
      <c r="E439" s="86">
        <v>327</v>
      </c>
      <c r="F439" s="85" t="s">
        <v>14577</v>
      </c>
    </row>
    <row r="440" spans="1:6" ht="51" x14ac:dyDescent="0.2">
      <c r="A440" s="86" t="s">
        <v>14934</v>
      </c>
      <c r="B440" s="85" t="s">
        <v>14933</v>
      </c>
      <c r="C440" s="87" t="s">
        <v>151</v>
      </c>
      <c r="D440" s="84" t="s">
        <v>14930</v>
      </c>
      <c r="E440" s="86">
        <v>645</v>
      </c>
      <c r="F440" s="85" t="s">
        <v>14522</v>
      </c>
    </row>
    <row r="441" spans="1:6" ht="25.5" x14ac:dyDescent="0.2">
      <c r="A441" s="86" t="s">
        <v>14936</v>
      </c>
      <c r="B441" s="85" t="s">
        <v>14935</v>
      </c>
      <c r="C441" s="87" t="s">
        <v>151</v>
      </c>
      <c r="D441" s="84" t="s">
        <v>14930</v>
      </c>
      <c r="E441" s="86">
        <v>545</v>
      </c>
      <c r="F441" s="85" t="s">
        <v>14567</v>
      </c>
    </row>
    <row r="442" spans="1:6" ht="25.5" x14ac:dyDescent="0.2">
      <c r="A442" s="86" t="s">
        <v>14938</v>
      </c>
      <c r="B442" s="85" t="s">
        <v>14937</v>
      </c>
      <c r="C442" s="87" t="s">
        <v>151</v>
      </c>
      <c r="D442" s="84" t="s">
        <v>14930</v>
      </c>
      <c r="E442" s="86">
        <v>645</v>
      </c>
      <c r="F442" s="85" t="s">
        <v>14527</v>
      </c>
    </row>
    <row r="443" spans="1:6" ht="63.75" x14ac:dyDescent="0.2">
      <c r="A443" s="86" t="s">
        <v>14940</v>
      </c>
      <c r="B443" s="85" t="s">
        <v>14939</v>
      </c>
      <c r="C443" s="87" t="s">
        <v>151</v>
      </c>
      <c r="D443" s="84" t="s">
        <v>14930</v>
      </c>
      <c r="E443" s="86">
        <v>629</v>
      </c>
      <c r="F443" s="85" t="s">
        <v>14577</v>
      </c>
    </row>
    <row r="444" spans="1:6" ht="51" x14ac:dyDescent="0.2">
      <c r="A444" s="86" t="s">
        <v>14942</v>
      </c>
      <c r="B444" s="85" t="s">
        <v>14941</v>
      </c>
      <c r="C444" s="87" t="s">
        <v>151</v>
      </c>
      <c r="D444" s="84" t="s">
        <v>14930</v>
      </c>
      <c r="E444" s="86">
        <v>1249</v>
      </c>
      <c r="F444" s="85" t="s">
        <v>14522</v>
      </c>
    </row>
    <row r="445" spans="1:6" ht="25.5" x14ac:dyDescent="0.2">
      <c r="A445" s="86" t="s">
        <v>14944</v>
      </c>
      <c r="B445" s="85" t="s">
        <v>14943</v>
      </c>
      <c r="C445" s="87" t="s">
        <v>151</v>
      </c>
      <c r="D445" s="84" t="s">
        <v>14930</v>
      </c>
      <c r="E445" s="86">
        <v>1049</v>
      </c>
      <c r="F445" s="85" t="s">
        <v>14567</v>
      </c>
    </row>
    <row r="446" spans="1:6" ht="25.5" x14ac:dyDescent="0.2">
      <c r="A446" s="86" t="s">
        <v>14946</v>
      </c>
      <c r="B446" s="85" t="s">
        <v>14945</v>
      </c>
      <c r="C446" s="87" t="s">
        <v>151</v>
      </c>
      <c r="D446" s="84" t="s">
        <v>14930</v>
      </c>
      <c r="E446" s="86">
        <v>1249</v>
      </c>
      <c r="F446" s="85" t="s">
        <v>14527</v>
      </c>
    </row>
    <row r="447" spans="1:6" ht="63.75" x14ac:dyDescent="0.2">
      <c r="A447" s="86" t="s">
        <v>14940</v>
      </c>
      <c r="B447" s="85" t="s">
        <v>14939</v>
      </c>
      <c r="C447" s="87" t="s">
        <v>151</v>
      </c>
      <c r="D447" s="84" t="s">
        <v>14930</v>
      </c>
      <c r="E447" s="86">
        <v>629</v>
      </c>
      <c r="F447" s="85" t="s">
        <v>14577</v>
      </c>
    </row>
    <row r="448" spans="1:6" ht="51" x14ac:dyDescent="0.2">
      <c r="A448" s="86" t="s">
        <v>14942</v>
      </c>
      <c r="B448" s="85" t="s">
        <v>14941</v>
      </c>
      <c r="C448" s="87" t="s">
        <v>151</v>
      </c>
      <c r="D448" s="84" t="s">
        <v>14930</v>
      </c>
      <c r="E448" s="86">
        <v>1249</v>
      </c>
      <c r="F448" s="85" t="s">
        <v>14522</v>
      </c>
    </row>
    <row r="449" spans="1:6" ht="25.5" x14ac:dyDescent="0.2">
      <c r="A449" s="86" t="s">
        <v>14944</v>
      </c>
      <c r="B449" s="85" t="s">
        <v>14943</v>
      </c>
      <c r="C449" s="87" t="s">
        <v>151</v>
      </c>
      <c r="D449" s="84" t="s">
        <v>14930</v>
      </c>
      <c r="E449" s="86">
        <v>1049</v>
      </c>
      <c r="F449" s="85" t="s">
        <v>14567</v>
      </c>
    </row>
    <row r="450" spans="1:6" ht="25.5" x14ac:dyDescent="0.2">
      <c r="A450" s="86" t="s">
        <v>14946</v>
      </c>
      <c r="B450" s="85" t="s">
        <v>14945</v>
      </c>
      <c r="C450" s="87" t="s">
        <v>151</v>
      </c>
      <c r="D450" s="84" t="s">
        <v>14930</v>
      </c>
      <c r="E450" s="86">
        <v>1249</v>
      </c>
      <c r="F450" s="85" t="s">
        <v>14527</v>
      </c>
    </row>
    <row r="451" spans="1:6" ht="63.75" x14ac:dyDescent="0.2">
      <c r="A451" s="86" t="s">
        <v>14949</v>
      </c>
      <c r="B451" s="85" t="s">
        <v>14948</v>
      </c>
      <c r="C451" s="87" t="s">
        <v>151</v>
      </c>
      <c r="D451" s="84" t="s">
        <v>14947</v>
      </c>
      <c r="E451" s="86">
        <v>327</v>
      </c>
      <c r="F451" s="85" t="s">
        <v>14825</v>
      </c>
    </row>
    <row r="452" spans="1:6" ht="51" x14ac:dyDescent="0.2">
      <c r="A452" s="86" t="s">
        <v>14951</v>
      </c>
      <c r="B452" s="85" t="s">
        <v>14950</v>
      </c>
      <c r="C452" s="87" t="s">
        <v>151</v>
      </c>
      <c r="D452" s="84" t="s">
        <v>14947</v>
      </c>
      <c r="E452" s="86">
        <v>645</v>
      </c>
      <c r="F452" s="85" t="s">
        <v>14830</v>
      </c>
    </row>
    <row r="453" spans="1:6" ht="25.5" x14ac:dyDescent="0.2">
      <c r="A453" s="86" t="s">
        <v>14953</v>
      </c>
      <c r="B453" s="85" t="s">
        <v>14952</v>
      </c>
      <c r="C453" s="87" t="s">
        <v>151</v>
      </c>
      <c r="D453" s="84" t="s">
        <v>14947</v>
      </c>
      <c r="E453" s="86">
        <v>545</v>
      </c>
      <c r="F453" s="85" t="s">
        <v>14567</v>
      </c>
    </row>
    <row r="454" spans="1:6" ht="25.5" x14ac:dyDescent="0.2">
      <c r="A454" s="86" t="s">
        <v>14955</v>
      </c>
      <c r="B454" s="85" t="s">
        <v>14954</v>
      </c>
      <c r="C454" s="87" t="s">
        <v>151</v>
      </c>
      <c r="D454" s="84" t="s">
        <v>14947</v>
      </c>
      <c r="E454" s="86">
        <v>645</v>
      </c>
      <c r="F454" s="85" t="s">
        <v>14527</v>
      </c>
    </row>
    <row r="455" spans="1:6" ht="63.75" x14ac:dyDescent="0.2">
      <c r="A455" s="86" t="s">
        <v>14957</v>
      </c>
      <c r="B455" s="85" t="s">
        <v>14956</v>
      </c>
      <c r="C455" s="87" t="s">
        <v>151</v>
      </c>
      <c r="D455" s="84" t="s">
        <v>14947</v>
      </c>
      <c r="E455" s="86">
        <v>629</v>
      </c>
      <c r="F455" s="85" t="s">
        <v>14825</v>
      </c>
    </row>
    <row r="456" spans="1:6" ht="51" x14ac:dyDescent="0.2">
      <c r="A456" s="86" t="s">
        <v>14959</v>
      </c>
      <c r="B456" s="85" t="s">
        <v>14958</v>
      </c>
      <c r="C456" s="87" t="s">
        <v>151</v>
      </c>
      <c r="D456" s="84" t="s">
        <v>14947</v>
      </c>
      <c r="E456" s="86">
        <v>1249</v>
      </c>
      <c r="F456" s="85" t="s">
        <v>14830</v>
      </c>
    </row>
    <row r="457" spans="1:6" ht="25.5" x14ac:dyDescent="0.2">
      <c r="A457" s="86" t="s">
        <v>14961</v>
      </c>
      <c r="B457" s="85" t="s">
        <v>14960</v>
      </c>
      <c r="C457" s="87" t="s">
        <v>151</v>
      </c>
      <c r="D457" s="84" t="s">
        <v>14947</v>
      </c>
      <c r="E457" s="86">
        <v>1049</v>
      </c>
      <c r="F457" s="85" t="s">
        <v>14567</v>
      </c>
    </row>
    <row r="458" spans="1:6" ht="25.5" x14ac:dyDescent="0.2">
      <c r="A458" s="86" t="s">
        <v>14963</v>
      </c>
      <c r="B458" s="85" t="s">
        <v>14962</v>
      </c>
      <c r="C458" s="87" t="s">
        <v>151</v>
      </c>
      <c r="D458" s="84" t="s">
        <v>14947</v>
      </c>
      <c r="E458" s="86">
        <v>1249</v>
      </c>
      <c r="F458" s="85" t="s">
        <v>14527</v>
      </c>
    </row>
    <row r="459" spans="1:6" ht="63.75" x14ac:dyDescent="0.2">
      <c r="A459" s="86" t="s">
        <v>14957</v>
      </c>
      <c r="B459" s="85" t="s">
        <v>14956</v>
      </c>
      <c r="C459" s="87" t="s">
        <v>151</v>
      </c>
      <c r="D459" s="84" t="s">
        <v>14947</v>
      </c>
      <c r="E459" s="86">
        <v>629</v>
      </c>
      <c r="F459" s="85" t="s">
        <v>14825</v>
      </c>
    </row>
    <row r="460" spans="1:6" ht="51" x14ac:dyDescent="0.2">
      <c r="A460" s="86" t="s">
        <v>14959</v>
      </c>
      <c r="B460" s="85" t="s">
        <v>14958</v>
      </c>
      <c r="C460" s="87" t="s">
        <v>151</v>
      </c>
      <c r="D460" s="84" t="s">
        <v>14947</v>
      </c>
      <c r="E460" s="86">
        <v>1249</v>
      </c>
      <c r="F460" s="85" t="s">
        <v>14830</v>
      </c>
    </row>
    <row r="461" spans="1:6" ht="25.5" x14ac:dyDescent="0.2">
      <c r="A461" s="86" t="s">
        <v>14961</v>
      </c>
      <c r="B461" s="85" t="s">
        <v>14960</v>
      </c>
      <c r="C461" s="87" t="s">
        <v>151</v>
      </c>
      <c r="D461" s="84" t="s">
        <v>14947</v>
      </c>
      <c r="E461" s="86">
        <v>1049</v>
      </c>
      <c r="F461" s="85" t="s">
        <v>14567</v>
      </c>
    </row>
    <row r="462" spans="1:6" ht="25.5" x14ac:dyDescent="0.2">
      <c r="A462" s="86" t="s">
        <v>14963</v>
      </c>
      <c r="B462" s="85" t="s">
        <v>14962</v>
      </c>
      <c r="C462" s="87" t="s">
        <v>151</v>
      </c>
      <c r="D462" s="84" t="s">
        <v>14947</v>
      </c>
      <c r="E462" s="86">
        <v>1249</v>
      </c>
      <c r="F462" s="85" t="s">
        <v>14527</v>
      </c>
    </row>
    <row r="463" spans="1:6" ht="25.5" x14ac:dyDescent="0.2">
      <c r="A463" s="86" t="s">
        <v>14961</v>
      </c>
      <c r="B463" s="85" t="s">
        <v>14960</v>
      </c>
      <c r="C463" s="87" t="s">
        <v>151</v>
      </c>
      <c r="D463" s="84" t="s">
        <v>14947</v>
      </c>
      <c r="E463" s="86">
        <v>1049</v>
      </c>
      <c r="F463" s="85" t="s">
        <v>14567</v>
      </c>
    </row>
    <row r="464" spans="1:6" ht="25.5" x14ac:dyDescent="0.2">
      <c r="A464" s="86" t="s">
        <v>14963</v>
      </c>
      <c r="B464" s="85" t="s">
        <v>14962</v>
      </c>
      <c r="C464" s="87" t="s">
        <v>151</v>
      </c>
      <c r="D464" s="84" t="s">
        <v>14947</v>
      </c>
      <c r="E464" s="86">
        <v>1249</v>
      </c>
      <c r="F464" s="85" t="s">
        <v>14527</v>
      </c>
    </row>
    <row r="465" spans="1:6" ht="38.25" x14ac:dyDescent="0.2">
      <c r="A465" s="86" t="s">
        <v>14965</v>
      </c>
      <c r="B465" s="85" t="s">
        <v>14964</v>
      </c>
      <c r="C465" s="87" t="s">
        <v>151</v>
      </c>
      <c r="D465" s="84" t="s">
        <v>14947</v>
      </c>
      <c r="E465" s="86">
        <v>440</v>
      </c>
      <c r="F465" s="85" t="s">
        <v>14567</v>
      </c>
    </row>
    <row r="466" spans="1:6" ht="38.25" x14ac:dyDescent="0.2">
      <c r="A466" s="86" t="s">
        <v>14967</v>
      </c>
      <c r="B466" s="85" t="s">
        <v>14966</v>
      </c>
      <c r="C466" s="87" t="s">
        <v>151</v>
      </c>
      <c r="D466" s="84" t="s">
        <v>14947</v>
      </c>
      <c r="E466" s="86">
        <v>874</v>
      </c>
      <c r="F466" s="85" t="s">
        <v>14527</v>
      </c>
    </row>
    <row r="467" spans="1:6" ht="25.5" x14ac:dyDescent="0.2">
      <c r="A467" s="86" t="s">
        <v>14969</v>
      </c>
      <c r="B467" s="85" t="s">
        <v>14968</v>
      </c>
      <c r="C467" s="87" t="s">
        <v>151</v>
      </c>
      <c r="D467" s="84" t="s">
        <v>14947</v>
      </c>
      <c r="E467" s="86">
        <v>734</v>
      </c>
      <c r="F467" s="85" t="s">
        <v>14567</v>
      </c>
    </row>
    <row r="468" spans="1:6" ht="38.25" x14ac:dyDescent="0.2">
      <c r="A468" s="86" t="s">
        <v>14971</v>
      </c>
      <c r="B468" s="85" t="s">
        <v>14970</v>
      </c>
      <c r="C468" s="87" t="s">
        <v>151</v>
      </c>
      <c r="D468" s="84" t="s">
        <v>14947</v>
      </c>
      <c r="E468" s="86">
        <v>874</v>
      </c>
      <c r="F468" s="85" t="s">
        <v>14527</v>
      </c>
    </row>
    <row r="469" spans="1:6" ht="38.25" x14ac:dyDescent="0.2">
      <c r="A469" s="86" t="s">
        <v>14974</v>
      </c>
      <c r="B469" s="85" t="s">
        <v>14973</v>
      </c>
      <c r="C469" s="87" t="s">
        <v>151</v>
      </c>
      <c r="D469" s="84" t="s">
        <v>14972</v>
      </c>
      <c r="E469" s="86">
        <v>863.28</v>
      </c>
      <c r="F469" s="85" t="s">
        <v>14567</v>
      </c>
    </row>
    <row r="470" spans="1:6" ht="38.25" x14ac:dyDescent="0.2">
      <c r="A470" s="86" t="s">
        <v>14976</v>
      </c>
      <c r="B470" s="85" t="s">
        <v>14975</v>
      </c>
      <c r="C470" s="87" t="s">
        <v>151</v>
      </c>
      <c r="D470" s="84" t="s">
        <v>14972</v>
      </c>
      <c r="E470" s="86">
        <v>1438.8</v>
      </c>
      <c r="F470" s="85" t="s">
        <v>14567</v>
      </c>
    </row>
    <row r="471" spans="1:6" ht="38.25" x14ac:dyDescent="0.2">
      <c r="A471" s="86" t="s">
        <v>14978</v>
      </c>
      <c r="B471" s="85" t="s">
        <v>14977</v>
      </c>
      <c r="C471" s="87" t="s">
        <v>151</v>
      </c>
      <c r="D471" s="84" t="s">
        <v>14972</v>
      </c>
      <c r="E471" s="86">
        <v>1702.8</v>
      </c>
      <c r="F471" s="85" t="s">
        <v>14527</v>
      </c>
    </row>
    <row r="472" spans="1:6" ht="38.25" x14ac:dyDescent="0.2">
      <c r="A472" s="86" t="s">
        <v>14980</v>
      </c>
      <c r="B472" s="85" t="s">
        <v>14979</v>
      </c>
      <c r="C472" s="87" t="s">
        <v>151</v>
      </c>
      <c r="D472" s="84" t="s">
        <v>14972</v>
      </c>
      <c r="E472" s="86">
        <v>1702.8</v>
      </c>
      <c r="F472" s="85" t="s">
        <v>14527</v>
      </c>
    </row>
    <row r="473" spans="1:6" ht="51" x14ac:dyDescent="0.2">
      <c r="A473" s="86" t="s">
        <v>14983</v>
      </c>
      <c r="B473" s="85" t="s">
        <v>14981</v>
      </c>
      <c r="C473" s="87" t="s">
        <v>150</v>
      </c>
      <c r="D473" s="84" t="s">
        <v>14972</v>
      </c>
      <c r="E473" s="86">
        <v>897</v>
      </c>
      <c r="F473" s="85" t="s">
        <v>14982</v>
      </c>
    </row>
    <row r="474" spans="1:6" ht="25.5" x14ac:dyDescent="0.2">
      <c r="A474" s="86" t="s">
        <v>14986</v>
      </c>
      <c r="B474" s="85" t="s">
        <v>14984</v>
      </c>
      <c r="C474" s="87" t="s">
        <v>150</v>
      </c>
      <c r="D474" s="84" t="s">
        <v>14972</v>
      </c>
      <c r="E474" s="86">
        <v>1495</v>
      </c>
      <c r="F474" s="85" t="s">
        <v>14985</v>
      </c>
    </row>
    <row r="475" spans="1:6" ht="25.5" x14ac:dyDescent="0.2">
      <c r="A475" s="86" t="s">
        <v>14988</v>
      </c>
      <c r="B475" s="85" t="s">
        <v>14987</v>
      </c>
      <c r="C475" s="87" t="s">
        <v>150</v>
      </c>
      <c r="D475" s="84" t="s">
        <v>14972</v>
      </c>
      <c r="E475" s="86">
        <v>1435.2</v>
      </c>
      <c r="F475" s="85" t="s">
        <v>14985</v>
      </c>
    </row>
    <row r="476" spans="1:6" ht="25.5" x14ac:dyDescent="0.2">
      <c r="A476" s="86" t="s">
        <v>14990</v>
      </c>
      <c r="B476" s="85" t="s">
        <v>14989</v>
      </c>
      <c r="C476" s="87" t="s">
        <v>150</v>
      </c>
      <c r="D476" s="84" t="s">
        <v>14972</v>
      </c>
      <c r="E476" s="86">
        <v>1405.3</v>
      </c>
      <c r="F476" s="85" t="s">
        <v>14985</v>
      </c>
    </row>
    <row r="477" spans="1:6" ht="25.5" x14ac:dyDescent="0.2">
      <c r="A477" s="86" t="s">
        <v>14992</v>
      </c>
      <c r="B477" s="85" t="s">
        <v>14991</v>
      </c>
      <c r="C477" s="87" t="s">
        <v>150</v>
      </c>
      <c r="D477" s="84" t="s">
        <v>14972</v>
      </c>
      <c r="E477" s="86">
        <v>1360.45</v>
      </c>
      <c r="F477" s="85" t="s">
        <v>14985</v>
      </c>
    </row>
    <row r="478" spans="1:6" ht="25.5" x14ac:dyDescent="0.2">
      <c r="A478" s="86" t="s">
        <v>14994</v>
      </c>
      <c r="B478" s="85" t="s">
        <v>14993</v>
      </c>
      <c r="C478" s="87" t="s">
        <v>150</v>
      </c>
      <c r="D478" s="84" t="s">
        <v>14972</v>
      </c>
      <c r="E478" s="86">
        <v>1315.6</v>
      </c>
      <c r="F478" s="85" t="s">
        <v>14985</v>
      </c>
    </row>
    <row r="479" spans="1:6" ht="38.25" x14ac:dyDescent="0.2">
      <c r="A479" s="86" t="s">
        <v>14996</v>
      </c>
      <c r="B479" s="85" t="s">
        <v>14995</v>
      </c>
      <c r="C479" s="87" t="s">
        <v>151</v>
      </c>
      <c r="D479" s="84" t="s">
        <v>14972</v>
      </c>
      <c r="E479" s="86">
        <v>327</v>
      </c>
      <c r="F479" s="85" t="s">
        <v>14567</v>
      </c>
    </row>
    <row r="480" spans="1:6" ht="38.25" x14ac:dyDescent="0.2">
      <c r="A480" s="86" t="s">
        <v>14998</v>
      </c>
      <c r="B480" s="85" t="s">
        <v>14997</v>
      </c>
      <c r="C480" s="87" t="s">
        <v>151</v>
      </c>
      <c r="D480" s="84" t="s">
        <v>14972</v>
      </c>
      <c r="E480" s="86">
        <v>545</v>
      </c>
      <c r="F480" s="85" t="s">
        <v>14567</v>
      </c>
    </row>
    <row r="481" spans="1:6" ht="38.25" x14ac:dyDescent="0.2">
      <c r="A481" s="86" t="s">
        <v>15000</v>
      </c>
      <c r="B481" s="85" t="s">
        <v>14999</v>
      </c>
      <c r="C481" s="87" t="s">
        <v>151</v>
      </c>
      <c r="D481" s="84" t="s">
        <v>14972</v>
      </c>
      <c r="E481" s="86">
        <v>645</v>
      </c>
      <c r="F481" s="85" t="s">
        <v>14527</v>
      </c>
    </row>
    <row r="482" spans="1:6" ht="38.25" x14ac:dyDescent="0.2">
      <c r="A482" s="86" t="s">
        <v>15002</v>
      </c>
      <c r="B482" s="85" t="s">
        <v>15001</v>
      </c>
      <c r="C482" s="87" t="s">
        <v>151</v>
      </c>
      <c r="D482" s="84" t="s">
        <v>14972</v>
      </c>
      <c r="E482" s="86">
        <v>645</v>
      </c>
      <c r="F482" s="85" t="s">
        <v>14527</v>
      </c>
    </row>
    <row r="483" spans="1:6" ht="76.5" x14ac:dyDescent="0.2">
      <c r="A483" s="86" t="s">
        <v>15005</v>
      </c>
      <c r="B483" s="85" t="s">
        <v>15003</v>
      </c>
      <c r="C483" s="87" t="s">
        <v>150</v>
      </c>
      <c r="D483" s="84" t="s">
        <v>14972</v>
      </c>
      <c r="E483" s="86">
        <v>2310</v>
      </c>
      <c r="F483" s="85" t="s">
        <v>15004</v>
      </c>
    </row>
    <row r="484" spans="1:6" ht="38.25" x14ac:dyDescent="0.2">
      <c r="A484" s="86" t="s">
        <v>15007</v>
      </c>
      <c r="B484" s="85" t="s">
        <v>15006</v>
      </c>
      <c r="C484" s="87" t="s">
        <v>151</v>
      </c>
      <c r="D484" s="84" t="s">
        <v>14972</v>
      </c>
      <c r="E484" s="86">
        <v>629</v>
      </c>
      <c r="F484" s="85" t="s">
        <v>14567</v>
      </c>
    </row>
    <row r="485" spans="1:6" ht="51" x14ac:dyDescent="0.2">
      <c r="A485" s="86" t="s">
        <v>15010</v>
      </c>
      <c r="B485" s="85" t="s">
        <v>15008</v>
      </c>
      <c r="C485" s="87" t="s">
        <v>151</v>
      </c>
      <c r="D485" s="84" t="s">
        <v>14972</v>
      </c>
      <c r="E485" s="86">
        <v>105</v>
      </c>
      <c r="F485" s="85" t="s">
        <v>15009</v>
      </c>
    </row>
    <row r="486" spans="1:6" ht="38.25" x14ac:dyDescent="0.2">
      <c r="A486" s="86" t="s">
        <v>15012</v>
      </c>
      <c r="B486" s="85" t="s">
        <v>15011</v>
      </c>
      <c r="C486" s="87" t="s">
        <v>151</v>
      </c>
      <c r="D486" s="84" t="s">
        <v>14972</v>
      </c>
      <c r="E486" s="86">
        <v>1660.56</v>
      </c>
      <c r="F486" s="85" t="s">
        <v>14567</v>
      </c>
    </row>
    <row r="487" spans="1:6" ht="38.25" x14ac:dyDescent="0.2">
      <c r="A487" s="86" t="s">
        <v>15014</v>
      </c>
      <c r="B487" s="85" t="s">
        <v>15013</v>
      </c>
      <c r="C487" s="87" t="s">
        <v>151</v>
      </c>
      <c r="D487" s="84" t="s">
        <v>14972</v>
      </c>
      <c r="E487" s="86">
        <v>1249</v>
      </c>
      <c r="F487" s="85" t="s">
        <v>14527</v>
      </c>
    </row>
    <row r="488" spans="1:6" ht="38.25" x14ac:dyDescent="0.2">
      <c r="A488" s="86" t="s">
        <v>15017</v>
      </c>
      <c r="B488" s="85" t="s">
        <v>15015</v>
      </c>
      <c r="C488" s="87" t="s">
        <v>151</v>
      </c>
      <c r="D488" s="84" t="s">
        <v>14972</v>
      </c>
      <c r="E488" s="86">
        <v>208</v>
      </c>
      <c r="F488" s="85" t="s">
        <v>15016</v>
      </c>
    </row>
    <row r="489" spans="1:6" ht="38.25" x14ac:dyDescent="0.2">
      <c r="A489" s="86" t="s">
        <v>15019</v>
      </c>
      <c r="B489" s="85" t="s">
        <v>15018</v>
      </c>
      <c r="C489" s="87" t="s">
        <v>151</v>
      </c>
      <c r="D489" s="84" t="s">
        <v>14972</v>
      </c>
      <c r="E489" s="86">
        <v>3297.36</v>
      </c>
      <c r="F489" s="85" t="s">
        <v>14527</v>
      </c>
    </row>
    <row r="490" spans="1:6" ht="38.25" x14ac:dyDescent="0.2">
      <c r="A490" s="86" t="s">
        <v>15022</v>
      </c>
      <c r="B490" s="85" t="s">
        <v>15020</v>
      </c>
      <c r="C490" s="87" t="s">
        <v>150</v>
      </c>
      <c r="D490" s="84" t="s">
        <v>14972</v>
      </c>
      <c r="E490" s="86">
        <v>3850</v>
      </c>
      <c r="F490" s="85" t="s">
        <v>15021</v>
      </c>
    </row>
    <row r="491" spans="1:6" ht="38.25" x14ac:dyDescent="0.2">
      <c r="A491" s="86" t="s">
        <v>15024</v>
      </c>
      <c r="B491" s="85" t="s">
        <v>15023</v>
      </c>
      <c r="C491" s="87" t="s">
        <v>150</v>
      </c>
      <c r="D491" s="84" t="s">
        <v>14972</v>
      </c>
      <c r="E491" s="86">
        <v>3696</v>
      </c>
      <c r="F491" s="85" t="s">
        <v>15021</v>
      </c>
    </row>
    <row r="492" spans="1:6" ht="38.25" x14ac:dyDescent="0.2">
      <c r="A492" s="86" t="s">
        <v>15026</v>
      </c>
      <c r="B492" s="85" t="s">
        <v>15025</v>
      </c>
      <c r="C492" s="87" t="s">
        <v>150</v>
      </c>
      <c r="D492" s="84" t="s">
        <v>14972</v>
      </c>
      <c r="E492" s="86">
        <v>3619</v>
      </c>
      <c r="F492" s="85" t="s">
        <v>15021</v>
      </c>
    </row>
    <row r="493" spans="1:6" ht="38.25" x14ac:dyDescent="0.2">
      <c r="A493" s="86" t="s">
        <v>15028</v>
      </c>
      <c r="B493" s="85" t="s">
        <v>15027</v>
      </c>
      <c r="C493" s="87" t="s">
        <v>150</v>
      </c>
      <c r="D493" s="84" t="s">
        <v>14972</v>
      </c>
      <c r="E493" s="86">
        <v>3503.5</v>
      </c>
      <c r="F493" s="85" t="s">
        <v>15021</v>
      </c>
    </row>
    <row r="494" spans="1:6" ht="38.25" x14ac:dyDescent="0.2">
      <c r="A494" s="86" t="s">
        <v>15030</v>
      </c>
      <c r="B494" s="85" t="s">
        <v>15029</v>
      </c>
      <c r="C494" s="87" t="s">
        <v>150</v>
      </c>
      <c r="D494" s="84" t="s">
        <v>14972</v>
      </c>
      <c r="E494" s="86">
        <v>3388</v>
      </c>
      <c r="F494" s="85" t="s">
        <v>15021</v>
      </c>
    </row>
    <row r="495" spans="1:6" ht="38.25" x14ac:dyDescent="0.2">
      <c r="A495" s="86" t="s">
        <v>15032</v>
      </c>
      <c r="B495" s="85" t="s">
        <v>15031</v>
      </c>
      <c r="C495" s="87" t="s">
        <v>151</v>
      </c>
      <c r="D495" s="84" t="s">
        <v>14972</v>
      </c>
      <c r="E495" s="86">
        <v>1049</v>
      </c>
      <c r="F495" s="85" t="s">
        <v>14567</v>
      </c>
    </row>
    <row r="496" spans="1:6" ht="51" x14ac:dyDescent="0.2">
      <c r="A496" s="86" t="s">
        <v>15034</v>
      </c>
      <c r="B496" s="85" t="s">
        <v>15033</v>
      </c>
      <c r="C496" s="87" t="s">
        <v>151</v>
      </c>
      <c r="D496" s="84" t="s">
        <v>14972</v>
      </c>
      <c r="E496" s="86">
        <v>175</v>
      </c>
      <c r="F496" s="85" t="s">
        <v>15009</v>
      </c>
    </row>
    <row r="497" spans="1:6" ht="38.25" x14ac:dyDescent="0.2">
      <c r="A497" s="86" t="s">
        <v>15036</v>
      </c>
      <c r="B497" s="85" t="s">
        <v>15035</v>
      </c>
      <c r="C497" s="87" t="s">
        <v>151</v>
      </c>
      <c r="D497" s="84" t="s">
        <v>14972</v>
      </c>
      <c r="E497" s="86">
        <v>2769.36</v>
      </c>
      <c r="F497" s="85" t="s">
        <v>14567</v>
      </c>
    </row>
    <row r="498" spans="1:6" ht="38.25" x14ac:dyDescent="0.2">
      <c r="A498" s="86" t="s">
        <v>15038</v>
      </c>
      <c r="B498" s="85" t="s">
        <v>15037</v>
      </c>
      <c r="C498" s="87" t="s">
        <v>151</v>
      </c>
      <c r="D498" s="84" t="s">
        <v>14972</v>
      </c>
      <c r="E498" s="86">
        <v>1249</v>
      </c>
      <c r="F498" s="85" t="s">
        <v>14527</v>
      </c>
    </row>
    <row r="499" spans="1:6" ht="38.25" x14ac:dyDescent="0.2">
      <c r="A499" s="86" t="s">
        <v>15040</v>
      </c>
      <c r="B499" s="85" t="s">
        <v>15039</v>
      </c>
      <c r="C499" s="87" t="s">
        <v>151</v>
      </c>
      <c r="D499" s="84" t="s">
        <v>14972</v>
      </c>
      <c r="E499" s="86">
        <v>208</v>
      </c>
      <c r="F499" s="85" t="s">
        <v>15016</v>
      </c>
    </row>
    <row r="500" spans="1:6" ht="38.25" x14ac:dyDescent="0.2">
      <c r="A500" s="86" t="s">
        <v>15042</v>
      </c>
      <c r="B500" s="85" t="s">
        <v>15041</v>
      </c>
      <c r="C500" s="87" t="s">
        <v>151</v>
      </c>
      <c r="D500" s="84" t="s">
        <v>14972</v>
      </c>
      <c r="E500" s="86">
        <v>3297.36</v>
      </c>
      <c r="F500" s="85" t="s">
        <v>14527</v>
      </c>
    </row>
    <row r="501" spans="1:6" ht="51" x14ac:dyDescent="0.2">
      <c r="A501" s="86" t="s">
        <v>15044</v>
      </c>
      <c r="B501" s="85" t="s">
        <v>15043</v>
      </c>
      <c r="C501" s="87" t="s">
        <v>150</v>
      </c>
      <c r="D501" s="84" t="s">
        <v>14972</v>
      </c>
      <c r="E501" s="86">
        <v>2997</v>
      </c>
      <c r="F501" s="85" t="s">
        <v>14982</v>
      </c>
    </row>
    <row r="502" spans="1:6" ht="38.25" x14ac:dyDescent="0.2">
      <c r="A502" s="86" t="s">
        <v>15007</v>
      </c>
      <c r="B502" s="85" t="s">
        <v>15006</v>
      </c>
      <c r="C502" s="87" t="s">
        <v>151</v>
      </c>
      <c r="D502" s="84" t="s">
        <v>14972</v>
      </c>
      <c r="E502" s="86">
        <v>629</v>
      </c>
      <c r="F502" s="85" t="s">
        <v>14567</v>
      </c>
    </row>
    <row r="503" spans="1:6" ht="51" x14ac:dyDescent="0.2">
      <c r="A503" s="86" t="s">
        <v>15010</v>
      </c>
      <c r="B503" s="85" t="s">
        <v>15008</v>
      </c>
      <c r="C503" s="87" t="s">
        <v>151</v>
      </c>
      <c r="D503" s="84" t="s">
        <v>14972</v>
      </c>
      <c r="E503" s="86">
        <v>105</v>
      </c>
      <c r="F503" s="85" t="s">
        <v>15009</v>
      </c>
    </row>
    <row r="504" spans="1:6" ht="38.25" x14ac:dyDescent="0.2">
      <c r="A504" s="86" t="s">
        <v>15012</v>
      </c>
      <c r="B504" s="85" t="s">
        <v>15011</v>
      </c>
      <c r="C504" s="87" t="s">
        <v>151</v>
      </c>
      <c r="D504" s="84" t="s">
        <v>14972</v>
      </c>
      <c r="E504" s="86">
        <v>1660.56</v>
      </c>
      <c r="F504" s="85" t="s">
        <v>14567</v>
      </c>
    </row>
    <row r="505" spans="1:6" ht="38.25" x14ac:dyDescent="0.2">
      <c r="A505" s="86" t="s">
        <v>15014</v>
      </c>
      <c r="B505" s="85" t="s">
        <v>15013</v>
      </c>
      <c r="C505" s="87" t="s">
        <v>151</v>
      </c>
      <c r="D505" s="84" t="s">
        <v>14972</v>
      </c>
      <c r="E505" s="86">
        <v>1249</v>
      </c>
      <c r="F505" s="85" t="s">
        <v>14527</v>
      </c>
    </row>
    <row r="506" spans="1:6" ht="38.25" x14ac:dyDescent="0.2">
      <c r="A506" s="86" t="s">
        <v>15017</v>
      </c>
      <c r="B506" s="85" t="s">
        <v>15015</v>
      </c>
      <c r="C506" s="87" t="s">
        <v>151</v>
      </c>
      <c r="D506" s="84" t="s">
        <v>14972</v>
      </c>
      <c r="E506" s="86">
        <v>208</v>
      </c>
      <c r="F506" s="85" t="s">
        <v>15016</v>
      </c>
    </row>
    <row r="507" spans="1:6" ht="38.25" x14ac:dyDescent="0.2">
      <c r="A507" s="86" t="s">
        <v>15019</v>
      </c>
      <c r="B507" s="85" t="s">
        <v>15018</v>
      </c>
      <c r="C507" s="87" t="s">
        <v>151</v>
      </c>
      <c r="D507" s="84" t="s">
        <v>14972</v>
      </c>
      <c r="E507" s="86">
        <v>3297.36</v>
      </c>
      <c r="F507" s="85" t="s">
        <v>14527</v>
      </c>
    </row>
    <row r="508" spans="1:6" ht="25.5" x14ac:dyDescent="0.2">
      <c r="A508" s="86" t="s">
        <v>15046</v>
      </c>
      <c r="B508" s="85" t="s">
        <v>15045</v>
      </c>
      <c r="C508" s="87" t="s">
        <v>150</v>
      </c>
      <c r="D508" s="84" t="s">
        <v>14972</v>
      </c>
      <c r="E508" s="86">
        <v>4995</v>
      </c>
      <c r="F508" s="85" t="s">
        <v>14985</v>
      </c>
    </row>
    <row r="509" spans="1:6" ht="25.5" x14ac:dyDescent="0.2">
      <c r="A509" s="86" t="s">
        <v>15047</v>
      </c>
      <c r="B509" s="85" t="s">
        <v>15023</v>
      </c>
      <c r="C509" s="87" t="s">
        <v>150</v>
      </c>
      <c r="D509" s="84" t="s">
        <v>14972</v>
      </c>
      <c r="E509" s="86">
        <v>4795.2</v>
      </c>
      <c r="F509" s="85" t="s">
        <v>14985</v>
      </c>
    </row>
    <row r="510" spans="1:6" ht="25.5" x14ac:dyDescent="0.2">
      <c r="A510" s="86" t="s">
        <v>15048</v>
      </c>
      <c r="B510" s="85" t="s">
        <v>15025</v>
      </c>
      <c r="C510" s="87" t="s">
        <v>150</v>
      </c>
      <c r="D510" s="84" t="s">
        <v>14972</v>
      </c>
      <c r="E510" s="86">
        <v>4695.3</v>
      </c>
      <c r="F510" s="85" t="s">
        <v>14985</v>
      </c>
    </row>
    <row r="511" spans="1:6" ht="25.5" x14ac:dyDescent="0.2">
      <c r="A511" s="86" t="s">
        <v>15049</v>
      </c>
      <c r="B511" s="85" t="s">
        <v>15027</v>
      </c>
      <c r="C511" s="87" t="s">
        <v>150</v>
      </c>
      <c r="D511" s="84" t="s">
        <v>14972</v>
      </c>
      <c r="E511" s="86">
        <v>4545.45</v>
      </c>
      <c r="F511" s="85" t="s">
        <v>14985</v>
      </c>
    </row>
    <row r="512" spans="1:6" ht="25.5" x14ac:dyDescent="0.2">
      <c r="A512" s="86" t="s">
        <v>15050</v>
      </c>
      <c r="B512" s="85" t="s">
        <v>15029</v>
      </c>
      <c r="C512" s="87" t="s">
        <v>150</v>
      </c>
      <c r="D512" s="84" t="s">
        <v>14972</v>
      </c>
      <c r="E512" s="86">
        <v>4395.6000000000004</v>
      </c>
      <c r="F512" s="85" t="s">
        <v>14985</v>
      </c>
    </row>
    <row r="513" spans="1:6" ht="38.25" x14ac:dyDescent="0.2">
      <c r="A513" s="86" t="s">
        <v>15032</v>
      </c>
      <c r="B513" s="85" t="s">
        <v>15031</v>
      </c>
      <c r="C513" s="87" t="s">
        <v>151</v>
      </c>
      <c r="D513" s="84" t="s">
        <v>14972</v>
      </c>
      <c r="E513" s="86">
        <v>1049</v>
      </c>
      <c r="F513" s="85" t="s">
        <v>14567</v>
      </c>
    </row>
    <row r="514" spans="1:6" ht="51" x14ac:dyDescent="0.2">
      <c r="A514" s="86" t="s">
        <v>15034</v>
      </c>
      <c r="B514" s="85" t="s">
        <v>15033</v>
      </c>
      <c r="C514" s="87" t="s">
        <v>151</v>
      </c>
      <c r="D514" s="84" t="s">
        <v>14972</v>
      </c>
      <c r="E514" s="86">
        <v>175</v>
      </c>
      <c r="F514" s="85" t="s">
        <v>15009</v>
      </c>
    </row>
    <row r="515" spans="1:6" ht="38.25" x14ac:dyDescent="0.2">
      <c r="A515" s="86" t="s">
        <v>15036</v>
      </c>
      <c r="B515" s="85" t="s">
        <v>15035</v>
      </c>
      <c r="C515" s="87" t="s">
        <v>151</v>
      </c>
      <c r="D515" s="84" t="s">
        <v>14972</v>
      </c>
      <c r="E515" s="86">
        <v>2769.36</v>
      </c>
      <c r="F515" s="85" t="s">
        <v>14567</v>
      </c>
    </row>
    <row r="516" spans="1:6" ht="38.25" x14ac:dyDescent="0.2">
      <c r="A516" s="86" t="s">
        <v>15038</v>
      </c>
      <c r="B516" s="85" t="s">
        <v>15037</v>
      </c>
      <c r="C516" s="87" t="s">
        <v>151</v>
      </c>
      <c r="D516" s="84" t="s">
        <v>14972</v>
      </c>
      <c r="E516" s="86">
        <v>1249</v>
      </c>
      <c r="F516" s="85" t="s">
        <v>14527</v>
      </c>
    </row>
    <row r="517" spans="1:6" ht="38.25" x14ac:dyDescent="0.2">
      <c r="A517" s="86" t="s">
        <v>15040</v>
      </c>
      <c r="B517" s="85" t="s">
        <v>15039</v>
      </c>
      <c r="C517" s="87" t="s">
        <v>151</v>
      </c>
      <c r="D517" s="84" t="s">
        <v>14972</v>
      </c>
      <c r="E517" s="86">
        <v>208</v>
      </c>
      <c r="F517" s="85" t="s">
        <v>15016</v>
      </c>
    </row>
    <row r="518" spans="1:6" ht="38.25" x14ac:dyDescent="0.2">
      <c r="A518" s="86" t="s">
        <v>15042</v>
      </c>
      <c r="B518" s="85" t="s">
        <v>15041</v>
      </c>
      <c r="C518" s="87" t="s">
        <v>151</v>
      </c>
      <c r="D518" s="84" t="s">
        <v>14972</v>
      </c>
      <c r="E518" s="86">
        <v>3297.36</v>
      </c>
      <c r="F518" s="85" t="s">
        <v>14527</v>
      </c>
    </row>
    <row r="519" spans="1:6" ht="38.25" x14ac:dyDescent="0.2">
      <c r="A519" s="86" t="s">
        <v>15032</v>
      </c>
      <c r="B519" s="85" t="s">
        <v>15031</v>
      </c>
      <c r="C519" s="87" t="s">
        <v>151</v>
      </c>
      <c r="D519" s="84" t="s">
        <v>14972</v>
      </c>
      <c r="E519" s="86">
        <v>1049</v>
      </c>
      <c r="F519" s="85" t="s">
        <v>14567</v>
      </c>
    </row>
    <row r="520" spans="1:6" ht="38.25" x14ac:dyDescent="0.2">
      <c r="A520" s="86" t="s">
        <v>15036</v>
      </c>
      <c r="B520" s="85" t="s">
        <v>15035</v>
      </c>
      <c r="C520" s="87" t="s">
        <v>151</v>
      </c>
      <c r="D520" s="84" t="s">
        <v>14972</v>
      </c>
      <c r="E520" s="86">
        <v>2769.36</v>
      </c>
      <c r="F520" s="85" t="s">
        <v>14567</v>
      </c>
    </row>
    <row r="521" spans="1:6" ht="38.25" x14ac:dyDescent="0.2">
      <c r="A521" s="86" t="s">
        <v>15038</v>
      </c>
      <c r="B521" s="85" t="s">
        <v>15037</v>
      </c>
      <c r="C521" s="87" t="s">
        <v>151</v>
      </c>
      <c r="D521" s="84" t="s">
        <v>14972</v>
      </c>
      <c r="E521" s="86">
        <v>1249</v>
      </c>
      <c r="F521" s="85" t="s">
        <v>14527</v>
      </c>
    </row>
    <row r="522" spans="1:6" ht="38.25" x14ac:dyDescent="0.2">
      <c r="A522" s="86" t="s">
        <v>15042</v>
      </c>
      <c r="B522" s="85" t="s">
        <v>15041</v>
      </c>
      <c r="C522" s="87" t="s">
        <v>151</v>
      </c>
      <c r="D522" s="84" t="s">
        <v>14972</v>
      </c>
      <c r="E522" s="86">
        <v>3297.36</v>
      </c>
      <c r="F522" s="85" t="s">
        <v>14527</v>
      </c>
    </row>
    <row r="523" spans="1:6" ht="63.75" x14ac:dyDescent="0.2">
      <c r="A523" s="86" t="s">
        <v>15052</v>
      </c>
      <c r="B523" s="85" t="s">
        <v>15051</v>
      </c>
      <c r="C523" s="87" t="s">
        <v>151</v>
      </c>
      <c r="D523" s="84" t="s">
        <v>14930</v>
      </c>
      <c r="E523" s="86">
        <v>362</v>
      </c>
      <c r="F523" s="85" t="s">
        <v>14577</v>
      </c>
    </row>
    <row r="524" spans="1:6" ht="51" x14ac:dyDescent="0.2">
      <c r="A524" s="86" t="s">
        <v>15054</v>
      </c>
      <c r="B524" s="85" t="s">
        <v>15053</v>
      </c>
      <c r="C524" s="87" t="s">
        <v>151</v>
      </c>
      <c r="D524" s="84" t="s">
        <v>14930</v>
      </c>
      <c r="E524" s="86">
        <v>719</v>
      </c>
      <c r="F524" s="85" t="s">
        <v>14522</v>
      </c>
    </row>
    <row r="525" spans="1:6" ht="25.5" x14ac:dyDescent="0.2">
      <c r="A525" s="86" t="s">
        <v>15056</v>
      </c>
      <c r="B525" s="85" t="s">
        <v>15055</v>
      </c>
      <c r="C525" s="87" t="s">
        <v>151</v>
      </c>
      <c r="D525" s="84" t="s">
        <v>14930</v>
      </c>
      <c r="E525" s="86">
        <v>604</v>
      </c>
      <c r="F525" s="85" t="s">
        <v>14567</v>
      </c>
    </row>
    <row r="526" spans="1:6" ht="25.5" x14ac:dyDescent="0.2">
      <c r="A526" s="86" t="s">
        <v>15058</v>
      </c>
      <c r="B526" s="85" t="s">
        <v>15057</v>
      </c>
      <c r="C526" s="87" t="s">
        <v>151</v>
      </c>
      <c r="D526" s="84" t="s">
        <v>14930</v>
      </c>
      <c r="E526" s="86">
        <v>719</v>
      </c>
      <c r="F526" s="85" t="s">
        <v>14527</v>
      </c>
    </row>
    <row r="527" spans="1:6" ht="63.75" x14ac:dyDescent="0.2">
      <c r="A527" s="86" t="s">
        <v>15060</v>
      </c>
      <c r="B527" s="85" t="s">
        <v>15059</v>
      </c>
      <c r="C527" s="87" t="s">
        <v>151</v>
      </c>
      <c r="D527" s="84" t="s">
        <v>14930</v>
      </c>
      <c r="E527" s="86">
        <v>164</v>
      </c>
      <c r="F527" s="85" t="s">
        <v>14577</v>
      </c>
    </row>
    <row r="528" spans="1:6" ht="51" x14ac:dyDescent="0.2">
      <c r="A528" s="86" t="s">
        <v>15062</v>
      </c>
      <c r="B528" s="85" t="s">
        <v>15061</v>
      </c>
      <c r="C528" s="87" t="s">
        <v>151</v>
      </c>
      <c r="D528" s="84" t="s">
        <v>14930</v>
      </c>
      <c r="E528" s="86">
        <v>323</v>
      </c>
      <c r="F528" s="85" t="s">
        <v>14522</v>
      </c>
    </row>
    <row r="529" spans="1:6" ht="25.5" x14ac:dyDescent="0.2">
      <c r="A529" s="86" t="s">
        <v>15064</v>
      </c>
      <c r="B529" s="85" t="s">
        <v>15063</v>
      </c>
      <c r="C529" s="87" t="s">
        <v>151</v>
      </c>
      <c r="D529" s="84" t="s">
        <v>14930</v>
      </c>
      <c r="E529" s="86">
        <v>273</v>
      </c>
      <c r="F529" s="85" t="s">
        <v>14567</v>
      </c>
    </row>
    <row r="530" spans="1:6" ht="25.5" x14ac:dyDescent="0.2">
      <c r="A530" s="86" t="s">
        <v>15066</v>
      </c>
      <c r="B530" s="85" t="s">
        <v>15065</v>
      </c>
      <c r="C530" s="87" t="s">
        <v>151</v>
      </c>
      <c r="D530" s="84" t="s">
        <v>14930</v>
      </c>
      <c r="E530" s="86">
        <v>323</v>
      </c>
      <c r="F530" s="85" t="s">
        <v>14527</v>
      </c>
    </row>
    <row r="531" spans="1:6" ht="63.75" x14ac:dyDescent="0.2">
      <c r="A531" s="86" t="s">
        <v>15068</v>
      </c>
      <c r="B531" s="85" t="s">
        <v>15067</v>
      </c>
      <c r="C531" s="87" t="s">
        <v>151</v>
      </c>
      <c r="D531" s="84" t="s">
        <v>14930</v>
      </c>
      <c r="E531" s="86">
        <v>440</v>
      </c>
      <c r="F531" s="85" t="s">
        <v>14577</v>
      </c>
    </row>
    <row r="532" spans="1:6" ht="51" x14ac:dyDescent="0.2">
      <c r="A532" s="86" t="s">
        <v>15070</v>
      </c>
      <c r="B532" s="85" t="s">
        <v>15069</v>
      </c>
      <c r="C532" s="87" t="s">
        <v>151</v>
      </c>
      <c r="D532" s="84" t="s">
        <v>14930</v>
      </c>
      <c r="E532" s="86">
        <v>874</v>
      </c>
      <c r="F532" s="85" t="s">
        <v>14522</v>
      </c>
    </row>
    <row r="533" spans="1:6" ht="38.25" x14ac:dyDescent="0.2">
      <c r="A533" s="86" t="s">
        <v>15072</v>
      </c>
      <c r="B533" s="85" t="s">
        <v>15071</v>
      </c>
      <c r="C533" s="87" t="s">
        <v>151</v>
      </c>
      <c r="D533" s="84" t="s">
        <v>14930</v>
      </c>
      <c r="E533" s="86">
        <v>734</v>
      </c>
      <c r="F533" s="85" t="s">
        <v>14567</v>
      </c>
    </row>
    <row r="534" spans="1:6" ht="38.25" x14ac:dyDescent="0.2">
      <c r="A534" s="86" t="s">
        <v>15074</v>
      </c>
      <c r="B534" s="85" t="s">
        <v>15073</v>
      </c>
      <c r="C534" s="87" t="s">
        <v>151</v>
      </c>
      <c r="D534" s="84" t="s">
        <v>14930</v>
      </c>
      <c r="E534" s="86">
        <v>874</v>
      </c>
      <c r="F534" s="85" t="s">
        <v>14527</v>
      </c>
    </row>
    <row r="535" spans="1:6" ht="38.25" x14ac:dyDescent="0.2">
      <c r="A535" s="86" t="s">
        <v>15072</v>
      </c>
      <c r="B535" s="85" t="s">
        <v>15071</v>
      </c>
      <c r="C535" s="87" t="s">
        <v>151</v>
      </c>
      <c r="D535" s="84" t="s">
        <v>14930</v>
      </c>
      <c r="E535" s="86">
        <v>734</v>
      </c>
      <c r="F535" s="85" t="s">
        <v>14567</v>
      </c>
    </row>
    <row r="536" spans="1:6" ht="38.25" x14ac:dyDescent="0.2">
      <c r="A536" s="86" t="s">
        <v>15074</v>
      </c>
      <c r="B536" s="85" t="s">
        <v>15073</v>
      </c>
      <c r="C536" s="87" t="s">
        <v>151</v>
      </c>
      <c r="D536" s="84" t="s">
        <v>14930</v>
      </c>
      <c r="E536" s="86">
        <v>874</v>
      </c>
      <c r="F536" s="85" t="s">
        <v>14527</v>
      </c>
    </row>
    <row r="537" spans="1:6" ht="63.75" x14ac:dyDescent="0.2">
      <c r="A537" s="86" t="s">
        <v>15068</v>
      </c>
      <c r="B537" s="85" t="s">
        <v>15067</v>
      </c>
      <c r="C537" s="87" t="s">
        <v>151</v>
      </c>
      <c r="D537" s="84" t="s">
        <v>14930</v>
      </c>
      <c r="E537" s="86">
        <v>440</v>
      </c>
      <c r="F537" s="85" t="s">
        <v>14577</v>
      </c>
    </row>
    <row r="538" spans="1:6" ht="51" x14ac:dyDescent="0.2">
      <c r="A538" s="86" t="s">
        <v>15070</v>
      </c>
      <c r="B538" s="85" t="s">
        <v>15069</v>
      </c>
      <c r="C538" s="87" t="s">
        <v>151</v>
      </c>
      <c r="D538" s="84" t="s">
        <v>14930</v>
      </c>
      <c r="E538" s="86">
        <v>874</v>
      </c>
      <c r="F538" s="85" t="s">
        <v>14522</v>
      </c>
    </row>
    <row r="539" spans="1:6" ht="38.25" x14ac:dyDescent="0.2">
      <c r="A539" s="86" t="s">
        <v>15076</v>
      </c>
      <c r="B539" s="85" t="s">
        <v>15075</v>
      </c>
      <c r="C539" s="87" t="s">
        <v>151</v>
      </c>
      <c r="D539" s="84" t="s">
        <v>14930</v>
      </c>
      <c r="E539" s="86">
        <v>2729</v>
      </c>
      <c r="F539" s="85" t="s">
        <v>14567</v>
      </c>
    </row>
    <row r="540" spans="1:6" ht="38.25" x14ac:dyDescent="0.2">
      <c r="A540" s="86" t="s">
        <v>15078</v>
      </c>
      <c r="B540" s="85" t="s">
        <v>15077</v>
      </c>
      <c r="C540" s="87" t="s">
        <v>151</v>
      </c>
      <c r="D540" s="84" t="s">
        <v>14930</v>
      </c>
      <c r="E540" s="86">
        <v>3249</v>
      </c>
      <c r="F540" s="85" t="s">
        <v>14527</v>
      </c>
    </row>
    <row r="541" spans="1:6" ht="38.25" x14ac:dyDescent="0.2">
      <c r="A541" s="86" t="s">
        <v>15080</v>
      </c>
      <c r="B541" s="85" t="s">
        <v>15079</v>
      </c>
      <c r="C541" s="87" t="s">
        <v>151</v>
      </c>
      <c r="D541" s="84" t="s">
        <v>14930</v>
      </c>
      <c r="E541" s="86">
        <v>2204</v>
      </c>
      <c r="F541" s="85" t="s">
        <v>14567</v>
      </c>
    </row>
    <row r="542" spans="1:6" ht="38.25" x14ac:dyDescent="0.2">
      <c r="A542" s="86" t="s">
        <v>15082</v>
      </c>
      <c r="B542" s="85" t="s">
        <v>15081</v>
      </c>
      <c r="C542" s="87" t="s">
        <v>151</v>
      </c>
      <c r="D542" s="84" t="s">
        <v>14930</v>
      </c>
      <c r="E542" s="86">
        <v>2624</v>
      </c>
      <c r="F542" s="85" t="s">
        <v>14527</v>
      </c>
    </row>
    <row r="543" spans="1:6" ht="38.25" x14ac:dyDescent="0.2">
      <c r="A543" s="86" t="s">
        <v>15084</v>
      </c>
      <c r="B543" s="85" t="s">
        <v>15083</v>
      </c>
      <c r="C543" s="87" t="s">
        <v>151</v>
      </c>
      <c r="D543" s="84" t="s">
        <v>14930</v>
      </c>
      <c r="E543" s="86">
        <v>5543</v>
      </c>
      <c r="F543" s="85" t="s">
        <v>14567</v>
      </c>
    </row>
    <row r="544" spans="1:6" ht="38.25" x14ac:dyDescent="0.2">
      <c r="A544" s="86" t="s">
        <v>15086</v>
      </c>
      <c r="B544" s="85" t="s">
        <v>15085</v>
      </c>
      <c r="C544" s="87" t="s">
        <v>151</v>
      </c>
      <c r="D544" s="84" t="s">
        <v>14930</v>
      </c>
      <c r="E544" s="86">
        <v>6599</v>
      </c>
      <c r="F544" s="85" t="s">
        <v>14527</v>
      </c>
    </row>
    <row r="545" spans="1:6" ht="38.25" x14ac:dyDescent="0.2">
      <c r="A545" s="86" t="s">
        <v>15088</v>
      </c>
      <c r="B545" s="85" t="s">
        <v>15087</v>
      </c>
      <c r="C545" s="87" t="s">
        <v>151</v>
      </c>
      <c r="D545" s="84" t="s">
        <v>14930</v>
      </c>
      <c r="E545" s="86">
        <v>3737</v>
      </c>
      <c r="F545" s="85" t="s">
        <v>14567</v>
      </c>
    </row>
    <row r="546" spans="1:6" ht="38.25" x14ac:dyDescent="0.2">
      <c r="A546" s="86" t="s">
        <v>15090</v>
      </c>
      <c r="B546" s="85" t="s">
        <v>15089</v>
      </c>
      <c r="C546" s="87" t="s">
        <v>151</v>
      </c>
      <c r="D546" s="84" t="s">
        <v>14930</v>
      </c>
      <c r="E546" s="86">
        <v>4449</v>
      </c>
      <c r="F546" s="85" t="s">
        <v>14527</v>
      </c>
    </row>
    <row r="547" spans="1:6" ht="63.75" x14ac:dyDescent="0.2">
      <c r="A547" s="86" t="s">
        <v>15092</v>
      </c>
      <c r="B547" s="85" t="s">
        <v>15091</v>
      </c>
      <c r="C547" s="87" t="s">
        <v>151</v>
      </c>
      <c r="D547" s="84" t="s">
        <v>14930</v>
      </c>
      <c r="E547" s="86">
        <v>283</v>
      </c>
      <c r="F547" s="85" t="s">
        <v>14577</v>
      </c>
    </row>
    <row r="548" spans="1:6" ht="51" x14ac:dyDescent="0.2">
      <c r="A548" s="86" t="s">
        <v>15094</v>
      </c>
      <c r="B548" s="85" t="s">
        <v>15093</v>
      </c>
      <c r="C548" s="87" t="s">
        <v>151</v>
      </c>
      <c r="D548" s="84" t="s">
        <v>14930</v>
      </c>
      <c r="E548" s="86">
        <v>561</v>
      </c>
      <c r="F548" s="85" t="s">
        <v>14522</v>
      </c>
    </row>
    <row r="549" spans="1:6" ht="38.25" x14ac:dyDescent="0.2">
      <c r="A549" s="86" t="s">
        <v>15096</v>
      </c>
      <c r="B549" s="85" t="s">
        <v>15095</v>
      </c>
      <c r="C549" s="87" t="s">
        <v>151</v>
      </c>
      <c r="D549" s="84" t="s">
        <v>14930</v>
      </c>
      <c r="E549" s="86">
        <v>2204</v>
      </c>
      <c r="F549" s="85" t="s">
        <v>14239</v>
      </c>
    </row>
    <row r="550" spans="1:6" ht="38.25" x14ac:dyDescent="0.2">
      <c r="A550" s="86" t="s">
        <v>15098</v>
      </c>
      <c r="B550" s="85" t="s">
        <v>15097</v>
      </c>
      <c r="C550" s="87" t="s">
        <v>151</v>
      </c>
      <c r="D550" s="84" t="s">
        <v>14930</v>
      </c>
      <c r="E550" s="86">
        <v>2624</v>
      </c>
      <c r="F550" s="85" t="s">
        <v>14252</v>
      </c>
    </row>
    <row r="551" spans="1:6" ht="38.25" x14ac:dyDescent="0.2">
      <c r="A551" s="86" t="s">
        <v>15096</v>
      </c>
      <c r="B551" s="85" t="s">
        <v>15095</v>
      </c>
      <c r="C551" s="87" t="s">
        <v>151</v>
      </c>
      <c r="D551" s="84" t="s">
        <v>14930</v>
      </c>
      <c r="E551" s="86">
        <v>2204</v>
      </c>
      <c r="F551" s="85" t="s">
        <v>14239</v>
      </c>
    </row>
    <row r="552" spans="1:6" ht="38.25" x14ac:dyDescent="0.2">
      <c r="A552" s="86" t="s">
        <v>15098</v>
      </c>
      <c r="B552" s="85" t="s">
        <v>15097</v>
      </c>
      <c r="C552" s="87" t="s">
        <v>151</v>
      </c>
      <c r="D552" s="84" t="s">
        <v>14930</v>
      </c>
      <c r="E552" s="86">
        <v>2624</v>
      </c>
      <c r="F552" s="85" t="s">
        <v>14252</v>
      </c>
    </row>
    <row r="553" spans="1:6" ht="25.5" x14ac:dyDescent="0.2">
      <c r="A553" s="86" t="s">
        <v>15100</v>
      </c>
      <c r="B553" s="85" t="s">
        <v>15099</v>
      </c>
      <c r="C553" s="87" t="s">
        <v>151</v>
      </c>
      <c r="D553" s="84" t="s">
        <v>14930</v>
      </c>
      <c r="E553" s="86">
        <v>472</v>
      </c>
      <c r="F553" s="85" t="s">
        <v>14567</v>
      </c>
    </row>
    <row r="554" spans="1:6" ht="25.5" x14ac:dyDescent="0.2">
      <c r="A554" s="86" t="s">
        <v>15102</v>
      </c>
      <c r="B554" s="85" t="s">
        <v>15101</v>
      </c>
      <c r="C554" s="87" t="s">
        <v>151</v>
      </c>
      <c r="D554" s="84" t="s">
        <v>14930</v>
      </c>
      <c r="E554" s="86">
        <v>561</v>
      </c>
      <c r="F554" s="85" t="s">
        <v>14527</v>
      </c>
    </row>
    <row r="555" spans="1:6" ht="63.75" x14ac:dyDescent="0.2">
      <c r="A555" s="86" t="s">
        <v>15068</v>
      </c>
      <c r="B555" s="85" t="s">
        <v>15067</v>
      </c>
      <c r="C555" s="87" t="s">
        <v>151</v>
      </c>
      <c r="D555" s="84" t="s">
        <v>14930</v>
      </c>
      <c r="E555" s="86">
        <v>440</v>
      </c>
      <c r="F555" s="85" t="s">
        <v>14577</v>
      </c>
    </row>
    <row r="556" spans="1:6" ht="51" x14ac:dyDescent="0.2">
      <c r="A556" s="86" t="s">
        <v>15070</v>
      </c>
      <c r="B556" s="85" t="s">
        <v>15069</v>
      </c>
      <c r="C556" s="87" t="s">
        <v>151</v>
      </c>
      <c r="D556" s="84" t="s">
        <v>14930</v>
      </c>
      <c r="E556" s="86">
        <v>874</v>
      </c>
      <c r="F556" s="85" t="s">
        <v>14522</v>
      </c>
    </row>
    <row r="557" spans="1:6" ht="38.25" x14ac:dyDescent="0.2">
      <c r="A557" s="86" t="s">
        <v>15072</v>
      </c>
      <c r="B557" s="85" t="s">
        <v>15071</v>
      </c>
      <c r="C557" s="87" t="s">
        <v>151</v>
      </c>
      <c r="D557" s="84" t="s">
        <v>14930</v>
      </c>
      <c r="E557" s="86">
        <v>734</v>
      </c>
      <c r="F557" s="85" t="s">
        <v>14567</v>
      </c>
    </row>
    <row r="558" spans="1:6" ht="38.25" x14ac:dyDescent="0.2">
      <c r="A558" s="86" t="s">
        <v>15074</v>
      </c>
      <c r="B558" s="85" t="s">
        <v>15073</v>
      </c>
      <c r="C558" s="87" t="s">
        <v>151</v>
      </c>
      <c r="D558" s="84" t="s">
        <v>14930</v>
      </c>
      <c r="E558" s="86">
        <v>874</v>
      </c>
      <c r="F558" s="85" t="s">
        <v>14527</v>
      </c>
    </row>
    <row r="559" spans="1:6" ht="38.25" x14ac:dyDescent="0.2">
      <c r="A559" s="86" t="s">
        <v>15104</v>
      </c>
      <c r="B559" s="85" t="s">
        <v>15103</v>
      </c>
      <c r="C559" s="87" t="s">
        <v>151</v>
      </c>
      <c r="D559" s="84" t="s">
        <v>14930</v>
      </c>
      <c r="E559" s="86">
        <v>4388</v>
      </c>
      <c r="F559" s="85" t="s">
        <v>14567</v>
      </c>
    </row>
    <row r="560" spans="1:6" ht="38.25" x14ac:dyDescent="0.2">
      <c r="A560" s="86" t="s">
        <v>15106</v>
      </c>
      <c r="B560" s="85" t="s">
        <v>15105</v>
      </c>
      <c r="C560" s="87" t="s">
        <v>151</v>
      </c>
      <c r="D560" s="84" t="s">
        <v>14930</v>
      </c>
      <c r="E560" s="86">
        <v>5224</v>
      </c>
      <c r="F560" s="85" t="s">
        <v>14527</v>
      </c>
    </row>
    <row r="561" spans="1:6" ht="25.5" x14ac:dyDescent="0.2">
      <c r="A561" s="86" t="s">
        <v>15108</v>
      </c>
      <c r="B561" s="85" t="s">
        <v>15107</v>
      </c>
      <c r="C561" s="87" t="s">
        <v>151</v>
      </c>
      <c r="D561" s="84" t="s">
        <v>14930</v>
      </c>
      <c r="E561" s="86">
        <v>2204</v>
      </c>
      <c r="F561" s="85" t="s">
        <v>14567</v>
      </c>
    </row>
    <row r="562" spans="1:6" ht="38.25" x14ac:dyDescent="0.2">
      <c r="A562" s="86" t="s">
        <v>15110</v>
      </c>
      <c r="B562" s="85" t="s">
        <v>15109</v>
      </c>
      <c r="C562" s="87" t="s">
        <v>151</v>
      </c>
      <c r="D562" s="84" t="s">
        <v>14930</v>
      </c>
      <c r="E562" s="86">
        <v>2624</v>
      </c>
      <c r="F562" s="85" t="s">
        <v>14527</v>
      </c>
    </row>
    <row r="563" spans="1:6" ht="38.25" x14ac:dyDescent="0.2">
      <c r="A563" s="86" t="s">
        <v>15076</v>
      </c>
      <c r="B563" s="85" t="s">
        <v>15075</v>
      </c>
      <c r="C563" s="87" t="s">
        <v>151</v>
      </c>
      <c r="D563" s="84" t="s">
        <v>14930</v>
      </c>
      <c r="E563" s="86">
        <v>2729</v>
      </c>
      <c r="F563" s="85" t="s">
        <v>14567</v>
      </c>
    </row>
    <row r="564" spans="1:6" ht="38.25" x14ac:dyDescent="0.2">
      <c r="A564" s="86" t="s">
        <v>15078</v>
      </c>
      <c r="B564" s="85" t="s">
        <v>15077</v>
      </c>
      <c r="C564" s="87" t="s">
        <v>151</v>
      </c>
      <c r="D564" s="84" t="s">
        <v>14930</v>
      </c>
      <c r="E564" s="86">
        <v>3249</v>
      </c>
      <c r="F564" s="85" t="s">
        <v>14527</v>
      </c>
    </row>
    <row r="565" spans="1:6" ht="38.25" x14ac:dyDescent="0.2">
      <c r="A565" s="86" t="s">
        <v>15112</v>
      </c>
      <c r="B565" s="85" t="s">
        <v>15111</v>
      </c>
      <c r="C565" s="87" t="s">
        <v>151</v>
      </c>
      <c r="D565" s="84" t="s">
        <v>14930</v>
      </c>
      <c r="E565" s="86">
        <v>5543</v>
      </c>
      <c r="F565" s="85" t="s">
        <v>14567</v>
      </c>
    </row>
    <row r="566" spans="1:6" ht="38.25" x14ac:dyDescent="0.2">
      <c r="A566" s="86" t="s">
        <v>15114</v>
      </c>
      <c r="B566" s="85" t="s">
        <v>15113</v>
      </c>
      <c r="C566" s="87" t="s">
        <v>151</v>
      </c>
      <c r="D566" s="84" t="s">
        <v>14930</v>
      </c>
      <c r="E566" s="86">
        <v>6599</v>
      </c>
      <c r="F566" s="85" t="s">
        <v>14527</v>
      </c>
    </row>
    <row r="567" spans="1:6" ht="38.25" x14ac:dyDescent="0.2">
      <c r="A567" s="86" t="s">
        <v>15116</v>
      </c>
      <c r="B567" s="85" t="s">
        <v>15115</v>
      </c>
      <c r="C567" s="87" t="s">
        <v>151</v>
      </c>
      <c r="D567" s="84" t="s">
        <v>14930</v>
      </c>
      <c r="E567" s="86">
        <v>3737</v>
      </c>
      <c r="F567" s="85" t="s">
        <v>14567</v>
      </c>
    </row>
    <row r="568" spans="1:6" ht="38.25" x14ac:dyDescent="0.2">
      <c r="A568" s="86" t="s">
        <v>15118</v>
      </c>
      <c r="B568" s="85" t="s">
        <v>15117</v>
      </c>
      <c r="C568" s="87" t="s">
        <v>151</v>
      </c>
      <c r="D568" s="84" t="s">
        <v>14930</v>
      </c>
      <c r="E568" s="86">
        <v>4449</v>
      </c>
      <c r="F568" s="85" t="s">
        <v>14527</v>
      </c>
    </row>
    <row r="569" spans="1:6" ht="38.25" x14ac:dyDescent="0.2">
      <c r="A569" s="86" t="s">
        <v>15104</v>
      </c>
      <c r="B569" s="85" t="s">
        <v>15103</v>
      </c>
      <c r="C569" s="87" t="s">
        <v>151</v>
      </c>
      <c r="D569" s="84" t="s">
        <v>14930</v>
      </c>
      <c r="E569" s="86">
        <v>4388</v>
      </c>
      <c r="F569" s="85" t="s">
        <v>14567</v>
      </c>
    </row>
    <row r="570" spans="1:6" ht="38.25" x14ac:dyDescent="0.2">
      <c r="A570" s="86" t="s">
        <v>15106</v>
      </c>
      <c r="B570" s="85" t="s">
        <v>15105</v>
      </c>
      <c r="C570" s="87" t="s">
        <v>151</v>
      </c>
      <c r="D570" s="84" t="s">
        <v>14930</v>
      </c>
      <c r="E570" s="86">
        <v>5224</v>
      </c>
      <c r="F570" s="85" t="s">
        <v>14527</v>
      </c>
    </row>
    <row r="571" spans="1:6" ht="38.25" x14ac:dyDescent="0.2">
      <c r="A571" s="86" t="s">
        <v>15112</v>
      </c>
      <c r="B571" s="85" t="s">
        <v>15111</v>
      </c>
      <c r="C571" s="87" t="s">
        <v>151</v>
      </c>
      <c r="D571" s="84" t="s">
        <v>14930</v>
      </c>
      <c r="E571" s="86">
        <v>5543</v>
      </c>
      <c r="F571" s="85" t="s">
        <v>14567</v>
      </c>
    </row>
    <row r="572" spans="1:6" ht="38.25" x14ac:dyDescent="0.2">
      <c r="A572" s="86" t="s">
        <v>15114</v>
      </c>
      <c r="B572" s="85" t="s">
        <v>15113</v>
      </c>
      <c r="C572" s="87" t="s">
        <v>151</v>
      </c>
      <c r="D572" s="84" t="s">
        <v>14930</v>
      </c>
      <c r="E572" s="86">
        <v>6599</v>
      </c>
      <c r="F572" s="85" t="s">
        <v>14527</v>
      </c>
    </row>
    <row r="573" spans="1:6" ht="38.25" x14ac:dyDescent="0.2">
      <c r="A573" s="86" t="s">
        <v>15116</v>
      </c>
      <c r="B573" s="85" t="s">
        <v>15115</v>
      </c>
      <c r="C573" s="87" t="s">
        <v>151</v>
      </c>
      <c r="D573" s="84" t="s">
        <v>14930</v>
      </c>
      <c r="E573" s="86">
        <v>3737</v>
      </c>
      <c r="F573" s="85" t="s">
        <v>14567</v>
      </c>
    </row>
    <row r="574" spans="1:6" ht="38.25" x14ac:dyDescent="0.2">
      <c r="A574" s="86" t="s">
        <v>15118</v>
      </c>
      <c r="B574" s="85" t="s">
        <v>15117</v>
      </c>
      <c r="C574" s="87" t="s">
        <v>151</v>
      </c>
      <c r="D574" s="84" t="s">
        <v>14930</v>
      </c>
      <c r="E574" s="86">
        <v>4449</v>
      </c>
      <c r="F574" s="85" t="s">
        <v>14527</v>
      </c>
    </row>
    <row r="575" spans="1:6" ht="63.75" x14ac:dyDescent="0.2">
      <c r="A575" s="86" t="s">
        <v>15052</v>
      </c>
      <c r="B575" s="85" t="s">
        <v>15051</v>
      </c>
      <c r="C575" s="87" t="s">
        <v>151</v>
      </c>
      <c r="D575" s="84" t="s">
        <v>14930</v>
      </c>
      <c r="E575" s="86">
        <v>362</v>
      </c>
      <c r="F575" s="85" t="s">
        <v>14577</v>
      </c>
    </row>
    <row r="576" spans="1:6" ht="51" x14ac:dyDescent="0.2">
      <c r="A576" s="86" t="s">
        <v>15054</v>
      </c>
      <c r="B576" s="85" t="s">
        <v>15053</v>
      </c>
      <c r="C576" s="87" t="s">
        <v>151</v>
      </c>
      <c r="D576" s="84" t="s">
        <v>14930</v>
      </c>
      <c r="E576" s="86">
        <v>719</v>
      </c>
      <c r="F576" s="85" t="s">
        <v>14522</v>
      </c>
    </row>
    <row r="577" spans="1:6" ht="38.25" x14ac:dyDescent="0.2">
      <c r="A577" s="86" t="s">
        <v>15112</v>
      </c>
      <c r="B577" s="85" t="s">
        <v>15111</v>
      </c>
      <c r="C577" s="87" t="s">
        <v>151</v>
      </c>
      <c r="D577" s="84" t="s">
        <v>14930</v>
      </c>
      <c r="E577" s="86">
        <v>5543</v>
      </c>
      <c r="F577" s="85" t="s">
        <v>14567</v>
      </c>
    </row>
    <row r="578" spans="1:6" ht="38.25" x14ac:dyDescent="0.2">
      <c r="A578" s="86" t="s">
        <v>15114</v>
      </c>
      <c r="B578" s="85" t="s">
        <v>15113</v>
      </c>
      <c r="C578" s="87" t="s">
        <v>151</v>
      </c>
      <c r="D578" s="84" t="s">
        <v>14930</v>
      </c>
      <c r="E578" s="86">
        <v>6599</v>
      </c>
      <c r="F578" s="85" t="s">
        <v>14527</v>
      </c>
    </row>
    <row r="579" spans="1:6" ht="38.25" x14ac:dyDescent="0.2">
      <c r="A579" s="86" t="s">
        <v>15112</v>
      </c>
      <c r="B579" s="85" t="s">
        <v>15111</v>
      </c>
      <c r="C579" s="87" t="s">
        <v>151</v>
      </c>
      <c r="D579" s="84" t="s">
        <v>14930</v>
      </c>
      <c r="E579" s="86">
        <v>5543</v>
      </c>
      <c r="F579" s="85" t="s">
        <v>14567</v>
      </c>
    </row>
    <row r="580" spans="1:6" ht="38.25" x14ac:dyDescent="0.2">
      <c r="A580" s="86" t="s">
        <v>15114</v>
      </c>
      <c r="B580" s="85" t="s">
        <v>15113</v>
      </c>
      <c r="C580" s="87" t="s">
        <v>151</v>
      </c>
      <c r="D580" s="84" t="s">
        <v>14930</v>
      </c>
      <c r="E580" s="86">
        <v>6599</v>
      </c>
      <c r="F580" s="85" t="s">
        <v>14527</v>
      </c>
    </row>
    <row r="581" spans="1:6" ht="25.5" x14ac:dyDescent="0.2">
      <c r="A581" s="86" t="s">
        <v>15056</v>
      </c>
      <c r="B581" s="85" t="s">
        <v>15055</v>
      </c>
      <c r="C581" s="87" t="s">
        <v>151</v>
      </c>
      <c r="D581" s="84" t="s">
        <v>14930</v>
      </c>
      <c r="E581" s="86">
        <v>604</v>
      </c>
      <c r="F581" s="85" t="s">
        <v>14567</v>
      </c>
    </row>
    <row r="582" spans="1:6" ht="25.5" x14ac:dyDescent="0.2">
      <c r="A582" s="86" t="s">
        <v>15058</v>
      </c>
      <c r="B582" s="85" t="s">
        <v>15057</v>
      </c>
      <c r="C582" s="87" t="s">
        <v>151</v>
      </c>
      <c r="D582" s="84" t="s">
        <v>14930</v>
      </c>
      <c r="E582" s="86">
        <v>719</v>
      </c>
      <c r="F582" s="85" t="s">
        <v>14527</v>
      </c>
    </row>
    <row r="583" spans="1:6" ht="63.75" x14ac:dyDescent="0.2">
      <c r="A583" s="86" t="s">
        <v>15068</v>
      </c>
      <c r="B583" s="85" t="s">
        <v>15067</v>
      </c>
      <c r="C583" s="87" t="s">
        <v>151</v>
      </c>
      <c r="D583" s="84" t="s">
        <v>14930</v>
      </c>
      <c r="E583" s="86">
        <v>440</v>
      </c>
      <c r="F583" s="85" t="s">
        <v>14577</v>
      </c>
    </row>
    <row r="584" spans="1:6" ht="51" x14ac:dyDescent="0.2">
      <c r="A584" s="86" t="s">
        <v>15070</v>
      </c>
      <c r="B584" s="85" t="s">
        <v>15069</v>
      </c>
      <c r="C584" s="87" t="s">
        <v>151</v>
      </c>
      <c r="D584" s="84" t="s">
        <v>14930</v>
      </c>
      <c r="E584" s="86">
        <v>874</v>
      </c>
      <c r="F584" s="85" t="s">
        <v>14522</v>
      </c>
    </row>
    <row r="585" spans="1:6" ht="38.25" x14ac:dyDescent="0.2">
      <c r="A585" s="86" t="s">
        <v>15072</v>
      </c>
      <c r="B585" s="85" t="s">
        <v>15071</v>
      </c>
      <c r="C585" s="87" t="s">
        <v>151</v>
      </c>
      <c r="D585" s="84" t="s">
        <v>14930</v>
      </c>
      <c r="E585" s="86">
        <v>734</v>
      </c>
      <c r="F585" s="85" t="s">
        <v>14567</v>
      </c>
    </row>
    <row r="586" spans="1:6" ht="38.25" x14ac:dyDescent="0.2">
      <c r="A586" s="86" t="s">
        <v>15074</v>
      </c>
      <c r="B586" s="85" t="s">
        <v>15073</v>
      </c>
      <c r="C586" s="87" t="s">
        <v>151</v>
      </c>
      <c r="D586" s="84" t="s">
        <v>14930</v>
      </c>
      <c r="E586" s="86">
        <v>874</v>
      </c>
      <c r="F586" s="85" t="s">
        <v>14527</v>
      </c>
    </row>
    <row r="587" spans="1:6" ht="38.25" x14ac:dyDescent="0.2">
      <c r="A587" s="86" t="s">
        <v>15072</v>
      </c>
      <c r="B587" s="85" t="s">
        <v>15071</v>
      </c>
      <c r="C587" s="87" t="s">
        <v>151</v>
      </c>
      <c r="D587" s="84" t="s">
        <v>14930</v>
      </c>
      <c r="E587" s="86">
        <v>734</v>
      </c>
      <c r="F587" s="85" t="s">
        <v>14567</v>
      </c>
    </row>
    <row r="588" spans="1:6" ht="38.25" x14ac:dyDescent="0.2">
      <c r="A588" s="86" t="s">
        <v>15074</v>
      </c>
      <c r="B588" s="85" t="s">
        <v>15073</v>
      </c>
      <c r="C588" s="87" t="s">
        <v>151</v>
      </c>
      <c r="D588" s="84" t="s">
        <v>14930</v>
      </c>
      <c r="E588" s="86">
        <v>874</v>
      </c>
      <c r="F588" s="85" t="s">
        <v>14527</v>
      </c>
    </row>
    <row r="589" spans="1:6" ht="63.75" x14ac:dyDescent="0.2">
      <c r="A589" s="86" t="s">
        <v>15068</v>
      </c>
      <c r="B589" s="85" t="s">
        <v>15067</v>
      </c>
      <c r="C589" s="87" t="s">
        <v>151</v>
      </c>
      <c r="D589" s="84" t="s">
        <v>14930</v>
      </c>
      <c r="E589" s="86">
        <v>440</v>
      </c>
      <c r="F589" s="85" t="s">
        <v>14577</v>
      </c>
    </row>
    <row r="590" spans="1:6" ht="51" x14ac:dyDescent="0.2">
      <c r="A590" s="86" t="s">
        <v>15070</v>
      </c>
      <c r="B590" s="85" t="s">
        <v>15069</v>
      </c>
      <c r="C590" s="87" t="s">
        <v>151</v>
      </c>
      <c r="D590" s="84" t="s">
        <v>14930</v>
      </c>
      <c r="E590" s="86">
        <v>874</v>
      </c>
      <c r="F590" s="85" t="s">
        <v>14522</v>
      </c>
    </row>
    <row r="591" spans="1:6" ht="38.25" x14ac:dyDescent="0.2">
      <c r="A591" s="86" t="s">
        <v>15104</v>
      </c>
      <c r="B591" s="85" t="s">
        <v>15103</v>
      </c>
      <c r="C591" s="87" t="s">
        <v>151</v>
      </c>
      <c r="D591" s="84" t="s">
        <v>14930</v>
      </c>
      <c r="E591" s="86">
        <v>4388</v>
      </c>
      <c r="F591" s="85" t="s">
        <v>14567</v>
      </c>
    </row>
    <row r="592" spans="1:6" ht="38.25" x14ac:dyDescent="0.2">
      <c r="A592" s="86" t="s">
        <v>15106</v>
      </c>
      <c r="B592" s="85" t="s">
        <v>15105</v>
      </c>
      <c r="C592" s="87" t="s">
        <v>151</v>
      </c>
      <c r="D592" s="84" t="s">
        <v>14930</v>
      </c>
      <c r="E592" s="86">
        <v>5224</v>
      </c>
      <c r="F592" s="85" t="s">
        <v>14527</v>
      </c>
    </row>
    <row r="593" spans="1:6" ht="63.75" x14ac:dyDescent="0.2">
      <c r="A593" s="86" t="s">
        <v>15068</v>
      </c>
      <c r="B593" s="85" t="s">
        <v>15067</v>
      </c>
      <c r="C593" s="87" t="s">
        <v>151</v>
      </c>
      <c r="D593" s="84" t="s">
        <v>14930</v>
      </c>
      <c r="E593" s="86">
        <v>440</v>
      </c>
      <c r="F593" s="85" t="s">
        <v>14577</v>
      </c>
    </row>
    <row r="594" spans="1:6" ht="51" x14ac:dyDescent="0.2">
      <c r="A594" s="86" t="s">
        <v>15070</v>
      </c>
      <c r="B594" s="85" t="s">
        <v>15069</v>
      </c>
      <c r="C594" s="87" t="s">
        <v>151</v>
      </c>
      <c r="D594" s="84" t="s">
        <v>14930</v>
      </c>
      <c r="E594" s="86">
        <v>874</v>
      </c>
      <c r="F594" s="85" t="s">
        <v>14522</v>
      </c>
    </row>
    <row r="595" spans="1:6" ht="38.25" x14ac:dyDescent="0.2">
      <c r="A595" s="86" t="s">
        <v>15112</v>
      </c>
      <c r="B595" s="85" t="s">
        <v>15111</v>
      </c>
      <c r="C595" s="87" t="s">
        <v>151</v>
      </c>
      <c r="D595" s="84" t="s">
        <v>14930</v>
      </c>
      <c r="E595" s="86">
        <v>5543</v>
      </c>
      <c r="F595" s="85" t="s">
        <v>14567</v>
      </c>
    </row>
    <row r="596" spans="1:6" ht="38.25" x14ac:dyDescent="0.2">
      <c r="A596" s="86" t="s">
        <v>15114</v>
      </c>
      <c r="B596" s="85" t="s">
        <v>15113</v>
      </c>
      <c r="C596" s="87" t="s">
        <v>151</v>
      </c>
      <c r="D596" s="84" t="s">
        <v>14930</v>
      </c>
      <c r="E596" s="86">
        <v>6599</v>
      </c>
      <c r="F596" s="85" t="s">
        <v>14527</v>
      </c>
    </row>
    <row r="597" spans="1:6" ht="38.25" x14ac:dyDescent="0.2">
      <c r="A597" s="86" t="s">
        <v>15072</v>
      </c>
      <c r="B597" s="85" t="s">
        <v>15071</v>
      </c>
      <c r="C597" s="87" t="s">
        <v>151</v>
      </c>
      <c r="D597" s="84" t="s">
        <v>14930</v>
      </c>
      <c r="E597" s="86">
        <v>734</v>
      </c>
      <c r="F597" s="85" t="s">
        <v>14567</v>
      </c>
    </row>
    <row r="598" spans="1:6" ht="38.25" x14ac:dyDescent="0.2">
      <c r="A598" s="86" t="s">
        <v>15074</v>
      </c>
      <c r="B598" s="85" t="s">
        <v>15073</v>
      </c>
      <c r="C598" s="87" t="s">
        <v>151</v>
      </c>
      <c r="D598" s="84" t="s">
        <v>14930</v>
      </c>
      <c r="E598" s="86">
        <v>874</v>
      </c>
      <c r="F598" s="85" t="s">
        <v>14527</v>
      </c>
    </row>
    <row r="599" spans="1:6" ht="38.25" x14ac:dyDescent="0.2">
      <c r="A599" s="86" t="s">
        <v>15084</v>
      </c>
      <c r="B599" s="85" t="s">
        <v>15083</v>
      </c>
      <c r="C599" s="87" t="s">
        <v>151</v>
      </c>
      <c r="D599" s="84" t="s">
        <v>14930</v>
      </c>
      <c r="E599" s="86">
        <v>5543</v>
      </c>
      <c r="F599" s="85" t="s">
        <v>14567</v>
      </c>
    </row>
    <row r="600" spans="1:6" ht="38.25" x14ac:dyDescent="0.2">
      <c r="A600" s="86" t="s">
        <v>15086</v>
      </c>
      <c r="B600" s="85" t="s">
        <v>15085</v>
      </c>
      <c r="C600" s="87" t="s">
        <v>151</v>
      </c>
      <c r="D600" s="84" t="s">
        <v>14930</v>
      </c>
      <c r="E600" s="86">
        <v>6599</v>
      </c>
      <c r="F600" s="85" t="s">
        <v>14527</v>
      </c>
    </row>
    <row r="601" spans="1:6" ht="38.25" x14ac:dyDescent="0.2">
      <c r="A601" s="86" t="s">
        <v>15120</v>
      </c>
      <c r="B601" s="85" t="s">
        <v>15119</v>
      </c>
      <c r="C601" s="87" t="s">
        <v>151</v>
      </c>
      <c r="D601" s="84" t="s">
        <v>14930</v>
      </c>
      <c r="E601" s="86">
        <v>2100</v>
      </c>
      <c r="F601" s="85" t="s">
        <v>14567</v>
      </c>
    </row>
    <row r="602" spans="1:6" ht="38.25" x14ac:dyDescent="0.2">
      <c r="A602" s="86" t="s">
        <v>15122</v>
      </c>
      <c r="B602" s="85" t="s">
        <v>15121</v>
      </c>
      <c r="C602" s="87" t="s">
        <v>151</v>
      </c>
      <c r="D602" s="84" t="s">
        <v>14930</v>
      </c>
      <c r="E602" s="86">
        <v>2500</v>
      </c>
      <c r="F602" s="85" t="s">
        <v>14527</v>
      </c>
    </row>
    <row r="603" spans="1:6" ht="38.25" x14ac:dyDescent="0.2">
      <c r="A603" s="86" t="s">
        <v>15120</v>
      </c>
      <c r="B603" s="85" t="s">
        <v>15119</v>
      </c>
      <c r="C603" s="87" t="s">
        <v>151</v>
      </c>
      <c r="D603" s="84" t="s">
        <v>14930</v>
      </c>
      <c r="E603" s="86">
        <v>2100</v>
      </c>
      <c r="F603" s="85" t="s">
        <v>14567</v>
      </c>
    </row>
    <row r="604" spans="1:6" ht="38.25" x14ac:dyDescent="0.2">
      <c r="A604" s="86" t="s">
        <v>15122</v>
      </c>
      <c r="B604" s="85" t="s">
        <v>15121</v>
      </c>
      <c r="C604" s="87" t="s">
        <v>151</v>
      </c>
      <c r="D604" s="84" t="s">
        <v>14930</v>
      </c>
      <c r="E604" s="86">
        <v>2500</v>
      </c>
      <c r="F604" s="85" t="s">
        <v>14527</v>
      </c>
    </row>
    <row r="605" spans="1:6" ht="38.25" x14ac:dyDescent="0.2">
      <c r="A605" s="86" t="s">
        <v>15120</v>
      </c>
      <c r="B605" s="85" t="s">
        <v>15119</v>
      </c>
      <c r="C605" s="87" t="s">
        <v>151</v>
      </c>
      <c r="D605" s="84" t="s">
        <v>14930</v>
      </c>
      <c r="E605" s="86">
        <v>2100</v>
      </c>
      <c r="F605" s="85" t="s">
        <v>14567</v>
      </c>
    </row>
    <row r="606" spans="1:6" ht="38.25" x14ac:dyDescent="0.2">
      <c r="A606" s="86" t="s">
        <v>15122</v>
      </c>
      <c r="B606" s="85" t="s">
        <v>15121</v>
      </c>
      <c r="C606" s="87" t="s">
        <v>151</v>
      </c>
      <c r="D606" s="84" t="s">
        <v>14930</v>
      </c>
      <c r="E606" s="86">
        <v>2500</v>
      </c>
      <c r="F606" s="85" t="s">
        <v>14527</v>
      </c>
    </row>
    <row r="607" spans="1:6" ht="38.25" x14ac:dyDescent="0.2">
      <c r="A607" s="86" t="s">
        <v>15120</v>
      </c>
      <c r="B607" s="85" t="s">
        <v>15119</v>
      </c>
      <c r="C607" s="87" t="s">
        <v>151</v>
      </c>
      <c r="D607" s="84" t="s">
        <v>14930</v>
      </c>
      <c r="E607" s="86">
        <v>2100</v>
      </c>
      <c r="F607" s="85" t="s">
        <v>14567</v>
      </c>
    </row>
    <row r="608" spans="1:6" ht="38.25" x14ac:dyDescent="0.2">
      <c r="A608" s="86" t="s">
        <v>15122</v>
      </c>
      <c r="B608" s="85" t="s">
        <v>15121</v>
      </c>
      <c r="C608" s="87" t="s">
        <v>151</v>
      </c>
      <c r="D608" s="84" t="s">
        <v>14930</v>
      </c>
      <c r="E608" s="86">
        <v>2500</v>
      </c>
      <c r="F608" s="85" t="s">
        <v>14527</v>
      </c>
    </row>
    <row r="609" spans="1:6" ht="38.25" x14ac:dyDescent="0.2">
      <c r="A609" s="86" t="s">
        <v>15096</v>
      </c>
      <c r="B609" s="85" t="s">
        <v>15095</v>
      </c>
      <c r="C609" s="87" t="s">
        <v>151</v>
      </c>
      <c r="D609" s="84" t="s">
        <v>14930</v>
      </c>
      <c r="E609" s="86">
        <v>2204</v>
      </c>
      <c r="F609" s="85" t="s">
        <v>14239</v>
      </c>
    </row>
    <row r="610" spans="1:6" ht="38.25" x14ac:dyDescent="0.2">
      <c r="A610" s="86" t="s">
        <v>15098</v>
      </c>
      <c r="B610" s="85" t="s">
        <v>15097</v>
      </c>
      <c r="C610" s="87" t="s">
        <v>151</v>
      </c>
      <c r="D610" s="84" t="s">
        <v>14930</v>
      </c>
      <c r="E610" s="86">
        <v>2624</v>
      </c>
      <c r="F610" s="85" t="s">
        <v>14252</v>
      </c>
    </row>
    <row r="611" spans="1:6" ht="38.25" x14ac:dyDescent="0.2">
      <c r="A611" s="86" t="s">
        <v>15076</v>
      </c>
      <c r="B611" s="85" t="s">
        <v>15075</v>
      </c>
      <c r="C611" s="87" t="s">
        <v>151</v>
      </c>
      <c r="D611" s="84" t="s">
        <v>14930</v>
      </c>
      <c r="E611" s="86">
        <v>2729</v>
      </c>
      <c r="F611" s="85" t="s">
        <v>14567</v>
      </c>
    </row>
    <row r="612" spans="1:6" ht="38.25" x14ac:dyDescent="0.2">
      <c r="A612" s="86" t="s">
        <v>15078</v>
      </c>
      <c r="B612" s="85" t="s">
        <v>15077</v>
      </c>
      <c r="C612" s="87" t="s">
        <v>151</v>
      </c>
      <c r="D612" s="84" t="s">
        <v>14930</v>
      </c>
      <c r="E612" s="86">
        <v>3249</v>
      </c>
      <c r="F612" s="85" t="s">
        <v>14527</v>
      </c>
    </row>
    <row r="613" spans="1:6" ht="38.25" x14ac:dyDescent="0.2">
      <c r="A613" s="86" t="s">
        <v>15116</v>
      </c>
      <c r="B613" s="85" t="s">
        <v>15115</v>
      </c>
      <c r="C613" s="87" t="s">
        <v>151</v>
      </c>
      <c r="D613" s="84" t="s">
        <v>14930</v>
      </c>
      <c r="E613" s="86">
        <v>3737</v>
      </c>
      <c r="F613" s="85" t="s">
        <v>14567</v>
      </c>
    </row>
    <row r="614" spans="1:6" ht="38.25" x14ac:dyDescent="0.2">
      <c r="A614" s="86" t="s">
        <v>15118</v>
      </c>
      <c r="B614" s="85" t="s">
        <v>15117</v>
      </c>
      <c r="C614" s="87" t="s">
        <v>151</v>
      </c>
      <c r="D614" s="84" t="s">
        <v>14930</v>
      </c>
      <c r="E614" s="86">
        <v>4449</v>
      </c>
      <c r="F614" s="85" t="s">
        <v>14527</v>
      </c>
    </row>
    <row r="615" spans="1:6" ht="51" x14ac:dyDescent="0.2">
      <c r="A615" s="86" t="s">
        <v>15125</v>
      </c>
      <c r="B615" s="85" t="s">
        <v>15123</v>
      </c>
      <c r="C615" s="87" t="s">
        <v>151</v>
      </c>
      <c r="D615" s="84" t="s">
        <v>14930</v>
      </c>
      <c r="E615" s="86">
        <v>39</v>
      </c>
      <c r="F615" s="85" t="s">
        <v>15124</v>
      </c>
    </row>
    <row r="616" spans="1:6" ht="25.5" x14ac:dyDescent="0.2">
      <c r="A616" s="86" t="s">
        <v>15128</v>
      </c>
      <c r="B616" s="85" t="s">
        <v>15126</v>
      </c>
      <c r="C616" s="87" t="s">
        <v>151</v>
      </c>
      <c r="D616" s="84" t="s">
        <v>14930</v>
      </c>
      <c r="E616" s="86">
        <v>65</v>
      </c>
      <c r="F616" s="85" t="s">
        <v>15127</v>
      </c>
    </row>
    <row r="617" spans="1:6" ht="25.5" x14ac:dyDescent="0.2">
      <c r="A617" s="86" t="s">
        <v>15128</v>
      </c>
      <c r="B617" s="85" t="s">
        <v>15126</v>
      </c>
      <c r="C617" s="87" t="s">
        <v>151</v>
      </c>
      <c r="D617" s="84" t="s">
        <v>14930</v>
      </c>
      <c r="E617" s="86">
        <v>65</v>
      </c>
      <c r="F617" s="85" t="s">
        <v>15127</v>
      </c>
    </row>
    <row r="618" spans="1:6" ht="63.75" x14ac:dyDescent="0.2">
      <c r="A618" s="86" t="s">
        <v>15130</v>
      </c>
      <c r="B618" s="85" t="s">
        <v>15129</v>
      </c>
      <c r="C618" s="87" t="s">
        <v>151</v>
      </c>
      <c r="D618" s="84" t="s">
        <v>14930</v>
      </c>
      <c r="E618" s="86">
        <v>440</v>
      </c>
      <c r="F618" s="85" t="s">
        <v>14577</v>
      </c>
    </row>
    <row r="619" spans="1:6" ht="51" x14ac:dyDescent="0.2">
      <c r="A619" s="86" t="s">
        <v>15132</v>
      </c>
      <c r="B619" s="85" t="s">
        <v>15131</v>
      </c>
      <c r="C619" s="87" t="s">
        <v>151</v>
      </c>
      <c r="D619" s="84" t="s">
        <v>14930</v>
      </c>
      <c r="E619" s="86">
        <v>874</v>
      </c>
      <c r="F619" s="85" t="s">
        <v>14522</v>
      </c>
    </row>
    <row r="620" spans="1:6" ht="25.5" x14ac:dyDescent="0.2">
      <c r="A620" s="86" t="s">
        <v>15134</v>
      </c>
      <c r="B620" s="85" t="s">
        <v>15133</v>
      </c>
      <c r="C620" s="87" t="s">
        <v>151</v>
      </c>
      <c r="D620" s="84" t="s">
        <v>14930</v>
      </c>
      <c r="E620" s="86">
        <v>734</v>
      </c>
      <c r="F620" s="85" t="s">
        <v>14567</v>
      </c>
    </row>
    <row r="621" spans="1:6" ht="25.5" x14ac:dyDescent="0.2">
      <c r="A621" s="86" t="s">
        <v>15136</v>
      </c>
      <c r="B621" s="85" t="s">
        <v>15135</v>
      </c>
      <c r="C621" s="87" t="s">
        <v>151</v>
      </c>
      <c r="D621" s="84" t="s">
        <v>14930</v>
      </c>
      <c r="E621" s="86">
        <v>874</v>
      </c>
      <c r="F621" s="85" t="s">
        <v>14527</v>
      </c>
    </row>
    <row r="622" spans="1:6" ht="63.75" x14ac:dyDescent="0.2">
      <c r="A622" s="86" t="s">
        <v>15130</v>
      </c>
      <c r="B622" s="85" t="s">
        <v>15129</v>
      </c>
      <c r="C622" s="87" t="s">
        <v>151</v>
      </c>
      <c r="D622" s="84" t="s">
        <v>14930</v>
      </c>
      <c r="E622" s="86">
        <v>440</v>
      </c>
      <c r="F622" s="85" t="s">
        <v>14577</v>
      </c>
    </row>
    <row r="623" spans="1:6" ht="51" x14ac:dyDescent="0.2">
      <c r="A623" s="86" t="s">
        <v>15132</v>
      </c>
      <c r="B623" s="85" t="s">
        <v>15131</v>
      </c>
      <c r="C623" s="87" t="s">
        <v>151</v>
      </c>
      <c r="D623" s="84" t="s">
        <v>14930</v>
      </c>
      <c r="E623" s="86">
        <v>874</v>
      </c>
      <c r="F623" s="85" t="s">
        <v>14522</v>
      </c>
    </row>
    <row r="624" spans="1:6" ht="25.5" x14ac:dyDescent="0.2">
      <c r="A624" s="86" t="s">
        <v>15134</v>
      </c>
      <c r="B624" s="85" t="s">
        <v>15133</v>
      </c>
      <c r="C624" s="87" t="s">
        <v>151</v>
      </c>
      <c r="D624" s="84" t="s">
        <v>14930</v>
      </c>
      <c r="E624" s="86">
        <v>734</v>
      </c>
      <c r="F624" s="85" t="s">
        <v>14567</v>
      </c>
    </row>
    <row r="625" spans="1:6" ht="25.5" x14ac:dyDescent="0.2">
      <c r="A625" s="86" t="s">
        <v>15136</v>
      </c>
      <c r="B625" s="85" t="s">
        <v>15135</v>
      </c>
      <c r="C625" s="87" t="s">
        <v>151</v>
      </c>
      <c r="D625" s="84" t="s">
        <v>14930</v>
      </c>
      <c r="E625" s="86">
        <v>874</v>
      </c>
      <c r="F625" s="85" t="s">
        <v>14527</v>
      </c>
    </row>
    <row r="626" spans="1:6" ht="25.5" x14ac:dyDescent="0.2">
      <c r="A626" s="86" t="s">
        <v>15134</v>
      </c>
      <c r="B626" s="85" t="s">
        <v>15133</v>
      </c>
      <c r="C626" s="87" t="s">
        <v>151</v>
      </c>
      <c r="D626" s="84" t="s">
        <v>14930</v>
      </c>
      <c r="E626" s="86">
        <v>734</v>
      </c>
      <c r="F626" s="85" t="s">
        <v>14567</v>
      </c>
    </row>
    <row r="627" spans="1:6" ht="25.5" x14ac:dyDescent="0.2">
      <c r="A627" s="86" t="s">
        <v>15136</v>
      </c>
      <c r="B627" s="85" t="s">
        <v>15135</v>
      </c>
      <c r="C627" s="87" t="s">
        <v>151</v>
      </c>
      <c r="D627" s="84" t="s">
        <v>14930</v>
      </c>
      <c r="E627" s="86">
        <v>874</v>
      </c>
      <c r="F627" s="85" t="s">
        <v>14527</v>
      </c>
    </row>
    <row r="628" spans="1:6" ht="25.5" x14ac:dyDescent="0.2">
      <c r="A628" s="86" t="s">
        <v>15128</v>
      </c>
      <c r="B628" s="85" t="s">
        <v>15126</v>
      </c>
      <c r="C628" s="87" t="s">
        <v>151</v>
      </c>
      <c r="D628" s="84" t="s">
        <v>14930</v>
      </c>
      <c r="E628" s="86">
        <v>65</v>
      </c>
      <c r="F628" s="85" t="s">
        <v>15127</v>
      </c>
    </row>
    <row r="629" spans="1:6" ht="76.5" x14ac:dyDescent="0.2">
      <c r="A629" s="86" t="s">
        <v>15139</v>
      </c>
      <c r="B629" s="85" t="s">
        <v>15137</v>
      </c>
      <c r="C629" s="87" t="s">
        <v>151</v>
      </c>
      <c r="D629" s="84" t="s">
        <v>14930</v>
      </c>
      <c r="E629" s="86">
        <v>149</v>
      </c>
      <c r="F629" s="85" t="s">
        <v>15138</v>
      </c>
    </row>
    <row r="630" spans="1:6" ht="38.25" x14ac:dyDescent="0.2">
      <c r="A630" s="86" t="s">
        <v>15142</v>
      </c>
      <c r="B630" s="85" t="s">
        <v>15140</v>
      </c>
      <c r="C630" s="87" t="s">
        <v>151</v>
      </c>
      <c r="D630" s="84" t="s">
        <v>14930</v>
      </c>
      <c r="E630" s="86">
        <v>248</v>
      </c>
      <c r="F630" s="85" t="s">
        <v>15141</v>
      </c>
    </row>
    <row r="631" spans="1:6" ht="63.75" x14ac:dyDescent="0.2">
      <c r="A631" s="86" t="s">
        <v>15145</v>
      </c>
      <c r="B631" s="85" t="s">
        <v>15143</v>
      </c>
      <c r="C631" s="87" t="s">
        <v>151</v>
      </c>
      <c r="D631" s="84" t="s">
        <v>14930</v>
      </c>
      <c r="E631" s="86">
        <v>298</v>
      </c>
      <c r="F631" s="85" t="s">
        <v>15144</v>
      </c>
    </row>
    <row r="632" spans="1:6" ht="38.25" x14ac:dyDescent="0.2">
      <c r="A632" s="86" t="s">
        <v>15148</v>
      </c>
      <c r="B632" s="85" t="s">
        <v>15146</v>
      </c>
      <c r="C632" s="87" t="s">
        <v>151</v>
      </c>
      <c r="D632" s="84" t="s">
        <v>14930</v>
      </c>
      <c r="E632" s="86">
        <v>298</v>
      </c>
      <c r="F632" s="85" t="s">
        <v>15147</v>
      </c>
    </row>
    <row r="633" spans="1:6" ht="76.5" x14ac:dyDescent="0.2">
      <c r="A633" s="86" t="s">
        <v>15139</v>
      </c>
      <c r="B633" s="85" t="s">
        <v>15137</v>
      </c>
      <c r="C633" s="87" t="s">
        <v>151</v>
      </c>
      <c r="D633" s="84" t="s">
        <v>14930</v>
      </c>
      <c r="E633" s="86">
        <v>149</v>
      </c>
      <c r="F633" s="85" t="s">
        <v>15138</v>
      </c>
    </row>
    <row r="634" spans="1:6" ht="63.75" x14ac:dyDescent="0.2">
      <c r="A634" s="86" t="s">
        <v>15145</v>
      </c>
      <c r="B634" s="85" t="s">
        <v>15143</v>
      </c>
      <c r="C634" s="87" t="s">
        <v>151</v>
      </c>
      <c r="D634" s="84" t="s">
        <v>14930</v>
      </c>
      <c r="E634" s="86">
        <v>298</v>
      </c>
      <c r="F634" s="85" t="s">
        <v>15144</v>
      </c>
    </row>
    <row r="635" spans="1:6" ht="63.75" x14ac:dyDescent="0.2">
      <c r="A635" s="86" t="s">
        <v>15092</v>
      </c>
      <c r="B635" s="85" t="s">
        <v>15091</v>
      </c>
      <c r="C635" s="87" t="s">
        <v>151</v>
      </c>
      <c r="D635" s="84" t="s">
        <v>14930</v>
      </c>
      <c r="E635" s="86">
        <v>283</v>
      </c>
      <c r="F635" s="85" t="s">
        <v>14577</v>
      </c>
    </row>
    <row r="636" spans="1:6" ht="51" x14ac:dyDescent="0.2">
      <c r="A636" s="86" t="s">
        <v>15094</v>
      </c>
      <c r="B636" s="85" t="s">
        <v>15093</v>
      </c>
      <c r="C636" s="87" t="s">
        <v>151</v>
      </c>
      <c r="D636" s="84" t="s">
        <v>14930</v>
      </c>
      <c r="E636" s="86">
        <v>561</v>
      </c>
      <c r="F636" s="85" t="s">
        <v>14522</v>
      </c>
    </row>
    <row r="637" spans="1:6" ht="25.5" x14ac:dyDescent="0.2">
      <c r="A637" s="86" t="s">
        <v>15100</v>
      </c>
      <c r="B637" s="85" t="s">
        <v>15099</v>
      </c>
      <c r="C637" s="87" t="s">
        <v>151</v>
      </c>
      <c r="D637" s="84" t="s">
        <v>14930</v>
      </c>
      <c r="E637" s="86">
        <v>472</v>
      </c>
      <c r="F637" s="85" t="s">
        <v>14567</v>
      </c>
    </row>
    <row r="638" spans="1:6" ht="25.5" x14ac:dyDescent="0.2">
      <c r="A638" s="86" t="s">
        <v>15102</v>
      </c>
      <c r="B638" s="85" t="s">
        <v>15101</v>
      </c>
      <c r="C638" s="87" t="s">
        <v>151</v>
      </c>
      <c r="D638" s="84" t="s">
        <v>14930</v>
      </c>
      <c r="E638" s="86">
        <v>561</v>
      </c>
      <c r="F638" s="85" t="s">
        <v>14527</v>
      </c>
    </row>
    <row r="639" spans="1:6" ht="38.25" x14ac:dyDescent="0.2">
      <c r="A639" s="86" t="s">
        <v>15142</v>
      </c>
      <c r="B639" s="85" t="s">
        <v>15140</v>
      </c>
      <c r="C639" s="87" t="s">
        <v>151</v>
      </c>
      <c r="D639" s="84" t="s">
        <v>14930</v>
      </c>
      <c r="E639" s="86">
        <v>248</v>
      </c>
      <c r="F639" s="85" t="s">
        <v>15141</v>
      </c>
    </row>
    <row r="640" spans="1:6" ht="38.25" x14ac:dyDescent="0.2">
      <c r="A640" s="86" t="s">
        <v>15148</v>
      </c>
      <c r="B640" s="85" t="s">
        <v>15146</v>
      </c>
      <c r="C640" s="87" t="s">
        <v>151</v>
      </c>
      <c r="D640" s="84" t="s">
        <v>14930</v>
      </c>
      <c r="E640" s="86">
        <v>298</v>
      </c>
      <c r="F640" s="85" t="s">
        <v>15147</v>
      </c>
    </row>
    <row r="641" spans="1:6" ht="63.75" x14ac:dyDescent="0.2">
      <c r="A641" s="86" t="s">
        <v>15068</v>
      </c>
      <c r="B641" s="85" t="s">
        <v>15067</v>
      </c>
      <c r="C641" s="87" t="s">
        <v>151</v>
      </c>
      <c r="D641" s="84" t="s">
        <v>14930</v>
      </c>
      <c r="E641" s="86">
        <v>440</v>
      </c>
      <c r="F641" s="85" t="s">
        <v>14577</v>
      </c>
    </row>
    <row r="642" spans="1:6" ht="51" x14ac:dyDescent="0.2">
      <c r="A642" s="86" t="s">
        <v>15070</v>
      </c>
      <c r="B642" s="85" t="s">
        <v>15069</v>
      </c>
      <c r="C642" s="87" t="s">
        <v>151</v>
      </c>
      <c r="D642" s="84" t="s">
        <v>14930</v>
      </c>
      <c r="E642" s="86">
        <v>874</v>
      </c>
      <c r="F642" s="85" t="s">
        <v>14522</v>
      </c>
    </row>
    <row r="643" spans="1:6" ht="38.25" x14ac:dyDescent="0.2">
      <c r="A643" s="86" t="s">
        <v>15072</v>
      </c>
      <c r="B643" s="85" t="s">
        <v>15071</v>
      </c>
      <c r="C643" s="87" t="s">
        <v>151</v>
      </c>
      <c r="D643" s="84" t="s">
        <v>14930</v>
      </c>
      <c r="E643" s="86">
        <v>734</v>
      </c>
      <c r="F643" s="85" t="s">
        <v>14567</v>
      </c>
    </row>
    <row r="644" spans="1:6" ht="38.25" x14ac:dyDescent="0.2">
      <c r="A644" s="86" t="s">
        <v>15074</v>
      </c>
      <c r="B644" s="85" t="s">
        <v>15073</v>
      </c>
      <c r="C644" s="87" t="s">
        <v>151</v>
      </c>
      <c r="D644" s="84" t="s">
        <v>14930</v>
      </c>
      <c r="E644" s="86">
        <v>874</v>
      </c>
      <c r="F644" s="85" t="s">
        <v>14527</v>
      </c>
    </row>
    <row r="645" spans="1:6" ht="63.75" x14ac:dyDescent="0.2">
      <c r="A645" s="86" t="s">
        <v>15060</v>
      </c>
      <c r="B645" s="85" t="s">
        <v>15059</v>
      </c>
      <c r="C645" s="87" t="s">
        <v>151</v>
      </c>
      <c r="D645" s="84" t="s">
        <v>14930</v>
      </c>
      <c r="E645" s="86">
        <v>164</v>
      </c>
      <c r="F645" s="85" t="s">
        <v>14577</v>
      </c>
    </row>
    <row r="646" spans="1:6" ht="51" x14ac:dyDescent="0.2">
      <c r="A646" s="86" t="s">
        <v>15062</v>
      </c>
      <c r="B646" s="85" t="s">
        <v>15061</v>
      </c>
      <c r="C646" s="87" t="s">
        <v>151</v>
      </c>
      <c r="D646" s="84" t="s">
        <v>14930</v>
      </c>
      <c r="E646" s="86">
        <v>323</v>
      </c>
      <c r="F646" s="85" t="s">
        <v>14522</v>
      </c>
    </row>
    <row r="647" spans="1:6" ht="25.5" x14ac:dyDescent="0.2">
      <c r="A647" s="86" t="s">
        <v>15064</v>
      </c>
      <c r="B647" s="85" t="s">
        <v>15063</v>
      </c>
      <c r="C647" s="87" t="s">
        <v>151</v>
      </c>
      <c r="D647" s="84" t="s">
        <v>14930</v>
      </c>
      <c r="E647" s="86">
        <v>273</v>
      </c>
      <c r="F647" s="85" t="s">
        <v>14567</v>
      </c>
    </row>
    <row r="648" spans="1:6" ht="25.5" x14ac:dyDescent="0.2">
      <c r="A648" s="86" t="s">
        <v>15066</v>
      </c>
      <c r="B648" s="85" t="s">
        <v>15065</v>
      </c>
      <c r="C648" s="87" t="s">
        <v>151</v>
      </c>
      <c r="D648" s="84" t="s">
        <v>14930</v>
      </c>
      <c r="E648" s="86">
        <v>323</v>
      </c>
      <c r="F648" s="85" t="s">
        <v>14527</v>
      </c>
    </row>
    <row r="649" spans="1:6" ht="38.25" x14ac:dyDescent="0.2">
      <c r="A649" s="86" t="s">
        <v>15096</v>
      </c>
      <c r="B649" s="85" t="s">
        <v>15095</v>
      </c>
      <c r="C649" s="87" t="s">
        <v>151</v>
      </c>
      <c r="D649" s="84" t="s">
        <v>14930</v>
      </c>
      <c r="E649" s="86">
        <v>2204</v>
      </c>
      <c r="F649" s="85" t="s">
        <v>14239</v>
      </c>
    </row>
    <row r="650" spans="1:6" ht="38.25" x14ac:dyDescent="0.2">
      <c r="A650" s="86" t="s">
        <v>15098</v>
      </c>
      <c r="B650" s="85" t="s">
        <v>15097</v>
      </c>
      <c r="C650" s="87" t="s">
        <v>151</v>
      </c>
      <c r="D650" s="84" t="s">
        <v>14930</v>
      </c>
      <c r="E650" s="86">
        <v>2624</v>
      </c>
      <c r="F650" s="85" t="s">
        <v>14252</v>
      </c>
    </row>
    <row r="651" spans="1:6" ht="38.25" x14ac:dyDescent="0.2">
      <c r="A651" s="86" t="s">
        <v>15096</v>
      </c>
      <c r="B651" s="85" t="s">
        <v>15095</v>
      </c>
      <c r="C651" s="87" t="s">
        <v>151</v>
      </c>
      <c r="D651" s="84" t="s">
        <v>14930</v>
      </c>
      <c r="E651" s="86">
        <v>2204</v>
      </c>
      <c r="F651" s="85" t="s">
        <v>14239</v>
      </c>
    </row>
    <row r="652" spans="1:6" ht="38.25" x14ac:dyDescent="0.2">
      <c r="A652" s="86" t="s">
        <v>15098</v>
      </c>
      <c r="B652" s="85" t="s">
        <v>15097</v>
      </c>
      <c r="C652" s="87" t="s">
        <v>151</v>
      </c>
      <c r="D652" s="84" t="s">
        <v>14930</v>
      </c>
      <c r="E652" s="86">
        <v>2624</v>
      </c>
      <c r="F652" s="85" t="s">
        <v>14252</v>
      </c>
    </row>
    <row r="653" spans="1:6" ht="38.25" x14ac:dyDescent="0.2">
      <c r="A653" s="86" t="s">
        <v>15104</v>
      </c>
      <c r="B653" s="85" t="s">
        <v>15103</v>
      </c>
      <c r="C653" s="87" t="s">
        <v>151</v>
      </c>
      <c r="D653" s="84" t="s">
        <v>14930</v>
      </c>
      <c r="E653" s="86">
        <v>4388</v>
      </c>
      <c r="F653" s="85" t="s">
        <v>14567</v>
      </c>
    </row>
    <row r="654" spans="1:6" ht="38.25" x14ac:dyDescent="0.2">
      <c r="A654" s="86" t="s">
        <v>15106</v>
      </c>
      <c r="B654" s="85" t="s">
        <v>15105</v>
      </c>
      <c r="C654" s="87" t="s">
        <v>151</v>
      </c>
      <c r="D654" s="84" t="s">
        <v>14930</v>
      </c>
      <c r="E654" s="86">
        <v>5224</v>
      </c>
      <c r="F654" s="85" t="s">
        <v>14527</v>
      </c>
    </row>
    <row r="655" spans="1:6" ht="38.25" x14ac:dyDescent="0.2">
      <c r="A655" s="86" t="s">
        <v>15116</v>
      </c>
      <c r="B655" s="85" t="s">
        <v>15115</v>
      </c>
      <c r="C655" s="87" t="s">
        <v>151</v>
      </c>
      <c r="D655" s="84" t="s">
        <v>14930</v>
      </c>
      <c r="E655" s="86">
        <v>3737</v>
      </c>
      <c r="F655" s="85" t="s">
        <v>14567</v>
      </c>
    </row>
    <row r="656" spans="1:6" ht="38.25" x14ac:dyDescent="0.2">
      <c r="A656" s="86" t="s">
        <v>15118</v>
      </c>
      <c r="B656" s="85" t="s">
        <v>15117</v>
      </c>
      <c r="C656" s="87" t="s">
        <v>151</v>
      </c>
      <c r="D656" s="84" t="s">
        <v>14930</v>
      </c>
      <c r="E656" s="86">
        <v>4449</v>
      </c>
      <c r="F656" s="85" t="s">
        <v>14527</v>
      </c>
    </row>
    <row r="657" spans="1:6" ht="38.25" x14ac:dyDescent="0.2">
      <c r="A657" s="86" t="s">
        <v>15104</v>
      </c>
      <c r="B657" s="85" t="s">
        <v>15103</v>
      </c>
      <c r="C657" s="87" t="s">
        <v>151</v>
      </c>
      <c r="D657" s="84" t="s">
        <v>14930</v>
      </c>
      <c r="E657" s="86">
        <v>4388</v>
      </c>
      <c r="F657" s="85" t="s">
        <v>14567</v>
      </c>
    </row>
    <row r="658" spans="1:6" ht="38.25" x14ac:dyDescent="0.2">
      <c r="A658" s="86" t="s">
        <v>15106</v>
      </c>
      <c r="B658" s="85" t="s">
        <v>15105</v>
      </c>
      <c r="C658" s="87" t="s">
        <v>151</v>
      </c>
      <c r="D658" s="84" t="s">
        <v>14930</v>
      </c>
      <c r="E658" s="86">
        <v>5224</v>
      </c>
      <c r="F658" s="85" t="s">
        <v>14527</v>
      </c>
    </row>
    <row r="659" spans="1:6" ht="38.25" x14ac:dyDescent="0.2">
      <c r="A659" s="86" t="s">
        <v>15112</v>
      </c>
      <c r="B659" s="85" t="s">
        <v>15111</v>
      </c>
      <c r="C659" s="87" t="s">
        <v>151</v>
      </c>
      <c r="D659" s="84" t="s">
        <v>14930</v>
      </c>
      <c r="E659" s="86">
        <v>5543</v>
      </c>
      <c r="F659" s="85" t="s">
        <v>14567</v>
      </c>
    </row>
    <row r="660" spans="1:6" ht="38.25" x14ac:dyDescent="0.2">
      <c r="A660" s="86" t="s">
        <v>15114</v>
      </c>
      <c r="B660" s="85" t="s">
        <v>15113</v>
      </c>
      <c r="C660" s="87" t="s">
        <v>151</v>
      </c>
      <c r="D660" s="84" t="s">
        <v>14930</v>
      </c>
      <c r="E660" s="86">
        <v>6599</v>
      </c>
      <c r="F660" s="85" t="s">
        <v>14527</v>
      </c>
    </row>
    <row r="661" spans="1:6" ht="38.25" x14ac:dyDescent="0.2">
      <c r="A661" s="86" t="s">
        <v>15112</v>
      </c>
      <c r="B661" s="85" t="s">
        <v>15111</v>
      </c>
      <c r="C661" s="87" t="s">
        <v>151</v>
      </c>
      <c r="D661" s="84" t="s">
        <v>14930</v>
      </c>
      <c r="E661" s="86">
        <v>5543</v>
      </c>
      <c r="F661" s="85" t="s">
        <v>14567</v>
      </c>
    </row>
    <row r="662" spans="1:6" ht="38.25" x14ac:dyDescent="0.2">
      <c r="A662" s="86" t="s">
        <v>15114</v>
      </c>
      <c r="B662" s="85" t="s">
        <v>15113</v>
      </c>
      <c r="C662" s="87" t="s">
        <v>151</v>
      </c>
      <c r="D662" s="84" t="s">
        <v>14930</v>
      </c>
      <c r="E662" s="86">
        <v>6599</v>
      </c>
      <c r="F662" s="85" t="s">
        <v>14527</v>
      </c>
    </row>
    <row r="663" spans="1:6" ht="38.25" x14ac:dyDescent="0.2">
      <c r="A663" s="86" t="s">
        <v>15104</v>
      </c>
      <c r="B663" s="85" t="s">
        <v>15103</v>
      </c>
      <c r="C663" s="87" t="s">
        <v>151</v>
      </c>
      <c r="D663" s="84" t="s">
        <v>14930</v>
      </c>
      <c r="E663" s="86">
        <v>4388</v>
      </c>
      <c r="F663" s="85" t="s">
        <v>14567</v>
      </c>
    </row>
    <row r="664" spans="1:6" ht="38.25" x14ac:dyDescent="0.2">
      <c r="A664" s="86" t="s">
        <v>15106</v>
      </c>
      <c r="B664" s="85" t="s">
        <v>15105</v>
      </c>
      <c r="C664" s="87" t="s">
        <v>151</v>
      </c>
      <c r="D664" s="84" t="s">
        <v>14930</v>
      </c>
      <c r="E664" s="86">
        <v>5224</v>
      </c>
      <c r="F664" s="85" t="s">
        <v>14527</v>
      </c>
    </row>
    <row r="665" spans="1:6" ht="38.25" x14ac:dyDescent="0.2">
      <c r="A665" s="86" t="s">
        <v>15104</v>
      </c>
      <c r="B665" s="85" t="s">
        <v>15103</v>
      </c>
      <c r="C665" s="87" t="s">
        <v>151</v>
      </c>
      <c r="D665" s="84" t="s">
        <v>14930</v>
      </c>
      <c r="E665" s="86">
        <v>4388</v>
      </c>
      <c r="F665" s="85" t="s">
        <v>14567</v>
      </c>
    </row>
    <row r="666" spans="1:6" ht="38.25" x14ac:dyDescent="0.2">
      <c r="A666" s="86" t="s">
        <v>15106</v>
      </c>
      <c r="B666" s="85" t="s">
        <v>15105</v>
      </c>
      <c r="C666" s="87" t="s">
        <v>151</v>
      </c>
      <c r="D666" s="84" t="s">
        <v>14930</v>
      </c>
      <c r="E666" s="86">
        <v>5224</v>
      </c>
      <c r="F666" s="85" t="s">
        <v>14527</v>
      </c>
    </row>
    <row r="667" spans="1:6" ht="38.25" x14ac:dyDescent="0.2">
      <c r="A667" s="86" t="s">
        <v>15116</v>
      </c>
      <c r="B667" s="85" t="s">
        <v>15115</v>
      </c>
      <c r="C667" s="87" t="s">
        <v>151</v>
      </c>
      <c r="D667" s="84" t="s">
        <v>14930</v>
      </c>
      <c r="E667" s="86">
        <v>3737</v>
      </c>
      <c r="F667" s="85" t="s">
        <v>14567</v>
      </c>
    </row>
    <row r="668" spans="1:6" ht="38.25" x14ac:dyDescent="0.2">
      <c r="A668" s="86" t="s">
        <v>15118</v>
      </c>
      <c r="B668" s="85" t="s">
        <v>15117</v>
      </c>
      <c r="C668" s="87" t="s">
        <v>151</v>
      </c>
      <c r="D668" s="84" t="s">
        <v>14930</v>
      </c>
      <c r="E668" s="86">
        <v>4449</v>
      </c>
      <c r="F668" s="85" t="s">
        <v>14527</v>
      </c>
    </row>
    <row r="669" spans="1:6" ht="38.25" x14ac:dyDescent="0.2">
      <c r="A669" s="86" t="s">
        <v>15088</v>
      </c>
      <c r="B669" s="85" t="s">
        <v>15087</v>
      </c>
      <c r="C669" s="87" t="s">
        <v>151</v>
      </c>
      <c r="D669" s="84" t="s">
        <v>14930</v>
      </c>
      <c r="E669" s="86">
        <v>3737</v>
      </c>
      <c r="F669" s="85" t="s">
        <v>14567</v>
      </c>
    </row>
    <row r="670" spans="1:6" ht="38.25" x14ac:dyDescent="0.2">
      <c r="A670" s="86" t="s">
        <v>15090</v>
      </c>
      <c r="B670" s="85" t="s">
        <v>15089</v>
      </c>
      <c r="C670" s="87" t="s">
        <v>151</v>
      </c>
      <c r="D670" s="84" t="s">
        <v>14930</v>
      </c>
      <c r="E670" s="86">
        <v>4449</v>
      </c>
      <c r="F670" s="85" t="s">
        <v>14527</v>
      </c>
    </row>
    <row r="671" spans="1:6" ht="38.25" x14ac:dyDescent="0.2">
      <c r="A671" s="86" t="s">
        <v>15084</v>
      </c>
      <c r="B671" s="85" t="s">
        <v>15083</v>
      </c>
      <c r="C671" s="87" t="s">
        <v>151</v>
      </c>
      <c r="D671" s="84" t="s">
        <v>14930</v>
      </c>
      <c r="E671" s="86">
        <v>5543</v>
      </c>
      <c r="F671" s="85" t="s">
        <v>14567</v>
      </c>
    </row>
    <row r="672" spans="1:6" ht="38.25" x14ac:dyDescent="0.2">
      <c r="A672" s="86" t="s">
        <v>15086</v>
      </c>
      <c r="B672" s="85" t="s">
        <v>15085</v>
      </c>
      <c r="C672" s="87" t="s">
        <v>151</v>
      </c>
      <c r="D672" s="84" t="s">
        <v>14930</v>
      </c>
      <c r="E672" s="86">
        <v>6599</v>
      </c>
      <c r="F672" s="85" t="s">
        <v>14527</v>
      </c>
    </row>
    <row r="673" spans="1:6" ht="63.75" x14ac:dyDescent="0.2">
      <c r="A673" s="86" t="s">
        <v>15150</v>
      </c>
      <c r="B673" s="85" t="s">
        <v>15149</v>
      </c>
      <c r="C673" s="87" t="s">
        <v>151</v>
      </c>
      <c r="D673" s="84" t="s">
        <v>14930</v>
      </c>
      <c r="E673" s="86">
        <v>62</v>
      </c>
      <c r="F673" s="85" t="s">
        <v>14825</v>
      </c>
    </row>
    <row r="674" spans="1:6" ht="51" x14ac:dyDescent="0.2">
      <c r="A674" s="86" t="s">
        <v>15152</v>
      </c>
      <c r="B674" s="85" t="s">
        <v>15151</v>
      </c>
      <c r="C674" s="87" t="s">
        <v>151</v>
      </c>
      <c r="D674" s="84" t="s">
        <v>14930</v>
      </c>
      <c r="E674" s="86">
        <v>124</v>
      </c>
      <c r="F674" s="85" t="s">
        <v>14522</v>
      </c>
    </row>
    <row r="675" spans="1:6" ht="38.25" x14ac:dyDescent="0.2">
      <c r="A675" s="86" t="s">
        <v>15154</v>
      </c>
      <c r="B675" s="85" t="s">
        <v>15153</v>
      </c>
      <c r="C675" s="87" t="s">
        <v>151</v>
      </c>
      <c r="D675" s="84" t="s">
        <v>14930</v>
      </c>
      <c r="E675" s="86">
        <v>104</v>
      </c>
      <c r="F675" s="85" t="s">
        <v>14567</v>
      </c>
    </row>
    <row r="676" spans="1:6" ht="38.25" x14ac:dyDescent="0.2">
      <c r="A676" s="86" t="s">
        <v>15156</v>
      </c>
      <c r="B676" s="85" t="s">
        <v>15155</v>
      </c>
      <c r="C676" s="87" t="s">
        <v>151</v>
      </c>
      <c r="D676" s="84" t="s">
        <v>14930</v>
      </c>
      <c r="E676" s="86">
        <v>124</v>
      </c>
      <c r="F676" s="85" t="s">
        <v>14527</v>
      </c>
    </row>
    <row r="677" spans="1:6" ht="38.25" x14ac:dyDescent="0.2">
      <c r="A677" s="86" t="s">
        <v>15154</v>
      </c>
      <c r="B677" s="85" t="s">
        <v>15153</v>
      </c>
      <c r="C677" s="87" t="s">
        <v>151</v>
      </c>
      <c r="D677" s="84" t="s">
        <v>14930</v>
      </c>
      <c r="E677" s="86">
        <v>104</v>
      </c>
      <c r="F677" s="85" t="s">
        <v>14567</v>
      </c>
    </row>
    <row r="678" spans="1:6" ht="38.25" x14ac:dyDescent="0.2">
      <c r="A678" s="86" t="s">
        <v>15156</v>
      </c>
      <c r="B678" s="85" t="s">
        <v>15155</v>
      </c>
      <c r="C678" s="87" t="s">
        <v>151</v>
      </c>
      <c r="D678" s="84" t="s">
        <v>14930</v>
      </c>
      <c r="E678" s="86">
        <v>124</v>
      </c>
      <c r="F678" s="85" t="s">
        <v>14527</v>
      </c>
    </row>
    <row r="679" spans="1:6" ht="63.75" x14ac:dyDescent="0.2">
      <c r="A679" s="86" t="s">
        <v>15158</v>
      </c>
      <c r="B679" s="85" t="s">
        <v>15157</v>
      </c>
      <c r="C679" s="87" t="s">
        <v>151</v>
      </c>
      <c r="D679" s="84" t="s">
        <v>14930</v>
      </c>
      <c r="E679" s="86">
        <v>4404</v>
      </c>
      <c r="F679" s="85" t="s">
        <v>14825</v>
      </c>
    </row>
    <row r="680" spans="1:6" ht="51" x14ac:dyDescent="0.2">
      <c r="A680" s="86" t="s">
        <v>15160</v>
      </c>
      <c r="B680" s="85" t="s">
        <v>15159</v>
      </c>
      <c r="C680" s="87" t="s">
        <v>151</v>
      </c>
      <c r="D680" s="84" t="s">
        <v>14930</v>
      </c>
      <c r="E680" s="86">
        <v>8738</v>
      </c>
      <c r="F680" s="85" t="s">
        <v>14830</v>
      </c>
    </row>
    <row r="681" spans="1:6" ht="38.25" x14ac:dyDescent="0.2">
      <c r="A681" s="86" t="s">
        <v>15162</v>
      </c>
      <c r="B681" s="85" t="s">
        <v>15161</v>
      </c>
      <c r="C681" s="87" t="s">
        <v>151</v>
      </c>
      <c r="D681" s="84" t="s">
        <v>14930</v>
      </c>
      <c r="E681" s="86">
        <v>734</v>
      </c>
      <c r="F681" s="85" t="s">
        <v>14567</v>
      </c>
    </row>
    <row r="682" spans="1:6" ht="38.25" x14ac:dyDescent="0.2">
      <c r="A682" s="86" t="s">
        <v>15164</v>
      </c>
      <c r="B682" s="85" t="s">
        <v>15163</v>
      </c>
      <c r="C682" s="87" t="s">
        <v>151</v>
      </c>
      <c r="D682" s="84" t="s">
        <v>14930</v>
      </c>
      <c r="E682" s="86">
        <v>874</v>
      </c>
      <c r="F682" s="85" t="s">
        <v>14527</v>
      </c>
    </row>
    <row r="683" spans="1:6" ht="63.75" x14ac:dyDescent="0.2">
      <c r="A683" s="86" t="s">
        <v>15158</v>
      </c>
      <c r="B683" s="85" t="s">
        <v>15157</v>
      </c>
      <c r="C683" s="87" t="s">
        <v>151</v>
      </c>
      <c r="D683" s="84" t="s">
        <v>14930</v>
      </c>
      <c r="E683" s="86">
        <v>4404</v>
      </c>
      <c r="F683" s="85" t="s">
        <v>14825</v>
      </c>
    </row>
    <row r="684" spans="1:6" ht="51" x14ac:dyDescent="0.2">
      <c r="A684" s="86" t="s">
        <v>15160</v>
      </c>
      <c r="B684" s="85" t="s">
        <v>15159</v>
      </c>
      <c r="C684" s="87" t="s">
        <v>151</v>
      </c>
      <c r="D684" s="84" t="s">
        <v>14930</v>
      </c>
      <c r="E684" s="86">
        <v>8738</v>
      </c>
      <c r="F684" s="85" t="s">
        <v>14830</v>
      </c>
    </row>
    <row r="685" spans="1:6" ht="38.25" x14ac:dyDescent="0.2">
      <c r="A685" s="86" t="s">
        <v>15165</v>
      </c>
      <c r="B685" s="85" t="s">
        <v>15161</v>
      </c>
      <c r="C685" s="87" t="s">
        <v>151</v>
      </c>
      <c r="D685" s="84" t="s">
        <v>14930</v>
      </c>
      <c r="E685" s="86">
        <v>7340</v>
      </c>
      <c r="F685" s="85" t="s">
        <v>14567</v>
      </c>
    </row>
    <row r="686" spans="1:6" ht="38.25" x14ac:dyDescent="0.2">
      <c r="A686" s="86" t="s">
        <v>15166</v>
      </c>
      <c r="B686" s="85" t="s">
        <v>15163</v>
      </c>
      <c r="C686" s="87" t="s">
        <v>151</v>
      </c>
      <c r="D686" s="84" t="s">
        <v>14930</v>
      </c>
      <c r="E686" s="86">
        <v>8738</v>
      </c>
      <c r="F686" s="85" t="s">
        <v>14527</v>
      </c>
    </row>
    <row r="687" spans="1:6" ht="63.75" x14ac:dyDescent="0.2">
      <c r="A687" s="86" t="s">
        <v>15168</v>
      </c>
      <c r="B687" s="85" t="s">
        <v>15167</v>
      </c>
      <c r="C687" s="87" t="s">
        <v>151</v>
      </c>
      <c r="D687" s="84" t="s">
        <v>14930</v>
      </c>
      <c r="E687" s="86">
        <v>624</v>
      </c>
      <c r="F687" s="85" t="s">
        <v>14825</v>
      </c>
    </row>
    <row r="688" spans="1:6" ht="51" x14ac:dyDescent="0.2">
      <c r="A688" s="86" t="s">
        <v>15170</v>
      </c>
      <c r="B688" s="85" t="s">
        <v>15169</v>
      </c>
      <c r="C688" s="87" t="s">
        <v>151</v>
      </c>
      <c r="D688" s="84" t="s">
        <v>14930</v>
      </c>
      <c r="E688" s="86">
        <v>1238</v>
      </c>
      <c r="F688" s="85" t="s">
        <v>14830</v>
      </c>
    </row>
    <row r="689" spans="1:6" ht="38.25" x14ac:dyDescent="0.2">
      <c r="A689" s="86" t="s">
        <v>15172</v>
      </c>
      <c r="B689" s="85" t="s">
        <v>15171</v>
      </c>
      <c r="C689" s="87" t="s">
        <v>151</v>
      </c>
      <c r="D689" s="84" t="s">
        <v>14930</v>
      </c>
      <c r="E689" s="86">
        <v>1040</v>
      </c>
      <c r="F689" s="85" t="s">
        <v>14567</v>
      </c>
    </row>
    <row r="690" spans="1:6" ht="38.25" x14ac:dyDescent="0.2">
      <c r="A690" s="86" t="s">
        <v>15174</v>
      </c>
      <c r="B690" s="85" t="s">
        <v>15173</v>
      </c>
      <c r="C690" s="87" t="s">
        <v>151</v>
      </c>
      <c r="D690" s="84" t="s">
        <v>14930</v>
      </c>
      <c r="E690" s="86">
        <v>1238</v>
      </c>
      <c r="F690" s="85" t="s">
        <v>14527</v>
      </c>
    </row>
    <row r="691" spans="1:6" ht="38.25" x14ac:dyDescent="0.2">
      <c r="A691" s="86" t="s">
        <v>15172</v>
      </c>
      <c r="B691" s="85" t="s">
        <v>15171</v>
      </c>
      <c r="C691" s="87" t="s">
        <v>151</v>
      </c>
      <c r="D691" s="84" t="s">
        <v>14930</v>
      </c>
      <c r="E691" s="86">
        <v>1040</v>
      </c>
      <c r="F691" s="85" t="s">
        <v>14567</v>
      </c>
    </row>
    <row r="692" spans="1:6" ht="38.25" x14ac:dyDescent="0.2">
      <c r="A692" s="86" t="s">
        <v>15174</v>
      </c>
      <c r="B692" s="85" t="s">
        <v>15173</v>
      </c>
      <c r="C692" s="87" t="s">
        <v>151</v>
      </c>
      <c r="D692" s="84" t="s">
        <v>14930</v>
      </c>
      <c r="E692" s="86">
        <v>1238</v>
      </c>
      <c r="F692" s="85" t="s">
        <v>14527</v>
      </c>
    </row>
    <row r="693" spans="1:6" ht="63.75" x14ac:dyDescent="0.2">
      <c r="A693" s="86" t="s">
        <v>15158</v>
      </c>
      <c r="B693" s="85" t="s">
        <v>15157</v>
      </c>
      <c r="C693" s="87" t="s">
        <v>151</v>
      </c>
      <c r="D693" s="84" t="s">
        <v>14930</v>
      </c>
      <c r="E693" s="86">
        <v>4404</v>
      </c>
      <c r="F693" s="85" t="s">
        <v>14825</v>
      </c>
    </row>
    <row r="694" spans="1:6" ht="51" x14ac:dyDescent="0.2">
      <c r="A694" s="86" t="s">
        <v>15160</v>
      </c>
      <c r="B694" s="85" t="s">
        <v>15159</v>
      </c>
      <c r="C694" s="87" t="s">
        <v>151</v>
      </c>
      <c r="D694" s="84" t="s">
        <v>14930</v>
      </c>
      <c r="E694" s="86">
        <v>8738</v>
      </c>
      <c r="F694" s="85" t="s">
        <v>14830</v>
      </c>
    </row>
    <row r="695" spans="1:6" ht="38.25" x14ac:dyDescent="0.2">
      <c r="A695" s="86" t="s">
        <v>15165</v>
      </c>
      <c r="B695" s="85" t="s">
        <v>15161</v>
      </c>
      <c r="C695" s="87" t="s">
        <v>151</v>
      </c>
      <c r="D695" s="84" t="s">
        <v>14930</v>
      </c>
      <c r="E695" s="86">
        <v>7340</v>
      </c>
      <c r="F695" s="85" t="s">
        <v>14567</v>
      </c>
    </row>
    <row r="696" spans="1:6" ht="38.25" x14ac:dyDescent="0.2">
      <c r="A696" s="86" t="s">
        <v>15166</v>
      </c>
      <c r="B696" s="85" t="s">
        <v>15163</v>
      </c>
      <c r="C696" s="87" t="s">
        <v>151</v>
      </c>
      <c r="D696" s="84" t="s">
        <v>14930</v>
      </c>
      <c r="E696" s="86">
        <v>8738</v>
      </c>
      <c r="F696" s="85" t="s">
        <v>14527</v>
      </c>
    </row>
    <row r="697" spans="1:6" ht="63.75" x14ac:dyDescent="0.2">
      <c r="A697" s="86" t="s">
        <v>15176</v>
      </c>
      <c r="B697" s="85" t="s">
        <v>15175</v>
      </c>
      <c r="C697" s="87" t="s">
        <v>151</v>
      </c>
      <c r="D697" s="84" t="s">
        <v>14930</v>
      </c>
      <c r="E697" s="86">
        <v>440</v>
      </c>
      <c r="F697" s="85" t="s">
        <v>14577</v>
      </c>
    </row>
    <row r="698" spans="1:6" ht="51" x14ac:dyDescent="0.2">
      <c r="A698" s="86" t="s">
        <v>15178</v>
      </c>
      <c r="B698" s="85" t="s">
        <v>15177</v>
      </c>
      <c r="C698" s="87" t="s">
        <v>151</v>
      </c>
      <c r="D698" s="84" t="s">
        <v>14930</v>
      </c>
      <c r="E698" s="86">
        <v>874</v>
      </c>
      <c r="F698" s="85" t="s">
        <v>14522</v>
      </c>
    </row>
    <row r="699" spans="1:6" ht="38.25" x14ac:dyDescent="0.2">
      <c r="A699" s="86" t="s">
        <v>15162</v>
      </c>
      <c r="B699" s="85" t="s">
        <v>15161</v>
      </c>
      <c r="C699" s="87" t="s">
        <v>151</v>
      </c>
      <c r="D699" s="84" t="s">
        <v>14930</v>
      </c>
      <c r="E699" s="86">
        <v>734</v>
      </c>
      <c r="F699" s="85" t="s">
        <v>14567</v>
      </c>
    </row>
    <row r="700" spans="1:6" ht="38.25" x14ac:dyDescent="0.2">
      <c r="A700" s="86" t="s">
        <v>15164</v>
      </c>
      <c r="B700" s="85" t="s">
        <v>15163</v>
      </c>
      <c r="C700" s="87" t="s">
        <v>151</v>
      </c>
      <c r="D700" s="84" t="s">
        <v>14930</v>
      </c>
      <c r="E700" s="86">
        <v>874</v>
      </c>
      <c r="F700" s="85" t="s">
        <v>14527</v>
      </c>
    </row>
    <row r="701" spans="1:6" ht="76.5" x14ac:dyDescent="0.2">
      <c r="A701" s="86" t="s">
        <v>15181</v>
      </c>
      <c r="B701" s="85" t="s">
        <v>15179</v>
      </c>
      <c r="C701" s="87" t="s">
        <v>151</v>
      </c>
      <c r="D701" s="84" t="s">
        <v>14930</v>
      </c>
      <c r="E701" s="86">
        <v>5500</v>
      </c>
      <c r="F701" s="85" t="s">
        <v>15180</v>
      </c>
    </row>
    <row r="702" spans="1:6" ht="76.5" x14ac:dyDescent="0.2">
      <c r="A702" s="86" t="s">
        <v>15184</v>
      </c>
      <c r="B702" s="85" t="s">
        <v>15182</v>
      </c>
      <c r="C702" s="87" t="s">
        <v>151</v>
      </c>
      <c r="D702" s="84" t="s">
        <v>14930</v>
      </c>
      <c r="E702" s="86">
        <v>9500</v>
      </c>
      <c r="F702" s="85" t="s">
        <v>15183</v>
      </c>
    </row>
    <row r="703" spans="1:6" ht="63.75" x14ac:dyDescent="0.2">
      <c r="A703" s="86" t="s">
        <v>15186</v>
      </c>
      <c r="B703" s="85" t="s">
        <v>15185</v>
      </c>
      <c r="C703" s="87" t="s">
        <v>151</v>
      </c>
      <c r="D703" s="84" t="s">
        <v>14930</v>
      </c>
      <c r="E703" s="86">
        <v>320</v>
      </c>
      <c r="F703" s="85" t="s">
        <v>14577</v>
      </c>
    </row>
    <row r="704" spans="1:6" ht="51" x14ac:dyDescent="0.2">
      <c r="A704" s="86" t="s">
        <v>15188</v>
      </c>
      <c r="B704" s="85" t="s">
        <v>15187</v>
      </c>
      <c r="C704" s="87" t="s">
        <v>151</v>
      </c>
      <c r="D704" s="84" t="s">
        <v>14930</v>
      </c>
      <c r="E704" s="86">
        <v>636</v>
      </c>
      <c r="F704" s="85" t="s">
        <v>14522</v>
      </c>
    </row>
    <row r="705" spans="1:6" ht="38.25" x14ac:dyDescent="0.2">
      <c r="A705" s="86" t="s">
        <v>15190</v>
      </c>
      <c r="B705" s="85" t="s">
        <v>15189</v>
      </c>
      <c r="C705" s="87" t="s">
        <v>151</v>
      </c>
      <c r="D705" s="84" t="s">
        <v>14930</v>
      </c>
      <c r="E705" s="86">
        <v>534</v>
      </c>
      <c r="F705" s="85" t="s">
        <v>14567</v>
      </c>
    </row>
    <row r="706" spans="1:6" ht="38.25" x14ac:dyDescent="0.2">
      <c r="A706" s="86" t="s">
        <v>15192</v>
      </c>
      <c r="B706" s="85" t="s">
        <v>15191</v>
      </c>
      <c r="C706" s="87" t="s">
        <v>151</v>
      </c>
      <c r="D706" s="84" t="s">
        <v>14930</v>
      </c>
      <c r="E706" s="86">
        <v>636</v>
      </c>
      <c r="F706" s="85" t="s">
        <v>14527</v>
      </c>
    </row>
    <row r="707" spans="1:6" ht="63.75" x14ac:dyDescent="0.2">
      <c r="A707" s="86" t="s">
        <v>15052</v>
      </c>
      <c r="B707" s="85" t="s">
        <v>15051</v>
      </c>
      <c r="C707" s="87" t="s">
        <v>151</v>
      </c>
      <c r="D707" s="84" t="s">
        <v>14930</v>
      </c>
      <c r="E707" s="86">
        <v>362</v>
      </c>
      <c r="F707" s="85" t="s">
        <v>14577</v>
      </c>
    </row>
    <row r="708" spans="1:6" ht="51" x14ac:dyDescent="0.2">
      <c r="A708" s="86" t="s">
        <v>15054</v>
      </c>
      <c r="B708" s="85" t="s">
        <v>15053</v>
      </c>
      <c r="C708" s="87" t="s">
        <v>151</v>
      </c>
      <c r="D708" s="84" t="s">
        <v>14930</v>
      </c>
      <c r="E708" s="86">
        <v>719</v>
      </c>
      <c r="F708" s="85" t="s">
        <v>14522</v>
      </c>
    </row>
    <row r="709" spans="1:6" ht="25.5" x14ac:dyDescent="0.2">
      <c r="A709" s="86" t="s">
        <v>15056</v>
      </c>
      <c r="B709" s="85" t="s">
        <v>15055</v>
      </c>
      <c r="C709" s="87" t="s">
        <v>151</v>
      </c>
      <c r="D709" s="84" t="s">
        <v>14930</v>
      </c>
      <c r="E709" s="86">
        <v>604</v>
      </c>
      <c r="F709" s="85" t="s">
        <v>14567</v>
      </c>
    </row>
    <row r="710" spans="1:6" ht="25.5" x14ac:dyDescent="0.2">
      <c r="A710" s="86" t="s">
        <v>15058</v>
      </c>
      <c r="B710" s="85" t="s">
        <v>15057</v>
      </c>
      <c r="C710" s="87" t="s">
        <v>151</v>
      </c>
      <c r="D710" s="84" t="s">
        <v>14930</v>
      </c>
      <c r="E710" s="86">
        <v>719</v>
      </c>
      <c r="F710" s="85" t="s">
        <v>14527</v>
      </c>
    </row>
    <row r="711" spans="1:6" ht="63.75" x14ac:dyDescent="0.2">
      <c r="A711" s="86" t="s">
        <v>15060</v>
      </c>
      <c r="B711" s="85" t="s">
        <v>15059</v>
      </c>
      <c r="C711" s="87" t="s">
        <v>151</v>
      </c>
      <c r="D711" s="84" t="s">
        <v>14930</v>
      </c>
      <c r="E711" s="86">
        <v>164</v>
      </c>
      <c r="F711" s="85" t="s">
        <v>14577</v>
      </c>
    </row>
    <row r="712" spans="1:6" ht="51" x14ac:dyDescent="0.2">
      <c r="A712" s="86" t="s">
        <v>15062</v>
      </c>
      <c r="B712" s="85" t="s">
        <v>15061</v>
      </c>
      <c r="C712" s="87" t="s">
        <v>151</v>
      </c>
      <c r="D712" s="84" t="s">
        <v>14930</v>
      </c>
      <c r="E712" s="86">
        <v>323</v>
      </c>
      <c r="F712" s="85" t="s">
        <v>14522</v>
      </c>
    </row>
    <row r="713" spans="1:6" ht="38.25" x14ac:dyDescent="0.2">
      <c r="A713" s="86" t="s">
        <v>15076</v>
      </c>
      <c r="B713" s="85" t="s">
        <v>15075</v>
      </c>
      <c r="C713" s="87" t="s">
        <v>151</v>
      </c>
      <c r="D713" s="84" t="s">
        <v>14930</v>
      </c>
      <c r="E713" s="86">
        <v>2729</v>
      </c>
      <c r="F713" s="85" t="s">
        <v>14567</v>
      </c>
    </row>
    <row r="714" spans="1:6" ht="38.25" x14ac:dyDescent="0.2">
      <c r="A714" s="86" t="s">
        <v>15078</v>
      </c>
      <c r="B714" s="85" t="s">
        <v>15077</v>
      </c>
      <c r="C714" s="87" t="s">
        <v>151</v>
      </c>
      <c r="D714" s="84" t="s">
        <v>14930</v>
      </c>
      <c r="E714" s="86">
        <v>3249</v>
      </c>
      <c r="F714" s="85" t="s">
        <v>14527</v>
      </c>
    </row>
    <row r="715" spans="1:6" ht="63.75" x14ac:dyDescent="0.2">
      <c r="A715" s="86" t="s">
        <v>15092</v>
      </c>
      <c r="B715" s="85" t="s">
        <v>15091</v>
      </c>
      <c r="C715" s="87" t="s">
        <v>151</v>
      </c>
      <c r="D715" s="84" t="s">
        <v>14930</v>
      </c>
      <c r="E715" s="86">
        <v>283</v>
      </c>
      <c r="F715" s="85" t="s">
        <v>14577</v>
      </c>
    </row>
    <row r="716" spans="1:6" ht="51" x14ac:dyDescent="0.2">
      <c r="A716" s="86" t="s">
        <v>15094</v>
      </c>
      <c r="B716" s="85" t="s">
        <v>15093</v>
      </c>
      <c r="C716" s="87" t="s">
        <v>151</v>
      </c>
      <c r="D716" s="84" t="s">
        <v>14930</v>
      </c>
      <c r="E716" s="86">
        <v>561</v>
      </c>
      <c r="F716" s="85" t="s">
        <v>14522</v>
      </c>
    </row>
    <row r="717" spans="1:6" ht="25.5" x14ac:dyDescent="0.2">
      <c r="A717" s="86" t="s">
        <v>15100</v>
      </c>
      <c r="B717" s="85" t="s">
        <v>15099</v>
      </c>
      <c r="C717" s="87" t="s">
        <v>151</v>
      </c>
      <c r="D717" s="84" t="s">
        <v>14930</v>
      </c>
      <c r="E717" s="86">
        <v>472</v>
      </c>
      <c r="F717" s="85" t="s">
        <v>14567</v>
      </c>
    </row>
    <row r="718" spans="1:6" ht="25.5" x14ac:dyDescent="0.2">
      <c r="A718" s="86" t="s">
        <v>15102</v>
      </c>
      <c r="B718" s="85" t="s">
        <v>15101</v>
      </c>
      <c r="C718" s="87" t="s">
        <v>151</v>
      </c>
      <c r="D718" s="84" t="s">
        <v>14930</v>
      </c>
      <c r="E718" s="86">
        <v>561</v>
      </c>
      <c r="F718" s="85" t="s">
        <v>14527</v>
      </c>
    </row>
    <row r="719" spans="1:6" ht="25.5" x14ac:dyDescent="0.2">
      <c r="A719" s="86" t="s">
        <v>15100</v>
      </c>
      <c r="B719" s="85" t="s">
        <v>15099</v>
      </c>
      <c r="C719" s="87" t="s">
        <v>151</v>
      </c>
      <c r="D719" s="84" t="s">
        <v>14930</v>
      </c>
      <c r="E719" s="86">
        <v>472</v>
      </c>
      <c r="F719" s="85" t="s">
        <v>14567</v>
      </c>
    </row>
    <row r="720" spans="1:6" ht="25.5" x14ac:dyDescent="0.2">
      <c r="A720" s="86" t="s">
        <v>15102</v>
      </c>
      <c r="B720" s="85" t="s">
        <v>15101</v>
      </c>
      <c r="C720" s="87" t="s">
        <v>151</v>
      </c>
      <c r="D720" s="84" t="s">
        <v>14930</v>
      </c>
      <c r="E720" s="86">
        <v>561</v>
      </c>
      <c r="F720" s="85" t="s">
        <v>14527</v>
      </c>
    </row>
    <row r="721" spans="1:6" ht="63.75" x14ac:dyDescent="0.2">
      <c r="A721" s="86" t="s">
        <v>15092</v>
      </c>
      <c r="B721" s="85" t="s">
        <v>15091</v>
      </c>
      <c r="C721" s="87" t="s">
        <v>151</v>
      </c>
      <c r="D721" s="84" t="s">
        <v>14930</v>
      </c>
      <c r="E721" s="86">
        <v>283</v>
      </c>
      <c r="F721" s="85" t="s">
        <v>14577</v>
      </c>
    </row>
    <row r="722" spans="1:6" ht="51" x14ac:dyDescent="0.2">
      <c r="A722" s="86" t="s">
        <v>15094</v>
      </c>
      <c r="B722" s="85" t="s">
        <v>15093</v>
      </c>
      <c r="C722" s="87" t="s">
        <v>151</v>
      </c>
      <c r="D722" s="84" t="s">
        <v>14930</v>
      </c>
      <c r="E722" s="86">
        <v>561</v>
      </c>
      <c r="F722" s="85" t="s">
        <v>14522</v>
      </c>
    </row>
    <row r="723" spans="1:6" ht="38.25" x14ac:dyDescent="0.2">
      <c r="A723" s="86" t="s">
        <v>15120</v>
      </c>
      <c r="B723" s="85" t="s">
        <v>15119</v>
      </c>
      <c r="C723" s="87" t="s">
        <v>151</v>
      </c>
      <c r="D723" s="84" t="s">
        <v>14930</v>
      </c>
      <c r="E723" s="86">
        <v>2100</v>
      </c>
      <c r="F723" s="85" t="s">
        <v>14567</v>
      </c>
    </row>
    <row r="724" spans="1:6" ht="38.25" x14ac:dyDescent="0.2">
      <c r="A724" s="86" t="s">
        <v>15122</v>
      </c>
      <c r="B724" s="85" t="s">
        <v>15121</v>
      </c>
      <c r="C724" s="87" t="s">
        <v>151</v>
      </c>
      <c r="D724" s="84" t="s">
        <v>14930</v>
      </c>
      <c r="E724" s="86">
        <v>2500</v>
      </c>
      <c r="F724" s="85" t="s">
        <v>14527</v>
      </c>
    </row>
    <row r="725" spans="1:6" ht="38.25" x14ac:dyDescent="0.2">
      <c r="A725" s="86" t="s">
        <v>15096</v>
      </c>
      <c r="B725" s="85" t="s">
        <v>15095</v>
      </c>
      <c r="C725" s="87" t="s">
        <v>151</v>
      </c>
      <c r="D725" s="84" t="s">
        <v>14930</v>
      </c>
      <c r="E725" s="86">
        <v>2204</v>
      </c>
      <c r="F725" s="85" t="s">
        <v>14239</v>
      </c>
    </row>
    <row r="726" spans="1:6" ht="38.25" x14ac:dyDescent="0.2">
      <c r="A726" s="86" t="s">
        <v>15098</v>
      </c>
      <c r="B726" s="85" t="s">
        <v>15097</v>
      </c>
      <c r="C726" s="87" t="s">
        <v>151</v>
      </c>
      <c r="D726" s="84" t="s">
        <v>14930</v>
      </c>
      <c r="E726" s="86">
        <v>2624</v>
      </c>
      <c r="F726" s="85" t="s">
        <v>14252</v>
      </c>
    </row>
    <row r="727" spans="1:6" ht="38.25" x14ac:dyDescent="0.2">
      <c r="A727" s="86" t="s">
        <v>15096</v>
      </c>
      <c r="B727" s="85" t="s">
        <v>15095</v>
      </c>
      <c r="C727" s="87" t="s">
        <v>151</v>
      </c>
      <c r="D727" s="84" t="s">
        <v>14930</v>
      </c>
      <c r="E727" s="86">
        <v>2204</v>
      </c>
      <c r="F727" s="85" t="s">
        <v>14239</v>
      </c>
    </row>
    <row r="728" spans="1:6" ht="38.25" x14ac:dyDescent="0.2">
      <c r="A728" s="86" t="s">
        <v>15098</v>
      </c>
      <c r="B728" s="85" t="s">
        <v>15097</v>
      </c>
      <c r="C728" s="87" t="s">
        <v>151</v>
      </c>
      <c r="D728" s="84" t="s">
        <v>14930</v>
      </c>
      <c r="E728" s="86">
        <v>2624</v>
      </c>
      <c r="F728" s="85" t="s">
        <v>14252</v>
      </c>
    </row>
    <row r="729" spans="1:6" ht="25.5" x14ac:dyDescent="0.2">
      <c r="A729" s="86" t="s">
        <v>15064</v>
      </c>
      <c r="B729" s="85" t="s">
        <v>15063</v>
      </c>
      <c r="C729" s="87" t="s">
        <v>151</v>
      </c>
      <c r="D729" s="84" t="s">
        <v>14930</v>
      </c>
      <c r="E729" s="86">
        <v>273</v>
      </c>
      <c r="F729" s="85" t="s">
        <v>14567</v>
      </c>
    </row>
    <row r="730" spans="1:6" ht="25.5" x14ac:dyDescent="0.2">
      <c r="A730" s="86" t="s">
        <v>15066</v>
      </c>
      <c r="B730" s="85" t="s">
        <v>15065</v>
      </c>
      <c r="C730" s="87" t="s">
        <v>151</v>
      </c>
      <c r="D730" s="84" t="s">
        <v>14930</v>
      </c>
      <c r="E730" s="86">
        <v>323</v>
      </c>
      <c r="F730" s="85" t="s">
        <v>14527</v>
      </c>
    </row>
    <row r="731" spans="1:6" ht="76.5" x14ac:dyDescent="0.2">
      <c r="A731" s="86" t="s">
        <v>15195</v>
      </c>
      <c r="B731" s="85" t="s">
        <v>15193</v>
      </c>
      <c r="C731" s="87" t="s">
        <v>151</v>
      </c>
      <c r="D731" s="84" t="s">
        <v>14930</v>
      </c>
      <c r="E731" s="86">
        <v>251</v>
      </c>
      <c r="F731" s="85" t="s">
        <v>15194</v>
      </c>
    </row>
    <row r="732" spans="1:6" ht="63.75" x14ac:dyDescent="0.2">
      <c r="A732" s="86" t="s">
        <v>15198</v>
      </c>
      <c r="B732" s="85" t="s">
        <v>15196</v>
      </c>
      <c r="C732" s="87" t="s">
        <v>151</v>
      </c>
      <c r="D732" s="84" t="s">
        <v>14930</v>
      </c>
      <c r="E732" s="86">
        <v>497</v>
      </c>
      <c r="F732" s="85" t="s">
        <v>15197</v>
      </c>
    </row>
    <row r="733" spans="1:6" ht="63.75" x14ac:dyDescent="0.2">
      <c r="A733" s="86" t="s">
        <v>15092</v>
      </c>
      <c r="B733" s="85" t="s">
        <v>15091</v>
      </c>
      <c r="C733" s="87" t="s">
        <v>151</v>
      </c>
      <c r="D733" s="84" t="s">
        <v>14930</v>
      </c>
      <c r="E733" s="86">
        <v>283</v>
      </c>
      <c r="F733" s="85" t="s">
        <v>14577</v>
      </c>
    </row>
    <row r="734" spans="1:6" ht="51" x14ac:dyDescent="0.2">
      <c r="A734" s="86" t="s">
        <v>15094</v>
      </c>
      <c r="B734" s="85" t="s">
        <v>15093</v>
      </c>
      <c r="C734" s="87" t="s">
        <v>151</v>
      </c>
      <c r="D734" s="84" t="s">
        <v>14930</v>
      </c>
      <c r="E734" s="86">
        <v>561</v>
      </c>
      <c r="F734" s="85" t="s">
        <v>14522</v>
      </c>
    </row>
    <row r="735" spans="1:6" ht="25.5" x14ac:dyDescent="0.2">
      <c r="A735" s="86" t="s">
        <v>15100</v>
      </c>
      <c r="B735" s="85" t="s">
        <v>15099</v>
      </c>
      <c r="C735" s="87" t="s">
        <v>151</v>
      </c>
      <c r="D735" s="84" t="s">
        <v>14930</v>
      </c>
      <c r="E735" s="86">
        <v>472</v>
      </c>
      <c r="F735" s="85" t="s">
        <v>14567</v>
      </c>
    </row>
    <row r="736" spans="1:6" ht="25.5" x14ac:dyDescent="0.2">
      <c r="A736" s="86" t="s">
        <v>15102</v>
      </c>
      <c r="B736" s="85" t="s">
        <v>15101</v>
      </c>
      <c r="C736" s="87" t="s">
        <v>151</v>
      </c>
      <c r="D736" s="84" t="s">
        <v>14930</v>
      </c>
      <c r="E736" s="86">
        <v>561</v>
      </c>
      <c r="F736" s="85" t="s">
        <v>14527</v>
      </c>
    </row>
    <row r="737" spans="1:6" ht="38.25" x14ac:dyDescent="0.2">
      <c r="A737" s="86" t="s">
        <v>15201</v>
      </c>
      <c r="B737" s="85" t="s">
        <v>15199</v>
      </c>
      <c r="C737" s="87" t="s">
        <v>151</v>
      </c>
      <c r="D737" s="84" t="s">
        <v>14930</v>
      </c>
      <c r="E737" s="86">
        <v>419</v>
      </c>
      <c r="F737" s="85" t="s">
        <v>15200</v>
      </c>
    </row>
    <row r="738" spans="1:6" ht="38.25" x14ac:dyDescent="0.2">
      <c r="A738" s="86" t="s">
        <v>15204</v>
      </c>
      <c r="B738" s="85" t="s">
        <v>15202</v>
      </c>
      <c r="C738" s="87" t="s">
        <v>151</v>
      </c>
      <c r="D738" s="84" t="s">
        <v>14930</v>
      </c>
      <c r="E738" s="86">
        <v>497</v>
      </c>
      <c r="F738" s="85" t="s">
        <v>15203</v>
      </c>
    </row>
    <row r="739" spans="1:6" ht="63.75" x14ac:dyDescent="0.2">
      <c r="A739" s="86" t="s">
        <v>15068</v>
      </c>
      <c r="B739" s="85" t="s">
        <v>15067</v>
      </c>
      <c r="C739" s="87" t="s">
        <v>151</v>
      </c>
      <c r="D739" s="84" t="s">
        <v>14930</v>
      </c>
      <c r="E739" s="86">
        <v>440</v>
      </c>
      <c r="F739" s="85" t="s">
        <v>14577</v>
      </c>
    </row>
    <row r="740" spans="1:6" ht="51" x14ac:dyDescent="0.2">
      <c r="A740" s="86" t="s">
        <v>15070</v>
      </c>
      <c r="B740" s="85" t="s">
        <v>15069</v>
      </c>
      <c r="C740" s="87" t="s">
        <v>151</v>
      </c>
      <c r="D740" s="84" t="s">
        <v>14930</v>
      </c>
      <c r="E740" s="86">
        <v>874</v>
      </c>
      <c r="F740" s="85" t="s">
        <v>14522</v>
      </c>
    </row>
    <row r="741" spans="1:6" ht="38.25" x14ac:dyDescent="0.2">
      <c r="A741" s="86" t="s">
        <v>15072</v>
      </c>
      <c r="B741" s="85" t="s">
        <v>15071</v>
      </c>
      <c r="C741" s="87" t="s">
        <v>151</v>
      </c>
      <c r="D741" s="84" t="s">
        <v>14930</v>
      </c>
      <c r="E741" s="86">
        <v>734</v>
      </c>
      <c r="F741" s="85" t="s">
        <v>14567</v>
      </c>
    </row>
    <row r="742" spans="1:6" ht="38.25" x14ac:dyDescent="0.2">
      <c r="A742" s="86" t="s">
        <v>15074</v>
      </c>
      <c r="B742" s="85" t="s">
        <v>15073</v>
      </c>
      <c r="C742" s="87" t="s">
        <v>151</v>
      </c>
      <c r="D742" s="84" t="s">
        <v>14930</v>
      </c>
      <c r="E742" s="86">
        <v>874</v>
      </c>
      <c r="F742" s="85" t="s">
        <v>14527</v>
      </c>
    </row>
    <row r="743" spans="1:6" ht="63.75" x14ac:dyDescent="0.2">
      <c r="A743" s="86" t="s">
        <v>15068</v>
      </c>
      <c r="B743" s="85" t="s">
        <v>15067</v>
      </c>
      <c r="C743" s="87" t="s">
        <v>151</v>
      </c>
      <c r="D743" s="84" t="s">
        <v>14930</v>
      </c>
      <c r="E743" s="86">
        <v>440</v>
      </c>
      <c r="F743" s="85" t="s">
        <v>14577</v>
      </c>
    </row>
    <row r="744" spans="1:6" ht="51" x14ac:dyDescent="0.2">
      <c r="A744" s="86" t="s">
        <v>15070</v>
      </c>
      <c r="B744" s="85" t="s">
        <v>15069</v>
      </c>
      <c r="C744" s="87" t="s">
        <v>151</v>
      </c>
      <c r="D744" s="84" t="s">
        <v>14930</v>
      </c>
      <c r="E744" s="86">
        <v>874</v>
      </c>
      <c r="F744" s="85" t="s">
        <v>14522</v>
      </c>
    </row>
    <row r="745" spans="1:6" ht="38.25" x14ac:dyDescent="0.2">
      <c r="A745" s="86" t="s">
        <v>15072</v>
      </c>
      <c r="B745" s="85" t="s">
        <v>15071</v>
      </c>
      <c r="C745" s="87" t="s">
        <v>151</v>
      </c>
      <c r="D745" s="84" t="s">
        <v>14930</v>
      </c>
      <c r="E745" s="86">
        <v>734</v>
      </c>
      <c r="F745" s="85" t="s">
        <v>14567</v>
      </c>
    </row>
    <row r="746" spans="1:6" ht="38.25" x14ac:dyDescent="0.2">
      <c r="A746" s="86" t="s">
        <v>15074</v>
      </c>
      <c r="B746" s="85" t="s">
        <v>15073</v>
      </c>
      <c r="C746" s="87" t="s">
        <v>151</v>
      </c>
      <c r="D746" s="84" t="s">
        <v>14930</v>
      </c>
      <c r="E746" s="86">
        <v>874</v>
      </c>
      <c r="F746" s="85" t="s">
        <v>14527</v>
      </c>
    </row>
    <row r="747" spans="1:6" ht="38.25" x14ac:dyDescent="0.2">
      <c r="A747" s="86" t="s">
        <v>15072</v>
      </c>
      <c r="B747" s="85" t="s">
        <v>15071</v>
      </c>
      <c r="C747" s="87" t="s">
        <v>151</v>
      </c>
      <c r="D747" s="84" t="s">
        <v>14930</v>
      </c>
      <c r="E747" s="86">
        <v>734</v>
      </c>
      <c r="F747" s="85" t="s">
        <v>14567</v>
      </c>
    </row>
    <row r="748" spans="1:6" ht="38.25" x14ac:dyDescent="0.2">
      <c r="A748" s="86" t="s">
        <v>15074</v>
      </c>
      <c r="B748" s="85" t="s">
        <v>15073</v>
      </c>
      <c r="C748" s="87" t="s">
        <v>151</v>
      </c>
      <c r="D748" s="84" t="s">
        <v>14930</v>
      </c>
      <c r="E748" s="86">
        <v>874</v>
      </c>
      <c r="F748" s="85" t="s">
        <v>14527</v>
      </c>
    </row>
    <row r="749" spans="1:6" ht="63.75" x14ac:dyDescent="0.2">
      <c r="A749" s="86" t="s">
        <v>15068</v>
      </c>
      <c r="B749" s="85" t="s">
        <v>15067</v>
      </c>
      <c r="C749" s="87" t="s">
        <v>151</v>
      </c>
      <c r="D749" s="84" t="s">
        <v>14930</v>
      </c>
      <c r="E749" s="86">
        <v>440</v>
      </c>
      <c r="F749" s="85" t="s">
        <v>14577</v>
      </c>
    </row>
    <row r="750" spans="1:6" ht="51" x14ac:dyDescent="0.2">
      <c r="A750" s="86" t="s">
        <v>15070</v>
      </c>
      <c r="B750" s="85" t="s">
        <v>15069</v>
      </c>
      <c r="C750" s="87" t="s">
        <v>151</v>
      </c>
      <c r="D750" s="84" t="s">
        <v>14930</v>
      </c>
      <c r="E750" s="86">
        <v>874</v>
      </c>
      <c r="F750" s="85" t="s">
        <v>14522</v>
      </c>
    </row>
    <row r="751" spans="1:6" ht="63.75" x14ac:dyDescent="0.2">
      <c r="A751" s="86" t="s">
        <v>15052</v>
      </c>
      <c r="B751" s="85" t="s">
        <v>15051</v>
      </c>
      <c r="C751" s="87" t="s">
        <v>151</v>
      </c>
      <c r="D751" s="84" t="s">
        <v>14930</v>
      </c>
      <c r="E751" s="86">
        <v>362</v>
      </c>
      <c r="F751" s="85" t="s">
        <v>14577</v>
      </c>
    </row>
    <row r="752" spans="1:6" ht="51" x14ac:dyDescent="0.2">
      <c r="A752" s="86" t="s">
        <v>15054</v>
      </c>
      <c r="B752" s="85" t="s">
        <v>15053</v>
      </c>
      <c r="C752" s="87" t="s">
        <v>151</v>
      </c>
      <c r="D752" s="84" t="s">
        <v>14930</v>
      </c>
      <c r="E752" s="86">
        <v>719</v>
      </c>
      <c r="F752" s="85" t="s">
        <v>14522</v>
      </c>
    </row>
    <row r="753" spans="1:6" ht="25.5" x14ac:dyDescent="0.2">
      <c r="A753" s="86" t="s">
        <v>15056</v>
      </c>
      <c r="B753" s="85" t="s">
        <v>15055</v>
      </c>
      <c r="C753" s="87" t="s">
        <v>151</v>
      </c>
      <c r="D753" s="84" t="s">
        <v>14930</v>
      </c>
      <c r="E753" s="86">
        <v>604</v>
      </c>
      <c r="F753" s="85" t="s">
        <v>14567</v>
      </c>
    </row>
    <row r="754" spans="1:6" ht="25.5" x14ac:dyDescent="0.2">
      <c r="A754" s="86" t="s">
        <v>15058</v>
      </c>
      <c r="B754" s="85" t="s">
        <v>15057</v>
      </c>
      <c r="C754" s="87" t="s">
        <v>151</v>
      </c>
      <c r="D754" s="84" t="s">
        <v>14930</v>
      </c>
      <c r="E754" s="86">
        <v>719</v>
      </c>
      <c r="F754" s="85" t="s">
        <v>14527</v>
      </c>
    </row>
    <row r="755" spans="1:6" ht="38.25" x14ac:dyDescent="0.2">
      <c r="A755" s="86" t="s">
        <v>15104</v>
      </c>
      <c r="B755" s="85" t="s">
        <v>15103</v>
      </c>
      <c r="C755" s="87" t="s">
        <v>151</v>
      </c>
      <c r="D755" s="84" t="s">
        <v>14930</v>
      </c>
      <c r="E755" s="86">
        <v>4388</v>
      </c>
      <c r="F755" s="85" t="s">
        <v>14567</v>
      </c>
    </row>
    <row r="756" spans="1:6" ht="38.25" x14ac:dyDescent="0.2">
      <c r="A756" s="86" t="s">
        <v>15106</v>
      </c>
      <c r="B756" s="85" t="s">
        <v>15105</v>
      </c>
      <c r="C756" s="87" t="s">
        <v>151</v>
      </c>
      <c r="D756" s="84" t="s">
        <v>14930</v>
      </c>
      <c r="E756" s="86">
        <v>5224</v>
      </c>
      <c r="F756" s="85" t="s">
        <v>14527</v>
      </c>
    </row>
    <row r="757" spans="1:6" ht="38.25" x14ac:dyDescent="0.2">
      <c r="A757" s="86" t="s">
        <v>15112</v>
      </c>
      <c r="B757" s="85" t="s">
        <v>15111</v>
      </c>
      <c r="C757" s="87" t="s">
        <v>151</v>
      </c>
      <c r="D757" s="84" t="s">
        <v>14930</v>
      </c>
      <c r="E757" s="86">
        <v>5543</v>
      </c>
      <c r="F757" s="85" t="s">
        <v>14567</v>
      </c>
    </row>
    <row r="758" spans="1:6" ht="38.25" x14ac:dyDescent="0.2">
      <c r="A758" s="86" t="s">
        <v>15114</v>
      </c>
      <c r="B758" s="85" t="s">
        <v>15113</v>
      </c>
      <c r="C758" s="87" t="s">
        <v>151</v>
      </c>
      <c r="D758" s="84" t="s">
        <v>14930</v>
      </c>
      <c r="E758" s="86">
        <v>6599</v>
      </c>
      <c r="F758" s="85" t="s">
        <v>14527</v>
      </c>
    </row>
    <row r="759" spans="1:6" ht="38.25" x14ac:dyDescent="0.2">
      <c r="A759" s="86" t="s">
        <v>15116</v>
      </c>
      <c r="B759" s="85" t="s">
        <v>15115</v>
      </c>
      <c r="C759" s="87" t="s">
        <v>151</v>
      </c>
      <c r="D759" s="84" t="s">
        <v>14930</v>
      </c>
      <c r="E759" s="86">
        <v>3737</v>
      </c>
      <c r="F759" s="85" t="s">
        <v>14567</v>
      </c>
    </row>
    <row r="760" spans="1:6" ht="38.25" x14ac:dyDescent="0.2">
      <c r="A760" s="86" t="s">
        <v>15118</v>
      </c>
      <c r="B760" s="85" t="s">
        <v>15117</v>
      </c>
      <c r="C760" s="87" t="s">
        <v>151</v>
      </c>
      <c r="D760" s="84" t="s">
        <v>14930</v>
      </c>
      <c r="E760" s="86">
        <v>4449</v>
      </c>
      <c r="F760" s="85" t="s">
        <v>14527</v>
      </c>
    </row>
    <row r="761" spans="1:6" ht="63.75" x14ac:dyDescent="0.2">
      <c r="A761" s="86" t="s">
        <v>15186</v>
      </c>
      <c r="B761" s="85" t="s">
        <v>15185</v>
      </c>
      <c r="C761" s="87" t="s">
        <v>151</v>
      </c>
      <c r="D761" s="84" t="s">
        <v>14930</v>
      </c>
      <c r="E761" s="86">
        <v>320</v>
      </c>
      <c r="F761" s="85" t="s">
        <v>14577</v>
      </c>
    </row>
    <row r="762" spans="1:6" ht="51" x14ac:dyDescent="0.2">
      <c r="A762" s="86" t="s">
        <v>15188</v>
      </c>
      <c r="B762" s="85" t="s">
        <v>15187</v>
      </c>
      <c r="C762" s="87" t="s">
        <v>151</v>
      </c>
      <c r="D762" s="84" t="s">
        <v>14930</v>
      </c>
      <c r="E762" s="86">
        <v>636</v>
      </c>
      <c r="F762" s="85" t="s">
        <v>14522</v>
      </c>
    </row>
    <row r="763" spans="1:6" ht="38.25" x14ac:dyDescent="0.2">
      <c r="A763" s="86" t="s">
        <v>15190</v>
      </c>
      <c r="B763" s="85" t="s">
        <v>15189</v>
      </c>
      <c r="C763" s="87" t="s">
        <v>151</v>
      </c>
      <c r="D763" s="84" t="s">
        <v>14930</v>
      </c>
      <c r="E763" s="86">
        <v>534</v>
      </c>
      <c r="F763" s="85" t="s">
        <v>14567</v>
      </c>
    </row>
    <row r="764" spans="1:6" ht="38.25" x14ac:dyDescent="0.2">
      <c r="A764" s="86" t="s">
        <v>15192</v>
      </c>
      <c r="B764" s="85" t="s">
        <v>15191</v>
      </c>
      <c r="C764" s="87" t="s">
        <v>151</v>
      </c>
      <c r="D764" s="84" t="s">
        <v>14930</v>
      </c>
      <c r="E764" s="86">
        <v>636</v>
      </c>
      <c r="F764" s="85" t="s">
        <v>14527</v>
      </c>
    </row>
    <row r="765" spans="1:6" ht="76.5" x14ac:dyDescent="0.2">
      <c r="A765" s="86" t="s">
        <v>15195</v>
      </c>
      <c r="B765" s="85" t="s">
        <v>15193</v>
      </c>
      <c r="C765" s="87" t="s">
        <v>151</v>
      </c>
      <c r="D765" s="84" t="s">
        <v>14930</v>
      </c>
      <c r="E765" s="86">
        <v>251</v>
      </c>
      <c r="F765" s="85" t="s">
        <v>15194</v>
      </c>
    </row>
    <row r="766" spans="1:6" ht="63.75" x14ac:dyDescent="0.2">
      <c r="A766" s="86" t="s">
        <v>15198</v>
      </c>
      <c r="B766" s="85" t="s">
        <v>15196</v>
      </c>
      <c r="C766" s="87" t="s">
        <v>151</v>
      </c>
      <c r="D766" s="84" t="s">
        <v>14930</v>
      </c>
      <c r="E766" s="86">
        <v>497</v>
      </c>
      <c r="F766" s="85" t="s">
        <v>15197</v>
      </c>
    </row>
    <row r="767" spans="1:6" ht="38.25" x14ac:dyDescent="0.2">
      <c r="A767" s="86" t="s">
        <v>15201</v>
      </c>
      <c r="B767" s="85" t="s">
        <v>15199</v>
      </c>
      <c r="C767" s="87" t="s">
        <v>151</v>
      </c>
      <c r="D767" s="84" t="s">
        <v>14930</v>
      </c>
      <c r="E767" s="86">
        <v>419</v>
      </c>
      <c r="F767" s="85" t="s">
        <v>15200</v>
      </c>
    </row>
    <row r="768" spans="1:6" ht="38.25" x14ac:dyDescent="0.2">
      <c r="A768" s="86" t="s">
        <v>15204</v>
      </c>
      <c r="B768" s="85" t="s">
        <v>15202</v>
      </c>
      <c r="C768" s="87" t="s">
        <v>151</v>
      </c>
      <c r="D768" s="84" t="s">
        <v>14930</v>
      </c>
      <c r="E768" s="86">
        <v>497</v>
      </c>
      <c r="F768" s="85" t="s">
        <v>15203</v>
      </c>
    </row>
    <row r="769" spans="1:6" ht="38.25" x14ac:dyDescent="0.2">
      <c r="A769" s="86" t="s">
        <v>15104</v>
      </c>
      <c r="B769" s="85" t="s">
        <v>15103</v>
      </c>
      <c r="C769" s="87" t="s">
        <v>151</v>
      </c>
      <c r="D769" s="84" t="s">
        <v>14930</v>
      </c>
      <c r="E769" s="86">
        <v>4388</v>
      </c>
      <c r="F769" s="85" t="s">
        <v>14567</v>
      </c>
    </row>
    <row r="770" spans="1:6" ht="38.25" x14ac:dyDescent="0.2">
      <c r="A770" s="86" t="s">
        <v>15106</v>
      </c>
      <c r="B770" s="85" t="s">
        <v>15105</v>
      </c>
      <c r="C770" s="87" t="s">
        <v>151</v>
      </c>
      <c r="D770" s="84" t="s">
        <v>14930</v>
      </c>
      <c r="E770" s="86">
        <v>5224</v>
      </c>
      <c r="F770" s="85" t="s">
        <v>14527</v>
      </c>
    </row>
    <row r="771" spans="1:6" ht="127.5" x14ac:dyDescent="0.2">
      <c r="A771" s="86" t="s">
        <v>15208</v>
      </c>
      <c r="B771" s="85" t="s">
        <v>15206</v>
      </c>
      <c r="C771" s="87" t="s">
        <v>150</v>
      </c>
      <c r="D771" s="84" t="s">
        <v>15205</v>
      </c>
      <c r="E771" s="86">
        <v>1000</v>
      </c>
      <c r="F771" s="85" t="s">
        <v>15207</v>
      </c>
    </row>
    <row r="772" spans="1:6" ht="25.5" x14ac:dyDescent="0.2">
      <c r="A772" s="86" t="s">
        <v>15212</v>
      </c>
      <c r="B772" s="85" t="s">
        <v>15210</v>
      </c>
      <c r="C772" s="87" t="s">
        <v>151</v>
      </c>
      <c r="D772" s="84" t="s">
        <v>15209</v>
      </c>
      <c r="E772" s="86">
        <v>525</v>
      </c>
      <c r="F772" s="85" t="s">
        <v>15211</v>
      </c>
    </row>
    <row r="773" spans="1:6" ht="25.5" x14ac:dyDescent="0.2">
      <c r="A773" s="86" t="s">
        <v>15215</v>
      </c>
      <c r="B773" s="85" t="s">
        <v>15213</v>
      </c>
      <c r="C773" s="87" t="s">
        <v>151</v>
      </c>
      <c r="D773" s="84" t="s">
        <v>15209</v>
      </c>
      <c r="E773" s="86">
        <v>625</v>
      </c>
      <c r="F773" s="85" t="s">
        <v>15214</v>
      </c>
    </row>
    <row r="774" spans="1:6" ht="25.5" x14ac:dyDescent="0.2">
      <c r="A774" s="86" t="s">
        <v>15217</v>
      </c>
      <c r="B774" s="85" t="s">
        <v>15216</v>
      </c>
      <c r="C774" s="87" t="s">
        <v>151</v>
      </c>
      <c r="D774" s="84" t="s">
        <v>15209</v>
      </c>
      <c r="E774" s="86">
        <v>5250</v>
      </c>
      <c r="F774" s="85" t="s">
        <v>15211</v>
      </c>
    </row>
    <row r="775" spans="1:6" ht="25.5" x14ac:dyDescent="0.2">
      <c r="A775" s="86" t="s">
        <v>15219</v>
      </c>
      <c r="B775" s="85" t="s">
        <v>15218</v>
      </c>
      <c r="C775" s="87" t="s">
        <v>151</v>
      </c>
      <c r="D775" s="84" t="s">
        <v>15209</v>
      </c>
      <c r="E775" s="86">
        <v>6250</v>
      </c>
      <c r="F775" s="85" t="s">
        <v>15214</v>
      </c>
    </row>
    <row r="776" spans="1:6" ht="63.75" x14ac:dyDescent="0.2">
      <c r="A776" s="86" t="s">
        <v>15222</v>
      </c>
      <c r="B776" s="85" t="s">
        <v>15220</v>
      </c>
      <c r="C776" s="87" t="s">
        <v>151</v>
      </c>
      <c r="D776" s="84" t="s">
        <v>15209</v>
      </c>
      <c r="E776" s="86">
        <v>189</v>
      </c>
      <c r="F776" s="85" t="s">
        <v>15221</v>
      </c>
    </row>
    <row r="777" spans="1:6" ht="51" x14ac:dyDescent="0.2">
      <c r="A777" s="86" t="s">
        <v>15225</v>
      </c>
      <c r="B777" s="85" t="s">
        <v>15223</v>
      </c>
      <c r="C777" s="87" t="s">
        <v>151</v>
      </c>
      <c r="D777" s="84" t="s">
        <v>15209</v>
      </c>
      <c r="E777" s="86">
        <v>375</v>
      </c>
      <c r="F777" s="85" t="s">
        <v>15224</v>
      </c>
    </row>
    <row r="778" spans="1:6" ht="25.5" x14ac:dyDescent="0.2">
      <c r="A778" s="86" t="s">
        <v>15227</v>
      </c>
      <c r="B778" s="85" t="s">
        <v>15226</v>
      </c>
      <c r="C778" s="87" t="s">
        <v>151</v>
      </c>
      <c r="D778" s="84" t="s">
        <v>15209</v>
      </c>
      <c r="E778" s="86">
        <v>315</v>
      </c>
      <c r="F778" s="85" t="s">
        <v>15211</v>
      </c>
    </row>
    <row r="779" spans="1:6" ht="25.5" x14ac:dyDescent="0.2">
      <c r="A779" s="86" t="s">
        <v>15229</v>
      </c>
      <c r="B779" s="85" t="s">
        <v>15228</v>
      </c>
      <c r="C779" s="87" t="s">
        <v>151</v>
      </c>
      <c r="D779" s="84" t="s">
        <v>15209</v>
      </c>
      <c r="E779" s="86">
        <v>375</v>
      </c>
      <c r="F779" s="85" t="s">
        <v>15214</v>
      </c>
    </row>
    <row r="780" spans="1:6" ht="63.75" x14ac:dyDescent="0.2">
      <c r="A780" s="86" t="s">
        <v>15222</v>
      </c>
      <c r="B780" s="85" t="s">
        <v>15220</v>
      </c>
      <c r="C780" s="87" t="s">
        <v>151</v>
      </c>
      <c r="D780" s="84" t="s">
        <v>15209</v>
      </c>
      <c r="E780" s="86">
        <v>189</v>
      </c>
      <c r="F780" s="85" t="s">
        <v>15221</v>
      </c>
    </row>
    <row r="781" spans="1:6" ht="51" x14ac:dyDescent="0.2">
      <c r="A781" s="86" t="s">
        <v>15225</v>
      </c>
      <c r="B781" s="85" t="s">
        <v>15223</v>
      </c>
      <c r="C781" s="87" t="s">
        <v>151</v>
      </c>
      <c r="D781" s="84" t="s">
        <v>15209</v>
      </c>
      <c r="E781" s="86">
        <v>375</v>
      </c>
      <c r="F781" s="85" t="s">
        <v>15224</v>
      </c>
    </row>
    <row r="782" spans="1:6" ht="25.5" x14ac:dyDescent="0.2">
      <c r="A782" s="86" t="s">
        <v>15227</v>
      </c>
      <c r="B782" s="85" t="s">
        <v>15226</v>
      </c>
      <c r="C782" s="87" t="s">
        <v>151</v>
      </c>
      <c r="D782" s="84" t="s">
        <v>15209</v>
      </c>
      <c r="E782" s="86">
        <v>315</v>
      </c>
      <c r="F782" s="85" t="s">
        <v>15211</v>
      </c>
    </row>
    <row r="783" spans="1:6" ht="25.5" x14ac:dyDescent="0.2">
      <c r="A783" s="86" t="s">
        <v>15229</v>
      </c>
      <c r="B783" s="85" t="s">
        <v>15228</v>
      </c>
      <c r="C783" s="87" t="s">
        <v>151</v>
      </c>
      <c r="D783" s="84" t="s">
        <v>15209</v>
      </c>
      <c r="E783" s="86">
        <v>375</v>
      </c>
      <c r="F783" s="85" t="s">
        <v>15214</v>
      </c>
    </row>
    <row r="784" spans="1:6" ht="63.75" x14ac:dyDescent="0.2">
      <c r="A784" s="86" t="s">
        <v>15231</v>
      </c>
      <c r="B784" s="85" t="s">
        <v>15230</v>
      </c>
      <c r="C784" s="87" t="s">
        <v>151</v>
      </c>
      <c r="D784" s="84" t="s">
        <v>15209</v>
      </c>
      <c r="E784" s="86">
        <v>1890</v>
      </c>
      <c r="F784" s="85" t="s">
        <v>15221</v>
      </c>
    </row>
    <row r="785" spans="1:6" ht="51" x14ac:dyDescent="0.2">
      <c r="A785" s="86" t="s">
        <v>15233</v>
      </c>
      <c r="B785" s="85" t="s">
        <v>15232</v>
      </c>
      <c r="C785" s="87" t="s">
        <v>151</v>
      </c>
      <c r="D785" s="84" t="s">
        <v>15209</v>
      </c>
      <c r="E785" s="86">
        <v>3750</v>
      </c>
      <c r="F785" s="85" t="s">
        <v>15224</v>
      </c>
    </row>
    <row r="786" spans="1:6" ht="25.5" x14ac:dyDescent="0.2">
      <c r="A786" s="86" t="s">
        <v>15235</v>
      </c>
      <c r="B786" s="85" t="s">
        <v>15234</v>
      </c>
      <c r="C786" s="87" t="s">
        <v>151</v>
      </c>
      <c r="D786" s="84" t="s">
        <v>15209</v>
      </c>
      <c r="E786" s="86">
        <v>3150</v>
      </c>
      <c r="F786" s="85" t="s">
        <v>15211</v>
      </c>
    </row>
    <row r="787" spans="1:6" ht="25.5" x14ac:dyDescent="0.2">
      <c r="A787" s="86" t="s">
        <v>15237</v>
      </c>
      <c r="B787" s="85" t="s">
        <v>15236</v>
      </c>
      <c r="C787" s="87" t="s">
        <v>151</v>
      </c>
      <c r="D787" s="84" t="s">
        <v>15209</v>
      </c>
      <c r="E787" s="86">
        <v>3750</v>
      </c>
      <c r="F787" s="85" t="s">
        <v>15214</v>
      </c>
    </row>
    <row r="788" spans="1:6" ht="63.75" x14ac:dyDescent="0.2">
      <c r="A788" s="86" t="s">
        <v>15231</v>
      </c>
      <c r="B788" s="85" t="s">
        <v>15230</v>
      </c>
      <c r="C788" s="87" t="s">
        <v>151</v>
      </c>
      <c r="D788" s="84" t="s">
        <v>15209</v>
      </c>
      <c r="E788" s="86">
        <v>1890</v>
      </c>
      <c r="F788" s="85" t="s">
        <v>15221</v>
      </c>
    </row>
    <row r="789" spans="1:6" ht="51" x14ac:dyDescent="0.2">
      <c r="A789" s="86" t="s">
        <v>15233</v>
      </c>
      <c r="B789" s="85" t="s">
        <v>15232</v>
      </c>
      <c r="C789" s="87" t="s">
        <v>151</v>
      </c>
      <c r="D789" s="84" t="s">
        <v>15209</v>
      </c>
      <c r="E789" s="86">
        <v>3750</v>
      </c>
      <c r="F789" s="85" t="s">
        <v>15224</v>
      </c>
    </row>
    <row r="790" spans="1:6" ht="25.5" x14ac:dyDescent="0.2">
      <c r="A790" s="86" t="s">
        <v>15235</v>
      </c>
      <c r="B790" s="85" t="s">
        <v>15234</v>
      </c>
      <c r="C790" s="87" t="s">
        <v>151</v>
      </c>
      <c r="D790" s="84" t="s">
        <v>15209</v>
      </c>
      <c r="E790" s="86">
        <v>3150</v>
      </c>
      <c r="F790" s="85" t="s">
        <v>15211</v>
      </c>
    </row>
    <row r="791" spans="1:6" ht="25.5" x14ac:dyDescent="0.2">
      <c r="A791" s="86" t="s">
        <v>15237</v>
      </c>
      <c r="B791" s="85" t="s">
        <v>15236</v>
      </c>
      <c r="C791" s="87" t="s">
        <v>151</v>
      </c>
      <c r="D791" s="84" t="s">
        <v>15209</v>
      </c>
      <c r="E791" s="86">
        <v>3750</v>
      </c>
      <c r="F791" s="85" t="s">
        <v>15214</v>
      </c>
    </row>
    <row r="792" spans="1:6" ht="63.75" x14ac:dyDescent="0.2">
      <c r="A792" s="86" t="s">
        <v>15239</v>
      </c>
      <c r="B792" s="85" t="s">
        <v>15238</v>
      </c>
      <c r="C792" s="87" t="s">
        <v>151</v>
      </c>
      <c r="D792" s="84" t="s">
        <v>15209</v>
      </c>
      <c r="E792" s="86">
        <v>113</v>
      </c>
      <c r="F792" s="85" t="s">
        <v>15221</v>
      </c>
    </row>
    <row r="793" spans="1:6" ht="51" x14ac:dyDescent="0.2">
      <c r="A793" s="86" t="s">
        <v>15241</v>
      </c>
      <c r="B793" s="85" t="s">
        <v>15240</v>
      </c>
      <c r="C793" s="87" t="s">
        <v>151</v>
      </c>
      <c r="D793" s="84" t="s">
        <v>15209</v>
      </c>
      <c r="E793" s="86">
        <v>225</v>
      </c>
      <c r="F793" s="85" t="s">
        <v>15224</v>
      </c>
    </row>
    <row r="794" spans="1:6" ht="25.5" x14ac:dyDescent="0.2">
      <c r="A794" s="86" t="s">
        <v>15243</v>
      </c>
      <c r="B794" s="85" t="s">
        <v>15242</v>
      </c>
      <c r="C794" s="87" t="s">
        <v>151</v>
      </c>
      <c r="D794" s="84" t="s">
        <v>15209</v>
      </c>
      <c r="E794" s="86">
        <v>189</v>
      </c>
      <c r="F794" s="85" t="s">
        <v>15211</v>
      </c>
    </row>
    <row r="795" spans="1:6" ht="25.5" x14ac:dyDescent="0.2">
      <c r="A795" s="86" t="s">
        <v>15246</v>
      </c>
      <c r="B795" s="85" t="s">
        <v>15244</v>
      </c>
      <c r="C795" s="87" t="s">
        <v>151</v>
      </c>
      <c r="D795" s="84" t="s">
        <v>15209</v>
      </c>
      <c r="E795" s="86">
        <v>225</v>
      </c>
      <c r="F795" s="85" t="s">
        <v>15245</v>
      </c>
    </row>
    <row r="796" spans="1:6" ht="63.75" x14ac:dyDescent="0.2">
      <c r="A796" s="86" t="s">
        <v>15248</v>
      </c>
      <c r="B796" s="85" t="s">
        <v>15247</v>
      </c>
      <c r="C796" s="87" t="s">
        <v>151</v>
      </c>
      <c r="D796" s="84" t="s">
        <v>15209</v>
      </c>
      <c r="E796" s="86">
        <v>1134</v>
      </c>
      <c r="F796" s="85" t="s">
        <v>15221</v>
      </c>
    </row>
    <row r="797" spans="1:6" ht="51" x14ac:dyDescent="0.2">
      <c r="A797" s="86" t="s">
        <v>15250</v>
      </c>
      <c r="B797" s="85" t="s">
        <v>15249</v>
      </c>
      <c r="C797" s="87" t="s">
        <v>151</v>
      </c>
      <c r="D797" s="84" t="s">
        <v>15209</v>
      </c>
      <c r="E797" s="86">
        <v>2250</v>
      </c>
      <c r="F797" s="85" t="s">
        <v>15224</v>
      </c>
    </row>
    <row r="798" spans="1:6" ht="25.5" x14ac:dyDescent="0.2">
      <c r="A798" s="86" t="s">
        <v>15252</v>
      </c>
      <c r="B798" s="85" t="s">
        <v>15251</v>
      </c>
      <c r="C798" s="87" t="s">
        <v>151</v>
      </c>
      <c r="D798" s="84" t="s">
        <v>15209</v>
      </c>
      <c r="E798" s="86">
        <v>1890</v>
      </c>
      <c r="F798" s="85" t="s">
        <v>15211</v>
      </c>
    </row>
    <row r="799" spans="1:6" ht="25.5" x14ac:dyDescent="0.2">
      <c r="A799" s="86" t="s">
        <v>15254</v>
      </c>
      <c r="B799" s="85" t="s">
        <v>15253</v>
      </c>
      <c r="C799" s="87" t="s">
        <v>151</v>
      </c>
      <c r="D799" s="84" t="s">
        <v>15209</v>
      </c>
      <c r="E799" s="86">
        <v>2250</v>
      </c>
      <c r="F799" s="85" t="s">
        <v>15214</v>
      </c>
    </row>
    <row r="800" spans="1:6" ht="63.75" x14ac:dyDescent="0.2">
      <c r="A800" s="86" t="s">
        <v>15256</v>
      </c>
      <c r="B800" s="85" t="s">
        <v>15255</v>
      </c>
      <c r="C800" s="87" t="s">
        <v>151</v>
      </c>
      <c r="D800" s="84" t="s">
        <v>15209</v>
      </c>
      <c r="E800" s="86">
        <v>189</v>
      </c>
      <c r="F800" s="85" t="s">
        <v>15221</v>
      </c>
    </row>
    <row r="801" spans="1:6" ht="51" x14ac:dyDescent="0.2">
      <c r="A801" s="86" t="s">
        <v>15258</v>
      </c>
      <c r="B801" s="85" t="s">
        <v>15257</v>
      </c>
      <c r="C801" s="87" t="s">
        <v>151</v>
      </c>
      <c r="D801" s="84" t="s">
        <v>15209</v>
      </c>
      <c r="E801" s="86">
        <v>375</v>
      </c>
      <c r="F801" s="85" t="s">
        <v>15224</v>
      </c>
    </row>
    <row r="802" spans="1:6" ht="25.5" x14ac:dyDescent="0.2">
      <c r="A802" s="86" t="s">
        <v>15260</v>
      </c>
      <c r="B802" s="85" t="s">
        <v>15259</v>
      </c>
      <c r="C802" s="87" t="s">
        <v>151</v>
      </c>
      <c r="D802" s="84" t="s">
        <v>15209</v>
      </c>
      <c r="E802" s="86">
        <v>315</v>
      </c>
      <c r="F802" s="85" t="s">
        <v>15211</v>
      </c>
    </row>
    <row r="803" spans="1:6" ht="25.5" x14ac:dyDescent="0.2">
      <c r="A803" s="86" t="s">
        <v>15262</v>
      </c>
      <c r="B803" s="85" t="s">
        <v>15261</v>
      </c>
      <c r="C803" s="87" t="s">
        <v>151</v>
      </c>
      <c r="D803" s="84" t="s">
        <v>15209</v>
      </c>
      <c r="E803" s="86">
        <v>375</v>
      </c>
      <c r="F803" s="85" t="s">
        <v>15214</v>
      </c>
    </row>
    <row r="804" spans="1:6" ht="63.75" x14ac:dyDescent="0.2">
      <c r="A804" s="86" t="s">
        <v>15264</v>
      </c>
      <c r="B804" s="85" t="s">
        <v>15263</v>
      </c>
      <c r="C804" s="87" t="s">
        <v>151</v>
      </c>
      <c r="D804" s="84" t="s">
        <v>15209</v>
      </c>
      <c r="E804" s="86">
        <v>315</v>
      </c>
      <c r="F804" s="85" t="s">
        <v>14577</v>
      </c>
    </row>
    <row r="805" spans="1:6" ht="51" x14ac:dyDescent="0.2">
      <c r="A805" s="86" t="s">
        <v>15267</v>
      </c>
      <c r="B805" s="85" t="s">
        <v>15265</v>
      </c>
      <c r="C805" s="87" t="s">
        <v>151</v>
      </c>
      <c r="D805" s="84" t="s">
        <v>15209</v>
      </c>
      <c r="E805" s="86">
        <v>625</v>
      </c>
      <c r="F805" s="85" t="s">
        <v>15266</v>
      </c>
    </row>
    <row r="806" spans="1:6" ht="25.5" x14ac:dyDescent="0.2">
      <c r="A806" s="86" t="s">
        <v>15212</v>
      </c>
      <c r="B806" s="85" t="s">
        <v>15210</v>
      </c>
      <c r="C806" s="87" t="s">
        <v>151</v>
      </c>
      <c r="D806" s="84" t="s">
        <v>15209</v>
      </c>
      <c r="E806" s="86">
        <v>525</v>
      </c>
      <c r="F806" s="85" t="s">
        <v>15211</v>
      </c>
    </row>
    <row r="807" spans="1:6" ht="25.5" x14ac:dyDescent="0.2">
      <c r="A807" s="86" t="s">
        <v>15215</v>
      </c>
      <c r="B807" s="85" t="s">
        <v>15213</v>
      </c>
      <c r="C807" s="87" t="s">
        <v>151</v>
      </c>
      <c r="D807" s="84" t="s">
        <v>15209</v>
      </c>
      <c r="E807" s="86">
        <v>625</v>
      </c>
      <c r="F807" s="85" t="s">
        <v>15214</v>
      </c>
    </row>
    <row r="808" spans="1:6" ht="63.75" x14ac:dyDescent="0.2">
      <c r="A808" s="86" t="s">
        <v>15264</v>
      </c>
      <c r="B808" s="85" t="s">
        <v>15263</v>
      </c>
      <c r="C808" s="87" t="s">
        <v>151</v>
      </c>
      <c r="D808" s="84" t="s">
        <v>15209</v>
      </c>
      <c r="E808" s="86">
        <v>315</v>
      </c>
      <c r="F808" s="85" t="s">
        <v>14577</v>
      </c>
    </row>
    <row r="809" spans="1:6" ht="51" x14ac:dyDescent="0.2">
      <c r="A809" s="86" t="s">
        <v>15267</v>
      </c>
      <c r="B809" s="85" t="s">
        <v>15265</v>
      </c>
      <c r="C809" s="87" t="s">
        <v>151</v>
      </c>
      <c r="D809" s="84" t="s">
        <v>15209</v>
      </c>
      <c r="E809" s="86">
        <v>625</v>
      </c>
      <c r="F809" s="85" t="s">
        <v>15266</v>
      </c>
    </row>
    <row r="810" spans="1:6" ht="25.5" x14ac:dyDescent="0.2">
      <c r="A810" s="86" t="s">
        <v>15269</v>
      </c>
      <c r="B810" s="85" t="s">
        <v>15268</v>
      </c>
      <c r="C810" s="87" t="s">
        <v>151</v>
      </c>
      <c r="D810" s="84" t="s">
        <v>15209</v>
      </c>
      <c r="E810" s="86">
        <v>210</v>
      </c>
      <c r="F810" s="85" t="s">
        <v>15211</v>
      </c>
    </row>
    <row r="811" spans="1:6" ht="38.25" x14ac:dyDescent="0.2">
      <c r="A811" s="86" t="s">
        <v>15271</v>
      </c>
      <c r="B811" s="85" t="s">
        <v>15270</v>
      </c>
      <c r="C811" s="87" t="s">
        <v>151</v>
      </c>
      <c r="D811" s="84" t="s">
        <v>15209</v>
      </c>
      <c r="E811" s="86">
        <v>250</v>
      </c>
      <c r="F811" s="85" t="s">
        <v>15214</v>
      </c>
    </row>
    <row r="812" spans="1:6" ht="63.75" x14ac:dyDescent="0.2">
      <c r="A812" s="86" t="s">
        <v>15273</v>
      </c>
      <c r="B812" s="85" t="s">
        <v>15272</v>
      </c>
      <c r="C812" s="87" t="s">
        <v>151</v>
      </c>
      <c r="D812" s="84" t="s">
        <v>15209</v>
      </c>
      <c r="E812" s="86">
        <v>3150</v>
      </c>
      <c r="F812" s="85" t="s">
        <v>14577</v>
      </c>
    </row>
    <row r="813" spans="1:6" ht="51" x14ac:dyDescent="0.2">
      <c r="A813" s="86" t="s">
        <v>15275</v>
      </c>
      <c r="B813" s="85" t="s">
        <v>15274</v>
      </c>
      <c r="C813" s="87" t="s">
        <v>151</v>
      </c>
      <c r="D813" s="84" t="s">
        <v>15209</v>
      </c>
      <c r="E813" s="86">
        <v>6250</v>
      </c>
      <c r="F813" s="85" t="s">
        <v>15266</v>
      </c>
    </row>
    <row r="814" spans="1:6" ht="25.5" x14ac:dyDescent="0.2">
      <c r="A814" s="86" t="s">
        <v>15217</v>
      </c>
      <c r="B814" s="85" t="s">
        <v>15216</v>
      </c>
      <c r="C814" s="87" t="s">
        <v>151</v>
      </c>
      <c r="D814" s="84" t="s">
        <v>15209</v>
      </c>
      <c r="E814" s="86">
        <v>5250</v>
      </c>
      <c r="F814" s="85" t="s">
        <v>15211</v>
      </c>
    </row>
    <row r="815" spans="1:6" ht="25.5" x14ac:dyDescent="0.2">
      <c r="A815" s="86" t="s">
        <v>15219</v>
      </c>
      <c r="B815" s="85" t="s">
        <v>15218</v>
      </c>
      <c r="C815" s="87" t="s">
        <v>151</v>
      </c>
      <c r="D815" s="84" t="s">
        <v>15209</v>
      </c>
      <c r="E815" s="86">
        <v>6250</v>
      </c>
      <c r="F815" s="85" t="s">
        <v>15214</v>
      </c>
    </row>
    <row r="816" spans="1:6" ht="63.75" x14ac:dyDescent="0.2">
      <c r="A816" s="86" t="s">
        <v>15273</v>
      </c>
      <c r="B816" s="85" t="s">
        <v>15272</v>
      </c>
      <c r="C816" s="87" t="s">
        <v>151</v>
      </c>
      <c r="D816" s="84" t="s">
        <v>15209</v>
      </c>
      <c r="E816" s="86">
        <v>3150</v>
      </c>
      <c r="F816" s="85" t="s">
        <v>14577</v>
      </c>
    </row>
    <row r="817" spans="1:6" ht="51" x14ac:dyDescent="0.2">
      <c r="A817" s="86" t="s">
        <v>15275</v>
      </c>
      <c r="B817" s="85" t="s">
        <v>15274</v>
      </c>
      <c r="C817" s="87" t="s">
        <v>151</v>
      </c>
      <c r="D817" s="84" t="s">
        <v>15209</v>
      </c>
      <c r="E817" s="86">
        <v>6250</v>
      </c>
      <c r="F817" s="85" t="s">
        <v>15266</v>
      </c>
    </row>
    <row r="818" spans="1:6" ht="25.5" x14ac:dyDescent="0.2">
      <c r="A818" s="86" t="s">
        <v>15277</v>
      </c>
      <c r="B818" s="85" t="s">
        <v>15276</v>
      </c>
      <c r="C818" s="87" t="s">
        <v>151</v>
      </c>
      <c r="D818" s="84" t="s">
        <v>15209</v>
      </c>
      <c r="E818" s="86">
        <v>2100</v>
      </c>
      <c r="F818" s="85" t="s">
        <v>15211</v>
      </c>
    </row>
    <row r="819" spans="1:6" ht="38.25" x14ac:dyDescent="0.2">
      <c r="A819" s="86" t="s">
        <v>15279</v>
      </c>
      <c r="B819" s="85" t="s">
        <v>15278</v>
      </c>
      <c r="C819" s="87" t="s">
        <v>151</v>
      </c>
      <c r="D819" s="84" t="s">
        <v>15209</v>
      </c>
      <c r="E819" s="86">
        <v>2500</v>
      </c>
      <c r="F819" s="85" t="s">
        <v>15214</v>
      </c>
    </row>
    <row r="820" spans="1:6" ht="63.75" x14ac:dyDescent="0.2">
      <c r="A820" s="86" t="s">
        <v>15281</v>
      </c>
      <c r="B820" s="85" t="s">
        <v>15280</v>
      </c>
      <c r="C820" s="87" t="s">
        <v>151</v>
      </c>
      <c r="D820" s="84" t="s">
        <v>15209</v>
      </c>
      <c r="E820" s="86">
        <v>239</v>
      </c>
      <c r="F820" s="85" t="s">
        <v>14577</v>
      </c>
    </row>
    <row r="821" spans="1:6" ht="51" x14ac:dyDescent="0.2">
      <c r="A821" s="86" t="s">
        <v>15283</v>
      </c>
      <c r="B821" s="85" t="s">
        <v>15282</v>
      </c>
      <c r="C821" s="87" t="s">
        <v>151</v>
      </c>
      <c r="D821" s="84" t="s">
        <v>15209</v>
      </c>
      <c r="E821" s="86">
        <v>475</v>
      </c>
      <c r="F821" s="85" t="s">
        <v>15266</v>
      </c>
    </row>
    <row r="822" spans="1:6" ht="38.25" x14ac:dyDescent="0.2">
      <c r="A822" s="86" t="s">
        <v>15285</v>
      </c>
      <c r="B822" s="85" t="s">
        <v>15284</v>
      </c>
      <c r="C822" s="87" t="s">
        <v>151</v>
      </c>
      <c r="D822" s="84" t="s">
        <v>15209</v>
      </c>
      <c r="E822" s="86">
        <v>399</v>
      </c>
      <c r="F822" s="85" t="s">
        <v>15211</v>
      </c>
    </row>
    <row r="823" spans="1:6" ht="38.25" x14ac:dyDescent="0.2">
      <c r="A823" s="86" t="s">
        <v>15287</v>
      </c>
      <c r="B823" s="85" t="s">
        <v>15286</v>
      </c>
      <c r="C823" s="87" t="s">
        <v>151</v>
      </c>
      <c r="D823" s="84" t="s">
        <v>15209</v>
      </c>
      <c r="E823" s="86">
        <v>475</v>
      </c>
      <c r="F823" s="85" t="s">
        <v>15214</v>
      </c>
    </row>
    <row r="824" spans="1:6" ht="63.75" x14ac:dyDescent="0.2">
      <c r="A824" s="86" t="s">
        <v>15289</v>
      </c>
      <c r="B824" s="85" t="s">
        <v>15288</v>
      </c>
      <c r="C824" s="87" t="s">
        <v>151</v>
      </c>
      <c r="D824" s="84" t="s">
        <v>15209</v>
      </c>
      <c r="E824" s="86">
        <v>2394</v>
      </c>
      <c r="F824" s="85" t="s">
        <v>14577</v>
      </c>
    </row>
    <row r="825" spans="1:6" ht="51" x14ac:dyDescent="0.2">
      <c r="A825" s="86" t="s">
        <v>15291</v>
      </c>
      <c r="B825" s="85" t="s">
        <v>15290</v>
      </c>
      <c r="C825" s="87" t="s">
        <v>151</v>
      </c>
      <c r="D825" s="84" t="s">
        <v>15209</v>
      </c>
      <c r="E825" s="86">
        <v>4750</v>
      </c>
      <c r="F825" s="85" t="s">
        <v>15266</v>
      </c>
    </row>
    <row r="826" spans="1:6" ht="38.25" x14ac:dyDescent="0.2">
      <c r="A826" s="86" t="s">
        <v>15293</v>
      </c>
      <c r="B826" s="85" t="s">
        <v>15292</v>
      </c>
      <c r="C826" s="87" t="s">
        <v>151</v>
      </c>
      <c r="D826" s="84" t="s">
        <v>15209</v>
      </c>
      <c r="E826" s="86">
        <v>3990</v>
      </c>
      <c r="F826" s="85" t="s">
        <v>15211</v>
      </c>
    </row>
    <row r="827" spans="1:6" ht="38.25" x14ac:dyDescent="0.2">
      <c r="A827" s="86" t="s">
        <v>15295</v>
      </c>
      <c r="B827" s="85" t="s">
        <v>15294</v>
      </c>
      <c r="C827" s="87" t="s">
        <v>151</v>
      </c>
      <c r="D827" s="84" t="s">
        <v>15209</v>
      </c>
      <c r="E827" s="86">
        <v>4750</v>
      </c>
      <c r="F827" s="85" t="s">
        <v>15214</v>
      </c>
    </row>
    <row r="828" spans="1:6" ht="63.75" x14ac:dyDescent="0.2">
      <c r="A828" s="86" t="s">
        <v>15298</v>
      </c>
      <c r="B828" s="85" t="s">
        <v>15296</v>
      </c>
      <c r="C828" s="87" t="s">
        <v>151</v>
      </c>
      <c r="D828" s="84" t="s">
        <v>15209</v>
      </c>
      <c r="E828" s="86">
        <v>1875</v>
      </c>
      <c r="F828" s="85" t="s">
        <v>15297</v>
      </c>
    </row>
    <row r="829" spans="1:6" ht="38.25" x14ac:dyDescent="0.2">
      <c r="A829" s="86" t="s">
        <v>15301</v>
      </c>
      <c r="B829" s="85" t="s">
        <v>15299</v>
      </c>
      <c r="C829" s="87" t="s">
        <v>151</v>
      </c>
      <c r="D829" s="84" t="s">
        <v>15209</v>
      </c>
      <c r="E829" s="86">
        <v>1875</v>
      </c>
      <c r="F829" s="85" t="s">
        <v>15300</v>
      </c>
    </row>
    <row r="830" spans="1:6" ht="63.75" x14ac:dyDescent="0.2">
      <c r="A830" s="86" t="s">
        <v>15303</v>
      </c>
      <c r="B830" s="85" t="s">
        <v>15302</v>
      </c>
      <c r="C830" s="87" t="s">
        <v>151</v>
      </c>
      <c r="D830" s="84" t="s">
        <v>15209</v>
      </c>
      <c r="E830" s="86">
        <v>315</v>
      </c>
      <c r="F830" s="85" t="s">
        <v>14577</v>
      </c>
    </row>
    <row r="831" spans="1:6" ht="51" x14ac:dyDescent="0.2">
      <c r="A831" s="86" t="s">
        <v>15305</v>
      </c>
      <c r="B831" s="85" t="s">
        <v>15304</v>
      </c>
      <c r="C831" s="87" t="s">
        <v>151</v>
      </c>
      <c r="D831" s="84" t="s">
        <v>15209</v>
      </c>
      <c r="E831" s="86">
        <v>625</v>
      </c>
      <c r="F831" s="85" t="s">
        <v>15266</v>
      </c>
    </row>
    <row r="832" spans="1:6" ht="25.5" x14ac:dyDescent="0.2">
      <c r="A832" s="86" t="s">
        <v>15307</v>
      </c>
      <c r="B832" s="85" t="s">
        <v>15306</v>
      </c>
      <c r="C832" s="87" t="s">
        <v>151</v>
      </c>
      <c r="D832" s="84" t="s">
        <v>15209</v>
      </c>
      <c r="E832" s="86">
        <v>525</v>
      </c>
      <c r="F832" s="85" t="s">
        <v>15211</v>
      </c>
    </row>
    <row r="833" spans="1:6" ht="25.5" x14ac:dyDescent="0.2">
      <c r="A833" s="86" t="s">
        <v>15309</v>
      </c>
      <c r="B833" s="85" t="s">
        <v>15308</v>
      </c>
      <c r="C833" s="87" t="s">
        <v>151</v>
      </c>
      <c r="D833" s="84" t="s">
        <v>15209</v>
      </c>
      <c r="E833" s="86">
        <v>625</v>
      </c>
      <c r="F833" s="85" t="s">
        <v>15214</v>
      </c>
    </row>
    <row r="834" spans="1:6" ht="63.75" x14ac:dyDescent="0.2">
      <c r="A834" s="86" t="s">
        <v>15311</v>
      </c>
      <c r="B834" s="85" t="s">
        <v>15310</v>
      </c>
      <c r="C834" s="87" t="s">
        <v>151</v>
      </c>
      <c r="D834" s="84" t="s">
        <v>15209</v>
      </c>
      <c r="E834" s="86">
        <v>126</v>
      </c>
      <c r="F834" s="85" t="s">
        <v>14577</v>
      </c>
    </row>
    <row r="835" spans="1:6" ht="51" x14ac:dyDescent="0.2">
      <c r="A835" s="86" t="s">
        <v>15313</v>
      </c>
      <c r="B835" s="85" t="s">
        <v>15312</v>
      </c>
      <c r="C835" s="87" t="s">
        <v>151</v>
      </c>
      <c r="D835" s="84" t="s">
        <v>15209</v>
      </c>
      <c r="E835" s="86">
        <v>250</v>
      </c>
      <c r="F835" s="85" t="s">
        <v>15224</v>
      </c>
    </row>
    <row r="836" spans="1:6" ht="25.5" x14ac:dyDescent="0.2">
      <c r="A836" s="86" t="s">
        <v>15269</v>
      </c>
      <c r="B836" s="85" t="s">
        <v>15268</v>
      </c>
      <c r="C836" s="87" t="s">
        <v>151</v>
      </c>
      <c r="D836" s="84" t="s">
        <v>15209</v>
      </c>
      <c r="E836" s="86">
        <v>210</v>
      </c>
      <c r="F836" s="85" t="s">
        <v>15211</v>
      </c>
    </row>
    <row r="837" spans="1:6" ht="38.25" x14ac:dyDescent="0.2">
      <c r="A837" s="86" t="s">
        <v>15271</v>
      </c>
      <c r="B837" s="85" t="s">
        <v>15270</v>
      </c>
      <c r="C837" s="87" t="s">
        <v>151</v>
      </c>
      <c r="D837" s="84" t="s">
        <v>15209</v>
      </c>
      <c r="E837" s="86">
        <v>250</v>
      </c>
      <c r="F837" s="85" t="s">
        <v>15214</v>
      </c>
    </row>
    <row r="838" spans="1:6" ht="63.75" x14ac:dyDescent="0.2">
      <c r="A838" s="86" t="s">
        <v>15315</v>
      </c>
      <c r="B838" s="85" t="s">
        <v>15314</v>
      </c>
      <c r="C838" s="87" t="s">
        <v>151</v>
      </c>
      <c r="D838" s="84" t="s">
        <v>15209</v>
      </c>
      <c r="E838" s="86">
        <v>1260</v>
      </c>
      <c r="F838" s="85" t="s">
        <v>15221</v>
      </c>
    </row>
    <row r="839" spans="1:6" ht="51" x14ac:dyDescent="0.2">
      <c r="A839" s="86" t="s">
        <v>15317</v>
      </c>
      <c r="B839" s="85" t="s">
        <v>15316</v>
      </c>
      <c r="C839" s="87" t="s">
        <v>151</v>
      </c>
      <c r="D839" s="84" t="s">
        <v>15209</v>
      </c>
      <c r="E839" s="86">
        <v>2500</v>
      </c>
      <c r="F839" s="85" t="s">
        <v>15224</v>
      </c>
    </row>
    <row r="840" spans="1:6" ht="25.5" x14ac:dyDescent="0.2">
      <c r="A840" s="86" t="s">
        <v>15277</v>
      </c>
      <c r="B840" s="85" t="s">
        <v>15276</v>
      </c>
      <c r="C840" s="87" t="s">
        <v>151</v>
      </c>
      <c r="D840" s="84" t="s">
        <v>15209</v>
      </c>
      <c r="E840" s="86">
        <v>2100</v>
      </c>
      <c r="F840" s="85" t="s">
        <v>15211</v>
      </c>
    </row>
    <row r="841" spans="1:6" ht="38.25" x14ac:dyDescent="0.2">
      <c r="A841" s="86" t="s">
        <v>15279</v>
      </c>
      <c r="B841" s="85" t="s">
        <v>15278</v>
      </c>
      <c r="C841" s="87" t="s">
        <v>151</v>
      </c>
      <c r="D841" s="84" t="s">
        <v>15209</v>
      </c>
      <c r="E841" s="86">
        <v>2500</v>
      </c>
      <c r="F841" s="85" t="s">
        <v>15214</v>
      </c>
    </row>
    <row r="842" spans="1:6" ht="63.75" x14ac:dyDescent="0.2">
      <c r="A842" s="86" t="s">
        <v>15264</v>
      </c>
      <c r="B842" s="85" t="s">
        <v>15263</v>
      </c>
      <c r="C842" s="87" t="s">
        <v>151</v>
      </c>
      <c r="D842" s="84" t="s">
        <v>15209</v>
      </c>
      <c r="E842" s="86">
        <v>315</v>
      </c>
      <c r="F842" s="85" t="s">
        <v>14577</v>
      </c>
    </row>
    <row r="843" spans="1:6" ht="51" x14ac:dyDescent="0.2">
      <c r="A843" s="86" t="s">
        <v>15267</v>
      </c>
      <c r="B843" s="85" t="s">
        <v>15265</v>
      </c>
      <c r="C843" s="87" t="s">
        <v>151</v>
      </c>
      <c r="D843" s="84" t="s">
        <v>15209</v>
      </c>
      <c r="E843" s="86">
        <v>625</v>
      </c>
      <c r="F843" s="85" t="s">
        <v>15266</v>
      </c>
    </row>
    <row r="844" spans="1:6" ht="63.75" x14ac:dyDescent="0.2">
      <c r="A844" s="86" t="s">
        <v>15264</v>
      </c>
      <c r="B844" s="85" t="s">
        <v>15263</v>
      </c>
      <c r="C844" s="87" t="s">
        <v>151</v>
      </c>
      <c r="D844" s="84" t="s">
        <v>15209</v>
      </c>
      <c r="E844" s="86">
        <v>315</v>
      </c>
      <c r="F844" s="85" t="s">
        <v>14577</v>
      </c>
    </row>
    <row r="845" spans="1:6" ht="51" x14ac:dyDescent="0.2">
      <c r="A845" s="86" t="s">
        <v>15267</v>
      </c>
      <c r="B845" s="85" t="s">
        <v>15265</v>
      </c>
      <c r="C845" s="87" t="s">
        <v>151</v>
      </c>
      <c r="D845" s="84" t="s">
        <v>15209</v>
      </c>
      <c r="E845" s="86">
        <v>625</v>
      </c>
      <c r="F845" s="85" t="s">
        <v>15266</v>
      </c>
    </row>
    <row r="846" spans="1:6" ht="63.75" x14ac:dyDescent="0.2">
      <c r="A846" s="86" t="s">
        <v>15264</v>
      </c>
      <c r="B846" s="85" t="s">
        <v>15263</v>
      </c>
      <c r="C846" s="87" t="s">
        <v>151</v>
      </c>
      <c r="D846" s="84" t="s">
        <v>15209</v>
      </c>
      <c r="E846" s="86">
        <v>315</v>
      </c>
      <c r="F846" s="85" t="s">
        <v>14577</v>
      </c>
    </row>
    <row r="847" spans="1:6" ht="51" x14ac:dyDescent="0.2">
      <c r="A847" s="86" t="s">
        <v>15267</v>
      </c>
      <c r="B847" s="85" t="s">
        <v>15265</v>
      </c>
      <c r="C847" s="87" t="s">
        <v>151</v>
      </c>
      <c r="D847" s="84" t="s">
        <v>15209</v>
      </c>
      <c r="E847" s="86">
        <v>625</v>
      </c>
      <c r="F847" s="85" t="s">
        <v>15266</v>
      </c>
    </row>
    <row r="848" spans="1:6" ht="63.75" x14ac:dyDescent="0.2">
      <c r="A848" s="86" t="s">
        <v>15264</v>
      </c>
      <c r="B848" s="85" t="s">
        <v>15263</v>
      </c>
      <c r="C848" s="87" t="s">
        <v>151</v>
      </c>
      <c r="D848" s="84" t="s">
        <v>15209</v>
      </c>
      <c r="E848" s="86">
        <v>315</v>
      </c>
      <c r="F848" s="85" t="s">
        <v>14577</v>
      </c>
    </row>
    <row r="849" spans="1:6" ht="51" x14ac:dyDescent="0.2">
      <c r="A849" s="86" t="s">
        <v>15267</v>
      </c>
      <c r="B849" s="85" t="s">
        <v>15265</v>
      </c>
      <c r="C849" s="87" t="s">
        <v>151</v>
      </c>
      <c r="D849" s="84" t="s">
        <v>15209</v>
      </c>
      <c r="E849" s="86">
        <v>625</v>
      </c>
      <c r="F849" s="85" t="s">
        <v>15266</v>
      </c>
    </row>
    <row r="850" spans="1:6" ht="63.75" x14ac:dyDescent="0.2">
      <c r="A850" s="86" t="s">
        <v>15273</v>
      </c>
      <c r="B850" s="85" t="s">
        <v>15272</v>
      </c>
      <c r="C850" s="87" t="s">
        <v>151</v>
      </c>
      <c r="D850" s="84" t="s">
        <v>15209</v>
      </c>
      <c r="E850" s="86">
        <v>3150</v>
      </c>
      <c r="F850" s="85" t="s">
        <v>14577</v>
      </c>
    </row>
    <row r="851" spans="1:6" ht="51" x14ac:dyDescent="0.2">
      <c r="A851" s="86" t="s">
        <v>15275</v>
      </c>
      <c r="B851" s="85" t="s">
        <v>15274</v>
      </c>
      <c r="C851" s="87" t="s">
        <v>151</v>
      </c>
      <c r="D851" s="84" t="s">
        <v>15209</v>
      </c>
      <c r="E851" s="86">
        <v>6250</v>
      </c>
      <c r="F851" s="85" t="s">
        <v>15266</v>
      </c>
    </row>
    <row r="852" spans="1:6" ht="63.75" x14ac:dyDescent="0.2">
      <c r="A852" s="86" t="s">
        <v>15273</v>
      </c>
      <c r="B852" s="85" t="s">
        <v>15272</v>
      </c>
      <c r="C852" s="87" t="s">
        <v>151</v>
      </c>
      <c r="D852" s="84" t="s">
        <v>15209</v>
      </c>
      <c r="E852" s="86">
        <v>3150</v>
      </c>
      <c r="F852" s="85" t="s">
        <v>14577</v>
      </c>
    </row>
    <row r="853" spans="1:6" ht="51" x14ac:dyDescent="0.2">
      <c r="A853" s="86" t="s">
        <v>15275</v>
      </c>
      <c r="B853" s="85" t="s">
        <v>15274</v>
      </c>
      <c r="C853" s="87" t="s">
        <v>151</v>
      </c>
      <c r="D853" s="84" t="s">
        <v>15209</v>
      </c>
      <c r="E853" s="86">
        <v>6250</v>
      </c>
      <c r="F853" s="85" t="s">
        <v>15266</v>
      </c>
    </row>
    <row r="854" spans="1:6" ht="63.75" x14ac:dyDescent="0.2">
      <c r="A854" s="86" t="s">
        <v>15273</v>
      </c>
      <c r="B854" s="85" t="s">
        <v>15272</v>
      </c>
      <c r="C854" s="87" t="s">
        <v>151</v>
      </c>
      <c r="D854" s="84" t="s">
        <v>15209</v>
      </c>
      <c r="E854" s="86">
        <v>3150</v>
      </c>
      <c r="F854" s="85" t="s">
        <v>14577</v>
      </c>
    </row>
    <row r="855" spans="1:6" ht="51" x14ac:dyDescent="0.2">
      <c r="A855" s="86" t="s">
        <v>15275</v>
      </c>
      <c r="B855" s="85" t="s">
        <v>15274</v>
      </c>
      <c r="C855" s="87" t="s">
        <v>151</v>
      </c>
      <c r="D855" s="84" t="s">
        <v>15209</v>
      </c>
      <c r="E855" s="86">
        <v>6250</v>
      </c>
      <c r="F855" s="85" t="s">
        <v>15266</v>
      </c>
    </row>
    <row r="856" spans="1:6" ht="63.75" x14ac:dyDescent="0.2">
      <c r="A856" s="86" t="s">
        <v>15273</v>
      </c>
      <c r="B856" s="85" t="s">
        <v>15272</v>
      </c>
      <c r="C856" s="87" t="s">
        <v>151</v>
      </c>
      <c r="D856" s="84" t="s">
        <v>15209</v>
      </c>
      <c r="E856" s="86">
        <v>3150</v>
      </c>
      <c r="F856" s="85" t="s">
        <v>14577</v>
      </c>
    </row>
    <row r="857" spans="1:6" ht="51" x14ac:dyDescent="0.2">
      <c r="A857" s="86" t="s">
        <v>15275</v>
      </c>
      <c r="B857" s="85" t="s">
        <v>15274</v>
      </c>
      <c r="C857" s="87" t="s">
        <v>151</v>
      </c>
      <c r="D857" s="84" t="s">
        <v>15209</v>
      </c>
      <c r="E857" s="86">
        <v>6250</v>
      </c>
      <c r="F857" s="85" t="s">
        <v>15266</v>
      </c>
    </row>
    <row r="858" spans="1:6" ht="25.5" x14ac:dyDescent="0.2">
      <c r="A858" s="86" t="s">
        <v>15212</v>
      </c>
      <c r="B858" s="85" t="s">
        <v>15210</v>
      </c>
      <c r="C858" s="87" t="s">
        <v>151</v>
      </c>
      <c r="D858" s="84" t="s">
        <v>15209</v>
      </c>
      <c r="E858" s="86">
        <v>525</v>
      </c>
      <c r="F858" s="85" t="s">
        <v>15211</v>
      </c>
    </row>
    <row r="859" spans="1:6" ht="25.5" x14ac:dyDescent="0.2">
      <c r="A859" s="86" t="s">
        <v>15215</v>
      </c>
      <c r="B859" s="85" t="s">
        <v>15213</v>
      </c>
      <c r="C859" s="87" t="s">
        <v>151</v>
      </c>
      <c r="D859" s="84" t="s">
        <v>15209</v>
      </c>
      <c r="E859" s="86">
        <v>625</v>
      </c>
      <c r="F859" s="85" t="s">
        <v>15214</v>
      </c>
    </row>
    <row r="860" spans="1:6" ht="25.5" x14ac:dyDescent="0.2">
      <c r="A860" s="86" t="s">
        <v>15217</v>
      </c>
      <c r="B860" s="85" t="s">
        <v>15216</v>
      </c>
      <c r="C860" s="87" t="s">
        <v>151</v>
      </c>
      <c r="D860" s="84" t="s">
        <v>15209</v>
      </c>
      <c r="E860" s="86">
        <v>5250</v>
      </c>
      <c r="F860" s="85" t="s">
        <v>15211</v>
      </c>
    </row>
    <row r="861" spans="1:6" ht="25.5" x14ac:dyDescent="0.2">
      <c r="A861" s="86" t="s">
        <v>15219</v>
      </c>
      <c r="B861" s="85" t="s">
        <v>15218</v>
      </c>
      <c r="C861" s="87" t="s">
        <v>151</v>
      </c>
      <c r="D861" s="84" t="s">
        <v>15209</v>
      </c>
      <c r="E861" s="86">
        <v>6250</v>
      </c>
      <c r="F861" s="85" t="s">
        <v>15214</v>
      </c>
    </row>
    <row r="862" spans="1:6" ht="25.5" x14ac:dyDescent="0.2">
      <c r="A862" s="86" t="s">
        <v>15307</v>
      </c>
      <c r="B862" s="85" t="s">
        <v>15306</v>
      </c>
      <c r="C862" s="87" t="s">
        <v>151</v>
      </c>
      <c r="D862" s="84" t="s">
        <v>15209</v>
      </c>
      <c r="E862" s="86">
        <v>525</v>
      </c>
      <c r="F862" s="85" t="s">
        <v>15211</v>
      </c>
    </row>
    <row r="863" spans="1:6" ht="25.5" x14ac:dyDescent="0.2">
      <c r="A863" s="86" t="s">
        <v>15309</v>
      </c>
      <c r="B863" s="85" t="s">
        <v>15308</v>
      </c>
      <c r="C863" s="87" t="s">
        <v>151</v>
      </c>
      <c r="D863" s="84" t="s">
        <v>15209</v>
      </c>
      <c r="E863" s="86">
        <v>625</v>
      </c>
      <c r="F863" s="85" t="s">
        <v>15214</v>
      </c>
    </row>
    <row r="864" spans="1:6" ht="63.75" x14ac:dyDescent="0.2">
      <c r="A864" s="86" t="s">
        <v>15319</v>
      </c>
      <c r="B864" s="85" t="s">
        <v>15318</v>
      </c>
      <c r="C864" s="87" t="s">
        <v>151</v>
      </c>
      <c r="D864" s="84" t="s">
        <v>15209</v>
      </c>
      <c r="E864" s="86">
        <v>26</v>
      </c>
      <c r="F864" s="85" t="s">
        <v>14577</v>
      </c>
    </row>
    <row r="865" spans="1:6" ht="63.75" x14ac:dyDescent="0.2">
      <c r="A865" s="86" t="s">
        <v>15322</v>
      </c>
      <c r="B865" s="85" t="s">
        <v>15320</v>
      </c>
      <c r="C865" s="87" t="s">
        <v>151</v>
      </c>
      <c r="D865" s="84" t="s">
        <v>15209</v>
      </c>
      <c r="E865" s="86">
        <v>53</v>
      </c>
      <c r="F865" s="85" t="s">
        <v>15321</v>
      </c>
    </row>
    <row r="866" spans="1:6" ht="38.25" x14ac:dyDescent="0.2">
      <c r="A866" s="86" t="s">
        <v>15324</v>
      </c>
      <c r="B866" s="85" t="s">
        <v>15323</v>
      </c>
      <c r="C866" s="87" t="s">
        <v>151</v>
      </c>
      <c r="D866" s="84" t="s">
        <v>15209</v>
      </c>
      <c r="E866" s="86">
        <v>44</v>
      </c>
      <c r="F866" s="85" t="s">
        <v>15211</v>
      </c>
    </row>
    <row r="867" spans="1:6" ht="38.25" x14ac:dyDescent="0.2">
      <c r="A867" s="86" t="s">
        <v>15326</v>
      </c>
      <c r="B867" s="85" t="s">
        <v>15325</v>
      </c>
      <c r="C867" s="87" t="s">
        <v>151</v>
      </c>
      <c r="D867" s="84" t="s">
        <v>15209</v>
      </c>
      <c r="E867" s="86">
        <v>53</v>
      </c>
      <c r="F867" s="85" t="s">
        <v>15245</v>
      </c>
    </row>
    <row r="868" spans="1:6" ht="63.75" x14ac:dyDescent="0.2">
      <c r="A868" s="86" t="s">
        <v>15273</v>
      </c>
      <c r="B868" s="85" t="s">
        <v>15272</v>
      </c>
      <c r="C868" s="87" t="s">
        <v>151</v>
      </c>
      <c r="D868" s="84" t="s">
        <v>15209</v>
      </c>
      <c r="E868" s="86">
        <v>3150</v>
      </c>
      <c r="F868" s="85" t="s">
        <v>14577</v>
      </c>
    </row>
    <row r="869" spans="1:6" ht="51" x14ac:dyDescent="0.2">
      <c r="A869" s="86" t="s">
        <v>15275</v>
      </c>
      <c r="B869" s="85" t="s">
        <v>15274</v>
      </c>
      <c r="C869" s="87" t="s">
        <v>151</v>
      </c>
      <c r="D869" s="84" t="s">
        <v>15209</v>
      </c>
      <c r="E869" s="86">
        <v>6250</v>
      </c>
      <c r="F869" s="85" t="s">
        <v>15266</v>
      </c>
    </row>
    <row r="870" spans="1:6" ht="25.5" x14ac:dyDescent="0.2">
      <c r="A870" s="86" t="s">
        <v>15217</v>
      </c>
      <c r="B870" s="85" t="s">
        <v>15216</v>
      </c>
      <c r="C870" s="87" t="s">
        <v>151</v>
      </c>
      <c r="D870" s="84" t="s">
        <v>15209</v>
      </c>
      <c r="E870" s="86">
        <v>5250</v>
      </c>
      <c r="F870" s="85" t="s">
        <v>15211</v>
      </c>
    </row>
    <row r="871" spans="1:6" ht="25.5" x14ac:dyDescent="0.2">
      <c r="A871" s="86" t="s">
        <v>15219</v>
      </c>
      <c r="B871" s="85" t="s">
        <v>15218</v>
      </c>
      <c r="C871" s="87" t="s">
        <v>151</v>
      </c>
      <c r="D871" s="84" t="s">
        <v>15209</v>
      </c>
      <c r="E871" s="86">
        <v>6250</v>
      </c>
      <c r="F871" s="85" t="s">
        <v>15214</v>
      </c>
    </row>
    <row r="872" spans="1:6" ht="25.5" x14ac:dyDescent="0.2">
      <c r="A872" s="86" t="s">
        <v>15217</v>
      </c>
      <c r="B872" s="85" t="s">
        <v>15216</v>
      </c>
      <c r="C872" s="87" t="s">
        <v>151</v>
      </c>
      <c r="D872" s="84" t="s">
        <v>15209</v>
      </c>
      <c r="E872" s="86">
        <v>5250</v>
      </c>
      <c r="F872" s="85" t="s">
        <v>15211</v>
      </c>
    </row>
    <row r="873" spans="1:6" ht="25.5" x14ac:dyDescent="0.2">
      <c r="A873" s="86" t="s">
        <v>15219</v>
      </c>
      <c r="B873" s="85" t="s">
        <v>15218</v>
      </c>
      <c r="C873" s="87" t="s">
        <v>151</v>
      </c>
      <c r="D873" s="84" t="s">
        <v>15209</v>
      </c>
      <c r="E873" s="86">
        <v>6250</v>
      </c>
      <c r="F873" s="85" t="s">
        <v>15214</v>
      </c>
    </row>
    <row r="874" spans="1:6" ht="63.75" x14ac:dyDescent="0.2">
      <c r="A874" s="86" t="s">
        <v>15319</v>
      </c>
      <c r="B874" s="85" t="s">
        <v>15318</v>
      </c>
      <c r="C874" s="87" t="s">
        <v>151</v>
      </c>
      <c r="D874" s="84" t="s">
        <v>15209</v>
      </c>
      <c r="E874" s="86">
        <v>26</v>
      </c>
      <c r="F874" s="85" t="s">
        <v>14577</v>
      </c>
    </row>
    <row r="875" spans="1:6" ht="63.75" x14ac:dyDescent="0.2">
      <c r="A875" s="86" t="s">
        <v>15322</v>
      </c>
      <c r="B875" s="85" t="s">
        <v>15320</v>
      </c>
      <c r="C875" s="87" t="s">
        <v>151</v>
      </c>
      <c r="D875" s="84" t="s">
        <v>15209</v>
      </c>
      <c r="E875" s="86">
        <v>53</v>
      </c>
      <c r="F875" s="85" t="s">
        <v>15321</v>
      </c>
    </row>
    <row r="876" spans="1:6" ht="38.25" x14ac:dyDescent="0.2">
      <c r="A876" s="86" t="s">
        <v>15324</v>
      </c>
      <c r="B876" s="85" t="s">
        <v>15323</v>
      </c>
      <c r="C876" s="87" t="s">
        <v>151</v>
      </c>
      <c r="D876" s="84" t="s">
        <v>15209</v>
      </c>
      <c r="E876" s="86">
        <v>44</v>
      </c>
      <c r="F876" s="85" t="s">
        <v>15211</v>
      </c>
    </row>
    <row r="877" spans="1:6" ht="38.25" x14ac:dyDescent="0.2">
      <c r="A877" s="86" t="s">
        <v>15326</v>
      </c>
      <c r="B877" s="85" t="s">
        <v>15325</v>
      </c>
      <c r="C877" s="87" t="s">
        <v>151</v>
      </c>
      <c r="D877" s="84" t="s">
        <v>15209</v>
      </c>
      <c r="E877" s="86">
        <v>53</v>
      </c>
      <c r="F877" s="85" t="s">
        <v>15245</v>
      </c>
    </row>
    <row r="878" spans="1:6" ht="25.5" x14ac:dyDescent="0.2">
      <c r="A878" s="86" t="s">
        <v>15307</v>
      </c>
      <c r="B878" s="85" t="s">
        <v>15306</v>
      </c>
      <c r="C878" s="87" t="s">
        <v>151</v>
      </c>
      <c r="D878" s="84" t="s">
        <v>15209</v>
      </c>
      <c r="E878" s="86">
        <v>525</v>
      </c>
      <c r="F878" s="85" t="s">
        <v>15211</v>
      </c>
    </row>
    <row r="879" spans="1:6" ht="25.5" x14ac:dyDescent="0.2">
      <c r="A879" s="86" t="s">
        <v>15309</v>
      </c>
      <c r="B879" s="85" t="s">
        <v>15308</v>
      </c>
      <c r="C879" s="87" t="s">
        <v>151</v>
      </c>
      <c r="D879" s="84" t="s">
        <v>15209</v>
      </c>
      <c r="E879" s="86">
        <v>625</v>
      </c>
      <c r="F879" s="85" t="s">
        <v>15214</v>
      </c>
    </row>
    <row r="880" spans="1:6" ht="76.5" x14ac:dyDescent="0.2">
      <c r="A880" s="86" t="s">
        <v>15330</v>
      </c>
      <c r="B880" s="85" t="s">
        <v>15328</v>
      </c>
      <c r="C880" s="87" t="s">
        <v>151</v>
      </c>
      <c r="D880" s="84" t="s">
        <v>15327</v>
      </c>
      <c r="E880" s="86">
        <v>84.48</v>
      </c>
      <c r="F880" s="85" t="s">
        <v>15329</v>
      </c>
    </row>
    <row r="881" spans="1:6" ht="76.5" x14ac:dyDescent="0.2">
      <c r="A881" s="86" t="s">
        <v>15332</v>
      </c>
      <c r="B881" s="85" t="s">
        <v>15331</v>
      </c>
      <c r="C881" s="87" t="s">
        <v>151</v>
      </c>
      <c r="D881" s="84" t="s">
        <v>15327</v>
      </c>
      <c r="E881" s="86">
        <v>137.28</v>
      </c>
      <c r="F881" s="85" t="s">
        <v>15329</v>
      </c>
    </row>
    <row r="882" spans="1:6" ht="76.5" x14ac:dyDescent="0.2">
      <c r="A882" s="86" t="s">
        <v>15335</v>
      </c>
      <c r="B882" s="85" t="s">
        <v>15333</v>
      </c>
      <c r="C882" s="87" t="s">
        <v>151</v>
      </c>
      <c r="D882" s="84" t="s">
        <v>15327</v>
      </c>
      <c r="E882" s="86">
        <v>163.68</v>
      </c>
      <c r="F882" s="85" t="s">
        <v>15334</v>
      </c>
    </row>
    <row r="883" spans="1:6" ht="76.5" x14ac:dyDescent="0.2">
      <c r="A883" s="86" t="s">
        <v>15337</v>
      </c>
      <c r="B883" s="85" t="s">
        <v>15336</v>
      </c>
      <c r="C883" s="87" t="s">
        <v>151</v>
      </c>
      <c r="D883" s="84" t="s">
        <v>15327</v>
      </c>
      <c r="E883" s="86">
        <v>163.68</v>
      </c>
      <c r="F883" s="85" t="s">
        <v>15334</v>
      </c>
    </row>
    <row r="884" spans="1:6" ht="102" x14ac:dyDescent="0.2">
      <c r="A884" s="86" t="s">
        <v>15340</v>
      </c>
      <c r="B884" s="85" t="s">
        <v>15338</v>
      </c>
      <c r="C884" s="87" t="s">
        <v>151</v>
      </c>
      <c r="D884" s="84" t="s">
        <v>15327</v>
      </c>
      <c r="E884" s="86">
        <v>32</v>
      </c>
      <c r="F884" s="85" t="s">
        <v>15339</v>
      </c>
    </row>
    <row r="885" spans="1:6" ht="76.5" x14ac:dyDescent="0.2">
      <c r="A885" s="86" t="s">
        <v>15343</v>
      </c>
      <c r="B885" s="85" t="s">
        <v>15341</v>
      </c>
      <c r="C885" s="87" t="s">
        <v>151</v>
      </c>
      <c r="D885" s="84" t="s">
        <v>15327</v>
      </c>
      <c r="E885" s="86">
        <v>52</v>
      </c>
      <c r="F885" s="85" t="s">
        <v>15342</v>
      </c>
    </row>
    <row r="886" spans="1:6" ht="102" x14ac:dyDescent="0.2">
      <c r="A886" s="86" t="s">
        <v>15346</v>
      </c>
      <c r="B886" s="85" t="s">
        <v>15344</v>
      </c>
      <c r="C886" s="87" t="s">
        <v>151</v>
      </c>
      <c r="D886" s="84" t="s">
        <v>15327</v>
      </c>
      <c r="E886" s="86">
        <v>62</v>
      </c>
      <c r="F886" s="85" t="s">
        <v>15345</v>
      </c>
    </row>
    <row r="887" spans="1:6" ht="76.5" x14ac:dyDescent="0.2">
      <c r="A887" s="86" t="s">
        <v>15349</v>
      </c>
      <c r="B887" s="85" t="s">
        <v>15347</v>
      </c>
      <c r="C887" s="87" t="s">
        <v>151</v>
      </c>
      <c r="D887" s="84" t="s">
        <v>15327</v>
      </c>
      <c r="E887" s="86">
        <v>62</v>
      </c>
      <c r="F887" s="85" t="s">
        <v>15348</v>
      </c>
    </row>
    <row r="888" spans="1:6" ht="51" x14ac:dyDescent="0.2">
      <c r="A888" s="86" t="s">
        <v>15352</v>
      </c>
      <c r="B888" s="85" t="s">
        <v>15350</v>
      </c>
      <c r="C888" s="87" t="s">
        <v>151</v>
      </c>
      <c r="D888" s="84" t="s">
        <v>15327</v>
      </c>
      <c r="E888" s="86">
        <v>29.99</v>
      </c>
      <c r="F888" s="85" t="s">
        <v>15351</v>
      </c>
    </row>
    <row r="889" spans="1:6" ht="38.25" x14ac:dyDescent="0.2">
      <c r="A889" s="86" t="s">
        <v>15354</v>
      </c>
      <c r="B889" s="85" t="s">
        <v>15353</v>
      </c>
      <c r="C889" s="87" t="s">
        <v>151</v>
      </c>
      <c r="D889" s="84" t="s">
        <v>15327</v>
      </c>
      <c r="E889" s="86">
        <v>79.989999999999995</v>
      </c>
      <c r="F889" s="85" t="s">
        <v>14351</v>
      </c>
    </row>
    <row r="890" spans="1:6" ht="38.25" x14ac:dyDescent="0.2">
      <c r="A890" s="86" t="s">
        <v>15357</v>
      </c>
      <c r="B890" s="85" t="s">
        <v>15355</v>
      </c>
      <c r="C890" s="87" t="s">
        <v>151</v>
      </c>
      <c r="D890" s="84" t="s">
        <v>15327</v>
      </c>
      <c r="E890" s="86">
        <v>121.99</v>
      </c>
      <c r="F890" s="85" t="s">
        <v>15356</v>
      </c>
    </row>
    <row r="891" spans="1:6" ht="63.75" x14ac:dyDescent="0.2">
      <c r="A891" s="86" t="s">
        <v>15360</v>
      </c>
      <c r="B891" s="85" t="s">
        <v>15358</v>
      </c>
      <c r="C891" s="87" t="s">
        <v>151</v>
      </c>
      <c r="D891" s="84" t="s">
        <v>15327</v>
      </c>
      <c r="E891" s="86">
        <v>49.99</v>
      </c>
      <c r="F891" s="85" t="s">
        <v>15359</v>
      </c>
    </row>
    <row r="892" spans="1:6" ht="63.75" x14ac:dyDescent="0.2">
      <c r="A892" s="86" t="s">
        <v>15363</v>
      </c>
      <c r="B892" s="85" t="s">
        <v>15361</v>
      </c>
      <c r="C892" s="87" t="s">
        <v>151</v>
      </c>
      <c r="D892" s="84" t="s">
        <v>15327</v>
      </c>
      <c r="E892" s="86">
        <v>129.99</v>
      </c>
      <c r="F892" s="85" t="s">
        <v>15362</v>
      </c>
    </row>
    <row r="893" spans="1:6" ht="63.75" x14ac:dyDescent="0.2">
      <c r="A893" s="86" t="s">
        <v>15366</v>
      </c>
      <c r="B893" s="85" t="s">
        <v>15364</v>
      </c>
      <c r="C893" s="87" t="s">
        <v>151</v>
      </c>
      <c r="D893" s="84" t="s">
        <v>15327</v>
      </c>
      <c r="E893" s="86">
        <v>199.99</v>
      </c>
      <c r="F893" s="85" t="s">
        <v>15365</v>
      </c>
    </row>
    <row r="894" spans="1:6" ht="63.75" x14ac:dyDescent="0.2">
      <c r="A894" s="86" t="s">
        <v>15369</v>
      </c>
      <c r="B894" s="85" t="s">
        <v>15367</v>
      </c>
      <c r="C894" s="87" t="s">
        <v>149</v>
      </c>
      <c r="D894" s="84" t="s">
        <v>15327</v>
      </c>
      <c r="E894" s="86">
        <v>149.99</v>
      </c>
      <c r="F894" s="85" t="s">
        <v>15368</v>
      </c>
    </row>
    <row r="895" spans="1:6" ht="25.5" x14ac:dyDescent="0.2">
      <c r="A895" s="86" t="s">
        <v>15372</v>
      </c>
      <c r="B895" s="85" t="s">
        <v>15370</v>
      </c>
      <c r="C895" s="87" t="s">
        <v>149</v>
      </c>
      <c r="D895" s="84" t="s">
        <v>15327</v>
      </c>
      <c r="E895" s="86">
        <v>249.99</v>
      </c>
      <c r="F895" s="85" t="s">
        <v>15371</v>
      </c>
    </row>
    <row r="896" spans="1:6" ht="89.25" x14ac:dyDescent="0.2">
      <c r="A896" s="86" t="s">
        <v>15375</v>
      </c>
      <c r="B896" s="85" t="s">
        <v>15373</v>
      </c>
      <c r="C896" s="87" t="s">
        <v>149</v>
      </c>
      <c r="D896" s="84" t="s">
        <v>15327</v>
      </c>
      <c r="E896" s="86">
        <v>89.99</v>
      </c>
      <c r="F896" s="85" t="s">
        <v>15374</v>
      </c>
    </row>
    <row r="897" spans="1:6" ht="51" x14ac:dyDescent="0.2">
      <c r="A897" s="86" t="s">
        <v>15378</v>
      </c>
      <c r="B897" s="85" t="s">
        <v>15376</v>
      </c>
      <c r="C897" s="87" t="s">
        <v>149</v>
      </c>
      <c r="D897" s="84" t="s">
        <v>15327</v>
      </c>
      <c r="E897" s="86">
        <v>149.99</v>
      </c>
      <c r="F897" s="85" t="s">
        <v>15377</v>
      </c>
    </row>
    <row r="898" spans="1:6" ht="38.25" x14ac:dyDescent="0.2">
      <c r="A898" s="86" t="s">
        <v>15381</v>
      </c>
      <c r="B898" s="85" t="s">
        <v>15379</v>
      </c>
      <c r="C898" s="87" t="s">
        <v>151</v>
      </c>
      <c r="D898" s="84" t="s">
        <v>15327</v>
      </c>
      <c r="E898" s="86">
        <v>44.88</v>
      </c>
      <c r="F898" s="85" t="s">
        <v>15380</v>
      </c>
    </row>
    <row r="899" spans="1:6" ht="38.25" x14ac:dyDescent="0.2">
      <c r="A899" s="86" t="s">
        <v>15383</v>
      </c>
      <c r="B899" s="85" t="s">
        <v>15382</v>
      </c>
      <c r="C899" s="87" t="s">
        <v>151</v>
      </c>
      <c r="D899" s="84" t="s">
        <v>15327</v>
      </c>
      <c r="E899" s="86">
        <v>81.84</v>
      </c>
      <c r="F899" s="85" t="s">
        <v>15380</v>
      </c>
    </row>
    <row r="900" spans="1:6" ht="38.25" x14ac:dyDescent="0.2">
      <c r="A900" s="86" t="s">
        <v>15386</v>
      </c>
      <c r="B900" s="85" t="s">
        <v>15384</v>
      </c>
      <c r="C900" s="87" t="s">
        <v>151</v>
      </c>
      <c r="D900" s="84" t="s">
        <v>15327</v>
      </c>
      <c r="E900" s="86">
        <v>97.68</v>
      </c>
      <c r="F900" s="85" t="s">
        <v>15385</v>
      </c>
    </row>
    <row r="901" spans="1:6" ht="38.25" x14ac:dyDescent="0.2">
      <c r="A901" s="86" t="s">
        <v>15388</v>
      </c>
      <c r="B901" s="85" t="s">
        <v>15387</v>
      </c>
      <c r="C901" s="87" t="s">
        <v>151</v>
      </c>
      <c r="D901" s="84" t="s">
        <v>15327</v>
      </c>
      <c r="E901" s="86">
        <v>97.68</v>
      </c>
      <c r="F901" s="85" t="s">
        <v>15385</v>
      </c>
    </row>
    <row r="902" spans="1:6" ht="114.75" x14ac:dyDescent="0.2">
      <c r="A902" s="86" t="s">
        <v>15391</v>
      </c>
      <c r="B902" s="85" t="s">
        <v>15389</v>
      </c>
      <c r="C902" s="87" t="s">
        <v>149</v>
      </c>
      <c r="D902" s="84" t="s">
        <v>15327</v>
      </c>
      <c r="E902" s="86">
        <v>79.989999999999995</v>
      </c>
      <c r="F902" s="85" t="s">
        <v>15390</v>
      </c>
    </row>
    <row r="903" spans="1:6" ht="89.25" x14ac:dyDescent="0.2">
      <c r="A903" s="86" t="s">
        <v>15394</v>
      </c>
      <c r="B903" s="85" t="s">
        <v>15392</v>
      </c>
      <c r="C903" s="87" t="s">
        <v>149</v>
      </c>
      <c r="D903" s="84" t="s">
        <v>15327</v>
      </c>
      <c r="E903" s="86">
        <v>149.99</v>
      </c>
      <c r="F903" s="85" t="s">
        <v>15393</v>
      </c>
    </row>
    <row r="904" spans="1:6" ht="38.25" x14ac:dyDescent="0.2">
      <c r="A904" s="86" t="s">
        <v>15396</v>
      </c>
      <c r="B904" s="85" t="s">
        <v>15395</v>
      </c>
      <c r="C904" s="87" t="s">
        <v>151</v>
      </c>
      <c r="D904" s="84" t="s">
        <v>15327</v>
      </c>
      <c r="E904" s="86">
        <v>17</v>
      </c>
      <c r="F904" s="85" t="s">
        <v>15380</v>
      </c>
    </row>
    <row r="905" spans="1:6" ht="38.25" x14ac:dyDescent="0.2">
      <c r="A905" s="86" t="s">
        <v>15398</v>
      </c>
      <c r="B905" s="85" t="s">
        <v>15397</v>
      </c>
      <c r="C905" s="87" t="s">
        <v>151</v>
      </c>
      <c r="D905" s="84" t="s">
        <v>15327</v>
      </c>
      <c r="E905" s="86">
        <v>31</v>
      </c>
      <c r="F905" s="85" t="s">
        <v>15380</v>
      </c>
    </row>
    <row r="906" spans="1:6" ht="38.25" x14ac:dyDescent="0.2">
      <c r="A906" s="86" t="s">
        <v>15400</v>
      </c>
      <c r="B906" s="85" t="s">
        <v>15399</v>
      </c>
      <c r="C906" s="87" t="s">
        <v>151</v>
      </c>
      <c r="D906" s="84" t="s">
        <v>15327</v>
      </c>
      <c r="E906" s="86">
        <v>37</v>
      </c>
      <c r="F906" s="85" t="s">
        <v>15385</v>
      </c>
    </row>
    <row r="907" spans="1:6" ht="38.25" x14ac:dyDescent="0.2">
      <c r="A907" s="86" t="s">
        <v>15402</v>
      </c>
      <c r="B907" s="85" t="s">
        <v>15401</v>
      </c>
      <c r="C907" s="87" t="s">
        <v>151</v>
      </c>
      <c r="D907" s="84" t="s">
        <v>15327</v>
      </c>
      <c r="E907" s="86">
        <v>37</v>
      </c>
      <c r="F907" s="85" t="s">
        <v>15385</v>
      </c>
    </row>
    <row r="908" spans="1:6" ht="76.5" x14ac:dyDescent="0.2">
      <c r="A908" s="86" t="s">
        <v>15405</v>
      </c>
      <c r="B908" s="85" t="s">
        <v>15403</v>
      </c>
      <c r="C908" s="87" t="s">
        <v>149</v>
      </c>
      <c r="D908" s="84" t="s">
        <v>15327</v>
      </c>
      <c r="E908" s="86">
        <v>69.989999999999995</v>
      </c>
      <c r="F908" s="85" t="s">
        <v>15404</v>
      </c>
    </row>
    <row r="909" spans="1:6" ht="38.25" x14ac:dyDescent="0.2">
      <c r="A909" s="86" t="s">
        <v>15408</v>
      </c>
      <c r="B909" s="85" t="s">
        <v>15406</v>
      </c>
      <c r="C909" s="87" t="s">
        <v>149</v>
      </c>
      <c r="D909" s="84" t="s">
        <v>15327</v>
      </c>
      <c r="E909" s="86">
        <v>99.99</v>
      </c>
      <c r="F909" s="85" t="s">
        <v>15407</v>
      </c>
    </row>
    <row r="910" spans="1:6" ht="76.5" x14ac:dyDescent="0.2">
      <c r="A910" s="86" t="s">
        <v>15411</v>
      </c>
      <c r="B910" s="85" t="s">
        <v>15409</v>
      </c>
      <c r="C910" s="87" t="s">
        <v>149</v>
      </c>
      <c r="D910" s="84" t="s">
        <v>15327</v>
      </c>
      <c r="E910" s="86">
        <v>49.99</v>
      </c>
      <c r="F910" s="85" t="s">
        <v>15410</v>
      </c>
    </row>
    <row r="911" spans="1:6" ht="38.25" x14ac:dyDescent="0.2">
      <c r="A911" s="86" t="s">
        <v>15414</v>
      </c>
      <c r="B911" s="85" t="s">
        <v>15412</v>
      </c>
      <c r="C911" s="87" t="s">
        <v>149</v>
      </c>
      <c r="D911" s="84" t="s">
        <v>15327</v>
      </c>
      <c r="E911" s="86">
        <v>79.989999999999995</v>
      </c>
      <c r="F911" s="85" t="s">
        <v>15413</v>
      </c>
    </row>
    <row r="912" spans="1:6" ht="38.25" x14ac:dyDescent="0.2">
      <c r="A912" s="86" t="s">
        <v>15417</v>
      </c>
      <c r="B912" s="85" t="s">
        <v>15416</v>
      </c>
      <c r="C912" s="87" t="s">
        <v>151</v>
      </c>
      <c r="D912" s="84" t="s">
        <v>15415</v>
      </c>
      <c r="E912" s="86">
        <v>166.32</v>
      </c>
      <c r="F912" s="85" t="s">
        <v>14567</v>
      </c>
    </row>
    <row r="913" spans="1:6" ht="25.5" x14ac:dyDescent="0.2">
      <c r="A913" s="86" t="s">
        <v>15419</v>
      </c>
      <c r="B913" s="85" t="s">
        <v>15418</v>
      </c>
      <c r="C913" s="87" t="s">
        <v>151</v>
      </c>
      <c r="D913" s="84" t="s">
        <v>15415</v>
      </c>
      <c r="E913" s="86">
        <v>277.2</v>
      </c>
      <c r="F913" s="85" t="s">
        <v>14567</v>
      </c>
    </row>
    <row r="914" spans="1:6" ht="38.25" x14ac:dyDescent="0.2">
      <c r="A914" s="86" t="s">
        <v>15421</v>
      </c>
      <c r="B914" s="85" t="s">
        <v>15420</v>
      </c>
      <c r="C914" s="87" t="s">
        <v>151</v>
      </c>
      <c r="D914" s="84" t="s">
        <v>15415</v>
      </c>
      <c r="E914" s="86">
        <v>330</v>
      </c>
      <c r="F914" s="85" t="s">
        <v>14527</v>
      </c>
    </row>
    <row r="915" spans="1:6" ht="25.5" x14ac:dyDescent="0.2">
      <c r="A915" s="86" t="s">
        <v>15423</v>
      </c>
      <c r="B915" s="85" t="s">
        <v>15422</v>
      </c>
      <c r="C915" s="87" t="s">
        <v>151</v>
      </c>
      <c r="D915" s="84" t="s">
        <v>15415</v>
      </c>
      <c r="E915" s="86">
        <v>330</v>
      </c>
      <c r="F915" s="85" t="s">
        <v>14527</v>
      </c>
    </row>
    <row r="916" spans="1:6" ht="76.5" x14ac:dyDescent="0.2">
      <c r="A916" s="86" t="s">
        <v>15426</v>
      </c>
      <c r="B916" s="85" t="s">
        <v>15424</v>
      </c>
      <c r="C916" s="87" t="s">
        <v>149</v>
      </c>
      <c r="D916" s="84" t="s">
        <v>15415</v>
      </c>
      <c r="E916" s="86">
        <v>300</v>
      </c>
      <c r="F916" s="85" t="s">
        <v>15425</v>
      </c>
    </row>
    <row r="917" spans="1:6" ht="51" x14ac:dyDescent="0.2">
      <c r="A917" s="86" t="s">
        <v>15429</v>
      </c>
      <c r="B917" s="85" t="s">
        <v>15427</v>
      </c>
      <c r="C917" s="87" t="s">
        <v>149</v>
      </c>
      <c r="D917" s="84" t="s">
        <v>15415</v>
      </c>
      <c r="E917" s="86">
        <v>500</v>
      </c>
      <c r="F917" s="85" t="s">
        <v>15428</v>
      </c>
    </row>
    <row r="918" spans="1:6" ht="51" x14ac:dyDescent="0.2">
      <c r="A918" s="86" t="s">
        <v>15431</v>
      </c>
      <c r="B918" s="85" t="s">
        <v>15430</v>
      </c>
      <c r="C918" s="87" t="s">
        <v>149</v>
      </c>
      <c r="D918" s="84" t="s">
        <v>15415</v>
      </c>
      <c r="E918" s="86">
        <v>480</v>
      </c>
      <c r="F918" s="85" t="s">
        <v>15428</v>
      </c>
    </row>
    <row r="919" spans="1:6" ht="51" x14ac:dyDescent="0.2">
      <c r="A919" s="86" t="s">
        <v>15433</v>
      </c>
      <c r="B919" s="85" t="s">
        <v>15432</v>
      </c>
      <c r="C919" s="87" t="s">
        <v>149</v>
      </c>
      <c r="D919" s="84" t="s">
        <v>15415</v>
      </c>
      <c r="E919" s="86">
        <v>470</v>
      </c>
      <c r="F919" s="85" t="s">
        <v>15428</v>
      </c>
    </row>
    <row r="920" spans="1:6" ht="51" x14ac:dyDescent="0.2">
      <c r="A920" s="86" t="s">
        <v>15435</v>
      </c>
      <c r="B920" s="85" t="s">
        <v>15434</v>
      </c>
      <c r="C920" s="87" t="s">
        <v>149</v>
      </c>
      <c r="D920" s="84" t="s">
        <v>15415</v>
      </c>
      <c r="E920" s="86">
        <v>455</v>
      </c>
      <c r="F920" s="85" t="s">
        <v>15428</v>
      </c>
    </row>
    <row r="921" spans="1:6" ht="51" x14ac:dyDescent="0.2">
      <c r="A921" s="86" t="s">
        <v>15437</v>
      </c>
      <c r="B921" s="85" t="s">
        <v>15436</v>
      </c>
      <c r="C921" s="87" t="s">
        <v>149</v>
      </c>
      <c r="D921" s="84" t="s">
        <v>15415</v>
      </c>
      <c r="E921" s="86">
        <v>440</v>
      </c>
      <c r="F921" s="85" t="s">
        <v>15428</v>
      </c>
    </row>
    <row r="922" spans="1:6" ht="25.5" x14ac:dyDescent="0.2">
      <c r="A922" s="86" t="s">
        <v>15439</v>
      </c>
      <c r="B922" s="85" t="s">
        <v>15438</v>
      </c>
      <c r="C922" s="87" t="s">
        <v>151</v>
      </c>
      <c r="D922" s="84" t="s">
        <v>15415</v>
      </c>
      <c r="E922" s="86">
        <v>63</v>
      </c>
      <c r="F922" s="85" t="s">
        <v>14567</v>
      </c>
    </row>
    <row r="923" spans="1:6" ht="25.5" x14ac:dyDescent="0.2">
      <c r="A923" s="86" t="s">
        <v>15441</v>
      </c>
      <c r="B923" s="85" t="s">
        <v>15440</v>
      </c>
      <c r="C923" s="87" t="s">
        <v>151</v>
      </c>
      <c r="D923" s="84" t="s">
        <v>15415</v>
      </c>
      <c r="E923" s="86">
        <v>105</v>
      </c>
      <c r="F923" s="85" t="s">
        <v>14567</v>
      </c>
    </row>
    <row r="924" spans="1:6" ht="25.5" x14ac:dyDescent="0.2">
      <c r="A924" s="86" t="s">
        <v>15443</v>
      </c>
      <c r="B924" s="85" t="s">
        <v>15442</v>
      </c>
      <c r="C924" s="87" t="s">
        <v>151</v>
      </c>
      <c r="D924" s="84" t="s">
        <v>15415</v>
      </c>
      <c r="E924" s="86">
        <v>125</v>
      </c>
      <c r="F924" s="85" t="s">
        <v>14527</v>
      </c>
    </row>
    <row r="925" spans="1:6" ht="25.5" x14ac:dyDescent="0.2">
      <c r="A925" s="86" t="s">
        <v>15445</v>
      </c>
      <c r="B925" s="85" t="s">
        <v>15444</v>
      </c>
      <c r="C925" s="87" t="s">
        <v>151</v>
      </c>
      <c r="D925" s="84" t="s">
        <v>15415</v>
      </c>
      <c r="E925" s="86">
        <v>125</v>
      </c>
      <c r="F925" s="85" t="s">
        <v>14527</v>
      </c>
    </row>
    <row r="926" spans="1:6" ht="38.25" x14ac:dyDescent="0.2">
      <c r="A926" s="86" t="s">
        <v>15447</v>
      </c>
      <c r="B926" s="85" t="s">
        <v>15446</v>
      </c>
      <c r="C926" s="87" t="s">
        <v>151</v>
      </c>
      <c r="D926" s="84" t="s">
        <v>15415</v>
      </c>
      <c r="E926" s="86">
        <v>1663.2</v>
      </c>
      <c r="F926" s="85" t="s">
        <v>14567</v>
      </c>
    </row>
    <row r="927" spans="1:6" ht="25.5" x14ac:dyDescent="0.2">
      <c r="A927" s="86" t="s">
        <v>15449</v>
      </c>
      <c r="B927" s="85" t="s">
        <v>15448</v>
      </c>
      <c r="C927" s="87" t="s">
        <v>151</v>
      </c>
      <c r="D927" s="84" t="s">
        <v>15415</v>
      </c>
      <c r="E927" s="86">
        <v>2772</v>
      </c>
      <c r="F927" s="85" t="s">
        <v>14567</v>
      </c>
    </row>
    <row r="928" spans="1:6" ht="38.25" x14ac:dyDescent="0.2">
      <c r="A928" s="86" t="s">
        <v>15451</v>
      </c>
      <c r="B928" s="85" t="s">
        <v>15450</v>
      </c>
      <c r="C928" s="87" t="s">
        <v>151</v>
      </c>
      <c r="D928" s="84" t="s">
        <v>15415</v>
      </c>
      <c r="E928" s="86">
        <v>3300</v>
      </c>
      <c r="F928" s="85" t="s">
        <v>14527</v>
      </c>
    </row>
    <row r="929" spans="1:6" ht="25.5" x14ac:dyDescent="0.2">
      <c r="A929" s="86" t="s">
        <v>15453</v>
      </c>
      <c r="B929" s="85" t="s">
        <v>15452</v>
      </c>
      <c r="C929" s="87" t="s">
        <v>151</v>
      </c>
      <c r="D929" s="84" t="s">
        <v>15415</v>
      </c>
      <c r="E929" s="86">
        <v>3300</v>
      </c>
      <c r="F929" s="85" t="s">
        <v>14527</v>
      </c>
    </row>
    <row r="930" spans="1:6" ht="76.5" x14ac:dyDescent="0.2">
      <c r="A930" s="86" t="s">
        <v>15456</v>
      </c>
      <c r="B930" s="85" t="s">
        <v>15454</v>
      </c>
      <c r="C930" s="87" t="s">
        <v>149</v>
      </c>
      <c r="D930" s="84" t="s">
        <v>15415</v>
      </c>
      <c r="E930" s="86">
        <v>3000</v>
      </c>
      <c r="F930" s="85" t="s">
        <v>15455</v>
      </c>
    </row>
    <row r="931" spans="1:6" ht="51" x14ac:dyDescent="0.2">
      <c r="A931" s="86" t="s">
        <v>15459</v>
      </c>
      <c r="B931" s="85" t="s">
        <v>15457</v>
      </c>
      <c r="C931" s="87" t="s">
        <v>149</v>
      </c>
      <c r="D931" s="84" t="s">
        <v>15415</v>
      </c>
      <c r="E931" s="86">
        <v>5000</v>
      </c>
      <c r="F931" s="85" t="s">
        <v>15458</v>
      </c>
    </row>
    <row r="932" spans="1:6" ht="51" x14ac:dyDescent="0.2">
      <c r="A932" s="86" t="s">
        <v>15461</v>
      </c>
      <c r="B932" s="85" t="s">
        <v>15460</v>
      </c>
      <c r="C932" s="87" t="s">
        <v>149</v>
      </c>
      <c r="D932" s="84" t="s">
        <v>15415</v>
      </c>
      <c r="E932" s="86">
        <v>4800</v>
      </c>
      <c r="F932" s="85" t="s">
        <v>15458</v>
      </c>
    </row>
    <row r="933" spans="1:6" ht="51" x14ac:dyDescent="0.2">
      <c r="A933" s="86" t="s">
        <v>15463</v>
      </c>
      <c r="B933" s="85" t="s">
        <v>15462</v>
      </c>
      <c r="C933" s="87" t="s">
        <v>149</v>
      </c>
      <c r="D933" s="84" t="s">
        <v>15415</v>
      </c>
      <c r="E933" s="86">
        <v>4700</v>
      </c>
      <c r="F933" s="85" t="s">
        <v>15458</v>
      </c>
    </row>
    <row r="934" spans="1:6" ht="51" x14ac:dyDescent="0.2">
      <c r="A934" s="86" t="s">
        <v>15465</v>
      </c>
      <c r="B934" s="85" t="s">
        <v>15464</v>
      </c>
      <c r="C934" s="87" t="s">
        <v>149</v>
      </c>
      <c r="D934" s="84" t="s">
        <v>15415</v>
      </c>
      <c r="E934" s="86">
        <v>4550</v>
      </c>
      <c r="F934" s="85" t="s">
        <v>15458</v>
      </c>
    </row>
    <row r="935" spans="1:6" ht="51" x14ac:dyDescent="0.2">
      <c r="A935" s="86" t="s">
        <v>15467</v>
      </c>
      <c r="B935" s="85" t="s">
        <v>15466</v>
      </c>
      <c r="C935" s="87" t="s">
        <v>149</v>
      </c>
      <c r="D935" s="84" t="s">
        <v>15415</v>
      </c>
      <c r="E935" s="86">
        <v>4400</v>
      </c>
      <c r="F935" s="85" t="s">
        <v>15458</v>
      </c>
    </row>
    <row r="936" spans="1:6" ht="38.25" x14ac:dyDescent="0.2">
      <c r="A936" s="86" t="s">
        <v>15469</v>
      </c>
      <c r="B936" s="85" t="s">
        <v>15468</v>
      </c>
      <c r="C936" s="87" t="s">
        <v>151</v>
      </c>
      <c r="D936" s="84" t="s">
        <v>15415</v>
      </c>
      <c r="E936" s="86">
        <v>630</v>
      </c>
      <c r="F936" s="85" t="s">
        <v>14567</v>
      </c>
    </row>
    <row r="937" spans="1:6" ht="25.5" x14ac:dyDescent="0.2">
      <c r="A937" s="86" t="s">
        <v>15471</v>
      </c>
      <c r="B937" s="85" t="s">
        <v>15470</v>
      </c>
      <c r="C937" s="87" t="s">
        <v>151</v>
      </c>
      <c r="D937" s="84" t="s">
        <v>15415</v>
      </c>
      <c r="E937" s="86">
        <v>1050</v>
      </c>
      <c r="F937" s="85" t="s">
        <v>14567</v>
      </c>
    </row>
    <row r="938" spans="1:6" ht="38.25" x14ac:dyDescent="0.2">
      <c r="A938" s="86" t="s">
        <v>15473</v>
      </c>
      <c r="B938" s="85" t="s">
        <v>15472</v>
      </c>
      <c r="C938" s="87" t="s">
        <v>151</v>
      </c>
      <c r="D938" s="84" t="s">
        <v>15415</v>
      </c>
      <c r="E938" s="86">
        <v>1250</v>
      </c>
      <c r="F938" s="85" t="s">
        <v>14527</v>
      </c>
    </row>
    <row r="939" spans="1:6" ht="25.5" x14ac:dyDescent="0.2">
      <c r="A939" s="86" t="s">
        <v>15475</v>
      </c>
      <c r="B939" s="85" t="s">
        <v>15474</v>
      </c>
      <c r="C939" s="87" t="s">
        <v>151</v>
      </c>
      <c r="D939" s="84" t="s">
        <v>15415</v>
      </c>
      <c r="E939" s="86">
        <v>1250</v>
      </c>
      <c r="F939" s="85" t="s">
        <v>14527</v>
      </c>
    </row>
    <row r="940" spans="1:6" ht="242.25" x14ac:dyDescent="0.2">
      <c r="A940" s="86" t="s">
        <v>15478</v>
      </c>
      <c r="B940" s="85" t="s">
        <v>15476</v>
      </c>
      <c r="C940" s="87" t="s">
        <v>149</v>
      </c>
      <c r="D940" s="84" t="s">
        <v>15415</v>
      </c>
      <c r="E940" s="86">
        <v>1080</v>
      </c>
      <c r="F940" s="85" t="s">
        <v>15477</v>
      </c>
    </row>
    <row r="941" spans="1:6" ht="204" x14ac:dyDescent="0.2">
      <c r="A941" s="86" t="s">
        <v>15481</v>
      </c>
      <c r="B941" s="85" t="s">
        <v>15479</v>
      </c>
      <c r="C941" s="87" t="s">
        <v>149</v>
      </c>
      <c r="D941" s="84" t="s">
        <v>15415</v>
      </c>
      <c r="E941" s="86">
        <v>1800</v>
      </c>
      <c r="F941" s="85" t="s">
        <v>15480</v>
      </c>
    </row>
    <row r="942" spans="1:6" ht="242.25" x14ac:dyDescent="0.2">
      <c r="A942" s="86" t="s">
        <v>15484</v>
      </c>
      <c r="B942" s="85" t="s">
        <v>15482</v>
      </c>
      <c r="C942" s="87" t="s">
        <v>149</v>
      </c>
      <c r="D942" s="84" t="s">
        <v>15415</v>
      </c>
      <c r="E942" s="86">
        <v>10800</v>
      </c>
      <c r="F942" s="85" t="s">
        <v>15483</v>
      </c>
    </row>
    <row r="943" spans="1:6" ht="204" x14ac:dyDescent="0.2">
      <c r="A943" s="86" t="s">
        <v>15487</v>
      </c>
      <c r="B943" s="85" t="s">
        <v>15485</v>
      </c>
      <c r="C943" s="87" t="s">
        <v>149</v>
      </c>
      <c r="D943" s="84" t="s">
        <v>15415</v>
      </c>
      <c r="E943" s="86">
        <v>18000</v>
      </c>
      <c r="F943" s="85" t="s">
        <v>15486</v>
      </c>
    </row>
    <row r="944" spans="1:6" ht="242.25" x14ac:dyDescent="0.2">
      <c r="A944" s="86" t="s">
        <v>15490</v>
      </c>
      <c r="B944" s="85" t="s">
        <v>15488</v>
      </c>
      <c r="C944" s="87" t="s">
        <v>149</v>
      </c>
      <c r="D944" s="84" t="s">
        <v>15415</v>
      </c>
      <c r="E944" s="86">
        <v>2460</v>
      </c>
      <c r="F944" s="85" t="s">
        <v>15489</v>
      </c>
    </row>
    <row r="945" spans="1:6" ht="204" x14ac:dyDescent="0.2">
      <c r="A945" s="86" t="s">
        <v>15493</v>
      </c>
      <c r="B945" s="85" t="s">
        <v>15491</v>
      </c>
      <c r="C945" s="87" t="s">
        <v>149</v>
      </c>
      <c r="D945" s="84" t="s">
        <v>15415</v>
      </c>
      <c r="E945" s="86">
        <v>4100</v>
      </c>
      <c r="F945" s="85" t="s">
        <v>15492</v>
      </c>
    </row>
    <row r="946" spans="1:6" ht="242.25" x14ac:dyDescent="0.2">
      <c r="A946" s="86" t="s">
        <v>15496</v>
      </c>
      <c r="B946" s="85" t="s">
        <v>15494</v>
      </c>
      <c r="C946" s="87" t="s">
        <v>149</v>
      </c>
      <c r="D946" s="84" t="s">
        <v>15415</v>
      </c>
      <c r="E946" s="86">
        <v>24600</v>
      </c>
      <c r="F946" s="85" t="s">
        <v>15495</v>
      </c>
    </row>
    <row r="947" spans="1:6" ht="204" x14ac:dyDescent="0.2">
      <c r="A947" s="86" t="s">
        <v>15499</v>
      </c>
      <c r="B947" s="85" t="s">
        <v>15497</v>
      </c>
      <c r="C947" s="87" t="s">
        <v>149</v>
      </c>
      <c r="D947" s="84" t="s">
        <v>15415</v>
      </c>
      <c r="E947" s="86">
        <v>41000</v>
      </c>
      <c r="F947" s="85" t="s">
        <v>15498</v>
      </c>
    </row>
    <row r="948" spans="1:6" ht="242.25" x14ac:dyDescent="0.2">
      <c r="A948" s="86" t="s">
        <v>15501</v>
      </c>
      <c r="B948" s="85" t="s">
        <v>15500</v>
      </c>
      <c r="C948" s="87" t="s">
        <v>149</v>
      </c>
      <c r="D948" s="84" t="s">
        <v>15415</v>
      </c>
      <c r="E948" s="86">
        <v>4620</v>
      </c>
      <c r="F948" s="85" t="s">
        <v>15489</v>
      </c>
    </row>
    <row r="949" spans="1:6" ht="204" x14ac:dyDescent="0.2">
      <c r="A949" s="86" t="s">
        <v>15503</v>
      </c>
      <c r="B949" s="85" t="s">
        <v>15502</v>
      </c>
      <c r="C949" s="87" t="s">
        <v>149</v>
      </c>
      <c r="D949" s="84" t="s">
        <v>15415</v>
      </c>
      <c r="E949" s="86">
        <v>7700</v>
      </c>
      <c r="F949" s="85" t="s">
        <v>15492</v>
      </c>
    </row>
    <row r="950" spans="1:6" ht="242.25" x14ac:dyDescent="0.2">
      <c r="A950" s="86" t="s">
        <v>15505</v>
      </c>
      <c r="B950" s="85" t="s">
        <v>15504</v>
      </c>
      <c r="C950" s="87" t="s">
        <v>149</v>
      </c>
      <c r="D950" s="84" t="s">
        <v>15415</v>
      </c>
      <c r="E950" s="86">
        <v>46200</v>
      </c>
      <c r="F950" s="85" t="s">
        <v>15495</v>
      </c>
    </row>
    <row r="951" spans="1:6" ht="204" x14ac:dyDescent="0.2">
      <c r="A951" s="86" t="s">
        <v>15507</v>
      </c>
      <c r="B951" s="85" t="s">
        <v>15506</v>
      </c>
      <c r="C951" s="87" t="s">
        <v>149</v>
      </c>
      <c r="D951" s="84" t="s">
        <v>15415</v>
      </c>
      <c r="E951" s="86">
        <v>77000</v>
      </c>
      <c r="F951" s="85" t="s">
        <v>15498</v>
      </c>
    </row>
    <row r="952" spans="1:6" ht="114.75" x14ac:dyDescent="0.2">
      <c r="A952" s="86" t="s">
        <v>15510</v>
      </c>
      <c r="B952" s="85" t="s">
        <v>15508</v>
      </c>
      <c r="C952" s="87" t="s">
        <v>151</v>
      </c>
      <c r="D952" s="84" t="s">
        <v>15415</v>
      </c>
      <c r="E952" s="86">
        <v>232.5</v>
      </c>
      <c r="F952" s="85" t="s">
        <v>15509</v>
      </c>
    </row>
    <row r="953" spans="1:6" ht="89.25" x14ac:dyDescent="0.2">
      <c r="A953" s="86" t="s">
        <v>15513</v>
      </c>
      <c r="B953" s="85" t="s">
        <v>15511</v>
      </c>
      <c r="C953" s="87" t="s">
        <v>151</v>
      </c>
      <c r="D953" s="84" t="s">
        <v>15415</v>
      </c>
      <c r="E953" s="86">
        <v>232.5</v>
      </c>
      <c r="F953" s="85" t="s">
        <v>15512</v>
      </c>
    </row>
    <row r="954" spans="1:6" ht="102" x14ac:dyDescent="0.2">
      <c r="A954" s="86" t="s">
        <v>15516</v>
      </c>
      <c r="B954" s="85" t="s">
        <v>15514</v>
      </c>
      <c r="C954" s="87" t="s">
        <v>151</v>
      </c>
      <c r="D954" s="84" t="s">
        <v>15415</v>
      </c>
      <c r="E954" s="86">
        <v>3682.8</v>
      </c>
      <c r="F954" s="85" t="s">
        <v>15515</v>
      </c>
    </row>
    <row r="955" spans="1:6" ht="63.75" x14ac:dyDescent="0.2">
      <c r="A955" s="86" t="s">
        <v>15519</v>
      </c>
      <c r="B955" s="85" t="s">
        <v>15517</v>
      </c>
      <c r="C955" s="87" t="s">
        <v>151</v>
      </c>
      <c r="D955" s="84" t="s">
        <v>15415</v>
      </c>
      <c r="E955" s="86">
        <v>3682.8</v>
      </c>
      <c r="F955" s="85" t="s">
        <v>15518</v>
      </c>
    </row>
    <row r="956" spans="1:6" ht="242.25" x14ac:dyDescent="0.2">
      <c r="A956" s="86" t="s">
        <v>15522</v>
      </c>
      <c r="B956" s="85" t="s">
        <v>15520</v>
      </c>
      <c r="C956" s="87" t="s">
        <v>149</v>
      </c>
      <c r="D956" s="84" t="s">
        <v>15415</v>
      </c>
      <c r="E956" s="86">
        <v>2950</v>
      </c>
      <c r="F956" s="85" t="s">
        <v>15521</v>
      </c>
    </row>
    <row r="957" spans="1:6" ht="204" x14ac:dyDescent="0.2">
      <c r="A957" s="86" t="s">
        <v>15525</v>
      </c>
      <c r="B957" s="85" t="s">
        <v>15523</v>
      </c>
      <c r="C957" s="87" t="s">
        <v>149</v>
      </c>
      <c r="D957" s="84" t="s">
        <v>15415</v>
      </c>
      <c r="E957" s="86">
        <v>4900</v>
      </c>
      <c r="F957" s="85" t="s">
        <v>15524</v>
      </c>
    </row>
    <row r="958" spans="1:6" ht="102" x14ac:dyDescent="0.2">
      <c r="A958" s="86" t="s">
        <v>15527</v>
      </c>
      <c r="B958" s="85" t="s">
        <v>15526</v>
      </c>
      <c r="C958" s="87" t="s">
        <v>151</v>
      </c>
      <c r="D958" s="84" t="s">
        <v>15415</v>
      </c>
      <c r="E958" s="86">
        <v>1395</v>
      </c>
      <c r="F958" s="85" t="s">
        <v>15515</v>
      </c>
    </row>
    <row r="959" spans="1:6" ht="63.75" x14ac:dyDescent="0.2">
      <c r="A959" s="86" t="s">
        <v>15529</v>
      </c>
      <c r="B959" s="85" t="s">
        <v>15528</v>
      </c>
      <c r="C959" s="87" t="s">
        <v>151</v>
      </c>
      <c r="D959" s="84" t="s">
        <v>15415</v>
      </c>
      <c r="E959" s="86">
        <v>1395</v>
      </c>
      <c r="F959" s="85" t="s">
        <v>15518</v>
      </c>
    </row>
    <row r="960" spans="1:6" ht="114.75" x14ac:dyDescent="0.2">
      <c r="A960" s="86" t="s">
        <v>15531</v>
      </c>
      <c r="B960" s="85" t="s">
        <v>15530</v>
      </c>
      <c r="C960" s="87" t="s">
        <v>151</v>
      </c>
      <c r="D960" s="84" t="s">
        <v>15415</v>
      </c>
      <c r="E960" s="86">
        <v>2325</v>
      </c>
      <c r="F960" s="85" t="s">
        <v>15509</v>
      </c>
    </row>
    <row r="961" spans="1:6" ht="89.25" x14ac:dyDescent="0.2">
      <c r="A961" s="86" t="s">
        <v>15533</v>
      </c>
      <c r="B961" s="85" t="s">
        <v>15532</v>
      </c>
      <c r="C961" s="87" t="s">
        <v>151</v>
      </c>
      <c r="D961" s="84" t="s">
        <v>15415</v>
      </c>
      <c r="E961" s="86">
        <v>2325</v>
      </c>
      <c r="F961" s="85" t="s">
        <v>15512</v>
      </c>
    </row>
    <row r="962" spans="1:6" ht="102" x14ac:dyDescent="0.2">
      <c r="A962" s="86" t="s">
        <v>15535</v>
      </c>
      <c r="B962" s="85" t="s">
        <v>15534</v>
      </c>
      <c r="C962" s="87" t="s">
        <v>151</v>
      </c>
      <c r="D962" s="84" t="s">
        <v>15415</v>
      </c>
      <c r="E962" s="86">
        <v>36828</v>
      </c>
      <c r="F962" s="85" t="s">
        <v>15515</v>
      </c>
    </row>
    <row r="963" spans="1:6" ht="63.75" x14ac:dyDescent="0.2">
      <c r="A963" s="86" t="s">
        <v>15537</v>
      </c>
      <c r="B963" s="85" t="s">
        <v>15536</v>
      </c>
      <c r="C963" s="87" t="s">
        <v>151</v>
      </c>
      <c r="D963" s="84" t="s">
        <v>15415</v>
      </c>
      <c r="E963" s="86">
        <v>36828</v>
      </c>
      <c r="F963" s="85" t="s">
        <v>15518</v>
      </c>
    </row>
    <row r="964" spans="1:6" ht="242.25" x14ac:dyDescent="0.2">
      <c r="A964" s="86" t="s">
        <v>15540</v>
      </c>
      <c r="B964" s="85" t="s">
        <v>15538</v>
      </c>
      <c r="C964" s="87" t="s">
        <v>149</v>
      </c>
      <c r="D964" s="84" t="s">
        <v>15415</v>
      </c>
      <c r="E964" s="86">
        <v>29500</v>
      </c>
      <c r="F964" s="85" t="s">
        <v>15539</v>
      </c>
    </row>
    <row r="965" spans="1:6" ht="204" x14ac:dyDescent="0.2">
      <c r="A965" s="86" t="s">
        <v>15543</v>
      </c>
      <c r="B965" s="85" t="s">
        <v>15541</v>
      </c>
      <c r="C965" s="87" t="s">
        <v>149</v>
      </c>
      <c r="D965" s="84" t="s">
        <v>15415</v>
      </c>
      <c r="E965" s="86">
        <v>49000</v>
      </c>
      <c r="F965" s="85" t="s">
        <v>15542</v>
      </c>
    </row>
    <row r="966" spans="1:6" ht="102" x14ac:dyDescent="0.2">
      <c r="A966" s="86" t="s">
        <v>15545</v>
      </c>
      <c r="B966" s="85" t="s">
        <v>15544</v>
      </c>
      <c r="C966" s="87" t="s">
        <v>151</v>
      </c>
      <c r="D966" s="84" t="s">
        <v>15415</v>
      </c>
      <c r="E966" s="86">
        <v>13950</v>
      </c>
      <c r="F966" s="85" t="s">
        <v>15515</v>
      </c>
    </row>
    <row r="967" spans="1:6" ht="63.75" x14ac:dyDescent="0.2">
      <c r="A967" s="86" t="s">
        <v>15547</v>
      </c>
      <c r="B967" s="85" t="s">
        <v>15546</v>
      </c>
      <c r="C967" s="87" t="s">
        <v>151</v>
      </c>
      <c r="D967" s="84" t="s">
        <v>15415</v>
      </c>
      <c r="E967" s="86">
        <v>13950</v>
      </c>
      <c r="F967" s="85" t="s">
        <v>15518</v>
      </c>
    </row>
    <row r="968" spans="1:6" ht="114.75" x14ac:dyDescent="0.2">
      <c r="A968" s="86" t="s">
        <v>15549</v>
      </c>
      <c r="B968" s="85" t="s">
        <v>15548</v>
      </c>
      <c r="C968" s="87" t="s">
        <v>151</v>
      </c>
      <c r="D968" s="84" t="s">
        <v>15415</v>
      </c>
      <c r="E968" s="86">
        <v>465</v>
      </c>
      <c r="F968" s="85" t="s">
        <v>15509</v>
      </c>
    </row>
    <row r="969" spans="1:6" ht="89.25" x14ac:dyDescent="0.2">
      <c r="A969" s="86" t="s">
        <v>15551</v>
      </c>
      <c r="B969" s="85" t="s">
        <v>15550</v>
      </c>
      <c r="C969" s="87" t="s">
        <v>151</v>
      </c>
      <c r="D969" s="84" t="s">
        <v>15415</v>
      </c>
      <c r="E969" s="86">
        <v>465</v>
      </c>
      <c r="F969" s="85" t="s">
        <v>15512</v>
      </c>
    </row>
    <row r="970" spans="1:6" ht="114.75" x14ac:dyDescent="0.2">
      <c r="A970" s="86" t="s">
        <v>15554</v>
      </c>
      <c r="B970" s="85" t="s">
        <v>15552</v>
      </c>
      <c r="C970" s="87" t="s">
        <v>151</v>
      </c>
      <c r="D970" s="84" t="s">
        <v>15415</v>
      </c>
      <c r="E970" s="86">
        <v>7365.6</v>
      </c>
      <c r="F970" s="85" t="s">
        <v>15553</v>
      </c>
    </row>
    <row r="971" spans="1:6" ht="76.5" x14ac:dyDescent="0.2">
      <c r="A971" s="86" t="s">
        <v>15557</v>
      </c>
      <c r="B971" s="85" t="s">
        <v>15555</v>
      </c>
      <c r="C971" s="87" t="s">
        <v>151</v>
      </c>
      <c r="D971" s="84" t="s">
        <v>15415</v>
      </c>
      <c r="E971" s="86">
        <v>7365.6</v>
      </c>
      <c r="F971" s="85" t="s">
        <v>15556</v>
      </c>
    </row>
    <row r="972" spans="1:6" ht="114.75" x14ac:dyDescent="0.2">
      <c r="A972" s="86" t="s">
        <v>15559</v>
      </c>
      <c r="B972" s="85" t="s">
        <v>15558</v>
      </c>
      <c r="C972" s="87" t="s">
        <v>151</v>
      </c>
      <c r="D972" s="84" t="s">
        <v>15415</v>
      </c>
      <c r="E972" s="86">
        <v>2790</v>
      </c>
      <c r="F972" s="85" t="s">
        <v>15553</v>
      </c>
    </row>
    <row r="973" spans="1:6" ht="76.5" x14ac:dyDescent="0.2">
      <c r="A973" s="86" t="s">
        <v>15561</v>
      </c>
      <c r="B973" s="85" t="s">
        <v>15560</v>
      </c>
      <c r="C973" s="87" t="s">
        <v>151</v>
      </c>
      <c r="D973" s="84" t="s">
        <v>15415</v>
      </c>
      <c r="E973" s="86">
        <v>2790</v>
      </c>
      <c r="F973" s="85" t="s">
        <v>15556</v>
      </c>
    </row>
    <row r="974" spans="1:6" ht="114.75" x14ac:dyDescent="0.2">
      <c r="A974" s="86" t="s">
        <v>15563</v>
      </c>
      <c r="B974" s="85" t="s">
        <v>15562</v>
      </c>
      <c r="C974" s="87" t="s">
        <v>151</v>
      </c>
      <c r="D974" s="84" t="s">
        <v>15415</v>
      </c>
      <c r="E974" s="86">
        <v>4650</v>
      </c>
      <c r="F974" s="85" t="s">
        <v>15509</v>
      </c>
    </row>
    <row r="975" spans="1:6" ht="89.25" x14ac:dyDescent="0.2">
      <c r="A975" s="86" t="s">
        <v>15565</v>
      </c>
      <c r="B975" s="85" t="s">
        <v>15564</v>
      </c>
      <c r="C975" s="87" t="s">
        <v>151</v>
      </c>
      <c r="D975" s="84" t="s">
        <v>15415</v>
      </c>
      <c r="E975" s="86">
        <v>4650</v>
      </c>
      <c r="F975" s="85" t="s">
        <v>15512</v>
      </c>
    </row>
    <row r="976" spans="1:6" ht="114.75" x14ac:dyDescent="0.2">
      <c r="A976" s="86" t="s">
        <v>15567</v>
      </c>
      <c r="B976" s="85" t="s">
        <v>15566</v>
      </c>
      <c r="C976" s="87" t="s">
        <v>151</v>
      </c>
      <c r="D976" s="84" t="s">
        <v>15415</v>
      </c>
      <c r="E976" s="86">
        <v>73656</v>
      </c>
      <c r="F976" s="85" t="s">
        <v>15553</v>
      </c>
    </row>
    <row r="977" spans="1:6" ht="76.5" x14ac:dyDescent="0.2">
      <c r="A977" s="86" t="s">
        <v>15569</v>
      </c>
      <c r="B977" s="85" t="s">
        <v>15568</v>
      </c>
      <c r="C977" s="87" t="s">
        <v>151</v>
      </c>
      <c r="D977" s="84" t="s">
        <v>15415</v>
      </c>
      <c r="E977" s="86">
        <v>73656</v>
      </c>
      <c r="F977" s="85" t="s">
        <v>15556</v>
      </c>
    </row>
    <row r="978" spans="1:6" ht="114.75" x14ac:dyDescent="0.2">
      <c r="A978" s="86" t="s">
        <v>15571</v>
      </c>
      <c r="B978" s="85" t="s">
        <v>15570</v>
      </c>
      <c r="C978" s="87" t="s">
        <v>151</v>
      </c>
      <c r="D978" s="84" t="s">
        <v>15415</v>
      </c>
      <c r="E978" s="86">
        <v>27900</v>
      </c>
      <c r="F978" s="85" t="s">
        <v>15553</v>
      </c>
    </row>
    <row r="979" spans="1:6" ht="76.5" x14ac:dyDescent="0.2">
      <c r="A979" s="86" t="s">
        <v>15573</v>
      </c>
      <c r="B979" s="85" t="s">
        <v>15572</v>
      </c>
      <c r="C979" s="87" t="s">
        <v>151</v>
      </c>
      <c r="D979" s="84" t="s">
        <v>15415</v>
      </c>
      <c r="E979" s="86">
        <v>27900</v>
      </c>
      <c r="F979" s="85" t="s">
        <v>15556</v>
      </c>
    </row>
    <row r="980" spans="1:6" ht="63.75" x14ac:dyDescent="0.2">
      <c r="A980" s="86" t="s">
        <v>15576</v>
      </c>
      <c r="B980" s="85" t="s">
        <v>15575</v>
      </c>
      <c r="C980" s="87" t="s">
        <v>151</v>
      </c>
      <c r="D980" s="84" t="s">
        <v>15574</v>
      </c>
      <c r="E980" s="86">
        <v>2520</v>
      </c>
      <c r="F980" s="85" t="s">
        <v>14825</v>
      </c>
    </row>
    <row r="981" spans="1:6" ht="51" x14ac:dyDescent="0.2">
      <c r="A981" s="86" t="s">
        <v>15578</v>
      </c>
      <c r="B981" s="85" t="s">
        <v>15577</v>
      </c>
      <c r="C981" s="87" t="s">
        <v>151</v>
      </c>
      <c r="D981" s="84" t="s">
        <v>15574</v>
      </c>
      <c r="E981" s="86">
        <v>5000</v>
      </c>
      <c r="F981" s="85" t="s">
        <v>14830</v>
      </c>
    </row>
    <row r="982" spans="1:6" ht="25.5" x14ac:dyDescent="0.2">
      <c r="A982" s="86" t="s">
        <v>15580</v>
      </c>
      <c r="B982" s="85" t="s">
        <v>15579</v>
      </c>
      <c r="C982" s="87" t="s">
        <v>151</v>
      </c>
      <c r="D982" s="84" t="s">
        <v>15574</v>
      </c>
      <c r="E982" s="86">
        <v>4200</v>
      </c>
      <c r="F982" s="85" t="s">
        <v>14567</v>
      </c>
    </row>
    <row r="983" spans="1:6" ht="38.25" x14ac:dyDescent="0.2">
      <c r="A983" s="86" t="s">
        <v>15582</v>
      </c>
      <c r="B983" s="85" t="s">
        <v>15581</v>
      </c>
      <c r="C983" s="87" t="s">
        <v>151</v>
      </c>
      <c r="D983" s="84" t="s">
        <v>15574</v>
      </c>
      <c r="E983" s="86">
        <v>5000</v>
      </c>
      <c r="F983" s="85" t="s">
        <v>14527</v>
      </c>
    </row>
    <row r="984" spans="1:6" ht="63.75" x14ac:dyDescent="0.2">
      <c r="A984" s="86" t="s">
        <v>15584</v>
      </c>
      <c r="B984" s="85" t="s">
        <v>15583</v>
      </c>
      <c r="C984" s="87" t="s">
        <v>151</v>
      </c>
      <c r="D984" s="84" t="s">
        <v>15574</v>
      </c>
      <c r="E984" s="86">
        <v>31</v>
      </c>
      <c r="F984" s="85" t="s">
        <v>14825</v>
      </c>
    </row>
    <row r="985" spans="1:6" ht="51" x14ac:dyDescent="0.2">
      <c r="A985" s="86" t="s">
        <v>15586</v>
      </c>
      <c r="B985" s="85" t="s">
        <v>15585</v>
      </c>
      <c r="C985" s="87" t="s">
        <v>151</v>
      </c>
      <c r="D985" s="84" t="s">
        <v>15574</v>
      </c>
      <c r="E985" s="86">
        <v>61</v>
      </c>
      <c r="F985" s="85" t="s">
        <v>14830</v>
      </c>
    </row>
    <row r="986" spans="1:6" ht="25.5" x14ac:dyDescent="0.2">
      <c r="A986" s="86" t="s">
        <v>15588</v>
      </c>
      <c r="B986" s="85" t="s">
        <v>15587</v>
      </c>
      <c r="C986" s="87" t="s">
        <v>151</v>
      </c>
      <c r="D986" s="84" t="s">
        <v>15574</v>
      </c>
      <c r="E986" s="86">
        <v>51</v>
      </c>
      <c r="F986" s="85" t="s">
        <v>14567</v>
      </c>
    </row>
    <row r="987" spans="1:6" ht="38.25" x14ac:dyDescent="0.2">
      <c r="A987" s="86" t="s">
        <v>15590</v>
      </c>
      <c r="B987" s="85" t="s">
        <v>15589</v>
      </c>
      <c r="C987" s="87" t="s">
        <v>151</v>
      </c>
      <c r="D987" s="84" t="s">
        <v>15574</v>
      </c>
      <c r="E987" s="86">
        <v>61</v>
      </c>
      <c r="F987" s="85" t="s">
        <v>14527</v>
      </c>
    </row>
    <row r="988" spans="1:6" ht="63.75" x14ac:dyDescent="0.2">
      <c r="A988" s="86" t="s">
        <v>15592</v>
      </c>
      <c r="B988" s="85" t="s">
        <v>15591</v>
      </c>
      <c r="C988" s="87" t="s">
        <v>151</v>
      </c>
      <c r="D988" s="84" t="s">
        <v>15574</v>
      </c>
      <c r="E988" s="86">
        <v>473</v>
      </c>
      <c r="F988" s="85" t="s">
        <v>14825</v>
      </c>
    </row>
    <row r="989" spans="1:6" ht="51" x14ac:dyDescent="0.2">
      <c r="A989" s="86" t="s">
        <v>15594</v>
      </c>
      <c r="B989" s="85" t="s">
        <v>15593</v>
      </c>
      <c r="C989" s="87" t="s">
        <v>151</v>
      </c>
      <c r="D989" s="84" t="s">
        <v>15574</v>
      </c>
      <c r="E989" s="86">
        <v>938</v>
      </c>
      <c r="F989" s="85" t="s">
        <v>14830</v>
      </c>
    </row>
    <row r="990" spans="1:6" ht="25.5" x14ac:dyDescent="0.2">
      <c r="A990" s="86" t="s">
        <v>15596</v>
      </c>
      <c r="B990" s="85" t="s">
        <v>15595</v>
      </c>
      <c r="C990" s="87" t="s">
        <v>151</v>
      </c>
      <c r="D990" s="84" t="s">
        <v>15574</v>
      </c>
      <c r="E990" s="86">
        <v>788</v>
      </c>
      <c r="F990" s="85" t="s">
        <v>14567</v>
      </c>
    </row>
    <row r="991" spans="1:6" ht="25.5" x14ac:dyDescent="0.2">
      <c r="A991" s="86" t="s">
        <v>15598</v>
      </c>
      <c r="B991" s="85" t="s">
        <v>15597</v>
      </c>
      <c r="C991" s="87" t="s">
        <v>151</v>
      </c>
      <c r="D991" s="84" t="s">
        <v>15574</v>
      </c>
      <c r="E991" s="86">
        <v>938</v>
      </c>
      <c r="F991" s="85" t="s">
        <v>14527</v>
      </c>
    </row>
    <row r="992" spans="1:6" ht="63.75" x14ac:dyDescent="0.2">
      <c r="A992" s="86" t="s">
        <v>15600</v>
      </c>
      <c r="B992" s="85" t="s">
        <v>15599</v>
      </c>
      <c r="C992" s="87" t="s">
        <v>151</v>
      </c>
      <c r="D992" s="84" t="s">
        <v>15574</v>
      </c>
      <c r="E992" s="86">
        <v>158</v>
      </c>
      <c r="F992" s="85" t="s">
        <v>14577</v>
      </c>
    </row>
    <row r="993" spans="1:6" ht="51" x14ac:dyDescent="0.2">
      <c r="A993" s="86" t="s">
        <v>15602</v>
      </c>
      <c r="B993" s="85" t="s">
        <v>15601</v>
      </c>
      <c r="C993" s="87" t="s">
        <v>151</v>
      </c>
      <c r="D993" s="84" t="s">
        <v>15574</v>
      </c>
      <c r="E993" s="86">
        <v>313</v>
      </c>
      <c r="F993" s="85" t="s">
        <v>14522</v>
      </c>
    </row>
    <row r="994" spans="1:6" ht="25.5" x14ac:dyDescent="0.2">
      <c r="A994" s="86" t="s">
        <v>15604</v>
      </c>
      <c r="B994" s="85" t="s">
        <v>15603</v>
      </c>
      <c r="C994" s="87" t="s">
        <v>151</v>
      </c>
      <c r="D994" s="84" t="s">
        <v>15574</v>
      </c>
      <c r="E994" s="86">
        <v>263</v>
      </c>
      <c r="F994" s="85" t="s">
        <v>14567</v>
      </c>
    </row>
    <row r="995" spans="1:6" ht="25.5" x14ac:dyDescent="0.2">
      <c r="A995" s="86" t="s">
        <v>15606</v>
      </c>
      <c r="B995" s="85" t="s">
        <v>15605</v>
      </c>
      <c r="C995" s="87" t="s">
        <v>151</v>
      </c>
      <c r="D995" s="84" t="s">
        <v>15574</v>
      </c>
      <c r="E995" s="86">
        <v>313</v>
      </c>
      <c r="F995" s="85" t="s">
        <v>14527</v>
      </c>
    </row>
    <row r="996" spans="1:6" ht="25.5" x14ac:dyDescent="0.2">
      <c r="A996" s="86" t="s">
        <v>15604</v>
      </c>
      <c r="B996" s="85" t="s">
        <v>15603</v>
      </c>
      <c r="C996" s="87" t="s">
        <v>151</v>
      </c>
      <c r="D996" s="84" t="s">
        <v>15574</v>
      </c>
      <c r="E996" s="86">
        <v>263</v>
      </c>
      <c r="F996" s="85" t="s">
        <v>14567</v>
      </c>
    </row>
    <row r="997" spans="1:6" ht="25.5" x14ac:dyDescent="0.2">
      <c r="A997" s="86" t="s">
        <v>15606</v>
      </c>
      <c r="B997" s="85" t="s">
        <v>15605</v>
      </c>
      <c r="C997" s="87" t="s">
        <v>151</v>
      </c>
      <c r="D997" s="84" t="s">
        <v>15574</v>
      </c>
      <c r="E997" s="86">
        <v>313</v>
      </c>
      <c r="F997" s="85" t="s">
        <v>14527</v>
      </c>
    </row>
    <row r="998" spans="1:6" ht="38.25" x14ac:dyDescent="0.2">
      <c r="A998" s="86" t="s">
        <v>15608</v>
      </c>
      <c r="B998" s="85" t="s">
        <v>15607</v>
      </c>
      <c r="C998" s="87" t="s">
        <v>151</v>
      </c>
      <c r="D998" s="84" t="s">
        <v>15574</v>
      </c>
      <c r="E998" s="86">
        <v>6144</v>
      </c>
      <c r="F998" s="85" t="s">
        <v>14567</v>
      </c>
    </row>
    <row r="999" spans="1:6" ht="38.25" x14ac:dyDescent="0.2">
      <c r="A999" s="86" t="s">
        <v>15610</v>
      </c>
      <c r="B999" s="85" t="s">
        <v>15609</v>
      </c>
      <c r="C999" s="87" t="s">
        <v>151</v>
      </c>
      <c r="D999" s="84" t="s">
        <v>15574</v>
      </c>
      <c r="E999" s="86">
        <v>7314</v>
      </c>
      <c r="F999" s="85" t="s">
        <v>14527</v>
      </c>
    </row>
    <row r="1000" spans="1:6" ht="63.75" x14ac:dyDescent="0.2">
      <c r="A1000" s="86" t="s">
        <v>15612</v>
      </c>
      <c r="B1000" s="85" t="s">
        <v>15611</v>
      </c>
      <c r="C1000" s="87" t="s">
        <v>151</v>
      </c>
      <c r="D1000" s="84" t="s">
        <v>15574</v>
      </c>
      <c r="E1000" s="86">
        <v>2804</v>
      </c>
      <c r="F1000" s="85" t="s">
        <v>14577</v>
      </c>
    </row>
    <row r="1001" spans="1:6" ht="51" x14ac:dyDescent="0.2">
      <c r="A1001" s="86" t="s">
        <v>15614</v>
      </c>
      <c r="B1001" s="85" t="s">
        <v>15613</v>
      </c>
      <c r="C1001" s="87" t="s">
        <v>151</v>
      </c>
      <c r="D1001" s="84" t="s">
        <v>15574</v>
      </c>
      <c r="E1001" s="86">
        <v>5564</v>
      </c>
      <c r="F1001" s="85" t="s">
        <v>14522</v>
      </c>
    </row>
    <row r="1002" spans="1:6" ht="63.75" x14ac:dyDescent="0.2">
      <c r="A1002" s="86" t="s">
        <v>15612</v>
      </c>
      <c r="B1002" s="85" t="s">
        <v>15611</v>
      </c>
      <c r="C1002" s="87" t="s">
        <v>151</v>
      </c>
      <c r="D1002" s="84" t="s">
        <v>15574</v>
      </c>
      <c r="E1002" s="86">
        <v>2804</v>
      </c>
      <c r="F1002" s="85" t="s">
        <v>14577</v>
      </c>
    </row>
    <row r="1003" spans="1:6" ht="51" x14ac:dyDescent="0.2">
      <c r="A1003" s="86" t="s">
        <v>15614</v>
      </c>
      <c r="B1003" s="85" t="s">
        <v>15613</v>
      </c>
      <c r="C1003" s="87" t="s">
        <v>151</v>
      </c>
      <c r="D1003" s="84" t="s">
        <v>15574</v>
      </c>
      <c r="E1003" s="86">
        <v>5564</v>
      </c>
      <c r="F1003" s="85" t="s">
        <v>14522</v>
      </c>
    </row>
    <row r="1004" spans="1:6" ht="38.25" x14ac:dyDescent="0.2">
      <c r="A1004" s="86" t="s">
        <v>15616</v>
      </c>
      <c r="B1004" s="85" t="s">
        <v>15615</v>
      </c>
      <c r="C1004" s="87" t="s">
        <v>151</v>
      </c>
      <c r="D1004" s="84" t="s">
        <v>15574</v>
      </c>
      <c r="E1004" s="86">
        <v>4674</v>
      </c>
      <c r="F1004" s="85" t="s">
        <v>14567</v>
      </c>
    </row>
    <row r="1005" spans="1:6" ht="38.25" x14ac:dyDescent="0.2">
      <c r="A1005" s="86" t="s">
        <v>15618</v>
      </c>
      <c r="B1005" s="85" t="s">
        <v>15617</v>
      </c>
      <c r="C1005" s="87" t="s">
        <v>151</v>
      </c>
      <c r="D1005" s="84" t="s">
        <v>15574</v>
      </c>
      <c r="E1005" s="86">
        <v>5564</v>
      </c>
      <c r="F1005" s="85" t="s">
        <v>14527</v>
      </c>
    </row>
    <row r="1006" spans="1:6" ht="38.25" x14ac:dyDescent="0.2">
      <c r="A1006" s="86" t="s">
        <v>15616</v>
      </c>
      <c r="B1006" s="85" t="s">
        <v>15615</v>
      </c>
      <c r="C1006" s="87" t="s">
        <v>151</v>
      </c>
      <c r="D1006" s="84" t="s">
        <v>15574</v>
      </c>
      <c r="E1006" s="86">
        <v>4674</v>
      </c>
      <c r="F1006" s="85" t="s">
        <v>14567</v>
      </c>
    </row>
    <row r="1007" spans="1:6" ht="38.25" x14ac:dyDescent="0.2">
      <c r="A1007" s="86" t="s">
        <v>15618</v>
      </c>
      <c r="B1007" s="85" t="s">
        <v>15617</v>
      </c>
      <c r="C1007" s="87" t="s">
        <v>151</v>
      </c>
      <c r="D1007" s="84" t="s">
        <v>15574</v>
      </c>
      <c r="E1007" s="86">
        <v>5564</v>
      </c>
      <c r="F1007" s="85" t="s">
        <v>14527</v>
      </c>
    </row>
    <row r="1008" spans="1:6" ht="38.25" x14ac:dyDescent="0.2">
      <c r="A1008" s="86" t="s">
        <v>15616</v>
      </c>
      <c r="B1008" s="85" t="s">
        <v>15615</v>
      </c>
      <c r="C1008" s="87" t="s">
        <v>151</v>
      </c>
      <c r="D1008" s="84" t="s">
        <v>15574</v>
      </c>
      <c r="E1008" s="86">
        <v>4674</v>
      </c>
      <c r="F1008" s="85" t="s">
        <v>14567</v>
      </c>
    </row>
    <row r="1009" spans="1:6" ht="38.25" x14ac:dyDescent="0.2">
      <c r="A1009" s="86" t="s">
        <v>15618</v>
      </c>
      <c r="B1009" s="85" t="s">
        <v>15617</v>
      </c>
      <c r="C1009" s="87" t="s">
        <v>151</v>
      </c>
      <c r="D1009" s="84" t="s">
        <v>15574</v>
      </c>
      <c r="E1009" s="86">
        <v>5564</v>
      </c>
      <c r="F1009" s="85" t="s">
        <v>14527</v>
      </c>
    </row>
    <row r="1010" spans="1:6" ht="38.25" x14ac:dyDescent="0.2">
      <c r="A1010" s="86" t="s">
        <v>15620</v>
      </c>
      <c r="B1010" s="85" t="s">
        <v>15619</v>
      </c>
      <c r="C1010" s="87" t="s">
        <v>151</v>
      </c>
      <c r="D1010" s="84" t="s">
        <v>15574</v>
      </c>
      <c r="E1010" s="86">
        <v>8412</v>
      </c>
      <c r="F1010" s="85" t="s">
        <v>14567</v>
      </c>
    </row>
    <row r="1011" spans="1:6" ht="38.25" x14ac:dyDescent="0.2">
      <c r="A1011" s="86" t="s">
        <v>15622</v>
      </c>
      <c r="B1011" s="85" t="s">
        <v>15621</v>
      </c>
      <c r="C1011" s="87" t="s">
        <v>151</v>
      </c>
      <c r="D1011" s="84" t="s">
        <v>15574</v>
      </c>
      <c r="E1011" s="86">
        <v>16692</v>
      </c>
      <c r="F1011" s="85" t="s">
        <v>14527</v>
      </c>
    </row>
    <row r="1012" spans="1:6" ht="38.25" x14ac:dyDescent="0.2">
      <c r="A1012" s="86" t="s">
        <v>15620</v>
      </c>
      <c r="B1012" s="85" t="s">
        <v>15619</v>
      </c>
      <c r="C1012" s="87" t="s">
        <v>151</v>
      </c>
      <c r="D1012" s="84" t="s">
        <v>15574</v>
      </c>
      <c r="E1012" s="86">
        <v>8412</v>
      </c>
      <c r="F1012" s="85" t="s">
        <v>14567</v>
      </c>
    </row>
    <row r="1013" spans="1:6" ht="38.25" x14ac:dyDescent="0.2">
      <c r="A1013" s="86" t="s">
        <v>15622</v>
      </c>
      <c r="B1013" s="85" t="s">
        <v>15621</v>
      </c>
      <c r="C1013" s="87" t="s">
        <v>151</v>
      </c>
      <c r="D1013" s="84" t="s">
        <v>15574</v>
      </c>
      <c r="E1013" s="86">
        <v>16692</v>
      </c>
      <c r="F1013" s="85" t="s">
        <v>14527</v>
      </c>
    </row>
    <row r="1014" spans="1:6" ht="38.25" x14ac:dyDescent="0.2">
      <c r="A1014" s="86" t="s">
        <v>15624</v>
      </c>
      <c r="B1014" s="85" t="s">
        <v>15623</v>
      </c>
      <c r="C1014" s="87" t="s">
        <v>151</v>
      </c>
      <c r="D1014" s="84" t="s">
        <v>15574</v>
      </c>
      <c r="E1014" s="86">
        <v>14022</v>
      </c>
      <c r="F1014" s="85" t="s">
        <v>14567</v>
      </c>
    </row>
    <row r="1015" spans="1:6" ht="38.25" x14ac:dyDescent="0.2">
      <c r="A1015" s="86" t="s">
        <v>15626</v>
      </c>
      <c r="B1015" s="85" t="s">
        <v>15625</v>
      </c>
      <c r="C1015" s="87" t="s">
        <v>151</v>
      </c>
      <c r="D1015" s="84" t="s">
        <v>15574</v>
      </c>
      <c r="E1015" s="86">
        <v>16692</v>
      </c>
      <c r="F1015" s="85" t="s">
        <v>14527</v>
      </c>
    </row>
    <row r="1016" spans="1:6" ht="38.25" x14ac:dyDescent="0.2">
      <c r="A1016" s="86" t="s">
        <v>15624</v>
      </c>
      <c r="B1016" s="85" t="s">
        <v>15623</v>
      </c>
      <c r="C1016" s="87" t="s">
        <v>151</v>
      </c>
      <c r="D1016" s="84" t="s">
        <v>15574</v>
      </c>
      <c r="E1016" s="86">
        <v>14022</v>
      </c>
      <c r="F1016" s="85" t="s">
        <v>14567</v>
      </c>
    </row>
    <row r="1017" spans="1:6" ht="38.25" x14ac:dyDescent="0.2">
      <c r="A1017" s="86" t="s">
        <v>15626</v>
      </c>
      <c r="B1017" s="85" t="s">
        <v>15625</v>
      </c>
      <c r="C1017" s="87" t="s">
        <v>151</v>
      </c>
      <c r="D1017" s="84" t="s">
        <v>15574</v>
      </c>
      <c r="E1017" s="86">
        <v>16692</v>
      </c>
      <c r="F1017" s="85" t="s">
        <v>14527</v>
      </c>
    </row>
    <row r="1018" spans="1:6" ht="38.25" x14ac:dyDescent="0.2">
      <c r="A1018" s="86" t="s">
        <v>15624</v>
      </c>
      <c r="B1018" s="85" t="s">
        <v>15623</v>
      </c>
      <c r="C1018" s="87" t="s">
        <v>151</v>
      </c>
      <c r="D1018" s="84" t="s">
        <v>15574</v>
      </c>
      <c r="E1018" s="86">
        <v>14022</v>
      </c>
      <c r="F1018" s="85" t="s">
        <v>14567</v>
      </c>
    </row>
    <row r="1019" spans="1:6" ht="38.25" x14ac:dyDescent="0.2">
      <c r="A1019" s="86" t="s">
        <v>15626</v>
      </c>
      <c r="B1019" s="85" t="s">
        <v>15625</v>
      </c>
      <c r="C1019" s="87" t="s">
        <v>151</v>
      </c>
      <c r="D1019" s="84" t="s">
        <v>15574</v>
      </c>
      <c r="E1019" s="86">
        <v>16692</v>
      </c>
      <c r="F1019" s="85" t="s">
        <v>14527</v>
      </c>
    </row>
    <row r="1020" spans="1:6" ht="38.25" x14ac:dyDescent="0.2">
      <c r="A1020" s="86" t="s">
        <v>15628</v>
      </c>
      <c r="B1020" s="85" t="s">
        <v>15627</v>
      </c>
      <c r="C1020" s="87" t="s">
        <v>151</v>
      </c>
      <c r="D1020" s="84" t="s">
        <v>15574</v>
      </c>
      <c r="E1020" s="86">
        <v>158</v>
      </c>
      <c r="F1020" s="85" t="s">
        <v>14567</v>
      </c>
    </row>
    <row r="1021" spans="1:6" ht="38.25" x14ac:dyDescent="0.2">
      <c r="A1021" s="86" t="s">
        <v>15630</v>
      </c>
      <c r="B1021" s="85" t="s">
        <v>15629</v>
      </c>
      <c r="C1021" s="87" t="s">
        <v>151</v>
      </c>
      <c r="D1021" s="84" t="s">
        <v>15574</v>
      </c>
      <c r="E1021" s="86">
        <v>313</v>
      </c>
      <c r="F1021" s="85" t="s">
        <v>14527</v>
      </c>
    </row>
    <row r="1022" spans="1:6" ht="38.25" x14ac:dyDescent="0.2">
      <c r="A1022" s="86" t="s">
        <v>15632</v>
      </c>
      <c r="B1022" s="85" t="s">
        <v>15631</v>
      </c>
      <c r="C1022" s="87" t="s">
        <v>151</v>
      </c>
      <c r="D1022" s="84" t="s">
        <v>15574</v>
      </c>
      <c r="E1022" s="86">
        <v>263</v>
      </c>
      <c r="F1022" s="85" t="s">
        <v>14567</v>
      </c>
    </row>
    <row r="1023" spans="1:6" ht="38.25" x14ac:dyDescent="0.2">
      <c r="A1023" s="86" t="s">
        <v>15634</v>
      </c>
      <c r="B1023" s="85" t="s">
        <v>15633</v>
      </c>
      <c r="C1023" s="87" t="s">
        <v>151</v>
      </c>
      <c r="D1023" s="84" t="s">
        <v>15574</v>
      </c>
      <c r="E1023" s="86">
        <v>313</v>
      </c>
      <c r="F1023" s="85" t="s">
        <v>14527</v>
      </c>
    </row>
    <row r="1024" spans="1:6" ht="63.75" x14ac:dyDescent="0.2">
      <c r="A1024" s="86" t="s">
        <v>15636</v>
      </c>
      <c r="B1024" s="85" t="s">
        <v>15635</v>
      </c>
      <c r="C1024" s="87" t="s">
        <v>151</v>
      </c>
      <c r="D1024" s="84" t="s">
        <v>15574</v>
      </c>
      <c r="E1024" s="86">
        <v>473</v>
      </c>
      <c r="F1024" s="85" t="s">
        <v>14825</v>
      </c>
    </row>
    <row r="1025" spans="1:6" ht="51" x14ac:dyDescent="0.2">
      <c r="A1025" s="86" t="s">
        <v>15638</v>
      </c>
      <c r="B1025" s="85" t="s">
        <v>15637</v>
      </c>
      <c r="C1025" s="87" t="s">
        <v>151</v>
      </c>
      <c r="D1025" s="84" t="s">
        <v>15574</v>
      </c>
      <c r="E1025" s="86">
        <v>938</v>
      </c>
      <c r="F1025" s="85" t="s">
        <v>14830</v>
      </c>
    </row>
    <row r="1026" spans="1:6" ht="25.5" x14ac:dyDescent="0.2">
      <c r="A1026" s="86" t="s">
        <v>15640</v>
      </c>
      <c r="B1026" s="85" t="s">
        <v>15639</v>
      </c>
      <c r="C1026" s="87" t="s">
        <v>151</v>
      </c>
      <c r="D1026" s="84" t="s">
        <v>15574</v>
      </c>
      <c r="E1026" s="86">
        <v>788</v>
      </c>
      <c r="F1026" s="85" t="s">
        <v>14567</v>
      </c>
    </row>
    <row r="1027" spans="1:6" ht="25.5" x14ac:dyDescent="0.2">
      <c r="A1027" s="86" t="s">
        <v>15642</v>
      </c>
      <c r="B1027" s="85" t="s">
        <v>15641</v>
      </c>
      <c r="C1027" s="87" t="s">
        <v>151</v>
      </c>
      <c r="D1027" s="84" t="s">
        <v>15574</v>
      </c>
      <c r="E1027" s="86">
        <v>938</v>
      </c>
      <c r="F1027" s="85" t="s">
        <v>14527</v>
      </c>
    </row>
    <row r="1028" spans="1:6" ht="38.25" x14ac:dyDescent="0.2">
      <c r="A1028" s="86" t="s">
        <v>15645</v>
      </c>
      <c r="B1028" s="85" t="s">
        <v>15643</v>
      </c>
      <c r="C1028" s="87" t="s">
        <v>151</v>
      </c>
      <c r="D1028" s="84" t="s">
        <v>15574</v>
      </c>
      <c r="E1028" s="86">
        <v>1050</v>
      </c>
      <c r="F1028" s="85" t="s">
        <v>15644</v>
      </c>
    </row>
    <row r="1029" spans="1:6" ht="38.25" x14ac:dyDescent="0.2">
      <c r="A1029" s="86" t="s">
        <v>15647</v>
      </c>
      <c r="B1029" s="85" t="s">
        <v>15646</v>
      </c>
      <c r="C1029" s="87" t="s">
        <v>151</v>
      </c>
      <c r="D1029" s="84" t="s">
        <v>15574</v>
      </c>
      <c r="E1029" s="86">
        <v>1250</v>
      </c>
      <c r="F1029" s="85" t="s">
        <v>15300</v>
      </c>
    </row>
    <row r="1030" spans="1:6" ht="63.75" x14ac:dyDescent="0.2">
      <c r="A1030" s="86" t="s">
        <v>15649</v>
      </c>
      <c r="B1030" s="85" t="s">
        <v>15648</v>
      </c>
      <c r="C1030" s="87" t="s">
        <v>151</v>
      </c>
      <c r="D1030" s="84" t="s">
        <v>15574</v>
      </c>
      <c r="E1030" s="86">
        <v>347</v>
      </c>
      <c r="F1030" s="85" t="s">
        <v>14825</v>
      </c>
    </row>
    <row r="1031" spans="1:6" ht="51" x14ac:dyDescent="0.2">
      <c r="A1031" s="86" t="s">
        <v>15651</v>
      </c>
      <c r="B1031" s="85" t="s">
        <v>15650</v>
      </c>
      <c r="C1031" s="87" t="s">
        <v>151</v>
      </c>
      <c r="D1031" s="84" t="s">
        <v>15574</v>
      </c>
      <c r="E1031" s="86">
        <v>688</v>
      </c>
      <c r="F1031" s="85" t="s">
        <v>14830</v>
      </c>
    </row>
    <row r="1032" spans="1:6" ht="38.25" x14ac:dyDescent="0.2">
      <c r="A1032" s="86" t="s">
        <v>15653</v>
      </c>
      <c r="B1032" s="85" t="s">
        <v>15652</v>
      </c>
      <c r="C1032" s="87" t="s">
        <v>151</v>
      </c>
      <c r="D1032" s="84" t="s">
        <v>15574</v>
      </c>
      <c r="E1032" s="86">
        <v>578</v>
      </c>
      <c r="F1032" s="85" t="s">
        <v>14567</v>
      </c>
    </row>
    <row r="1033" spans="1:6" ht="38.25" x14ac:dyDescent="0.2">
      <c r="A1033" s="86" t="s">
        <v>15655</v>
      </c>
      <c r="B1033" s="85" t="s">
        <v>15654</v>
      </c>
      <c r="C1033" s="87" t="s">
        <v>151</v>
      </c>
      <c r="D1033" s="84" t="s">
        <v>15574</v>
      </c>
      <c r="E1033" s="86">
        <v>688</v>
      </c>
      <c r="F1033" s="85" t="s">
        <v>14527</v>
      </c>
    </row>
    <row r="1034" spans="1:6" ht="63.75" x14ac:dyDescent="0.2">
      <c r="A1034" s="86" t="s">
        <v>15657</v>
      </c>
      <c r="B1034" s="85" t="s">
        <v>15656</v>
      </c>
      <c r="C1034" s="87" t="s">
        <v>151</v>
      </c>
      <c r="D1034" s="84" t="s">
        <v>15574</v>
      </c>
      <c r="E1034" s="86">
        <v>95</v>
      </c>
      <c r="F1034" s="85" t="s">
        <v>14577</v>
      </c>
    </row>
    <row r="1035" spans="1:6" ht="51" x14ac:dyDescent="0.2">
      <c r="A1035" s="86" t="s">
        <v>15659</v>
      </c>
      <c r="B1035" s="85" t="s">
        <v>15658</v>
      </c>
      <c r="C1035" s="87" t="s">
        <v>151</v>
      </c>
      <c r="D1035" s="84" t="s">
        <v>15574</v>
      </c>
      <c r="E1035" s="86">
        <v>188</v>
      </c>
      <c r="F1035" s="85" t="s">
        <v>14522</v>
      </c>
    </row>
    <row r="1036" spans="1:6" ht="25.5" x14ac:dyDescent="0.2">
      <c r="A1036" s="86" t="s">
        <v>15661</v>
      </c>
      <c r="B1036" s="85" t="s">
        <v>15660</v>
      </c>
      <c r="C1036" s="87" t="s">
        <v>151</v>
      </c>
      <c r="D1036" s="84" t="s">
        <v>15574</v>
      </c>
      <c r="E1036" s="86">
        <v>158</v>
      </c>
      <c r="F1036" s="85" t="s">
        <v>14567</v>
      </c>
    </row>
    <row r="1037" spans="1:6" ht="25.5" x14ac:dyDescent="0.2">
      <c r="A1037" s="86" t="s">
        <v>15663</v>
      </c>
      <c r="B1037" s="85" t="s">
        <v>15662</v>
      </c>
      <c r="C1037" s="87" t="s">
        <v>151</v>
      </c>
      <c r="D1037" s="84" t="s">
        <v>15574</v>
      </c>
      <c r="E1037" s="86">
        <v>188</v>
      </c>
      <c r="F1037" s="85" t="s">
        <v>14527</v>
      </c>
    </row>
    <row r="1038" spans="1:6" ht="25.5" x14ac:dyDescent="0.2">
      <c r="A1038" s="86" t="s">
        <v>15661</v>
      </c>
      <c r="B1038" s="85" t="s">
        <v>15660</v>
      </c>
      <c r="C1038" s="87" t="s">
        <v>151</v>
      </c>
      <c r="D1038" s="84" t="s">
        <v>15574</v>
      </c>
      <c r="E1038" s="86">
        <v>158</v>
      </c>
      <c r="F1038" s="85" t="s">
        <v>14567</v>
      </c>
    </row>
    <row r="1039" spans="1:6" ht="25.5" x14ac:dyDescent="0.2">
      <c r="A1039" s="86" t="s">
        <v>15663</v>
      </c>
      <c r="B1039" s="85" t="s">
        <v>15662</v>
      </c>
      <c r="C1039" s="87" t="s">
        <v>151</v>
      </c>
      <c r="D1039" s="84" t="s">
        <v>15574</v>
      </c>
      <c r="E1039" s="86">
        <v>188</v>
      </c>
      <c r="F1039" s="85" t="s">
        <v>14527</v>
      </c>
    </row>
    <row r="1040" spans="1:6" ht="63.75" x14ac:dyDescent="0.2">
      <c r="A1040" s="86" t="s">
        <v>15665</v>
      </c>
      <c r="B1040" s="85" t="s">
        <v>15664</v>
      </c>
      <c r="C1040" s="87" t="s">
        <v>151</v>
      </c>
      <c r="D1040" s="84" t="s">
        <v>15574</v>
      </c>
      <c r="E1040" s="86">
        <v>62</v>
      </c>
      <c r="F1040" s="85" t="s">
        <v>14577</v>
      </c>
    </row>
    <row r="1041" spans="1:6" ht="51" x14ac:dyDescent="0.2">
      <c r="A1041" s="86" t="s">
        <v>15667</v>
      </c>
      <c r="B1041" s="85" t="s">
        <v>15666</v>
      </c>
      <c r="C1041" s="87" t="s">
        <v>151</v>
      </c>
      <c r="D1041" s="84" t="s">
        <v>15574</v>
      </c>
      <c r="E1041" s="86">
        <v>124</v>
      </c>
      <c r="F1041" s="85" t="s">
        <v>14522</v>
      </c>
    </row>
    <row r="1042" spans="1:6" ht="25.5" x14ac:dyDescent="0.2">
      <c r="A1042" s="86" t="s">
        <v>15669</v>
      </c>
      <c r="B1042" s="85" t="s">
        <v>15668</v>
      </c>
      <c r="C1042" s="87" t="s">
        <v>151</v>
      </c>
      <c r="D1042" s="84" t="s">
        <v>15574</v>
      </c>
      <c r="E1042" s="86">
        <v>104</v>
      </c>
      <c r="F1042" s="85" t="s">
        <v>14567</v>
      </c>
    </row>
    <row r="1043" spans="1:6" ht="25.5" x14ac:dyDescent="0.2">
      <c r="A1043" s="86" t="s">
        <v>15671</v>
      </c>
      <c r="B1043" s="85" t="s">
        <v>15670</v>
      </c>
      <c r="C1043" s="87" t="s">
        <v>151</v>
      </c>
      <c r="D1043" s="84" t="s">
        <v>15574</v>
      </c>
      <c r="E1043" s="86">
        <v>124</v>
      </c>
      <c r="F1043" s="85" t="s">
        <v>14527</v>
      </c>
    </row>
    <row r="1044" spans="1:6" ht="25.5" x14ac:dyDescent="0.2">
      <c r="A1044" s="86" t="s">
        <v>15669</v>
      </c>
      <c r="B1044" s="85" t="s">
        <v>15668</v>
      </c>
      <c r="C1044" s="87" t="s">
        <v>151</v>
      </c>
      <c r="D1044" s="84" t="s">
        <v>15574</v>
      </c>
      <c r="E1044" s="86">
        <v>104</v>
      </c>
      <c r="F1044" s="85" t="s">
        <v>14567</v>
      </c>
    </row>
    <row r="1045" spans="1:6" ht="25.5" x14ac:dyDescent="0.2">
      <c r="A1045" s="86" t="s">
        <v>15671</v>
      </c>
      <c r="B1045" s="85" t="s">
        <v>15670</v>
      </c>
      <c r="C1045" s="87" t="s">
        <v>151</v>
      </c>
      <c r="D1045" s="84" t="s">
        <v>15574</v>
      </c>
      <c r="E1045" s="86">
        <v>124</v>
      </c>
      <c r="F1045" s="85" t="s">
        <v>14527</v>
      </c>
    </row>
    <row r="1046" spans="1:6" ht="38.25" x14ac:dyDescent="0.2">
      <c r="A1046" s="86" t="s">
        <v>15674</v>
      </c>
      <c r="B1046" s="85" t="s">
        <v>15672</v>
      </c>
      <c r="C1046" s="87" t="s">
        <v>151</v>
      </c>
      <c r="D1046" s="84" t="s">
        <v>15574</v>
      </c>
      <c r="E1046" s="86">
        <v>281</v>
      </c>
      <c r="F1046" s="85" t="s">
        <v>15673</v>
      </c>
    </row>
    <row r="1047" spans="1:6" ht="63.75" x14ac:dyDescent="0.2">
      <c r="A1047" s="86" t="s">
        <v>15676</v>
      </c>
      <c r="B1047" s="85" t="s">
        <v>15675</v>
      </c>
      <c r="C1047" s="87" t="s">
        <v>151</v>
      </c>
      <c r="D1047" s="84" t="s">
        <v>15574</v>
      </c>
      <c r="E1047" s="86">
        <v>236</v>
      </c>
      <c r="F1047" s="85" t="s">
        <v>14577</v>
      </c>
    </row>
    <row r="1048" spans="1:6" ht="51" x14ac:dyDescent="0.2">
      <c r="A1048" s="86" t="s">
        <v>15678</v>
      </c>
      <c r="B1048" s="85" t="s">
        <v>15677</v>
      </c>
      <c r="C1048" s="87" t="s">
        <v>151</v>
      </c>
      <c r="D1048" s="84" t="s">
        <v>15574</v>
      </c>
      <c r="E1048" s="86">
        <v>469</v>
      </c>
      <c r="F1048" s="85" t="s">
        <v>14522</v>
      </c>
    </row>
    <row r="1049" spans="1:6" ht="25.5" x14ac:dyDescent="0.2">
      <c r="A1049" s="86" t="s">
        <v>15679</v>
      </c>
      <c r="B1049" s="85" t="s">
        <v>15675</v>
      </c>
      <c r="C1049" s="87" t="s">
        <v>151</v>
      </c>
      <c r="D1049" s="84" t="s">
        <v>15574</v>
      </c>
      <c r="E1049" s="86">
        <v>394</v>
      </c>
      <c r="F1049" s="85" t="s">
        <v>14567</v>
      </c>
    </row>
    <row r="1050" spans="1:6" ht="38.25" x14ac:dyDescent="0.2">
      <c r="A1050" s="86" t="s">
        <v>15680</v>
      </c>
      <c r="B1050" s="85" t="s">
        <v>15677</v>
      </c>
      <c r="C1050" s="87" t="s">
        <v>151</v>
      </c>
      <c r="D1050" s="84" t="s">
        <v>15574</v>
      </c>
      <c r="E1050" s="86">
        <v>469</v>
      </c>
      <c r="F1050" s="85" t="s">
        <v>14527</v>
      </c>
    </row>
    <row r="1051" spans="1:6" ht="63.75" x14ac:dyDescent="0.2">
      <c r="A1051" s="86" t="s">
        <v>15682</v>
      </c>
      <c r="B1051" s="85" t="s">
        <v>15681</v>
      </c>
      <c r="C1051" s="87" t="s">
        <v>151</v>
      </c>
      <c r="D1051" s="84" t="s">
        <v>15574</v>
      </c>
      <c r="E1051" s="86">
        <v>2520</v>
      </c>
      <c r="F1051" s="85" t="s">
        <v>14825</v>
      </c>
    </row>
    <row r="1052" spans="1:6" ht="51" x14ac:dyDescent="0.2">
      <c r="A1052" s="86" t="s">
        <v>15684</v>
      </c>
      <c r="B1052" s="85" t="s">
        <v>15683</v>
      </c>
      <c r="C1052" s="87" t="s">
        <v>151</v>
      </c>
      <c r="D1052" s="84" t="s">
        <v>15574</v>
      </c>
      <c r="E1052" s="86">
        <v>5000</v>
      </c>
      <c r="F1052" s="85" t="s">
        <v>14830</v>
      </c>
    </row>
    <row r="1053" spans="1:6" ht="38.25" x14ac:dyDescent="0.2">
      <c r="A1053" s="86" t="s">
        <v>15686</v>
      </c>
      <c r="B1053" s="85" t="s">
        <v>15685</v>
      </c>
      <c r="C1053" s="87" t="s">
        <v>151</v>
      </c>
      <c r="D1053" s="84" t="s">
        <v>15574</v>
      </c>
      <c r="E1053" s="86">
        <v>4200</v>
      </c>
      <c r="F1053" s="85" t="s">
        <v>14567</v>
      </c>
    </row>
    <row r="1054" spans="1:6" ht="38.25" x14ac:dyDescent="0.2">
      <c r="A1054" s="86" t="s">
        <v>15688</v>
      </c>
      <c r="B1054" s="85" t="s">
        <v>15687</v>
      </c>
      <c r="C1054" s="87" t="s">
        <v>151</v>
      </c>
      <c r="D1054" s="84" t="s">
        <v>15574</v>
      </c>
      <c r="E1054" s="86">
        <v>5000</v>
      </c>
      <c r="F1054" s="85" t="s">
        <v>14527</v>
      </c>
    </row>
    <row r="1055" spans="1:6" ht="38.25" x14ac:dyDescent="0.2">
      <c r="A1055" s="86" t="s">
        <v>15690</v>
      </c>
      <c r="B1055" s="85" t="s">
        <v>15689</v>
      </c>
      <c r="C1055" s="87" t="s">
        <v>151</v>
      </c>
      <c r="D1055" s="84" t="s">
        <v>15574</v>
      </c>
      <c r="E1055" s="86">
        <v>2520</v>
      </c>
      <c r="F1055" s="85" t="s">
        <v>14567</v>
      </c>
    </row>
    <row r="1056" spans="1:6" ht="38.25" x14ac:dyDescent="0.2">
      <c r="A1056" s="86" t="s">
        <v>15692</v>
      </c>
      <c r="B1056" s="85" t="s">
        <v>15691</v>
      </c>
      <c r="C1056" s="87" t="s">
        <v>151</v>
      </c>
      <c r="D1056" s="84" t="s">
        <v>15574</v>
      </c>
      <c r="E1056" s="86">
        <v>6652.8</v>
      </c>
      <c r="F1056" s="85" t="s">
        <v>14567</v>
      </c>
    </row>
    <row r="1057" spans="1:6" ht="38.25" x14ac:dyDescent="0.2">
      <c r="A1057" s="86" t="s">
        <v>15694</v>
      </c>
      <c r="B1057" s="85" t="s">
        <v>15693</v>
      </c>
      <c r="C1057" s="87" t="s">
        <v>151</v>
      </c>
      <c r="D1057" s="84" t="s">
        <v>15574</v>
      </c>
      <c r="E1057" s="86">
        <v>5000</v>
      </c>
      <c r="F1057" s="85" t="s">
        <v>14527</v>
      </c>
    </row>
    <row r="1058" spans="1:6" ht="38.25" x14ac:dyDescent="0.2">
      <c r="A1058" s="86" t="s">
        <v>15696</v>
      </c>
      <c r="B1058" s="85" t="s">
        <v>15695</v>
      </c>
      <c r="C1058" s="87" t="s">
        <v>151</v>
      </c>
      <c r="D1058" s="84" t="s">
        <v>15574</v>
      </c>
      <c r="E1058" s="86">
        <v>13200</v>
      </c>
      <c r="F1058" s="85" t="s">
        <v>14527</v>
      </c>
    </row>
    <row r="1059" spans="1:6" ht="25.5" x14ac:dyDescent="0.2">
      <c r="A1059" s="86" t="s">
        <v>15698</v>
      </c>
      <c r="B1059" s="85" t="s">
        <v>15697</v>
      </c>
      <c r="C1059" s="87" t="s">
        <v>151</v>
      </c>
      <c r="D1059" s="84" t="s">
        <v>15574</v>
      </c>
      <c r="E1059" s="86">
        <v>4200</v>
      </c>
      <c r="F1059" s="85" t="s">
        <v>14567</v>
      </c>
    </row>
    <row r="1060" spans="1:6" ht="25.5" x14ac:dyDescent="0.2">
      <c r="A1060" s="86" t="s">
        <v>15700</v>
      </c>
      <c r="B1060" s="85" t="s">
        <v>15699</v>
      </c>
      <c r="C1060" s="87" t="s">
        <v>151</v>
      </c>
      <c r="D1060" s="84" t="s">
        <v>15574</v>
      </c>
      <c r="E1060" s="86">
        <v>11088</v>
      </c>
      <c r="F1060" s="85" t="s">
        <v>14567</v>
      </c>
    </row>
    <row r="1061" spans="1:6" ht="38.25" x14ac:dyDescent="0.2">
      <c r="A1061" s="86" t="s">
        <v>15702</v>
      </c>
      <c r="B1061" s="85" t="s">
        <v>15701</v>
      </c>
      <c r="C1061" s="87" t="s">
        <v>151</v>
      </c>
      <c r="D1061" s="84" t="s">
        <v>15574</v>
      </c>
      <c r="E1061" s="86">
        <v>5000</v>
      </c>
      <c r="F1061" s="85" t="s">
        <v>14527</v>
      </c>
    </row>
    <row r="1062" spans="1:6" ht="38.25" x14ac:dyDescent="0.2">
      <c r="A1062" s="86" t="s">
        <v>15704</v>
      </c>
      <c r="B1062" s="85" t="s">
        <v>15703</v>
      </c>
      <c r="C1062" s="87" t="s">
        <v>151</v>
      </c>
      <c r="D1062" s="84" t="s">
        <v>15574</v>
      </c>
      <c r="E1062" s="86">
        <v>13200</v>
      </c>
      <c r="F1062" s="85" t="s">
        <v>14527</v>
      </c>
    </row>
    <row r="1063" spans="1:6" ht="38.25" x14ac:dyDescent="0.2">
      <c r="A1063" s="86" t="s">
        <v>15706</v>
      </c>
      <c r="B1063" s="85" t="s">
        <v>15705</v>
      </c>
      <c r="C1063" s="87" t="s">
        <v>151</v>
      </c>
      <c r="D1063" s="84" t="s">
        <v>15574</v>
      </c>
      <c r="E1063" s="86">
        <v>100</v>
      </c>
      <c r="F1063" s="85" t="s">
        <v>14567</v>
      </c>
    </row>
    <row r="1064" spans="1:6" ht="38.25" x14ac:dyDescent="0.2">
      <c r="A1064" s="86" t="s">
        <v>15708</v>
      </c>
      <c r="B1064" s="85" t="s">
        <v>15707</v>
      </c>
      <c r="C1064" s="87" t="s">
        <v>151</v>
      </c>
      <c r="D1064" s="84" t="s">
        <v>15574</v>
      </c>
      <c r="E1064" s="86">
        <v>264</v>
      </c>
      <c r="F1064" s="85" t="s">
        <v>14567</v>
      </c>
    </row>
    <row r="1065" spans="1:6" ht="38.25" x14ac:dyDescent="0.2">
      <c r="A1065" s="86" t="s">
        <v>15710</v>
      </c>
      <c r="B1065" s="85" t="s">
        <v>15709</v>
      </c>
      <c r="C1065" s="87" t="s">
        <v>151</v>
      </c>
      <c r="D1065" s="84" t="s">
        <v>15574</v>
      </c>
      <c r="E1065" s="86">
        <v>199</v>
      </c>
      <c r="F1065" s="85" t="s">
        <v>14527</v>
      </c>
    </row>
    <row r="1066" spans="1:6" ht="51" x14ac:dyDescent="0.2">
      <c r="A1066" s="86" t="s">
        <v>15712</v>
      </c>
      <c r="B1066" s="85" t="s">
        <v>15711</v>
      </c>
      <c r="C1066" s="87" t="s">
        <v>151</v>
      </c>
      <c r="D1066" s="84" t="s">
        <v>15574</v>
      </c>
      <c r="E1066" s="86">
        <v>525.36</v>
      </c>
      <c r="F1066" s="85" t="s">
        <v>14527</v>
      </c>
    </row>
    <row r="1067" spans="1:6" ht="38.25" x14ac:dyDescent="0.2">
      <c r="A1067" s="86" t="s">
        <v>15714</v>
      </c>
      <c r="B1067" s="85" t="s">
        <v>15713</v>
      </c>
      <c r="C1067" s="87" t="s">
        <v>151</v>
      </c>
      <c r="D1067" s="84" t="s">
        <v>15574</v>
      </c>
      <c r="E1067" s="86">
        <v>167</v>
      </c>
      <c r="F1067" s="85" t="s">
        <v>14567</v>
      </c>
    </row>
    <row r="1068" spans="1:6" ht="38.25" x14ac:dyDescent="0.2">
      <c r="A1068" s="86" t="s">
        <v>15716</v>
      </c>
      <c r="B1068" s="85" t="s">
        <v>15715</v>
      </c>
      <c r="C1068" s="87" t="s">
        <v>151</v>
      </c>
      <c r="D1068" s="84" t="s">
        <v>15574</v>
      </c>
      <c r="E1068" s="86">
        <v>440.88</v>
      </c>
      <c r="F1068" s="85" t="s">
        <v>14567</v>
      </c>
    </row>
    <row r="1069" spans="1:6" ht="38.25" x14ac:dyDescent="0.2">
      <c r="A1069" s="86" t="s">
        <v>15718</v>
      </c>
      <c r="B1069" s="85" t="s">
        <v>15717</v>
      </c>
      <c r="C1069" s="87" t="s">
        <v>151</v>
      </c>
      <c r="D1069" s="84" t="s">
        <v>15574</v>
      </c>
      <c r="E1069" s="86">
        <v>199</v>
      </c>
      <c r="F1069" s="85" t="s">
        <v>14527</v>
      </c>
    </row>
    <row r="1070" spans="1:6" ht="38.25" x14ac:dyDescent="0.2">
      <c r="A1070" s="86" t="s">
        <v>15720</v>
      </c>
      <c r="B1070" s="85" t="s">
        <v>15719</v>
      </c>
      <c r="C1070" s="87" t="s">
        <v>151</v>
      </c>
      <c r="D1070" s="84" t="s">
        <v>15574</v>
      </c>
      <c r="E1070" s="86">
        <v>525.36</v>
      </c>
      <c r="F1070" s="85" t="s">
        <v>14527</v>
      </c>
    </row>
    <row r="1071" spans="1:6" ht="63.75" x14ac:dyDescent="0.2">
      <c r="A1071" s="86" t="s">
        <v>15722</v>
      </c>
      <c r="B1071" s="85" t="s">
        <v>15721</v>
      </c>
      <c r="C1071" s="87" t="s">
        <v>151</v>
      </c>
      <c r="D1071" s="84" t="s">
        <v>15574</v>
      </c>
      <c r="E1071" s="86">
        <v>100</v>
      </c>
      <c r="F1071" s="85" t="s">
        <v>14825</v>
      </c>
    </row>
    <row r="1072" spans="1:6" ht="51" x14ac:dyDescent="0.2">
      <c r="A1072" s="86" t="s">
        <v>15724</v>
      </c>
      <c r="B1072" s="85" t="s">
        <v>15723</v>
      </c>
      <c r="C1072" s="87" t="s">
        <v>151</v>
      </c>
      <c r="D1072" s="84" t="s">
        <v>15574</v>
      </c>
      <c r="E1072" s="86">
        <v>199</v>
      </c>
      <c r="F1072" s="85" t="s">
        <v>14830</v>
      </c>
    </row>
    <row r="1073" spans="1:6" ht="38.25" x14ac:dyDescent="0.2">
      <c r="A1073" s="86" t="s">
        <v>15726</v>
      </c>
      <c r="B1073" s="85" t="s">
        <v>15725</v>
      </c>
      <c r="C1073" s="87" t="s">
        <v>151</v>
      </c>
      <c r="D1073" s="84" t="s">
        <v>15574</v>
      </c>
      <c r="E1073" s="86">
        <v>167</v>
      </c>
      <c r="F1073" s="85" t="s">
        <v>14567</v>
      </c>
    </row>
    <row r="1074" spans="1:6" ht="38.25" x14ac:dyDescent="0.2">
      <c r="A1074" s="86" t="s">
        <v>15728</v>
      </c>
      <c r="B1074" s="85" t="s">
        <v>15727</v>
      </c>
      <c r="C1074" s="87" t="s">
        <v>151</v>
      </c>
      <c r="D1074" s="84" t="s">
        <v>15574</v>
      </c>
      <c r="E1074" s="86">
        <v>199</v>
      </c>
      <c r="F1074" s="85" t="s">
        <v>14527</v>
      </c>
    </row>
    <row r="1075" spans="1:6" ht="63.75" x14ac:dyDescent="0.2">
      <c r="A1075" s="86" t="s">
        <v>15730</v>
      </c>
      <c r="B1075" s="85" t="s">
        <v>15729</v>
      </c>
      <c r="C1075" s="87" t="s">
        <v>151</v>
      </c>
      <c r="D1075" s="84" t="s">
        <v>15574</v>
      </c>
      <c r="E1075" s="86">
        <v>100</v>
      </c>
      <c r="F1075" s="85" t="s">
        <v>14825</v>
      </c>
    </row>
    <row r="1076" spans="1:6" ht="51" x14ac:dyDescent="0.2">
      <c r="A1076" s="86" t="s">
        <v>15732</v>
      </c>
      <c r="B1076" s="85" t="s">
        <v>15731</v>
      </c>
      <c r="C1076" s="87" t="s">
        <v>151</v>
      </c>
      <c r="D1076" s="84" t="s">
        <v>15574</v>
      </c>
      <c r="E1076" s="86">
        <v>199</v>
      </c>
      <c r="F1076" s="85" t="s">
        <v>14830</v>
      </c>
    </row>
    <row r="1077" spans="1:6" ht="38.25" x14ac:dyDescent="0.2">
      <c r="A1077" s="86" t="s">
        <v>15734</v>
      </c>
      <c r="B1077" s="85" t="s">
        <v>15733</v>
      </c>
      <c r="C1077" s="87" t="s">
        <v>151</v>
      </c>
      <c r="D1077" s="84" t="s">
        <v>15574</v>
      </c>
      <c r="E1077" s="86">
        <v>167</v>
      </c>
      <c r="F1077" s="85" t="s">
        <v>14567</v>
      </c>
    </row>
    <row r="1078" spans="1:6" ht="38.25" x14ac:dyDescent="0.2">
      <c r="A1078" s="86" t="s">
        <v>15736</v>
      </c>
      <c r="B1078" s="85" t="s">
        <v>15735</v>
      </c>
      <c r="C1078" s="87" t="s">
        <v>151</v>
      </c>
      <c r="D1078" s="84" t="s">
        <v>15574</v>
      </c>
      <c r="E1078" s="86">
        <v>199</v>
      </c>
      <c r="F1078" s="85" t="s">
        <v>14527</v>
      </c>
    </row>
    <row r="1079" spans="1:6" ht="63.75" x14ac:dyDescent="0.2">
      <c r="A1079" s="86" t="s">
        <v>15738</v>
      </c>
      <c r="B1079" s="85" t="s">
        <v>15737</v>
      </c>
      <c r="C1079" s="87" t="s">
        <v>151</v>
      </c>
      <c r="D1079" s="84" t="s">
        <v>15574</v>
      </c>
      <c r="E1079" s="86">
        <v>100</v>
      </c>
      <c r="F1079" s="85" t="s">
        <v>14825</v>
      </c>
    </row>
    <row r="1080" spans="1:6" ht="51" x14ac:dyDescent="0.2">
      <c r="A1080" s="86" t="s">
        <v>15740</v>
      </c>
      <c r="B1080" s="85" t="s">
        <v>15739</v>
      </c>
      <c r="C1080" s="87" t="s">
        <v>151</v>
      </c>
      <c r="D1080" s="84" t="s">
        <v>15574</v>
      </c>
      <c r="E1080" s="86">
        <v>199</v>
      </c>
      <c r="F1080" s="85" t="s">
        <v>14830</v>
      </c>
    </row>
    <row r="1081" spans="1:6" ht="38.25" x14ac:dyDescent="0.2">
      <c r="A1081" s="86" t="s">
        <v>15742</v>
      </c>
      <c r="B1081" s="85" t="s">
        <v>15741</v>
      </c>
      <c r="C1081" s="87" t="s">
        <v>151</v>
      </c>
      <c r="D1081" s="84" t="s">
        <v>15574</v>
      </c>
      <c r="E1081" s="86">
        <v>167</v>
      </c>
      <c r="F1081" s="85" t="s">
        <v>14567</v>
      </c>
    </row>
    <row r="1082" spans="1:6" ht="38.25" x14ac:dyDescent="0.2">
      <c r="A1082" s="86" t="s">
        <v>15744</v>
      </c>
      <c r="B1082" s="85" t="s">
        <v>15743</v>
      </c>
      <c r="C1082" s="87" t="s">
        <v>151</v>
      </c>
      <c r="D1082" s="84" t="s">
        <v>15574</v>
      </c>
      <c r="E1082" s="86">
        <v>199</v>
      </c>
      <c r="F1082" s="85" t="s">
        <v>14527</v>
      </c>
    </row>
    <row r="1083" spans="1:6" ht="127.5" x14ac:dyDescent="0.2">
      <c r="A1083" s="86" t="s">
        <v>15747</v>
      </c>
      <c r="B1083" s="85" t="s">
        <v>15745</v>
      </c>
      <c r="C1083" s="87" t="s">
        <v>149</v>
      </c>
      <c r="D1083" s="84" t="s">
        <v>15574</v>
      </c>
      <c r="E1083" s="86">
        <v>24</v>
      </c>
      <c r="F1083" s="85" t="s">
        <v>15746</v>
      </c>
    </row>
    <row r="1084" spans="1:6" ht="38.25" x14ac:dyDescent="0.2">
      <c r="A1084" s="86" t="s">
        <v>15749</v>
      </c>
      <c r="B1084" s="85" t="s">
        <v>15748</v>
      </c>
      <c r="C1084" s="87" t="s">
        <v>151</v>
      </c>
      <c r="D1084" s="84" t="s">
        <v>15574</v>
      </c>
      <c r="E1084" s="86">
        <v>5</v>
      </c>
      <c r="F1084" s="85" t="s">
        <v>14567</v>
      </c>
    </row>
    <row r="1085" spans="1:6" ht="38.25" x14ac:dyDescent="0.2">
      <c r="A1085" s="86" t="s">
        <v>15751</v>
      </c>
      <c r="B1085" s="85" t="s">
        <v>15750</v>
      </c>
      <c r="C1085" s="87" t="s">
        <v>151</v>
      </c>
      <c r="D1085" s="84" t="s">
        <v>15574</v>
      </c>
      <c r="E1085" s="86">
        <v>13.2</v>
      </c>
      <c r="F1085" s="85" t="s">
        <v>14567</v>
      </c>
    </row>
    <row r="1086" spans="1:6" ht="51" x14ac:dyDescent="0.2">
      <c r="A1086" s="86" t="s">
        <v>15753</v>
      </c>
      <c r="B1086" s="85" t="s">
        <v>15752</v>
      </c>
      <c r="C1086" s="87" t="s">
        <v>151</v>
      </c>
      <c r="D1086" s="84" t="s">
        <v>15574</v>
      </c>
      <c r="E1086" s="86">
        <v>10</v>
      </c>
      <c r="F1086" s="85" t="s">
        <v>14527</v>
      </c>
    </row>
    <row r="1087" spans="1:6" ht="51" x14ac:dyDescent="0.2">
      <c r="A1087" s="86" t="s">
        <v>15755</v>
      </c>
      <c r="B1087" s="85" t="s">
        <v>15754</v>
      </c>
      <c r="C1087" s="87" t="s">
        <v>151</v>
      </c>
      <c r="D1087" s="84" t="s">
        <v>15574</v>
      </c>
      <c r="E1087" s="86">
        <v>26.4</v>
      </c>
      <c r="F1087" s="85" t="s">
        <v>14527</v>
      </c>
    </row>
    <row r="1088" spans="1:6" ht="102" x14ac:dyDescent="0.2">
      <c r="A1088" s="86" t="s">
        <v>15758</v>
      </c>
      <c r="B1088" s="85" t="s">
        <v>15756</v>
      </c>
      <c r="C1088" s="87" t="s">
        <v>149</v>
      </c>
      <c r="D1088" s="84" t="s">
        <v>15574</v>
      </c>
      <c r="E1088" s="86">
        <v>40</v>
      </c>
      <c r="F1088" s="85" t="s">
        <v>15757</v>
      </c>
    </row>
    <row r="1089" spans="1:6" ht="102" x14ac:dyDescent="0.2">
      <c r="A1089" s="86" t="s">
        <v>15760</v>
      </c>
      <c r="B1089" s="85" t="s">
        <v>15759</v>
      </c>
      <c r="C1089" s="87" t="s">
        <v>149</v>
      </c>
      <c r="D1089" s="84" t="s">
        <v>15574</v>
      </c>
      <c r="E1089" s="86">
        <v>38.4</v>
      </c>
      <c r="F1089" s="85" t="s">
        <v>15757</v>
      </c>
    </row>
    <row r="1090" spans="1:6" ht="102" x14ac:dyDescent="0.2">
      <c r="A1090" s="86" t="s">
        <v>15762</v>
      </c>
      <c r="B1090" s="85" t="s">
        <v>15761</v>
      </c>
      <c r="C1090" s="87" t="s">
        <v>149</v>
      </c>
      <c r="D1090" s="84" t="s">
        <v>15574</v>
      </c>
      <c r="E1090" s="86">
        <v>37.6</v>
      </c>
      <c r="F1090" s="85" t="s">
        <v>15757</v>
      </c>
    </row>
    <row r="1091" spans="1:6" ht="102" x14ac:dyDescent="0.2">
      <c r="A1091" s="86" t="s">
        <v>15764</v>
      </c>
      <c r="B1091" s="85" t="s">
        <v>15763</v>
      </c>
      <c r="C1091" s="87" t="s">
        <v>149</v>
      </c>
      <c r="D1091" s="84" t="s">
        <v>15574</v>
      </c>
      <c r="E1091" s="86">
        <v>36.4</v>
      </c>
      <c r="F1091" s="85" t="s">
        <v>15757</v>
      </c>
    </row>
    <row r="1092" spans="1:6" ht="102" x14ac:dyDescent="0.2">
      <c r="A1092" s="86" t="s">
        <v>15766</v>
      </c>
      <c r="B1092" s="85" t="s">
        <v>15765</v>
      </c>
      <c r="C1092" s="87" t="s">
        <v>149</v>
      </c>
      <c r="D1092" s="84" t="s">
        <v>15574</v>
      </c>
      <c r="E1092" s="86">
        <v>35.200000000000003</v>
      </c>
      <c r="F1092" s="85" t="s">
        <v>15757</v>
      </c>
    </row>
    <row r="1093" spans="1:6" ht="38.25" x14ac:dyDescent="0.2">
      <c r="A1093" s="86" t="s">
        <v>15768</v>
      </c>
      <c r="B1093" s="85" t="s">
        <v>15767</v>
      </c>
      <c r="C1093" s="87" t="s">
        <v>151</v>
      </c>
      <c r="D1093" s="84" t="s">
        <v>15574</v>
      </c>
      <c r="E1093" s="86">
        <v>8</v>
      </c>
      <c r="F1093" s="85" t="s">
        <v>14567</v>
      </c>
    </row>
    <row r="1094" spans="1:6" ht="38.25" x14ac:dyDescent="0.2">
      <c r="A1094" s="86" t="s">
        <v>15770</v>
      </c>
      <c r="B1094" s="85" t="s">
        <v>15769</v>
      </c>
      <c r="C1094" s="87" t="s">
        <v>151</v>
      </c>
      <c r="D1094" s="84" t="s">
        <v>15574</v>
      </c>
      <c r="E1094" s="86">
        <v>21.12</v>
      </c>
      <c r="F1094" s="85" t="s">
        <v>14567</v>
      </c>
    </row>
    <row r="1095" spans="1:6" ht="38.25" x14ac:dyDescent="0.2">
      <c r="A1095" s="86" t="s">
        <v>15772</v>
      </c>
      <c r="B1095" s="85" t="s">
        <v>15771</v>
      </c>
      <c r="C1095" s="87" t="s">
        <v>151</v>
      </c>
      <c r="D1095" s="84" t="s">
        <v>15574</v>
      </c>
      <c r="E1095" s="86">
        <v>10</v>
      </c>
      <c r="F1095" s="85" t="s">
        <v>14527</v>
      </c>
    </row>
    <row r="1096" spans="1:6" ht="38.25" x14ac:dyDescent="0.2">
      <c r="A1096" s="86" t="s">
        <v>15774</v>
      </c>
      <c r="B1096" s="85" t="s">
        <v>15773</v>
      </c>
      <c r="C1096" s="87" t="s">
        <v>151</v>
      </c>
      <c r="D1096" s="84" t="s">
        <v>15574</v>
      </c>
      <c r="E1096" s="86">
        <v>26.4</v>
      </c>
      <c r="F1096" s="85" t="s">
        <v>14527</v>
      </c>
    </row>
    <row r="1097" spans="1:6" ht="63.75" x14ac:dyDescent="0.2">
      <c r="A1097" s="86" t="s">
        <v>15776</v>
      </c>
      <c r="B1097" s="85" t="s">
        <v>15775</v>
      </c>
      <c r="C1097" s="87" t="s">
        <v>151</v>
      </c>
      <c r="D1097" s="84" t="s">
        <v>15574</v>
      </c>
      <c r="E1097" s="86">
        <v>5</v>
      </c>
      <c r="F1097" s="85" t="s">
        <v>14825</v>
      </c>
    </row>
    <row r="1098" spans="1:6" ht="51" x14ac:dyDescent="0.2">
      <c r="A1098" s="86" t="s">
        <v>15778</v>
      </c>
      <c r="B1098" s="85" t="s">
        <v>15777</v>
      </c>
      <c r="C1098" s="87" t="s">
        <v>151</v>
      </c>
      <c r="D1098" s="84" t="s">
        <v>15574</v>
      </c>
      <c r="E1098" s="86">
        <v>10</v>
      </c>
      <c r="F1098" s="85" t="s">
        <v>14830</v>
      </c>
    </row>
    <row r="1099" spans="1:6" ht="38.25" x14ac:dyDescent="0.2">
      <c r="A1099" s="86" t="s">
        <v>15780</v>
      </c>
      <c r="B1099" s="85" t="s">
        <v>15779</v>
      </c>
      <c r="C1099" s="87" t="s">
        <v>151</v>
      </c>
      <c r="D1099" s="84" t="s">
        <v>15574</v>
      </c>
      <c r="E1099" s="86">
        <v>8</v>
      </c>
      <c r="F1099" s="85" t="s">
        <v>14567</v>
      </c>
    </row>
    <row r="1100" spans="1:6" ht="38.25" x14ac:dyDescent="0.2">
      <c r="A1100" s="86" t="s">
        <v>15782</v>
      </c>
      <c r="B1100" s="85" t="s">
        <v>15781</v>
      </c>
      <c r="C1100" s="87" t="s">
        <v>151</v>
      </c>
      <c r="D1100" s="84" t="s">
        <v>15574</v>
      </c>
      <c r="E1100" s="86">
        <v>10</v>
      </c>
      <c r="F1100" s="85" t="s">
        <v>14527</v>
      </c>
    </row>
    <row r="1101" spans="1:6" ht="63.75" x14ac:dyDescent="0.2">
      <c r="A1101" s="86" t="s">
        <v>15784</v>
      </c>
      <c r="B1101" s="85" t="s">
        <v>15783</v>
      </c>
      <c r="C1101" s="87" t="s">
        <v>151</v>
      </c>
      <c r="D1101" s="84" t="s">
        <v>15574</v>
      </c>
      <c r="E1101" s="86">
        <v>5</v>
      </c>
      <c r="F1101" s="85" t="s">
        <v>14825</v>
      </c>
    </row>
    <row r="1102" spans="1:6" ht="51" x14ac:dyDescent="0.2">
      <c r="A1102" s="86" t="s">
        <v>15786</v>
      </c>
      <c r="B1102" s="85" t="s">
        <v>15785</v>
      </c>
      <c r="C1102" s="87" t="s">
        <v>151</v>
      </c>
      <c r="D1102" s="84" t="s">
        <v>15574</v>
      </c>
      <c r="E1102" s="86">
        <v>10</v>
      </c>
      <c r="F1102" s="85" t="s">
        <v>14830</v>
      </c>
    </row>
    <row r="1103" spans="1:6" ht="38.25" x14ac:dyDescent="0.2">
      <c r="A1103" s="86" t="s">
        <v>15788</v>
      </c>
      <c r="B1103" s="85" t="s">
        <v>15787</v>
      </c>
      <c r="C1103" s="87" t="s">
        <v>151</v>
      </c>
      <c r="D1103" s="84" t="s">
        <v>15574</v>
      </c>
      <c r="E1103" s="86">
        <v>8</v>
      </c>
      <c r="F1103" s="85" t="s">
        <v>14567</v>
      </c>
    </row>
    <row r="1104" spans="1:6" ht="38.25" x14ac:dyDescent="0.2">
      <c r="A1104" s="86" t="s">
        <v>15790</v>
      </c>
      <c r="B1104" s="85" t="s">
        <v>15789</v>
      </c>
      <c r="C1104" s="87" t="s">
        <v>151</v>
      </c>
      <c r="D1104" s="84" t="s">
        <v>15574</v>
      </c>
      <c r="E1104" s="86">
        <v>10</v>
      </c>
      <c r="F1104" s="85" t="s">
        <v>14527</v>
      </c>
    </row>
    <row r="1105" spans="1:6" ht="63.75" x14ac:dyDescent="0.2">
      <c r="A1105" s="86" t="s">
        <v>15792</v>
      </c>
      <c r="B1105" s="85" t="s">
        <v>15791</v>
      </c>
      <c r="C1105" s="87" t="s">
        <v>151</v>
      </c>
      <c r="D1105" s="84" t="s">
        <v>15574</v>
      </c>
      <c r="E1105" s="86">
        <v>63</v>
      </c>
      <c r="F1105" s="85" t="s">
        <v>14825</v>
      </c>
    </row>
    <row r="1106" spans="1:6" ht="63.75" x14ac:dyDescent="0.2">
      <c r="A1106" s="86" t="s">
        <v>15794</v>
      </c>
      <c r="B1106" s="85" t="s">
        <v>15793</v>
      </c>
      <c r="C1106" s="87" t="s">
        <v>151</v>
      </c>
      <c r="D1106" s="84" t="s">
        <v>15574</v>
      </c>
      <c r="E1106" s="86">
        <v>166.32</v>
      </c>
      <c r="F1106" s="85" t="s">
        <v>14825</v>
      </c>
    </row>
    <row r="1107" spans="1:6" ht="51" x14ac:dyDescent="0.2">
      <c r="A1107" s="86" t="s">
        <v>15796</v>
      </c>
      <c r="B1107" s="85" t="s">
        <v>15795</v>
      </c>
      <c r="C1107" s="87" t="s">
        <v>151</v>
      </c>
      <c r="D1107" s="84" t="s">
        <v>15574</v>
      </c>
      <c r="E1107" s="86">
        <v>125</v>
      </c>
      <c r="F1107" s="85" t="s">
        <v>14830</v>
      </c>
    </row>
    <row r="1108" spans="1:6" ht="51" x14ac:dyDescent="0.2">
      <c r="A1108" s="86" t="s">
        <v>15798</v>
      </c>
      <c r="B1108" s="85" t="s">
        <v>15797</v>
      </c>
      <c r="C1108" s="87" t="s">
        <v>151</v>
      </c>
      <c r="D1108" s="84" t="s">
        <v>15574</v>
      </c>
      <c r="E1108" s="86">
        <v>330</v>
      </c>
      <c r="F1108" s="85" t="s">
        <v>14830</v>
      </c>
    </row>
    <row r="1109" spans="1:6" ht="38.25" x14ac:dyDescent="0.2">
      <c r="A1109" s="86" t="s">
        <v>15800</v>
      </c>
      <c r="B1109" s="85" t="s">
        <v>15799</v>
      </c>
      <c r="C1109" s="87" t="s">
        <v>151</v>
      </c>
      <c r="D1109" s="84" t="s">
        <v>15574</v>
      </c>
      <c r="E1109" s="86">
        <v>105</v>
      </c>
      <c r="F1109" s="85" t="s">
        <v>14567</v>
      </c>
    </row>
    <row r="1110" spans="1:6" ht="38.25" x14ac:dyDescent="0.2">
      <c r="A1110" s="86" t="s">
        <v>15802</v>
      </c>
      <c r="B1110" s="85" t="s">
        <v>15801</v>
      </c>
      <c r="C1110" s="87" t="s">
        <v>151</v>
      </c>
      <c r="D1110" s="84" t="s">
        <v>15574</v>
      </c>
      <c r="E1110" s="86">
        <v>277.2</v>
      </c>
      <c r="F1110" s="85" t="s">
        <v>14567</v>
      </c>
    </row>
    <row r="1111" spans="1:6" ht="38.25" x14ac:dyDescent="0.2">
      <c r="A1111" s="86" t="s">
        <v>15804</v>
      </c>
      <c r="B1111" s="85" t="s">
        <v>15803</v>
      </c>
      <c r="C1111" s="87" t="s">
        <v>151</v>
      </c>
      <c r="D1111" s="84" t="s">
        <v>15574</v>
      </c>
      <c r="E1111" s="86">
        <v>125</v>
      </c>
      <c r="F1111" s="85" t="s">
        <v>14527</v>
      </c>
    </row>
    <row r="1112" spans="1:6" ht="38.25" x14ac:dyDescent="0.2">
      <c r="A1112" s="86" t="s">
        <v>15806</v>
      </c>
      <c r="B1112" s="85" t="s">
        <v>15805</v>
      </c>
      <c r="C1112" s="87" t="s">
        <v>151</v>
      </c>
      <c r="D1112" s="84" t="s">
        <v>15574</v>
      </c>
      <c r="E1112" s="86">
        <v>330</v>
      </c>
      <c r="F1112" s="85" t="s">
        <v>14527</v>
      </c>
    </row>
    <row r="1113" spans="1:6" ht="63.75" x14ac:dyDescent="0.2">
      <c r="A1113" s="86" t="s">
        <v>15808</v>
      </c>
      <c r="B1113" s="85" t="s">
        <v>15807</v>
      </c>
      <c r="C1113" s="87" t="s">
        <v>151</v>
      </c>
      <c r="D1113" s="84" t="s">
        <v>15574</v>
      </c>
      <c r="E1113" s="86">
        <v>8</v>
      </c>
      <c r="F1113" s="85" t="s">
        <v>14825</v>
      </c>
    </row>
    <row r="1114" spans="1:6" ht="51" x14ac:dyDescent="0.2">
      <c r="A1114" s="86" t="s">
        <v>15810</v>
      </c>
      <c r="B1114" s="85" t="s">
        <v>15809</v>
      </c>
      <c r="C1114" s="87" t="s">
        <v>151</v>
      </c>
      <c r="D1114" s="84" t="s">
        <v>15574</v>
      </c>
      <c r="E1114" s="86">
        <v>15</v>
      </c>
      <c r="F1114" s="85" t="s">
        <v>14830</v>
      </c>
    </row>
    <row r="1115" spans="1:6" ht="38.25" x14ac:dyDescent="0.2">
      <c r="A1115" s="86" t="s">
        <v>15811</v>
      </c>
      <c r="B1115" s="85" t="s">
        <v>15799</v>
      </c>
      <c r="C1115" s="87" t="s">
        <v>151</v>
      </c>
      <c r="D1115" s="84" t="s">
        <v>15574</v>
      </c>
      <c r="E1115" s="86">
        <v>13</v>
      </c>
      <c r="F1115" s="85" t="s">
        <v>14567</v>
      </c>
    </row>
    <row r="1116" spans="1:6" ht="38.25" x14ac:dyDescent="0.2">
      <c r="A1116" s="86" t="s">
        <v>15813</v>
      </c>
      <c r="B1116" s="85" t="s">
        <v>15812</v>
      </c>
      <c r="C1116" s="87" t="s">
        <v>151</v>
      </c>
      <c r="D1116" s="84" t="s">
        <v>15574</v>
      </c>
      <c r="E1116" s="86">
        <v>15</v>
      </c>
      <c r="F1116" s="85" t="s">
        <v>14527</v>
      </c>
    </row>
    <row r="1117" spans="1:6" ht="63.75" x14ac:dyDescent="0.2">
      <c r="A1117" s="86" t="s">
        <v>15815</v>
      </c>
      <c r="B1117" s="85" t="s">
        <v>15814</v>
      </c>
      <c r="C1117" s="87" t="s">
        <v>151</v>
      </c>
      <c r="D1117" s="84" t="s">
        <v>15574</v>
      </c>
      <c r="E1117" s="86">
        <v>95</v>
      </c>
      <c r="F1117" s="85" t="s">
        <v>14825</v>
      </c>
    </row>
    <row r="1118" spans="1:6" ht="51" x14ac:dyDescent="0.2">
      <c r="A1118" s="86" t="s">
        <v>15817</v>
      </c>
      <c r="B1118" s="85" t="s">
        <v>15816</v>
      </c>
      <c r="C1118" s="87" t="s">
        <v>151</v>
      </c>
      <c r="D1118" s="84" t="s">
        <v>15574</v>
      </c>
      <c r="E1118" s="86">
        <v>188</v>
      </c>
      <c r="F1118" s="85" t="s">
        <v>14830</v>
      </c>
    </row>
    <row r="1119" spans="1:6" ht="38.25" x14ac:dyDescent="0.2">
      <c r="A1119" s="86" t="s">
        <v>15819</v>
      </c>
      <c r="B1119" s="85" t="s">
        <v>15818</v>
      </c>
      <c r="C1119" s="87" t="s">
        <v>151</v>
      </c>
      <c r="D1119" s="84" t="s">
        <v>15574</v>
      </c>
      <c r="E1119" s="86">
        <v>158</v>
      </c>
      <c r="F1119" s="85" t="s">
        <v>14567</v>
      </c>
    </row>
    <row r="1120" spans="1:6" ht="38.25" x14ac:dyDescent="0.2">
      <c r="A1120" s="86" t="s">
        <v>15821</v>
      </c>
      <c r="B1120" s="85" t="s">
        <v>15820</v>
      </c>
      <c r="C1120" s="87" t="s">
        <v>151</v>
      </c>
      <c r="D1120" s="84" t="s">
        <v>15574</v>
      </c>
      <c r="E1120" s="86">
        <v>188</v>
      </c>
      <c r="F1120" s="85" t="s">
        <v>14527</v>
      </c>
    </row>
    <row r="1121" spans="1:6" ht="102" x14ac:dyDescent="0.2">
      <c r="A1121" s="86" t="s">
        <v>15824</v>
      </c>
      <c r="B1121" s="85" t="s">
        <v>15822</v>
      </c>
      <c r="C1121" s="87" t="s">
        <v>149</v>
      </c>
      <c r="D1121" s="84" t="s">
        <v>15574</v>
      </c>
      <c r="E1121" s="86">
        <v>36000</v>
      </c>
      <c r="F1121" s="85" t="s">
        <v>15823</v>
      </c>
    </row>
    <row r="1122" spans="1:6" ht="38.25" x14ac:dyDescent="0.2">
      <c r="A1122" s="86" t="s">
        <v>15826</v>
      </c>
      <c r="B1122" s="85" t="s">
        <v>15825</v>
      </c>
      <c r="C1122" s="87" t="s">
        <v>151</v>
      </c>
      <c r="D1122" s="84" t="s">
        <v>15574</v>
      </c>
      <c r="E1122" s="86">
        <v>7560</v>
      </c>
      <c r="F1122" s="85" t="s">
        <v>14567</v>
      </c>
    </row>
    <row r="1123" spans="1:6" ht="38.25" x14ac:dyDescent="0.2">
      <c r="A1123" s="86" t="s">
        <v>15828</v>
      </c>
      <c r="B1123" s="85" t="s">
        <v>15827</v>
      </c>
      <c r="C1123" s="87" t="s">
        <v>151</v>
      </c>
      <c r="D1123" s="84" t="s">
        <v>15574</v>
      </c>
      <c r="E1123" s="86">
        <v>19958.400000000001</v>
      </c>
      <c r="F1123" s="85" t="s">
        <v>14567</v>
      </c>
    </row>
    <row r="1124" spans="1:6" ht="38.25" x14ac:dyDescent="0.2">
      <c r="A1124" s="86" t="s">
        <v>15830</v>
      </c>
      <c r="B1124" s="85" t="s">
        <v>15829</v>
      </c>
      <c r="C1124" s="87" t="s">
        <v>151</v>
      </c>
      <c r="D1124" s="84" t="s">
        <v>15574</v>
      </c>
      <c r="E1124" s="86">
        <v>15000</v>
      </c>
      <c r="F1124" s="85" t="s">
        <v>14527</v>
      </c>
    </row>
    <row r="1125" spans="1:6" ht="38.25" x14ac:dyDescent="0.2">
      <c r="A1125" s="86" t="s">
        <v>15832</v>
      </c>
      <c r="B1125" s="85" t="s">
        <v>15831</v>
      </c>
      <c r="C1125" s="87" t="s">
        <v>151</v>
      </c>
      <c r="D1125" s="84" t="s">
        <v>15574</v>
      </c>
      <c r="E1125" s="86">
        <v>39600</v>
      </c>
      <c r="F1125" s="85" t="s">
        <v>14527</v>
      </c>
    </row>
    <row r="1126" spans="1:6" ht="63.75" x14ac:dyDescent="0.2">
      <c r="A1126" s="86" t="s">
        <v>15835</v>
      </c>
      <c r="B1126" s="85" t="s">
        <v>15833</v>
      </c>
      <c r="C1126" s="87" t="s">
        <v>149</v>
      </c>
      <c r="D1126" s="84" t="s">
        <v>15574</v>
      </c>
      <c r="E1126" s="86">
        <v>60000</v>
      </c>
      <c r="F1126" s="85" t="s">
        <v>15834</v>
      </c>
    </row>
    <row r="1127" spans="1:6" ht="63.75" x14ac:dyDescent="0.2">
      <c r="A1127" s="86" t="s">
        <v>15837</v>
      </c>
      <c r="B1127" s="85" t="s">
        <v>15836</v>
      </c>
      <c r="C1127" s="87" t="s">
        <v>149</v>
      </c>
      <c r="D1127" s="84" t="s">
        <v>15574</v>
      </c>
      <c r="E1127" s="86">
        <v>57600</v>
      </c>
      <c r="F1127" s="85" t="s">
        <v>15834</v>
      </c>
    </row>
    <row r="1128" spans="1:6" ht="63.75" x14ac:dyDescent="0.2">
      <c r="A1128" s="86" t="s">
        <v>15839</v>
      </c>
      <c r="B1128" s="85" t="s">
        <v>15838</v>
      </c>
      <c r="C1128" s="87" t="s">
        <v>149</v>
      </c>
      <c r="D1128" s="84" t="s">
        <v>15574</v>
      </c>
      <c r="E1128" s="86">
        <v>56400</v>
      </c>
      <c r="F1128" s="85" t="s">
        <v>15834</v>
      </c>
    </row>
    <row r="1129" spans="1:6" ht="63.75" x14ac:dyDescent="0.2">
      <c r="A1129" s="86" t="s">
        <v>15841</v>
      </c>
      <c r="B1129" s="85" t="s">
        <v>15840</v>
      </c>
      <c r="C1129" s="87" t="s">
        <v>149</v>
      </c>
      <c r="D1129" s="84" t="s">
        <v>15574</v>
      </c>
      <c r="E1129" s="86">
        <v>54600</v>
      </c>
      <c r="F1129" s="85" t="s">
        <v>15834</v>
      </c>
    </row>
    <row r="1130" spans="1:6" ht="63.75" x14ac:dyDescent="0.2">
      <c r="A1130" s="86" t="s">
        <v>15843</v>
      </c>
      <c r="B1130" s="85" t="s">
        <v>15842</v>
      </c>
      <c r="C1130" s="87" t="s">
        <v>149</v>
      </c>
      <c r="D1130" s="84" t="s">
        <v>15574</v>
      </c>
      <c r="E1130" s="86">
        <v>52800</v>
      </c>
      <c r="F1130" s="85" t="s">
        <v>15834</v>
      </c>
    </row>
    <row r="1131" spans="1:6" ht="38.25" x14ac:dyDescent="0.2">
      <c r="A1131" s="86" t="s">
        <v>15845</v>
      </c>
      <c r="B1131" s="85" t="s">
        <v>15844</v>
      </c>
      <c r="C1131" s="87" t="s">
        <v>151</v>
      </c>
      <c r="D1131" s="84" t="s">
        <v>15574</v>
      </c>
      <c r="E1131" s="86">
        <v>12600</v>
      </c>
      <c r="F1131" s="85" t="s">
        <v>14567</v>
      </c>
    </row>
    <row r="1132" spans="1:6" ht="38.25" x14ac:dyDescent="0.2">
      <c r="A1132" s="86" t="s">
        <v>15847</v>
      </c>
      <c r="B1132" s="85" t="s">
        <v>15846</v>
      </c>
      <c r="C1132" s="87" t="s">
        <v>151</v>
      </c>
      <c r="D1132" s="84" t="s">
        <v>15574</v>
      </c>
      <c r="E1132" s="86">
        <v>33264</v>
      </c>
      <c r="F1132" s="85" t="s">
        <v>14567</v>
      </c>
    </row>
    <row r="1133" spans="1:6" ht="38.25" x14ac:dyDescent="0.2">
      <c r="A1133" s="86" t="s">
        <v>15849</v>
      </c>
      <c r="B1133" s="85" t="s">
        <v>15848</v>
      </c>
      <c r="C1133" s="87" t="s">
        <v>151</v>
      </c>
      <c r="D1133" s="84" t="s">
        <v>15574</v>
      </c>
      <c r="E1133" s="86">
        <v>15000</v>
      </c>
      <c r="F1133" s="85" t="s">
        <v>14527</v>
      </c>
    </row>
    <row r="1134" spans="1:6" ht="38.25" x14ac:dyDescent="0.2">
      <c r="A1134" s="86" t="s">
        <v>15851</v>
      </c>
      <c r="B1134" s="85" t="s">
        <v>15850</v>
      </c>
      <c r="C1134" s="87" t="s">
        <v>151</v>
      </c>
      <c r="D1134" s="84" t="s">
        <v>15574</v>
      </c>
      <c r="E1134" s="86">
        <v>39600</v>
      </c>
      <c r="F1134" s="85" t="s">
        <v>14527</v>
      </c>
    </row>
    <row r="1135" spans="1:6" ht="38.25" x14ac:dyDescent="0.2">
      <c r="A1135" s="86" t="s">
        <v>15854</v>
      </c>
      <c r="B1135" s="85" t="s">
        <v>15853</v>
      </c>
      <c r="C1135" s="87" t="s">
        <v>151</v>
      </c>
      <c r="D1135" s="84" t="s">
        <v>15852</v>
      </c>
      <c r="E1135" s="86">
        <v>630</v>
      </c>
      <c r="F1135" s="85" t="s">
        <v>14567</v>
      </c>
    </row>
    <row r="1136" spans="1:6" ht="25.5" x14ac:dyDescent="0.2">
      <c r="A1136" s="86" t="s">
        <v>15856</v>
      </c>
      <c r="B1136" s="85" t="s">
        <v>15855</v>
      </c>
      <c r="C1136" s="87" t="s">
        <v>151</v>
      </c>
      <c r="D1136" s="84" t="s">
        <v>15852</v>
      </c>
      <c r="E1136" s="86">
        <v>1050</v>
      </c>
      <c r="F1136" s="85" t="s">
        <v>14567</v>
      </c>
    </row>
    <row r="1137" spans="1:6" ht="38.25" x14ac:dyDescent="0.2">
      <c r="A1137" s="86" t="s">
        <v>15858</v>
      </c>
      <c r="B1137" s="85" t="s">
        <v>15857</v>
      </c>
      <c r="C1137" s="87" t="s">
        <v>151</v>
      </c>
      <c r="D1137" s="84" t="s">
        <v>15852</v>
      </c>
      <c r="E1137" s="86">
        <v>1250</v>
      </c>
      <c r="F1137" s="85" t="s">
        <v>14527</v>
      </c>
    </row>
    <row r="1138" spans="1:6" ht="25.5" x14ac:dyDescent="0.2">
      <c r="A1138" s="86" t="s">
        <v>15860</v>
      </c>
      <c r="B1138" s="85" t="s">
        <v>15859</v>
      </c>
      <c r="C1138" s="87" t="s">
        <v>151</v>
      </c>
      <c r="D1138" s="84" t="s">
        <v>15852</v>
      </c>
      <c r="E1138" s="86">
        <v>1250</v>
      </c>
      <c r="F1138" s="85" t="s">
        <v>14527</v>
      </c>
    </row>
    <row r="1139" spans="1:6" ht="25.5" x14ac:dyDescent="0.2">
      <c r="A1139" s="86" t="s">
        <v>15862</v>
      </c>
      <c r="B1139" s="85" t="s">
        <v>15861</v>
      </c>
      <c r="C1139" s="87" t="s">
        <v>151</v>
      </c>
      <c r="D1139" s="84" t="s">
        <v>15852</v>
      </c>
      <c r="E1139" s="86">
        <v>189</v>
      </c>
      <c r="F1139" s="85" t="s">
        <v>14567</v>
      </c>
    </row>
    <row r="1140" spans="1:6" ht="38.25" x14ac:dyDescent="0.2">
      <c r="A1140" s="86" t="s">
        <v>15864</v>
      </c>
      <c r="B1140" s="85" t="s">
        <v>15863</v>
      </c>
      <c r="C1140" s="87" t="s">
        <v>151</v>
      </c>
      <c r="D1140" s="84" t="s">
        <v>15852</v>
      </c>
      <c r="E1140" s="86">
        <v>375</v>
      </c>
      <c r="F1140" s="85" t="s">
        <v>14527</v>
      </c>
    </row>
    <row r="1141" spans="1:6" ht="25.5" x14ac:dyDescent="0.2">
      <c r="A1141" s="86" t="s">
        <v>15866</v>
      </c>
      <c r="B1141" s="85" t="s">
        <v>15865</v>
      </c>
      <c r="C1141" s="87" t="s">
        <v>151</v>
      </c>
      <c r="D1141" s="84" t="s">
        <v>15852</v>
      </c>
      <c r="E1141" s="86">
        <v>315</v>
      </c>
      <c r="F1141" s="85" t="s">
        <v>14567</v>
      </c>
    </row>
    <row r="1142" spans="1:6" ht="25.5" x14ac:dyDescent="0.2">
      <c r="A1142" s="86" t="s">
        <v>15868</v>
      </c>
      <c r="B1142" s="85" t="s">
        <v>15867</v>
      </c>
      <c r="C1142" s="87" t="s">
        <v>151</v>
      </c>
      <c r="D1142" s="84" t="s">
        <v>15852</v>
      </c>
      <c r="E1142" s="86">
        <v>375</v>
      </c>
      <c r="F1142" s="85" t="s">
        <v>14527</v>
      </c>
    </row>
    <row r="1143" spans="1:6" ht="38.25" x14ac:dyDescent="0.2">
      <c r="A1143" s="86" t="s">
        <v>15870</v>
      </c>
      <c r="B1143" s="85" t="s">
        <v>15869</v>
      </c>
      <c r="C1143" s="87" t="s">
        <v>151</v>
      </c>
      <c r="D1143" s="84" t="s">
        <v>15574</v>
      </c>
      <c r="E1143" s="86">
        <v>614</v>
      </c>
      <c r="F1143" s="85" t="s">
        <v>14567</v>
      </c>
    </row>
    <row r="1144" spans="1:6" ht="38.25" x14ac:dyDescent="0.2">
      <c r="A1144" s="86" t="s">
        <v>15872</v>
      </c>
      <c r="B1144" s="85" t="s">
        <v>15871</v>
      </c>
      <c r="C1144" s="87" t="s">
        <v>151</v>
      </c>
      <c r="D1144" s="84" t="s">
        <v>15574</v>
      </c>
      <c r="E1144" s="86">
        <v>1620.96</v>
      </c>
      <c r="F1144" s="85" t="s">
        <v>14567</v>
      </c>
    </row>
    <row r="1145" spans="1:6" ht="38.25" x14ac:dyDescent="0.2">
      <c r="A1145" s="86" t="s">
        <v>15874</v>
      </c>
      <c r="B1145" s="85" t="s">
        <v>15873</v>
      </c>
      <c r="C1145" s="87" t="s">
        <v>151</v>
      </c>
      <c r="D1145" s="84" t="s">
        <v>15574</v>
      </c>
      <c r="E1145" s="86">
        <v>1219</v>
      </c>
      <c r="F1145" s="85" t="s">
        <v>14527</v>
      </c>
    </row>
    <row r="1146" spans="1:6" ht="38.25" x14ac:dyDescent="0.2">
      <c r="A1146" s="86" t="s">
        <v>15876</v>
      </c>
      <c r="B1146" s="85" t="s">
        <v>15875</v>
      </c>
      <c r="C1146" s="87" t="s">
        <v>151</v>
      </c>
      <c r="D1146" s="84" t="s">
        <v>15574</v>
      </c>
      <c r="E1146" s="86">
        <v>3218.16</v>
      </c>
      <c r="F1146" s="85" t="s">
        <v>14527</v>
      </c>
    </row>
    <row r="1147" spans="1:6" ht="38.25" x14ac:dyDescent="0.2">
      <c r="A1147" s="86" t="s">
        <v>15878</v>
      </c>
      <c r="B1147" s="85" t="s">
        <v>15877</v>
      </c>
      <c r="C1147" s="87" t="s">
        <v>151</v>
      </c>
      <c r="D1147" s="84" t="s">
        <v>15574</v>
      </c>
      <c r="E1147" s="86">
        <v>1024</v>
      </c>
      <c r="F1147" s="85" t="s">
        <v>14567</v>
      </c>
    </row>
    <row r="1148" spans="1:6" ht="38.25" x14ac:dyDescent="0.2">
      <c r="A1148" s="86" t="s">
        <v>15880</v>
      </c>
      <c r="B1148" s="85" t="s">
        <v>15879</v>
      </c>
      <c r="C1148" s="87" t="s">
        <v>151</v>
      </c>
      <c r="D1148" s="84" t="s">
        <v>15574</v>
      </c>
      <c r="E1148" s="86">
        <v>1219</v>
      </c>
      <c r="F1148" s="85" t="s">
        <v>14527</v>
      </c>
    </row>
    <row r="1149" spans="1:6" ht="51" x14ac:dyDescent="0.2">
      <c r="A1149" s="86" t="s">
        <v>15882</v>
      </c>
      <c r="B1149" s="85" t="s">
        <v>15881</v>
      </c>
      <c r="C1149" s="87" t="s">
        <v>151</v>
      </c>
      <c r="D1149" s="84" t="s">
        <v>15574</v>
      </c>
      <c r="E1149" s="86">
        <v>4316</v>
      </c>
      <c r="F1149" s="85" t="s">
        <v>14567</v>
      </c>
    </row>
    <row r="1150" spans="1:6" ht="51" x14ac:dyDescent="0.2">
      <c r="A1150" s="86" t="s">
        <v>15884</v>
      </c>
      <c r="B1150" s="85" t="s">
        <v>15883</v>
      </c>
      <c r="C1150" s="87" t="s">
        <v>151</v>
      </c>
      <c r="D1150" s="84" t="s">
        <v>15574</v>
      </c>
      <c r="E1150" s="86">
        <v>11394.24</v>
      </c>
      <c r="F1150" s="85" t="s">
        <v>14567</v>
      </c>
    </row>
    <row r="1151" spans="1:6" ht="51" x14ac:dyDescent="0.2">
      <c r="A1151" s="86" t="s">
        <v>15886</v>
      </c>
      <c r="B1151" s="85" t="s">
        <v>15885</v>
      </c>
      <c r="C1151" s="87" t="s">
        <v>151</v>
      </c>
      <c r="D1151" s="84" t="s">
        <v>15574</v>
      </c>
      <c r="E1151" s="86">
        <v>8563</v>
      </c>
      <c r="F1151" s="85" t="s">
        <v>14527</v>
      </c>
    </row>
    <row r="1152" spans="1:6" ht="51" x14ac:dyDescent="0.2">
      <c r="A1152" s="86" t="s">
        <v>15888</v>
      </c>
      <c r="B1152" s="85" t="s">
        <v>15887</v>
      </c>
      <c r="C1152" s="87" t="s">
        <v>151</v>
      </c>
      <c r="D1152" s="84" t="s">
        <v>15574</v>
      </c>
      <c r="E1152" s="86">
        <v>22606.32</v>
      </c>
      <c r="F1152" s="85" t="s">
        <v>14527</v>
      </c>
    </row>
    <row r="1153" spans="1:6" ht="38.25" x14ac:dyDescent="0.2">
      <c r="A1153" s="86" t="s">
        <v>15890</v>
      </c>
      <c r="B1153" s="85" t="s">
        <v>15889</v>
      </c>
      <c r="C1153" s="87" t="s">
        <v>151</v>
      </c>
      <c r="D1153" s="84" t="s">
        <v>15574</v>
      </c>
      <c r="E1153" s="86">
        <v>7193</v>
      </c>
      <c r="F1153" s="85" t="s">
        <v>14567</v>
      </c>
    </row>
    <row r="1154" spans="1:6" ht="51" x14ac:dyDescent="0.2">
      <c r="A1154" s="86" t="s">
        <v>15892</v>
      </c>
      <c r="B1154" s="85" t="s">
        <v>15891</v>
      </c>
      <c r="C1154" s="87" t="s">
        <v>151</v>
      </c>
      <c r="D1154" s="84" t="s">
        <v>15574</v>
      </c>
      <c r="E1154" s="86">
        <v>8563</v>
      </c>
      <c r="F1154" s="85" t="s">
        <v>14527</v>
      </c>
    </row>
    <row r="1155" spans="1:6" ht="38.25" x14ac:dyDescent="0.2">
      <c r="A1155" s="86" t="s">
        <v>15894</v>
      </c>
      <c r="B1155" s="85" t="s">
        <v>15893</v>
      </c>
      <c r="C1155" s="87" t="s">
        <v>151</v>
      </c>
      <c r="D1155" s="84" t="s">
        <v>15574</v>
      </c>
      <c r="E1155" s="86">
        <v>394</v>
      </c>
      <c r="F1155" s="85" t="s">
        <v>14567</v>
      </c>
    </row>
    <row r="1156" spans="1:6" ht="38.25" x14ac:dyDescent="0.2">
      <c r="A1156" s="86" t="s">
        <v>15896</v>
      </c>
      <c r="B1156" s="85" t="s">
        <v>15895</v>
      </c>
      <c r="C1156" s="87" t="s">
        <v>151</v>
      </c>
      <c r="D1156" s="84" t="s">
        <v>15574</v>
      </c>
      <c r="E1156" s="86">
        <v>1040.1600000000001</v>
      </c>
      <c r="F1156" s="85" t="s">
        <v>14567</v>
      </c>
    </row>
    <row r="1157" spans="1:6" ht="38.25" x14ac:dyDescent="0.2">
      <c r="A1157" s="86" t="s">
        <v>15898</v>
      </c>
      <c r="B1157" s="85" t="s">
        <v>15897</v>
      </c>
      <c r="C1157" s="87" t="s">
        <v>151</v>
      </c>
      <c r="D1157" s="84" t="s">
        <v>15574</v>
      </c>
      <c r="E1157" s="86">
        <v>781</v>
      </c>
      <c r="F1157" s="85" t="s">
        <v>14527</v>
      </c>
    </row>
    <row r="1158" spans="1:6" ht="38.25" x14ac:dyDescent="0.2">
      <c r="A1158" s="86" t="s">
        <v>15900</v>
      </c>
      <c r="B1158" s="85" t="s">
        <v>15899</v>
      </c>
      <c r="C1158" s="87" t="s">
        <v>151</v>
      </c>
      <c r="D1158" s="84" t="s">
        <v>15574</v>
      </c>
      <c r="E1158" s="86">
        <v>2061.84</v>
      </c>
      <c r="F1158" s="85" t="s">
        <v>14527</v>
      </c>
    </row>
    <row r="1159" spans="1:6" ht="38.25" x14ac:dyDescent="0.2">
      <c r="A1159" s="86" t="s">
        <v>15894</v>
      </c>
      <c r="B1159" s="85" t="s">
        <v>15893</v>
      </c>
      <c r="C1159" s="87" t="s">
        <v>151</v>
      </c>
      <c r="D1159" s="84" t="s">
        <v>15574</v>
      </c>
      <c r="E1159" s="86">
        <v>394</v>
      </c>
      <c r="F1159" s="85" t="s">
        <v>14567</v>
      </c>
    </row>
    <row r="1160" spans="1:6" ht="38.25" x14ac:dyDescent="0.2">
      <c r="A1160" s="86" t="s">
        <v>15896</v>
      </c>
      <c r="B1160" s="85" t="s">
        <v>15895</v>
      </c>
      <c r="C1160" s="87" t="s">
        <v>151</v>
      </c>
      <c r="D1160" s="84" t="s">
        <v>15574</v>
      </c>
      <c r="E1160" s="86">
        <v>1040.1600000000001</v>
      </c>
      <c r="F1160" s="85" t="s">
        <v>14567</v>
      </c>
    </row>
    <row r="1161" spans="1:6" ht="38.25" x14ac:dyDescent="0.2">
      <c r="A1161" s="86" t="s">
        <v>15898</v>
      </c>
      <c r="B1161" s="85" t="s">
        <v>15897</v>
      </c>
      <c r="C1161" s="87" t="s">
        <v>151</v>
      </c>
      <c r="D1161" s="84" t="s">
        <v>15574</v>
      </c>
      <c r="E1161" s="86">
        <v>781</v>
      </c>
      <c r="F1161" s="85" t="s">
        <v>14527</v>
      </c>
    </row>
    <row r="1162" spans="1:6" ht="38.25" x14ac:dyDescent="0.2">
      <c r="A1162" s="86" t="s">
        <v>15900</v>
      </c>
      <c r="B1162" s="85" t="s">
        <v>15899</v>
      </c>
      <c r="C1162" s="87" t="s">
        <v>151</v>
      </c>
      <c r="D1162" s="84" t="s">
        <v>15574</v>
      </c>
      <c r="E1162" s="86">
        <v>2061.84</v>
      </c>
      <c r="F1162" s="85" t="s">
        <v>14527</v>
      </c>
    </row>
    <row r="1163" spans="1:6" ht="38.25" x14ac:dyDescent="0.2">
      <c r="A1163" s="86" t="s">
        <v>15902</v>
      </c>
      <c r="B1163" s="85" t="s">
        <v>15901</v>
      </c>
      <c r="C1163" s="87" t="s">
        <v>151</v>
      </c>
      <c r="D1163" s="84" t="s">
        <v>15574</v>
      </c>
      <c r="E1163" s="86">
        <v>656</v>
      </c>
      <c r="F1163" s="85" t="s">
        <v>14567</v>
      </c>
    </row>
    <row r="1164" spans="1:6" ht="38.25" x14ac:dyDescent="0.2">
      <c r="A1164" s="86" t="s">
        <v>15904</v>
      </c>
      <c r="B1164" s="85" t="s">
        <v>15903</v>
      </c>
      <c r="C1164" s="87" t="s">
        <v>151</v>
      </c>
      <c r="D1164" s="84" t="s">
        <v>15574</v>
      </c>
      <c r="E1164" s="86">
        <v>781</v>
      </c>
      <c r="F1164" s="85" t="s">
        <v>14527</v>
      </c>
    </row>
    <row r="1165" spans="1:6" ht="38.25" x14ac:dyDescent="0.2">
      <c r="A1165" s="86" t="s">
        <v>15902</v>
      </c>
      <c r="B1165" s="85" t="s">
        <v>15901</v>
      </c>
      <c r="C1165" s="87" t="s">
        <v>151</v>
      </c>
      <c r="D1165" s="84" t="s">
        <v>15574</v>
      </c>
      <c r="E1165" s="86">
        <v>656</v>
      </c>
      <c r="F1165" s="85" t="s">
        <v>14567</v>
      </c>
    </row>
    <row r="1166" spans="1:6" ht="38.25" x14ac:dyDescent="0.2">
      <c r="A1166" s="86" t="s">
        <v>15904</v>
      </c>
      <c r="B1166" s="85" t="s">
        <v>15903</v>
      </c>
      <c r="C1166" s="87" t="s">
        <v>151</v>
      </c>
      <c r="D1166" s="84" t="s">
        <v>15574</v>
      </c>
      <c r="E1166" s="86">
        <v>781</v>
      </c>
      <c r="F1166" s="85" t="s">
        <v>14527</v>
      </c>
    </row>
    <row r="1167" spans="1:6" ht="51" x14ac:dyDescent="0.2">
      <c r="A1167" s="86" t="s">
        <v>15882</v>
      </c>
      <c r="B1167" s="85" t="s">
        <v>15881</v>
      </c>
      <c r="C1167" s="87" t="s">
        <v>151</v>
      </c>
      <c r="D1167" s="84" t="s">
        <v>15574</v>
      </c>
      <c r="E1167" s="86">
        <v>4316</v>
      </c>
      <c r="F1167" s="85" t="s">
        <v>14567</v>
      </c>
    </row>
    <row r="1168" spans="1:6" ht="51" x14ac:dyDescent="0.2">
      <c r="A1168" s="86" t="s">
        <v>15884</v>
      </c>
      <c r="B1168" s="85" t="s">
        <v>15883</v>
      </c>
      <c r="C1168" s="87" t="s">
        <v>151</v>
      </c>
      <c r="D1168" s="84" t="s">
        <v>15574</v>
      </c>
      <c r="E1168" s="86">
        <v>11394.24</v>
      </c>
      <c r="F1168" s="85" t="s">
        <v>14567</v>
      </c>
    </row>
    <row r="1169" spans="1:6" ht="51" x14ac:dyDescent="0.2">
      <c r="A1169" s="86" t="s">
        <v>15886</v>
      </c>
      <c r="B1169" s="85" t="s">
        <v>15885</v>
      </c>
      <c r="C1169" s="87" t="s">
        <v>151</v>
      </c>
      <c r="D1169" s="84" t="s">
        <v>15574</v>
      </c>
      <c r="E1169" s="86">
        <v>8563</v>
      </c>
      <c r="F1169" s="85" t="s">
        <v>14527</v>
      </c>
    </row>
    <row r="1170" spans="1:6" ht="51" x14ac:dyDescent="0.2">
      <c r="A1170" s="86" t="s">
        <v>15888</v>
      </c>
      <c r="B1170" s="85" t="s">
        <v>15887</v>
      </c>
      <c r="C1170" s="87" t="s">
        <v>151</v>
      </c>
      <c r="D1170" s="84" t="s">
        <v>15574</v>
      </c>
      <c r="E1170" s="86">
        <v>22606.32</v>
      </c>
      <c r="F1170" s="85" t="s">
        <v>14527</v>
      </c>
    </row>
    <row r="1171" spans="1:6" ht="38.25" x14ac:dyDescent="0.2">
      <c r="A1171" s="86" t="s">
        <v>15890</v>
      </c>
      <c r="B1171" s="85" t="s">
        <v>15889</v>
      </c>
      <c r="C1171" s="87" t="s">
        <v>151</v>
      </c>
      <c r="D1171" s="84" t="s">
        <v>15574</v>
      </c>
      <c r="E1171" s="86">
        <v>7193</v>
      </c>
      <c r="F1171" s="85" t="s">
        <v>14567</v>
      </c>
    </row>
    <row r="1172" spans="1:6" ht="51" x14ac:dyDescent="0.2">
      <c r="A1172" s="86" t="s">
        <v>15892</v>
      </c>
      <c r="B1172" s="85" t="s">
        <v>15891</v>
      </c>
      <c r="C1172" s="87" t="s">
        <v>151</v>
      </c>
      <c r="D1172" s="84" t="s">
        <v>15574</v>
      </c>
      <c r="E1172" s="86">
        <v>8563</v>
      </c>
      <c r="F1172" s="85" t="s">
        <v>14527</v>
      </c>
    </row>
    <row r="1173" spans="1:6" ht="38.25" x14ac:dyDescent="0.2">
      <c r="A1173" s="86" t="s">
        <v>15870</v>
      </c>
      <c r="B1173" s="85" t="s">
        <v>15869</v>
      </c>
      <c r="C1173" s="87" t="s">
        <v>151</v>
      </c>
      <c r="D1173" s="84" t="s">
        <v>15574</v>
      </c>
      <c r="E1173" s="86">
        <v>614</v>
      </c>
      <c r="F1173" s="85" t="s">
        <v>14567</v>
      </c>
    </row>
    <row r="1174" spans="1:6" ht="38.25" x14ac:dyDescent="0.2">
      <c r="A1174" s="86" t="s">
        <v>15872</v>
      </c>
      <c r="B1174" s="85" t="s">
        <v>15871</v>
      </c>
      <c r="C1174" s="87" t="s">
        <v>151</v>
      </c>
      <c r="D1174" s="84" t="s">
        <v>15574</v>
      </c>
      <c r="E1174" s="86">
        <v>1620.96</v>
      </c>
      <c r="F1174" s="85" t="s">
        <v>14567</v>
      </c>
    </row>
    <row r="1175" spans="1:6" ht="38.25" x14ac:dyDescent="0.2">
      <c r="A1175" s="86" t="s">
        <v>15874</v>
      </c>
      <c r="B1175" s="85" t="s">
        <v>15873</v>
      </c>
      <c r="C1175" s="87" t="s">
        <v>151</v>
      </c>
      <c r="D1175" s="84" t="s">
        <v>15574</v>
      </c>
      <c r="E1175" s="86">
        <v>1219</v>
      </c>
      <c r="F1175" s="85" t="s">
        <v>14527</v>
      </c>
    </row>
    <row r="1176" spans="1:6" ht="38.25" x14ac:dyDescent="0.2">
      <c r="A1176" s="86" t="s">
        <v>15876</v>
      </c>
      <c r="B1176" s="85" t="s">
        <v>15875</v>
      </c>
      <c r="C1176" s="87" t="s">
        <v>151</v>
      </c>
      <c r="D1176" s="84" t="s">
        <v>15574</v>
      </c>
      <c r="E1176" s="86">
        <v>3218.16</v>
      </c>
      <c r="F1176" s="85" t="s">
        <v>14527</v>
      </c>
    </row>
    <row r="1177" spans="1:6" ht="38.25" x14ac:dyDescent="0.2">
      <c r="A1177" s="86" t="s">
        <v>15878</v>
      </c>
      <c r="B1177" s="85" t="s">
        <v>15877</v>
      </c>
      <c r="C1177" s="87" t="s">
        <v>151</v>
      </c>
      <c r="D1177" s="84" t="s">
        <v>15574</v>
      </c>
      <c r="E1177" s="86">
        <v>1024</v>
      </c>
      <c r="F1177" s="85" t="s">
        <v>14567</v>
      </c>
    </row>
    <row r="1178" spans="1:6" ht="38.25" x14ac:dyDescent="0.2">
      <c r="A1178" s="86" t="s">
        <v>15880</v>
      </c>
      <c r="B1178" s="85" t="s">
        <v>15879</v>
      </c>
      <c r="C1178" s="87" t="s">
        <v>151</v>
      </c>
      <c r="D1178" s="84" t="s">
        <v>15574</v>
      </c>
      <c r="E1178" s="86">
        <v>1219</v>
      </c>
      <c r="F1178" s="85" t="s">
        <v>14527</v>
      </c>
    </row>
    <row r="1179" spans="1:6" ht="38.25" x14ac:dyDescent="0.2">
      <c r="A1179" s="86" t="s">
        <v>15906</v>
      </c>
      <c r="B1179" s="85" t="s">
        <v>15905</v>
      </c>
      <c r="C1179" s="87" t="s">
        <v>151</v>
      </c>
      <c r="D1179" s="84" t="s">
        <v>15574</v>
      </c>
      <c r="E1179" s="86">
        <v>1228</v>
      </c>
      <c r="F1179" s="85" t="s">
        <v>14567</v>
      </c>
    </row>
    <row r="1180" spans="1:6" ht="38.25" x14ac:dyDescent="0.2">
      <c r="A1180" s="86" t="s">
        <v>15908</v>
      </c>
      <c r="B1180" s="85" t="s">
        <v>15907</v>
      </c>
      <c r="C1180" s="87" t="s">
        <v>151</v>
      </c>
      <c r="D1180" s="84" t="s">
        <v>15574</v>
      </c>
      <c r="E1180" s="86">
        <v>2438</v>
      </c>
      <c r="F1180" s="85" t="s">
        <v>14527</v>
      </c>
    </row>
    <row r="1181" spans="1:6" ht="38.25" x14ac:dyDescent="0.2">
      <c r="A1181" s="86" t="s">
        <v>15910</v>
      </c>
      <c r="B1181" s="85" t="s">
        <v>15909</v>
      </c>
      <c r="C1181" s="87" t="s">
        <v>151</v>
      </c>
      <c r="D1181" s="84" t="s">
        <v>15574</v>
      </c>
      <c r="E1181" s="86">
        <v>2048</v>
      </c>
      <c r="F1181" s="85" t="s">
        <v>14567</v>
      </c>
    </row>
    <row r="1182" spans="1:6" ht="38.25" x14ac:dyDescent="0.2">
      <c r="A1182" s="86" t="s">
        <v>15912</v>
      </c>
      <c r="B1182" s="85" t="s">
        <v>15911</v>
      </c>
      <c r="C1182" s="87" t="s">
        <v>151</v>
      </c>
      <c r="D1182" s="84" t="s">
        <v>15574</v>
      </c>
      <c r="E1182" s="86">
        <v>2438</v>
      </c>
      <c r="F1182" s="85" t="s">
        <v>14527</v>
      </c>
    </row>
    <row r="1183" spans="1:6" ht="51" x14ac:dyDescent="0.2">
      <c r="A1183" s="86" t="s">
        <v>15882</v>
      </c>
      <c r="B1183" s="85" t="s">
        <v>15881</v>
      </c>
      <c r="C1183" s="87" t="s">
        <v>151</v>
      </c>
      <c r="D1183" s="84" t="s">
        <v>15574</v>
      </c>
      <c r="E1183" s="86">
        <v>4316</v>
      </c>
      <c r="F1183" s="85" t="s">
        <v>14567</v>
      </c>
    </row>
    <row r="1184" spans="1:6" ht="51" x14ac:dyDescent="0.2">
      <c r="A1184" s="86" t="s">
        <v>15884</v>
      </c>
      <c r="B1184" s="85" t="s">
        <v>15883</v>
      </c>
      <c r="C1184" s="87" t="s">
        <v>151</v>
      </c>
      <c r="D1184" s="84" t="s">
        <v>15574</v>
      </c>
      <c r="E1184" s="86">
        <v>11394.24</v>
      </c>
      <c r="F1184" s="85" t="s">
        <v>14567</v>
      </c>
    </row>
    <row r="1185" spans="1:6" ht="51" x14ac:dyDescent="0.2">
      <c r="A1185" s="86" t="s">
        <v>15886</v>
      </c>
      <c r="B1185" s="85" t="s">
        <v>15885</v>
      </c>
      <c r="C1185" s="87" t="s">
        <v>151</v>
      </c>
      <c r="D1185" s="84" t="s">
        <v>15574</v>
      </c>
      <c r="E1185" s="86">
        <v>8563</v>
      </c>
      <c r="F1185" s="85" t="s">
        <v>14527</v>
      </c>
    </row>
    <row r="1186" spans="1:6" ht="51" x14ac:dyDescent="0.2">
      <c r="A1186" s="86" t="s">
        <v>15888</v>
      </c>
      <c r="B1186" s="85" t="s">
        <v>15887</v>
      </c>
      <c r="C1186" s="87" t="s">
        <v>151</v>
      </c>
      <c r="D1186" s="84" t="s">
        <v>15574</v>
      </c>
      <c r="E1186" s="86">
        <v>22606.32</v>
      </c>
      <c r="F1186" s="85" t="s">
        <v>14527</v>
      </c>
    </row>
    <row r="1187" spans="1:6" ht="38.25" x14ac:dyDescent="0.2">
      <c r="A1187" s="86" t="s">
        <v>15890</v>
      </c>
      <c r="B1187" s="85" t="s">
        <v>15889</v>
      </c>
      <c r="C1187" s="87" t="s">
        <v>151</v>
      </c>
      <c r="D1187" s="84" t="s">
        <v>15574</v>
      </c>
      <c r="E1187" s="86">
        <v>7193</v>
      </c>
      <c r="F1187" s="85" t="s">
        <v>14567</v>
      </c>
    </row>
    <row r="1188" spans="1:6" ht="51" x14ac:dyDescent="0.2">
      <c r="A1188" s="86" t="s">
        <v>15892</v>
      </c>
      <c r="B1188" s="85" t="s">
        <v>15891</v>
      </c>
      <c r="C1188" s="87" t="s">
        <v>151</v>
      </c>
      <c r="D1188" s="84" t="s">
        <v>15574</v>
      </c>
      <c r="E1188" s="86">
        <v>8563</v>
      </c>
      <c r="F1188" s="85" t="s">
        <v>14527</v>
      </c>
    </row>
    <row r="1189" spans="1:6" ht="38.25" x14ac:dyDescent="0.2">
      <c r="A1189" s="86" t="s">
        <v>15914</v>
      </c>
      <c r="B1189" s="85" t="s">
        <v>15913</v>
      </c>
      <c r="C1189" s="87" t="s">
        <v>151</v>
      </c>
      <c r="D1189" s="84" t="s">
        <v>15574</v>
      </c>
      <c r="E1189" s="86">
        <v>63</v>
      </c>
      <c r="F1189" s="85" t="s">
        <v>14567</v>
      </c>
    </row>
    <row r="1190" spans="1:6" ht="38.25" x14ac:dyDescent="0.2">
      <c r="A1190" s="86" t="s">
        <v>15916</v>
      </c>
      <c r="B1190" s="85" t="s">
        <v>15915</v>
      </c>
      <c r="C1190" s="87" t="s">
        <v>151</v>
      </c>
      <c r="D1190" s="84" t="s">
        <v>15574</v>
      </c>
      <c r="E1190" s="86">
        <v>125</v>
      </c>
      <c r="F1190" s="85" t="s">
        <v>14527</v>
      </c>
    </row>
    <row r="1191" spans="1:6" ht="38.25" x14ac:dyDescent="0.2">
      <c r="A1191" s="86" t="s">
        <v>15918</v>
      </c>
      <c r="B1191" s="85" t="s">
        <v>15917</v>
      </c>
      <c r="C1191" s="87" t="s">
        <v>151</v>
      </c>
      <c r="D1191" s="84" t="s">
        <v>15574</v>
      </c>
      <c r="E1191" s="86">
        <v>105</v>
      </c>
      <c r="F1191" s="85" t="s">
        <v>14567</v>
      </c>
    </row>
    <row r="1192" spans="1:6" ht="38.25" x14ac:dyDescent="0.2">
      <c r="A1192" s="86" t="s">
        <v>15920</v>
      </c>
      <c r="B1192" s="85" t="s">
        <v>15919</v>
      </c>
      <c r="C1192" s="87" t="s">
        <v>151</v>
      </c>
      <c r="D1192" s="84" t="s">
        <v>15574</v>
      </c>
      <c r="E1192" s="86">
        <v>125</v>
      </c>
      <c r="F1192" s="85" t="s">
        <v>14527</v>
      </c>
    </row>
    <row r="1193" spans="1:6" ht="38.25" x14ac:dyDescent="0.2">
      <c r="A1193" s="86" t="s">
        <v>15922</v>
      </c>
      <c r="B1193" s="85" t="s">
        <v>15921</v>
      </c>
      <c r="C1193" s="87" t="s">
        <v>151</v>
      </c>
      <c r="D1193" s="84" t="s">
        <v>15574</v>
      </c>
      <c r="E1193" s="86">
        <v>8</v>
      </c>
      <c r="F1193" s="85" t="s">
        <v>14567</v>
      </c>
    </row>
    <row r="1194" spans="1:6" ht="38.25" x14ac:dyDescent="0.2">
      <c r="A1194" s="86" t="s">
        <v>15924</v>
      </c>
      <c r="B1194" s="85" t="s">
        <v>15923</v>
      </c>
      <c r="C1194" s="87" t="s">
        <v>151</v>
      </c>
      <c r="D1194" s="84" t="s">
        <v>15574</v>
      </c>
      <c r="E1194" s="86">
        <v>9</v>
      </c>
      <c r="F1194" s="85" t="s">
        <v>14527</v>
      </c>
    </row>
    <row r="1195" spans="1:6" ht="38.25" x14ac:dyDescent="0.2">
      <c r="A1195" s="86" t="s">
        <v>15926</v>
      </c>
      <c r="B1195" s="85" t="s">
        <v>15925</v>
      </c>
      <c r="C1195" s="87" t="s">
        <v>151</v>
      </c>
      <c r="D1195" s="84" t="s">
        <v>15574</v>
      </c>
      <c r="E1195" s="86">
        <v>13</v>
      </c>
      <c r="F1195" s="85" t="s">
        <v>14567</v>
      </c>
    </row>
    <row r="1196" spans="1:6" ht="38.25" x14ac:dyDescent="0.2">
      <c r="A1196" s="86" t="s">
        <v>15928</v>
      </c>
      <c r="B1196" s="85" t="s">
        <v>15927</v>
      </c>
      <c r="C1196" s="87" t="s">
        <v>151</v>
      </c>
      <c r="D1196" s="84" t="s">
        <v>15574</v>
      </c>
      <c r="E1196" s="86">
        <v>15</v>
      </c>
      <c r="F1196" s="85" t="s">
        <v>14527</v>
      </c>
    </row>
    <row r="1197" spans="1:6" ht="38.25" x14ac:dyDescent="0.2">
      <c r="A1197" s="86" t="s">
        <v>15894</v>
      </c>
      <c r="B1197" s="85" t="s">
        <v>15893</v>
      </c>
      <c r="C1197" s="87" t="s">
        <v>151</v>
      </c>
      <c r="D1197" s="84" t="s">
        <v>15574</v>
      </c>
      <c r="E1197" s="86">
        <v>394</v>
      </c>
      <c r="F1197" s="85" t="s">
        <v>14567</v>
      </c>
    </row>
    <row r="1198" spans="1:6" ht="38.25" x14ac:dyDescent="0.2">
      <c r="A1198" s="86" t="s">
        <v>15896</v>
      </c>
      <c r="B1198" s="85" t="s">
        <v>15895</v>
      </c>
      <c r="C1198" s="87" t="s">
        <v>151</v>
      </c>
      <c r="D1198" s="84" t="s">
        <v>15574</v>
      </c>
      <c r="E1198" s="86">
        <v>1040.1600000000001</v>
      </c>
      <c r="F1198" s="85" t="s">
        <v>14567</v>
      </c>
    </row>
    <row r="1199" spans="1:6" ht="38.25" x14ac:dyDescent="0.2">
      <c r="A1199" s="86" t="s">
        <v>15898</v>
      </c>
      <c r="B1199" s="85" t="s">
        <v>15897</v>
      </c>
      <c r="C1199" s="87" t="s">
        <v>151</v>
      </c>
      <c r="D1199" s="84" t="s">
        <v>15574</v>
      </c>
      <c r="E1199" s="86">
        <v>781</v>
      </c>
      <c r="F1199" s="85" t="s">
        <v>14527</v>
      </c>
    </row>
    <row r="1200" spans="1:6" ht="38.25" x14ac:dyDescent="0.2">
      <c r="A1200" s="86" t="s">
        <v>15900</v>
      </c>
      <c r="B1200" s="85" t="s">
        <v>15899</v>
      </c>
      <c r="C1200" s="87" t="s">
        <v>151</v>
      </c>
      <c r="D1200" s="84" t="s">
        <v>15574</v>
      </c>
      <c r="E1200" s="86">
        <v>2061.84</v>
      </c>
      <c r="F1200" s="85" t="s">
        <v>14527</v>
      </c>
    </row>
    <row r="1201" spans="1:6" ht="38.25" x14ac:dyDescent="0.2">
      <c r="A1201" s="86" t="s">
        <v>15902</v>
      </c>
      <c r="B1201" s="85" t="s">
        <v>15901</v>
      </c>
      <c r="C1201" s="87" t="s">
        <v>151</v>
      </c>
      <c r="D1201" s="84" t="s">
        <v>15574</v>
      </c>
      <c r="E1201" s="86">
        <v>656</v>
      </c>
      <c r="F1201" s="85" t="s">
        <v>14567</v>
      </c>
    </row>
    <row r="1202" spans="1:6" ht="38.25" x14ac:dyDescent="0.2">
      <c r="A1202" s="86" t="s">
        <v>15904</v>
      </c>
      <c r="B1202" s="85" t="s">
        <v>15903</v>
      </c>
      <c r="C1202" s="87" t="s">
        <v>151</v>
      </c>
      <c r="D1202" s="84" t="s">
        <v>15574</v>
      </c>
      <c r="E1202" s="86">
        <v>781</v>
      </c>
      <c r="F1202" s="85" t="s">
        <v>14527</v>
      </c>
    </row>
    <row r="1203" spans="1:6" ht="38.25" x14ac:dyDescent="0.2">
      <c r="A1203" s="86" t="s">
        <v>15870</v>
      </c>
      <c r="B1203" s="85" t="s">
        <v>15869</v>
      </c>
      <c r="C1203" s="87" t="s">
        <v>151</v>
      </c>
      <c r="D1203" s="84" t="s">
        <v>15574</v>
      </c>
      <c r="E1203" s="86">
        <v>614</v>
      </c>
      <c r="F1203" s="85" t="s">
        <v>14567</v>
      </c>
    </row>
    <row r="1204" spans="1:6" ht="38.25" x14ac:dyDescent="0.2">
      <c r="A1204" s="86" t="s">
        <v>15872</v>
      </c>
      <c r="B1204" s="85" t="s">
        <v>15871</v>
      </c>
      <c r="C1204" s="87" t="s">
        <v>151</v>
      </c>
      <c r="D1204" s="84" t="s">
        <v>15574</v>
      </c>
      <c r="E1204" s="86">
        <v>1620.96</v>
      </c>
      <c r="F1204" s="85" t="s">
        <v>14567</v>
      </c>
    </row>
    <row r="1205" spans="1:6" ht="38.25" x14ac:dyDescent="0.2">
      <c r="A1205" s="86" t="s">
        <v>15874</v>
      </c>
      <c r="B1205" s="85" t="s">
        <v>15873</v>
      </c>
      <c r="C1205" s="87" t="s">
        <v>151</v>
      </c>
      <c r="D1205" s="84" t="s">
        <v>15574</v>
      </c>
      <c r="E1205" s="86">
        <v>1219</v>
      </c>
      <c r="F1205" s="85" t="s">
        <v>14527</v>
      </c>
    </row>
    <row r="1206" spans="1:6" ht="38.25" x14ac:dyDescent="0.2">
      <c r="A1206" s="86" t="s">
        <v>15876</v>
      </c>
      <c r="B1206" s="85" t="s">
        <v>15875</v>
      </c>
      <c r="C1206" s="87" t="s">
        <v>151</v>
      </c>
      <c r="D1206" s="84" t="s">
        <v>15574</v>
      </c>
      <c r="E1206" s="86">
        <v>3218.16</v>
      </c>
      <c r="F1206" s="85" t="s">
        <v>14527</v>
      </c>
    </row>
    <row r="1207" spans="1:6" ht="38.25" x14ac:dyDescent="0.2">
      <c r="A1207" s="86" t="s">
        <v>15878</v>
      </c>
      <c r="B1207" s="85" t="s">
        <v>15877</v>
      </c>
      <c r="C1207" s="87" t="s">
        <v>151</v>
      </c>
      <c r="D1207" s="84" t="s">
        <v>15574</v>
      </c>
      <c r="E1207" s="86">
        <v>1024</v>
      </c>
      <c r="F1207" s="85" t="s">
        <v>14567</v>
      </c>
    </row>
    <row r="1208" spans="1:6" ht="38.25" x14ac:dyDescent="0.2">
      <c r="A1208" s="86" t="s">
        <v>15880</v>
      </c>
      <c r="B1208" s="85" t="s">
        <v>15879</v>
      </c>
      <c r="C1208" s="87" t="s">
        <v>151</v>
      </c>
      <c r="D1208" s="84" t="s">
        <v>15574</v>
      </c>
      <c r="E1208" s="86">
        <v>1219</v>
      </c>
      <c r="F1208" s="85" t="s">
        <v>14527</v>
      </c>
    </row>
    <row r="1209" spans="1:6" ht="51" x14ac:dyDescent="0.2">
      <c r="A1209" s="86" t="s">
        <v>15882</v>
      </c>
      <c r="B1209" s="85" t="s">
        <v>15881</v>
      </c>
      <c r="C1209" s="87" t="s">
        <v>151</v>
      </c>
      <c r="D1209" s="84" t="s">
        <v>15574</v>
      </c>
      <c r="E1209" s="86">
        <v>4316</v>
      </c>
      <c r="F1209" s="85" t="s">
        <v>14567</v>
      </c>
    </row>
    <row r="1210" spans="1:6" ht="51" x14ac:dyDescent="0.2">
      <c r="A1210" s="86" t="s">
        <v>15884</v>
      </c>
      <c r="B1210" s="85" t="s">
        <v>15883</v>
      </c>
      <c r="C1210" s="87" t="s">
        <v>151</v>
      </c>
      <c r="D1210" s="84" t="s">
        <v>15574</v>
      </c>
      <c r="E1210" s="86">
        <v>11394.24</v>
      </c>
      <c r="F1210" s="85" t="s">
        <v>14567</v>
      </c>
    </row>
    <row r="1211" spans="1:6" ht="51" x14ac:dyDescent="0.2">
      <c r="A1211" s="86" t="s">
        <v>15886</v>
      </c>
      <c r="B1211" s="85" t="s">
        <v>15885</v>
      </c>
      <c r="C1211" s="87" t="s">
        <v>151</v>
      </c>
      <c r="D1211" s="84" t="s">
        <v>15574</v>
      </c>
      <c r="E1211" s="86">
        <v>8563</v>
      </c>
      <c r="F1211" s="85" t="s">
        <v>14527</v>
      </c>
    </row>
    <row r="1212" spans="1:6" ht="51" x14ac:dyDescent="0.2">
      <c r="A1212" s="86" t="s">
        <v>15888</v>
      </c>
      <c r="B1212" s="85" t="s">
        <v>15887</v>
      </c>
      <c r="C1212" s="87" t="s">
        <v>151</v>
      </c>
      <c r="D1212" s="84" t="s">
        <v>15574</v>
      </c>
      <c r="E1212" s="86">
        <v>22606.32</v>
      </c>
      <c r="F1212" s="85" t="s">
        <v>14527</v>
      </c>
    </row>
    <row r="1213" spans="1:6" ht="38.25" x14ac:dyDescent="0.2">
      <c r="A1213" s="86" t="s">
        <v>15890</v>
      </c>
      <c r="B1213" s="85" t="s">
        <v>15889</v>
      </c>
      <c r="C1213" s="87" t="s">
        <v>151</v>
      </c>
      <c r="D1213" s="84" t="s">
        <v>15574</v>
      </c>
      <c r="E1213" s="86">
        <v>7193</v>
      </c>
      <c r="F1213" s="85" t="s">
        <v>14567</v>
      </c>
    </row>
    <row r="1214" spans="1:6" ht="51" x14ac:dyDescent="0.2">
      <c r="A1214" s="86" t="s">
        <v>15892</v>
      </c>
      <c r="B1214" s="85" t="s">
        <v>15891</v>
      </c>
      <c r="C1214" s="87" t="s">
        <v>151</v>
      </c>
      <c r="D1214" s="84" t="s">
        <v>15574</v>
      </c>
      <c r="E1214" s="86">
        <v>8563</v>
      </c>
      <c r="F1214" s="85" t="s">
        <v>14527</v>
      </c>
    </row>
    <row r="1215" spans="1:6" ht="38.25" x14ac:dyDescent="0.2">
      <c r="A1215" s="86" t="s">
        <v>15930</v>
      </c>
      <c r="B1215" s="85" t="s">
        <v>15929</v>
      </c>
      <c r="C1215" s="87" t="s">
        <v>151</v>
      </c>
      <c r="D1215" s="84" t="s">
        <v>15574</v>
      </c>
      <c r="E1215" s="86">
        <v>158</v>
      </c>
      <c r="F1215" s="85" t="s">
        <v>14567</v>
      </c>
    </row>
    <row r="1216" spans="1:6" ht="38.25" x14ac:dyDescent="0.2">
      <c r="A1216" s="86" t="s">
        <v>15932</v>
      </c>
      <c r="B1216" s="85" t="s">
        <v>15931</v>
      </c>
      <c r="C1216" s="87" t="s">
        <v>151</v>
      </c>
      <c r="D1216" s="84" t="s">
        <v>15574</v>
      </c>
      <c r="E1216" s="86">
        <v>417.12</v>
      </c>
      <c r="F1216" s="85" t="s">
        <v>14567</v>
      </c>
    </row>
    <row r="1217" spans="1:6" ht="38.25" x14ac:dyDescent="0.2">
      <c r="A1217" s="86" t="s">
        <v>15934</v>
      </c>
      <c r="B1217" s="85" t="s">
        <v>15933</v>
      </c>
      <c r="C1217" s="87" t="s">
        <v>151</v>
      </c>
      <c r="D1217" s="84" t="s">
        <v>15574</v>
      </c>
      <c r="E1217" s="86">
        <v>313</v>
      </c>
      <c r="F1217" s="85" t="s">
        <v>14527</v>
      </c>
    </row>
    <row r="1218" spans="1:6" ht="38.25" x14ac:dyDescent="0.2">
      <c r="A1218" s="86" t="s">
        <v>15936</v>
      </c>
      <c r="B1218" s="85" t="s">
        <v>15935</v>
      </c>
      <c r="C1218" s="87" t="s">
        <v>151</v>
      </c>
      <c r="D1218" s="84" t="s">
        <v>15574</v>
      </c>
      <c r="E1218" s="86">
        <v>826.32</v>
      </c>
      <c r="F1218" s="85" t="s">
        <v>14527</v>
      </c>
    </row>
    <row r="1219" spans="1:6" ht="38.25" x14ac:dyDescent="0.2">
      <c r="A1219" s="86" t="s">
        <v>15938</v>
      </c>
      <c r="B1219" s="85" t="s">
        <v>15937</v>
      </c>
      <c r="C1219" s="87" t="s">
        <v>151</v>
      </c>
      <c r="D1219" s="84" t="s">
        <v>15574</v>
      </c>
      <c r="E1219" s="86">
        <v>263</v>
      </c>
      <c r="F1219" s="85" t="s">
        <v>14567</v>
      </c>
    </row>
    <row r="1220" spans="1:6" ht="38.25" x14ac:dyDescent="0.2">
      <c r="A1220" s="86" t="s">
        <v>15940</v>
      </c>
      <c r="B1220" s="85" t="s">
        <v>15939</v>
      </c>
      <c r="C1220" s="87" t="s">
        <v>151</v>
      </c>
      <c r="D1220" s="84" t="s">
        <v>15574</v>
      </c>
      <c r="E1220" s="86">
        <v>313</v>
      </c>
      <c r="F1220" s="85" t="s">
        <v>14527</v>
      </c>
    </row>
    <row r="1221" spans="1:6" ht="38.25" x14ac:dyDescent="0.2">
      <c r="A1221" s="86" t="s">
        <v>15942</v>
      </c>
      <c r="B1221" s="85" t="s">
        <v>15941</v>
      </c>
      <c r="C1221" s="87" t="s">
        <v>151</v>
      </c>
      <c r="D1221" s="84" t="s">
        <v>15574</v>
      </c>
      <c r="E1221" s="86">
        <v>95</v>
      </c>
      <c r="F1221" s="85" t="s">
        <v>14567</v>
      </c>
    </row>
    <row r="1222" spans="1:6" ht="38.25" x14ac:dyDescent="0.2">
      <c r="A1222" s="86" t="s">
        <v>15944</v>
      </c>
      <c r="B1222" s="85" t="s">
        <v>15943</v>
      </c>
      <c r="C1222" s="87" t="s">
        <v>151</v>
      </c>
      <c r="D1222" s="84" t="s">
        <v>15574</v>
      </c>
      <c r="E1222" s="86">
        <v>188</v>
      </c>
      <c r="F1222" s="85" t="s">
        <v>14527</v>
      </c>
    </row>
    <row r="1223" spans="1:6" ht="38.25" x14ac:dyDescent="0.2">
      <c r="A1223" s="86" t="s">
        <v>15946</v>
      </c>
      <c r="B1223" s="85" t="s">
        <v>15945</v>
      </c>
      <c r="C1223" s="87" t="s">
        <v>151</v>
      </c>
      <c r="D1223" s="84" t="s">
        <v>15574</v>
      </c>
      <c r="E1223" s="86">
        <v>158</v>
      </c>
      <c r="F1223" s="85" t="s">
        <v>14567</v>
      </c>
    </row>
    <row r="1224" spans="1:6" ht="38.25" x14ac:dyDescent="0.2">
      <c r="A1224" s="86" t="s">
        <v>15948</v>
      </c>
      <c r="B1224" s="85" t="s">
        <v>15947</v>
      </c>
      <c r="C1224" s="87" t="s">
        <v>151</v>
      </c>
      <c r="D1224" s="84" t="s">
        <v>15574</v>
      </c>
      <c r="E1224" s="86">
        <v>188</v>
      </c>
      <c r="F1224" s="85" t="s">
        <v>14527</v>
      </c>
    </row>
    <row r="1225" spans="1:6" ht="38.25" x14ac:dyDescent="0.2">
      <c r="A1225" s="86" t="s">
        <v>15950</v>
      </c>
      <c r="B1225" s="85" t="s">
        <v>15949</v>
      </c>
      <c r="C1225" s="87" t="s">
        <v>151</v>
      </c>
      <c r="D1225" s="84" t="s">
        <v>15574</v>
      </c>
      <c r="E1225" s="86">
        <v>95</v>
      </c>
      <c r="F1225" s="85" t="s">
        <v>14567</v>
      </c>
    </row>
    <row r="1226" spans="1:6" ht="38.25" x14ac:dyDescent="0.2">
      <c r="A1226" s="86" t="s">
        <v>15952</v>
      </c>
      <c r="B1226" s="85" t="s">
        <v>15951</v>
      </c>
      <c r="C1226" s="87" t="s">
        <v>151</v>
      </c>
      <c r="D1226" s="84" t="s">
        <v>15574</v>
      </c>
      <c r="E1226" s="86">
        <v>188</v>
      </c>
      <c r="F1226" s="85" t="s">
        <v>14527</v>
      </c>
    </row>
    <row r="1227" spans="1:6" ht="38.25" x14ac:dyDescent="0.2">
      <c r="A1227" s="86" t="s">
        <v>15950</v>
      </c>
      <c r="B1227" s="85" t="s">
        <v>15949</v>
      </c>
      <c r="C1227" s="87" t="s">
        <v>151</v>
      </c>
      <c r="D1227" s="84" t="s">
        <v>15574</v>
      </c>
      <c r="E1227" s="86">
        <v>95</v>
      </c>
      <c r="F1227" s="85" t="s">
        <v>14567</v>
      </c>
    </row>
    <row r="1228" spans="1:6" ht="38.25" x14ac:dyDescent="0.2">
      <c r="A1228" s="86" t="s">
        <v>15952</v>
      </c>
      <c r="B1228" s="85" t="s">
        <v>15951</v>
      </c>
      <c r="C1228" s="87" t="s">
        <v>151</v>
      </c>
      <c r="D1228" s="84" t="s">
        <v>15574</v>
      </c>
      <c r="E1228" s="86">
        <v>188</v>
      </c>
      <c r="F1228" s="85" t="s">
        <v>14527</v>
      </c>
    </row>
    <row r="1229" spans="1:6" ht="38.25" x14ac:dyDescent="0.2">
      <c r="A1229" s="86" t="s">
        <v>15954</v>
      </c>
      <c r="B1229" s="85" t="s">
        <v>15953</v>
      </c>
      <c r="C1229" s="87" t="s">
        <v>151</v>
      </c>
      <c r="D1229" s="84" t="s">
        <v>15574</v>
      </c>
      <c r="E1229" s="86">
        <v>158</v>
      </c>
      <c r="F1229" s="85" t="s">
        <v>14567</v>
      </c>
    </row>
    <row r="1230" spans="1:6" ht="38.25" x14ac:dyDescent="0.2">
      <c r="A1230" s="86" t="s">
        <v>15956</v>
      </c>
      <c r="B1230" s="85" t="s">
        <v>15955</v>
      </c>
      <c r="C1230" s="87" t="s">
        <v>151</v>
      </c>
      <c r="D1230" s="84" t="s">
        <v>15574</v>
      </c>
      <c r="E1230" s="86">
        <v>188</v>
      </c>
      <c r="F1230" s="85" t="s">
        <v>14527</v>
      </c>
    </row>
    <row r="1231" spans="1:6" ht="38.25" x14ac:dyDescent="0.2">
      <c r="A1231" s="86" t="s">
        <v>15954</v>
      </c>
      <c r="B1231" s="85" t="s">
        <v>15953</v>
      </c>
      <c r="C1231" s="87" t="s">
        <v>151</v>
      </c>
      <c r="D1231" s="84" t="s">
        <v>15574</v>
      </c>
      <c r="E1231" s="86">
        <v>158</v>
      </c>
      <c r="F1231" s="85" t="s">
        <v>14567</v>
      </c>
    </row>
    <row r="1232" spans="1:6" ht="38.25" x14ac:dyDescent="0.2">
      <c r="A1232" s="86" t="s">
        <v>15956</v>
      </c>
      <c r="B1232" s="85" t="s">
        <v>15955</v>
      </c>
      <c r="C1232" s="87" t="s">
        <v>151</v>
      </c>
      <c r="D1232" s="84" t="s">
        <v>15574</v>
      </c>
      <c r="E1232" s="86">
        <v>188</v>
      </c>
      <c r="F1232" s="85" t="s">
        <v>14527</v>
      </c>
    </row>
    <row r="1233" spans="1:6" ht="38.25" x14ac:dyDescent="0.2">
      <c r="A1233" s="86" t="s">
        <v>15958</v>
      </c>
      <c r="B1233" s="85" t="s">
        <v>15957</v>
      </c>
      <c r="C1233" s="87" t="s">
        <v>151</v>
      </c>
      <c r="D1233" s="84" t="s">
        <v>15574</v>
      </c>
      <c r="E1233" s="86">
        <v>945</v>
      </c>
      <c r="F1233" s="85" t="s">
        <v>14567</v>
      </c>
    </row>
    <row r="1234" spans="1:6" ht="38.25" x14ac:dyDescent="0.2">
      <c r="A1234" s="86" t="s">
        <v>15960</v>
      </c>
      <c r="B1234" s="85" t="s">
        <v>15959</v>
      </c>
      <c r="C1234" s="87" t="s">
        <v>151</v>
      </c>
      <c r="D1234" s="84" t="s">
        <v>15574</v>
      </c>
      <c r="E1234" s="86">
        <v>1875</v>
      </c>
      <c r="F1234" s="85" t="s">
        <v>14527</v>
      </c>
    </row>
    <row r="1235" spans="1:6" ht="38.25" x14ac:dyDescent="0.2">
      <c r="A1235" s="86" t="s">
        <v>15958</v>
      </c>
      <c r="B1235" s="85" t="s">
        <v>15957</v>
      </c>
      <c r="C1235" s="87" t="s">
        <v>151</v>
      </c>
      <c r="D1235" s="84" t="s">
        <v>15574</v>
      </c>
      <c r="E1235" s="86">
        <v>945</v>
      </c>
      <c r="F1235" s="85" t="s">
        <v>14567</v>
      </c>
    </row>
    <row r="1236" spans="1:6" ht="38.25" x14ac:dyDescent="0.2">
      <c r="A1236" s="86" t="s">
        <v>15960</v>
      </c>
      <c r="B1236" s="85" t="s">
        <v>15959</v>
      </c>
      <c r="C1236" s="87" t="s">
        <v>151</v>
      </c>
      <c r="D1236" s="84" t="s">
        <v>15574</v>
      </c>
      <c r="E1236" s="86">
        <v>1875</v>
      </c>
      <c r="F1236" s="85" t="s">
        <v>14527</v>
      </c>
    </row>
    <row r="1237" spans="1:6" ht="38.25" x14ac:dyDescent="0.2">
      <c r="A1237" s="86" t="s">
        <v>15962</v>
      </c>
      <c r="B1237" s="85" t="s">
        <v>15961</v>
      </c>
      <c r="C1237" s="87" t="s">
        <v>151</v>
      </c>
      <c r="D1237" s="84" t="s">
        <v>15574</v>
      </c>
      <c r="E1237" s="86">
        <v>1575</v>
      </c>
      <c r="F1237" s="85" t="s">
        <v>14567</v>
      </c>
    </row>
    <row r="1238" spans="1:6" ht="38.25" x14ac:dyDescent="0.2">
      <c r="A1238" s="86" t="s">
        <v>15964</v>
      </c>
      <c r="B1238" s="85" t="s">
        <v>15963</v>
      </c>
      <c r="C1238" s="87" t="s">
        <v>151</v>
      </c>
      <c r="D1238" s="84" t="s">
        <v>15574</v>
      </c>
      <c r="E1238" s="86">
        <v>1875</v>
      </c>
      <c r="F1238" s="85" t="s">
        <v>14527</v>
      </c>
    </row>
    <row r="1239" spans="1:6" ht="38.25" x14ac:dyDescent="0.2">
      <c r="A1239" s="86" t="s">
        <v>15962</v>
      </c>
      <c r="B1239" s="85" t="s">
        <v>15961</v>
      </c>
      <c r="C1239" s="87" t="s">
        <v>151</v>
      </c>
      <c r="D1239" s="84" t="s">
        <v>15574</v>
      </c>
      <c r="E1239" s="86">
        <v>1575</v>
      </c>
      <c r="F1239" s="85" t="s">
        <v>14567</v>
      </c>
    </row>
    <row r="1240" spans="1:6" ht="38.25" x14ac:dyDescent="0.2">
      <c r="A1240" s="86" t="s">
        <v>15964</v>
      </c>
      <c r="B1240" s="85" t="s">
        <v>15963</v>
      </c>
      <c r="C1240" s="87" t="s">
        <v>151</v>
      </c>
      <c r="D1240" s="84" t="s">
        <v>15574</v>
      </c>
      <c r="E1240" s="86">
        <v>1875</v>
      </c>
      <c r="F1240" s="85" t="s">
        <v>14527</v>
      </c>
    </row>
    <row r="1241" spans="1:6" ht="63.75" x14ac:dyDescent="0.2">
      <c r="A1241" s="86" t="s">
        <v>15966</v>
      </c>
      <c r="B1241" s="85" t="s">
        <v>15965</v>
      </c>
      <c r="C1241" s="87" t="s">
        <v>151</v>
      </c>
      <c r="D1241" s="84" t="s">
        <v>15574</v>
      </c>
      <c r="E1241" s="86">
        <v>394</v>
      </c>
      <c r="F1241" s="85" t="s">
        <v>14825</v>
      </c>
    </row>
    <row r="1242" spans="1:6" ht="51" x14ac:dyDescent="0.2">
      <c r="A1242" s="86" t="s">
        <v>15968</v>
      </c>
      <c r="B1242" s="85" t="s">
        <v>15967</v>
      </c>
      <c r="C1242" s="87" t="s">
        <v>151</v>
      </c>
      <c r="D1242" s="84" t="s">
        <v>15574</v>
      </c>
      <c r="E1242" s="86">
        <v>781</v>
      </c>
      <c r="F1242" s="85" t="s">
        <v>14830</v>
      </c>
    </row>
    <row r="1243" spans="1:6" ht="38.25" x14ac:dyDescent="0.2">
      <c r="A1243" s="86" t="s">
        <v>15970</v>
      </c>
      <c r="B1243" s="85" t="s">
        <v>15969</v>
      </c>
      <c r="C1243" s="87" t="s">
        <v>151</v>
      </c>
      <c r="D1243" s="84" t="s">
        <v>15574</v>
      </c>
      <c r="E1243" s="86">
        <v>657</v>
      </c>
      <c r="F1243" s="85" t="s">
        <v>14567</v>
      </c>
    </row>
    <row r="1244" spans="1:6" ht="38.25" x14ac:dyDescent="0.2">
      <c r="A1244" s="86" t="s">
        <v>15972</v>
      </c>
      <c r="B1244" s="85" t="s">
        <v>15971</v>
      </c>
      <c r="C1244" s="87" t="s">
        <v>151</v>
      </c>
      <c r="D1244" s="84" t="s">
        <v>15574</v>
      </c>
      <c r="E1244" s="86">
        <v>781</v>
      </c>
      <c r="F1244" s="85" t="s">
        <v>14527</v>
      </c>
    </row>
    <row r="1245" spans="1:6" ht="63.75" x14ac:dyDescent="0.2">
      <c r="A1245" s="86" t="s">
        <v>15974</v>
      </c>
      <c r="B1245" s="85" t="s">
        <v>15973</v>
      </c>
      <c r="C1245" s="87" t="s">
        <v>151</v>
      </c>
      <c r="D1245" s="84" t="s">
        <v>15574</v>
      </c>
      <c r="E1245" s="86">
        <v>4316</v>
      </c>
      <c r="F1245" s="85" t="s">
        <v>14825</v>
      </c>
    </row>
    <row r="1246" spans="1:6" ht="51" x14ac:dyDescent="0.2">
      <c r="A1246" s="86" t="s">
        <v>15976</v>
      </c>
      <c r="B1246" s="85" t="s">
        <v>15975</v>
      </c>
      <c r="C1246" s="87" t="s">
        <v>151</v>
      </c>
      <c r="D1246" s="84" t="s">
        <v>15574</v>
      </c>
      <c r="E1246" s="86">
        <v>8563</v>
      </c>
      <c r="F1246" s="85" t="s">
        <v>14830</v>
      </c>
    </row>
    <row r="1247" spans="1:6" ht="38.25" x14ac:dyDescent="0.2">
      <c r="A1247" s="86" t="s">
        <v>15978</v>
      </c>
      <c r="B1247" s="85" t="s">
        <v>15977</v>
      </c>
      <c r="C1247" s="87" t="s">
        <v>151</v>
      </c>
      <c r="D1247" s="84" t="s">
        <v>15574</v>
      </c>
      <c r="E1247" s="86">
        <v>7193</v>
      </c>
      <c r="F1247" s="85" t="s">
        <v>14567</v>
      </c>
    </row>
    <row r="1248" spans="1:6" ht="38.25" x14ac:dyDescent="0.2">
      <c r="A1248" s="86" t="s">
        <v>15980</v>
      </c>
      <c r="B1248" s="85" t="s">
        <v>15979</v>
      </c>
      <c r="C1248" s="87" t="s">
        <v>151</v>
      </c>
      <c r="D1248" s="84" t="s">
        <v>15574</v>
      </c>
      <c r="E1248" s="86">
        <v>8563</v>
      </c>
      <c r="F1248" s="85" t="s">
        <v>14527</v>
      </c>
    </row>
    <row r="1249" spans="1:6" ht="63.75" x14ac:dyDescent="0.2">
      <c r="A1249" s="86" t="s">
        <v>15982</v>
      </c>
      <c r="B1249" s="85" t="s">
        <v>15981</v>
      </c>
      <c r="C1249" s="87" t="s">
        <v>151</v>
      </c>
      <c r="D1249" s="84" t="s">
        <v>15574</v>
      </c>
      <c r="E1249" s="86">
        <v>16</v>
      </c>
      <c r="F1249" s="85" t="s">
        <v>14825</v>
      </c>
    </row>
    <row r="1250" spans="1:6" ht="51" x14ac:dyDescent="0.2">
      <c r="A1250" s="86" t="s">
        <v>15984</v>
      </c>
      <c r="B1250" s="85" t="s">
        <v>15983</v>
      </c>
      <c r="C1250" s="87" t="s">
        <v>151</v>
      </c>
      <c r="D1250" s="84" t="s">
        <v>15574</v>
      </c>
      <c r="E1250" s="86">
        <v>31</v>
      </c>
      <c r="F1250" s="85" t="s">
        <v>14830</v>
      </c>
    </row>
    <row r="1251" spans="1:6" ht="51" x14ac:dyDescent="0.2">
      <c r="A1251" s="86" t="s">
        <v>15986</v>
      </c>
      <c r="B1251" s="85" t="s">
        <v>15985</v>
      </c>
      <c r="C1251" s="87" t="s">
        <v>151</v>
      </c>
      <c r="D1251" s="84" t="s">
        <v>15574</v>
      </c>
      <c r="E1251" s="86">
        <v>26</v>
      </c>
      <c r="F1251" s="85" t="s">
        <v>14567</v>
      </c>
    </row>
    <row r="1252" spans="1:6" ht="51" x14ac:dyDescent="0.2">
      <c r="A1252" s="86" t="s">
        <v>15988</v>
      </c>
      <c r="B1252" s="85" t="s">
        <v>15987</v>
      </c>
      <c r="C1252" s="87" t="s">
        <v>151</v>
      </c>
      <c r="D1252" s="84" t="s">
        <v>15574</v>
      </c>
      <c r="E1252" s="86">
        <v>31</v>
      </c>
      <c r="F1252" s="85" t="s">
        <v>14527</v>
      </c>
    </row>
    <row r="1253" spans="1:6" ht="63.75" x14ac:dyDescent="0.2">
      <c r="A1253" s="86" t="s">
        <v>15990</v>
      </c>
      <c r="B1253" s="85" t="s">
        <v>15989</v>
      </c>
      <c r="C1253" s="87" t="s">
        <v>151</v>
      </c>
      <c r="D1253" s="84" t="s">
        <v>15574</v>
      </c>
      <c r="E1253" s="86">
        <v>158</v>
      </c>
      <c r="F1253" s="85" t="s">
        <v>14825</v>
      </c>
    </row>
    <row r="1254" spans="1:6" ht="51" x14ac:dyDescent="0.2">
      <c r="A1254" s="86" t="s">
        <v>15992</v>
      </c>
      <c r="B1254" s="85" t="s">
        <v>15991</v>
      </c>
      <c r="C1254" s="87" t="s">
        <v>151</v>
      </c>
      <c r="D1254" s="84" t="s">
        <v>15574</v>
      </c>
      <c r="E1254" s="86">
        <v>313</v>
      </c>
      <c r="F1254" s="85" t="s">
        <v>14830</v>
      </c>
    </row>
    <row r="1255" spans="1:6" ht="38.25" x14ac:dyDescent="0.2">
      <c r="A1255" s="86" t="s">
        <v>15994</v>
      </c>
      <c r="B1255" s="85" t="s">
        <v>15993</v>
      </c>
      <c r="C1255" s="87" t="s">
        <v>151</v>
      </c>
      <c r="D1255" s="84" t="s">
        <v>15574</v>
      </c>
      <c r="E1255" s="86">
        <v>263</v>
      </c>
      <c r="F1255" s="85" t="s">
        <v>14567</v>
      </c>
    </row>
    <row r="1256" spans="1:6" ht="38.25" x14ac:dyDescent="0.2">
      <c r="A1256" s="86" t="s">
        <v>15996</v>
      </c>
      <c r="B1256" s="85" t="s">
        <v>15995</v>
      </c>
      <c r="C1256" s="87" t="s">
        <v>151</v>
      </c>
      <c r="D1256" s="84" t="s">
        <v>15574</v>
      </c>
      <c r="E1256" s="86">
        <v>313</v>
      </c>
      <c r="F1256" s="85" t="s">
        <v>14527</v>
      </c>
    </row>
    <row r="1257" spans="1:6" ht="63.75" x14ac:dyDescent="0.2">
      <c r="A1257" s="86" t="s">
        <v>15998</v>
      </c>
      <c r="B1257" s="85" t="s">
        <v>15997</v>
      </c>
      <c r="C1257" s="87" t="s">
        <v>151</v>
      </c>
      <c r="D1257" s="84" t="s">
        <v>15574</v>
      </c>
      <c r="E1257" s="86">
        <v>315</v>
      </c>
      <c r="F1257" s="85" t="s">
        <v>14825</v>
      </c>
    </row>
    <row r="1258" spans="1:6" ht="51" x14ac:dyDescent="0.2">
      <c r="A1258" s="86" t="s">
        <v>16000</v>
      </c>
      <c r="B1258" s="85" t="s">
        <v>15999</v>
      </c>
      <c r="C1258" s="87" t="s">
        <v>151</v>
      </c>
      <c r="D1258" s="84" t="s">
        <v>15574</v>
      </c>
      <c r="E1258" s="86">
        <v>625</v>
      </c>
      <c r="F1258" s="85" t="s">
        <v>14830</v>
      </c>
    </row>
    <row r="1259" spans="1:6" ht="25.5" x14ac:dyDescent="0.2">
      <c r="A1259" s="86" t="s">
        <v>16002</v>
      </c>
      <c r="B1259" s="85" t="s">
        <v>16001</v>
      </c>
      <c r="C1259" s="87" t="s">
        <v>151</v>
      </c>
      <c r="D1259" s="84" t="s">
        <v>15574</v>
      </c>
      <c r="E1259" s="86">
        <v>525</v>
      </c>
      <c r="F1259" s="85" t="s">
        <v>14567</v>
      </c>
    </row>
    <row r="1260" spans="1:6" ht="38.25" x14ac:dyDescent="0.2">
      <c r="A1260" s="86" t="s">
        <v>16004</v>
      </c>
      <c r="B1260" s="85" t="s">
        <v>16003</v>
      </c>
      <c r="C1260" s="87" t="s">
        <v>151</v>
      </c>
      <c r="D1260" s="84" t="s">
        <v>15574</v>
      </c>
      <c r="E1260" s="86">
        <v>625</v>
      </c>
      <c r="F1260" s="85" t="s">
        <v>14527</v>
      </c>
    </row>
    <row r="1261" spans="1:6" ht="25.5" x14ac:dyDescent="0.2">
      <c r="A1261" s="86" t="s">
        <v>16006</v>
      </c>
      <c r="B1261" s="85" t="s">
        <v>16005</v>
      </c>
      <c r="C1261" s="87" t="s">
        <v>151</v>
      </c>
      <c r="D1261" s="84" t="s">
        <v>15574</v>
      </c>
      <c r="E1261" s="86">
        <v>1628</v>
      </c>
      <c r="F1261" s="85" t="s">
        <v>14567</v>
      </c>
    </row>
    <row r="1262" spans="1:6" ht="38.25" x14ac:dyDescent="0.2">
      <c r="A1262" s="86" t="s">
        <v>16008</v>
      </c>
      <c r="B1262" s="85" t="s">
        <v>16007</v>
      </c>
      <c r="C1262" s="87" t="s">
        <v>151</v>
      </c>
      <c r="D1262" s="84" t="s">
        <v>15574</v>
      </c>
      <c r="E1262" s="86">
        <v>1938</v>
      </c>
      <c r="F1262" s="85" t="s">
        <v>14527</v>
      </c>
    </row>
    <row r="1263" spans="1:6" ht="63.75" x14ac:dyDescent="0.2">
      <c r="A1263" s="86" t="s">
        <v>16010</v>
      </c>
      <c r="B1263" s="85" t="s">
        <v>16009</v>
      </c>
      <c r="C1263" s="87" t="s">
        <v>151</v>
      </c>
      <c r="D1263" s="84" t="s">
        <v>15574</v>
      </c>
      <c r="E1263" s="86">
        <v>1418</v>
      </c>
      <c r="F1263" s="85" t="s">
        <v>14825</v>
      </c>
    </row>
    <row r="1264" spans="1:6" ht="51" x14ac:dyDescent="0.2">
      <c r="A1264" s="86" t="s">
        <v>16012</v>
      </c>
      <c r="B1264" s="85" t="s">
        <v>16011</v>
      </c>
      <c r="C1264" s="87" t="s">
        <v>151</v>
      </c>
      <c r="D1264" s="84" t="s">
        <v>15574</v>
      </c>
      <c r="E1264" s="86">
        <v>2813</v>
      </c>
      <c r="F1264" s="85" t="s">
        <v>14830</v>
      </c>
    </row>
    <row r="1265" spans="1:6" ht="63.75" x14ac:dyDescent="0.2">
      <c r="A1265" s="86" t="s">
        <v>16010</v>
      </c>
      <c r="B1265" s="85" t="s">
        <v>16009</v>
      </c>
      <c r="C1265" s="87" t="s">
        <v>151</v>
      </c>
      <c r="D1265" s="84" t="s">
        <v>15574</v>
      </c>
      <c r="E1265" s="86">
        <v>1418</v>
      </c>
      <c r="F1265" s="85" t="s">
        <v>14825</v>
      </c>
    </row>
    <row r="1266" spans="1:6" ht="51" x14ac:dyDescent="0.2">
      <c r="A1266" s="86" t="s">
        <v>16012</v>
      </c>
      <c r="B1266" s="85" t="s">
        <v>16011</v>
      </c>
      <c r="C1266" s="87" t="s">
        <v>151</v>
      </c>
      <c r="D1266" s="84" t="s">
        <v>15574</v>
      </c>
      <c r="E1266" s="86">
        <v>2813</v>
      </c>
      <c r="F1266" s="85" t="s">
        <v>14830</v>
      </c>
    </row>
    <row r="1267" spans="1:6" ht="38.25" x14ac:dyDescent="0.2">
      <c r="A1267" s="86" t="s">
        <v>16014</v>
      </c>
      <c r="B1267" s="85" t="s">
        <v>16013</v>
      </c>
      <c r="C1267" s="87" t="s">
        <v>151</v>
      </c>
      <c r="D1267" s="84" t="s">
        <v>15574</v>
      </c>
      <c r="E1267" s="86">
        <v>2363</v>
      </c>
      <c r="F1267" s="85" t="s">
        <v>14567</v>
      </c>
    </row>
    <row r="1268" spans="1:6" ht="38.25" x14ac:dyDescent="0.2">
      <c r="A1268" s="86" t="s">
        <v>16016</v>
      </c>
      <c r="B1268" s="85" t="s">
        <v>16015</v>
      </c>
      <c r="C1268" s="87" t="s">
        <v>151</v>
      </c>
      <c r="D1268" s="84" t="s">
        <v>15574</v>
      </c>
      <c r="E1268" s="86">
        <v>2813</v>
      </c>
      <c r="F1268" s="85" t="s">
        <v>14527</v>
      </c>
    </row>
    <row r="1269" spans="1:6" ht="38.25" x14ac:dyDescent="0.2">
      <c r="A1269" s="86" t="s">
        <v>16014</v>
      </c>
      <c r="B1269" s="85" t="s">
        <v>16013</v>
      </c>
      <c r="C1269" s="87" t="s">
        <v>151</v>
      </c>
      <c r="D1269" s="84" t="s">
        <v>15574</v>
      </c>
      <c r="E1269" s="86">
        <v>2363</v>
      </c>
      <c r="F1269" s="85" t="s">
        <v>14567</v>
      </c>
    </row>
    <row r="1270" spans="1:6" ht="38.25" x14ac:dyDescent="0.2">
      <c r="A1270" s="86" t="s">
        <v>16016</v>
      </c>
      <c r="B1270" s="85" t="s">
        <v>16015</v>
      </c>
      <c r="C1270" s="87" t="s">
        <v>151</v>
      </c>
      <c r="D1270" s="84" t="s">
        <v>15574</v>
      </c>
      <c r="E1270" s="86">
        <v>2813</v>
      </c>
      <c r="F1270" s="85" t="s">
        <v>14527</v>
      </c>
    </row>
    <row r="1271" spans="1:6" ht="38.25" x14ac:dyDescent="0.2">
      <c r="A1271" s="86" t="s">
        <v>16019</v>
      </c>
      <c r="B1271" s="85" t="s">
        <v>16017</v>
      </c>
      <c r="C1271" s="87" t="s">
        <v>151</v>
      </c>
      <c r="D1271" s="84" t="s">
        <v>15574</v>
      </c>
      <c r="E1271" s="86">
        <v>226</v>
      </c>
      <c r="F1271" s="85" t="s">
        <v>16018</v>
      </c>
    </row>
    <row r="1272" spans="1:6" ht="38.25" x14ac:dyDescent="0.2">
      <c r="A1272" s="86" t="s">
        <v>16021</v>
      </c>
      <c r="B1272" s="85" t="s">
        <v>16020</v>
      </c>
      <c r="C1272" s="87" t="s">
        <v>151</v>
      </c>
      <c r="D1272" s="84" t="s">
        <v>15574</v>
      </c>
      <c r="E1272" s="86">
        <v>449</v>
      </c>
      <c r="F1272" s="85" t="s">
        <v>14527</v>
      </c>
    </row>
    <row r="1273" spans="1:6" ht="38.25" x14ac:dyDescent="0.2">
      <c r="A1273" s="86" t="s">
        <v>16023</v>
      </c>
      <c r="B1273" s="85" t="s">
        <v>16022</v>
      </c>
      <c r="C1273" s="87" t="s">
        <v>151</v>
      </c>
      <c r="D1273" s="84" t="s">
        <v>15574</v>
      </c>
      <c r="E1273" s="86">
        <v>377</v>
      </c>
      <c r="F1273" s="85" t="s">
        <v>16018</v>
      </c>
    </row>
    <row r="1274" spans="1:6" ht="38.25" x14ac:dyDescent="0.2">
      <c r="A1274" s="86" t="s">
        <v>16025</v>
      </c>
      <c r="B1274" s="85" t="s">
        <v>16024</v>
      </c>
      <c r="C1274" s="87" t="s">
        <v>151</v>
      </c>
      <c r="D1274" s="84" t="s">
        <v>15574</v>
      </c>
      <c r="E1274" s="86">
        <v>449</v>
      </c>
      <c r="F1274" s="85" t="s">
        <v>15300</v>
      </c>
    </row>
    <row r="1275" spans="1:6" ht="38.25" x14ac:dyDescent="0.2">
      <c r="A1275" s="86" t="s">
        <v>16027</v>
      </c>
      <c r="B1275" s="85" t="s">
        <v>16026</v>
      </c>
      <c r="C1275" s="87" t="s">
        <v>151</v>
      </c>
      <c r="D1275" s="84" t="s">
        <v>15574</v>
      </c>
      <c r="E1275" s="86">
        <v>6614</v>
      </c>
      <c r="F1275" s="85" t="s">
        <v>14567</v>
      </c>
    </row>
    <row r="1276" spans="1:6" ht="38.25" x14ac:dyDescent="0.2">
      <c r="A1276" s="86" t="s">
        <v>16029</v>
      </c>
      <c r="B1276" s="85" t="s">
        <v>16028</v>
      </c>
      <c r="C1276" s="87" t="s">
        <v>151</v>
      </c>
      <c r="D1276" s="84" t="s">
        <v>15574</v>
      </c>
      <c r="E1276" s="86">
        <v>7874</v>
      </c>
      <c r="F1276" s="85" t="s">
        <v>14527</v>
      </c>
    </row>
    <row r="1277" spans="1:6" ht="51" x14ac:dyDescent="0.2">
      <c r="A1277" s="86" t="s">
        <v>16031</v>
      </c>
      <c r="B1277" s="85" t="s">
        <v>16030</v>
      </c>
      <c r="C1277" s="87" t="s">
        <v>151</v>
      </c>
      <c r="D1277" s="84" t="s">
        <v>15574</v>
      </c>
      <c r="E1277" s="86">
        <v>6750</v>
      </c>
      <c r="F1277" s="85" t="s">
        <v>14567</v>
      </c>
    </row>
    <row r="1278" spans="1:6" ht="51" x14ac:dyDescent="0.2">
      <c r="A1278" s="86" t="s">
        <v>16033</v>
      </c>
      <c r="B1278" s="85" t="s">
        <v>16032</v>
      </c>
      <c r="C1278" s="87" t="s">
        <v>151</v>
      </c>
      <c r="D1278" s="84" t="s">
        <v>15574</v>
      </c>
      <c r="E1278" s="86">
        <v>8036</v>
      </c>
      <c r="F1278" s="85" t="s">
        <v>14527</v>
      </c>
    </row>
    <row r="1279" spans="1:6" ht="63.75" x14ac:dyDescent="0.2">
      <c r="A1279" s="86" t="s">
        <v>16035</v>
      </c>
      <c r="B1279" s="85" t="s">
        <v>16034</v>
      </c>
      <c r="C1279" s="87" t="s">
        <v>151</v>
      </c>
      <c r="D1279" s="84" t="s">
        <v>15574</v>
      </c>
      <c r="E1279" s="86">
        <v>221</v>
      </c>
      <c r="F1279" s="85" t="s">
        <v>14577</v>
      </c>
    </row>
    <row r="1280" spans="1:6" ht="51" x14ac:dyDescent="0.2">
      <c r="A1280" s="86" t="s">
        <v>16037</v>
      </c>
      <c r="B1280" s="85" t="s">
        <v>16036</v>
      </c>
      <c r="C1280" s="87" t="s">
        <v>151</v>
      </c>
      <c r="D1280" s="84" t="s">
        <v>15574</v>
      </c>
      <c r="E1280" s="86">
        <v>438</v>
      </c>
      <c r="F1280" s="85" t="s">
        <v>14522</v>
      </c>
    </row>
    <row r="1281" spans="1:6" ht="38.25" x14ac:dyDescent="0.2">
      <c r="A1281" s="86" t="s">
        <v>16027</v>
      </c>
      <c r="B1281" s="85" t="s">
        <v>16026</v>
      </c>
      <c r="C1281" s="87" t="s">
        <v>151</v>
      </c>
      <c r="D1281" s="84" t="s">
        <v>15574</v>
      </c>
      <c r="E1281" s="86">
        <v>6614</v>
      </c>
      <c r="F1281" s="85" t="s">
        <v>14567</v>
      </c>
    </row>
    <row r="1282" spans="1:6" ht="38.25" x14ac:dyDescent="0.2">
      <c r="A1282" s="86" t="s">
        <v>16029</v>
      </c>
      <c r="B1282" s="85" t="s">
        <v>16028</v>
      </c>
      <c r="C1282" s="87" t="s">
        <v>151</v>
      </c>
      <c r="D1282" s="84" t="s">
        <v>15574</v>
      </c>
      <c r="E1282" s="86">
        <v>7874</v>
      </c>
      <c r="F1282" s="85" t="s">
        <v>14527</v>
      </c>
    </row>
    <row r="1283" spans="1:6" ht="25.5" x14ac:dyDescent="0.2">
      <c r="A1283" s="86" t="s">
        <v>16039</v>
      </c>
      <c r="B1283" s="85" t="s">
        <v>16038</v>
      </c>
      <c r="C1283" s="87" t="s">
        <v>151</v>
      </c>
      <c r="D1283" s="84" t="s">
        <v>15574</v>
      </c>
      <c r="E1283" s="86">
        <v>368</v>
      </c>
      <c r="F1283" s="85" t="s">
        <v>14567</v>
      </c>
    </row>
    <row r="1284" spans="1:6" ht="25.5" x14ac:dyDescent="0.2">
      <c r="A1284" s="86" t="s">
        <v>16041</v>
      </c>
      <c r="B1284" s="85" t="s">
        <v>16040</v>
      </c>
      <c r="C1284" s="87" t="s">
        <v>151</v>
      </c>
      <c r="D1284" s="84" t="s">
        <v>15574</v>
      </c>
      <c r="E1284" s="86">
        <v>438</v>
      </c>
      <c r="F1284" s="85" t="s">
        <v>14527</v>
      </c>
    </row>
    <row r="1285" spans="1:6" ht="38.25" x14ac:dyDescent="0.2">
      <c r="A1285" s="86" t="s">
        <v>16043</v>
      </c>
      <c r="B1285" s="85" t="s">
        <v>16042</v>
      </c>
      <c r="C1285" s="87" t="s">
        <v>151</v>
      </c>
      <c r="D1285" s="84" t="s">
        <v>15574</v>
      </c>
      <c r="E1285" s="86">
        <v>1101</v>
      </c>
      <c r="F1285" s="85" t="s">
        <v>16018</v>
      </c>
    </row>
    <row r="1286" spans="1:6" ht="38.25" x14ac:dyDescent="0.2">
      <c r="A1286" s="86" t="s">
        <v>16046</v>
      </c>
      <c r="B1286" s="85" t="s">
        <v>16044</v>
      </c>
      <c r="C1286" s="87" t="s">
        <v>151</v>
      </c>
      <c r="D1286" s="84" t="s">
        <v>15574</v>
      </c>
      <c r="E1286" s="86">
        <v>1311</v>
      </c>
      <c r="F1286" s="85" t="s">
        <v>16045</v>
      </c>
    </row>
    <row r="1287" spans="1:6" ht="38.25" x14ac:dyDescent="0.2">
      <c r="A1287" s="86" t="s">
        <v>16048</v>
      </c>
      <c r="B1287" s="85" t="s">
        <v>16047</v>
      </c>
      <c r="C1287" s="87" t="s">
        <v>151</v>
      </c>
      <c r="D1287" s="84" t="s">
        <v>15574</v>
      </c>
      <c r="E1287" s="86">
        <v>5459</v>
      </c>
      <c r="F1287" s="85" t="s">
        <v>14567</v>
      </c>
    </row>
    <row r="1288" spans="1:6" ht="38.25" x14ac:dyDescent="0.2">
      <c r="A1288" s="86" t="s">
        <v>16050</v>
      </c>
      <c r="B1288" s="85" t="s">
        <v>16049</v>
      </c>
      <c r="C1288" s="87" t="s">
        <v>151</v>
      </c>
      <c r="D1288" s="84" t="s">
        <v>15574</v>
      </c>
      <c r="E1288" s="86">
        <v>6499</v>
      </c>
      <c r="F1288" s="85" t="s">
        <v>14527</v>
      </c>
    </row>
    <row r="1289" spans="1:6" ht="63.75" x14ac:dyDescent="0.2">
      <c r="A1289" s="86" t="s">
        <v>16052</v>
      </c>
      <c r="B1289" s="85" t="s">
        <v>16051</v>
      </c>
      <c r="C1289" s="87" t="s">
        <v>151</v>
      </c>
      <c r="D1289" s="84" t="s">
        <v>15574</v>
      </c>
      <c r="E1289" s="86">
        <v>503</v>
      </c>
      <c r="F1289" s="85" t="s">
        <v>14577</v>
      </c>
    </row>
    <row r="1290" spans="1:6" ht="51" x14ac:dyDescent="0.2">
      <c r="A1290" s="86" t="s">
        <v>16054</v>
      </c>
      <c r="B1290" s="85" t="s">
        <v>16053</v>
      </c>
      <c r="C1290" s="87" t="s">
        <v>151</v>
      </c>
      <c r="D1290" s="84" t="s">
        <v>15574</v>
      </c>
      <c r="E1290" s="86">
        <v>999</v>
      </c>
      <c r="F1290" s="85" t="s">
        <v>14522</v>
      </c>
    </row>
    <row r="1291" spans="1:6" ht="38.25" x14ac:dyDescent="0.2">
      <c r="A1291" s="86" t="s">
        <v>16056</v>
      </c>
      <c r="B1291" s="85" t="s">
        <v>16055</v>
      </c>
      <c r="C1291" s="87" t="s">
        <v>151</v>
      </c>
      <c r="D1291" s="84" t="s">
        <v>15574</v>
      </c>
      <c r="E1291" s="86">
        <v>839</v>
      </c>
      <c r="F1291" s="85" t="s">
        <v>14567</v>
      </c>
    </row>
    <row r="1292" spans="1:6" ht="38.25" x14ac:dyDescent="0.2">
      <c r="A1292" s="86" t="s">
        <v>16058</v>
      </c>
      <c r="B1292" s="85" t="s">
        <v>16057</v>
      </c>
      <c r="C1292" s="87" t="s">
        <v>151</v>
      </c>
      <c r="D1292" s="84" t="s">
        <v>15574</v>
      </c>
      <c r="E1292" s="86">
        <v>999</v>
      </c>
      <c r="F1292" s="85" t="s">
        <v>14527</v>
      </c>
    </row>
    <row r="1293" spans="1:6" ht="38.25" x14ac:dyDescent="0.2">
      <c r="A1293" s="86" t="s">
        <v>16027</v>
      </c>
      <c r="B1293" s="85" t="s">
        <v>16026</v>
      </c>
      <c r="C1293" s="87" t="s">
        <v>151</v>
      </c>
      <c r="D1293" s="84" t="s">
        <v>15574</v>
      </c>
      <c r="E1293" s="86">
        <v>6614</v>
      </c>
      <c r="F1293" s="85" t="s">
        <v>14567</v>
      </c>
    </row>
    <row r="1294" spans="1:6" ht="38.25" x14ac:dyDescent="0.2">
      <c r="A1294" s="86" t="s">
        <v>16029</v>
      </c>
      <c r="B1294" s="85" t="s">
        <v>16028</v>
      </c>
      <c r="C1294" s="87" t="s">
        <v>151</v>
      </c>
      <c r="D1294" s="84" t="s">
        <v>15574</v>
      </c>
      <c r="E1294" s="86">
        <v>7874</v>
      </c>
      <c r="F1294" s="85" t="s">
        <v>14527</v>
      </c>
    </row>
    <row r="1295" spans="1:6" ht="76.5" x14ac:dyDescent="0.2">
      <c r="A1295" s="86" t="s">
        <v>16061</v>
      </c>
      <c r="B1295" s="85" t="s">
        <v>16059</v>
      </c>
      <c r="C1295" s="87" t="s">
        <v>151</v>
      </c>
      <c r="D1295" s="84" t="s">
        <v>15574</v>
      </c>
      <c r="E1295" s="86">
        <v>661</v>
      </c>
      <c r="F1295" s="85" t="s">
        <v>16060</v>
      </c>
    </row>
    <row r="1296" spans="1:6" ht="63.75" x14ac:dyDescent="0.2">
      <c r="A1296" s="86" t="s">
        <v>16064</v>
      </c>
      <c r="B1296" s="85" t="s">
        <v>16062</v>
      </c>
      <c r="C1296" s="87" t="s">
        <v>151</v>
      </c>
      <c r="D1296" s="84" t="s">
        <v>15574</v>
      </c>
      <c r="E1296" s="86">
        <v>1311</v>
      </c>
      <c r="F1296" s="85" t="s">
        <v>16063</v>
      </c>
    </row>
    <row r="1297" spans="1:6" ht="38.25" x14ac:dyDescent="0.2">
      <c r="A1297" s="86" t="s">
        <v>16043</v>
      </c>
      <c r="B1297" s="85" t="s">
        <v>16042</v>
      </c>
      <c r="C1297" s="87" t="s">
        <v>151</v>
      </c>
      <c r="D1297" s="84" t="s">
        <v>15574</v>
      </c>
      <c r="E1297" s="86">
        <v>1101</v>
      </c>
      <c r="F1297" s="85" t="s">
        <v>16018</v>
      </c>
    </row>
    <row r="1298" spans="1:6" ht="38.25" x14ac:dyDescent="0.2">
      <c r="A1298" s="86" t="s">
        <v>16046</v>
      </c>
      <c r="B1298" s="85" t="s">
        <v>16044</v>
      </c>
      <c r="C1298" s="87" t="s">
        <v>151</v>
      </c>
      <c r="D1298" s="84" t="s">
        <v>15574</v>
      </c>
      <c r="E1298" s="86">
        <v>1311</v>
      </c>
      <c r="F1298" s="85" t="s">
        <v>16045</v>
      </c>
    </row>
    <row r="1299" spans="1:6" ht="63.75" x14ac:dyDescent="0.2">
      <c r="A1299" s="86" t="s">
        <v>16066</v>
      </c>
      <c r="B1299" s="85" t="s">
        <v>16065</v>
      </c>
      <c r="C1299" s="87" t="s">
        <v>151</v>
      </c>
      <c r="D1299" s="84" t="s">
        <v>15574</v>
      </c>
      <c r="E1299" s="86">
        <v>1559</v>
      </c>
      <c r="F1299" s="85" t="s">
        <v>14825</v>
      </c>
    </row>
    <row r="1300" spans="1:6" ht="51" x14ac:dyDescent="0.2">
      <c r="A1300" s="86" t="s">
        <v>16068</v>
      </c>
      <c r="B1300" s="85" t="s">
        <v>16067</v>
      </c>
      <c r="C1300" s="87" t="s">
        <v>151</v>
      </c>
      <c r="D1300" s="84" t="s">
        <v>15574</v>
      </c>
      <c r="E1300" s="86">
        <v>3094</v>
      </c>
      <c r="F1300" s="85" t="s">
        <v>14830</v>
      </c>
    </row>
    <row r="1301" spans="1:6" ht="38.25" x14ac:dyDescent="0.2">
      <c r="A1301" s="86" t="s">
        <v>16070</v>
      </c>
      <c r="B1301" s="85" t="s">
        <v>16069</v>
      </c>
      <c r="C1301" s="87" t="s">
        <v>151</v>
      </c>
      <c r="D1301" s="84" t="s">
        <v>15574</v>
      </c>
      <c r="E1301" s="86">
        <v>2599</v>
      </c>
      <c r="F1301" s="85" t="s">
        <v>14567</v>
      </c>
    </row>
    <row r="1302" spans="1:6" ht="38.25" x14ac:dyDescent="0.2">
      <c r="A1302" s="86" t="s">
        <v>16072</v>
      </c>
      <c r="B1302" s="85" t="s">
        <v>16071</v>
      </c>
      <c r="C1302" s="87" t="s">
        <v>151</v>
      </c>
      <c r="D1302" s="84" t="s">
        <v>15574</v>
      </c>
      <c r="E1302" s="86">
        <v>3094</v>
      </c>
      <c r="F1302" s="85" t="s">
        <v>14527</v>
      </c>
    </row>
    <row r="1303" spans="1:6" ht="63.75" x14ac:dyDescent="0.2">
      <c r="A1303" s="86" t="s">
        <v>16066</v>
      </c>
      <c r="B1303" s="85" t="s">
        <v>16065</v>
      </c>
      <c r="C1303" s="87" t="s">
        <v>151</v>
      </c>
      <c r="D1303" s="84" t="s">
        <v>15574</v>
      </c>
      <c r="E1303" s="86">
        <v>1559</v>
      </c>
      <c r="F1303" s="85" t="s">
        <v>14825</v>
      </c>
    </row>
    <row r="1304" spans="1:6" ht="51" x14ac:dyDescent="0.2">
      <c r="A1304" s="86" t="s">
        <v>16068</v>
      </c>
      <c r="B1304" s="85" t="s">
        <v>16067</v>
      </c>
      <c r="C1304" s="87" t="s">
        <v>151</v>
      </c>
      <c r="D1304" s="84" t="s">
        <v>15574</v>
      </c>
      <c r="E1304" s="86">
        <v>3094</v>
      </c>
      <c r="F1304" s="85" t="s">
        <v>14830</v>
      </c>
    </row>
    <row r="1305" spans="1:6" ht="38.25" x14ac:dyDescent="0.2">
      <c r="A1305" s="86" t="s">
        <v>16070</v>
      </c>
      <c r="B1305" s="85" t="s">
        <v>16069</v>
      </c>
      <c r="C1305" s="87" t="s">
        <v>151</v>
      </c>
      <c r="D1305" s="84" t="s">
        <v>15574</v>
      </c>
      <c r="E1305" s="86">
        <v>2599</v>
      </c>
      <c r="F1305" s="85" t="s">
        <v>14567</v>
      </c>
    </row>
    <row r="1306" spans="1:6" ht="38.25" x14ac:dyDescent="0.2">
      <c r="A1306" s="86" t="s">
        <v>16072</v>
      </c>
      <c r="B1306" s="85" t="s">
        <v>16071</v>
      </c>
      <c r="C1306" s="87" t="s">
        <v>151</v>
      </c>
      <c r="D1306" s="84" t="s">
        <v>15574</v>
      </c>
      <c r="E1306" s="86">
        <v>3094</v>
      </c>
      <c r="F1306" s="85" t="s">
        <v>14527</v>
      </c>
    </row>
    <row r="1307" spans="1:6" ht="63.75" x14ac:dyDescent="0.2">
      <c r="A1307" s="86" t="s">
        <v>16074</v>
      </c>
      <c r="B1307" s="85" t="s">
        <v>16073</v>
      </c>
      <c r="C1307" s="87" t="s">
        <v>151</v>
      </c>
      <c r="D1307" s="84" t="s">
        <v>15574</v>
      </c>
      <c r="E1307" s="86">
        <v>614</v>
      </c>
      <c r="F1307" s="85" t="s">
        <v>14825</v>
      </c>
    </row>
    <row r="1308" spans="1:6" ht="51" x14ac:dyDescent="0.2">
      <c r="A1308" s="86" t="s">
        <v>16076</v>
      </c>
      <c r="B1308" s="85" t="s">
        <v>16075</v>
      </c>
      <c r="C1308" s="87" t="s">
        <v>151</v>
      </c>
      <c r="D1308" s="84" t="s">
        <v>15574</v>
      </c>
      <c r="E1308" s="86">
        <v>1219</v>
      </c>
      <c r="F1308" s="85" t="s">
        <v>14830</v>
      </c>
    </row>
    <row r="1309" spans="1:6" ht="38.25" x14ac:dyDescent="0.2">
      <c r="A1309" s="86" t="s">
        <v>16078</v>
      </c>
      <c r="B1309" s="85" t="s">
        <v>16077</v>
      </c>
      <c r="C1309" s="87" t="s">
        <v>151</v>
      </c>
      <c r="D1309" s="84" t="s">
        <v>15574</v>
      </c>
      <c r="E1309" s="86">
        <v>1024</v>
      </c>
      <c r="F1309" s="85" t="s">
        <v>14567</v>
      </c>
    </row>
    <row r="1310" spans="1:6" ht="38.25" x14ac:dyDescent="0.2">
      <c r="A1310" s="86" t="s">
        <v>16080</v>
      </c>
      <c r="B1310" s="85" t="s">
        <v>16079</v>
      </c>
      <c r="C1310" s="87" t="s">
        <v>151</v>
      </c>
      <c r="D1310" s="84" t="s">
        <v>15574</v>
      </c>
      <c r="E1310" s="86">
        <v>1219</v>
      </c>
      <c r="F1310" s="85" t="s">
        <v>14527</v>
      </c>
    </row>
    <row r="1311" spans="1:6" ht="51" x14ac:dyDescent="0.2">
      <c r="A1311" s="86" t="s">
        <v>16082</v>
      </c>
      <c r="B1311" s="85" t="s">
        <v>16081</v>
      </c>
      <c r="C1311" s="87" t="s">
        <v>151</v>
      </c>
      <c r="D1311" s="84" t="s">
        <v>15574</v>
      </c>
      <c r="E1311" s="86">
        <v>45</v>
      </c>
      <c r="F1311" s="85" t="s">
        <v>14567</v>
      </c>
    </row>
    <row r="1312" spans="1:6" ht="51" x14ac:dyDescent="0.2">
      <c r="A1312" s="86" t="s">
        <v>16084</v>
      </c>
      <c r="B1312" s="85" t="s">
        <v>16083</v>
      </c>
      <c r="C1312" s="87" t="s">
        <v>151</v>
      </c>
      <c r="D1312" s="84" t="s">
        <v>15574</v>
      </c>
      <c r="E1312" s="86">
        <v>90</v>
      </c>
      <c r="F1312" s="85" t="s">
        <v>14527</v>
      </c>
    </row>
    <row r="1313" spans="1:6" ht="38.25" x14ac:dyDescent="0.2">
      <c r="A1313" s="86" t="s">
        <v>16086</v>
      </c>
      <c r="B1313" s="85" t="s">
        <v>16085</v>
      </c>
      <c r="C1313" s="87" t="s">
        <v>151</v>
      </c>
      <c r="D1313" s="84" t="s">
        <v>15574</v>
      </c>
      <c r="E1313" s="86">
        <v>75</v>
      </c>
      <c r="F1313" s="85" t="s">
        <v>14567</v>
      </c>
    </row>
    <row r="1314" spans="1:6" ht="38.25" x14ac:dyDescent="0.2">
      <c r="A1314" s="86" t="s">
        <v>16088</v>
      </c>
      <c r="B1314" s="85" t="s">
        <v>16087</v>
      </c>
      <c r="C1314" s="87" t="s">
        <v>151</v>
      </c>
      <c r="D1314" s="84" t="s">
        <v>15574</v>
      </c>
      <c r="E1314" s="86">
        <v>125</v>
      </c>
      <c r="F1314" s="85" t="s">
        <v>14527</v>
      </c>
    </row>
    <row r="1315" spans="1:6" ht="51" x14ac:dyDescent="0.2">
      <c r="A1315" s="86" t="s">
        <v>16082</v>
      </c>
      <c r="B1315" s="85" t="s">
        <v>16081</v>
      </c>
      <c r="C1315" s="87" t="s">
        <v>151</v>
      </c>
      <c r="D1315" s="84" t="s">
        <v>15574</v>
      </c>
      <c r="E1315" s="86">
        <v>45</v>
      </c>
      <c r="F1315" s="85" t="s">
        <v>14567</v>
      </c>
    </row>
    <row r="1316" spans="1:6" ht="51" x14ac:dyDescent="0.2">
      <c r="A1316" s="86" t="s">
        <v>16084</v>
      </c>
      <c r="B1316" s="85" t="s">
        <v>16083</v>
      </c>
      <c r="C1316" s="87" t="s">
        <v>151</v>
      </c>
      <c r="D1316" s="84" t="s">
        <v>15574</v>
      </c>
      <c r="E1316" s="86">
        <v>90</v>
      </c>
      <c r="F1316" s="85" t="s">
        <v>14527</v>
      </c>
    </row>
    <row r="1317" spans="1:6" ht="38.25" x14ac:dyDescent="0.2">
      <c r="A1317" s="86" t="s">
        <v>16086</v>
      </c>
      <c r="B1317" s="85" t="s">
        <v>16085</v>
      </c>
      <c r="C1317" s="87" t="s">
        <v>151</v>
      </c>
      <c r="D1317" s="84" t="s">
        <v>15574</v>
      </c>
      <c r="E1317" s="86">
        <v>75</v>
      </c>
      <c r="F1317" s="85" t="s">
        <v>14567</v>
      </c>
    </row>
    <row r="1318" spans="1:6" ht="38.25" x14ac:dyDescent="0.2">
      <c r="A1318" s="86" t="s">
        <v>16088</v>
      </c>
      <c r="B1318" s="85" t="s">
        <v>16087</v>
      </c>
      <c r="C1318" s="87" t="s">
        <v>151</v>
      </c>
      <c r="D1318" s="84" t="s">
        <v>15574</v>
      </c>
      <c r="E1318" s="86">
        <v>125</v>
      </c>
      <c r="F1318" s="85" t="s">
        <v>14527</v>
      </c>
    </row>
    <row r="1319" spans="1:6" ht="51" x14ac:dyDescent="0.2">
      <c r="A1319" s="86" t="s">
        <v>16091</v>
      </c>
      <c r="B1319" s="85" t="s">
        <v>16089</v>
      </c>
      <c r="C1319" s="87" t="s">
        <v>149</v>
      </c>
      <c r="D1319" s="84" t="s">
        <v>15574</v>
      </c>
      <c r="E1319" s="86">
        <v>7425</v>
      </c>
      <c r="F1319" s="85" t="s">
        <v>16090</v>
      </c>
    </row>
    <row r="1320" spans="1:6" ht="63.75" x14ac:dyDescent="0.2">
      <c r="A1320" s="86" t="s">
        <v>16093</v>
      </c>
      <c r="B1320" s="85" t="s">
        <v>16092</v>
      </c>
      <c r="C1320" s="87" t="s">
        <v>151</v>
      </c>
      <c r="D1320" s="84" t="s">
        <v>15574</v>
      </c>
      <c r="E1320" s="86">
        <v>1559</v>
      </c>
      <c r="F1320" s="85" t="s">
        <v>14577</v>
      </c>
    </row>
    <row r="1321" spans="1:6" ht="63.75" x14ac:dyDescent="0.2">
      <c r="A1321" s="86" t="s">
        <v>16095</v>
      </c>
      <c r="B1321" s="85" t="s">
        <v>16094</v>
      </c>
      <c r="C1321" s="87" t="s">
        <v>151</v>
      </c>
      <c r="D1321" s="84" t="s">
        <v>15574</v>
      </c>
      <c r="E1321" s="86">
        <v>4115.76</v>
      </c>
      <c r="F1321" s="85" t="s">
        <v>14577</v>
      </c>
    </row>
    <row r="1322" spans="1:6" ht="51" x14ac:dyDescent="0.2">
      <c r="A1322" s="86" t="s">
        <v>16097</v>
      </c>
      <c r="B1322" s="85" t="s">
        <v>16096</v>
      </c>
      <c r="C1322" s="87" t="s">
        <v>151</v>
      </c>
      <c r="D1322" s="84" t="s">
        <v>15574</v>
      </c>
      <c r="E1322" s="86">
        <v>3094</v>
      </c>
      <c r="F1322" s="85" t="s">
        <v>14522</v>
      </c>
    </row>
    <row r="1323" spans="1:6" ht="51" x14ac:dyDescent="0.2">
      <c r="A1323" s="86" t="s">
        <v>16099</v>
      </c>
      <c r="B1323" s="85" t="s">
        <v>16098</v>
      </c>
      <c r="C1323" s="87" t="s">
        <v>151</v>
      </c>
      <c r="D1323" s="84" t="s">
        <v>15574</v>
      </c>
      <c r="E1323" s="86">
        <v>8168.16</v>
      </c>
      <c r="F1323" s="85" t="s">
        <v>14522</v>
      </c>
    </row>
    <row r="1324" spans="1:6" ht="25.5" x14ac:dyDescent="0.2">
      <c r="A1324" s="86" t="s">
        <v>16102</v>
      </c>
      <c r="B1324" s="85" t="s">
        <v>16100</v>
      </c>
      <c r="C1324" s="87" t="s">
        <v>149</v>
      </c>
      <c r="D1324" s="84" t="s">
        <v>15574</v>
      </c>
      <c r="E1324" s="86">
        <v>12375</v>
      </c>
      <c r="F1324" s="85" t="s">
        <v>16101</v>
      </c>
    </row>
    <row r="1325" spans="1:6" ht="25.5" x14ac:dyDescent="0.2">
      <c r="A1325" s="86" t="s">
        <v>16104</v>
      </c>
      <c r="B1325" s="85" t="s">
        <v>16103</v>
      </c>
      <c r="C1325" s="87" t="s">
        <v>149</v>
      </c>
      <c r="D1325" s="84" t="s">
        <v>15574</v>
      </c>
      <c r="E1325" s="86">
        <v>11880</v>
      </c>
      <c r="F1325" s="85" t="s">
        <v>16101</v>
      </c>
    </row>
    <row r="1326" spans="1:6" ht="25.5" x14ac:dyDescent="0.2">
      <c r="A1326" s="86" t="s">
        <v>16106</v>
      </c>
      <c r="B1326" s="85" t="s">
        <v>16105</v>
      </c>
      <c r="C1326" s="87" t="s">
        <v>149</v>
      </c>
      <c r="D1326" s="84" t="s">
        <v>15574</v>
      </c>
      <c r="E1326" s="86">
        <v>11632.5</v>
      </c>
      <c r="F1326" s="85" t="s">
        <v>16101</v>
      </c>
    </row>
    <row r="1327" spans="1:6" ht="25.5" x14ac:dyDescent="0.2">
      <c r="A1327" s="86" t="s">
        <v>16108</v>
      </c>
      <c r="B1327" s="85" t="s">
        <v>16107</v>
      </c>
      <c r="C1327" s="87" t="s">
        <v>149</v>
      </c>
      <c r="D1327" s="84" t="s">
        <v>15574</v>
      </c>
      <c r="E1327" s="86">
        <v>11261.25</v>
      </c>
      <c r="F1327" s="85" t="s">
        <v>16101</v>
      </c>
    </row>
    <row r="1328" spans="1:6" ht="25.5" x14ac:dyDescent="0.2">
      <c r="A1328" s="86" t="s">
        <v>16110</v>
      </c>
      <c r="B1328" s="85" t="s">
        <v>16109</v>
      </c>
      <c r="C1328" s="87" t="s">
        <v>149</v>
      </c>
      <c r="D1328" s="84" t="s">
        <v>15574</v>
      </c>
      <c r="E1328" s="86">
        <v>10890</v>
      </c>
      <c r="F1328" s="85" t="s">
        <v>16101</v>
      </c>
    </row>
    <row r="1329" spans="1:6" ht="38.25" x14ac:dyDescent="0.2">
      <c r="A1329" s="86" t="s">
        <v>16112</v>
      </c>
      <c r="B1329" s="85" t="s">
        <v>16111</v>
      </c>
      <c r="C1329" s="87" t="s">
        <v>151</v>
      </c>
      <c r="D1329" s="84" t="s">
        <v>15574</v>
      </c>
      <c r="E1329" s="86">
        <v>2599</v>
      </c>
      <c r="F1329" s="85" t="s">
        <v>14567</v>
      </c>
    </row>
    <row r="1330" spans="1:6" ht="38.25" x14ac:dyDescent="0.2">
      <c r="A1330" s="86" t="s">
        <v>16114</v>
      </c>
      <c r="B1330" s="85" t="s">
        <v>16113</v>
      </c>
      <c r="C1330" s="87" t="s">
        <v>151</v>
      </c>
      <c r="D1330" s="84" t="s">
        <v>15574</v>
      </c>
      <c r="E1330" s="86">
        <v>6861.36</v>
      </c>
      <c r="F1330" s="85" t="s">
        <v>14567</v>
      </c>
    </row>
    <row r="1331" spans="1:6" ht="38.25" x14ac:dyDescent="0.2">
      <c r="A1331" s="86" t="s">
        <v>16116</v>
      </c>
      <c r="B1331" s="85" t="s">
        <v>16115</v>
      </c>
      <c r="C1331" s="87" t="s">
        <v>151</v>
      </c>
      <c r="D1331" s="84" t="s">
        <v>15574</v>
      </c>
      <c r="E1331" s="86">
        <v>3094</v>
      </c>
      <c r="F1331" s="85" t="s">
        <v>14527</v>
      </c>
    </row>
    <row r="1332" spans="1:6" ht="38.25" x14ac:dyDescent="0.2">
      <c r="A1332" s="86" t="s">
        <v>16118</v>
      </c>
      <c r="B1332" s="85" t="s">
        <v>16117</v>
      </c>
      <c r="C1332" s="87" t="s">
        <v>151</v>
      </c>
      <c r="D1332" s="84" t="s">
        <v>15574</v>
      </c>
      <c r="E1332" s="86">
        <v>8168.16</v>
      </c>
      <c r="F1332" s="85" t="s">
        <v>14527</v>
      </c>
    </row>
    <row r="1333" spans="1:6" ht="63.75" x14ac:dyDescent="0.2">
      <c r="A1333" s="86" t="s">
        <v>16121</v>
      </c>
      <c r="B1333" s="85" t="s">
        <v>16119</v>
      </c>
      <c r="C1333" s="87" t="s">
        <v>149</v>
      </c>
      <c r="D1333" s="84" t="s">
        <v>15574</v>
      </c>
      <c r="E1333" s="86">
        <v>4950</v>
      </c>
      <c r="F1333" s="85" t="s">
        <v>16120</v>
      </c>
    </row>
    <row r="1334" spans="1:6" ht="63.75" x14ac:dyDescent="0.2">
      <c r="A1334" s="86" t="s">
        <v>16093</v>
      </c>
      <c r="B1334" s="85" t="s">
        <v>16092</v>
      </c>
      <c r="C1334" s="87" t="s">
        <v>151</v>
      </c>
      <c r="D1334" s="84" t="s">
        <v>15574</v>
      </c>
      <c r="E1334" s="86">
        <v>1559</v>
      </c>
      <c r="F1334" s="85" t="s">
        <v>14577</v>
      </c>
    </row>
    <row r="1335" spans="1:6" ht="76.5" x14ac:dyDescent="0.2">
      <c r="A1335" s="86" t="s">
        <v>16124</v>
      </c>
      <c r="B1335" s="85" t="s">
        <v>16122</v>
      </c>
      <c r="C1335" s="87" t="s">
        <v>151</v>
      </c>
      <c r="D1335" s="84" t="s">
        <v>15574</v>
      </c>
      <c r="E1335" s="86">
        <v>260</v>
      </c>
      <c r="F1335" s="85" t="s">
        <v>16123</v>
      </c>
    </row>
    <row r="1336" spans="1:6" ht="63.75" x14ac:dyDescent="0.2">
      <c r="A1336" s="86" t="s">
        <v>16095</v>
      </c>
      <c r="B1336" s="85" t="s">
        <v>16094</v>
      </c>
      <c r="C1336" s="87" t="s">
        <v>151</v>
      </c>
      <c r="D1336" s="84" t="s">
        <v>15574</v>
      </c>
      <c r="E1336" s="86">
        <v>4115.76</v>
      </c>
      <c r="F1336" s="85" t="s">
        <v>14577</v>
      </c>
    </row>
    <row r="1337" spans="1:6" ht="51" x14ac:dyDescent="0.2">
      <c r="A1337" s="86" t="s">
        <v>16097</v>
      </c>
      <c r="B1337" s="85" t="s">
        <v>16096</v>
      </c>
      <c r="C1337" s="87" t="s">
        <v>151</v>
      </c>
      <c r="D1337" s="84" t="s">
        <v>15574</v>
      </c>
      <c r="E1337" s="86">
        <v>3094</v>
      </c>
      <c r="F1337" s="85" t="s">
        <v>14522</v>
      </c>
    </row>
    <row r="1338" spans="1:6" ht="76.5" x14ac:dyDescent="0.2">
      <c r="A1338" s="86" t="s">
        <v>16127</v>
      </c>
      <c r="B1338" s="85" t="s">
        <v>16125</v>
      </c>
      <c r="C1338" s="87" t="s">
        <v>151</v>
      </c>
      <c r="D1338" s="84" t="s">
        <v>15574</v>
      </c>
      <c r="E1338" s="86">
        <v>516</v>
      </c>
      <c r="F1338" s="85" t="s">
        <v>16126</v>
      </c>
    </row>
    <row r="1339" spans="1:6" ht="51" x14ac:dyDescent="0.2">
      <c r="A1339" s="86" t="s">
        <v>16099</v>
      </c>
      <c r="B1339" s="85" t="s">
        <v>16098</v>
      </c>
      <c r="C1339" s="87" t="s">
        <v>151</v>
      </c>
      <c r="D1339" s="84" t="s">
        <v>15574</v>
      </c>
      <c r="E1339" s="86">
        <v>8168.16</v>
      </c>
      <c r="F1339" s="85" t="s">
        <v>14522</v>
      </c>
    </row>
    <row r="1340" spans="1:6" ht="38.25" x14ac:dyDescent="0.2">
      <c r="A1340" s="86" t="s">
        <v>16130</v>
      </c>
      <c r="B1340" s="85" t="s">
        <v>16128</v>
      </c>
      <c r="C1340" s="87" t="s">
        <v>149</v>
      </c>
      <c r="D1340" s="84" t="s">
        <v>15574</v>
      </c>
      <c r="E1340" s="86">
        <v>8250</v>
      </c>
      <c r="F1340" s="85" t="s">
        <v>16129</v>
      </c>
    </row>
    <row r="1341" spans="1:6" ht="38.25" x14ac:dyDescent="0.2">
      <c r="A1341" s="86" t="s">
        <v>16132</v>
      </c>
      <c r="B1341" s="85" t="s">
        <v>16131</v>
      </c>
      <c r="C1341" s="87" t="s">
        <v>149</v>
      </c>
      <c r="D1341" s="84" t="s">
        <v>15574</v>
      </c>
      <c r="E1341" s="86">
        <v>7920</v>
      </c>
      <c r="F1341" s="85" t="s">
        <v>16129</v>
      </c>
    </row>
    <row r="1342" spans="1:6" ht="38.25" x14ac:dyDescent="0.2">
      <c r="A1342" s="86" t="s">
        <v>16134</v>
      </c>
      <c r="B1342" s="85" t="s">
        <v>16133</v>
      </c>
      <c r="C1342" s="87" t="s">
        <v>149</v>
      </c>
      <c r="D1342" s="84" t="s">
        <v>15574</v>
      </c>
      <c r="E1342" s="86">
        <v>7755</v>
      </c>
      <c r="F1342" s="85" t="s">
        <v>16129</v>
      </c>
    </row>
    <row r="1343" spans="1:6" ht="38.25" x14ac:dyDescent="0.2">
      <c r="A1343" s="86" t="s">
        <v>16136</v>
      </c>
      <c r="B1343" s="85" t="s">
        <v>16135</v>
      </c>
      <c r="C1343" s="87" t="s">
        <v>149</v>
      </c>
      <c r="D1343" s="84" t="s">
        <v>15574</v>
      </c>
      <c r="E1343" s="86">
        <v>7507.5</v>
      </c>
      <c r="F1343" s="85" t="s">
        <v>16129</v>
      </c>
    </row>
    <row r="1344" spans="1:6" ht="38.25" x14ac:dyDescent="0.2">
      <c r="A1344" s="86" t="s">
        <v>16138</v>
      </c>
      <c r="B1344" s="85" t="s">
        <v>16137</v>
      </c>
      <c r="C1344" s="87" t="s">
        <v>149</v>
      </c>
      <c r="D1344" s="84" t="s">
        <v>15574</v>
      </c>
      <c r="E1344" s="86">
        <v>7260</v>
      </c>
      <c r="F1344" s="85" t="s">
        <v>16129</v>
      </c>
    </row>
    <row r="1345" spans="1:6" ht="38.25" x14ac:dyDescent="0.2">
      <c r="A1345" s="86" t="s">
        <v>16112</v>
      </c>
      <c r="B1345" s="85" t="s">
        <v>16111</v>
      </c>
      <c r="C1345" s="87" t="s">
        <v>151</v>
      </c>
      <c r="D1345" s="84" t="s">
        <v>15574</v>
      </c>
      <c r="E1345" s="86">
        <v>2599</v>
      </c>
      <c r="F1345" s="85" t="s">
        <v>14567</v>
      </c>
    </row>
    <row r="1346" spans="1:6" ht="51" x14ac:dyDescent="0.2">
      <c r="A1346" s="86" t="s">
        <v>16140</v>
      </c>
      <c r="B1346" s="85" t="s">
        <v>16139</v>
      </c>
      <c r="C1346" s="87" t="s">
        <v>151</v>
      </c>
      <c r="D1346" s="84" t="s">
        <v>15574</v>
      </c>
      <c r="E1346" s="86">
        <v>433</v>
      </c>
      <c r="F1346" s="85" t="s">
        <v>15009</v>
      </c>
    </row>
    <row r="1347" spans="1:6" ht="38.25" x14ac:dyDescent="0.2">
      <c r="A1347" s="86" t="s">
        <v>16114</v>
      </c>
      <c r="B1347" s="85" t="s">
        <v>16113</v>
      </c>
      <c r="C1347" s="87" t="s">
        <v>151</v>
      </c>
      <c r="D1347" s="84" t="s">
        <v>15574</v>
      </c>
      <c r="E1347" s="86">
        <v>6861.36</v>
      </c>
      <c r="F1347" s="85" t="s">
        <v>14567</v>
      </c>
    </row>
    <row r="1348" spans="1:6" ht="38.25" x14ac:dyDescent="0.2">
      <c r="A1348" s="86" t="s">
        <v>16116</v>
      </c>
      <c r="B1348" s="85" t="s">
        <v>16115</v>
      </c>
      <c r="C1348" s="87" t="s">
        <v>151</v>
      </c>
      <c r="D1348" s="84" t="s">
        <v>15574</v>
      </c>
      <c r="E1348" s="86">
        <v>3094</v>
      </c>
      <c r="F1348" s="85" t="s">
        <v>14527</v>
      </c>
    </row>
    <row r="1349" spans="1:6" ht="38.25" x14ac:dyDescent="0.2">
      <c r="A1349" s="86" t="s">
        <v>16142</v>
      </c>
      <c r="B1349" s="85" t="s">
        <v>16141</v>
      </c>
      <c r="C1349" s="87" t="s">
        <v>151</v>
      </c>
      <c r="D1349" s="84" t="s">
        <v>15574</v>
      </c>
      <c r="E1349" s="86">
        <v>516</v>
      </c>
      <c r="F1349" s="85" t="s">
        <v>15016</v>
      </c>
    </row>
    <row r="1350" spans="1:6" ht="38.25" x14ac:dyDescent="0.2">
      <c r="A1350" s="86" t="s">
        <v>16118</v>
      </c>
      <c r="B1350" s="85" t="s">
        <v>16117</v>
      </c>
      <c r="C1350" s="87" t="s">
        <v>151</v>
      </c>
      <c r="D1350" s="84" t="s">
        <v>15574</v>
      </c>
      <c r="E1350" s="86">
        <v>8168.16</v>
      </c>
      <c r="F1350" s="85" t="s">
        <v>14527</v>
      </c>
    </row>
    <row r="1351" spans="1:6" ht="89.25" x14ac:dyDescent="0.2">
      <c r="A1351" s="86" t="s">
        <v>16145</v>
      </c>
      <c r="B1351" s="85" t="s">
        <v>16143</v>
      </c>
      <c r="C1351" s="87" t="s">
        <v>149</v>
      </c>
      <c r="D1351" s="84" t="s">
        <v>15574</v>
      </c>
      <c r="E1351" s="86">
        <v>2925</v>
      </c>
      <c r="F1351" s="85" t="s">
        <v>16144</v>
      </c>
    </row>
    <row r="1352" spans="1:6" ht="63.75" x14ac:dyDescent="0.2">
      <c r="A1352" s="86" t="s">
        <v>16147</v>
      </c>
      <c r="B1352" s="85" t="s">
        <v>16146</v>
      </c>
      <c r="C1352" s="87" t="s">
        <v>151</v>
      </c>
      <c r="D1352" s="84" t="s">
        <v>15574</v>
      </c>
      <c r="E1352" s="86">
        <v>614</v>
      </c>
      <c r="F1352" s="85" t="s">
        <v>14577</v>
      </c>
    </row>
    <row r="1353" spans="1:6" ht="63.75" x14ac:dyDescent="0.2">
      <c r="A1353" s="86" t="s">
        <v>16149</v>
      </c>
      <c r="B1353" s="85" t="s">
        <v>16148</v>
      </c>
      <c r="C1353" s="87" t="s">
        <v>151</v>
      </c>
      <c r="D1353" s="84" t="s">
        <v>15574</v>
      </c>
      <c r="E1353" s="86">
        <v>1620.96</v>
      </c>
      <c r="F1353" s="85" t="s">
        <v>14577</v>
      </c>
    </row>
    <row r="1354" spans="1:6" ht="51" x14ac:dyDescent="0.2">
      <c r="A1354" s="86" t="s">
        <v>16151</v>
      </c>
      <c r="B1354" s="85" t="s">
        <v>16150</v>
      </c>
      <c r="C1354" s="87" t="s">
        <v>151</v>
      </c>
      <c r="D1354" s="84" t="s">
        <v>15574</v>
      </c>
      <c r="E1354" s="86">
        <v>1219</v>
      </c>
      <c r="F1354" s="85" t="s">
        <v>14522</v>
      </c>
    </row>
    <row r="1355" spans="1:6" ht="51" x14ac:dyDescent="0.2">
      <c r="A1355" s="86" t="s">
        <v>16153</v>
      </c>
      <c r="B1355" s="85" t="s">
        <v>16152</v>
      </c>
      <c r="C1355" s="87" t="s">
        <v>151</v>
      </c>
      <c r="D1355" s="84" t="s">
        <v>15574</v>
      </c>
      <c r="E1355" s="86">
        <v>3218.16</v>
      </c>
      <c r="F1355" s="85" t="s">
        <v>14522</v>
      </c>
    </row>
    <row r="1356" spans="1:6" ht="51" x14ac:dyDescent="0.2">
      <c r="A1356" s="86" t="s">
        <v>16156</v>
      </c>
      <c r="B1356" s="85" t="s">
        <v>16154</v>
      </c>
      <c r="C1356" s="87" t="s">
        <v>149</v>
      </c>
      <c r="D1356" s="84" t="s">
        <v>15574</v>
      </c>
      <c r="E1356" s="86">
        <v>4875</v>
      </c>
      <c r="F1356" s="85" t="s">
        <v>16155</v>
      </c>
    </row>
    <row r="1357" spans="1:6" ht="51" x14ac:dyDescent="0.2">
      <c r="A1357" s="86" t="s">
        <v>16158</v>
      </c>
      <c r="B1357" s="85" t="s">
        <v>16157</v>
      </c>
      <c r="C1357" s="87" t="s">
        <v>149</v>
      </c>
      <c r="D1357" s="84" t="s">
        <v>15574</v>
      </c>
      <c r="E1357" s="86">
        <v>4680</v>
      </c>
      <c r="F1357" s="85" t="s">
        <v>16155</v>
      </c>
    </row>
    <row r="1358" spans="1:6" ht="51" x14ac:dyDescent="0.2">
      <c r="A1358" s="86" t="s">
        <v>16160</v>
      </c>
      <c r="B1358" s="85" t="s">
        <v>16159</v>
      </c>
      <c r="C1358" s="87" t="s">
        <v>149</v>
      </c>
      <c r="D1358" s="84" t="s">
        <v>15574</v>
      </c>
      <c r="E1358" s="86">
        <v>4582.5</v>
      </c>
      <c r="F1358" s="85" t="s">
        <v>16155</v>
      </c>
    </row>
    <row r="1359" spans="1:6" ht="51" x14ac:dyDescent="0.2">
      <c r="A1359" s="86" t="s">
        <v>16162</v>
      </c>
      <c r="B1359" s="85" t="s">
        <v>16161</v>
      </c>
      <c r="C1359" s="87" t="s">
        <v>149</v>
      </c>
      <c r="D1359" s="84" t="s">
        <v>15574</v>
      </c>
      <c r="E1359" s="86">
        <v>4436.25</v>
      </c>
      <c r="F1359" s="85" t="s">
        <v>16155</v>
      </c>
    </row>
    <row r="1360" spans="1:6" ht="51" x14ac:dyDescent="0.2">
      <c r="A1360" s="86" t="s">
        <v>16164</v>
      </c>
      <c r="B1360" s="85" t="s">
        <v>16163</v>
      </c>
      <c r="C1360" s="87" t="s">
        <v>149</v>
      </c>
      <c r="D1360" s="84" t="s">
        <v>15574</v>
      </c>
      <c r="E1360" s="86">
        <v>4290</v>
      </c>
      <c r="F1360" s="85" t="s">
        <v>16155</v>
      </c>
    </row>
    <row r="1361" spans="1:6" ht="38.25" x14ac:dyDescent="0.2">
      <c r="A1361" s="86" t="s">
        <v>16166</v>
      </c>
      <c r="B1361" s="85" t="s">
        <v>16165</v>
      </c>
      <c r="C1361" s="87" t="s">
        <v>151</v>
      </c>
      <c r="D1361" s="84" t="s">
        <v>15574</v>
      </c>
      <c r="E1361" s="86">
        <v>1024</v>
      </c>
      <c r="F1361" s="85" t="s">
        <v>14567</v>
      </c>
    </row>
    <row r="1362" spans="1:6" ht="38.25" x14ac:dyDescent="0.2">
      <c r="A1362" s="86" t="s">
        <v>16168</v>
      </c>
      <c r="B1362" s="85" t="s">
        <v>16167</v>
      </c>
      <c r="C1362" s="87" t="s">
        <v>151</v>
      </c>
      <c r="D1362" s="84" t="s">
        <v>15574</v>
      </c>
      <c r="E1362" s="86">
        <v>2703.36</v>
      </c>
      <c r="F1362" s="85" t="s">
        <v>14567</v>
      </c>
    </row>
    <row r="1363" spans="1:6" ht="38.25" x14ac:dyDescent="0.2">
      <c r="A1363" s="86" t="s">
        <v>16170</v>
      </c>
      <c r="B1363" s="85" t="s">
        <v>16169</v>
      </c>
      <c r="C1363" s="87" t="s">
        <v>151</v>
      </c>
      <c r="D1363" s="84" t="s">
        <v>15574</v>
      </c>
      <c r="E1363" s="86">
        <v>1219</v>
      </c>
      <c r="F1363" s="85" t="s">
        <v>14527</v>
      </c>
    </row>
    <row r="1364" spans="1:6" ht="38.25" x14ac:dyDescent="0.2">
      <c r="A1364" s="86" t="s">
        <v>16172</v>
      </c>
      <c r="B1364" s="85" t="s">
        <v>16171</v>
      </c>
      <c r="C1364" s="87" t="s">
        <v>151</v>
      </c>
      <c r="D1364" s="84" t="s">
        <v>15574</v>
      </c>
      <c r="E1364" s="86">
        <v>3218.16</v>
      </c>
      <c r="F1364" s="85" t="s">
        <v>14527</v>
      </c>
    </row>
    <row r="1365" spans="1:6" ht="63.75" x14ac:dyDescent="0.2">
      <c r="A1365" s="86" t="s">
        <v>16174</v>
      </c>
      <c r="B1365" s="85" t="s">
        <v>16173</v>
      </c>
      <c r="C1365" s="87" t="s">
        <v>151</v>
      </c>
      <c r="D1365" s="84" t="s">
        <v>15574</v>
      </c>
      <c r="E1365" s="86">
        <v>225</v>
      </c>
      <c r="F1365" s="85" t="s">
        <v>14577</v>
      </c>
    </row>
    <row r="1366" spans="1:6" ht="51" x14ac:dyDescent="0.2">
      <c r="A1366" s="86" t="s">
        <v>16176</v>
      </c>
      <c r="B1366" s="85" t="s">
        <v>16175</v>
      </c>
      <c r="C1366" s="87" t="s">
        <v>151</v>
      </c>
      <c r="D1366" s="84" t="s">
        <v>15574</v>
      </c>
      <c r="E1366" s="86">
        <v>449</v>
      </c>
      <c r="F1366" s="85" t="s">
        <v>14522</v>
      </c>
    </row>
    <row r="1367" spans="1:6" ht="38.25" x14ac:dyDescent="0.2">
      <c r="A1367" s="86" t="s">
        <v>16178</v>
      </c>
      <c r="B1367" s="85" t="s">
        <v>16177</v>
      </c>
      <c r="C1367" s="87" t="s">
        <v>151</v>
      </c>
      <c r="D1367" s="84" t="s">
        <v>15574</v>
      </c>
      <c r="E1367" s="86">
        <v>377</v>
      </c>
      <c r="F1367" s="85" t="s">
        <v>14567</v>
      </c>
    </row>
    <row r="1368" spans="1:6" ht="38.25" x14ac:dyDescent="0.2">
      <c r="A1368" s="86" t="s">
        <v>16180</v>
      </c>
      <c r="B1368" s="85" t="s">
        <v>16179</v>
      </c>
      <c r="C1368" s="87" t="s">
        <v>151</v>
      </c>
      <c r="D1368" s="84" t="s">
        <v>15574</v>
      </c>
      <c r="E1368" s="86">
        <v>449</v>
      </c>
      <c r="F1368" s="85" t="s">
        <v>14527</v>
      </c>
    </row>
    <row r="1369" spans="1:6" ht="63.75" x14ac:dyDescent="0.2">
      <c r="A1369" s="86" t="s">
        <v>16182</v>
      </c>
      <c r="B1369" s="85" t="s">
        <v>16181</v>
      </c>
      <c r="C1369" s="87" t="s">
        <v>151</v>
      </c>
      <c r="D1369" s="84" t="s">
        <v>15574</v>
      </c>
      <c r="E1369" s="86">
        <v>62</v>
      </c>
      <c r="F1369" s="85" t="s">
        <v>14577</v>
      </c>
    </row>
    <row r="1370" spans="1:6" ht="51" x14ac:dyDescent="0.2">
      <c r="A1370" s="86" t="s">
        <v>16184</v>
      </c>
      <c r="B1370" s="85" t="s">
        <v>16183</v>
      </c>
      <c r="C1370" s="87" t="s">
        <v>151</v>
      </c>
      <c r="D1370" s="84" t="s">
        <v>15574</v>
      </c>
      <c r="E1370" s="86">
        <v>124</v>
      </c>
      <c r="F1370" s="85" t="s">
        <v>14522</v>
      </c>
    </row>
    <row r="1371" spans="1:6" ht="38.25" x14ac:dyDescent="0.2">
      <c r="A1371" s="86" t="s">
        <v>16186</v>
      </c>
      <c r="B1371" s="85" t="s">
        <v>16185</v>
      </c>
      <c r="C1371" s="87" t="s">
        <v>151</v>
      </c>
      <c r="D1371" s="84" t="s">
        <v>15574</v>
      </c>
      <c r="E1371" s="86">
        <v>104</v>
      </c>
      <c r="F1371" s="85" t="s">
        <v>14567</v>
      </c>
    </row>
    <row r="1372" spans="1:6" ht="38.25" x14ac:dyDescent="0.2">
      <c r="A1372" s="86" t="s">
        <v>16188</v>
      </c>
      <c r="B1372" s="85" t="s">
        <v>16187</v>
      </c>
      <c r="C1372" s="87" t="s">
        <v>151</v>
      </c>
      <c r="D1372" s="84" t="s">
        <v>15574</v>
      </c>
      <c r="E1372" s="86">
        <v>124</v>
      </c>
      <c r="F1372" s="85" t="s">
        <v>14527</v>
      </c>
    </row>
    <row r="1373" spans="1:6" ht="51" x14ac:dyDescent="0.2">
      <c r="A1373" s="86" t="s">
        <v>16190</v>
      </c>
      <c r="B1373" s="85" t="s">
        <v>16189</v>
      </c>
      <c r="C1373" s="87" t="s">
        <v>151</v>
      </c>
      <c r="D1373" s="84" t="s">
        <v>15574</v>
      </c>
      <c r="E1373" s="86">
        <v>5600</v>
      </c>
      <c r="F1373" s="85" t="s">
        <v>14567</v>
      </c>
    </row>
    <row r="1374" spans="1:6" ht="51" x14ac:dyDescent="0.2">
      <c r="A1374" s="86" t="s">
        <v>16192</v>
      </c>
      <c r="B1374" s="85" t="s">
        <v>16191</v>
      </c>
      <c r="C1374" s="87" t="s">
        <v>151</v>
      </c>
      <c r="D1374" s="84" t="s">
        <v>15574</v>
      </c>
      <c r="E1374" s="86">
        <v>6667</v>
      </c>
      <c r="F1374" s="85" t="s">
        <v>14527</v>
      </c>
    </row>
    <row r="1375" spans="1:6" ht="51" x14ac:dyDescent="0.2">
      <c r="A1375" s="86" t="s">
        <v>16031</v>
      </c>
      <c r="B1375" s="85" t="s">
        <v>16030</v>
      </c>
      <c r="C1375" s="87" t="s">
        <v>151</v>
      </c>
      <c r="D1375" s="84" t="s">
        <v>15574</v>
      </c>
      <c r="E1375" s="86">
        <v>6750</v>
      </c>
      <c r="F1375" s="85" t="s">
        <v>14567</v>
      </c>
    </row>
    <row r="1376" spans="1:6" ht="51" x14ac:dyDescent="0.2">
      <c r="A1376" s="86" t="s">
        <v>16033</v>
      </c>
      <c r="B1376" s="85" t="s">
        <v>16032</v>
      </c>
      <c r="C1376" s="87" t="s">
        <v>151</v>
      </c>
      <c r="D1376" s="84" t="s">
        <v>15574</v>
      </c>
      <c r="E1376" s="86">
        <v>8036</v>
      </c>
      <c r="F1376" s="85" t="s">
        <v>14527</v>
      </c>
    </row>
    <row r="1377" spans="1:6" ht="51" x14ac:dyDescent="0.2">
      <c r="A1377" s="86" t="s">
        <v>16031</v>
      </c>
      <c r="B1377" s="85" t="s">
        <v>16030</v>
      </c>
      <c r="C1377" s="87" t="s">
        <v>151</v>
      </c>
      <c r="D1377" s="84" t="s">
        <v>15574</v>
      </c>
      <c r="E1377" s="86">
        <v>6750</v>
      </c>
      <c r="F1377" s="85" t="s">
        <v>14567</v>
      </c>
    </row>
    <row r="1378" spans="1:6" ht="51" x14ac:dyDescent="0.2">
      <c r="A1378" s="86" t="s">
        <v>16033</v>
      </c>
      <c r="B1378" s="85" t="s">
        <v>16032</v>
      </c>
      <c r="C1378" s="87" t="s">
        <v>151</v>
      </c>
      <c r="D1378" s="84" t="s">
        <v>15574</v>
      </c>
      <c r="E1378" s="86">
        <v>8036</v>
      </c>
      <c r="F1378" s="85" t="s">
        <v>14527</v>
      </c>
    </row>
    <row r="1379" spans="1:6" ht="25.5" x14ac:dyDescent="0.2">
      <c r="A1379" s="86" t="s">
        <v>16194</v>
      </c>
      <c r="B1379" s="85" t="s">
        <v>16193</v>
      </c>
      <c r="C1379" s="87" t="s">
        <v>151</v>
      </c>
      <c r="D1379" s="84" t="s">
        <v>15574</v>
      </c>
      <c r="E1379" s="86">
        <v>19530</v>
      </c>
      <c r="F1379" s="85" t="s">
        <v>14567</v>
      </c>
    </row>
    <row r="1380" spans="1:6" ht="38.25" x14ac:dyDescent="0.2">
      <c r="A1380" s="86" t="s">
        <v>16196</v>
      </c>
      <c r="B1380" s="85" t="s">
        <v>16195</v>
      </c>
      <c r="C1380" s="87" t="s">
        <v>151</v>
      </c>
      <c r="D1380" s="84" t="s">
        <v>15574</v>
      </c>
      <c r="E1380" s="86">
        <v>23250</v>
      </c>
      <c r="F1380" s="85" t="s">
        <v>14527</v>
      </c>
    </row>
    <row r="1381" spans="1:6" ht="76.5" x14ac:dyDescent="0.2">
      <c r="A1381" s="86" t="s">
        <v>16199</v>
      </c>
      <c r="B1381" s="85" t="s">
        <v>16197</v>
      </c>
      <c r="C1381" s="87" t="s">
        <v>151</v>
      </c>
      <c r="D1381" s="84" t="s">
        <v>15574</v>
      </c>
      <c r="E1381" s="86">
        <v>95</v>
      </c>
      <c r="F1381" s="85" t="s">
        <v>16198</v>
      </c>
    </row>
    <row r="1382" spans="1:6" ht="63.75" x14ac:dyDescent="0.2">
      <c r="A1382" s="86" t="s">
        <v>16202</v>
      </c>
      <c r="B1382" s="85" t="s">
        <v>16200</v>
      </c>
      <c r="C1382" s="87" t="s">
        <v>151</v>
      </c>
      <c r="D1382" s="84" t="s">
        <v>15574</v>
      </c>
      <c r="E1382" s="86">
        <v>188</v>
      </c>
      <c r="F1382" s="85" t="s">
        <v>16201</v>
      </c>
    </row>
    <row r="1383" spans="1:6" ht="38.25" x14ac:dyDescent="0.2">
      <c r="A1383" s="86" t="s">
        <v>16205</v>
      </c>
      <c r="B1383" s="85" t="s">
        <v>16203</v>
      </c>
      <c r="C1383" s="87" t="s">
        <v>151</v>
      </c>
      <c r="D1383" s="84" t="s">
        <v>15574</v>
      </c>
      <c r="E1383" s="86">
        <v>158</v>
      </c>
      <c r="F1383" s="85" t="s">
        <v>16204</v>
      </c>
    </row>
    <row r="1384" spans="1:6" ht="25.5" x14ac:dyDescent="0.2">
      <c r="A1384" s="86" t="s">
        <v>16207</v>
      </c>
      <c r="B1384" s="85" t="s">
        <v>16206</v>
      </c>
      <c r="C1384" s="87" t="s">
        <v>151</v>
      </c>
      <c r="D1384" s="84" t="s">
        <v>15574</v>
      </c>
      <c r="E1384" s="86">
        <v>188</v>
      </c>
      <c r="F1384" s="85" t="s">
        <v>15203</v>
      </c>
    </row>
    <row r="1385" spans="1:6" ht="63.75" x14ac:dyDescent="0.2">
      <c r="A1385" s="86" t="s">
        <v>16209</v>
      </c>
      <c r="B1385" s="85" t="s">
        <v>16208</v>
      </c>
      <c r="C1385" s="87" t="s">
        <v>151</v>
      </c>
      <c r="D1385" s="84" t="s">
        <v>15574</v>
      </c>
      <c r="E1385" s="86">
        <v>188</v>
      </c>
      <c r="F1385" s="85" t="s">
        <v>14577</v>
      </c>
    </row>
    <row r="1386" spans="1:6" ht="51" x14ac:dyDescent="0.2">
      <c r="A1386" s="86" t="s">
        <v>16211</v>
      </c>
      <c r="B1386" s="85" t="s">
        <v>16210</v>
      </c>
      <c r="C1386" s="87" t="s">
        <v>151</v>
      </c>
      <c r="D1386" s="84" t="s">
        <v>15574</v>
      </c>
      <c r="E1386" s="86">
        <v>374</v>
      </c>
      <c r="F1386" s="85" t="s">
        <v>14522</v>
      </c>
    </row>
    <row r="1387" spans="1:6" ht="25.5" x14ac:dyDescent="0.2">
      <c r="A1387" s="86" t="s">
        <v>16213</v>
      </c>
      <c r="B1387" s="85" t="s">
        <v>16212</v>
      </c>
      <c r="C1387" s="87" t="s">
        <v>151</v>
      </c>
      <c r="D1387" s="84" t="s">
        <v>15574</v>
      </c>
      <c r="E1387" s="86">
        <v>314</v>
      </c>
      <c r="F1387" s="85" t="s">
        <v>14567</v>
      </c>
    </row>
    <row r="1388" spans="1:6" ht="25.5" x14ac:dyDescent="0.2">
      <c r="A1388" s="86" t="s">
        <v>16215</v>
      </c>
      <c r="B1388" s="85" t="s">
        <v>16214</v>
      </c>
      <c r="C1388" s="87" t="s">
        <v>151</v>
      </c>
      <c r="D1388" s="84" t="s">
        <v>15574</v>
      </c>
      <c r="E1388" s="86">
        <v>374</v>
      </c>
      <c r="F1388" s="85" t="s">
        <v>14527</v>
      </c>
    </row>
    <row r="1389" spans="1:6" ht="63.75" x14ac:dyDescent="0.2">
      <c r="A1389" s="86" t="s">
        <v>16209</v>
      </c>
      <c r="B1389" s="85" t="s">
        <v>16208</v>
      </c>
      <c r="C1389" s="87" t="s">
        <v>151</v>
      </c>
      <c r="D1389" s="84" t="s">
        <v>15574</v>
      </c>
      <c r="E1389" s="86">
        <v>188</v>
      </c>
      <c r="F1389" s="85" t="s">
        <v>14577</v>
      </c>
    </row>
    <row r="1390" spans="1:6" ht="51" x14ac:dyDescent="0.2">
      <c r="A1390" s="86" t="s">
        <v>16211</v>
      </c>
      <c r="B1390" s="85" t="s">
        <v>16210</v>
      </c>
      <c r="C1390" s="87" t="s">
        <v>151</v>
      </c>
      <c r="D1390" s="84" t="s">
        <v>15574</v>
      </c>
      <c r="E1390" s="86">
        <v>374</v>
      </c>
      <c r="F1390" s="85" t="s">
        <v>14522</v>
      </c>
    </row>
    <row r="1391" spans="1:6" ht="25.5" x14ac:dyDescent="0.2">
      <c r="A1391" s="86" t="s">
        <v>16213</v>
      </c>
      <c r="B1391" s="85" t="s">
        <v>16212</v>
      </c>
      <c r="C1391" s="87" t="s">
        <v>151</v>
      </c>
      <c r="D1391" s="84" t="s">
        <v>15574</v>
      </c>
      <c r="E1391" s="86">
        <v>314</v>
      </c>
      <c r="F1391" s="85" t="s">
        <v>14567</v>
      </c>
    </row>
    <row r="1392" spans="1:6" ht="25.5" x14ac:dyDescent="0.2">
      <c r="A1392" s="86" t="s">
        <v>16215</v>
      </c>
      <c r="B1392" s="85" t="s">
        <v>16214</v>
      </c>
      <c r="C1392" s="87" t="s">
        <v>151</v>
      </c>
      <c r="D1392" s="84" t="s">
        <v>15574</v>
      </c>
      <c r="E1392" s="86">
        <v>374</v>
      </c>
      <c r="F1392" s="85" t="s">
        <v>14527</v>
      </c>
    </row>
    <row r="1393" spans="1:6" ht="63.75" x14ac:dyDescent="0.2">
      <c r="A1393" s="86" t="s">
        <v>16217</v>
      </c>
      <c r="B1393" s="85" t="s">
        <v>16216</v>
      </c>
      <c r="C1393" s="87" t="s">
        <v>151</v>
      </c>
      <c r="D1393" s="84" t="s">
        <v>15574</v>
      </c>
      <c r="E1393" s="86">
        <v>1259.3699999999999</v>
      </c>
      <c r="F1393" s="85" t="s">
        <v>14577</v>
      </c>
    </row>
    <row r="1394" spans="1:6" ht="51" x14ac:dyDescent="0.2">
      <c r="A1394" s="86" t="s">
        <v>16219</v>
      </c>
      <c r="B1394" s="85" t="s">
        <v>16218</v>
      </c>
      <c r="C1394" s="87" t="s">
        <v>151</v>
      </c>
      <c r="D1394" s="84" t="s">
        <v>15574</v>
      </c>
      <c r="E1394" s="86">
        <v>2498.75</v>
      </c>
      <c r="F1394" s="85" t="s">
        <v>14522</v>
      </c>
    </row>
    <row r="1395" spans="1:6" ht="38.25" x14ac:dyDescent="0.2">
      <c r="A1395" s="86" t="s">
        <v>16221</v>
      </c>
      <c r="B1395" s="85" t="s">
        <v>16220</v>
      </c>
      <c r="C1395" s="87" t="s">
        <v>151</v>
      </c>
      <c r="D1395" s="84" t="s">
        <v>15574</v>
      </c>
      <c r="E1395" s="86">
        <v>2098.9499999999998</v>
      </c>
      <c r="F1395" s="85" t="s">
        <v>14567</v>
      </c>
    </row>
    <row r="1396" spans="1:6" ht="38.25" x14ac:dyDescent="0.2">
      <c r="A1396" s="86" t="s">
        <v>16223</v>
      </c>
      <c r="B1396" s="85" t="s">
        <v>16222</v>
      </c>
      <c r="C1396" s="87" t="s">
        <v>151</v>
      </c>
      <c r="D1396" s="84" t="s">
        <v>15574</v>
      </c>
      <c r="E1396" s="86">
        <v>2498.75</v>
      </c>
      <c r="F1396" s="85" t="s">
        <v>14527</v>
      </c>
    </row>
    <row r="1397" spans="1:6" ht="63.75" x14ac:dyDescent="0.2">
      <c r="A1397" s="86" t="s">
        <v>16217</v>
      </c>
      <c r="B1397" s="85" t="s">
        <v>16216</v>
      </c>
      <c r="C1397" s="87" t="s">
        <v>151</v>
      </c>
      <c r="D1397" s="84" t="s">
        <v>15574</v>
      </c>
      <c r="E1397" s="86">
        <v>1259.3699999999999</v>
      </c>
      <c r="F1397" s="85" t="s">
        <v>14577</v>
      </c>
    </row>
    <row r="1398" spans="1:6" ht="51" x14ac:dyDescent="0.2">
      <c r="A1398" s="86" t="s">
        <v>16219</v>
      </c>
      <c r="B1398" s="85" t="s">
        <v>16218</v>
      </c>
      <c r="C1398" s="87" t="s">
        <v>151</v>
      </c>
      <c r="D1398" s="84" t="s">
        <v>15574</v>
      </c>
      <c r="E1398" s="86">
        <v>2498.75</v>
      </c>
      <c r="F1398" s="85" t="s">
        <v>14522</v>
      </c>
    </row>
    <row r="1399" spans="1:6" ht="38.25" x14ac:dyDescent="0.2">
      <c r="A1399" s="86" t="s">
        <v>16221</v>
      </c>
      <c r="B1399" s="85" t="s">
        <v>16220</v>
      </c>
      <c r="C1399" s="87" t="s">
        <v>151</v>
      </c>
      <c r="D1399" s="84" t="s">
        <v>15574</v>
      </c>
      <c r="E1399" s="86">
        <v>2098.9499999999998</v>
      </c>
      <c r="F1399" s="85" t="s">
        <v>14567</v>
      </c>
    </row>
    <row r="1400" spans="1:6" ht="38.25" x14ac:dyDescent="0.2">
      <c r="A1400" s="86" t="s">
        <v>16223</v>
      </c>
      <c r="B1400" s="85" t="s">
        <v>16222</v>
      </c>
      <c r="C1400" s="87" t="s">
        <v>151</v>
      </c>
      <c r="D1400" s="84" t="s">
        <v>15574</v>
      </c>
      <c r="E1400" s="86">
        <v>2498.75</v>
      </c>
      <c r="F1400" s="85" t="s">
        <v>14527</v>
      </c>
    </row>
    <row r="1401" spans="1:6" ht="76.5" x14ac:dyDescent="0.2">
      <c r="A1401" s="86" t="s">
        <v>16227</v>
      </c>
      <c r="B1401" s="85" t="s">
        <v>16225</v>
      </c>
      <c r="C1401" s="87" t="s">
        <v>151</v>
      </c>
      <c r="D1401" s="84" t="s">
        <v>16224</v>
      </c>
      <c r="E1401" s="86">
        <v>20280</v>
      </c>
      <c r="F1401" s="85" t="s">
        <v>16226</v>
      </c>
    </row>
    <row r="1402" spans="1:6" ht="51" x14ac:dyDescent="0.2">
      <c r="A1402" s="86" t="s">
        <v>16230</v>
      </c>
      <c r="B1402" s="85" t="s">
        <v>16228</v>
      </c>
      <c r="C1402" s="87" t="s">
        <v>151</v>
      </c>
      <c r="D1402" s="84" t="s">
        <v>16224</v>
      </c>
      <c r="E1402" s="86">
        <v>33800</v>
      </c>
      <c r="F1402" s="85" t="s">
        <v>16229</v>
      </c>
    </row>
    <row r="1403" spans="1:6" ht="76.5" x14ac:dyDescent="0.2">
      <c r="A1403" s="86" t="s">
        <v>16232</v>
      </c>
      <c r="B1403" s="85" t="s">
        <v>16231</v>
      </c>
      <c r="C1403" s="87" t="s">
        <v>149</v>
      </c>
      <c r="D1403" s="84" t="s">
        <v>16224</v>
      </c>
      <c r="E1403" s="86">
        <v>20280</v>
      </c>
      <c r="F1403" s="85" t="s">
        <v>16226</v>
      </c>
    </row>
    <row r="1404" spans="1:6" ht="51" x14ac:dyDescent="0.2">
      <c r="A1404" s="86" t="s">
        <v>16234</v>
      </c>
      <c r="B1404" s="85" t="s">
        <v>16233</v>
      </c>
      <c r="C1404" s="87" t="s">
        <v>149</v>
      </c>
      <c r="D1404" s="84" t="s">
        <v>16224</v>
      </c>
      <c r="E1404" s="86">
        <v>33800</v>
      </c>
      <c r="F1404" s="85" t="s">
        <v>16229</v>
      </c>
    </row>
    <row r="1405" spans="1:6" ht="76.5" x14ac:dyDescent="0.2">
      <c r="A1405" s="86" t="s">
        <v>16236</v>
      </c>
      <c r="B1405" s="85" t="s">
        <v>16235</v>
      </c>
      <c r="C1405" s="87" t="s">
        <v>151</v>
      </c>
      <c r="D1405" s="84" t="s">
        <v>16224</v>
      </c>
      <c r="E1405" s="86">
        <v>22560</v>
      </c>
      <c r="F1405" s="85" t="s">
        <v>16226</v>
      </c>
    </row>
    <row r="1406" spans="1:6" ht="63.75" x14ac:dyDescent="0.2">
      <c r="A1406" s="86" t="s">
        <v>16239</v>
      </c>
      <c r="B1406" s="85" t="s">
        <v>16237</v>
      </c>
      <c r="C1406" s="87" t="s">
        <v>151</v>
      </c>
      <c r="D1406" s="84" t="s">
        <v>16224</v>
      </c>
      <c r="E1406" s="86">
        <v>37600</v>
      </c>
      <c r="F1406" s="85" t="s">
        <v>16238</v>
      </c>
    </row>
    <row r="1407" spans="1:6" ht="89.25" x14ac:dyDescent="0.2">
      <c r="A1407" s="86" t="s">
        <v>16242</v>
      </c>
      <c r="B1407" s="85" t="s">
        <v>16240</v>
      </c>
      <c r="C1407" s="87" t="s">
        <v>149</v>
      </c>
      <c r="D1407" s="84" t="s">
        <v>16224</v>
      </c>
      <c r="E1407" s="86">
        <v>22560</v>
      </c>
      <c r="F1407" s="85" t="s">
        <v>16241</v>
      </c>
    </row>
    <row r="1408" spans="1:6" ht="63.75" x14ac:dyDescent="0.2">
      <c r="A1408" s="86" t="s">
        <v>16244</v>
      </c>
      <c r="B1408" s="85" t="s">
        <v>16243</v>
      </c>
      <c r="C1408" s="87" t="s">
        <v>149</v>
      </c>
      <c r="D1408" s="84" t="s">
        <v>16224</v>
      </c>
      <c r="E1408" s="86">
        <v>37600</v>
      </c>
      <c r="F1408" s="85" t="s">
        <v>16238</v>
      </c>
    </row>
    <row r="1409" spans="1:6" ht="76.5" x14ac:dyDescent="0.2">
      <c r="A1409" s="86" t="s">
        <v>16246</v>
      </c>
      <c r="B1409" s="85" t="s">
        <v>16245</v>
      </c>
      <c r="C1409" s="87" t="s">
        <v>151</v>
      </c>
      <c r="D1409" s="84" t="s">
        <v>16224</v>
      </c>
      <c r="E1409" s="86">
        <v>28500</v>
      </c>
      <c r="F1409" s="85" t="s">
        <v>16226</v>
      </c>
    </row>
    <row r="1410" spans="1:6" ht="51" x14ac:dyDescent="0.2">
      <c r="A1410" s="86" t="s">
        <v>16248</v>
      </c>
      <c r="B1410" s="85" t="s">
        <v>16247</v>
      </c>
      <c r="C1410" s="87" t="s">
        <v>151</v>
      </c>
      <c r="D1410" s="84" t="s">
        <v>16224</v>
      </c>
      <c r="E1410" s="86">
        <v>47500</v>
      </c>
      <c r="F1410" s="85" t="s">
        <v>16229</v>
      </c>
    </row>
    <row r="1411" spans="1:6" ht="76.5" x14ac:dyDescent="0.2">
      <c r="A1411" s="86" t="s">
        <v>16250</v>
      </c>
      <c r="B1411" s="85" t="s">
        <v>16249</v>
      </c>
      <c r="C1411" s="87" t="s">
        <v>149</v>
      </c>
      <c r="D1411" s="84" t="s">
        <v>16224</v>
      </c>
      <c r="E1411" s="86">
        <v>28500</v>
      </c>
      <c r="F1411" s="85" t="s">
        <v>16226</v>
      </c>
    </row>
    <row r="1412" spans="1:6" ht="51" x14ac:dyDescent="0.2">
      <c r="A1412" s="86" t="s">
        <v>16252</v>
      </c>
      <c r="B1412" s="85" t="s">
        <v>16251</v>
      </c>
      <c r="C1412" s="87" t="s">
        <v>149</v>
      </c>
      <c r="D1412" s="84" t="s">
        <v>16224</v>
      </c>
      <c r="E1412" s="86">
        <v>47500</v>
      </c>
      <c r="F1412" s="85" t="s">
        <v>16229</v>
      </c>
    </row>
    <row r="1413" spans="1:6" ht="76.5" x14ac:dyDescent="0.2">
      <c r="A1413" s="86" t="s">
        <v>16254</v>
      </c>
      <c r="B1413" s="85" t="s">
        <v>16253</v>
      </c>
      <c r="C1413" s="87" t="s">
        <v>151</v>
      </c>
      <c r="D1413" s="84" t="s">
        <v>16224</v>
      </c>
      <c r="E1413" s="86">
        <v>31680</v>
      </c>
      <c r="F1413" s="85" t="s">
        <v>16226</v>
      </c>
    </row>
    <row r="1414" spans="1:6" ht="63.75" x14ac:dyDescent="0.2">
      <c r="A1414" s="86" t="s">
        <v>16256</v>
      </c>
      <c r="B1414" s="85" t="s">
        <v>16255</v>
      </c>
      <c r="C1414" s="87" t="s">
        <v>151</v>
      </c>
      <c r="D1414" s="84" t="s">
        <v>16224</v>
      </c>
      <c r="E1414" s="86">
        <v>52800</v>
      </c>
      <c r="F1414" s="85" t="s">
        <v>16238</v>
      </c>
    </row>
    <row r="1415" spans="1:6" ht="89.25" x14ac:dyDescent="0.2">
      <c r="A1415" s="86" t="s">
        <v>16258</v>
      </c>
      <c r="B1415" s="85" t="s">
        <v>16257</v>
      </c>
      <c r="C1415" s="87" t="s">
        <v>149</v>
      </c>
      <c r="D1415" s="84" t="s">
        <v>16224</v>
      </c>
      <c r="E1415" s="86">
        <v>31680</v>
      </c>
      <c r="F1415" s="85" t="s">
        <v>16241</v>
      </c>
    </row>
    <row r="1416" spans="1:6" ht="63.75" x14ac:dyDescent="0.2">
      <c r="A1416" s="86" t="s">
        <v>16260</v>
      </c>
      <c r="B1416" s="85" t="s">
        <v>16259</v>
      </c>
      <c r="C1416" s="87" t="s">
        <v>149</v>
      </c>
      <c r="D1416" s="84" t="s">
        <v>16224</v>
      </c>
      <c r="E1416" s="86">
        <v>52800</v>
      </c>
      <c r="F1416" s="85" t="s">
        <v>16238</v>
      </c>
    </row>
    <row r="1417" spans="1:6" ht="76.5" x14ac:dyDescent="0.2">
      <c r="A1417" s="86" t="s">
        <v>16262</v>
      </c>
      <c r="B1417" s="85" t="s">
        <v>16261</v>
      </c>
      <c r="C1417" s="87" t="s">
        <v>151</v>
      </c>
      <c r="D1417" s="84" t="s">
        <v>16224</v>
      </c>
      <c r="E1417" s="86">
        <v>10800</v>
      </c>
      <c r="F1417" s="85" t="s">
        <v>16226</v>
      </c>
    </row>
    <row r="1418" spans="1:6" ht="51" x14ac:dyDescent="0.2">
      <c r="A1418" s="86" t="s">
        <v>16264</v>
      </c>
      <c r="B1418" s="85" t="s">
        <v>16263</v>
      </c>
      <c r="C1418" s="87" t="s">
        <v>151</v>
      </c>
      <c r="D1418" s="84" t="s">
        <v>16224</v>
      </c>
      <c r="E1418" s="86">
        <v>18000</v>
      </c>
      <c r="F1418" s="85" t="s">
        <v>16229</v>
      </c>
    </row>
    <row r="1419" spans="1:6" ht="76.5" x14ac:dyDescent="0.2">
      <c r="A1419" s="86" t="s">
        <v>16266</v>
      </c>
      <c r="B1419" s="85" t="s">
        <v>16265</v>
      </c>
      <c r="C1419" s="87" t="s">
        <v>149</v>
      </c>
      <c r="D1419" s="84" t="s">
        <v>16224</v>
      </c>
      <c r="E1419" s="86">
        <v>10800</v>
      </c>
      <c r="F1419" s="85" t="s">
        <v>16226</v>
      </c>
    </row>
    <row r="1420" spans="1:6" ht="51" x14ac:dyDescent="0.2">
      <c r="A1420" s="86" t="s">
        <v>16268</v>
      </c>
      <c r="B1420" s="85" t="s">
        <v>16267</v>
      </c>
      <c r="C1420" s="87" t="s">
        <v>149</v>
      </c>
      <c r="D1420" s="84" t="s">
        <v>16224</v>
      </c>
      <c r="E1420" s="86">
        <v>18000</v>
      </c>
      <c r="F1420" s="85" t="s">
        <v>16229</v>
      </c>
    </row>
    <row r="1421" spans="1:6" ht="76.5" x14ac:dyDescent="0.2">
      <c r="A1421" s="86" t="s">
        <v>16270</v>
      </c>
      <c r="B1421" s="85" t="s">
        <v>16269</v>
      </c>
      <c r="C1421" s="87" t="s">
        <v>151</v>
      </c>
      <c r="D1421" s="84" t="s">
        <v>16224</v>
      </c>
      <c r="E1421" s="86">
        <v>12000</v>
      </c>
      <c r="F1421" s="85" t="s">
        <v>16226</v>
      </c>
    </row>
    <row r="1422" spans="1:6" ht="63.75" x14ac:dyDescent="0.2">
      <c r="A1422" s="86" t="s">
        <v>16272</v>
      </c>
      <c r="B1422" s="85" t="s">
        <v>16271</v>
      </c>
      <c r="C1422" s="87" t="s">
        <v>151</v>
      </c>
      <c r="D1422" s="84" t="s">
        <v>16224</v>
      </c>
      <c r="E1422" s="86">
        <v>20000</v>
      </c>
      <c r="F1422" s="85" t="s">
        <v>16238</v>
      </c>
    </row>
    <row r="1423" spans="1:6" ht="89.25" x14ac:dyDescent="0.2">
      <c r="A1423" s="86" t="s">
        <v>16274</v>
      </c>
      <c r="B1423" s="85" t="s">
        <v>16273</v>
      </c>
      <c r="C1423" s="87" t="s">
        <v>149</v>
      </c>
      <c r="D1423" s="84" t="s">
        <v>16224</v>
      </c>
      <c r="E1423" s="86">
        <v>12000</v>
      </c>
      <c r="F1423" s="85" t="s">
        <v>16241</v>
      </c>
    </row>
    <row r="1424" spans="1:6" ht="63.75" x14ac:dyDescent="0.2">
      <c r="A1424" s="86" t="s">
        <v>16276</v>
      </c>
      <c r="B1424" s="85" t="s">
        <v>16275</v>
      </c>
      <c r="C1424" s="87" t="s">
        <v>149</v>
      </c>
      <c r="D1424" s="84" t="s">
        <v>16224</v>
      </c>
      <c r="E1424" s="86">
        <v>20000</v>
      </c>
      <c r="F1424" s="85" t="s">
        <v>16238</v>
      </c>
    </row>
    <row r="1425" spans="1:6" ht="76.5" x14ac:dyDescent="0.2">
      <c r="A1425" s="86" t="s">
        <v>16278</v>
      </c>
      <c r="B1425" s="85" t="s">
        <v>16277</v>
      </c>
      <c r="C1425" s="87" t="s">
        <v>151</v>
      </c>
      <c r="D1425" s="84" t="s">
        <v>16224</v>
      </c>
      <c r="E1425" s="86">
        <v>101520</v>
      </c>
      <c r="F1425" s="85" t="s">
        <v>16226</v>
      </c>
    </row>
    <row r="1426" spans="1:6" ht="51" x14ac:dyDescent="0.2">
      <c r="A1426" s="86" t="s">
        <v>16280</v>
      </c>
      <c r="B1426" s="85" t="s">
        <v>16279</v>
      </c>
      <c r="C1426" s="87" t="s">
        <v>151</v>
      </c>
      <c r="D1426" s="84" t="s">
        <v>16224</v>
      </c>
      <c r="E1426" s="86">
        <v>169200</v>
      </c>
      <c r="F1426" s="85" t="s">
        <v>16229</v>
      </c>
    </row>
    <row r="1427" spans="1:6" ht="76.5" x14ac:dyDescent="0.2">
      <c r="A1427" s="86" t="s">
        <v>16282</v>
      </c>
      <c r="B1427" s="85" t="s">
        <v>16281</v>
      </c>
      <c r="C1427" s="87" t="s">
        <v>149</v>
      </c>
      <c r="D1427" s="84" t="s">
        <v>16224</v>
      </c>
      <c r="E1427" s="86">
        <v>126900</v>
      </c>
      <c r="F1427" s="85" t="s">
        <v>16226</v>
      </c>
    </row>
    <row r="1428" spans="1:6" ht="51" x14ac:dyDescent="0.2">
      <c r="A1428" s="86" t="s">
        <v>16284</v>
      </c>
      <c r="B1428" s="85" t="s">
        <v>16283</v>
      </c>
      <c r="C1428" s="87" t="s">
        <v>149</v>
      </c>
      <c r="D1428" s="84" t="s">
        <v>16224</v>
      </c>
      <c r="E1428" s="86">
        <v>211500</v>
      </c>
      <c r="F1428" s="85" t="s">
        <v>16229</v>
      </c>
    </row>
    <row r="1429" spans="1:6" ht="76.5" x14ac:dyDescent="0.2">
      <c r="A1429" s="86" t="s">
        <v>16286</v>
      </c>
      <c r="B1429" s="85" t="s">
        <v>16285</v>
      </c>
      <c r="C1429" s="87" t="s">
        <v>151</v>
      </c>
      <c r="D1429" s="84" t="s">
        <v>16224</v>
      </c>
      <c r="E1429" s="86">
        <v>112800</v>
      </c>
      <c r="F1429" s="85" t="s">
        <v>16226</v>
      </c>
    </row>
    <row r="1430" spans="1:6" ht="63.75" x14ac:dyDescent="0.2">
      <c r="A1430" s="86" t="s">
        <v>16288</v>
      </c>
      <c r="B1430" s="85" t="s">
        <v>16287</v>
      </c>
      <c r="C1430" s="87" t="s">
        <v>151</v>
      </c>
      <c r="D1430" s="84" t="s">
        <v>16224</v>
      </c>
      <c r="E1430" s="86">
        <v>188000</v>
      </c>
      <c r="F1430" s="85" t="s">
        <v>16238</v>
      </c>
    </row>
    <row r="1431" spans="1:6" ht="89.25" x14ac:dyDescent="0.2">
      <c r="A1431" s="86" t="s">
        <v>16290</v>
      </c>
      <c r="B1431" s="85" t="s">
        <v>16289</v>
      </c>
      <c r="C1431" s="87" t="s">
        <v>149</v>
      </c>
      <c r="D1431" s="84" t="s">
        <v>16224</v>
      </c>
      <c r="E1431" s="86">
        <v>141000</v>
      </c>
      <c r="F1431" s="85" t="s">
        <v>16241</v>
      </c>
    </row>
    <row r="1432" spans="1:6" ht="63.75" x14ac:dyDescent="0.2">
      <c r="A1432" s="86" t="s">
        <v>16292</v>
      </c>
      <c r="B1432" s="85" t="s">
        <v>16291</v>
      </c>
      <c r="C1432" s="87" t="s">
        <v>149</v>
      </c>
      <c r="D1432" s="84" t="s">
        <v>16224</v>
      </c>
      <c r="E1432" s="86">
        <v>235000</v>
      </c>
      <c r="F1432" s="85" t="s">
        <v>16238</v>
      </c>
    </row>
    <row r="1433" spans="1:6" ht="76.5" x14ac:dyDescent="0.2">
      <c r="A1433" s="86" t="s">
        <v>16294</v>
      </c>
      <c r="B1433" s="85" t="s">
        <v>16293</v>
      </c>
      <c r="C1433" s="87" t="s">
        <v>151</v>
      </c>
      <c r="D1433" s="84" t="s">
        <v>16224</v>
      </c>
      <c r="E1433" s="86">
        <v>142560</v>
      </c>
      <c r="F1433" s="85" t="s">
        <v>16226</v>
      </c>
    </row>
    <row r="1434" spans="1:6" ht="51" x14ac:dyDescent="0.2">
      <c r="A1434" s="86" t="s">
        <v>16296</v>
      </c>
      <c r="B1434" s="85" t="s">
        <v>16295</v>
      </c>
      <c r="C1434" s="87" t="s">
        <v>151</v>
      </c>
      <c r="D1434" s="84" t="s">
        <v>16224</v>
      </c>
      <c r="E1434" s="86">
        <v>237600</v>
      </c>
      <c r="F1434" s="85" t="s">
        <v>16229</v>
      </c>
    </row>
    <row r="1435" spans="1:6" ht="76.5" x14ac:dyDescent="0.2">
      <c r="A1435" s="86" t="s">
        <v>16298</v>
      </c>
      <c r="B1435" s="85" t="s">
        <v>16297</v>
      </c>
      <c r="C1435" s="87" t="s">
        <v>149</v>
      </c>
      <c r="D1435" s="84" t="s">
        <v>16224</v>
      </c>
      <c r="E1435" s="86">
        <v>178200</v>
      </c>
      <c r="F1435" s="85" t="s">
        <v>16226</v>
      </c>
    </row>
    <row r="1436" spans="1:6" ht="51" x14ac:dyDescent="0.2">
      <c r="A1436" s="86" t="s">
        <v>16300</v>
      </c>
      <c r="B1436" s="85" t="s">
        <v>16299</v>
      </c>
      <c r="C1436" s="87" t="s">
        <v>149</v>
      </c>
      <c r="D1436" s="84" t="s">
        <v>16224</v>
      </c>
      <c r="E1436" s="86">
        <v>297000</v>
      </c>
      <c r="F1436" s="85" t="s">
        <v>16229</v>
      </c>
    </row>
    <row r="1437" spans="1:6" ht="76.5" x14ac:dyDescent="0.2">
      <c r="A1437" s="86" t="s">
        <v>16302</v>
      </c>
      <c r="B1437" s="85" t="s">
        <v>16301</v>
      </c>
      <c r="C1437" s="87" t="s">
        <v>151</v>
      </c>
      <c r="D1437" s="84" t="s">
        <v>16224</v>
      </c>
      <c r="E1437" s="86">
        <v>158400</v>
      </c>
      <c r="F1437" s="85" t="s">
        <v>16226</v>
      </c>
    </row>
    <row r="1438" spans="1:6" ht="63.75" x14ac:dyDescent="0.2">
      <c r="A1438" s="86" t="s">
        <v>16304</v>
      </c>
      <c r="B1438" s="85" t="s">
        <v>16303</v>
      </c>
      <c r="C1438" s="87" t="s">
        <v>151</v>
      </c>
      <c r="D1438" s="84" t="s">
        <v>16224</v>
      </c>
      <c r="E1438" s="86">
        <v>264000</v>
      </c>
      <c r="F1438" s="85" t="s">
        <v>16238</v>
      </c>
    </row>
    <row r="1439" spans="1:6" ht="89.25" x14ac:dyDescent="0.2">
      <c r="A1439" s="86" t="s">
        <v>16306</v>
      </c>
      <c r="B1439" s="85" t="s">
        <v>16305</v>
      </c>
      <c r="C1439" s="87" t="s">
        <v>149</v>
      </c>
      <c r="D1439" s="84" t="s">
        <v>16224</v>
      </c>
      <c r="E1439" s="86">
        <v>198000</v>
      </c>
      <c r="F1439" s="85" t="s">
        <v>16241</v>
      </c>
    </row>
    <row r="1440" spans="1:6" ht="63.75" x14ac:dyDescent="0.2">
      <c r="A1440" s="86" t="s">
        <v>16308</v>
      </c>
      <c r="B1440" s="85" t="s">
        <v>16307</v>
      </c>
      <c r="C1440" s="87" t="s">
        <v>149</v>
      </c>
      <c r="D1440" s="84" t="s">
        <v>16224</v>
      </c>
      <c r="E1440" s="86">
        <v>330000</v>
      </c>
      <c r="F1440" s="85" t="s">
        <v>16238</v>
      </c>
    </row>
    <row r="1441" spans="1:6" ht="76.5" x14ac:dyDescent="0.2">
      <c r="A1441" s="86" t="s">
        <v>16310</v>
      </c>
      <c r="B1441" s="85" t="s">
        <v>16309</v>
      </c>
      <c r="C1441" s="87" t="s">
        <v>151</v>
      </c>
      <c r="D1441" s="84" t="s">
        <v>16224</v>
      </c>
      <c r="E1441" s="86">
        <v>54000</v>
      </c>
      <c r="F1441" s="85" t="s">
        <v>16226</v>
      </c>
    </row>
    <row r="1442" spans="1:6" ht="51" x14ac:dyDescent="0.2">
      <c r="A1442" s="86" t="s">
        <v>16312</v>
      </c>
      <c r="B1442" s="85" t="s">
        <v>16311</v>
      </c>
      <c r="C1442" s="87" t="s">
        <v>151</v>
      </c>
      <c r="D1442" s="84" t="s">
        <v>16224</v>
      </c>
      <c r="E1442" s="86">
        <v>90000</v>
      </c>
      <c r="F1442" s="85" t="s">
        <v>16229</v>
      </c>
    </row>
    <row r="1443" spans="1:6" ht="76.5" x14ac:dyDescent="0.2">
      <c r="A1443" s="86" t="s">
        <v>16314</v>
      </c>
      <c r="B1443" s="85" t="s">
        <v>16313</v>
      </c>
      <c r="C1443" s="87" t="s">
        <v>149</v>
      </c>
      <c r="D1443" s="84" t="s">
        <v>16224</v>
      </c>
      <c r="E1443" s="86">
        <v>67500</v>
      </c>
      <c r="F1443" s="85" t="s">
        <v>16226</v>
      </c>
    </row>
    <row r="1444" spans="1:6" ht="51" x14ac:dyDescent="0.2">
      <c r="A1444" s="86" t="s">
        <v>16316</v>
      </c>
      <c r="B1444" s="85" t="s">
        <v>16315</v>
      </c>
      <c r="C1444" s="87" t="s">
        <v>149</v>
      </c>
      <c r="D1444" s="84" t="s">
        <v>16224</v>
      </c>
      <c r="E1444" s="86">
        <v>112500</v>
      </c>
      <c r="F1444" s="85" t="s">
        <v>16229</v>
      </c>
    </row>
    <row r="1445" spans="1:6" ht="76.5" x14ac:dyDescent="0.2">
      <c r="A1445" s="86" t="s">
        <v>16318</v>
      </c>
      <c r="B1445" s="85" t="s">
        <v>16317</v>
      </c>
      <c r="C1445" s="87" t="s">
        <v>151</v>
      </c>
      <c r="D1445" s="84" t="s">
        <v>16224</v>
      </c>
      <c r="E1445" s="86">
        <v>60000</v>
      </c>
      <c r="F1445" s="85" t="s">
        <v>16226</v>
      </c>
    </row>
    <row r="1446" spans="1:6" ht="63.75" x14ac:dyDescent="0.2">
      <c r="A1446" s="86" t="s">
        <v>16320</v>
      </c>
      <c r="B1446" s="85" t="s">
        <v>16319</v>
      </c>
      <c r="C1446" s="87" t="s">
        <v>151</v>
      </c>
      <c r="D1446" s="84" t="s">
        <v>16224</v>
      </c>
      <c r="E1446" s="86">
        <v>100000</v>
      </c>
      <c r="F1446" s="85" t="s">
        <v>16238</v>
      </c>
    </row>
    <row r="1447" spans="1:6" ht="89.25" x14ac:dyDescent="0.2">
      <c r="A1447" s="86" t="s">
        <v>16322</v>
      </c>
      <c r="B1447" s="85" t="s">
        <v>16321</v>
      </c>
      <c r="C1447" s="87" t="s">
        <v>149</v>
      </c>
      <c r="D1447" s="84" t="s">
        <v>16224</v>
      </c>
      <c r="E1447" s="86">
        <v>75000</v>
      </c>
      <c r="F1447" s="85" t="s">
        <v>16241</v>
      </c>
    </row>
    <row r="1448" spans="1:6" ht="63.75" x14ac:dyDescent="0.2">
      <c r="A1448" s="86" t="s">
        <v>16324</v>
      </c>
      <c r="B1448" s="85" t="s">
        <v>16323</v>
      </c>
      <c r="C1448" s="87" t="s">
        <v>149</v>
      </c>
      <c r="D1448" s="84" t="s">
        <v>16224</v>
      </c>
      <c r="E1448" s="86">
        <v>125000</v>
      </c>
      <c r="F1448" s="85" t="s">
        <v>16238</v>
      </c>
    </row>
    <row r="1449" spans="1:6" ht="76.5" x14ac:dyDescent="0.2">
      <c r="A1449" s="86" t="s">
        <v>16327</v>
      </c>
      <c r="B1449" s="85" t="s">
        <v>16325</v>
      </c>
      <c r="C1449" s="87" t="s">
        <v>151</v>
      </c>
      <c r="D1449" s="84" t="s">
        <v>16224</v>
      </c>
      <c r="E1449" s="86">
        <v>7614</v>
      </c>
      <c r="F1449" s="85" t="s">
        <v>16326</v>
      </c>
    </row>
    <row r="1450" spans="1:6" ht="51" x14ac:dyDescent="0.2">
      <c r="A1450" s="86" t="s">
        <v>16329</v>
      </c>
      <c r="B1450" s="85" t="s">
        <v>16328</v>
      </c>
      <c r="C1450" s="87" t="s">
        <v>151</v>
      </c>
      <c r="D1450" s="84" t="s">
        <v>16224</v>
      </c>
      <c r="E1450" s="86">
        <v>12690</v>
      </c>
      <c r="F1450" s="85" t="s">
        <v>16229</v>
      </c>
    </row>
    <row r="1451" spans="1:6" ht="76.5" x14ac:dyDescent="0.2">
      <c r="A1451" s="86" t="s">
        <v>16331</v>
      </c>
      <c r="B1451" s="85" t="s">
        <v>16330</v>
      </c>
      <c r="C1451" s="87" t="s">
        <v>149</v>
      </c>
      <c r="D1451" s="84" t="s">
        <v>16224</v>
      </c>
      <c r="E1451" s="86">
        <v>7614</v>
      </c>
      <c r="F1451" s="85" t="s">
        <v>16326</v>
      </c>
    </row>
    <row r="1452" spans="1:6" ht="51" x14ac:dyDescent="0.2">
      <c r="A1452" s="86" t="s">
        <v>16333</v>
      </c>
      <c r="B1452" s="85" t="s">
        <v>16332</v>
      </c>
      <c r="C1452" s="87" t="s">
        <v>149</v>
      </c>
      <c r="D1452" s="84" t="s">
        <v>16224</v>
      </c>
      <c r="E1452" s="86">
        <v>12690</v>
      </c>
      <c r="F1452" s="85" t="s">
        <v>16229</v>
      </c>
    </row>
    <row r="1453" spans="1:6" ht="89.25" x14ac:dyDescent="0.2">
      <c r="A1453" s="86" t="s">
        <v>16336</v>
      </c>
      <c r="B1453" s="85" t="s">
        <v>16334</v>
      </c>
      <c r="C1453" s="87" t="s">
        <v>151</v>
      </c>
      <c r="D1453" s="84" t="s">
        <v>16224</v>
      </c>
      <c r="E1453" s="86">
        <v>14100</v>
      </c>
      <c r="F1453" s="85" t="s">
        <v>16335</v>
      </c>
    </row>
    <row r="1454" spans="1:6" ht="63.75" x14ac:dyDescent="0.2">
      <c r="A1454" s="86" t="s">
        <v>16338</v>
      </c>
      <c r="B1454" s="85" t="s">
        <v>16337</v>
      </c>
      <c r="C1454" s="87" t="s">
        <v>151</v>
      </c>
      <c r="D1454" s="84" t="s">
        <v>16224</v>
      </c>
      <c r="E1454" s="86">
        <v>14100</v>
      </c>
      <c r="F1454" s="85" t="s">
        <v>16238</v>
      </c>
    </row>
    <row r="1455" spans="1:6" ht="89.25" x14ac:dyDescent="0.2">
      <c r="A1455" s="86" t="s">
        <v>16340</v>
      </c>
      <c r="B1455" s="85" t="s">
        <v>16339</v>
      </c>
      <c r="C1455" s="87" t="s">
        <v>149</v>
      </c>
      <c r="D1455" s="84" t="s">
        <v>16224</v>
      </c>
      <c r="E1455" s="86">
        <v>14100</v>
      </c>
      <c r="F1455" s="85" t="s">
        <v>16335</v>
      </c>
    </row>
    <row r="1456" spans="1:6" ht="63.75" x14ac:dyDescent="0.2">
      <c r="A1456" s="86" t="s">
        <v>16342</v>
      </c>
      <c r="B1456" s="85" t="s">
        <v>16341</v>
      </c>
      <c r="C1456" s="87" t="s">
        <v>149</v>
      </c>
      <c r="D1456" s="84" t="s">
        <v>16224</v>
      </c>
      <c r="E1456" s="86">
        <v>14100</v>
      </c>
      <c r="F1456" s="85" t="s">
        <v>16238</v>
      </c>
    </row>
    <row r="1457" spans="1:6" ht="76.5" x14ac:dyDescent="0.2">
      <c r="A1457" s="86" t="s">
        <v>16344</v>
      </c>
      <c r="B1457" s="85" t="s">
        <v>16343</v>
      </c>
      <c r="C1457" s="87" t="s">
        <v>151</v>
      </c>
      <c r="D1457" s="84" t="s">
        <v>16224</v>
      </c>
      <c r="E1457" s="86">
        <v>10692</v>
      </c>
      <c r="F1457" s="85" t="s">
        <v>16326</v>
      </c>
    </row>
    <row r="1458" spans="1:6" ht="51" x14ac:dyDescent="0.2">
      <c r="A1458" s="86" t="s">
        <v>16346</v>
      </c>
      <c r="B1458" s="85" t="s">
        <v>16345</v>
      </c>
      <c r="C1458" s="87" t="s">
        <v>151</v>
      </c>
      <c r="D1458" s="84" t="s">
        <v>16224</v>
      </c>
      <c r="E1458" s="86">
        <v>17820</v>
      </c>
      <c r="F1458" s="85" t="s">
        <v>16229</v>
      </c>
    </row>
    <row r="1459" spans="1:6" ht="76.5" x14ac:dyDescent="0.2">
      <c r="A1459" s="86" t="s">
        <v>16348</v>
      </c>
      <c r="B1459" s="85" t="s">
        <v>16347</v>
      </c>
      <c r="C1459" s="87" t="s">
        <v>149</v>
      </c>
      <c r="D1459" s="84" t="s">
        <v>16224</v>
      </c>
      <c r="E1459" s="86">
        <v>10692</v>
      </c>
      <c r="F1459" s="85" t="s">
        <v>16326</v>
      </c>
    </row>
    <row r="1460" spans="1:6" ht="51" x14ac:dyDescent="0.2">
      <c r="A1460" s="86" t="s">
        <v>16350</v>
      </c>
      <c r="B1460" s="85" t="s">
        <v>16349</v>
      </c>
      <c r="C1460" s="87" t="s">
        <v>149</v>
      </c>
      <c r="D1460" s="84" t="s">
        <v>16224</v>
      </c>
      <c r="E1460" s="86">
        <v>17820</v>
      </c>
      <c r="F1460" s="85" t="s">
        <v>16229</v>
      </c>
    </row>
    <row r="1461" spans="1:6" ht="89.25" x14ac:dyDescent="0.2">
      <c r="A1461" s="86" t="s">
        <v>16352</v>
      </c>
      <c r="B1461" s="85" t="s">
        <v>16351</v>
      </c>
      <c r="C1461" s="87" t="s">
        <v>151</v>
      </c>
      <c r="D1461" s="84" t="s">
        <v>16224</v>
      </c>
      <c r="E1461" s="86">
        <v>19800</v>
      </c>
      <c r="F1461" s="85" t="s">
        <v>16335</v>
      </c>
    </row>
    <row r="1462" spans="1:6" ht="63.75" x14ac:dyDescent="0.2">
      <c r="A1462" s="86" t="s">
        <v>16354</v>
      </c>
      <c r="B1462" s="85" t="s">
        <v>16353</v>
      </c>
      <c r="C1462" s="87" t="s">
        <v>151</v>
      </c>
      <c r="D1462" s="84" t="s">
        <v>16224</v>
      </c>
      <c r="E1462" s="86">
        <v>19800</v>
      </c>
      <c r="F1462" s="85" t="s">
        <v>16238</v>
      </c>
    </row>
    <row r="1463" spans="1:6" ht="89.25" x14ac:dyDescent="0.2">
      <c r="A1463" s="86" t="s">
        <v>16356</v>
      </c>
      <c r="B1463" s="85" t="s">
        <v>16355</v>
      </c>
      <c r="C1463" s="87" t="s">
        <v>149</v>
      </c>
      <c r="D1463" s="84" t="s">
        <v>16224</v>
      </c>
      <c r="E1463" s="86">
        <v>19800</v>
      </c>
      <c r="F1463" s="85" t="s">
        <v>16335</v>
      </c>
    </row>
    <row r="1464" spans="1:6" ht="63.75" x14ac:dyDescent="0.2">
      <c r="A1464" s="86" t="s">
        <v>16358</v>
      </c>
      <c r="B1464" s="85" t="s">
        <v>16357</v>
      </c>
      <c r="C1464" s="87" t="s">
        <v>149</v>
      </c>
      <c r="D1464" s="84" t="s">
        <v>16224</v>
      </c>
      <c r="E1464" s="86">
        <v>19800</v>
      </c>
      <c r="F1464" s="85" t="s">
        <v>16238</v>
      </c>
    </row>
    <row r="1465" spans="1:6" ht="76.5" x14ac:dyDescent="0.2">
      <c r="A1465" s="86" t="s">
        <v>16360</v>
      </c>
      <c r="B1465" s="85" t="s">
        <v>16359</v>
      </c>
      <c r="C1465" s="87" t="s">
        <v>151</v>
      </c>
      <c r="D1465" s="84" t="s">
        <v>16224</v>
      </c>
      <c r="E1465" s="86">
        <v>4050</v>
      </c>
      <c r="F1465" s="85" t="s">
        <v>16326</v>
      </c>
    </row>
    <row r="1466" spans="1:6" ht="51" x14ac:dyDescent="0.2">
      <c r="A1466" s="86" t="s">
        <v>16362</v>
      </c>
      <c r="B1466" s="85" t="s">
        <v>16361</v>
      </c>
      <c r="C1466" s="87" t="s">
        <v>151</v>
      </c>
      <c r="D1466" s="84" t="s">
        <v>16224</v>
      </c>
      <c r="E1466" s="86">
        <v>6750</v>
      </c>
      <c r="F1466" s="85" t="s">
        <v>16229</v>
      </c>
    </row>
    <row r="1467" spans="1:6" ht="76.5" x14ac:dyDescent="0.2">
      <c r="A1467" s="86" t="s">
        <v>16364</v>
      </c>
      <c r="B1467" s="85" t="s">
        <v>16363</v>
      </c>
      <c r="C1467" s="87" t="s">
        <v>149</v>
      </c>
      <c r="D1467" s="84" t="s">
        <v>16224</v>
      </c>
      <c r="E1467" s="86">
        <v>4050</v>
      </c>
      <c r="F1467" s="85" t="s">
        <v>16326</v>
      </c>
    </row>
    <row r="1468" spans="1:6" ht="51" x14ac:dyDescent="0.2">
      <c r="A1468" s="86" t="s">
        <v>16366</v>
      </c>
      <c r="B1468" s="85" t="s">
        <v>16365</v>
      </c>
      <c r="C1468" s="87" t="s">
        <v>149</v>
      </c>
      <c r="D1468" s="84" t="s">
        <v>16224</v>
      </c>
      <c r="E1468" s="86">
        <v>6750</v>
      </c>
      <c r="F1468" s="85" t="s">
        <v>16229</v>
      </c>
    </row>
    <row r="1469" spans="1:6" ht="89.25" x14ac:dyDescent="0.2">
      <c r="A1469" s="86" t="s">
        <v>16368</v>
      </c>
      <c r="B1469" s="85" t="s">
        <v>16367</v>
      </c>
      <c r="C1469" s="87" t="s">
        <v>151</v>
      </c>
      <c r="D1469" s="84" t="s">
        <v>16224</v>
      </c>
      <c r="E1469" s="86">
        <v>7500</v>
      </c>
      <c r="F1469" s="85" t="s">
        <v>16335</v>
      </c>
    </row>
    <row r="1470" spans="1:6" ht="63.75" x14ac:dyDescent="0.2">
      <c r="A1470" s="86" t="s">
        <v>16370</v>
      </c>
      <c r="B1470" s="85" t="s">
        <v>16369</v>
      </c>
      <c r="C1470" s="87" t="s">
        <v>151</v>
      </c>
      <c r="D1470" s="84" t="s">
        <v>16224</v>
      </c>
      <c r="E1470" s="86">
        <v>7500</v>
      </c>
      <c r="F1470" s="85" t="s">
        <v>16238</v>
      </c>
    </row>
    <row r="1471" spans="1:6" ht="89.25" x14ac:dyDescent="0.2">
      <c r="A1471" s="86" t="s">
        <v>16372</v>
      </c>
      <c r="B1471" s="85" t="s">
        <v>16371</v>
      </c>
      <c r="C1471" s="87" t="s">
        <v>149</v>
      </c>
      <c r="D1471" s="84" t="s">
        <v>16224</v>
      </c>
      <c r="E1471" s="86">
        <v>7500</v>
      </c>
      <c r="F1471" s="85" t="s">
        <v>16335</v>
      </c>
    </row>
    <row r="1472" spans="1:6" ht="63.75" x14ac:dyDescent="0.2">
      <c r="A1472" s="86" t="s">
        <v>16374</v>
      </c>
      <c r="B1472" s="85" t="s">
        <v>16373</v>
      </c>
      <c r="C1472" s="87" t="s">
        <v>149</v>
      </c>
      <c r="D1472" s="84" t="s">
        <v>16224</v>
      </c>
      <c r="E1472" s="86">
        <v>7500</v>
      </c>
      <c r="F1472" s="85" t="s">
        <v>16238</v>
      </c>
    </row>
    <row r="1473" spans="1:6" ht="76.5" x14ac:dyDescent="0.2">
      <c r="A1473" s="86" t="s">
        <v>16376</v>
      </c>
      <c r="B1473" s="85" t="s">
        <v>16375</v>
      </c>
      <c r="C1473" s="87" t="s">
        <v>151</v>
      </c>
      <c r="D1473" s="84" t="s">
        <v>16224</v>
      </c>
      <c r="E1473" s="86">
        <v>25920</v>
      </c>
      <c r="F1473" s="85" t="s">
        <v>16226</v>
      </c>
    </row>
    <row r="1474" spans="1:6" ht="51" x14ac:dyDescent="0.2">
      <c r="A1474" s="86" t="s">
        <v>16378</v>
      </c>
      <c r="B1474" s="85" t="s">
        <v>16377</v>
      </c>
      <c r="C1474" s="87" t="s">
        <v>151</v>
      </c>
      <c r="D1474" s="84" t="s">
        <v>16224</v>
      </c>
      <c r="E1474" s="86">
        <v>43200</v>
      </c>
      <c r="F1474" s="85" t="s">
        <v>16229</v>
      </c>
    </row>
    <row r="1475" spans="1:6" ht="76.5" x14ac:dyDescent="0.2">
      <c r="A1475" s="86" t="s">
        <v>16380</v>
      </c>
      <c r="B1475" s="85" t="s">
        <v>16379</v>
      </c>
      <c r="C1475" s="87" t="s">
        <v>149</v>
      </c>
      <c r="D1475" s="84" t="s">
        <v>16224</v>
      </c>
      <c r="E1475" s="86">
        <v>25920</v>
      </c>
      <c r="F1475" s="85" t="s">
        <v>16226</v>
      </c>
    </row>
    <row r="1476" spans="1:6" ht="51" x14ac:dyDescent="0.2">
      <c r="A1476" s="86" t="s">
        <v>16382</v>
      </c>
      <c r="B1476" s="85" t="s">
        <v>16381</v>
      </c>
      <c r="C1476" s="87" t="s">
        <v>149</v>
      </c>
      <c r="D1476" s="84" t="s">
        <v>16224</v>
      </c>
      <c r="E1476" s="86">
        <v>43200</v>
      </c>
      <c r="F1476" s="85" t="s">
        <v>16229</v>
      </c>
    </row>
    <row r="1477" spans="1:6" ht="76.5" x14ac:dyDescent="0.2">
      <c r="A1477" s="86" t="s">
        <v>16384</v>
      </c>
      <c r="B1477" s="85" t="s">
        <v>16383</v>
      </c>
      <c r="C1477" s="87" t="s">
        <v>151</v>
      </c>
      <c r="D1477" s="84" t="s">
        <v>16224</v>
      </c>
      <c r="E1477" s="86">
        <v>28200</v>
      </c>
      <c r="F1477" s="85" t="s">
        <v>16226</v>
      </c>
    </row>
    <row r="1478" spans="1:6" ht="63.75" x14ac:dyDescent="0.2">
      <c r="A1478" s="86" t="s">
        <v>16386</v>
      </c>
      <c r="B1478" s="85" t="s">
        <v>16385</v>
      </c>
      <c r="C1478" s="87" t="s">
        <v>151</v>
      </c>
      <c r="D1478" s="84" t="s">
        <v>16224</v>
      </c>
      <c r="E1478" s="86">
        <v>47000</v>
      </c>
      <c r="F1478" s="85" t="s">
        <v>16238</v>
      </c>
    </row>
    <row r="1479" spans="1:6" ht="89.25" x14ac:dyDescent="0.2">
      <c r="A1479" s="86" t="s">
        <v>16388</v>
      </c>
      <c r="B1479" s="85" t="s">
        <v>16387</v>
      </c>
      <c r="C1479" s="87" t="s">
        <v>149</v>
      </c>
      <c r="D1479" s="84" t="s">
        <v>16224</v>
      </c>
      <c r="E1479" s="86">
        <v>28200</v>
      </c>
      <c r="F1479" s="85" t="s">
        <v>16241</v>
      </c>
    </row>
    <row r="1480" spans="1:6" ht="63.75" x14ac:dyDescent="0.2">
      <c r="A1480" s="86" t="s">
        <v>16390</v>
      </c>
      <c r="B1480" s="85" t="s">
        <v>16389</v>
      </c>
      <c r="C1480" s="87" t="s">
        <v>149</v>
      </c>
      <c r="D1480" s="84" t="s">
        <v>16224</v>
      </c>
      <c r="E1480" s="86">
        <v>47000</v>
      </c>
      <c r="F1480" s="85" t="s">
        <v>16238</v>
      </c>
    </row>
    <row r="1481" spans="1:6" ht="76.5" x14ac:dyDescent="0.2">
      <c r="A1481" s="86" t="s">
        <v>16392</v>
      </c>
      <c r="B1481" s="85" t="s">
        <v>16391</v>
      </c>
      <c r="C1481" s="87" t="s">
        <v>151</v>
      </c>
      <c r="D1481" s="84" t="s">
        <v>16224</v>
      </c>
      <c r="E1481" s="86">
        <v>36420</v>
      </c>
      <c r="F1481" s="85" t="s">
        <v>16226</v>
      </c>
    </row>
    <row r="1482" spans="1:6" ht="51" x14ac:dyDescent="0.2">
      <c r="A1482" s="86" t="s">
        <v>16394</v>
      </c>
      <c r="B1482" s="85" t="s">
        <v>16393</v>
      </c>
      <c r="C1482" s="87" t="s">
        <v>151</v>
      </c>
      <c r="D1482" s="84" t="s">
        <v>16224</v>
      </c>
      <c r="E1482" s="86">
        <v>60700</v>
      </c>
      <c r="F1482" s="85" t="s">
        <v>16229</v>
      </c>
    </row>
    <row r="1483" spans="1:6" ht="76.5" x14ac:dyDescent="0.2">
      <c r="A1483" s="86" t="s">
        <v>16396</v>
      </c>
      <c r="B1483" s="85" t="s">
        <v>16395</v>
      </c>
      <c r="C1483" s="87" t="s">
        <v>149</v>
      </c>
      <c r="D1483" s="84" t="s">
        <v>16224</v>
      </c>
      <c r="E1483" s="86">
        <v>36420</v>
      </c>
      <c r="F1483" s="85" t="s">
        <v>16226</v>
      </c>
    </row>
    <row r="1484" spans="1:6" ht="51" x14ac:dyDescent="0.2">
      <c r="A1484" s="86" t="s">
        <v>16398</v>
      </c>
      <c r="B1484" s="85" t="s">
        <v>16397</v>
      </c>
      <c r="C1484" s="87" t="s">
        <v>149</v>
      </c>
      <c r="D1484" s="84" t="s">
        <v>16224</v>
      </c>
      <c r="E1484" s="86">
        <v>60700</v>
      </c>
      <c r="F1484" s="85" t="s">
        <v>16229</v>
      </c>
    </row>
    <row r="1485" spans="1:6" ht="76.5" x14ac:dyDescent="0.2">
      <c r="A1485" s="86" t="s">
        <v>16400</v>
      </c>
      <c r="B1485" s="85" t="s">
        <v>16399</v>
      </c>
      <c r="C1485" s="87" t="s">
        <v>151</v>
      </c>
      <c r="D1485" s="84" t="s">
        <v>16224</v>
      </c>
      <c r="E1485" s="86">
        <v>39600</v>
      </c>
      <c r="F1485" s="85" t="s">
        <v>16226</v>
      </c>
    </row>
    <row r="1486" spans="1:6" ht="63.75" x14ac:dyDescent="0.2">
      <c r="A1486" s="86" t="s">
        <v>16402</v>
      </c>
      <c r="B1486" s="85" t="s">
        <v>16401</v>
      </c>
      <c r="C1486" s="87" t="s">
        <v>151</v>
      </c>
      <c r="D1486" s="84" t="s">
        <v>16224</v>
      </c>
      <c r="E1486" s="86">
        <v>66000</v>
      </c>
      <c r="F1486" s="85" t="s">
        <v>16238</v>
      </c>
    </row>
    <row r="1487" spans="1:6" ht="89.25" x14ac:dyDescent="0.2">
      <c r="A1487" s="86" t="s">
        <v>16404</v>
      </c>
      <c r="B1487" s="85" t="s">
        <v>16403</v>
      </c>
      <c r="C1487" s="87" t="s">
        <v>149</v>
      </c>
      <c r="D1487" s="84" t="s">
        <v>16224</v>
      </c>
      <c r="E1487" s="86">
        <v>39600</v>
      </c>
      <c r="F1487" s="85" t="s">
        <v>16241</v>
      </c>
    </row>
    <row r="1488" spans="1:6" ht="63.75" x14ac:dyDescent="0.2">
      <c r="A1488" s="86" t="s">
        <v>16406</v>
      </c>
      <c r="B1488" s="85" t="s">
        <v>16405</v>
      </c>
      <c r="C1488" s="87" t="s">
        <v>149</v>
      </c>
      <c r="D1488" s="84" t="s">
        <v>16224</v>
      </c>
      <c r="E1488" s="86">
        <v>66000</v>
      </c>
      <c r="F1488" s="85" t="s">
        <v>16238</v>
      </c>
    </row>
    <row r="1489" spans="1:6" ht="76.5" x14ac:dyDescent="0.2">
      <c r="A1489" s="86" t="s">
        <v>16408</v>
      </c>
      <c r="B1489" s="85" t="s">
        <v>16407</v>
      </c>
      <c r="C1489" s="87" t="s">
        <v>151</v>
      </c>
      <c r="D1489" s="84" t="s">
        <v>16224</v>
      </c>
      <c r="E1489" s="86">
        <v>13800</v>
      </c>
      <c r="F1489" s="85" t="s">
        <v>16226</v>
      </c>
    </row>
    <row r="1490" spans="1:6" ht="51" x14ac:dyDescent="0.2">
      <c r="A1490" s="86" t="s">
        <v>16410</v>
      </c>
      <c r="B1490" s="85" t="s">
        <v>16409</v>
      </c>
      <c r="C1490" s="87" t="s">
        <v>151</v>
      </c>
      <c r="D1490" s="84" t="s">
        <v>16224</v>
      </c>
      <c r="E1490" s="86">
        <v>23000</v>
      </c>
      <c r="F1490" s="85" t="s">
        <v>16229</v>
      </c>
    </row>
    <row r="1491" spans="1:6" ht="76.5" x14ac:dyDescent="0.2">
      <c r="A1491" s="86" t="s">
        <v>16412</v>
      </c>
      <c r="B1491" s="85" t="s">
        <v>16411</v>
      </c>
      <c r="C1491" s="87" t="s">
        <v>149</v>
      </c>
      <c r="D1491" s="84" t="s">
        <v>16224</v>
      </c>
      <c r="E1491" s="86">
        <v>13800</v>
      </c>
      <c r="F1491" s="85" t="s">
        <v>16226</v>
      </c>
    </row>
    <row r="1492" spans="1:6" ht="51" x14ac:dyDescent="0.2">
      <c r="A1492" s="86" t="s">
        <v>16414</v>
      </c>
      <c r="B1492" s="85" t="s">
        <v>16413</v>
      </c>
      <c r="C1492" s="87" t="s">
        <v>149</v>
      </c>
      <c r="D1492" s="84" t="s">
        <v>16224</v>
      </c>
      <c r="E1492" s="86">
        <v>23000</v>
      </c>
      <c r="F1492" s="85" t="s">
        <v>16229</v>
      </c>
    </row>
    <row r="1493" spans="1:6" ht="76.5" x14ac:dyDescent="0.2">
      <c r="A1493" s="86" t="s">
        <v>16416</v>
      </c>
      <c r="B1493" s="85" t="s">
        <v>16415</v>
      </c>
      <c r="C1493" s="87" t="s">
        <v>151</v>
      </c>
      <c r="D1493" s="84" t="s">
        <v>16224</v>
      </c>
      <c r="E1493" s="86">
        <v>15000</v>
      </c>
      <c r="F1493" s="85" t="s">
        <v>16226</v>
      </c>
    </row>
    <row r="1494" spans="1:6" ht="63.75" x14ac:dyDescent="0.2">
      <c r="A1494" s="86" t="s">
        <v>16418</v>
      </c>
      <c r="B1494" s="85" t="s">
        <v>16417</v>
      </c>
      <c r="C1494" s="87" t="s">
        <v>151</v>
      </c>
      <c r="D1494" s="84" t="s">
        <v>16224</v>
      </c>
      <c r="E1494" s="86">
        <v>25000</v>
      </c>
      <c r="F1494" s="85" t="s">
        <v>16238</v>
      </c>
    </row>
    <row r="1495" spans="1:6" ht="89.25" x14ac:dyDescent="0.2">
      <c r="A1495" s="86" t="s">
        <v>16420</v>
      </c>
      <c r="B1495" s="85" t="s">
        <v>16419</v>
      </c>
      <c r="C1495" s="87" t="s">
        <v>149</v>
      </c>
      <c r="D1495" s="84" t="s">
        <v>16224</v>
      </c>
      <c r="E1495" s="86">
        <v>15000</v>
      </c>
      <c r="F1495" s="85" t="s">
        <v>16241</v>
      </c>
    </row>
    <row r="1496" spans="1:6" ht="63.75" x14ac:dyDescent="0.2">
      <c r="A1496" s="86" t="s">
        <v>16422</v>
      </c>
      <c r="B1496" s="85" t="s">
        <v>16421</v>
      </c>
      <c r="C1496" s="87" t="s">
        <v>149</v>
      </c>
      <c r="D1496" s="84" t="s">
        <v>16224</v>
      </c>
      <c r="E1496" s="86">
        <v>25000</v>
      </c>
      <c r="F1496" s="85" t="s">
        <v>16238</v>
      </c>
    </row>
    <row r="1497" spans="1:6" ht="76.5" x14ac:dyDescent="0.2">
      <c r="A1497" s="86" t="s">
        <v>16424</v>
      </c>
      <c r="B1497" s="85" t="s">
        <v>16423</v>
      </c>
      <c r="C1497" s="87" t="s">
        <v>151</v>
      </c>
      <c r="D1497" s="84" t="s">
        <v>16224</v>
      </c>
      <c r="E1497" s="86">
        <v>152280</v>
      </c>
      <c r="F1497" s="85" t="s">
        <v>16226</v>
      </c>
    </row>
    <row r="1498" spans="1:6" ht="51" x14ac:dyDescent="0.2">
      <c r="A1498" s="86" t="s">
        <v>16426</v>
      </c>
      <c r="B1498" s="85" t="s">
        <v>16425</v>
      </c>
      <c r="C1498" s="87" t="s">
        <v>151</v>
      </c>
      <c r="D1498" s="84" t="s">
        <v>16224</v>
      </c>
      <c r="E1498" s="86">
        <v>253800</v>
      </c>
      <c r="F1498" s="85" t="s">
        <v>16229</v>
      </c>
    </row>
    <row r="1499" spans="1:6" ht="76.5" x14ac:dyDescent="0.2">
      <c r="A1499" s="86" t="s">
        <v>16428</v>
      </c>
      <c r="B1499" s="85" t="s">
        <v>16427</v>
      </c>
      <c r="C1499" s="87" t="s">
        <v>149</v>
      </c>
      <c r="D1499" s="84" t="s">
        <v>16224</v>
      </c>
      <c r="E1499" s="86">
        <v>190350</v>
      </c>
      <c r="F1499" s="85" t="s">
        <v>16226</v>
      </c>
    </row>
    <row r="1500" spans="1:6" ht="51" x14ac:dyDescent="0.2">
      <c r="A1500" s="86" t="s">
        <v>16430</v>
      </c>
      <c r="B1500" s="85" t="s">
        <v>16429</v>
      </c>
      <c r="C1500" s="87" t="s">
        <v>149</v>
      </c>
      <c r="D1500" s="84" t="s">
        <v>16224</v>
      </c>
      <c r="E1500" s="86">
        <v>317250</v>
      </c>
      <c r="F1500" s="85" t="s">
        <v>16229</v>
      </c>
    </row>
    <row r="1501" spans="1:6" ht="76.5" x14ac:dyDescent="0.2">
      <c r="A1501" s="86" t="s">
        <v>16432</v>
      </c>
      <c r="B1501" s="85" t="s">
        <v>16431</v>
      </c>
      <c r="C1501" s="87" t="s">
        <v>151</v>
      </c>
      <c r="D1501" s="84" t="s">
        <v>16224</v>
      </c>
      <c r="E1501" s="86">
        <v>169200</v>
      </c>
      <c r="F1501" s="85" t="s">
        <v>16226</v>
      </c>
    </row>
    <row r="1502" spans="1:6" ht="63.75" x14ac:dyDescent="0.2">
      <c r="A1502" s="86" t="s">
        <v>16434</v>
      </c>
      <c r="B1502" s="85" t="s">
        <v>16433</v>
      </c>
      <c r="C1502" s="87" t="s">
        <v>151</v>
      </c>
      <c r="D1502" s="84" t="s">
        <v>16224</v>
      </c>
      <c r="E1502" s="86">
        <v>282000</v>
      </c>
      <c r="F1502" s="85" t="s">
        <v>16238</v>
      </c>
    </row>
    <row r="1503" spans="1:6" ht="89.25" x14ac:dyDescent="0.2">
      <c r="A1503" s="86" t="s">
        <v>16436</v>
      </c>
      <c r="B1503" s="85" t="s">
        <v>16435</v>
      </c>
      <c r="C1503" s="87" t="s">
        <v>149</v>
      </c>
      <c r="D1503" s="84" t="s">
        <v>16224</v>
      </c>
      <c r="E1503" s="86">
        <v>211500</v>
      </c>
      <c r="F1503" s="85" t="s">
        <v>16241</v>
      </c>
    </row>
    <row r="1504" spans="1:6" ht="63.75" x14ac:dyDescent="0.2">
      <c r="A1504" s="86" t="s">
        <v>16438</v>
      </c>
      <c r="B1504" s="85" t="s">
        <v>16437</v>
      </c>
      <c r="C1504" s="87" t="s">
        <v>149</v>
      </c>
      <c r="D1504" s="84" t="s">
        <v>16224</v>
      </c>
      <c r="E1504" s="86">
        <v>352500</v>
      </c>
      <c r="F1504" s="85" t="s">
        <v>16238</v>
      </c>
    </row>
    <row r="1505" spans="1:6" ht="76.5" x14ac:dyDescent="0.2">
      <c r="A1505" s="86" t="s">
        <v>16440</v>
      </c>
      <c r="B1505" s="85" t="s">
        <v>16439</v>
      </c>
      <c r="C1505" s="87" t="s">
        <v>151</v>
      </c>
      <c r="D1505" s="84" t="s">
        <v>16224</v>
      </c>
      <c r="E1505" s="86">
        <v>213840</v>
      </c>
      <c r="F1505" s="85" t="s">
        <v>16226</v>
      </c>
    </row>
    <row r="1506" spans="1:6" ht="51" x14ac:dyDescent="0.2">
      <c r="A1506" s="86" t="s">
        <v>16442</v>
      </c>
      <c r="B1506" s="85" t="s">
        <v>16441</v>
      </c>
      <c r="C1506" s="87" t="s">
        <v>151</v>
      </c>
      <c r="D1506" s="84" t="s">
        <v>16224</v>
      </c>
      <c r="E1506" s="86">
        <v>356400</v>
      </c>
      <c r="F1506" s="85" t="s">
        <v>16229</v>
      </c>
    </row>
    <row r="1507" spans="1:6" ht="76.5" x14ac:dyDescent="0.2">
      <c r="A1507" s="86" t="s">
        <v>16444</v>
      </c>
      <c r="B1507" s="85" t="s">
        <v>16443</v>
      </c>
      <c r="C1507" s="87" t="s">
        <v>149</v>
      </c>
      <c r="D1507" s="84" t="s">
        <v>16224</v>
      </c>
      <c r="E1507" s="86">
        <v>267300</v>
      </c>
      <c r="F1507" s="85" t="s">
        <v>16226</v>
      </c>
    </row>
    <row r="1508" spans="1:6" ht="51" x14ac:dyDescent="0.2">
      <c r="A1508" s="86" t="s">
        <v>16446</v>
      </c>
      <c r="B1508" s="85" t="s">
        <v>16445</v>
      </c>
      <c r="C1508" s="87" t="s">
        <v>149</v>
      </c>
      <c r="D1508" s="84" t="s">
        <v>16224</v>
      </c>
      <c r="E1508" s="86">
        <v>445500</v>
      </c>
      <c r="F1508" s="85" t="s">
        <v>16229</v>
      </c>
    </row>
    <row r="1509" spans="1:6" ht="76.5" x14ac:dyDescent="0.2">
      <c r="A1509" s="86" t="s">
        <v>16448</v>
      </c>
      <c r="B1509" s="85" t="s">
        <v>16447</v>
      </c>
      <c r="C1509" s="87" t="s">
        <v>151</v>
      </c>
      <c r="D1509" s="84" t="s">
        <v>16224</v>
      </c>
      <c r="E1509" s="86">
        <v>237600</v>
      </c>
      <c r="F1509" s="85" t="s">
        <v>16226</v>
      </c>
    </row>
    <row r="1510" spans="1:6" ht="63.75" x14ac:dyDescent="0.2">
      <c r="A1510" s="86" t="s">
        <v>16450</v>
      </c>
      <c r="B1510" s="85" t="s">
        <v>16449</v>
      </c>
      <c r="C1510" s="87" t="s">
        <v>151</v>
      </c>
      <c r="D1510" s="84" t="s">
        <v>16224</v>
      </c>
      <c r="E1510" s="86">
        <v>396000</v>
      </c>
      <c r="F1510" s="85" t="s">
        <v>16238</v>
      </c>
    </row>
    <row r="1511" spans="1:6" ht="89.25" x14ac:dyDescent="0.2">
      <c r="A1511" s="86" t="s">
        <v>16452</v>
      </c>
      <c r="B1511" s="85" t="s">
        <v>16451</v>
      </c>
      <c r="C1511" s="87" t="s">
        <v>149</v>
      </c>
      <c r="D1511" s="84" t="s">
        <v>16224</v>
      </c>
      <c r="E1511" s="86">
        <v>297000</v>
      </c>
      <c r="F1511" s="85" t="s">
        <v>16241</v>
      </c>
    </row>
    <row r="1512" spans="1:6" ht="63.75" x14ac:dyDescent="0.2">
      <c r="A1512" s="86" t="s">
        <v>16454</v>
      </c>
      <c r="B1512" s="85" t="s">
        <v>16453</v>
      </c>
      <c r="C1512" s="87" t="s">
        <v>149</v>
      </c>
      <c r="D1512" s="84" t="s">
        <v>16224</v>
      </c>
      <c r="E1512" s="86">
        <v>495000</v>
      </c>
      <c r="F1512" s="85" t="s">
        <v>16238</v>
      </c>
    </row>
    <row r="1513" spans="1:6" ht="76.5" x14ac:dyDescent="0.2">
      <c r="A1513" s="86" t="s">
        <v>16456</v>
      </c>
      <c r="B1513" s="85" t="s">
        <v>16455</v>
      </c>
      <c r="C1513" s="87" t="s">
        <v>151</v>
      </c>
      <c r="D1513" s="84" t="s">
        <v>16224</v>
      </c>
      <c r="E1513" s="86">
        <v>81000</v>
      </c>
      <c r="F1513" s="85" t="s">
        <v>16226</v>
      </c>
    </row>
    <row r="1514" spans="1:6" ht="51" x14ac:dyDescent="0.2">
      <c r="A1514" s="86" t="s">
        <v>16458</v>
      </c>
      <c r="B1514" s="85" t="s">
        <v>16457</v>
      </c>
      <c r="C1514" s="87" t="s">
        <v>151</v>
      </c>
      <c r="D1514" s="84" t="s">
        <v>16224</v>
      </c>
      <c r="E1514" s="86">
        <v>135000</v>
      </c>
      <c r="F1514" s="85" t="s">
        <v>16229</v>
      </c>
    </row>
    <row r="1515" spans="1:6" ht="76.5" x14ac:dyDescent="0.2">
      <c r="A1515" s="86" t="s">
        <v>16460</v>
      </c>
      <c r="B1515" s="85" t="s">
        <v>16459</v>
      </c>
      <c r="C1515" s="87" t="s">
        <v>149</v>
      </c>
      <c r="D1515" s="84" t="s">
        <v>16224</v>
      </c>
      <c r="E1515" s="86">
        <v>101250</v>
      </c>
      <c r="F1515" s="85" t="s">
        <v>16226</v>
      </c>
    </row>
    <row r="1516" spans="1:6" ht="51" x14ac:dyDescent="0.2">
      <c r="A1516" s="86" t="s">
        <v>16462</v>
      </c>
      <c r="B1516" s="85" t="s">
        <v>16461</v>
      </c>
      <c r="C1516" s="87" t="s">
        <v>149</v>
      </c>
      <c r="D1516" s="84" t="s">
        <v>16224</v>
      </c>
      <c r="E1516" s="86">
        <v>168750</v>
      </c>
      <c r="F1516" s="85" t="s">
        <v>16229</v>
      </c>
    </row>
    <row r="1517" spans="1:6" ht="76.5" x14ac:dyDescent="0.2">
      <c r="A1517" s="86" t="s">
        <v>16464</v>
      </c>
      <c r="B1517" s="85" t="s">
        <v>16463</v>
      </c>
      <c r="C1517" s="87" t="s">
        <v>151</v>
      </c>
      <c r="D1517" s="84" t="s">
        <v>16224</v>
      </c>
      <c r="E1517" s="86">
        <v>90000</v>
      </c>
      <c r="F1517" s="85" t="s">
        <v>16226</v>
      </c>
    </row>
    <row r="1518" spans="1:6" ht="63.75" x14ac:dyDescent="0.2">
      <c r="A1518" s="86" t="s">
        <v>16466</v>
      </c>
      <c r="B1518" s="85" t="s">
        <v>16465</v>
      </c>
      <c r="C1518" s="87" t="s">
        <v>151</v>
      </c>
      <c r="D1518" s="84" t="s">
        <v>16224</v>
      </c>
      <c r="E1518" s="86">
        <v>150000</v>
      </c>
      <c r="F1518" s="85" t="s">
        <v>16238</v>
      </c>
    </row>
    <row r="1519" spans="1:6" ht="89.25" x14ac:dyDescent="0.2">
      <c r="A1519" s="86" t="s">
        <v>16468</v>
      </c>
      <c r="B1519" s="85" t="s">
        <v>16467</v>
      </c>
      <c r="C1519" s="87" t="s">
        <v>149</v>
      </c>
      <c r="D1519" s="84" t="s">
        <v>16224</v>
      </c>
      <c r="E1519" s="86">
        <v>112500</v>
      </c>
      <c r="F1519" s="85" t="s">
        <v>16241</v>
      </c>
    </row>
    <row r="1520" spans="1:6" ht="63.75" x14ac:dyDescent="0.2">
      <c r="A1520" s="86" t="s">
        <v>16470</v>
      </c>
      <c r="B1520" s="85" t="s">
        <v>16469</v>
      </c>
      <c r="C1520" s="87" t="s">
        <v>149</v>
      </c>
      <c r="D1520" s="84" t="s">
        <v>16224</v>
      </c>
      <c r="E1520" s="86">
        <v>187500</v>
      </c>
      <c r="F1520" s="85" t="s">
        <v>16238</v>
      </c>
    </row>
    <row r="1521" spans="1:6" ht="76.5" x14ac:dyDescent="0.2">
      <c r="A1521" s="86" t="s">
        <v>16472</v>
      </c>
      <c r="B1521" s="85" t="s">
        <v>16471</v>
      </c>
      <c r="C1521" s="87" t="s">
        <v>151</v>
      </c>
      <c r="D1521" s="84" t="s">
        <v>16224</v>
      </c>
      <c r="E1521" s="86">
        <v>7614</v>
      </c>
      <c r="F1521" s="85" t="s">
        <v>16326</v>
      </c>
    </row>
    <row r="1522" spans="1:6" ht="51" x14ac:dyDescent="0.2">
      <c r="A1522" s="86" t="s">
        <v>16474</v>
      </c>
      <c r="B1522" s="85" t="s">
        <v>16473</v>
      </c>
      <c r="C1522" s="87" t="s">
        <v>151</v>
      </c>
      <c r="D1522" s="84" t="s">
        <v>16224</v>
      </c>
      <c r="E1522" s="86">
        <v>12690</v>
      </c>
      <c r="F1522" s="85" t="s">
        <v>16229</v>
      </c>
    </row>
    <row r="1523" spans="1:6" ht="76.5" x14ac:dyDescent="0.2">
      <c r="A1523" s="86" t="s">
        <v>16476</v>
      </c>
      <c r="B1523" s="85" t="s">
        <v>16475</v>
      </c>
      <c r="C1523" s="87" t="s">
        <v>149</v>
      </c>
      <c r="D1523" s="84" t="s">
        <v>16224</v>
      </c>
      <c r="E1523" s="86">
        <v>7614</v>
      </c>
      <c r="F1523" s="85" t="s">
        <v>16326</v>
      </c>
    </row>
    <row r="1524" spans="1:6" ht="51" x14ac:dyDescent="0.2">
      <c r="A1524" s="86" t="s">
        <v>16478</v>
      </c>
      <c r="B1524" s="85" t="s">
        <v>16477</v>
      </c>
      <c r="C1524" s="87" t="s">
        <v>149</v>
      </c>
      <c r="D1524" s="84" t="s">
        <v>16224</v>
      </c>
      <c r="E1524" s="86">
        <v>12690</v>
      </c>
      <c r="F1524" s="85" t="s">
        <v>16229</v>
      </c>
    </row>
    <row r="1525" spans="1:6" ht="89.25" x14ac:dyDescent="0.2">
      <c r="A1525" s="86" t="s">
        <v>16480</v>
      </c>
      <c r="B1525" s="85" t="s">
        <v>16479</v>
      </c>
      <c r="C1525" s="87" t="s">
        <v>151</v>
      </c>
      <c r="D1525" s="84" t="s">
        <v>16224</v>
      </c>
      <c r="E1525" s="86">
        <v>14100</v>
      </c>
      <c r="F1525" s="85" t="s">
        <v>16335</v>
      </c>
    </row>
    <row r="1526" spans="1:6" ht="63.75" x14ac:dyDescent="0.2">
      <c r="A1526" s="86" t="s">
        <v>16482</v>
      </c>
      <c r="B1526" s="85" t="s">
        <v>16481</v>
      </c>
      <c r="C1526" s="87" t="s">
        <v>151</v>
      </c>
      <c r="D1526" s="84" t="s">
        <v>16224</v>
      </c>
      <c r="E1526" s="86">
        <v>14100</v>
      </c>
      <c r="F1526" s="85" t="s">
        <v>16238</v>
      </c>
    </row>
    <row r="1527" spans="1:6" ht="89.25" x14ac:dyDescent="0.2">
      <c r="A1527" s="86" t="s">
        <v>16484</v>
      </c>
      <c r="B1527" s="85" t="s">
        <v>16483</v>
      </c>
      <c r="C1527" s="87" t="s">
        <v>149</v>
      </c>
      <c r="D1527" s="84" t="s">
        <v>16224</v>
      </c>
      <c r="E1527" s="86">
        <v>14100</v>
      </c>
      <c r="F1527" s="85" t="s">
        <v>16335</v>
      </c>
    </row>
    <row r="1528" spans="1:6" ht="63.75" x14ac:dyDescent="0.2">
      <c r="A1528" s="86" t="s">
        <v>16486</v>
      </c>
      <c r="B1528" s="85" t="s">
        <v>16485</v>
      </c>
      <c r="C1528" s="87" t="s">
        <v>149</v>
      </c>
      <c r="D1528" s="84" t="s">
        <v>16224</v>
      </c>
      <c r="E1528" s="86">
        <v>14100</v>
      </c>
      <c r="F1528" s="85" t="s">
        <v>16238</v>
      </c>
    </row>
    <row r="1529" spans="1:6" ht="76.5" x14ac:dyDescent="0.2">
      <c r="A1529" s="86" t="s">
        <v>16488</v>
      </c>
      <c r="B1529" s="85" t="s">
        <v>16487</v>
      </c>
      <c r="C1529" s="87" t="s">
        <v>151</v>
      </c>
      <c r="D1529" s="84" t="s">
        <v>16224</v>
      </c>
      <c r="E1529" s="86">
        <v>10692</v>
      </c>
      <c r="F1529" s="85" t="s">
        <v>16326</v>
      </c>
    </row>
    <row r="1530" spans="1:6" ht="51" x14ac:dyDescent="0.2">
      <c r="A1530" s="86" t="s">
        <v>16490</v>
      </c>
      <c r="B1530" s="85" t="s">
        <v>16489</v>
      </c>
      <c r="C1530" s="87" t="s">
        <v>151</v>
      </c>
      <c r="D1530" s="84" t="s">
        <v>16224</v>
      </c>
      <c r="E1530" s="86">
        <v>17820</v>
      </c>
      <c r="F1530" s="85" t="s">
        <v>16229</v>
      </c>
    </row>
    <row r="1531" spans="1:6" ht="76.5" x14ac:dyDescent="0.2">
      <c r="A1531" s="86" t="s">
        <v>16492</v>
      </c>
      <c r="B1531" s="85" t="s">
        <v>16491</v>
      </c>
      <c r="C1531" s="87" t="s">
        <v>149</v>
      </c>
      <c r="D1531" s="84" t="s">
        <v>16224</v>
      </c>
      <c r="E1531" s="86">
        <v>10692</v>
      </c>
      <c r="F1531" s="85" t="s">
        <v>16326</v>
      </c>
    </row>
    <row r="1532" spans="1:6" ht="51" x14ac:dyDescent="0.2">
      <c r="A1532" s="86" t="s">
        <v>16494</v>
      </c>
      <c r="B1532" s="85" t="s">
        <v>16493</v>
      </c>
      <c r="C1532" s="87" t="s">
        <v>149</v>
      </c>
      <c r="D1532" s="84" t="s">
        <v>16224</v>
      </c>
      <c r="E1532" s="86">
        <v>17820</v>
      </c>
      <c r="F1532" s="85" t="s">
        <v>16229</v>
      </c>
    </row>
    <row r="1533" spans="1:6" ht="89.25" x14ac:dyDescent="0.2">
      <c r="A1533" s="86" t="s">
        <v>16496</v>
      </c>
      <c r="B1533" s="85" t="s">
        <v>16495</v>
      </c>
      <c r="C1533" s="87" t="s">
        <v>151</v>
      </c>
      <c r="D1533" s="84" t="s">
        <v>16224</v>
      </c>
      <c r="E1533" s="86">
        <v>19800</v>
      </c>
      <c r="F1533" s="85" t="s">
        <v>16335</v>
      </c>
    </row>
    <row r="1534" spans="1:6" ht="63.75" x14ac:dyDescent="0.2">
      <c r="A1534" s="86" t="s">
        <v>16498</v>
      </c>
      <c r="B1534" s="85" t="s">
        <v>16497</v>
      </c>
      <c r="C1534" s="87" t="s">
        <v>151</v>
      </c>
      <c r="D1534" s="84" t="s">
        <v>16224</v>
      </c>
      <c r="E1534" s="86">
        <v>19800</v>
      </c>
      <c r="F1534" s="85" t="s">
        <v>16238</v>
      </c>
    </row>
    <row r="1535" spans="1:6" ht="89.25" x14ac:dyDescent="0.2">
      <c r="A1535" s="86" t="s">
        <v>16500</v>
      </c>
      <c r="B1535" s="85" t="s">
        <v>16499</v>
      </c>
      <c r="C1535" s="87" t="s">
        <v>149</v>
      </c>
      <c r="D1535" s="84" t="s">
        <v>16224</v>
      </c>
      <c r="E1535" s="86">
        <v>19800</v>
      </c>
      <c r="F1535" s="85" t="s">
        <v>16335</v>
      </c>
    </row>
    <row r="1536" spans="1:6" ht="63.75" x14ac:dyDescent="0.2">
      <c r="A1536" s="86" t="s">
        <v>16502</v>
      </c>
      <c r="B1536" s="85" t="s">
        <v>16501</v>
      </c>
      <c r="C1536" s="87" t="s">
        <v>149</v>
      </c>
      <c r="D1536" s="84" t="s">
        <v>16224</v>
      </c>
      <c r="E1536" s="86">
        <v>19800</v>
      </c>
      <c r="F1536" s="85" t="s">
        <v>16238</v>
      </c>
    </row>
    <row r="1537" spans="1:6" ht="76.5" x14ac:dyDescent="0.2">
      <c r="A1537" s="86" t="s">
        <v>16504</v>
      </c>
      <c r="B1537" s="85" t="s">
        <v>16503</v>
      </c>
      <c r="C1537" s="87" t="s">
        <v>151</v>
      </c>
      <c r="D1537" s="84" t="s">
        <v>16224</v>
      </c>
      <c r="E1537" s="86">
        <v>4050</v>
      </c>
      <c r="F1537" s="85" t="s">
        <v>16326</v>
      </c>
    </row>
    <row r="1538" spans="1:6" ht="51" x14ac:dyDescent="0.2">
      <c r="A1538" s="86" t="s">
        <v>16506</v>
      </c>
      <c r="B1538" s="85" t="s">
        <v>16505</v>
      </c>
      <c r="C1538" s="87" t="s">
        <v>151</v>
      </c>
      <c r="D1538" s="84" t="s">
        <v>16224</v>
      </c>
      <c r="E1538" s="86">
        <v>6750</v>
      </c>
      <c r="F1538" s="85" t="s">
        <v>16229</v>
      </c>
    </row>
    <row r="1539" spans="1:6" ht="76.5" x14ac:dyDescent="0.2">
      <c r="A1539" s="86" t="s">
        <v>16508</v>
      </c>
      <c r="B1539" s="85" t="s">
        <v>16507</v>
      </c>
      <c r="C1539" s="87" t="s">
        <v>149</v>
      </c>
      <c r="D1539" s="84" t="s">
        <v>16224</v>
      </c>
      <c r="E1539" s="86">
        <v>4050</v>
      </c>
      <c r="F1539" s="85" t="s">
        <v>16326</v>
      </c>
    </row>
    <row r="1540" spans="1:6" ht="51" x14ac:dyDescent="0.2">
      <c r="A1540" s="86" t="s">
        <v>16510</v>
      </c>
      <c r="B1540" s="85" t="s">
        <v>16509</v>
      </c>
      <c r="C1540" s="87" t="s">
        <v>149</v>
      </c>
      <c r="D1540" s="84" t="s">
        <v>16224</v>
      </c>
      <c r="E1540" s="86">
        <v>6750</v>
      </c>
      <c r="F1540" s="85" t="s">
        <v>16229</v>
      </c>
    </row>
    <row r="1541" spans="1:6" ht="89.25" x14ac:dyDescent="0.2">
      <c r="A1541" s="86" t="s">
        <v>16512</v>
      </c>
      <c r="B1541" s="85" t="s">
        <v>16511</v>
      </c>
      <c r="C1541" s="87" t="s">
        <v>151</v>
      </c>
      <c r="D1541" s="84" t="s">
        <v>16224</v>
      </c>
      <c r="E1541" s="86">
        <v>7500</v>
      </c>
      <c r="F1541" s="85" t="s">
        <v>16335</v>
      </c>
    </row>
    <row r="1542" spans="1:6" ht="63.75" x14ac:dyDescent="0.2">
      <c r="A1542" s="86" t="s">
        <v>16514</v>
      </c>
      <c r="B1542" s="85" t="s">
        <v>16513</v>
      </c>
      <c r="C1542" s="87" t="s">
        <v>151</v>
      </c>
      <c r="D1542" s="84" t="s">
        <v>16224</v>
      </c>
      <c r="E1542" s="86">
        <v>7500</v>
      </c>
      <c r="F1542" s="85" t="s">
        <v>16238</v>
      </c>
    </row>
    <row r="1543" spans="1:6" ht="89.25" x14ac:dyDescent="0.2">
      <c r="A1543" s="86" t="s">
        <v>16516</v>
      </c>
      <c r="B1543" s="85" t="s">
        <v>16515</v>
      </c>
      <c r="C1543" s="87" t="s">
        <v>149</v>
      </c>
      <c r="D1543" s="84" t="s">
        <v>16224</v>
      </c>
      <c r="E1543" s="86">
        <v>7500</v>
      </c>
      <c r="F1543" s="85" t="s">
        <v>16335</v>
      </c>
    </row>
    <row r="1544" spans="1:6" ht="63.75" x14ac:dyDescent="0.2">
      <c r="A1544" s="86" t="s">
        <v>16518</v>
      </c>
      <c r="B1544" s="85" t="s">
        <v>16517</v>
      </c>
      <c r="C1544" s="87" t="s">
        <v>149</v>
      </c>
      <c r="D1544" s="84" t="s">
        <v>16224</v>
      </c>
      <c r="E1544" s="86">
        <v>7500</v>
      </c>
      <c r="F1544" s="85" t="s">
        <v>16238</v>
      </c>
    </row>
    <row r="1545" spans="1:6" ht="38.25" x14ac:dyDescent="0.2">
      <c r="A1545" s="86" t="s">
        <v>16521</v>
      </c>
      <c r="B1545" s="85" t="s">
        <v>16520</v>
      </c>
      <c r="C1545" s="87" t="s">
        <v>151</v>
      </c>
      <c r="D1545" s="84" t="s">
        <v>16519</v>
      </c>
      <c r="E1545" s="86">
        <v>2441</v>
      </c>
      <c r="F1545" s="85" t="s">
        <v>14567</v>
      </c>
    </row>
    <row r="1546" spans="1:6" ht="38.25" x14ac:dyDescent="0.2">
      <c r="A1546" s="86" t="s">
        <v>16523</v>
      </c>
      <c r="B1546" s="85" t="s">
        <v>16522</v>
      </c>
      <c r="C1546" s="87" t="s">
        <v>151</v>
      </c>
      <c r="D1546" s="84" t="s">
        <v>16519</v>
      </c>
      <c r="E1546" s="86">
        <v>4844</v>
      </c>
      <c r="F1546" s="85" t="s">
        <v>14527</v>
      </c>
    </row>
    <row r="1547" spans="1:6" ht="38.25" x14ac:dyDescent="0.2">
      <c r="A1547" s="86" t="s">
        <v>16525</v>
      </c>
      <c r="B1547" s="85" t="s">
        <v>16524</v>
      </c>
      <c r="C1547" s="87" t="s">
        <v>151</v>
      </c>
      <c r="D1547" s="84" t="s">
        <v>16519</v>
      </c>
      <c r="E1547" s="86">
        <v>4069</v>
      </c>
      <c r="F1547" s="85" t="s">
        <v>14567</v>
      </c>
    </row>
    <row r="1548" spans="1:6" ht="38.25" x14ac:dyDescent="0.2">
      <c r="A1548" s="86" t="s">
        <v>16527</v>
      </c>
      <c r="B1548" s="85" t="s">
        <v>16526</v>
      </c>
      <c r="C1548" s="87" t="s">
        <v>151</v>
      </c>
      <c r="D1548" s="84" t="s">
        <v>16519</v>
      </c>
      <c r="E1548" s="86">
        <v>4844</v>
      </c>
      <c r="F1548" s="85" t="s">
        <v>14527</v>
      </c>
    </row>
    <row r="1549" spans="1:6" ht="38.25" x14ac:dyDescent="0.2">
      <c r="A1549" s="86" t="s">
        <v>16521</v>
      </c>
      <c r="B1549" s="85" t="s">
        <v>16520</v>
      </c>
      <c r="C1549" s="87" t="s">
        <v>151</v>
      </c>
      <c r="D1549" s="84" t="s">
        <v>16519</v>
      </c>
      <c r="E1549" s="86">
        <v>2441</v>
      </c>
      <c r="F1549" s="85" t="s">
        <v>14567</v>
      </c>
    </row>
    <row r="1550" spans="1:6" ht="38.25" x14ac:dyDescent="0.2">
      <c r="A1550" s="86" t="s">
        <v>16523</v>
      </c>
      <c r="B1550" s="85" t="s">
        <v>16522</v>
      </c>
      <c r="C1550" s="87" t="s">
        <v>151</v>
      </c>
      <c r="D1550" s="84" t="s">
        <v>16519</v>
      </c>
      <c r="E1550" s="86">
        <v>4844</v>
      </c>
      <c r="F1550" s="85" t="s">
        <v>14527</v>
      </c>
    </row>
    <row r="1551" spans="1:6" ht="38.25" x14ac:dyDescent="0.2">
      <c r="A1551" s="86" t="s">
        <v>16525</v>
      </c>
      <c r="B1551" s="85" t="s">
        <v>16524</v>
      </c>
      <c r="C1551" s="87" t="s">
        <v>151</v>
      </c>
      <c r="D1551" s="84" t="s">
        <v>16519</v>
      </c>
      <c r="E1551" s="86">
        <v>4069</v>
      </c>
      <c r="F1551" s="85" t="s">
        <v>14567</v>
      </c>
    </row>
    <row r="1552" spans="1:6" ht="38.25" x14ac:dyDescent="0.2">
      <c r="A1552" s="86" t="s">
        <v>16527</v>
      </c>
      <c r="B1552" s="85" t="s">
        <v>16526</v>
      </c>
      <c r="C1552" s="87" t="s">
        <v>151</v>
      </c>
      <c r="D1552" s="84" t="s">
        <v>16519</v>
      </c>
      <c r="E1552" s="86">
        <v>4844</v>
      </c>
      <c r="F1552" s="85" t="s">
        <v>14527</v>
      </c>
    </row>
    <row r="1553" spans="1:6" ht="38.25" x14ac:dyDescent="0.2">
      <c r="A1553" s="86" t="s">
        <v>16529</v>
      </c>
      <c r="B1553" s="85" t="s">
        <v>16528</v>
      </c>
      <c r="C1553" s="87" t="s">
        <v>151</v>
      </c>
      <c r="D1553" s="84" t="s">
        <v>16519</v>
      </c>
      <c r="E1553" s="86">
        <v>419</v>
      </c>
      <c r="F1553" s="85" t="s">
        <v>14567</v>
      </c>
    </row>
    <row r="1554" spans="1:6" ht="38.25" x14ac:dyDescent="0.2">
      <c r="A1554" s="86" t="s">
        <v>16531</v>
      </c>
      <c r="B1554" s="85" t="s">
        <v>16530</v>
      </c>
      <c r="C1554" s="87" t="s">
        <v>151</v>
      </c>
      <c r="D1554" s="84" t="s">
        <v>16519</v>
      </c>
      <c r="E1554" s="86">
        <v>831</v>
      </c>
      <c r="F1554" s="85" t="s">
        <v>14527</v>
      </c>
    </row>
    <row r="1555" spans="1:6" ht="38.25" x14ac:dyDescent="0.2">
      <c r="A1555" s="86" t="s">
        <v>16533</v>
      </c>
      <c r="B1555" s="85" t="s">
        <v>16532</v>
      </c>
      <c r="C1555" s="87" t="s">
        <v>151</v>
      </c>
      <c r="D1555" s="84" t="s">
        <v>16519</v>
      </c>
      <c r="E1555" s="86">
        <v>699</v>
      </c>
      <c r="F1555" s="85" t="s">
        <v>14567</v>
      </c>
    </row>
    <row r="1556" spans="1:6" ht="38.25" x14ac:dyDescent="0.2">
      <c r="A1556" s="86" t="s">
        <v>16535</v>
      </c>
      <c r="B1556" s="85" t="s">
        <v>16534</v>
      </c>
      <c r="C1556" s="87" t="s">
        <v>151</v>
      </c>
      <c r="D1556" s="84" t="s">
        <v>16519</v>
      </c>
      <c r="E1556" s="86">
        <v>831</v>
      </c>
      <c r="F1556" s="85" t="s">
        <v>14527</v>
      </c>
    </row>
    <row r="1557" spans="1:6" ht="38.25" x14ac:dyDescent="0.2">
      <c r="A1557" s="86" t="s">
        <v>16537</v>
      </c>
      <c r="B1557" s="85" t="s">
        <v>16536</v>
      </c>
      <c r="C1557" s="87" t="s">
        <v>151</v>
      </c>
      <c r="D1557" s="84" t="s">
        <v>16519</v>
      </c>
      <c r="E1557" s="86">
        <v>504</v>
      </c>
      <c r="F1557" s="85" t="s">
        <v>14567</v>
      </c>
    </row>
    <row r="1558" spans="1:6" ht="38.25" x14ac:dyDescent="0.2">
      <c r="A1558" s="86" t="s">
        <v>16539</v>
      </c>
      <c r="B1558" s="85" t="s">
        <v>16538</v>
      </c>
      <c r="C1558" s="87" t="s">
        <v>151</v>
      </c>
      <c r="D1558" s="84" t="s">
        <v>16519</v>
      </c>
      <c r="E1558" s="86">
        <v>1000</v>
      </c>
      <c r="F1558" s="85" t="s">
        <v>14527</v>
      </c>
    </row>
    <row r="1559" spans="1:6" ht="38.25" x14ac:dyDescent="0.2">
      <c r="A1559" s="86" t="s">
        <v>16541</v>
      </c>
      <c r="B1559" s="85" t="s">
        <v>16540</v>
      </c>
      <c r="C1559" s="87" t="s">
        <v>151</v>
      </c>
      <c r="D1559" s="84" t="s">
        <v>16519</v>
      </c>
      <c r="E1559" s="86">
        <v>840</v>
      </c>
      <c r="F1559" s="85" t="s">
        <v>14567</v>
      </c>
    </row>
    <row r="1560" spans="1:6" ht="38.25" x14ac:dyDescent="0.2">
      <c r="A1560" s="86" t="s">
        <v>16543</v>
      </c>
      <c r="B1560" s="85" t="s">
        <v>16542</v>
      </c>
      <c r="C1560" s="87" t="s">
        <v>151</v>
      </c>
      <c r="D1560" s="84" t="s">
        <v>16519</v>
      </c>
      <c r="E1560" s="86">
        <v>1000</v>
      </c>
      <c r="F1560" s="85" t="s">
        <v>14527</v>
      </c>
    </row>
    <row r="1561" spans="1:6" ht="38.25" x14ac:dyDescent="0.2">
      <c r="A1561" s="86" t="s">
        <v>16545</v>
      </c>
      <c r="B1561" s="85" t="s">
        <v>16544</v>
      </c>
      <c r="C1561" s="87" t="s">
        <v>151</v>
      </c>
      <c r="D1561" s="84" t="s">
        <v>16519</v>
      </c>
      <c r="E1561" s="86">
        <v>1260</v>
      </c>
      <c r="F1561" s="85" t="s">
        <v>14567</v>
      </c>
    </row>
    <row r="1562" spans="1:6" ht="38.25" x14ac:dyDescent="0.2">
      <c r="A1562" s="86" t="s">
        <v>16547</v>
      </c>
      <c r="B1562" s="85" t="s">
        <v>16546</v>
      </c>
      <c r="C1562" s="87" t="s">
        <v>151</v>
      </c>
      <c r="D1562" s="84" t="s">
        <v>16519</v>
      </c>
      <c r="E1562" s="86">
        <v>2500</v>
      </c>
      <c r="F1562" s="85" t="s">
        <v>14527</v>
      </c>
    </row>
    <row r="1563" spans="1:6" ht="38.25" x14ac:dyDescent="0.2">
      <c r="A1563" s="86" t="s">
        <v>16549</v>
      </c>
      <c r="B1563" s="85" t="s">
        <v>16548</v>
      </c>
      <c r="C1563" s="87" t="s">
        <v>151</v>
      </c>
      <c r="D1563" s="84" t="s">
        <v>16519</v>
      </c>
      <c r="E1563" s="86">
        <v>2100</v>
      </c>
      <c r="F1563" s="85" t="s">
        <v>14567</v>
      </c>
    </row>
    <row r="1564" spans="1:6" ht="38.25" x14ac:dyDescent="0.2">
      <c r="A1564" s="86" t="s">
        <v>16551</v>
      </c>
      <c r="B1564" s="85" t="s">
        <v>16550</v>
      </c>
      <c r="C1564" s="87" t="s">
        <v>151</v>
      </c>
      <c r="D1564" s="84" t="s">
        <v>16519</v>
      </c>
      <c r="E1564" s="86">
        <v>2500</v>
      </c>
      <c r="F1564" s="85" t="s">
        <v>14527</v>
      </c>
    </row>
    <row r="1565" spans="1:6" ht="38.25" x14ac:dyDescent="0.2">
      <c r="A1565" s="86" t="s">
        <v>16553</v>
      </c>
      <c r="B1565" s="85" t="s">
        <v>16552</v>
      </c>
      <c r="C1565" s="87" t="s">
        <v>151</v>
      </c>
      <c r="D1565" s="84" t="s">
        <v>16519</v>
      </c>
      <c r="E1565" s="86">
        <v>2520</v>
      </c>
      <c r="F1565" s="85" t="s">
        <v>14567</v>
      </c>
    </row>
    <row r="1566" spans="1:6" ht="38.25" x14ac:dyDescent="0.2">
      <c r="A1566" s="86" t="s">
        <v>16555</v>
      </c>
      <c r="B1566" s="85" t="s">
        <v>16554</v>
      </c>
      <c r="C1566" s="87" t="s">
        <v>151</v>
      </c>
      <c r="D1566" s="84" t="s">
        <v>16519</v>
      </c>
      <c r="E1566" s="86">
        <v>5000</v>
      </c>
      <c r="F1566" s="85" t="s">
        <v>14527</v>
      </c>
    </row>
    <row r="1567" spans="1:6" ht="38.25" x14ac:dyDescent="0.2">
      <c r="A1567" s="86" t="s">
        <v>16557</v>
      </c>
      <c r="B1567" s="85" t="s">
        <v>16556</v>
      </c>
      <c r="C1567" s="87" t="s">
        <v>151</v>
      </c>
      <c r="D1567" s="84" t="s">
        <v>16519</v>
      </c>
      <c r="E1567" s="86">
        <v>4200</v>
      </c>
      <c r="F1567" s="85" t="s">
        <v>14567</v>
      </c>
    </row>
    <row r="1568" spans="1:6" ht="38.25" x14ac:dyDescent="0.2">
      <c r="A1568" s="86" t="s">
        <v>16559</v>
      </c>
      <c r="B1568" s="85" t="s">
        <v>16558</v>
      </c>
      <c r="C1568" s="87" t="s">
        <v>151</v>
      </c>
      <c r="D1568" s="84" t="s">
        <v>16519</v>
      </c>
      <c r="E1568" s="86">
        <v>5000</v>
      </c>
      <c r="F1568" s="85" t="s">
        <v>14527</v>
      </c>
    </row>
    <row r="1569" spans="1:6" ht="38.25" x14ac:dyDescent="0.2">
      <c r="A1569" s="86" t="s">
        <v>16562</v>
      </c>
      <c r="B1569" s="85" t="s">
        <v>16560</v>
      </c>
      <c r="C1569" s="87" t="s">
        <v>149</v>
      </c>
      <c r="D1569" s="84" t="s">
        <v>16519</v>
      </c>
      <c r="E1569" s="86">
        <v>1</v>
      </c>
      <c r="F1569" s="85" t="s">
        <v>16561</v>
      </c>
    </row>
    <row r="1570" spans="1:6" ht="153" x14ac:dyDescent="0.2">
      <c r="A1570" s="86" t="s">
        <v>16566</v>
      </c>
      <c r="B1570" s="85" t="s">
        <v>16564</v>
      </c>
      <c r="C1570" s="87" t="s">
        <v>151</v>
      </c>
      <c r="D1570" s="84" t="s">
        <v>16563</v>
      </c>
      <c r="E1570" s="86">
        <v>5500</v>
      </c>
      <c r="F1570" s="85" t="s">
        <v>16565</v>
      </c>
    </row>
    <row r="1571" spans="1:6" ht="153" x14ac:dyDescent="0.2">
      <c r="A1571" s="86" t="s">
        <v>16569</v>
      </c>
      <c r="B1571" s="85" t="s">
        <v>16567</v>
      </c>
      <c r="C1571" s="87" t="s">
        <v>151</v>
      </c>
      <c r="D1571" s="84" t="s">
        <v>16563</v>
      </c>
      <c r="E1571" s="86">
        <v>9500</v>
      </c>
      <c r="F1571" s="85" t="s">
        <v>16568</v>
      </c>
    </row>
    <row r="1572" spans="1:6" ht="38.25" x14ac:dyDescent="0.2">
      <c r="A1572" s="86" t="s">
        <v>16572</v>
      </c>
      <c r="B1572" s="85" t="s">
        <v>16570</v>
      </c>
      <c r="C1572" s="87" t="s">
        <v>149</v>
      </c>
      <c r="D1572" s="84" t="s">
        <v>16519</v>
      </c>
      <c r="E1572" s="86">
        <v>1</v>
      </c>
      <c r="F1572" s="85" t="s">
        <v>16571</v>
      </c>
    </row>
    <row r="1573" spans="1:6" ht="114.75" x14ac:dyDescent="0.2">
      <c r="A1573" s="86" t="s">
        <v>16575</v>
      </c>
      <c r="B1573" s="85" t="s">
        <v>16573</v>
      </c>
      <c r="C1573" s="87" t="s">
        <v>151</v>
      </c>
      <c r="D1573" s="84" t="s">
        <v>16563</v>
      </c>
      <c r="E1573" s="86">
        <v>5500</v>
      </c>
      <c r="F1573" s="85" t="s">
        <v>16574</v>
      </c>
    </row>
    <row r="1574" spans="1:6" ht="114.75" x14ac:dyDescent="0.2">
      <c r="A1574" s="86" t="s">
        <v>16578</v>
      </c>
      <c r="B1574" s="85" t="s">
        <v>16576</v>
      </c>
      <c r="C1574" s="87" t="s">
        <v>151</v>
      </c>
      <c r="D1574" s="84" t="s">
        <v>16563</v>
      </c>
      <c r="E1574" s="86">
        <v>9500</v>
      </c>
      <c r="F1574" s="85" t="s">
        <v>16577</v>
      </c>
    </row>
    <row r="1575" spans="1:6" ht="38.25" x14ac:dyDescent="0.2">
      <c r="A1575" s="86" t="s">
        <v>16521</v>
      </c>
      <c r="B1575" s="85" t="s">
        <v>16520</v>
      </c>
      <c r="C1575" s="87" t="s">
        <v>151</v>
      </c>
      <c r="D1575" s="84" t="s">
        <v>16519</v>
      </c>
      <c r="E1575" s="86">
        <v>2441</v>
      </c>
      <c r="F1575" s="85" t="s">
        <v>14567</v>
      </c>
    </row>
    <row r="1576" spans="1:6" ht="38.25" x14ac:dyDescent="0.2">
      <c r="A1576" s="86" t="s">
        <v>16523</v>
      </c>
      <c r="B1576" s="85" t="s">
        <v>16522</v>
      </c>
      <c r="C1576" s="87" t="s">
        <v>151</v>
      </c>
      <c r="D1576" s="84" t="s">
        <v>16519</v>
      </c>
      <c r="E1576" s="86">
        <v>4844</v>
      </c>
      <c r="F1576" s="85" t="s">
        <v>14527</v>
      </c>
    </row>
    <row r="1577" spans="1:6" ht="38.25" x14ac:dyDescent="0.2">
      <c r="A1577" s="86" t="s">
        <v>16525</v>
      </c>
      <c r="B1577" s="85" t="s">
        <v>16524</v>
      </c>
      <c r="C1577" s="87" t="s">
        <v>151</v>
      </c>
      <c r="D1577" s="84" t="s">
        <v>16519</v>
      </c>
      <c r="E1577" s="86">
        <v>4069</v>
      </c>
      <c r="F1577" s="85" t="s">
        <v>14567</v>
      </c>
    </row>
    <row r="1578" spans="1:6" ht="38.25" x14ac:dyDescent="0.2">
      <c r="A1578" s="86" t="s">
        <v>16527</v>
      </c>
      <c r="B1578" s="85" t="s">
        <v>16526</v>
      </c>
      <c r="C1578" s="87" t="s">
        <v>151</v>
      </c>
      <c r="D1578" s="84" t="s">
        <v>16519</v>
      </c>
      <c r="E1578" s="86">
        <v>4844</v>
      </c>
      <c r="F1578" s="85" t="s">
        <v>14527</v>
      </c>
    </row>
    <row r="1579" spans="1:6" ht="127.5" x14ac:dyDescent="0.2">
      <c r="A1579" s="86" t="s">
        <v>16581</v>
      </c>
      <c r="B1579" s="85" t="s">
        <v>16579</v>
      </c>
      <c r="C1579" s="87" t="s">
        <v>149</v>
      </c>
      <c r="D1579" s="84" t="s">
        <v>16519</v>
      </c>
      <c r="E1579" s="86">
        <v>6000</v>
      </c>
      <c r="F1579" s="85" t="s">
        <v>16580</v>
      </c>
    </row>
    <row r="1580" spans="1:6" ht="38.25" x14ac:dyDescent="0.2">
      <c r="A1580" s="86" t="s">
        <v>16583</v>
      </c>
      <c r="B1580" s="85" t="s">
        <v>16582</v>
      </c>
      <c r="C1580" s="87" t="s">
        <v>151</v>
      </c>
      <c r="D1580" s="84" t="s">
        <v>16519</v>
      </c>
      <c r="E1580" s="86">
        <v>1260</v>
      </c>
      <c r="F1580" s="85" t="s">
        <v>14567</v>
      </c>
    </row>
    <row r="1581" spans="1:6" ht="38.25" x14ac:dyDescent="0.2">
      <c r="A1581" s="86" t="s">
        <v>16585</v>
      </c>
      <c r="B1581" s="85" t="s">
        <v>16584</v>
      </c>
      <c r="C1581" s="87" t="s">
        <v>151</v>
      </c>
      <c r="D1581" s="84" t="s">
        <v>16519</v>
      </c>
      <c r="E1581" s="86">
        <v>3326.4</v>
      </c>
      <c r="F1581" s="85" t="s">
        <v>14567</v>
      </c>
    </row>
    <row r="1582" spans="1:6" ht="38.25" x14ac:dyDescent="0.2">
      <c r="A1582" s="86" t="s">
        <v>16587</v>
      </c>
      <c r="B1582" s="85" t="s">
        <v>16586</v>
      </c>
      <c r="C1582" s="87" t="s">
        <v>151</v>
      </c>
      <c r="D1582" s="84" t="s">
        <v>16519</v>
      </c>
      <c r="E1582" s="86">
        <v>2500</v>
      </c>
      <c r="F1582" s="85" t="s">
        <v>14527</v>
      </c>
    </row>
    <row r="1583" spans="1:6" ht="38.25" x14ac:dyDescent="0.2">
      <c r="A1583" s="86" t="s">
        <v>16589</v>
      </c>
      <c r="B1583" s="85" t="s">
        <v>16588</v>
      </c>
      <c r="C1583" s="87" t="s">
        <v>151</v>
      </c>
      <c r="D1583" s="84" t="s">
        <v>16519</v>
      </c>
      <c r="E1583" s="86">
        <v>6600</v>
      </c>
      <c r="F1583" s="85" t="s">
        <v>14527</v>
      </c>
    </row>
    <row r="1584" spans="1:6" ht="89.25" x14ac:dyDescent="0.2">
      <c r="A1584" s="86" t="s">
        <v>16592</v>
      </c>
      <c r="B1584" s="85" t="s">
        <v>16590</v>
      </c>
      <c r="C1584" s="87" t="s">
        <v>149</v>
      </c>
      <c r="D1584" s="84" t="s">
        <v>16519</v>
      </c>
      <c r="E1584" s="86">
        <v>10000</v>
      </c>
      <c r="F1584" s="85" t="s">
        <v>16591</v>
      </c>
    </row>
    <row r="1585" spans="1:6" ht="89.25" x14ac:dyDescent="0.2">
      <c r="A1585" s="86" t="s">
        <v>16594</v>
      </c>
      <c r="B1585" s="85" t="s">
        <v>16593</v>
      </c>
      <c r="C1585" s="87" t="s">
        <v>149</v>
      </c>
      <c r="D1585" s="84" t="s">
        <v>16519</v>
      </c>
      <c r="E1585" s="86">
        <v>9600</v>
      </c>
      <c r="F1585" s="85" t="s">
        <v>16591</v>
      </c>
    </row>
    <row r="1586" spans="1:6" ht="89.25" x14ac:dyDescent="0.2">
      <c r="A1586" s="86" t="s">
        <v>16596</v>
      </c>
      <c r="B1586" s="85" t="s">
        <v>16595</v>
      </c>
      <c r="C1586" s="87" t="s">
        <v>149</v>
      </c>
      <c r="D1586" s="84" t="s">
        <v>16519</v>
      </c>
      <c r="E1586" s="86">
        <v>9400</v>
      </c>
      <c r="F1586" s="85" t="s">
        <v>16591</v>
      </c>
    </row>
    <row r="1587" spans="1:6" ht="89.25" x14ac:dyDescent="0.2">
      <c r="A1587" s="86" t="s">
        <v>16598</v>
      </c>
      <c r="B1587" s="85" t="s">
        <v>16597</v>
      </c>
      <c r="C1587" s="87" t="s">
        <v>149</v>
      </c>
      <c r="D1587" s="84" t="s">
        <v>16519</v>
      </c>
      <c r="E1587" s="86">
        <v>9100</v>
      </c>
      <c r="F1587" s="85" t="s">
        <v>16591</v>
      </c>
    </row>
    <row r="1588" spans="1:6" ht="89.25" x14ac:dyDescent="0.2">
      <c r="A1588" s="86" t="s">
        <v>16600</v>
      </c>
      <c r="B1588" s="85" t="s">
        <v>16599</v>
      </c>
      <c r="C1588" s="87" t="s">
        <v>149</v>
      </c>
      <c r="D1588" s="84" t="s">
        <v>16519</v>
      </c>
      <c r="E1588" s="86">
        <v>8800</v>
      </c>
      <c r="F1588" s="85" t="s">
        <v>16591</v>
      </c>
    </row>
    <row r="1589" spans="1:6" ht="38.25" x14ac:dyDescent="0.2">
      <c r="A1589" s="86" t="s">
        <v>16602</v>
      </c>
      <c r="B1589" s="85" t="s">
        <v>16601</v>
      </c>
      <c r="C1589" s="87" t="s">
        <v>151</v>
      </c>
      <c r="D1589" s="84" t="s">
        <v>16519</v>
      </c>
      <c r="E1589" s="86">
        <v>2100</v>
      </c>
      <c r="F1589" s="85" t="s">
        <v>14567</v>
      </c>
    </row>
    <row r="1590" spans="1:6" ht="38.25" x14ac:dyDescent="0.2">
      <c r="A1590" s="86" t="s">
        <v>16604</v>
      </c>
      <c r="B1590" s="85" t="s">
        <v>16603</v>
      </c>
      <c r="C1590" s="87" t="s">
        <v>151</v>
      </c>
      <c r="D1590" s="84" t="s">
        <v>16519</v>
      </c>
      <c r="E1590" s="86">
        <v>5544</v>
      </c>
      <c r="F1590" s="85" t="s">
        <v>14567</v>
      </c>
    </row>
    <row r="1591" spans="1:6" ht="38.25" x14ac:dyDescent="0.2">
      <c r="A1591" s="86" t="s">
        <v>16606</v>
      </c>
      <c r="B1591" s="85" t="s">
        <v>16605</v>
      </c>
      <c r="C1591" s="87" t="s">
        <v>151</v>
      </c>
      <c r="D1591" s="84" t="s">
        <v>16519</v>
      </c>
      <c r="E1591" s="86">
        <v>2500</v>
      </c>
      <c r="F1591" s="85" t="s">
        <v>14527</v>
      </c>
    </row>
    <row r="1592" spans="1:6" ht="38.25" x14ac:dyDescent="0.2">
      <c r="A1592" s="86" t="s">
        <v>16608</v>
      </c>
      <c r="B1592" s="85" t="s">
        <v>16607</v>
      </c>
      <c r="C1592" s="87" t="s">
        <v>151</v>
      </c>
      <c r="D1592" s="84" t="s">
        <v>16519</v>
      </c>
      <c r="E1592" s="86">
        <v>6600</v>
      </c>
      <c r="F1592" s="85" t="s">
        <v>14527</v>
      </c>
    </row>
    <row r="1593" spans="1:6" ht="76.5" x14ac:dyDescent="0.2">
      <c r="A1593" s="86" t="s">
        <v>16611</v>
      </c>
      <c r="B1593" s="85" t="s">
        <v>16609</v>
      </c>
      <c r="C1593" s="87" t="s">
        <v>149</v>
      </c>
      <c r="D1593" s="84" t="s">
        <v>16519</v>
      </c>
      <c r="E1593" s="86">
        <v>6189</v>
      </c>
      <c r="F1593" s="85" t="s">
        <v>16610</v>
      </c>
    </row>
    <row r="1594" spans="1:6" ht="38.25" x14ac:dyDescent="0.2">
      <c r="A1594" s="86" t="s">
        <v>16613</v>
      </c>
      <c r="B1594" s="85" t="s">
        <v>16612</v>
      </c>
      <c r="C1594" s="87" t="s">
        <v>151</v>
      </c>
      <c r="D1594" s="84" t="s">
        <v>16519</v>
      </c>
      <c r="E1594" s="86">
        <v>2441</v>
      </c>
      <c r="F1594" s="85" t="s">
        <v>14567</v>
      </c>
    </row>
    <row r="1595" spans="1:6" ht="38.25" x14ac:dyDescent="0.2">
      <c r="A1595" s="86" t="s">
        <v>16615</v>
      </c>
      <c r="B1595" s="85" t="s">
        <v>16614</v>
      </c>
      <c r="C1595" s="87" t="s">
        <v>151</v>
      </c>
      <c r="D1595" s="84" t="s">
        <v>16519</v>
      </c>
      <c r="E1595" s="86">
        <v>6444.24</v>
      </c>
      <c r="F1595" s="85" t="s">
        <v>14567</v>
      </c>
    </row>
    <row r="1596" spans="1:6" ht="38.25" x14ac:dyDescent="0.2">
      <c r="A1596" s="86" t="s">
        <v>16617</v>
      </c>
      <c r="B1596" s="85" t="s">
        <v>16616</v>
      </c>
      <c r="C1596" s="87" t="s">
        <v>151</v>
      </c>
      <c r="D1596" s="84" t="s">
        <v>16519</v>
      </c>
      <c r="E1596" s="86">
        <v>4844</v>
      </c>
      <c r="F1596" s="85" t="s">
        <v>14527</v>
      </c>
    </row>
    <row r="1597" spans="1:6" ht="38.25" x14ac:dyDescent="0.2">
      <c r="A1597" s="86" t="s">
        <v>16620</v>
      </c>
      <c r="B1597" s="85" t="s">
        <v>16618</v>
      </c>
      <c r="C1597" s="87" t="s">
        <v>151</v>
      </c>
      <c r="D1597" s="84" t="s">
        <v>16519</v>
      </c>
      <c r="E1597" s="86">
        <v>807</v>
      </c>
      <c r="F1597" s="85" t="s">
        <v>16619</v>
      </c>
    </row>
    <row r="1598" spans="1:6" ht="38.25" x14ac:dyDescent="0.2">
      <c r="A1598" s="86" t="s">
        <v>16622</v>
      </c>
      <c r="B1598" s="85" t="s">
        <v>16621</v>
      </c>
      <c r="C1598" s="87" t="s">
        <v>151</v>
      </c>
      <c r="D1598" s="84" t="s">
        <v>16519</v>
      </c>
      <c r="E1598" s="86">
        <v>12788.16</v>
      </c>
      <c r="F1598" s="85" t="s">
        <v>14527</v>
      </c>
    </row>
    <row r="1599" spans="1:6" ht="38.25" x14ac:dyDescent="0.2">
      <c r="A1599" s="86" t="s">
        <v>16625</v>
      </c>
      <c r="B1599" s="85" t="s">
        <v>16623</v>
      </c>
      <c r="C1599" s="87" t="s">
        <v>149</v>
      </c>
      <c r="D1599" s="84" t="s">
        <v>16519</v>
      </c>
      <c r="E1599" s="86">
        <v>9902.4</v>
      </c>
      <c r="F1599" s="85" t="s">
        <v>16624</v>
      </c>
    </row>
    <row r="1600" spans="1:6" ht="38.25" x14ac:dyDescent="0.2">
      <c r="A1600" s="86" t="s">
        <v>16627</v>
      </c>
      <c r="B1600" s="85" t="s">
        <v>16626</v>
      </c>
      <c r="C1600" s="87" t="s">
        <v>149</v>
      </c>
      <c r="D1600" s="84" t="s">
        <v>16519</v>
      </c>
      <c r="E1600" s="86">
        <v>9696.1</v>
      </c>
      <c r="F1600" s="85" t="s">
        <v>16624</v>
      </c>
    </row>
    <row r="1601" spans="1:6" ht="38.25" x14ac:dyDescent="0.2">
      <c r="A1601" s="86" t="s">
        <v>16629</v>
      </c>
      <c r="B1601" s="85" t="s">
        <v>16628</v>
      </c>
      <c r="C1601" s="87" t="s">
        <v>149</v>
      </c>
      <c r="D1601" s="84" t="s">
        <v>16519</v>
      </c>
      <c r="E1601" s="86">
        <v>9386.65</v>
      </c>
      <c r="F1601" s="85" t="s">
        <v>16624</v>
      </c>
    </row>
    <row r="1602" spans="1:6" ht="38.25" x14ac:dyDescent="0.2">
      <c r="A1602" s="86" t="s">
        <v>16631</v>
      </c>
      <c r="B1602" s="85" t="s">
        <v>16630</v>
      </c>
      <c r="C1602" s="87" t="s">
        <v>149</v>
      </c>
      <c r="D1602" s="84" t="s">
        <v>16519</v>
      </c>
      <c r="E1602" s="86">
        <v>9077.2000000000007</v>
      </c>
      <c r="F1602" s="85" t="s">
        <v>16624</v>
      </c>
    </row>
    <row r="1603" spans="1:6" ht="38.25" x14ac:dyDescent="0.2">
      <c r="A1603" s="86" t="s">
        <v>16633</v>
      </c>
      <c r="B1603" s="85" t="s">
        <v>16632</v>
      </c>
      <c r="C1603" s="87" t="s">
        <v>149</v>
      </c>
      <c r="D1603" s="84" t="s">
        <v>16519</v>
      </c>
      <c r="E1603" s="86">
        <v>10315</v>
      </c>
      <c r="F1603" s="85" t="s">
        <v>16624</v>
      </c>
    </row>
    <row r="1604" spans="1:6" ht="38.25" x14ac:dyDescent="0.2">
      <c r="A1604" s="86" t="s">
        <v>16635</v>
      </c>
      <c r="B1604" s="85" t="s">
        <v>16634</v>
      </c>
      <c r="C1604" s="87" t="s">
        <v>151</v>
      </c>
      <c r="D1604" s="84" t="s">
        <v>16519</v>
      </c>
      <c r="E1604" s="86">
        <v>4069</v>
      </c>
      <c r="F1604" s="85" t="s">
        <v>14567</v>
      </c>
    </row>
    <row r="1605" spans="1:6" ht="51" x14ac:dyDescent="0.2">
      <c r="A1605" s="86" t="s">
        <v>16637</v>
      </c>
      <c r="B1605" s="85" t="s">
        <v>16636</v>
      </c>
      <c r="C1605" s="87" t="s">
        <v>151</v>
      </c>
      <c r="D1605" s="84" t="s">
        <v>16519</v>
      </c>
      <c r="E1605" s="86">
        <v>678</v>
      </c>
      <c r="F1605" s="85" t="s">
        <v>15009</v>
      </c>
    </row>
    <row r="1606" spans="1:6" ht="38.25" x14ac:dyDescent="0.2">
      <c r="A1606" s="86" t="s">
        <v>16639</v>
      </c>
      <c r="B1606" s="85" t="s">
        <v>16638</v>
      </c>
      <c r="C1606" s="87" t="s">
        <v>151</v>
      </c>
      <c r="D1606" s="84" t="s">
        <v>16519</v>
      </c>
      <c r="E1606" s="86">
        <v>10742.16</v>
      </c>
      <c r="F1606" s="85" t="s">
        <v>14567</v>
      </c>
    </row>
    <row r="1607" spans="1:6" ht="38.25" x14ac:dyDescent="0.2">
      <c r="A1607" s="86" t="s">
        <v>16641</v>
      </c>
      <c r="B1607" s="85" t="s">
        <v>16640</v>
      </c>
      <c r="C1607" s="87" t="s">
        <v>151</v>
      </c>
      <c r="D1607" s="84" t="s">
        <v>16519</v>
      </c>
      <c r="E1607" s="86">
        <v>4844</v>
      </c>
      <c r="F1607" s="85" t="s">
        <v>14527</v>
      </c>
    </row>
    <row r="1608" spans="1:6" ht="38.25" x14ac:dyDescent="0.2">
      <c r="A1608" s="86" t="s">
        <v>16643</v>
      </c>
      <c r="B1608" s="85" t="s">
        <v>16642</v>
      </c>
      <c r="C1608" s="87" t="s">
        <v>151</v>
      </c>
      <c r="D1608" s="84" t="s">
        <v>16519</v>
      </c>
      <c r="E1608" s="86">
        <v>807</v>
      </c>
      <c r="F1608" s="85" t="s">
        <v>16619</v>
      </c>
    </row>
    <row r="1609" spans="1:6" ht="38.25" x14ac:dyDescent="0.2">
      <c r="A1609" s="86" t="s">
        <v>16645</v>
      </c>
      <c r="B1609" s="85" t="s">
        <v>16644</v>
      </c>
      <c r="C1609" s="87" t="s">
        <v>151</v>
      </c>
      <c r="D1609" s="84" t="s">
        <v>16519</v>
      </c>
      <c r="E1609" s="86">
        <v>12788.16</v>
      </c>
      <c r="F1609" s="85" t="s">
        <v>14527</v>
      </c>
    </row>
    <row r="1610" spans="1:6" ht="76.5" x14ac:dyDescent="0.2">
      <c r="A1610" s="86" t="s">
        <v>16648</v>
      </c>
      <c r="B1610" s="85" t="s">
        <v>16646</v>
      </c>
      <c r="C1610" s="87" t="s">
        <v>149</v>
      </c>
      <c r="D1610" s="84" t="s">
        <v>16519</v>
      </c>
      <c r="E1610" s="86">
        <v>1995</v>
      </c>
      <c r="F1610" s="85" t="s">
        <v>16647</v>
      </c>
    </row>
    <row r="1611" spans="1:6" ht="38.25" x14ac:dyDescent="0.2">
      <c r="A1611" s="86" t="s">
        <v>16650</v>
      </c>
      <c r="B1611" s="85" t="s">
        <v>16649</v>
      </c>
      <c r="C1611" s="87" t="s">
        <v>151</v>
      </c>
      <c r="D1611" s="84" t="s">
        <v>16519</v>
      </c>
      <c r="E1611" s="86">
        <v>419</v>
      </c>
      <c r="F1611" s="85" t="s">
        <v>14567</v>
      </c>
    </row>
    <row r="1612" spans="1:6" ht="38.25" x14ac:dyDescent="0.2">
      <c r="A1612" s="86" t="s">
        <v>16652</v>
      </c>
      <c r="B1612" s="85" t="s">
        <v>16651</v>
      </c>
      <c r="C1612" s="87" t="s">
        <v>151</v>
      </c>
      <c r="D1612" s="84" t="s">
        <v>16519</v>
      </c>
      <c r="E1612" s="86">
        <v>1106.1600000000001</v>
      </c>
      <c r="F1612" s="85" t="s">
        <v>14567</v>
      </c>
    </row>
    <row r="1613" spans="1:6" ht="38.25" x14ac:dyDescent="0.2">
      <c r="A1613" s="86" t="s">
        <v>16654</v>
      </c>
      <c r="B1613" s="85" t="s">
        <v>16653</v>
      </c>
      <c r="C1613" s="87" t="s">
        <v>151</v>
      </c>
      <c r="D1613" s="84" t="s">
        <v>16519</v>
      </c>
      <c r="E1613" s="86">
        <v>831</v>
      </c>
      <c r="F1613" s="85" t="s">
        <v>14527</v>
      </c>
    </row>
    <row r="1614" spans="1:6" ht="38.25" x14ac:dyDescent="0.2">
      <c r="A1614" s="86" t="s">
        <v>16656</v>
      </c>
      <c r="B1614" s="85" t="s">
        <v>16655</v>
      </c>
      <c r="C1614" s="87" t="s">
        <v>151</v>
      </c>
      <c r="D1614" s="84" t="s">
        <v>16519</v>
      </c>
      <c r="E1614" s="86">
        <v>2193.84</v>
      </c>
      <c r="F1614" s="85" t="s">
        <v>14527</v>
      </c>
    </row>
    <row r="1615" spans="1:6" ht="51" x14ac:dyDescent="0.2">
      <c r="A1615" s="86" t="s">
        <v>16659</v>
      </c>
      <c r="B1615" s="85" t="s">
        <v>16657</v>
      </c>
      <c r="C1615" s="87" t="s">
        <v>149</v>
      </c>
      <c r="D1615" s="84" t="s">
        <v>16519</v>
      </c>
      <c r="E1615" s="86">
        <v>3325</v>
      </c>
      <c r="F1615" s="85" t="s">
        <v>16658</v>
      </c>
    </row>
    <row r="1616" spans="1:6" ht="51" x14ac:dyDescent="0.2">
      <c r="A1616" s="86" t="s">
        <v>16661</v>
      </c>
      <c r="B1616" s="85" t="s">
        <v>16660</v>
      </c>
      <c r="C1616" s="87" t="s">
        <v>149</v>
      </c>
      <c r="D1616" s="84" t="s">
        <v>16519</v>
      </c>
      <c r="E1616" s="86">
        <v>3192</v>
      </c>
      <c r="F1616" s="85" t="s">
        <v>16658</v>
      </c>
    </row>
    <row r="1617" spans="1:6" ht="51" x14ac:dyDescent="0.2">
      <c r="A1617" s="86" t="s">
        <v>16663</v>
      </c>
      <c r="B1617" s="85" t="s">
        <v>16662</v>
      </c>
      <c r="C1617" s="87" t="s">
        <v>149</v>
      </c>
      <c r="D1617" s="84" t="s">
        <v>16519</v>
      </c>
      <c r="E1617" s="86">
        <v>3125.5</v>
      </c>
      <c r="F1617" s="85" t="s">
        <v>16658</v>
      </c>
    </row>
    <row r="1618" spans="1:6" ht="51" x14ac:dyDescent="0.2">
      <c r="A1618" s="86" t="s">
        <v>16665</v>
      </c>
      <c r="B1618" s="85" t="s">
        <v>16664</v>
      </c>
      <c r="C1618" s="87" t="s">
        <v>149</v>
      </c>
      <c r="D1618" s="84" t="s">
        <v>16519</v>
      </c>
      <c r="E1618" s="86">
        <v>3025.75</v>
      </c>
      <c r="F1618" s="85" t="s">
        <v>16658</v>
      </c>
    </row>
    <row r="1619" spans="1:6" ht="51" x14ac:dyDescent="0.2">
      <c r="A1619" s="86" t="s">
        <v>16667</v>
      </c>
      <c r="B1619" s="85" t="s">
        <v>16666</v>
      </c>
      <c r="C1619" s="87" t="s">
        <v>149</v>
      </c>
      <c r="D1619" s="84" t="s">
        <v>16519</v>
      </c>
      <c r="E1619" s="86">
        <v>2926</v>
      </c>
      <c r="F1619" s="85" t="s">
        <v>16658</v>
      </c>
    </row>
    <row r="1620" spans="1:6" ht="25.5" x14ac:dyDescent="0.2">
      <c r="A1620" s="86" t="s">
        <v>16669</v>
      </c>
      <c r="B1620" s="85" t="s">
        <v>16668</v>
      </c>
      <c r="C1620" s="87" t="s">
        <v>151</v>
      </c>
      <c r="D1620" s="84" t="s">
        <v>16519</v>
      </c>
      <c r="E1620" s="86">
        <v>699</v>
      </c>
      <c r="F1620" s="85" t="s">
        <v>14567</v>
      </c>
    </row>
    <row r="1621" spans="1:6" ht="25.5" x14ac:dyDescent="0.2">
      <c r="A1621" s="86" t="s">
        <v>16671</v>
      </c>
      <c r="B1621" s="85" t="s">
        <v>16670</v>
      </c>
      <c r="C1621" s="87" t="s">
        <v>151</v>
      </c>
      <c r="D1621" s="84" t="s">
        <v>16519</v>
      </c>
      <c r="E1621" s="86">
        <v>1845.36</v>
      </c>
      <c r="F1621" s="85" t="s">
        <v>14567</v>
      </c>
    </row>
    <row r="1622" spans="1:6" ht="38.25" x14ac:dyDescent="0.2">
      <c r="A1622" s="86" t="s">
        <v>16673</v>
      </c>
      <c r="B1622" s="85" t="s">
        <v>16672</v>
      </c>
      <c r="C1622" s="87" t="s">
        <v>151</v>
      </c>
      <c r="D1622" s="84" t="s">
        <v>16519</v>
      </c>
      <c r="E1622" s="86">
        <v>831</v>
      </c>
      <c r="F1622" s="85" t="s">
        <v>14527</v>
      </c>
    </row>
    <row r="1623" spans="1:6" ht="38.25" x14ac:dyDescent="0.2">
      <c r="A1623" s="86" t="s">
        <v>16675</v>
      </c>
      <c r="B1623" s="85" t="s">
        <v>16674</v>
      </c>
      <c r="C1623" s="87" t="s">
        <v>151</v>
      </c>
      <c r="D1623" s="84" t="s">
        <v>16519</v>
      </c>
      <c r="E1623" s="86">
        <v>2193.84</v>
      </c>
      <c r="F1623" s="85" t="s">
        <v>14527</v>
      </c>
    </row>
    <row r="1624" spans="1:6" ht="25.5" x14ac:dyDescent="0.2">
      <c r="A1624" s="86" t="s">
        <v>16677</v>
      </c>
      <c r="B1624" s="85" t="s">
        <v>16676</v>
      </c>
      <c r="C1624" s="87" t="s">
        <v>151</v>
      </c>
      <c r="D1624" s="84" t="s">
        <v>16519</v>
      </c>
      <c r="E1624" s="86">
        <v>504</v>
      </c>
      <c r="F1624" s="85" t="s">
        <v>14567</v>
      </c>
    </row>
    <row r="1625" spans="1:6" ht="38.25" x14ac:dyDescent="0.2">
      <c r="A1625" s="86" t="s">
        <v>16679</v>
      </c>
      <c r="B1625" s="85" t="s">
        <v>16678</v>
      </c>
      <c r="C1625" s="87" t="s">
        <v>151</v>
      </c>
      <c r="D1625" s="84" t="s">
        <v>16519</v>
      </c>
      <c r="E1625" s="86">
        <v>1000</v>
      </c>
      <c r="F1625" s="85" t="s">
        <v>14527</v>
      </c>
    </row>
    <row r="1626" spans="1:6" ht="25.5" x14ac:dyDescent="0.2">
      <c r="A1626" s="86" t="s">
        <v>16681</v>
      </c>
      <c r="B1626" s="85" t="s">
        <v>16680</v>
      </c>
      <c r="C1626" s="87" t="s">
        <v>151</v>
      </c>
      <c r="D1626" s="84" t="s">
        <v>16519</v>
      </c>
      <c r="E1626" s="86">
        <v>840</v>
      </c>
      <c r="F1626" s="85" t="s">
        <v>14567</v>
      </c>
    </row>
    <row r="1627" spans="1:6" ht="25.5" x14ac:dyDescent="0.2">
      <c r="A1627" s="86" t="s">
        <v>16683</v>
      </c>
      <c r="B1627" s="85" t="s">
        <v>16682</v>
      </c>
      <c r="C1627" s="87" t="s">
        <v>151</v>
      </c>
      <c r="D1627" s="84" t="s">
        <v>16519</v>
      </c>
      <c r="E1627" s="86">
        <v>1000</v>
      </c>
      <c r="F1627" s="85" t="s">
        <v>14527</v>
      </c>
    </row>
    <row r="1628" spans="1:6" ht="51" x14ac:dyDescent="0.2">
      <c r="A1628" s="86" t="s">
        <v>16686</v>
      </c>
      <c r="B1628" s="85" t="s">
        <v>16684</v>
      </c>
      <c r="C1628" s="87" t="s">
        <v>149</v>
      </c>
      <c r="D1628" s="84" t="s">
        <v>16519</v>
      </c>
      <c r="E1628" s="86">
        <v>12000</v>
      </c>
      <c r="F1628" s="85" t="s">
        <v>16685</v>
      </c>
    </row>
    <row r="1629" spans="1:6" ht="38.25" x14ac:dyDescent="0.2">
      <c r="A1629" s="86" t="s">
        <v>16688</v>
      </c>
      <c r="B1629" s="85" t="s">
        <v>16687</v>
      </c>
      <c r="C1629" s="87" t="s">
        <v>151</v>
      </c>
      <c r="D1629" s="84" t="s">
        <v>16519</v>
      </c>
      <c r="E1629" s="86">
        <v>2520</v>
      </c>
      <c r="F1629" s="85" t="s">
        <v>14567</v>
      </c>
    </row>
    <row r="1630" spans="1:6" ht="38.25" x14ac:dyDescent="0.2">
      <c r="A1630" s="86" t="s">
        <v>16690</v>
      </c>
      <c r="B1630" s="85" t="s">
        <v>16689</v>
      </c>
      <c r="C1630" s="87" t="s">
        <v>151</v>
      </c>
      <c r="D1630" s="84" t="s">
        <v>16519</v>
      </c>
      <c r="E1630" s="86">
        <v>6652.8</v>
      </c>
      <c r="F1630" s="85" t="s">
        <v>14567</v>
      </c>
    </row>
    <row r="1631" spans="1:6" ht="38.25" x14ac:dyDescent="0.2">
      <c r="A1631" s="86" t="s">
        <v>16692</v>
      </c>
      <c r="B1631" s="85" t="s">
        <v>16691</v>
      </c>
      <c r="C1631" s="87" t="s">
        <v>151</v>
      </c>
      <c r="D1631" s="84" t="s">
        <v>16519</v>
      </c>
      <c r="E1631" s="86">
        <v>5000</v>
      </c>
      <c r="F1631" s="85" t="s">
        <v>14527</v>
      </c>
    </row>
    <row r="1632" spans="1:6" ht="38.25" x14ac:dyDescent="0.2">
      <c r="A1632" s="86" t="s">
        <v>16694</v>
      </c>
      <c r="B1632" s="85" t="s">
        <v>16693</v>
      </c>
      <c r="C1632" s="87" t="s">
        <v>151</v>
      </c>
      <c r="D1632" s="84" t="s">
        <v>16519</v>
      </c>
      <c r="E1632" s="86">
        <v>13200</v>
      </c>
      <c r="F1632" s="85" t="s">
        <v>14527</v>
      </c>
    </row>
    <row r="1633" spans="1:6" ht="25.5" x14ac:dyDescent="0.2">
      <c r="A1633" s="86" t="s">
        <v>16696</v>
      </c>
      <c r="B1633" s="85" t="s">
        <v>16695</v>
      </c>
      <c r="C1633" s="87" t="s">
        <v>149</v>
      </c>
      <c r="D1633" s="84" t="s">
        <v>16519</v>
      </c>
      <c r="E1633" s="86">
        <v>20000</v>
      </c>
      <c r="F1633" s="85" t="s">
        <v>14985</v>
      </c>
    </row>
    <row r="1634" spans="1:6" ht="25.5" x14ac:dyDescent="0.2">
      <c r="A1634" s="86" t="s">
        <v>16698</v>
      </c>
      <c r="B1634" s="85" t="s">
        <v>16697</v>
      </c>
      <c r="C1634" s="87" t="s">
        <v>149</v>
      </c>
      <c r="D1634" s="84" t="s">
        <v>16519</v>
      </c>
      <c r="E1634" s="86">
        <v>19200</v>
      </c>
      <c r="F1634" s="85" t="s">
        <v>14985</v>
      </c>
    </row>
    <row r="1635" spans="1:6" ht="25.5" x14ac:dyDescent="0.2">
      <c r="A1635" s="86" t="s">
        <v>16700</v>
      </c>
      <c r="B1635" s="85" t="s">
        <v>16699</v>
      </c>
      <c r="C1635" s="87" t="s">
        <v>149</v>
      </c>
      <c r="D1635" s="84" t="s">
        <v>16519</v>
      </c>
      <c r="E1635" s="86">
        <v>18800</v>
      </c>
      <c r="F1635" s="85" t="s">
        <v>14985</v>
      </c>
    </row>
    <row r="1636" spans="1:6" ht="25.5" x14ac:dyDescent="0.2">
      <c r="A1636" s="86" t="s">
        <v>16702</v>
      </c>
      <c r="B1636" s="85" t="s">
        <v>16701</v>
      </c>
      <c r="C1636" s="87" t="s">
        <v>149</v>
      </c>
      <c r="D1636" s="84" t="s">
        <v>16519</v>
      </c>
      <c r="E1636" s="86">
        <v>18200</v>
      </c>
      <c r="F1636" s="85" t="s">
        <v>14985</v>
      </c>
    </row>
    <row r="1637" spans="1:6" ht="25.5" x14ac:dyDescent="0.2">
      <c r="A1637" s="86" t="s">
        <v>16704</v>
      </c>
      <c r="B1637" s="85" t="s">
        <v>16703</v>
      </c>
      <c r="C1637" s="87" t="s">
        <v>149</v>
      </c>
      <c r="D1637" s="84" t="s">
        <v>16519</v>
      </c>
      <c r="E1637" s="86">
        <v>17600</v>
      </c>
      <c r="F1637" s="85" t="s">
        <v>14985</v>
      </c>
    </row>
    <row r="1638" spans="1:6" ht="38.25" x14ac:dyDescent="0.2">
      <c r="A1638" s="86" t="s">
        <v>16706</v>
      </c>
      <c r="B1638" s="85" t="s">
        <v>16705</v>
      </c>
      <c r="C1638" s="87" t="s">
        <v>151</v>
      </c>
      <c r="D1638" s="84" t="s">
        <v>16519</v>
      </c>
      <c r="E1638" s="86">
        <v>4200</v>
      </c>
      <c r="F1638" s="85" t="s">
        <v>14567</v>
      </c>
    </row>
    <row r="1639" spans="1:6" ht="38.25" x14ac:dyDescent="0.2">
      <c r="A1639" s="86" t="s">
        <v>16708</v>
      </c>
      <c r="B1639" s="85" t="s">
        <v>16707</v>
      </c>
      <c r="C1639" s="87" t="s">
        <v>151</v>
      </c>
      <c r="D1639" s="84" t="s">
        <v>16519</v>
      </c>
      <c r="E1639" s="86">
        <v>11088</v>
      </c>
      <c r="F1639" s="85" t="s">
        <v>14567</v>
      </c>
    </row>
    <row r="1640" spans="1:6" ht="38.25" x14ac:dyDescent="0.2">
      <c r="A1640" s="86" t="s">
        <v>16710</v>
      </c>
      <c r="B1640" s="85" t="s">
        <v>16709</v>
      </c>
      <c r="C1640" s="87" t="s">
        <v>151</v>
      </c>
      <c r="D1640" s="84" t="s">
        <v>16519</v>
      </c>
      <c r="E1640" s="86">
        <v>5000</v>
      </c>
      <c r="F1640" s="85" t="s">
        <v>14527</v>
      </c>
    </row>
    <row r="1641" spans="1:6" ht="38.25" x14ac:dyDescent="0.2">
      <c r="A1641" s="86" t="s">
        <v>16712</v>
      </c>
      <c r="B1641" s="85" t="s">
        <v>16711</v>
      </c>
      <c r="C1641" s="87" t="s">
        <v>151</v>
      </c>
      <c r="D1641" s="84" t="s">
        <v>16519</v>
      </c>
      <c r="E1641" s="86">
        <v>13200</v>
      </c>
      <c r="F1641" s="85" t="s">
        <v>14527</v>
      </c>
    </row>
    <row r="1642" spans="1:6" ht="140.25" x14ac:dyDescent="0.2">
      <c r="A1642" s="86" t="s">
        <v>16715</v>
      </c>
      <c r="B1642" s="85" t="s">
        <v>16713</v>
      </c>
      <c r="C1642" s="87" t="s">
        <v>149</v>
      </c>
      <c r="D1642" s="84" t="s">
        <v>16519</v>
      </c>
      <c r="E1642" s="86">
        <v>11625</v>
      </c>
      <c r="F1642" s="85" t="s">
        <v>16714</v>
      </c>
    </row>
    <row r="1643" spans="1:6" ht="38.25" x14ac:dyDescent="0.2">
      <c r="A1643" s="86" t="s">
        <v>16613</v>
      </c>
      <c r="B1643" s="85" t="s">
        <v>16612</v>
      </c>
      <c r="C1643" s="87" t="s">
        <v>151</v>
      </c>
      <c r="D1643" s="84" t="s">
        <v>16519</v>
      </c>
      <c r="E1643" s="86">
        <v>2441</v>
      </c>
      <c r="F1643" s="85" t="s">
        <v>14567</v>
      </c>
    </row>
    <row r="1644" spans="1:6" ht="38.25" x14ac:dyDescent="0.2">
      <c r="A1644" s="86" t="s">
        <v>16615</v>
      </c>
      <c r="B1644" s="85" t="s">
        <v>16614</v>
      </c>
      <c r="C1644" s="87" t="s">
        <v>151</v>
      </c>
      <c r="D1644" s="84" t="s">
        <v>16519</v>
      </c>
      <c r="E1644" s="86">
        <v>6444.24</v>
      </c>
      <c r="F1644" s="85" t="s">
        <v>14567</v>
      </c>
    </row>
    <row r="1645" spans="1:6" ht="38.25" x14ac:dyDescent="0.2">
      <c r="A1645" s="86" t="s">
        <v>16617</v>
      </c>
      <c r="B1645" s="85" t="s">
        <v>16616</v>
      </c>
      <c r="C1645" s="87" t="s">
        <v>151</v>
      </c>
      <c r="D1645" s="84" t="s">
        <v>16519</v>
      </c>
      <c r="E1645" s="86">
        <v>4844</v>
      </c>
      <c r="F1645" s="85" t="s">
        <v>14527</v>
      </c>
    </row>
    <row r="1646" spans="1:6" ht="38.25" x14ac:dyDescent="0.2">
      <c r="A1646" s="86" t="s">
        <v>16622</v>
      </c>
      <c r="B1646" s="85" t="s">
        <v>16621</v>
      </c>
      <c r="C1646" s="87" t="s">
        <v>151</v>
      </c>
      <c r="D1646" s="84" t="s">
        <v>16519</v>
      </c>
      <c r="E1646" s="86">
        <v>12788.16</v>
      </c>
      <c r="F1646" s="85" t="s">
        <v>14527</v>
      </c>
    </row>
    <row r="1647" spans="1:6" ht="114.75" x14ac:dyDescent="0.2">
      <c r="A1647" s="86" t="s">
        <v>16718</v>
      </c>
      <c r="B1647" s="85" t="s">
        <v>16716</v>
      </c>
      <c r="C1647" s="87" t="s">
        <v>149</v>
      </c>
      <c r="D1647" s="84" t="s">
        <v>16519</v>
      </c>
      <c r="E1647" s="86">
        <v>19375</v>
      </c>
      <c r="F1647" s="85" t="s">
        <v>16717</v>
      </c>
    </row>
    <row r="1648" spans="1:6" ht="114.75" x14ac:dyDescent="0.2">
      <c r="A1648" s="86" t="s">
        <v>16720</v>
      </c>
      <c r="B1648" s="85" t="s">
        <v>16719</v>
      </c>
      <c r="C1648" s="87" t="s">
        <v>149</v>
      </c>
      <c r="D1648" s="84" t="s">
        <v>16519</v>
      </c>
      <c r="E1648" s="86">
        <v>18600</v>
      </c>
      <c r="F1648" s="85" t="s">
        <v>16717</v>
      </c>
    </row>
    <row r="1649" spans="1:6" ht="114.75" x14ac:dyDescent="0.2">
      <c r="A1649" s="86" t="s">
        <v>16722</v>
      </c>
      <c r="B1649" s="85" t="s">
        <v>16721</v>
      </c>
      <c r="C1649" s="87" t="s">
        <v>149</v>
      </c>
      <c r="D1649" s="84" t="s">
        <v>16519</v>
      </c>
      <c r="E1649" s="86">
        <v>18212.5</v>
      </c>
      <c r="F1649" s="85" t="s">
        <v>16717</v>
      </c>
    </row>
    <row r="1650" spans="1:6" ht="114.75" x14ac:dyDescent="0.2">
      <c r="A1650" s="86" t="s">
        <v>16724</v>
      </c>
      <c r="B1650" s="85" t="s">
        <v>16723</v>
      </c>
      <c r="C1650" s="87" t="s">
        <v>149</v>
      </c>
      <c r="D1650" s="84" t="s">
        <v>16519</v>
      </c>
      <c r="E1650" s="86">
        <v>17631.25</v>
      </c>
      <c r="F1650" s="85" t="s">
        <v>16717</v>
      </c>
    </row>
    <row r="1651" spans="1:6" ht="114.75" x14ac:dyDescent="0.2">
      <c r="A1651" s="86" t="s">
        <v>16726</v>
      </c>
      <c r="B1651" s="85" t="s">
        <v>16725</v>
      </c>
      <c r="C1651" s="87" t="s">
        <v>149</v>
      </c>
      <c r="D1651" s="84" t="s">
        <v>16519</v>
      </c>
      <c r="E1651" s="86">
        <v>17050</v>
      </c>
      <c r="F1651" s="85" t="s">
        <v>16717</v>
      </c>
    </row>
    <row r="1652" spans="1:6" ht="38.25" x14ac:dyDescent="0.2">
      <c r="A1652" s="86" t="s">
        <v>16635</v>
      </c>
      <c r="B1652" s="85" t="s">
        <v>16634</v>
      </c>
      <c r="C1652" s="87" t="s">
        <v>151</v>
      </c>
      <c r="D1652" s="84" t="s">
        <v>16519</v>
      </c>
      <c r="E1652" s="86">
        <v>4069</v>
      </c>
      <c r="F1652" s="85" t="s">
        <v>14567</v>
      </c>
    </row>
    <row r="1653" spans="1:6" ht="38.25" x14ac:dyDescent="0.2">
      <c r="A1653" s="86" t="s">
        <v>16639</v>
      </c>
      <c r="B1653" s="85" t="s">
        <v>16638</v>
      </c>
      <c r="C1653" s="87" t="s">
        <v>151</v>
      </c>
      <c r="D1653" s="84" t="s">
        <v>16519</v>
      </c>
      <c r="E1653" s="86">
        <v>10742.16</v>
      </c>
      <c r="F1653" s="85" t="s">
        <v>14567</v>
      </c>
    </row>
    <row r="1654" spans="1:6" ht="38.25" x14ac:dyDescent="0.2">
      <c r="A1654" s="86" t="s">
        <v>16641</v>
      </c>
      <c r="B1654" s="85" t="s">
        <v>16640</v>
      </c>
      <c r="C1654" s="87" t="s">
        <v>151</v>
      </c>
      <c r="D1654" s="84" t="s">
        <v>16519</v>
      </c>
      <c r="E1654" s="86">
        <v>4844</v>
      </c>
      <c r="F1654" s="85" t="s">
        <v>14527</v>
      </c>
    </row>
    <row r="1655" spans="1:6" ht="38.25" x14ac:dyDescent="0.2">
      <c r="A1655" s="86" t="s">
        <v>16645</v>
      </c>
      <c r="B1655" s="85" t="s">
        <v>16644</v>
      </c>
      <c r="C1655" s="87" t="s">
        <v>151</v>
      </c>
      <c r="D1655" s="84" t="s">
        <v>16519</v>
      </c>
      <c r="E1655" s="86">
        <v>12788.16</v>
      </c>
      <c r="F1655" s="85" t="s">
        <v>14527</v>
      </c>
    </row>
    <row r="1656" spans="1:6" ht="51" x14ac:dyDescent="0.2">
      <c r="A1656" s="86" t="s">
        <v>16728</v>
      </c>
      <c r="B1656" s="85" t="s">
        <v>16727</v>
      </c>
      <c r="C1656" s="87" t="s">
        <v>151</v>
      </c>
      <c r="D1656" s="84" t="s">
        <v>16519</v>
      </c>
      <c r="E1656" s="86">
        <v>407</v>
      </c>
      <c r="F1656" s="85" t="s">
        <v>15009</v>
      </c>
    </row>
    <row r="1657" spans="1:6" ht="25.5" x14ac:dyDescent="0.2">
      <c r="A1657" s="86" t="s">
        <v>16731</v>
      </c>
      <c r="B1657" s="85" t="s">
        <v>16730</v>
      </c>
      <c r="C1657" s="87" t="s">
        <v>151</v>
      </c>
      <c r="D1657" s="84" t="s">
        <v>16729</v>
      </c>
      <c r="E1657" s="86">
        <v>944</v>
      </c>
      <c r="F1657" s="85" t="s">
        <v>14567</v>
      </c>
    </row>
    <row r="1658" spans="1:6" ht="25.5" x14ac:dyDescent="0.2">
      <c r="A1658" s="86" t="s">
        <v>16733</v>
      </c>
      <c r="B1658" s="85" t="s">
        <v>16732</v>
      </c>
      <c r="C1658" s="87" t="s">
        <v>151</v>
      </c>
      <c r="D1658" s="84" t="s">
        <v>16729</v>
      </c>
      <c r="E1658" s="86">
        <v>1874</v>
      </c>
      <c r="F1658" s="85" t="s">
        <v>14527</v>
      </c>
    </row>
    <row r="1659" spans="1:6" ht="25.5" x14ac:dyDescent="0.2">
      <c r="A1659" s="86" t="s">
        <v>16735</v>
      </c>
      <c r="B1659" s="85" t="s">
        <v>16734</v>
      </c>
      <c r="C1659" s="87" t="s">
        <v>151</v>
      </c>
      <c r="D1659" s="84" t="s">
        <v>16729</v>
      </c>
      <c r="E1659" s="86">
        <v>1574</v>
      </c>
      <c r="F1659" s="85" t="s">
        <v>14567</v>
      </c>
    </row>
    <row r="1660" spans="1:6" ht="25.5" x14ac:dyDescent="0.2">
      <c r="A1660" s="86" t="s">
        <v>16737</v>
      </c>
      <c r="B1660" s="85" t="s">
        <v>16736</v>
      </c>
      <c r="C1660" s="87" t="s">
        <v>151</v>
      </c>
      <c r="D1660" s="84" t="s">
        <v>16729</v>
      </c>
      <c r="E1660" s="86">
        <v>1874</v>
      </c>
      <c r="F1660" s="85" t="s">
        <v>14527</v>
      </c>
    </row>
    <row r="1661" spans="1:6" ht="25.5" x14ac:dyDescent="0.2">
      <c r="A1661" s="86" t="s">
        <v>16739</v>
      </c>
      <c r="B1661" s="85" t="s">
        <v>16738</v>
      </c>
      <c r="C1661" s="87" t="s">
        <v>151</v>
      </c>
      <c r="D1661" s="84" t="s">
        <v>16729</v>
      </c>
      <c r="E1661" s="86">
        <v>1448</v>
      </c>
      <c r="F1661" s="85" t="s">
        <v>14567</v>
      </c>
    </row>
    <row r="1662" spans="1:6" ht="25.5" x14ac:dyDescent="0.2">
      <c r="A1662" s="86" t="s">
        <v>16741</v>
      </c>
      <c r="B1662" s="85" t="s">
        <v>16740</v>
      </c>
      <c r="C1662" s="87" t="s">
        <v>151</v>
      </c>
      <c r="D1662" s="84" t="s">
        <v>16729</v>
      </c>
      <c r="E1662" s="86">
        <v>2874</v>
      </c>
      <c r="F1662" s="85" t="s">
        <v>14527</v>
      </c>
    </row>
    <row r="1663" spans="1:6" ht="25.5" x14ac:dyDescent="0.2">
      <c r="A1663" s="86" t="s">
        <v>16743</v>
      </c>
      <c r="B1663" s="85" t="s">
        <v>16742</v>
      </c>
      <c r="C1663" s="87" t="s">
        <v>151</v>
      </c>
      <c r="D1663" s="84" t="s">
        <v>16729</v>
      </c>
      <c r="E1663" s="86">
        <v>2414</v>
      </c>
      <c r="F1663" s="85" t="s">
        <v>14567</v>
      </c>
    </row>
    <row r="1664" spans="1:6" ht="25.5" x14ac:dyDescent="0.2">
      <c r="A1664" s="86" t="s">
        <v>16745</v>
      </c>
      <c r="B1664" s="85" t="s">
        <v>16744</v>
      </c>
      <c r="C1664" s="87" t="s">
        <v>151</v>
      </c>
      <c r="D1664" s="84" t="s">
        <v>16729</v>
      </c>
      <c r="E1664" s="86">
        <v>2874</v>
      </c>
      <c r="F1664" s="85" t="s">
        <v>14527</v>
      </c>
    </row>
    <row r="1665" spans="1:6" ht="63.75" x14ac:dyDescent="0.2">
      <c r="A1665" s="86" t="s">
        <v>16748</v>
      </c>
      <c r="B1665" s="85" t="s">
        <v>16746</v>
      </c>
      <c r="C1665" s="87" t="s">
        <v>151</v>
      </c>
      <c r="D1665" s="84" t="s">
        <v>16729</v>
      </c>
      <c r="E1665" s="86">
        <v>630</v>
      </c>
      <c r="F1665" s="85" t="s">
        <v>16747</v>
      </c>
    </row>
    <row r="1666" spans="1:6" ht="25.5" x14ac:dyDescent="0.2">
      <c r="A1666" s="86" t="s">
        <v>16750</v>
      </c>
      <c r="B1666" s="85" t="s">
        <v>16749</v>
      </c>
      <c r="C1666" s="87" t="s">
        <v>151</v>
      </c>
      <c r="D1666" s="84" t="s">
        <v>16729</v>
      </c>
      <c r="E1666" s="86">
        <v>1249</v>
      </c>
      <c r="F1666" s="85" t="s">
        <v>14527</v>
      </c>
    </row>
    <row r="1667" spans="1:6" ht="25.5" x14ac:dyDescent="0.2">
      <c r="A1667" s="86" t="s">
        <v>16731</v>
      </c>
      <c r="B1667" s="85" t="s">
        <v>16730</v>
      </c>
      <c r="C1667" s="87" t="s">
        <v>151</v>
      </c>
      <c r="D1667" s="84" t="s">
        <v>16729</v>
      </c>
      <c r="E1667" s="86">
        <v>944</v>
      </c>
      <c r="F1667" s="85" t="s">
        <v>14567</v>
      </c>
    </row>
    <row r="1668" spans="1:6" ht="25.5" x14ac:dyDescent="0.2">
      <c r="A1668" s="86" t="s">
        <v>16733</v>
      </c>
      <c r="B1668" s="85" t="s">
        <v>16732</v>
      </c>
      <c r="C1668" s="87" t="s">
        <v>151</v>
      </c>
      <c r="D1668" s="84" t="s">
        <v>16729</v>
      </c>
      <c r="E1668" s="86">
        <v>1874</v>
      </c>
      <c r="F1668" s="85" t="s">
        <v>14527</v>
      </c>
    </row>
    <row r="1669" spans="1:6" ht="25.5" x14ac:dyDescent="0.2">
      <c r="A1669" s="86" t="s">
        <v>16735</v>
      </c>
      <c r="B1669" s="85" t="s">
        <v>16734</v>
      </c>
      <c r="C1669" s="87" t="s">
        <v>151</v>
      </c>
      <c r="D1669" s="84" t="s">
        <v>16729</v>
      </c>
      <c r="E1669" s="86">
        <v>1574</v>
      </c>
      <c r="F1669" s="85" t="s">
        <v>14567</v>
      </c>
    </row>
    <row r="1670" spans="1:6" ht="25.5" x14ac:dyDescent="0.2">
      <c r="A1670" s="86" t="s">
        <v>16737</v>
      </c>
      <c r="B1670" s="85" t="s">
        <v>16736</v>
      </c>
      <c r="C1670" s="87" t="s">
        <v>151</v>
      </c>
      <c r="D1670" s="84" t="s">
        <v>16729</v>
      </c>
      <c r="E1670" s="86">
        <v>1874</v>
      </c>
      <c r="F1670" s="85" t="s">
        <v>14527</v>
      </c>
    </row>
    <row r="1671" spans="1:6" ht="25.5" x14ac:dyDescent="0.2">
      <c r="A1671" s="86" t="s">
        <v>16739</v>
      </c>
      <c r="B1671" s="85" t="s">
        <v>16738</v>
      </c>
      <c r="C1671" s="87" t="s">
        <v>151</v>
      </c>
      <c r="D1671" s="84" t="s">
        <v>16729</v>
      </c>
      <c r="E1671" s="86">
        <v>1448</v>
      </c>
      <c r="F1671" s="85" t="s">
        <v>14567</v>
      </c>
    </row>
    <row r="1672" spans="1:6" ht="25.5" x14ac:dyDescent="0.2">
      <c r="A1672" s="86" t="s">
        <v>16741</v>
      </c>
      <c r="B1672" s="85" t="s">
        <v>16740</v>
      </c>
      <c r="C1672" s="87" t="s">
        <v>151</v>
      </c>
      <c r="D1672" s="84" t="s">
        <v>16729</v>
      </c>
      <c r="E1672" s="86">
        <v>2874</v>
      </c>
      <c r="F1672" s="85" t="s">
        <v>14527</v>
      </c>
    </row>
    <row r="1673" spans="1:6" ht="25.5" x14ac:dyDescent="0.2">
      <c r="A1673" s="86" t="s">
        <v>16743</v>
      </c>
      <c r="B1673" s="85" t="s">
        <v>16742</v>
      </c>
      <c r="C1673" s="87" t="s">
        <v>151</v>
      </c>
      <c r="D1673" s="84" t="s">
        <v>16729</v>
      </c>
      <c r="E1673" s="86">
        <v>2414</v>
      </c>
      <c r="F1673" s="85" t="s">
        <v>14567</v>
      </c>
    </row>
    <row r="1674" spans="1:6" ht="25.5" x14ac:dyDescent="0.2">
      <c r="A1674" s="86" t="s">
        <v>16745</v>
      </c>
      <c r="B1674" s="85" t="s">
        <v>16744</v>
      </c>
      <c r="C1674" s="87" t="s">
        <v>151</v>
      </c>
      <c r="D1674" s="84" t="s">
        <v>16729</v>
      </c>
      <c r="E1674" s="86">
        <v>2874</v>
      </c>
      <c r="F1674" s="85" t="s">
        <v>14527</v>
      </c>
    </row>
    <row r="1675" spans="1:6" ht="25.5" x14ac:dyDescent="0.2">
      <c r="A1675" s="86" t="s">
        <v>16752</v>
      </c>
      <c r="B1675" s="85" t="s">
        <v>16751</v>
      </c>
      <c r="C1675" s="87" t="s">
        <v>151</v>
      </c>
      <c r="D1675" s="84" t="s">
        <v>16729</v>
      </c>
      <c r="E1675" s="86">
        <v>1049</v>
      </c>
      <c r="F1675" s="85" t="s">
        <v>14567</v>
      </c>
    </row>
    <row r="1676" spans="1:6" ht="25.5" x14ac:dyDescent="0.2">
      <c r="A1676" s="86" t="s">
        <v>16754</v>
      </c>
      <c r="B1676" s="85" t="s">
        <v>16753</v>
      </c>
      <c r="C1676" s="87" t="s">
        <v>151</v>
      </c>
      <c r="D1676" s="84" t="s">
        <v>16729</v>
      </c>
      <c r="E1676" s="86">
        <v>1249</v>
      </c>
      <c r="F1676" s="85" t="s">
        <v>14527</v>
      </c>
    </row>
    <row r="1677" spans="1:6" ht="25.5" x14ac:dyDescent="0.2">
      <c r="A1677" s="86" t="s">
        <v>16739</v>
      </c>
      <c r="B1677" s="85" t="s">
        <v>16738</v>
      </c>
      <c r="C1677" s="87" t="s">
        <v>151</v>
      </c>
      <c r="D1677" s="84" t="s">
        <v>16729</v>
      </c>
      <c r="E1677" s="86">
        <v>1448</v>
      </c>
      <c r="F1677" s="85" t="s">
        <v>14567</v>
      </c>
    </row>
    <row r="1678" spans="1:6" ht="25.5" x14ac:dyDescent="0.2">
      <c r="A1678" s="86" t="s">
        <v>16741</v>
      </c>
      <c r="B1678" s="85" t="s">
        <v>16740</v>
      </c>
      <c r="C1678" s="87" t="s">
        <v>151</v>
      </c>
      <c r="D1678" s="84" t="s">
        <v>16729</v>
      </c>
      <c r="E1678" s="86">
        <v>2874</v>
      </c>
      <c r="F1678" s="85" t="s">
        <v>14527</v>
      </c>
    </row>
    <row r="1679" spans="1:6" ht="25.5" x14ac:dyDescent="0.2">
      <c r="A1679" s="86" t="s">
        <v>16743</v>
      </c>
      <c r="B1679" s="85" t="s">
        <v>16742</v>
      </c>
      <c r="C1679" s="87" t="s">
        <v>151</v>
      </c>
      <c r="D1679" s="84" t="s">
        <v>16729</v>
      </c>
      <c r="E1679" s="86">
        <v>2414</v>
      </c>
      <c r="F1679" s="85" t="s">
        <v>14567</v>
      </c>
    </row>
    <row r="1680" spans="1:6" ht="25.5" x14ac:dyDescent="0.2">
      <c r="A1680" s="86" t="s">
        <v>16745</v>
      </c>
      <c r="B1680" s="85" t="s">
        <v>16744</v>
      </c>
      <c r="C1680" s="87" t="s">
        <v>151</v>
      </c>
      <c r="D1680" s="84" t="s">
        <v>16729</v>
      </c>
      <c r="E1680" s="86">
        <v>2874</v>
      </c>
      <c r="F1680" s="85" t="s">
        <v>14527</v>
      </c>
    </row>
    <row r="1681" spans="1:6" ht="25.5" x14ac:dyDescent="0.2">
      <c r="A1681" s="86" t="s">
        <v>16745</v>
      </c>
      <c r="B1681" s="85" t="s">
        <v>16744</v>
      </c>
      <c r="C1681" s="87" t="s">
        <v>151</v>
      </c>
      <c r="D1681" s="84" t="s">
        <v>16729</v>
      </c>
      <c r="E1681" s="86">
        <v>2874</v>
      </c>
      <c r="F1681" s="85" t="s">
        <v>14527</v>
      </c>
    </row>
    <row r="1682" spans="1:6" ht="25.5" x14ac:dyDescent="0.2">
      <c r="A1682" s="86" t="s">
        <v>16735</v>
      </c>
      <c r="B1682" s="85" t="s">
        <v>16734</v>
      </c>
      <c r="C1682" s="87" t="s">
        <v>151</v>
      </c>
      <c r="D1682" s="84" t="s">
        <v>16729</v>
      </c>
      <c r="E1682" s="86">
        <v>1574</v>
      </c>
      <c r="F1682" s="85" t="s">
        <v>14567</v>
      </c>
    </row>
    <row r="1683" spans="1:6" ht="25.5" x14ac:dyDescent="0.2">
      <c r="A1683" s="86" t="s">
        <v>16737</v>
      </c>
      <c r="B1683" s="85" t="s">
        <v>16736</v>
      </c>
      <c r="C1683" s="87" t="s">
        <v>151</v>
      </c>
      <c r="D1683" s="84" t="s">
        <v>16729</v>
      </c>
      <c r="E1683" s="86">
        <v>1874</v>
      </c>
      <c r="F1683" s="85" t="s">
        <v>14527</v>
      </c>
    </row>
    <row r="1684" spans="1:6" ht="25.5" x14ac:dyDescent="0.2">
      <c r="A1684" s="86" t="s">
        <v>16743</v>
      </c>
      <c r="B1684" s="85" t="s">
        <v>16742</v>
      </c>
      <c r="C1684" s="87" t="s">
        <v>151</v>
      </c>
      <c r="D1684" s="84" t="s">
        <v>16729</v>
      </c>
      <c r="E1684" s="86">
        <v>2414</v>
      </c>
      <c r="F1684" s="85" t="s">
        <v>14567</v>
      </c>
    </row>
    <row r="1685" spans="1:6" ht="25.5" x14ac:dyDescent="0.2">
      <c r="A1685" s="86" t="s">
        <v>16745</v>
      </c>
      <c r="B1685" s="85" t="s">
        <v>16744</v>
      </c>
      <c r="C1685" s="87" t="s">
        <v>151</v>
      </c>
      <c r="D1685" s="84" t="s">
        <v>16729</v>
      </c>
      <c r="E1685" s="86">
        <v>2874</v>
      </c>
      <c r="F1685" s="85" t="s">
        <v>14527</v>
      </c>
    </row>
    <row r="1686" spans="1:6" ht="25.5" x14ac:dyDescent="0.2">
      <c r="A1686" s="86" t="s">
        <v>16752</v>
      </c>
      <c r="B1686" s="85" t="s">
        <v>16751</v>
      </c>
      <c r="C1686" s="87" t="s">
        <v>151</v>
      </c>
      <c r="D1686" s="84" t="s">
        <v>16729</v>
      </c>
      <c r="E1686" s="86">
        <v>1049</v>
      </c>
      <c r="F1686" s="85" t="s">
        <v>14567</v>
      </c>
    </row>
    <row r="1687" spans="1:6" ht="25.5" x14ac:dyDescent="0.2">
      <c r="A1687" s="86" t="s">
        <v>16754</v>
      </c>
      <c r="B1687" s="85" t="s">
        <v>16753</v>
      </c>
      <c r="C1687" s="87" t="s">
        <v>151</v>
      </c>
      <c r="D1687" s="84" t="s">
        <v>16729</v>
      </c>
      <c r="E1687" s="86">
        <v>1249</v>
      </c>
      <c r="F1687" s="85" t="s">
        <v>14527</v>
      </c>
    </row>
    <row r="1688" spans="1:6" ht="25.5" x14ac:dyDescent="0.2">
      <c r="A1688" s="86" t="s">
        <v>16731</v>
      </c>
      <c r="B1688" s="85" t="s">
        <v>16730</v>
      </c>
      <c r="C1688" s="87" t="s">
        <v>151</v>
      </c>
      <c r="D1688" s="84" t="s">
        <v>16729</v>
      </c>
      <c r="E1688" s="86">
        <v>944</v>
      </c>
      <c r="F1688" s="85" t="s">
        <v>14567</v>
      </c>
    </row>
    <row r="1689" spans="1:6" ht="25.5" x14ac:dyDescent="0.2">
      <c r="A1689" s="86" t="s">
        <v>16733</v>
      </c>
      <c r="B1689" s="85" t="s">
        <v>16732</v>
      </c>
      <c r="C1689" s="87" t="s">
        <v>151</v>
      </c>
      <c r="D1689" s="84" t="s">
        <v>16729</v>
      </c>
      <c r="E1689" s="86">
        <v>1874</v>
      </c>
      <c r="F1689" s="85" t="s">
        <v>14527</v>
      </c>
    </row>
    <row r="1690" spans="1:6" ht="25.5" x14ac:dyDescent="0.2">
      <c r="A1690" s="86" t="s">
        <v>16735</v>
      </c>
      <c r="B1690" s="85" t="s">
        <v>16734</v>
      </c>
      <c r="C1690" s="87" t="s">
        <v>151</v>
      </c>
      <c r="D1690" s="84" t="s">
        <v>16729</v>
      </c>
      <c r="E1690" s="86">
        <v>1574</v>
      </c>
      <c r="F1690" s="85" t="s">
        <v>14567</v>
      </c>
    </row>
    <row r="1691" spans="1:6" ht="25.5" x14ac:dyDescent="0.2">
      <c r="A1691" s="86" t="s">
        <v>16737</v>
      </c>
      <c r="B1691" s="85" t="s">
        <v>16736</v>
      </c>
      <c r="C1691" s="87" t="s">
        <v>151</v>
      </c>
      <c r="D1691" s="84" t="s">
        <v>16729</v>
      </c>
      <c r="E1691" s="86">
        <v>1874</v>
      </c>
      <c r="F1691" s="85" t="s">
        <v>14527</v>
      </c>
    </row>
    <row r="1692" spans="1:6" ht="25.5" x14ac:dyDescent="0.2">
      <c r="A1692" s="86" t="s">
        <v>16739</v>
      </c>
      <c r="B1692" s="85" t="s">
        <v>16738</v>
      </c>
      <c r="C1692" s="87" t="s">
        <v>151</v>
      </c>
      <c r="D1692" s="84" t="s">
        <v>16729</v>
      </c>
      <c r="E1692" s="86">
        <v>1448</v>
      </c>
      <c r="F1692" s="85" t="s">
        <v>14567</v>
      </c>
    </row>
    <row r="1693" spans="1:6" ht="25.5" x14ac:dyDescent="0.2">
      <c r="A1693" s="86" t="s">
        <v>16741</v>
      </c>
      <c r="B1693" s="85" t="s">
        <v>16740</v>
      </c>
      <c r="C1693" s="87" t="s">
        <v>151</v>
      </c>
      <c r="D1693" s="84" t="s">
        <v>16729</v>
      </c>
      <c r="E1693" s="86">
        <v>2874</v>
      </c>
      <c r="F1693" s="85" t="s">
        <v>14527</v>
      </c>
    </row>
    <row r="1694" spans="1:6" ht="25.5" x14ac:dyDescent="0.2">
      <c r="A1694" s="86" t="s">
        <v>16743</v>
      </c>
      <c r="B1694" s="85" t="s">
        <v>16742</v>
      </c>
      <c r="C1694" s="87" t="s">
        <v>151</v>
      </c>
      <c r="D1694" s="84" t="s">
        <v>16729</v>
      </c>
      <c r="E1694" s="86">
        <v>2414</v>
      </c>
      <c r="F1694" s="85" t="s">
        <v>14567</v>
      </c>
    </row>
    <row r="1695" spans="1:6" ht="25.5" x14ac:dyDescent="0.2">
      <c r="A1695" s="86" t="s">
        <v>16745</v>
      </c>
      <c r="B1695" s="85" t="s">
        <v>16744</v>
      </c>
      <c r="C1695" s="87" t="s">
        <v>151</v>
      </c>
      <c r="D1695" s="84" t="s">
        <v>16729</v>
      </c>
      <c r="E1695" s="86">
        <v>2874</v>
      </c>
      <c r="F1695" s="85" t="s">
        <v>14527</v>
      </c>
    </row>
    <row r="1696" spans="1:6" ht="63.75" x14ac:dyDescent="0.2">
      <c r="A1696" s="86" t="s">
        <v>16748</v>
      </c>
      <c r="B1696" s="85" t="s">
        <v>16746</v>
      </c>
      <c r="C1696" s="87" t="s">
        <v>151</v>
      </c>
      <c r="D1696" s="84" t="s">
        <v>16729</v>
      </c>
      <c r="E1696" s="86">
        <v>630</v>
      </c>
      <c r="F1696" s="85" t="s">
        <v>16747</v>
      </c>
    </row>
    <row r="1697" spans="1:6" ht="25.5" x14ac:dyDescent="0.2">
      <c r="A1697" s="86" t="s">
        <v>16750</v>
      </c>
      <c r="B1697" s="85" t="s">
        <v>16749</v>
      </c>
      <c r="C1697" s="87" t="s">
        <v>151</v>
      </c>
      <c r="D1697" s="84" t="s">
        <v>16729</v>
      </c>
      <c r="E1697" s="86">
        <v>1249</v>
      </c>
      <c r="F1697" s="85" t="s">
        <v>14527</v>
      </c>
    </row>
    <row r="1698" spans="1:6" ht="25.5" x14ac:dyDescent="0.2">
      <c r="A1698" s="86" t="s">
        <v>16752</v>
      </c>
      <c r="B1698" s="85" t="s">
        <v>16751</v>
      </c>
      <c r="C1698" s="87" t="s">
        <v>151</v>
      </c>
      <c r="D1698" s="84" t="s">
        <v>16729</v>
      </c>
      <c r="E1698" s="86">
        <v>1049</v>
      </c>
      <c r="F1698" s="85" t="s">
        <v>14567</v>
      </c>
    </row>
    <row r="1699" spans="1:6" ht="25.5" x14ac:dyDescent="0.2">
      <c r="A1699" s="86" t="s">
        <v>16754</v>
      </c>
      <c r="B1699" s="85" t="s">
        <v>16753</v>
      </c>
      <c r="C1699" s="87" t="s">
        <v>151</v>
      </c>
      <c r="D1699" s="84" t="s">
        <v>16729</v>
      </c>
      <c r="E1699" s="86">
        <v>1249</v>
      </c>
      <c r="F1699" s="85" t="s">
        <v>14527</v>
      </c>
    </row>
    <row r="1700" spans="1:6" ht="38.25" x14ac:dyDescent="0.2">
      <c r="A1700" s="86" t="s">
        <v>16756</v>
      </c>
      <c r="B1700" s="85" t="s">
        <v>16755</v>
      </c>
      <c r="C1700" s="87" t="s">
        <v>151</v>
      </c>
      <c r="D1700" s="84" t="s">
        <v>16729</v>
      </c>
      <c r="E1700" s="86">
        <v>788</v>
      </c>
      <c r="F1700" s="85" t="s">
        <v>14567</v>
      </c>
    </row>
    <row r="1701" spans="1:6" ht="38.25" x14ac:dyDescent="0.2">
      <c r="A1701" s="86" t="s">
        <v>16758</v>
      </c>
      <c r="B1701" s="85" t="s">
        <v>16757</v>
      </c>
      <c r="C1701" s="87" t="s">
        <v>151</v>
      </c>
      <c r="D1701" s="84" t="s">
        <v>16729</v>
      </c>
      <c r="E1701" s="86">
        <v>1563</v>
      </c>
      <c r="F1701" s="85" t="s">
        <v>14527</v>
      </c>
    </row>
    <row r="1702" spans="1:6" ht="38.25" x14ac:dyDescent="0.2">
      <c r="A1702" s="86" t="s">
        <v>16760</v>
      </c>
      <c r="B1702" s="85" t="s">
        <v>16759</v>
      </c>
      <c r="C1702" s="87" t="s">
        <v>151</v>
      </c>
      <c r="D1702" s="84" t="s">
        <v>16729</v>
      </c>
      <c r="E1702" s="86">
        <v>1313</v>
      </c>
      <c r="F1702" s="85" t="s">
        <v>14567</v>
      </c>
    </row>
    <row r="1703" spans="1:6" ht="38.25" x14ac:dyDescent="0.2">
      <c r="A1703" s="86" t="s">
        <v>16762</v>
      </c>
      <c r="B1703" s="85" t="s">
        <v>16761</v>
      </c>
      <c r="C1703" s="87" t="s">
        <v>151</v>
      </c>
      <c r="D1703" s="84" t="s">
        <v>16729</v>
      </c>
      <c r="E1703" s="86">
        <v>1563</v>
      </c>
      <c r="F1703" s="85" t="s">
        <v>14527</v>
      </c>
    </row>
    <row r="1704" spans="1:6" ht="38.25" x14ac:dyDescent="0.2">
      <c r="A1704" s="86" t="s">
        <v>16756</v>
      </c>
      <c r="B1704" s="85" t="s">
        <v>16755</v>
      </c>
      <c r="C1704" s="87" t="s">
        <v>151</v>
      </c>
      <c r="D1704" s="84" t="s">
        <v>16729</v>
      </c>
      <c r="E1704" s="86">
        <v>788</v>
      </c>
      <c r="F1704" s="85" t="s">
        <v>14567</v>
      </c>
    </row>
    <row r="1705" spans="1:6" ht="38.25" x14ac:dyDescent="0.2">
      <c r="A1705" s="86" t="s">
        <v>16758</v>
      </c>
      <c r="B1705" s="85" t="s">
        <v>16757</v>
      </c>
      <c r="C1705" s="87" t="s">
        <v>151</v>
      </c>
      <c r="D1705" s="84" t="s">
        <v>16729</v>
      </c>
      <c r="E1705" s="86">
        <v>1563</v>
      </c>
      <c r="F1705" s="85" t="s">
        <v>14527</v>
      </c>
    </row>
    <row r="1706" spans="1:6" ht="38.25" x14ac:dyDescent="0.2">
      <c r="A1706" s="86" t="s">
        <v>16760</v>
      </c>
      <c r="B1706" s="85" t="s">
        <v>16759</v>
      </c>
      <c r="C1706" s="87" t="s">
        <v>151</v>
      </c>
      <c r="D1706" s="84" t="s">
        <v>16729</v>
      </c>
      <c r="E1706" s="86">
        <v>1313</v>
      </c>
      <c r="F1706" s="85" t="s">
        <v>14567</v>
      </c>
    </row>
    <row r="1707" spans="1:6" ht="38.25" x14ac:dyDescent="0.2">
      <c r="A1707" s="86" t="s">
        <v>16762</v>
      </c>
      <c r="B1707" s="85" t="s">
        <v>16761</v>
      </c>
      <c r="C1707" s="87" t="s">
        <v>151</v>
      </c>
      <c r="D1707" s="84" t="s">
        <v>16729</v>
      </c>
      <c r="E1707" s="86">
        <v>1563</v>
      </c>
      <c r="F1707" s="85" t="s">
        <v>14527</v>
      </c>
    </row>
    <row r="1708" spans="1:6" ht="38.25" x14ac:dyDescent="0.2">
      <c r="A1708" s="86" t="s">
        <v>16764</v>
      </c>
      <c r="B1708" s="85" t="s">
        <v>16763</v>
      </c>
      <c r="C1708" s="87" t="s">
        <v>151</v>
      </c>
      <c r="D1708" s="84" t="s">
        <v>16729</v>
      </c>
      <c r="E1708" s="86">
        <v>473</v>
      </c>
      <c r="F1708" s="85" t="s">
        <v>14567</v>
      </c>
    </row>
    <row r="1709" spans="1:6" ht="38.25" x14ac:dyDescent="0.2">
      <c r="A1709" s="86" t="s">
        <v>16766</v>
      </c>
      <c r="B1709" s="85" t="s">
        <v>16765</v>
      </c>
      <c r="C1709" s="87" t="s">
        <v>151</v>
      </c>
      <c r="D1709" s="84" t="s">
        <v>16729</v>
      </c>
      <c r="E1709" s="86">
        <v>938</v>
      </c>
      <c r="F1709" s="85" t="s">
        <v>14527</v>
      </c>
    </row>
    <row r="1710" spans="1:6" ht="38.25" x14ac:dyDescent="0.2">
      <c r="A1710" s="86" t="s">
        <v>16768</v>
      </c>
      <c r="B1710" s="85" t="s">
        <v>16767</v>
      </c>
      <c r="C1710" s="87" t="s">
        <v>151</v>
      </c>
      <c r="D1710" s="84" t="s">
        <v>16729</v>
      </c>
      <c r="E1710" s="86">
        <v>788</v>
      </c>
      <c r="F1710" s="85" t="s">
        <v>14567</v>
      </c>
    </row>
    <row r="1711" spans="1:6" ht="38.25" x14ac:dyDescent="0.2">
      <c r="A1711" s="86" t="s">
        <v>16770</v>
      </c>
      <c r="B1711" s="85" t="s">
        <v>16769</v>
      </c>
      <c r="C1711" s="87" t="s">
        <v>151</v>
      </c>
      <c r="D1711" s="84" t="s">
        <v>16729</v>
      </c>
      <c r="E1711" s="86">
        <v>938</v>
      </c>
      <c r="F1711" s="85" t="s">
        <v>14527</v>
      </c>
    </row>
    <row r="1712" spans="1:6" ht="63.75" x14ac:dyDescent="0.2">
      <c r="A1712" s="86" t="s">
        <v>16748</v>
      </c>
      <c r="B1712" s="85" t="s">
        <v>16746</v>
      </c>
      <c r="C1712" s="87" t="s">
        <v>151</v>
      </c>
      <c r="D1712" s="84" t="s">
        <v>16729</v>
      </c>
      <c r="E1712" s="86">
        <v>630</v>
      </c>
      <c r="F1712" s="85" t="s">
        <v>16747</v>
      </c>
    </row>
    <row r="1713" spans="1:6" ht="25.5" x14ac:dyDescent="0.2">
      <c r="A1713" s="86" t="s">
        <v>16750</v>
      </c>
      <c r="B1713" s="85" t="s">
        <v>16749</v>
      </c>
      <c r="C1713" s="87" t="s">
        <v>151</v>
      </c>
      <c r="D1713" s="84" t="s">
        <v>16729</v>
      </c>
      <c r="E1713" s="86">
        <v>1249</v>
      </c>
      <c r="F1713" s="85" t="s">
        <v>14527</v>
      </c>
    </row>
    <row r="1714" spans="1:6" ht="63.75" x14ac:dyDescent="0.2">
      <c r="A1714" s="86" t="s">
        <v>16748</v>
      </c>
      <c r="B1714" s="85" t="s">
        <v>16746</v>
      </c>
      <c r="C1714" s="87" t="s">
        <v>151</v>
      </c>
      <c r="D1714" s="84" t="s">
        <v>16729</v>
      </c>
      <c r="E1714" s="86">
        <v>630</v>
      </c>
      <c r="F1714" s="85" t="s">
        <v>16747</v>
      </c>
    </row>
    <row r="1715" spans="1:6" ht="25.5" x14ac:dyDescent="0.2">
      <c r="A1715" s="86" t="s">
        <v>16750</v>
      </c>
      <c r="B1715" s="85" t="s">
        <v>16749</v>
      </c>
      <c r="C1715" s="87" t="s">
        <v>151</v>
      </c>
      <c r="D1715" s="84" t="s">
        <v>16729</v>
      </c>
      <c r="E1715" s="86">
        <v>1249</v>
      </c>
      <c r="F1715" s="85" t="s">
        <v>14527</v>
      </c>
    </row>
    <row r="1716" spans="1:6" ht="25.5" x14ac:dyDescent="0.2">
      <c r="A1716" s="86" t="s">
        <v>16752</v>
      </c>
      <c r="B1716" s="85" t="s">
        <v>16751</v>
      </c>
      <c r="C1716" s="87" t="s">
        <v>151</v>
      </c>
      <c r="D1716" s="84" t="s">
        <v>16729</v>
      </c>
      <c r="E1716" s="86">
        <v>1049</v>
      </c>
      <c r="F1716" s="85" t="s">
        <v>14567</v>
      </c>
    </row>
    <row r="1717" spans="1:6" ht="25.5" x14ac:dyDescent="0.2">
      <c r="A1717" s="86" t="s">
        <v>16754</v>
      </c>
      <c r="B1717" s="85" t="s">
        <v>16753</v>
      </c>
      <c r="C1717" s="87" t="s">
        <v>151</v>
      </c>
      <c r="D1717" s="84" t="s">
        <v>16729</v>
      </c>
      <c r="E1717" s="86">
        <v>1249</v>
      </c>
      <c r="F1717" s="85" t="s">
        <v>14527</v>
      </c>
    </row>
    <row r="1718" spans="1:6" ht="25.5" x14ac:dyDescent="0.2">
      <c r="A1718" s="86" t="s">
        <v>16752</v>
      </c>
      <c r="B1718" s="85" t="s">
        <v>16751</v>
      </c>
      <c r="C1718" s="87" t="s">
        <v>151</v>
      </c>
      <c r="D1718" s="84" t="s">
        <v>16729</v>
      </c>
      <c r="E1718" s="86">
        <v>1049</v>
      </c>
      <c r="F1718" s="85" t="s">
        <v>14567</v>
      </c>
    </row>
    <row r="1719" spans="1:6" ht="25.5" x14ac:dyDescent="0.2">
      <c r="A1719" s="86" t="s">
        <v>16754</v>
      </c>
      <c r="B1719" s="85" t="s">
        <v>16753</v>
      </c>
      <c r="C1719" s="87" t="s">
        <v>151</v>
      </c>
      <c r="D1719" s="84" t="s">
        <v>16729</v>
      </c>
      <c r="E1719" s="86">
        <v>1249</v>
      </c>
      <c r="F1719" s="85" t="s">
        <v>14527</v>
      </c>
    </row>
    <row r="1720" spans="1:6" ht="25.5" x14ac:dyDescent="0.2">
      <c r="A1720" s="86" t="s">
        <v>16731</v>
      </c>
      <c r="B1720" s="85" t="s">
        <v>16730</v>
      </c>
      <c r="C1720" s="87" t="s">
        <v>151</v>
      </c>
      <c r="D1720" s="84" t="s">
        <v>16729</v>
      </c>
      <c r="E1720" s="86">
        <v>944</v>
      </c>
      <c r="F1720" s="85" t="s">
        <v>14567</v>
      </c>
    </row>
    <row r="1721" spans="1:6" ht="25.5" x14ac:dyDescent="0.2">
      <c r="A1721" s="86" t="s">
        <v>16733</v>
      </c>
      <c r="B1721" s="85" t="s">
        <v>16732</v>
      </c>
      <c r="C1721" s="87" t="s">
        <v>151</v>
      </c>
      <c r="D1721" s="84" t="s">
        <v>16729</v>
      </c>
      <c r="E1721" s="86">
        <v>1874</v>
      </c>
      <c r="F1721" s="85" t="s">
        <v>14527</v>
      </c>
    </row>
    <row r="1722" spans="1:6" ht="25.5" x14ac:dyDescent="0.2">
      <c r="A1722" s="86" t="s">
        <v>16735</v>
      </c>
      <c r="B1722" s="85" t="s">
        <v>16734</v>
      </c>
      <c r="C1722" s="87" t="s">
        <v>151</v>
      </c>
      <c r="D1722" s="84" t="s">
        <v>16729</v>
      </c>
      <c r="E1722" s="86">
        <v>1574</v>
      </c>
      <c r="F1722" s="85" t="s">
        <v>14567</v>
      </c>
    </row>
    <row r="1723" spans="1:6" ht="25.5" x14ac:dyDescent="0.2">
      <c r="A1723" s="86" t="s">
        <v>16737</v>
      </c>
      <c r="B1723" s="85" t="s">
        <v>16736</v>
      </c>
      <c r="C1723" s="87" t="s">
        <v>151</v>
      </c>
      <c r="D1723" s="84" t="s">
        <v>16729</v>
      </c>
      <c r="E1723" s="86">
        <v>1874</v>
      </c>
      <c r="F1723" s="85" t="s">
        <v>14527</v>
      </c>
    </row>
    <row r="1724" spans="1:6" ht="25.5" x14ac:dyDescent="0.2">
      <c r="A1724" s="86" t="s">
        <v>16731</v>
      </c>
      <c r="B1724" s="85" t="s">
        <v>16730</v>
      </c>
      <c r="C1724" s="87" t="s">
        <v>151</v>
      </c>
      <c r="D1724" s="84" t="s">
        <v>16729</v>
      </c>
      <c r="E1724" s="86">
        <v>944</v>
      </c>
      <c r="F1724" s="85" t="s">
        <v>14567</v>
      </c>
    </row>
    <row r="1725" spans="1:6" ht="25.5" x14ac:dyDescent="0.2">
      <c r="A1725" s="86" t="s">
        <v>16733</v>
      </c>
      <c r="B1725" s="85" t="s">
        <v>16732</v>
      </c>
      <c r="C1725" s="87" t="s">
        <v>151</v>
      </c>
      <c r="D1725" s="84" t="s">
        <v>16729</v>
      </c>
      <c r="E1725" s="86">
        <v>1874</v>
      </c>
      <c r="F1725" s="85" t="s">
        <v>14527</v>
      </c>
    </row>
    <row r="1726" spans="1:6" ht="25.5" x14ac:dyDescent="0.2">
      <c r="A1726" s="86" t="s">
        <v>16735</v>
      </c>
      <c r="B1726" s="85" t="s">
        <v>16734</v>
      </c>
      <c r="C1726" s="87" t="s">
        <v>151</v>
      </c>
      <c r="D1726" s="84" t="s">
        <v>16729</v>
      </c>
      <c r="E1726" s="86">
        <v>1574</v>
      </c>
      <c r="F1726" s="85" t="s">
        <v>14567</v>
      </c>
    </row>
    <row r="1727" spans="1:6" ht="25.5" x14ac:dyDescent="0.2">
      <c r="A1727" s="86" t="s">
        <v>16737</v>
      </c>
      <c r="B1727" s="85" t="s">
        <v>16736</v>
      </c>
      <c r="C1727" s="87" t="s">
        <v>151</v>
      </c>
      <c r="D1727" s="84" t="s">
        <v>16729</v>
      </c>
      <c r="E1727" s="86">
        <v>1874</v>
      </c>
      <c r="F1727" s="85" t="s">
        <v>14527</v>
      </c>
    </row>
    <row r="1728" spans="1:6" ht="25.5" x14ac:dyDescent="0.2">
      <c r="A1728" s="86" t="s">
        <v>16739</v>
      </c>
      <c r="B1728" s="85" t="s">
        <v>16738</v>
      </c>
      <c r="C1728" s="87" t="s">
        <v>151</v>
      </c>
      <c r="D1728" s="84" t="s">
        <v>16729</v>
      </c>
      <c r="E1728" s="86">
        <v>1448</v>
      </c>
      <c r="F1728" s="85" t="s">
        <v>14567</v>
      </c>
    </row>
    <row r="1729" spans="1:6" ht="25.5" x14ac:dyDescent="0.2">
      <c r="A1729" s="86" t="s">
        <v>16741</v>
      </c>
      <c r="B1729" s="85" t="s">
        <v>16740</v>
      </c>
      <c r="C1729" s="87" t="s">
        <v>151</v>
      </c>
      <c r="D1729" s="84" t="s">
        <v>16729</v>
      </c>
      <c r="E1729" s="86">
        <v>2874</v>
      </c>
      <c r="F1729" s="85" t="s">
        <v>14527</v>
      </c>
    </row>
    <row r="1730" spans="1:6" ht="25.5" x14ac:dyDescent="0.2">
      <c r="A1730" s="86" t="s">
        <v>16743</v>
      </c>
      <c r="B1730" s="85" t="s">
        <v>16742</v>
      </c>
      <c r="C1730" s="87" t="s">
        <v>151</v>
      </c>
      <c r="D1730" s="84" t="s">
        <v>16729</v>
      </c>
      <c r="E1730" s="86">
        <v>2414</v>
      </c>
      <c r="F1730" s="85" t="s">
        <v>14567</v>
      </c>
    </row>
    <row r="1731" spans="1:6" ht="25.5" x14ac:dyDescent="0.2">
      <c r="A1731" s="86" t="s">
        <v>16745</v>
      </c>
      <c r="B1731" s="85" t="s">
        <v>16744</v>
      </c>
      <c r="C1731" s="87" t="s">
        <v>151</v>
      </c>
      <c r="D1731" s="84" t="s">
        <v>16729</v>
      </c>
      <c r="E1731" s="86">
        <v>2874</v>
      </c>
      <c r="F1731" s="85" t="s">
        <v>14527</v>
      </c>
    </row>
    <row r="1732" spans="1:6" ht="63.75" x14ac:dyDescent="0.2">
      <c r="A1732" s="86" t="s">
        <v>16748</v>
      </c>
      <c r="B1732" s="85" t="s">
        <v>16746</v>
      </c>
      <c r="C1732" s="87" t="s">
        <v>151</v>
      </c>
      <c r="D1732" s="84" t="s">
        <v>16729</v>
      </c>
      <c r="E1732" s="86">
        <v>630</v>
      </c>
      <c r="F1732" s="85" t="s">
        <v>16747</v>
      </c>
    </row>
    <row r="1733" spans="1:6" ht="25.5" x14ac:dyDescent="0.2">
      <c r="A1733" s="86" t="s">
        <v>16750</v>
      </c>
      <c r="B1733" s="85" t="s">
        <v>16749</v>
      </c>
      <c r="C1733" s="87" t="s">
        <v>151</v>
      </c>
      <c r="D1733" s="84" t="s">
        <v>16729</v>
      </c>
      <c r="E1733" s="86">
        <v>1249</v>
      </c>
      <c r="F1733" s="85" t="s">
        <v>14527</v>
      </c>
    </row>
    <row r="1734" spans="1:6" ht="25.5" x14ac:dyDescent="0.2">
      <c r="A1734" s="86" t="s">
        <v>16752</v>
      </c>
      <c r="B1734" s="85" t="s">
        <v>16751</v>
      </c>
      <c r="C1734" s="87" t="s">
        <v>151</v>
      </c>
      <c r="D1734" s="84" t="s">
        <v>16729</v>
      </c>
      <c r="E1734" s="86">
        <v>1049</v>
      </c>
      <c r="F1734" s="85" t="s">
        <v>14567</v>
      </c>
    </row>
    <row r="1735" spans="1:6" ht="25.5" x14ac:dyDescent="0.2">
      <c r="A1735" s="86" t="s">
        <v>16754</v>
      </c>
      <c r="B1735" s="85" t="s">
        <v>16753</v>
      </c>
      <c r="C1735" s="87" t="s">
        <v>151</v>
      </c>
      <c r="D1735" s="84" t="s">
        <v>16729</v>
      </c>
      <c r="E1735" s="86">
        <v>1249</v>
      </c>
      <c r="F1735" s="85" t="s">
        <v>14527</v>
      </c>
    </row>
    <row r="1736" spans="1:6" ht="25.5" x14ac:dyDescent="0.2">
      <c r="A1736" s="86" t="s">
        <v>16739</v>
      </c>
      <c r="B1736" s="85" t="s">
        <v>16738</v>
      </c>
      <c r="C1736" s="87" t="s">
        <v>151</v>
      </c>
      <c r="D1736" s="84" t="s">
        <v>16729</v>
      </c>
      <c r="E1736" s="86">
        <v>1448</v>
      </c>
      <c r="F1736" s="85" t="s">
        <v>14567</v>
      </c>
    </row>
    <row r="1737" spans="1:6" ht="25.5" x14ac:dyDescent="0.2">
      <c r="A1737" s="86" t="s">
        <v>16741</v>
      </c>
      <c r="B1737" s="85" t="s">
        <v>16740</v>
      </c>
      <c r="C1737" s="87" t="s">
        <v>151</v>
      </c>
      <c r="D1737" s="84" t="s">
        <v>16729</v>
      </c>
      <c r="E1737" s="86">
        <v>2874</v>
      </c>
      <c r="F1737" s="85" t="s">
        <v>14527</v>
      </c>
    </row>
    <row r="1738" spans="1:6" ht="25.5" x14ac:dyDescent="0.2">
      <c r="A1738" s="86" t="s">
        <v>16743</v>
      </c>
      <c r="B1738" s="85" t="s">
        <v>16742</v>
      </c>
      <c r="C1738" s="87" t="s">
        <v>151</v>
      </c>
      <c r="D1738" s="84" t="s">
        <v>16729</v>
      </c>
      <c r="E1738" s="86">
        <v>2414</v>
      </c>
      <c r="F1738" s="85" t="s">
        <v>14567</v>
      </c>
    </row>
    <row r="1739" spans="1:6" ht="25.5" x14ac:dyDescent="0.2">
      <c r="A1739" s="86" t="s">
        <v>16745</v>
      </c>
      <c r="B1739" s="85" t="s">
        <v>16744</v>
      </c>
      <c r="C1739" s="87" t="s">
        <v>151</v>
      </c>
      <c r="D1739" s="84" t="s">
        <v>16729</v>
      </c>
      <c r="E1739" s="86">
        <v>2874</v>
      </c>
      <c r="F1739" s="85" t="s">
        <v>14527</v>
      </c>
    </row>
    <row r="1740" spans="1:6" ht="63.75" x14ac:dyDescent="0.2">
      <c r="A1740" s="86" t="s">
        <v>16748</v>
      </c>
      <c r="B1740" s="85" t="s">
        <v>16746</v>
      </c>
      <c r="C1740" s="87" t="s">
        <v>151</v>
      </c>
      <c r="D1740" s="84" t="s">
        <v>16729</v>
      </c>
      <c r="E1740" s="86">
        <v>630</v>
      </c>
      <c r="F1740" s="85" t="s">
        <v>16747</v>
      </c>
    </row>
    <row r="1741" spans="1:6" ht="25.5" x14ac:dyDescent="0.2">
      <c r="A1741" s="86" t="s">
        <v>16750</v>
      </c>
      <c r="B1741" s="85" t="s">
        <v>16749</v>
      </c>
      <c r="C1741" s="87" t="s">
        <v>151</v>
      </c>
      <c r="D1741" s="84" t="s">
        <v>16729</v>
      </c>
      <c r="E1741" s="86">
        <v>1249</v>
      </c>
      <c r="F1741" s="85" t="s">
        <v>14527</v>
      </c>
    </row>
    <row r="1742" spans="1:6" ht="25.5" x14ac:dyDescent="0.2">
      <c r="A1742" s="86" t="s">
        <v>16752</v>
      </c>
      <c r="B1742" s="85" t="s">
        <v>16751</v>
      </c>
      <c r="C1742" s="87" t="s">
        <v>151</v>
      </c>
      <c r="D1742" s="84" t="s">
        <v>16729</v>
      </c>
      <c r="E1742" s="86">
        <v>1049</v>
      </c>
      <c r="F1742" s="85" t="s">
        <v>14567</v>
      </c>
    </row>
    <row r="1743" spans="1:6" ht="25.5" x14ac:dyDescent="0.2">
      <c r="A1743" s="86" t="s">
        <v>16754</v>
      </c>
      <c r="B1743" s="85" t="s">
        <v>16753</v>
      </c>
      <c r="C1743" s="87" t="s">
        <v>151</v>
      </c>
      <c r="D1743" s="84" t="s">
        <v>16729</v>
      </c>
      <c r="E1743" s="86">
        <v>1249</v>
      </c>
      <c r="F1743" s="85" t="s">
        <v>14527</v>
      </c>
    </row>
    <row r="1744" spans="1:6" ht="25.5" x14ac:dyDescent="0.2">
      <c r="A1744" s="86" t="s">
        <v>16731</v>
      </c>
      <c r="B1744" s="85" t="s">
        <v>16730</v>
      </c>
      <c r="C1744" s="87" t="s">
        <v>151</v>
      </c>
      <c r="D1744" s="84" t="s">
        <v>16729</v>
      </c>
      <c r="E1744" s="86">
        <v>944</v>
      </c>
      <c r="F1744" s="85" t="s">
        <v>14567</v>
      </c>
    </row>
    <row r="1745" spans="1:6" ht="25.5" x14ac:dyDescent="0.2">
      <c r="A1745" s="86" t="s">
        <v>16733</v>
      </c>
      <c r="B1745" s="85" t="s">
        <v>16732</v>
      </c>
      <c r="C1745" s="87" t="s">
        <v>151</v>
      </c>
      <c r="D1745" s="84" t="s">
        <v>16729</v>
      </c>
      <c r="E1745" s="86">
        <v>1874</v>
      </c>
      <c r="F1745" s="85" t="s">
        <v>14527</v>
      </c>
    </row>
    <row r="1746" spans="1:6" ht="25.5" x14ac:dyDescent="0.2">
      <c r="A1746" s="86" t="s">
        <v>16735</v>
      </c>
      <c r="B1746" s="85" t="s">
        <v>16734</v>
      </c>
      <c r="C1746" s="87" t="s">
        <v>151</v>
      </c>
      <c r="D1746" s="84" t="s">
        <v>16729</v>
      </c>
      <c r="E1746" s="86">
        <v>1574</v>
      </c>
      <c r="F1746" s="85" t="s">
        <v>14567</v>
      </c>
    </row>
    <row r="1747" spans="1:6" ht="25.5" x14ac:dyDescent="0.2">
      <c r="A1747" s="86" t="s">
        <v>16737</v>
      </c>
      <c r="B1747" s="85" t="s">
        <v>16736</v>
      </c>
      <c r="C1747" s="87" t="s">
        <v>151</v>
      </c>
      <c r="D1747" s="84" t="s">
        <v>16729</v>
      </c>
      <c r="E1747" s="86">
        <v>1874</v>
      </c>
      <c r="F1747" s="85" t="s">
        <v>14527</v>
      </c>
    </row>
    <row r="1748" spans="1:6" ht="25.5" x14ac:dyDescent="0.2">
      <c r="A1748" s="86" t="s">
        <v>16731</v>
      </c>
      <c r="B1748" s="85" t="s">
        <v>16730</v>
      </c>
      <c r="C1748" s="87" t="s">
        <v>151</v>
      </c>
      <c r="D1748" s="84" t="s">
        <v>16729</v>
      </c>
      <c r="E1748" s="86">
        <v>944</v>
      </c>
      <c r="F1748" s="85" t="s">
        <v>14567</v>
      </c>
    </row>
    <row r="1749" spans="1:6" ht="25.5" x14ac:dyDescent="0.2">
      <c r="A1749" s="86" t="s">
        <v>16733</v>
      </c>
      <c r="B1749" s="85" t="s">
        <v>16732</v>
      </c>
      <c r="C1749" s="87" t="s">
        <v>151</v>
      </c>
      <c r="D1749" s="84" t="s">
        <v>16729</v>
      </c>
      <c r="E1749" s="86">
        <v>1874</v>
      </c>
      <c r="F1749" s="85" t="s">
        <v>14527</v>
      </c>
    </row>
    <row r="1750" spans="1:6" ht="25.5" x14ac:dyDescent="0.2">
      <c r="A1750" s="86" t="s">
        <v>16735</v>
      </c>
      <c r="B1750" s="85" t="s">
        <v>16734</v>
      </c>
      <c r="C1750" s="87" t="s">
        <v>151</v>
      </c>
      <c r="D1750" s="84" t="s">
        <v>16729</v>
      </c>
      <c r="E1750" s="86">
        <v>1574</v>
      </c>
      <c r="F1750" s="85" t="s">
        <v>14567</v>
      </c>
    </row>
    <row r="1751" spans="1:6" ht="25.5" x14ac:dyDescent="0.2">
      <c r="A1751" s="86" t="s">
        <v>16737</v>
      </c>
      <c r="B1751" s="85" t="s">
        <v>16736</v>
      </c>
      <c r="C1751" s="87" t="s">
        <v>151</v>
      </c>
      <c r="D1751" s="84" t="s">
        <v>16729</v>
      </c>
      <c r="E1751" s="86">
        <v>1874</v>
      </c>
      <c r="F1751" s="85" t="s">
        <v>14527</v>
      </c>
    </row>
    <row r="1752" spans="1:6" ht="25.5" x14ac:dyDescent="0.2">
      <c r="A1752" s="86" t="s">
        <v>16739</v>
      </c>
      <c r="B1752" s="85" t="s">
        <v>16738</v>
      </c>
      <c r="C1752" s="87" t="s">
        <v>151</v>
      </c>
      <c r="D1752" s="84" t="s">
        <v>16729</v>
      </c>
      <c r="E1752" s="86">
        <v>1448</v>
      </c>
      <c r="F1752" s="85" t="s">
        <v>14567</v>
      </c>
    </row>
    <row r="1753" spans="1:6" ht="25.5" x14ac:dyDescent="0.2">
      <c r="A1753" s="86" t="s">
        <v>16741</v>
      </c>
      <c r="B1753" s="85" t="s">
        <v>16740</v>
      </c>
      <c r="C1753" s="87" t="s">
        <v>151</v>
      </c>
      <c r="D1753" s="84" t="s">
        <v>16729</v>
      </c>
      <c r="E1753" s="86">
        <v>2874</v>
      </c>
      <c r="F1753" s="85" t="s">
        <v>14527</v>
      </c>
    </row>
    <row r="1754" spans="1:6" ht="25.5" x14ac:dyDescent="0.2">
      <c r="A1754" s="86" t="s">
        <v>16743</v>
      </c>
      <c r="B1754" s="85" t="s">
        <v>16742</v>
      </c>
      <c r="C1754" s="87" t="s">
        <v>151</v>
      </c>
      <c r="D1754" s="84" t="s">
        <v>16729</v>
      </c>
      <c r="E1754" s="86">
        <v>2414</v>
      </c>
      <c r="F1754" s="85" t="s">
        <v>14567</v>
      </c>
    </row>
    <row r="1755" spans="1:6" ht="25.5" x14ac:dyDescent="0.2">
      <c r="A1755" s="86" t="s">
        <v>16745</v>
      </c>
      <c r="B1755" s="85" t="s">
        <v>16744</v>
      </c>
      <c r="C1755" s="87" t="s">
        <v>151</v>
      </c>
      <c r="D1755" s="84" t="s">
        <v>16729</v>
      </c>
      <c r="E1755" s="86">
        <v>2874</v>
      </c>
      <c r="F1755" s="85" t="s">
        <v>14527</v>
      </c>
    </row>
    <row r="1756" spans="1:6" ht="63.75" x14ac:dyDescent="0.2">
      <c r="A1756" s="86" t="s">
        <v>16748</v>
      </c>
      <c r="B1756" s="85" t="s">
        <v>16746</v>
      </c>
      <c r="C1756" s="87" t="s">
        <v>151</v>
      </c>
      <c r="D1756" s="84" t="s">
        <v>16729</v>
      </c>
      <c r="E1756" s="86">
        <v>630</v>
      </c>
      <c r="F1756" s="85" t="s">
        <v>16747</v>
      </c>
    </row>
    <row r="1757" spans="1:6" ht="25.5" x14ac:dyDescent="0.2">
      <c r="A1757" s="86" t="s">
        <v>16750</v>
      </c>
      <c r="B1757" s="85" t="s">
        <v>16749</v>
      </c>
      <c r="C1757" s="87" t="s">
        <v>151</v>
      </c>
      <c r="D1757" s="84" t="s">
        <v>16729</v>
      </c>
      <c r="E1757" s="86">
        <v>1249</v>
      </c>
      <c r="F1757" s="85" t="s">
        <v>14527</v>
      </c>
    </row>
    <row r="1758" spans="1:6" ht="25.5" x14ac:dyDescent="0.2">
      <c r="A1758" s="86" t="s">
        <v>16752</v>
      </c>
      <c r="B1758" s="85" t="s">
        <v>16751</v>
      </c>
      <c r="C1758" s="87" t="s">
        <v>151</v>
      </c>
      <c r="D1758" s="84" t="s">
        <v>16729</v>
      </c>
      <c r="E1758" s="86">
        <v>1049</v>
      </c>
      <c r="F1758" s="85" t="s">
        <v>14567</v>
      </c>
    </row>
    <row r="1759" spans="1:6" ht="25.5" x14ac:dyDescent="0.2">
      <c r="A1759" s="86" t="s">
        <v>16754</v>
      </c>
      <c r="B1759" s="85" t="s">
        <v>16753</v>
      </c>
      <c r="C1759" s="87" t="s">
        <v>151</v>
      </c>
      <c r="D1759" s="84" t="s">
        <v>16729</v>
      </c>
      <c r="E1759" s="86">
        <v>1249</v>
      </c>
      <c r="F1759" s="85" t="s">
        <v>14527</v>
      </c>
    </row>
    <row r="1760" spans="1:6" ht="25.5" x14ac:dyDescent="0.2">
      <c r="A1760" s="86" t="s">
        <v>16739</v>
      </c>
      <c r="B1760" s="85" t="s">
        <v>16738</v>
      </c>
      <c r="C1760" s="87" t="s">
        <v>151</v>
      </c>
      <c r="D1760" s="84" t="s">
        <v>16729</v>
      </c>
      <c r="E1760" s="86">
        <v>1448</v>
      </c>
      <c r="F1760" s="85" t="s">
        <v>14567</v>
      </c>
    </row>
    <row r="1761" spans="1:6" ht="25.5" x14ac:dyDescent="0.2">
      <c r="A1761" s="86" t="s">
        <v>16741</v>
      </c>
      <c r="B1761" s="85" t="s">
        <v>16740</v>
      </c>
      <c r="C1761" s="87" t="s">
        <v>151</v>
      </c>
      <c r="D1761" s="84" t="s">
        <v>16729</v>
      </c>
      <c r="E1761" s="86">
        <v>2874</v>
      </c>
      <c r="F1761" s="85" t="s">
        <v>14527</v>
      </c>
    </row>
    <row r="1762" spans="1:6" ht="25.5" x14ac:dyDescent="0.2">
      <c r="A1762" s="86" t="s">
        <v>16743</v>
      </c>
      <c r="B1762" s="85" t="s">
        <v>16742</v>
      </c>
      <c r="C1762" s="87" t="s">
        <v>151</v>
      </c>
      <c r="D1762" s="84" t="s">
        <v>16729</v>
      </c>
      <c r="E1762" s="86">
        <v>2414</v>
      </c>
      <c r="F1762" s="85" t="s">
        <v>14567</v>
      </c>
    </row>
    <row r="1763" spans="1:6" ht="25.5" x14ac:dyDescent="0.2">
      <c r="A1763" s="86" t="s">
        <v>16745</v>
      </c>
      <c r="B1763" s="85" t="s">
        <v>16744</v>
      </c>
      <c r="C1763" s="87" t="s">
        <v>151</v>
      </c>
      <c r="D1763" s="84" t="s">
        <v>16729</v>
      </c>
      <c r="E1763" s="86">
        <v>2874</v>
      </c>
      <c r="F1763" s="85" t="s">
        <v>14527</v>
      </c>
    </row>
    <row r="1764" spans="1:6" ht="63.75" x14ac:dyDescent="0.2">
      <c r="A1764" s="86" t="s">
        <v>16748</v>
      </c>
      <c r="B1764" s="85" t="s">
        <v>16746</v>
      </c>
      <c r="C1764" s="87" t="s">
        <v>151</v>
      </c>
      <c r="D1764" s="84" t="s">
        <v>16729</v>
      </c>
      <c r="E1764" s="86">
        <v>630</v>
      </c>
      <c r="F1764" s="85" t="s">
        <v>16747</v>
      </c>
    </row>
    <row r="1765" spans="1:6" ht="25.5" x14ac:dyDescent="0.2">
      <c r="A1765" s="86" t="s">
        <v>16750</v>
      </c>
      <c r="B1765" s="85" t="s">
        <v>16749</v>
      </c>
      <c r="C1765" s="87" t="s">
        <v>151</v>
      </c>
      <c r="D1765" s="84" t="s">
        <v>16729</v>
      </c>
      <c r="E1765" s="86">
        <v>1249</v>
      </c>
      <c r="F1765" s="85" t="s">
        <v>14527</v>
      </c>
    </row>
    <row r="1766" spans="1:6" ht="25.5" x14ac:dyDescent="0.2">
      <c r="A1766" s="86" t="s">
        <v>16752</v>
      </c>
      <c r="B1766" s="85" t="s">
        <v>16751</v>
      </c>
      <c r="C1766" s="87" t="s">
        <v>151</v>
      </c>
      <c r="D1766" s="84" t="s">
        <v>16729</v>
      </c>
      <c r="E1766" s="86">
        <v>1049</v>
      </c>
      <c r="F1766" s="85" t="s">
        <v>14567</v>
      </c>
    </row>
    <row r="1767" spans="1:6" ht="25.5" x14ac:dyDescent="0.2">
      <c r="A1767" s="86" t="s">
        <v>16754</v>
      </c>
      <c r="B1767" s="85" t="s">
        <v>16753</v>
      </c>
      <c r="C1767" s="87" t="s">
        <v>151</v>
      </c>
      <c r="D1767" s="84" t="s">
        <v>16729</v>
      </c>
      <c r="E1767" s="86">
        <v>1249</v>
      </c>
      <c r="F1767" s="85" t="s">
        <v>14527</v>
      </c>
    </row>
    <row r="1768" spans="1:6" ht="25.5" x14ac:dyDescent="0.2">
      <c r="A1768" s="86" t="s">
        <v>16731</v>
      </c>
      <c r="B1768" s="85" t="s">
        <v>16730</v>
      </c>
      <c r="C1768" s="87" t="s">
        <v>151</v>
      </c>
      <c r="D1768" s="84" t="s">
        <v>16729</v>
      </c>
      <c r="E1768" s="86">
        <v>944</v>
      </c>
      <c r="F1768" s="85" t="s">
        <v>14567</v>
      </c>
    </row>
    <row r="1769" spans="1:6" ht="25.5" x14ac:dyDescent="0.2">
      <c r="A1769" s="86" t="s">
        <v>16733</v>
      </c>
      <c r="B1769" s="85" t="s">
        <v>16732</v>
      </c>
      <c r="C1769" s="87" t="s">
        <v>151</v>
      </c>
      <c r="D1769" s="84" t="s">
        <v>16729</v>
      </c>
      <c r="E1769" s="86">
        <v>1874</v>
      </c>
      <c r="F1769" s="85" t="s">
        <v>14527</v>
      </c>
    </row>
    <row r="1770" spans="1:6" ht="25.5" x14ac:dyDescent="0.2">
      <c r="A1770" s="86" t="s">
        <v>16735</v>
      </c>
      <c r="B1770" s="85" t="s">
        <v>16734</v>
      </c>
      <c r="C1770" s="87" t="s">
        <v>151</v>
      </c>
      <c r="D1770" s="84" t="s">
        <v>16729</v>
      </c>
      <c r="E1770" s="86">
        <v>1574</v>
      </c>
      <c r="F1770" s="85" t="s">
        <v>14567</v>
      </c>
    </row>
    <row r="1771" spans="1:6" ht="25.5" x14ac:dyDescent="0.2">
      <c r="A1771" s="86" t="s">
        <v>16737</v>
      </c>
      <c r="B1771" s="85" t="s">
        <v>16736</v>
      </c>
      <c r="C1771" s="87" t="s">
        <v>151</v>
      </c>
      <c r="D1771" s="84" t="s">
        <v>16729</v>
      </c>
      <c r="E1771" s="86">
        <v>1874</v>
      </c>
      <c r="F1771" s="85" t="s">
        <v>14527</v>
      </c>
    </row>
    <row r="1772" spans="1:6" ht="25.5" x14ac:dyDescent="0.2">
      <c r="A1772" s="86" t="s">
        <v>16739</v>
      </c>
      <c r="B1772" s="85" t="s">
        <v>16738</v>
      </c>
      <c r="C1772" s="87" t="s">
        <v>151</v>
      </c>
      <c r="D1772" s="84" t="s">
        <v>16729</v>
      </c>
      <c r="E1772" s="86">
        <v>1448</v>
      </c>
      <c r="F1772" s="85" t="s">
        <v>14567</v>
      </c>
    </row>
    <row r="1773" spans="1:6" ht="25.5" x14ac:dyDescent="0.2">
      <c r="A1773" s="86" t="s">
        <v>16741</v>
      </c>
      <c r="B1773" s="85" t="s">
        <v>16740</v>
      </c>
      <c r="C1773" s="87" t="s">
        <v>151</v>
      </c>
      <c r="D1773" s="84" t="s">
        <v>16729</v>
      </c>
      <c r="E1773" s="86">
        <v>2874</v>
      </c>
      <c r="F1773" s="85" t="s">
        <v>14527</v>
      </c>
    </row>
    <row r="1774" spans="1:6" ht="25.5" x14ac:dyDescent="0.2">
      <c r="A1774" s="86" t="s">
        <v>16743</v>
      </c>
      <c r="B1774" s="85" t="s">
        <v>16742</v>
      </c>
      <c r="C1774" s="87" t="s">
        <v>151</v>
      </c>
      <c r="D1774" s="84" t="s">
        <v>16729</v>
      </c>
      <c r="E1774" s="86">
        <v>2414</v>
      </c>
      <c r="F1774" s="85" t="s">
        <v>14567</v>
      </c>
    </row>
    <row r="1775" spans="1:6" ht="25.5" x14ac:dyDescent="0.2">
      <c r="A1775" s="86" t="s">
        <v>16745</v>
      </c>
      <c r="B1775" s="85" t="s">
        <v>16744</v>
      </c>
      <c r="C1775" s="87" t="s">
        <v>151</v>
      </c>
      <c r="D1775" s="84" t="s">
        <v>16729</v>
      </c>
      <c r="E1775" s="86">
        <v>2874</v>
      </c>
      <c r="F1775" s="85" t="s">
        <v>14527</v>
      </c>
    </row>
    <row r="1776" spans="1:6" ht="63.75" x14ac:dyDescent="0.2">
      <c r="A1776" s="86" t="s">
        <v>16748</v>
      </c>
      <c r="B1776" s="85" t="s">
        <v>16746</v>
      </c>
      <c r="C1776" s="87" t="s">
        <v>151</v>
      </c>
      <c r="D1776" s="84" t="s">
        <v>16729</v>
      </c>
      <c r="E1776" s="86">
        <v>630</v>
      </c>
      <c r="F1776" s="85" t="s">
        <v>16747</v>
      </c>
    </row>
    <row r="1777" spans="1:6" ht="25.5" x14ac:dyDescent="0.2">
      <c r="A1777" s="86" t="s">
        <v>16750</v>
      </c>
      <c r="B1777" s="85" t="s">
        <v>16749</v>
      </c>
      <c r="C1777" s="87" t="s">
        <v>151</v>
      </c>
      <c r="D1777" s="84" t="s">
        <v>16729</v>
      </c>
      <c r="E1777" s="86">
        <v>1249</v>
      </c>
      <c r="F1777" s="85" t="s">
        <v>14527</v>
      </c>
    </row>
    <row r="1778" spans="1:6" ht="25.5" x14ac:dyDescent="0.2">
      <c r="A1778" s="86" t="s">
        <v>16752</v>
      </c>
      <c r="B1778" s="85" t="s">
        <v>16751</v>
      </c>
      <c r="C1778" s="87" t="s">
        <v>151</v>
      </c>
      <c r="D1778" s="84" t="s">
        <v>16729</v>
      </c>
      <c r="E1778" s="86">
        <v>1049</v>
      </c>
      <c r="F1778" s="85" t="s">
        <v>14567</v>
      </c>
    </row>
    <row r="1779" spans="1:6" ht="25.5" x14ac:dyDescent="0.2">
      <c r="A1779" s="86" t="s">
        <v>16754</v>
      </c>
      <c r="B1779" s="85" t="s">
        <v>16753</v>
      </c>
      <c r="C1779" s="87" t="s">
        <v>151</v>
      </c>
      <c r="D1779" s="84" t="s">
        <v>16729</v>
      </c>
      <c r="E1779" s="86">
        <v>1249</v>
      </c>
      <c r="F1779" s="85" t="s">
        <v>14527</v>
      </c>
    </row>
    <row r="1780" spans="1:6" ht="89.25" x14ac:dyDescent="0.2">
      <c r="A1780" s="86" t="s">
        <v>16773</v>
      </c>
      <c r="B1780" s="85" t="s">
        <v>16771</v>
      </c>
      <c r="C1780" s="87" t="s">
        <v>149</v>
      </c>
      <c r="D1780" s="84" t="s">
        <v>16729</v>
      </c>
      <c r="E1780" s="86">
        <v>4497</v>
      </c>
      <c r="F1780" s="85" t="s">
        <v>16772</v>
      </c>
    </row>
    <row r="1781" spans="1:6" ht="25.5" x14ac:dyDescent="0.2">
      <c r="A1781" s="86" t="s">
        <v>16775</v>
      </c>
      <c r="B1781" s="85" t="s">
        <v>16774</v>
      </c>
      <c r="C1781" s="87" t="s">
        <v>151</v>
      </c>
      <c r="D1781" s="84" t="s">
        <v>16729</v>
      </c>
      <c r="E1781" s="86">
        <v>944</v>
      </c>
      <c r="F1781" s="85" t="s">
        <v>14567</v>
      </c>
    </row>
    <row r="1782" spans="1:6" ht="25.5" x14ac:dyDescent="0.2">
      <c r="A1782" s="86" t="s">
        <v>16777</v>
      </c>
      <c r="B1782" s="85" t="s">
        <v>16776</v>
      </c>
      <c r="C1782" s="87" t="s">
        <v>151</v>
      </c>
      <c r="D1782" s="84" t="s">
        <v>16729</v>
      </c>
      <c r="E1782" s="86">
        <v>2492.16</v>
      </c>
      <c r="F1782" s="85" t="s">
        <v>14567</v>
      </c>
    </row>
    <row r="1783" spans="1:6" ht="25.5" x14ac:dyDescent="0.2">
      <c r="A1783" s="86" t="s">
        <v>16779</v>
      </c>
      <c r="B1783" s="85" t="s">
        <v>16778</v>
      </c>
      <c r="C1783" s="87" t="s">
        <v>151</v>
      </c>
      <c r="D1783" s="84" t="s">
        <v>16729</v>
      </c>
      <c r="E1783" s="86">
        <v>1874</v>
      </c>
      <c r="F1783" s="85" t="s">
        <v>14527</v>
      </c>
    </row>
    <row r="1784" spans="1:6" ht="25.5" x14ac:dyDescent="0.2">
      <c r="A1784" s="86" t="s">
        <v>16781</v>
      </c>
      <c r="B1784" s="85" t="s">
        <v>16780</v>
      </c>
      <c r="C1784" s="87" t="s">
        <v>151</v>
      </c>
      <c r="D1784" s="84" t="s">
        <v>16729</v>
      </c>
      <c r="E1784" s="86">
        <v>4947.3599999999997</v>
      </c>
      <c r="F1784" s="85" t="s">
        <v>14527</v>
      </c>
    </row>
    <row r="1785" spans="1:6" ht="63.75" x14ac:dyDescent="0.2">
      <c r="A1785" s="86" t="s">
        <v>16784</v>
      </c>
      <c r="B1785" s="85" t="s">
        <v>16782</v>
      </c>
      <c r="C1785" s="87" t="s">
        <v>149</v>
      </c>
      <c r="D1785" s="84" t="s">
        <v>16729</v>
      </c>
      <c r="E1785" s="86">
        <v>7495</v>
      </c>
      <c r="F1785" s="85" t="s">
        <v>16783</v>
      </c>
    </row>
    <row r="1786" spans="1:6" ht="63.75" x14ac:dyDescent="0.2">
      <c r="A1786" s="86" t="s">
        <v>16786</v>
      </c>
      <c r="B1786" s="85" t="s">
        <v>16785</v>
      </c>
      <c r="C1786" s="87" t="s">
        <v>149</v>
      </c>
      <c r="D1786" s="84" t="s">
        <v>16729</v>
      </c>
      <c r="E1786" s="86">
        <v>7195.2</v>
      </c>
      <c r="F1786" s="85" t="s">
        <v>16783</v>
      </c>
    </row>
    <row r="1787" spans="1:6" ht="63.75" x14ac:dyDescent="0.2">
      <c r="A1787" s="86" t="s">
        <v>16788</v>
      </c>
      <c r="B1787" s="85" t="s">
        <v>16787</v>
      </c>
      <c r="C1787" s="87" t="s">
        <v>149</v>
      </c>
      <c r="D1787" s="84" t="s">
        <v>16729</v>
      </c>
      <c r="E1787" s="86">
        <v>7045.3</v>
      </c>
      <c r="F1787" s="85" t="s">
        <v>16783</v>
      </c>
    </row>
    <row r="1788" spans="1:6" ht="63.75" x14ac:dyDescent="0.2">
      <c r="A1788" s="86" t="s">
        <v>16790</v>
      </c>
      <c r="B1788" s="85" t="s">
        <v>16789</v>
      </c>
      <c r="C1788" s="87" t="s">
        <v>149</v>
      </c>
      <c r="D1788" s="84" t="s">
        <v>16729</v>
      </c>
      <c r="E1788" s="86">
        <v>6820.45</v>
      </c>
      <c r="F1788" s="85" t="s">
        <v>16783</v>
      </c>
    </row>
    <row r="1789" spans="1:6" ht="63.75" x14ac:dyDescent="0.2">
      <c r="A1789" s="86" t="s">
        <v>16792</v>
      </c>
      <c r="B1789" s="85" t="s">
        <v>16791</v>
      </c>
      <c r="C1789" s="87" t="s">
        <v>149</v>
      </c>
      <c r="D1789" s="84" t="s">
        <v>16729</v>
      </c>
      <c r="E1789" s="86">
        <v>6595.6</v>
      </c>
      <c r="F1789" s="85" t="s">
        <v>16783</v>
      </c>
    </row>
    <row r="1790" spans="1:6" ht="25.5" x14ac:dyDescent="0.2">
      <c r="A1790" s="86" t="s">
        <v>16794</v>
      </c>
      <c r="B1790" s="85" t="s">
        <v>16793</v>
      </c>
      <c r="C1790" s="87" t="s">
        <v>151</v>
      </c>
      <c r="D1790" s="84" t="s">
        <v>16729</v>
      </c>
      <c r="E1790" s="86">
        <v>1574</v>
      </c>
      <c r="F1790" s="85" t="s">
        <v>14567</v>
      </c>
    </row>
    <row r="1791" spans="1:6" ht="25.5" x14ac:dyDescent="0.2">
      <c r="A1791" s="86" t="s">
        <v>16796</v>
      </c>
      <c r="B1791" s="85" t="s">
        <v>16795</v>
      </c>
      <c r="C1791" s="87" t="s">
        <v>151</v>
      </c>
      <c r="D1791" s="84" t="s">
        <v>16729</v>
      </c>
      <c r="E1791" s="86">
        <v>4155.3599999999997</v>
      </c>
      <c r="F1791" s="85" t="s">
        <v>14567</v>
      </c>
    </row>
    <row r="1792" spans="1:6" ht="25.5" x14ac:dyDescent="0.2">
      <c r="A1792" s="86" t="s">
        <v>16798</v>
      </c>
      <c r="B1792" s="85" t="s">
        <v>16797</v>
      </c>
      <c r="C1792" s="87" t="s">
        <v>151</v>
      </c>
      <c r="D1792" s="84" t="s">
        <v>16729</v>
      </c>
      <c r="E1792" s="86">
        <v>1874</v>
      </c>
      <c r="F1792" s="85" t="s">
        <v>14527</v>
      </c>
    </row>
    <row r="1793" spans="1:6" ht="25.5" x14ac:dyDescent="0.2">
      <c r="A1793" s="86" t="s">
        <v>16800</v>
      </c>
      <c r="B1793" s="85" t="s">
        <v>16799</v>
      </c>
      <c r="C1793" s="87" t="s">
        <v>151</v>
      </c>
      <c r="D1793" s="84" t="s">
        <v>16729</v>
      </c>
      <c r="E1793" s="86">
        <v>4947.3599999999997</v>
      </c>
      <c r="F1793" s="85" t="s">
        <v>14527</v>
      </c>
    </row>
    <row r="1794" spans="1:6" ht="76.5" x14ac:dyDescent="0.2">
      <c r="A1794" s="86" t="s">
        <v>16803</v>
      </c>
      <c r="B1794" s="85" t="s">
        <v>16801</v>
      </c>
      <c r="C1794" s="87" t="s">
        <v>149</v>
      </c>
      <c r="D1794" s="84" t="s">
        <v>16729</v>
      </c>
      <c r="E1794" s="86">
        <v>2640</v>
      </c>
      <c r="F1794" s="85" t="s">
        <v>16802</v>
      </c>
    </row>
    <row r="1795" spans="1:6" ht="25.5" x14ac:dyDescent="0.2">
      <c r="A1795" s="86" t="s">
        <v>16805</v>
      </c>
      <c r="B1795" s="85" t="s">
        <v>16804</v>
      </c>
      <c r="C1795" s="87" t="s">
        <v>151</v>
      </c>
      <c r="D1795" s="84" t="s">
        <v>16729</v>
      </c>
      <c r="E1795" s="86">
        <v>1448</v>
      </c>
      <c r="F1795" s="85" t="s">
        <v>14567</v>
      </c>
    </row>
    <row r="1796" spans="1:6" ht="51" x14ac:dyDescent="0.2">
      <c r="A1796" s="86" t="s">
        <v>16807</v>
      </c>
      <c r="B1796" s="85" t="s">
        <v>16806</v>
      </c>
      <c r="C1796" s="87" t="s">
        <v>151</v>
      </c>
      <c r="D1796" s="84" t="s">
        <v>16729</v>
      </c>
      <c r="E1796" s="86">
        <v>241</v>
      </c>
      <c r="F1796" s="85" t="s">
        <v>15009</v>
      </c>
    </row>
    <row r="1797" spans="1:6" ht="25.5" x14ac:dyDescent="0.2">
      <c r="A1797" s="86" t="s">
        <v>16809</v>
      </c>
      <c r="B1797" s="85" t="s">
        <v>16808</v>
      </c>
      <c r="C1797" s="87" t="s">
        <v>151</v>
      </c>
      <c r="D1797" s="84" t="s">
        <v>16729</v>
      </c>
      <c r="E1797" s="86">
        <v>3822.72</v>
      </c>
      <c r="F1797" s="85" t="s">
        <v>14567</v>
      </c>
    </row>
    <row r="1798" spans="1:6" ht="25.5" x14ac:dyDescent="0.2">
      <c r="A1798" s="86" t="s">
        <v>16811</v>
      </c>
      <c r="B1798" s="85" t="s">
        <v>16810</v>
      </c>
      <c r="C1798" s="87" t="s">
        <v>151</v>
      </c>
      <c r="D1798" s="84" t="s">
        <v>16729</v>
      </c>
      <c r="E1798" s="86">
        <v>2874</v>
      </c>
      <c r="F1798" s="85" t="s">
        <v>14527</v>
      </c>
    </row>
    <row r="1799" spans="1:6" ht="38.25" x14ac:dyDescent="0.2">
      <c r="A1799" s="86" t="s">
        <v>16813</v>
      </c>
      <c r="B1799" s="85" t="s">
        <v>16812</v>
      </c>
      <c r="C1799" s="87" t="s">
        <v>151</v>
      </c>
      <c r="D1799" s="84" t="s">
        <v>16729</v>
      </c>
      <c r="E1799" s="86">
        <v>479</v>
      </c>
      <c r="F1799" s="85" t="s">
        <v>15016</v>
      </c>
    </row>
    <row r="1800" spans="1:6" ht="25.5" x14ac:dyDescent="0.2">
      <c r="A1800" s="86" t="s">
        <v>16815</v>
      </c>
      <c r="B1800" s="85" t="s">
        <v>16814</v>
      </c>
      <c r="C1800" s="87" t="s">
        <v>151</v>
      </c>
      <c r="D1800" s="84" t="s">
        <v>16729</v>
      </c>
      <c r="E1800" s="86">
        <v>7587.36</v>
      </c>
      <c r="F1800" s="85" t="s">
        <v>14527</v>
      </c>
    </row>
    <row r="1801" spans="1:6" ht="38.25" x14ac:dyDescent="0.2">
      <c r="A1801" s="86" t="s">
        <v>16818</v>
      </c>
      <c r="B1801" s="85" t="s">
        <v>16816</v>
      </c>
      <c r="C1801" s="87" t="s">
        <v>149</v>
      </c>
      <c r="D1801" s="84" t="s">
        <v>16729</v>
      </c>
      <c r="E1801" s="86">
        <v>4400</v>
      </c>
      <c r="F1801" s="85" t="s">
        <v>16817</v>
      </c>
    </row>
    <row r="1802" spans="1:6" ht="38.25" x14ac:dyDescent="0.2">
      <c r="A1802" s="86" t="s">
        <v>16820</v>
      </c>
      <c r="B1802" s="85" t="s">
        <v>16819</v>
      </c>
      <c r="C1802" s="87" t="s">
        <v>149</v>
      </c>
      <c r="D1802" s="84" t="s">
        <v>16729</v>
      </c>
      <c r="E1802" s="86">
        <v>4224</v>
      </c>
      <c r="F1802" s="85" t="s">
        <v>16817</v>
      </c>
    </row>
    <row r="1803" spans="1:6" ht="38.25" x14ac:dyDescent="0.2">
      <c r="A1803" s="86" t="s">
        <v>16822</v>
      </c>
      <c r="B1803" s="85" t="s">
        <v>16821</v>
      </c>
      <c r="C1803" s="87" t="s">
        <v>149</v>
      </c>
      <c r="D1803" s="84" t="s">
        <v>16729</v>
      </c>
      <c r="E1803" s="86">
        <v>4136</v>
      </c>
      <c r="F1803" s="85" t="s">
        <v>16817</v>
      </c>
    </row>
    <row r="1804" spans="1:6" ht="38.25" x14ac:dyDescent="0.2">
      <c r="A1804" s="86" t="s">
        <v>16824</v>
      </c>
      <c r="B1804" s="85" t="s">
        <v>16823</v>
      </c>
      <c r="C1804" s="87" t="s">
        <v>149</v>
      </c>
      <c r="D1804" s="84" t="s">
        <v>16729</v>
      </c>
      <c r="E1804" s="86">
        <v>4004</v>
      </c>
      <c r="F1804" s="85" t="s">
        <v>16817</v>
      </c>
    </row>
    <row r="1805" spans="1:6" ht="38.25" x14ac:dyDescent="0.2">
      <c r="A1805" s="86" t="s">
        <v>16826</v>
      </c>
      <c r="B1805" s="85" t="s">
        <v>16825</v>
      </c>
      <c r="C1805" s="87" t="s">
        <v>149</v>
      </c>
      <c r="D1805" s="84" t="s">
        <v>16729</v>
      </c>
      <c r="E1805" s="86">
        <v>3872</v>
      </c>
      <c r="F1805" s="85" t="s">
        <v>16817</v>
      </c>
    </row>
    <row r="1806" spans="1:6" ht="25.5" x14ac:dyDescent="0.2">
      <c r="A1806" s="86" t="s">
        <v>16828</v>
      </c>
      <c r="B1806" s="85" t="s">
        <v>16827</v>
      </c>
      <c r="C1806" s="87" t="s">
        <v>151</v>
      </c>
      <c r="D1806" s="84" t="s">
        <v>16729</v>
      </c>
      <c r="E1806" s="86">
        <v>2414</v>
      </c>
      <c r="F1806" s="85" t="s">
        <v>14567</v>
      </c>
    </row>
    <row r="1807" spans="1:6" ht="51" x14ac:dyDescent="0.2">
      <c r="A1807" s="86" t="s">
        <v>16830</v>
      </c>
      <c r="B1807" s="85" t="s">
        <v>16829</v>
      </c>
      <c r="C1807" s="87" t="s">
        <v>151</v>
      </c>
      <c r="D1807" s="84" t="s">
        <v>16729</v>
      </c>
      <c r="E1807" s="86">
        <v>402</v>
      </c>
      <c r="F1807" s="85" t="s">
        <v>15009</v>
      </c>
    </row>
    <row r="1808" spans="1:6" ht="25.5" x14ac:dyDescent="0.2">
      <c r="A1808" s="86" t="s">
        <v>16832</v>
      </c>
      <c r="B1808" s="85" t="s">
        <v>16831</v>
      </c>
      <c r="C1808" s="87" t="s">
        <v>151</v>
      </c>
      <c r="D1808" s="84" t="s">
        <v>16729</v>
      </c>
      <c r="E1808" s="86">
        <v>6372.96</v>
      </c>
      <c r="F1808" s="85" t="s">
        <v>14567</v>
      </c>
    </row>
    <row r="1809" spans="1:6" ht="25.5" x14ac:dyDescent="0.2">
      <c r="A1809" s="86" t="s">
        <v>16834</v>
      </c>
      <c r="B1809" s="85" t="s">
        <v>16833</v>
      </c>
      <c r="C1809" s="87" t="s">
        <v>151</v>
      </c>
      <c r="D1809" s="84" t="s">
        <v>16729</v>
      </c>
      <c r="E1809" s="86">
        <v>2874</v>
      </c>
      <c r="F1809" s="85" t="s">
        <v>14527</v>
      </c>
    </row>
    <row r="1810" spans="1:6" ht="38.25" x14ac:dyDescent="0.2">
      <c r="A1810" s="86" t="s">
        <v>16836</v>
      </c>
      <c r="B1810" s="85" t="s">
        <v>16835</v>
      </c>
      <c r="C1810" s="87" t="s">
        <v>151</v>
      </c>
      <c r="D1810" s="84" t="s">
        <v>16729</v>
      </c>
      <c r="E1810" s="86">
        <v>479</v>
      </c>
      <c r="F1810" s="85" t="s">
        <v>15016</v>
      </c>
    </row>
    <row r="1811" spans="1:6" ht="25.5" x14ac:dyDescent="0.2">
      <c r="A1811" s="86" t="s">
        <v>16838</v>
      </c>
      <c r="B1811" s="85" t="s">
        <v>16837</v>
      </c>
      <c r="C1811" s="87" t="s">
        <v>151</v>
      </c>
      <c r="D1811" s="84" t="s">
        <v>16729</v>
      </c>
      <c r="E1811" s="86">
        <v>7587.36</v>
      </c>
      <c r="F1811" s="85" t="s">
        <v>14527</v>
      </c>
    </row>
    <row r="1812" spans="1:6" ht="76.5" x14ac:dyDescent="0.2">
      <c r="A1812" s="86" t="s">
        <v>16841</v>
      </c>
      <c r="B1812" s="85" t="s">
        <v>16839</v>
      </c>
      <c r="C1812" s="87" t="s">
        <v>149</v>
      </c>
      <c r="D1812" s="84" t="s">
        <v>16729</v>
      </c>
      <c r="E1812" s="86">
        <v>1650</v>
      </c>
      <c r="F1812" s="85" t="s">
        <v>16840</v>
      </c>
    </row>
    <row r="1813" spans="1:6" ht="25.5" x14ac:dyDescent="0.2">
      <c r="A1813" s="86" t="s">
        <v>16775</v>
      </c>
      <c r="B1813" s="85" t="s">
        <v>16774</v>
      </c>
      <c r="C1813" s="87" t="s">
        <v>151</v>
      </c>
      <c r="D1813" s="84" t="s">
        <v>16729</v>
      </c>
      <c r="E1813" s="86">
        <v>944</v>
      </c>
      <c r="F1813" s="85" t="s">
        <v>14567</v>
      </c>
    </row>
    <row r="1814" spans="1:6" ht="51" x14ac:dyDescent="0.2">
      <c r="A1814" s="86" t="s">
        <v>16843</v>
      </c>
      <c r="B1814" s="85" t="s">
        <v>16842</v>
      </c>
      <c r="C1814" s="87" t="s">
        <v>151</v>
      </c>
      <c r="D1814" s="84" t="s">
        <v>16729</v>
      </c>
      <c r="E1814" s="86">
        <v>157</v>
      </c>
      <c r="F1814" s="85" t="s">
        <v>15009</v>
      </c>
    </row>
    <row r="1815" spans="1:6" ht="25.5" x14ac:dyDescent="0.2">
      <c r="A1815" s="86" t="s">
        <v>16777</v>
      </c>
      <c r="B1815" s="85" t="s">
        <v>16776</v>
      </c>
      <c r="C1815" s="87" t="s">
        <v>151</v>
      </c>
      <c r="D1815" s="84" t="s">
        <v>16729</v>
      </c>
      <c r="E1815" s="86">
        <v>2492.16</v>
      </c>
      <c r="F1815" s="85" t="s">
        <v>14567</v>
      </c>
    </row>
    <row r="1816" spans="1:6" ht="25.5" x14ac:dyDescent="0.2">
      <c r="A1816" s="86" t="s">
        <v>16779</v>
      </c>
      <c r="B1816" s="85" t="s">
        <v>16778</v>
      </c>
      <c r="C1816" s="87" t="s">
        <v>151</v>
      </c>
      <c r="D1816" s="84" t="s">
        <v>16729</v>
      </c>
      <c r="E1816" s="86">
        <v>1874</v>
      </c>
      <c r="F1816" s="85" t="s">
        <v>14527</v>
      </c>
    </row>
    <row r="1817" spans="1:6" ht="38.25" x14ac:dyDescent="0.2">
      <c r="A1817" s="86" t="s">
        <v>16845</v>
      </c>
      <c r="B1817" s="85" t="s">
        <v>16844</v>
      </c>
      <c r="C1817" s="87" t="s">
        <v>151</v>
      </c>
      <c r="D1817" s="84" t="s">
        <v>16729</v>
      </c>
      <c r="E1817" s="86">
        <v>312</v>
      </c>
      <c r="F1817" s="85" t="s">
        <v>15016</v>
      </c>
    </row>
    <row r="1818" spans="1:6" ht="25.5" x14ac:dyDescent="0.2">
      <c r="A1818" s="86" t="s">
        <v>16781</v>
      </c>
      <c r="B1818" s="85" t="s">
        <v>16780</v>
      </c>
      <c r="C1818" s="87" t="s">
        <v>151</v>
      </c>
      <c r="D1818" s="84" t="s">
        <v>16729</v>
      </c>
      <c r="E1818" s="86">
        <v>4947.3599999999997</v>
      </c>
      <c r="F1818" s="85" t="s">
        <v>14527</v>
      </c>
    </row>
    <row r="1819" spans="1:6" ht="38.25" x14ac:dyDescent="0.2">
      <c r="A1819" s="86" t="s">
        <v>16848</v>
      </c>
      <c r="B1819" s="85" t="s">
        <v>16846</v>
      </c>
      <c r="C1819" s="87" t="s">
        <v>149</v>
      </c>
      <c r="D1819" s="84" t="s">
        <v>16729</v>
      </c>
      <c r="E1819" s="86">
        <v>2750</v>
      </c>
      <c r="F1819" s="85" t="s">
        <v>16847</v>
      </c>
    </row>
    <row r="1820" spans="1:6" ht="38.25" x14ac:dyDescent="0.2">
      <c r="A1820" s="86" t="s">
        <v>16850</v>
      </c>
      <c r="B1820" s="85" t="s">
        <v>16849</v>
      </c>
      <c r="C1820" s="87" t="s">
        <v>149</v>
      </c>
      <c r="D1820" s="84" t="s">
        <v>16729</v>
      </c>
      <c r="E1820" s="86">
        <v>2640</v>
      </c>
      <c r="F1820" s="85" t="s">
        <v>16847</v>
      </c>
    </row>
    <row r="1821" spans="1:6" ht="38.25" x14ac:dyDescent="0.2">
      <c r="A1821" s="86" t="s">
        <v>16852</v>
      </c>
      <c r="B1821" s="85" t="s">
        <v>16851</v>
      </c>
      <c r="C1821" s="87" t="s">
        <v>149</v>
      </c>
      <c r="D1821" s="84" t="s">
        <v>16729</v>
      </c>
      <c r="E1821" s="86">
        <v>2585</v>
      </c>
      <c r="F1821" s="85" t="s">
        <v>16847</v>
      </c>
    </row>
    <row r="1822" spans="1:6" ht="38.25" x14ac:dyDescent="0.2">
      <c r="A1822" s="86" t="s">
        <v>16854</v>
      </c>
      <c r="B1822" s="85" t="s">
        <v>16853</v>
      </c>
      <c r="C1822" s="87" t="s">
        <v>149</v>
      </c>
      <c r="D1822" s="84" t="s">
        <v>16729</v>
      </c>
      <c r="E1822" s="86">
        <v>2502.5</v>
      </c>
      <c r="F1822" s="85" t="s">
        <v>16847</v>
      </c>
    </row>
    <row r="1823" spans="1:6" ht="38.25" x14ac:dyDescent="0.2">
      <c r="A1823" s="86" t="s">
        <v>16856</v>
      </c>
      <c r="B1823" s="85" t="s">
        <v>16855</v>
      </c>
      <c r="C1823" s="87" t="s">
        <v>149</v>
      </c>
      <c r="D1823" s="84" t="s">
        <v>16729</v>
      </c>
      <c r="E1823" s="86">
        <v>2420</v>
      </c>
      <c r="F1823" s="85" t="s">
        <v>16847</v>
      </c>
    </row>
    <row r="1824" spans="1:6" ht="25.5" x14ac:dyDescent="0.2">
      <c r="A1824" s="86" t="s">
        <v>16794</v>
      </c>
      <c r="B1824" s="85" t="s">
        <v>16793</v>
      </c>
      <c r="C1824" s="87" t="s">
        <v>151</v>
      </c>
      <c r="D1824" s="84" t="s">
        <v>16729</v>
      </c>
      <c r="E1824" s="86">
        <v>1574</v>
      </c>
      <c r="F1824" s="85" t="s">
        <v>14567</v>
      </c>
    </row>
    <row r="1825" spans="1:6" ht="51" x14ac:dyDescent="0.2">
      <c r="A1825" s="86" t="s">
        <v>16858</v>
      </c>
      <c r="B1825" s="85" t="s">
        <v>16857</v>
      </c>
      <c r="C1825" s="87" t="s">
        <v>151</v>
      </c>
      <c r="D1825" s="84" t="s">
        <v>16729</v>
      </c>
      <c r="E1825" s="86">
        <v>262</v>
      </c>
      <c r="F1825" s="85" t="s">
        <v>15009</v>
      </c>
    </row>
    <row r="1826" spans="1:6" ht="25.5" x14ac:dyDescent="0.2">
      <c r="A1826" s="86" t="s">
        <v>16796</v>
      </c>
      <c r="B1826" s="85" t="s">
        <v>16795</v>
      </c>
      <c r="C1826" s="87" t="s">
        <v>151</v>
      </c>
      <c r="D1826" s="84" t="s">
        <v>16729</v>
      </c>
      <c r="E1826" s="86">
        <v>4155.3599999999997</v>
      </c>
      <c r="F1826" s="85" t="s">
        <v>14567</v>
      </c>
    </row>
    <row r="1827" spans="1:6" ht="25.5" x14ac:dyDescent="0.2">
      <c r="A1827" s="86" t="s">
        <v>16798</v>
      </c>
      <c r="B1827" s="85" t="s">
        <v>16797</v>
      </c>
      <c r="C1827" s="87" t="s">
        <v>151</v>
      </c>
      <c r="D1827" s="84" t="s">
        <v>16729</v>
      </c>
      <c r="E1827" s="86">
        <v>1874</v>
      </c>
      <c r="F1827" s="85" t="s">
        <v>14527</v>
      </c>
    </row>
    <row r="1828" spans="1:6" ht="38.25" x14ac:dyDescent="0.2">
      <c r="A1828" s="86" t="s">
        <v>16860</v>
      </c>
      <c r="B1828" s="85" t="s">
        <v>16859</v>
      </c>
      <c r="C1828" s="87" t="s">
        <v>151</v>
      </c>
      <c r="D1828" s="84" t="s">
        <v>16729</v>
      </c>
      <c r="E1828" s="86">
        <v>312</v>
      </c>
      <c r="F1828" s="85" t="s">
        <v>15016</v>
      </c>
    </row>
    <row r="1829" spans="1:6" ht="25.5" x14ac:dyDescent="0.2">
      <c r="A1829" s="86" t="s">
        <v>16800</v>
      </c>
      <c r="B1829" s="85" t="s">
        <v>16799</v>
      </c>
      <c r="C1829" s="87" t="s">
        <v>151</v>
      </c>
      <c r="D1829" s="84" t="s">
        <v>16729</v>
      </c>
      <c r="E1829" s="86">
        <v>4947.3599999999997</v>
      </c>
      <c r="F1829" s="85" t="s">
        <v>14527</v>
      </c>
    </row>
    <row r="1830" spans="1:6" ht="76.5" x14ac:dyDescent="0.2">
      <c r="A1830" s="86" t="s">
        <v>16862</v>
      </c>
      <c r="B1830" s="85" t="s">
        <v>16861</v>
      </c>
      <c r="C1830" s="87" t="s">
        <v>149</v>
      </c>
      <c r="D1830" s="84" t="s">
        <v>16729</v>
      </c>
      <c r="E1830" s="86">
        <v>4290</v>
      </c>
      <c r="F1830" s="85" t="s">
        <v>16802</v>
      </c>
    </row>
    <row r="1831" spans="1:6" ht="25.5" x14ac:dyDescent="0.2">
      <c r="A1831" s="86" t="s">
        <v>16805</v>
      </c>
      <c r="B1831" s="85" t="s">
        <v>16804</v>
      </c>
      <c r="C1831" s="87" t="s">
        <v>151</v>
      </c>
      <c r="D1831" s="84" t="s">
        <v>16729</v>
      </c>
      <c r="E1831" s="86">
        <v>1448</v>
      </c>
      <c r="F1831" s="85" t="s">
        <v>14567</v>
      </c>
    </row>
    <row r="1832" spans="1:6" ht="51" x14ac:dyDescent="0.2">
      <c r="A1832" s="86" t="s">
        <v>16807</v>
      </c>
      <c r="B1832" s="85" t="s">
        <v>16806</v>
      </c>
      <c r="C1832" s="87" t="s">
        <v>151</v>
      </c>
      <c r="D1832" s="84" t="s">
        <v>16729</v>
      </c>
      <c r="E1832" s="86">
        <v>241</v>
      </c>
      <c r="F1832" s="85" t="s">
        <v>15009</v>
      </c>
    </row>
    <row r="1833" spans="1:6" ht="25.5" x14ac:dyDescent="0.2">
      <c r="A1833" s="86" t="s">
        <v>16809</v>
      </c>
      <c r="B1833" s="85" t="s">
        <v>16808</v>
      </c>
      <c r="C1833" s="87" t="s">
        <v>151</v>
      </c>
      <c r="D1833" s="84" t="s">
        <v>16729</v>
      </c>
      <c r="E1833" s="86">
        <v>3822.72</v>
      </c>
      <c r="F1833" s="85" t="s">
        <v>14567</v>
      </c>
    </row>
    <row r="1834" spans="1:6" ht="25.5" x14ac:dyDescent="0.2">
      <c r="A1834" s="86" t="s">
        <v>16811</v>
      </c>
      <c r="B1834" s="85" t="s">
        <v>16810</v>
      </c>
      <c r="C1834" s="87" t="s">
        <v>151</v>
      </c>
      <c r="D1834" s="84" t="s">
        <v>16729</v>
      </c>
      <c r="E1834" s="86">
        <v>2874</v>
      </c>
      <c r="F1834" s="85" t="s">
        <v>14527</v>
      </c>
    </row>
    <row r="1835" spans="1:6" ht="38.25" x14ac:dyDescent="0.2">
      <c r="A1835" s="86" t="s">
        <v>16813</v>
      </c>
      <c r="B1835" s="85" t="s">
        <v>16812</v>
      </c>
      <c r="C1835" s="87" t="s">
        <v>151</v>
      </c>
      <c r="D1835" s="84" t="s">
        <v>16729</v>
      </c>
      <c r="E1835" s="86">
        <v>479</v>
      </c>
      <c r="F1835" s="85" t="s">
        <v>15016</v>
      </c>
    </row>
    <row r="1836" spans="1:6" ht="25.5" x14ac:dyDescent="0.2">
      <c r="A1836" s="86" t="s">
        <v>16815</v>
      </c>
      <c r="B1836" s="85" t="s">
        <v>16814</v>
      </c>
      <c r="C1836" s="87" t="s">
        <v>151</v>
      </c>
      <c r="D1836" s="84" t="s">
        <v>16729</v>
      </c>
      <c r="E1836" s="86">
        <v>7587.36</v>
      </c>
      <c r="F1836" s="85" t="s">
        <v>14527</v>
      </c>
    </row>
    <row r="1837" spans="1:6" ht="38.25" x14ac:dyDescent="0.2">
      <c r="A1837" s="86" t="s">
        <v>16864</v>
      </c>
      <c r="B1837" s="85" t="s">
        <v>16863</v>
      </c>
      <c r="C1837" s="87" t="s">
        <v>149</v>
      </c>
      <c r="D1837" s="84" t="s">
        <v>16729</v>
      </c>
      <c r="E1837" s="86">
        <v>7150</v>
      </c>
      <c r="F1837" s="85" t="s">
        <v>16817</v>
      </c>
    </row>
    <row r="1838" spans="1:6" ht="38.25" x14ac:dyDescent="0.2">
      <c r="A1838" s="86" t="s">
        <v>16866</v>
      </c>
      <c r="B1838" s="85" t="s">
        <v>16865</v>
      </c>
      <c r="C1838" s="87" t="s">
        <v>149</v>
      </c>
      <c r="D1838" s="84" t="s">
        <v>16729</v>
      </c>
      <c r="E1838" s="86">
        <v>6864</v>
      </c>
      <c r="F1838" s="85" t="s">
        <v>16817</v>
      </c>
    </row>
    <row r="1839" spans="1:6" ht="38.25" x14ac:dyDescent="0.2">
      <c r="A1839" s="86" t="s">
        <v>16868</v>
      </c>
      <c r="B1839" s="85" t="s">
        <v>16867</v>
      </c>
      <c r="C1839" s="87" t="s">
        <v>149</v>
      </c>
      <c r="D1839" s="84" t="s">
        <v>16729</v>
      </c>
      <c r="E1839" s="86">
        <v>6721</v>
      </c>
      <c r="F1839" s="85" t="s">
        <v>16817</v>
      </c>
    </row>
    <row r="1840" spans="1:6" ht="38.25" x14ac:dyDescent="0.2">
      <c r="A1840" s="86" t="s">
        <v>16870</v>
      </c>
      <c r="B1840" s="85" t="s">
        <v>16869</v>
      </c>
      <c r="C1840" s="87" t="s">
        <v>149</v>
      </c>
      <c r="D1840" s="84" t="s">
        <v>16729</v>
      </c>
      <c r="E1840" s="86">
        <v>6506.5</v>
      </c>
      <c r="F1840" s="85" t="s">
        <v>16817</v>
      </c>
    </row>
    <row r="1841" spans="1:6" ht="38.25" x14ac:dyDescent="0.2">
      <c r="A1841" s="86" t="s">
        <v>16872</v>
      </c>
      <c r="B1841" s="85" t="s">
        <v>16871</v>
      </c>
      <c r="C1841" s="87" t="s">
        <v>149</v>
      </c>
      <c r="D1841" s="84" t="s">
        <v>16729</v>
      </c>
      <c r="E1841" s="86">
        <v>6292</v>
      </c>
      <c r="F1841" s="85" t="s">
        <v>16817</v>
      </c>
    </row>
    <row r="1842" spans="1:6" ht="25.5" x14ac:dyDescent="0.2">
      <c r="A1842" s="86" t="s">
        <v>16828</v>
      </c>
      <c r="B1842" s="85" t="s">
        <v>16827</v>
      </c>
      <c r="C1842" s="87" t="s">
        <v>151</v>
      </c>
      <c r="D1842" s="84" t="s">
        <v>16729</v>
      </c>
      <c r="E1842" s="86">
        <v>2414</v>
      </c>
      <c r="F1842" s="85" t="s">
        <v>14567</v>
      </c>
    </row>
    <row r="1843" spans="1:6" ht="51" x14ac:dyDescent="0.2">
      <c r="A1843" s="86" t="s">
        <v>16830</v>
      </c>
      <c r="B1843" s="85" t="s">
        <v>16829</v>
      </c>
      <c r="C1843" s="87" t="s">
        <v>151</v>
      </c>
      <c r="D1843" s="84" t="s">
        <v>16729</v>
      </c>
      <c r="E1843" s="86">
        <v>402</v>
      </c>
      <c r="F1843" s="85" t="s">
        <v>15009</v>
      </c>
    </row>
    <row r="1844" spans="1:6" ht="25.5" x14ac:dyDescent="0.2">
      <c r="A1844" s="86" t="s">
        <v>16832</v>
      </c>
      <c r="B1844" s="85" t="s">
        <v>16831</v>
      </c>
      <c r="C1844" s="87" t="s">
        <v>151</v>
      </c>
      <c r="D1844" s="84" t="s">
        <v>16729</v>
      </c>
      <c r="E1844" s="86">
        <v>6372.96</v>
      </c>
      <c r="F1844" s="85" t="s">
        <v>14567</v>
      </c>
    </row>
    <row r="1845" spans="1:6" ht="25.5" x14ac:dyDescent="0.2">
      <c r="A1845" s="86" t="s">
        <v>16834</v>
      </c>
      <c r="B1845" s="85" t="s">
        <v>16833</v>
      </c>
      <c r="C1845" s="87" t="s">
        <v>151</v>
      </c>
      <c r="D1845" s="84" t="s">
        <v>16729</v>
      </c>
      <c r="E1845" s="86">
        <v>2874</v>
      </c>
      <c r="F1845" s="85" t="s">
        <v>14527</v>
      </c>
    </row>
    <row r="1846" spans="1:6" ht="38.25" x14ac:dyDescent="0.2">
      <c r="A1846" s="86" t="s">
        <v>16836</v>
      </c>
      <c r="B1846" s="85" t="s">
        <v>16835</v>
      </c>
      <c r="C1846" s="87" t="s">
        <v>151</v>
      </c>
      <c r="D1846" s="84" t="s">
        <v>16729</v>
      </c>
      <c r="E1846" s="86">
        <v>479</v>
      </c>
      <c r="F1846" s="85" t="s">
        <v>15016</v>
      </c>
    </row>
    <row r="1847" spans="1:6" ht="25.5" x14ac:dyDescent="0.2">
      <c r="A1847" s="86" t="s">
        <v>16838</v>
      </c>
      <c r="B1847" s="85" t="s">
        <v>16837</v>
      </c>
      <c r="C1847" s="87" t="s">
        <v>151</v>
      </c>
      <c r="D1847" s="84" t="s">
        <v>16729</v>
      </c>
      <c r="E1847" s="86">
        <v>7587.36</v>
      </c>
      <c r="F1847" s="85" t="s">
        <v>14527</v>
      </c>
    </row>
    <row r="1848" spans="1:6" ht="114.75" x14ac:dyDescent="0.2">
      <c r="A1848" s="86" t="s">
        <v>16875</v>
      </c>
      <c r="B1848" s="85" t="s">
        <v>16873</v>
      </c>
      <c r="C1848" s="87" t="s">
        <v>149</v>
      </c>
      <c r="D1848" s="84" t="s">
        <v>16729</v>
      </c>
      <c r="E1848" s="86">
        <v>6897</v>
      </c>
      <c r="F1848" s="85" t="s">
        <v>16874</v>
      </c>
    </row>
    <row r="1849" spans="1:6" ht="25.5" x14ac:dyDescent="0.2">
      <c r="A1849" s="86" t="s">
        <v>16805</v>
      </c>
      <c r="B1849" s="85" t="s">
        <v>16804</v>
      </c>
      <c r="C1849" s="87" t="s">
        <v>151</v>
      </c>
      <c r="D1849" s="84" t="s">
        <v>16729</v>
      </c>
      <c r="E1849" s="86">
        <v>1448</v>
      </c>
      <c r="F1849" s="85" t="s">
        <v>14567</v>
      </c>
    </row>
    <row r="1850" spans="1:6" ht="25.5" x14ac:dyDescent="0.2">
      <c r="A1850" s="86" t="s">
        <v>16809</v>
      </c>
      <c r="B1850" s="85" t="s">
        <v>16808</v>
      </c>
      <c r="C1850" s="87" t="s">
        <v>151</v>
      </c>
      <c r="D1850" s="84" t="s">
        <v>16729</v>
      </c>
      <c r="E1850" s="86">
        <v>3822.72</v>
      </c>
      <c r="F1850" s="85" t="s">
        <v>14567</v>
      </c>
    </row>
    <row r="1851" spans="1:6" ht="25.5" x14ac:dyDescent="0.2">
      <c r="A1851" s="86" t="s">
        <v>16811</v>
      </c>
      <c r="B1851" s="85" t="s">
        <v>16810</v>
      </c>
      <c r="C1851" s="87" t="s">
        <v>151</v>
      </c>
      <c r="D1851" s="84" t="s">
        <v>16729</v>
      </c>
      <c r="E1851" s="86">
        <v>2874</v>
      </c>
      <c r="F1851" s="85" t="s">
        <v>14527</v>
      </c>
    </row>
    <row r="1852" spans="1:6" ht="25.5" x14ac:dyDescent="0.2">
      <c r="A1852" s="86" t="s">
        <v>16815</v>
      </c>
      <c r="B1852" s="85" t="s">
        <v>16814</v>
      </c>
      <c r="C1852" s="87" t="s">
        <v>151</v>
      </c>
      <c r="D1852" s="84" t="s">
        <v>16729</v>
      </c>
      <c r="E1852" s="86">
        <v>7587.36</v>
      </c>
      <c r="F1852" s="85" t="s">
        <v>14527</v>
      </c>
    </row>
    <row r="1853" spans="1:6" ht="76.5" x14ac:dyDescent="0.2">
      <c r="A1853" s="86" t="s">
        <v>16878</v>
      </c>
      <c r="B1853" s="85" t="s">
        <v>16876</v>
      </c>
      <c r="C1853" s="87" t="s">
        <v>149</v>
      </c>
      <c r="D1853" s="84" t="s">
        <v>16729</v>
      </c>
      <c r="E1853" s="86">
        <v>11495</v>
      </c>
      <c r="F1853" s="85" t="s">
        <v>16877</v>
      </c>
    </row>
    <row r="1854" spans="1:6" ht="76.5" x14ac:dyDescent="0.2">
      <c r="A1854" s="86" t="s">
        <v>16880</v>
      </c>
      <c r="B1854" s="85" t="s">
        <v>16879</v>
      </c>
      <c r="C1854" s="87" t="s">
        <v>149</v>
      </c>
      <c r="D1854" s="84" t="s">
        <v>16729</v>
      </c>
      <c r="E1854" s="86">
        <v>11035.2</v>
      </c>
      <c r="F1854" s="85" t="s">
        <v>16877</v>
      </c>
    </row>
    <row r="1855" spans="1:6" ht="76.5" x14ac:dyDescent="0.2">
      <c r="A1855" s="86" t="s">
        <v>16882</v>
      </c>
      <c r="B1855" s="85" t="s">
        <v>16881</v>
      </c>
      <c r="C1855" s="87" t="s">
        <v>149</v>
      </c>
      <c r="D1855" s="84" t="s">
        <v>16729</v>
      </c>
      <c r="E1855" s="86">
        <v>10805.3</v>
      </c>
      <c r="F1855" s="85" t="s">
        <v>16877</v>
      </c>
    </row>
    <row r="1856" spans="1:6" ht="76.5" x14ac:dyDescent="0.2">
      <c r="A1856" s="86" t="s">
        <v>16884</v>
      </c>
      <c r="B1856" s="85" t="s">
        <v>16883</v>
      </c>
      <c r="C1856" s="87" t="s">
        <v>149</v>
      </c>
      <c r="D1856" s="84" t="s">
        <v>16729</v>
      </c>
      <c r="E1856" s="86">
        <v>10460.450000000001</v>
      </c>
      <c r="F1856" s="85" t="s">
        <v>16877</v>
      </c>
    </row>
    <row r="1857" spans="1:6" ht="76.5" x14ac:dyDescent="0.2">
      <c r="A1857" s="86" t="s">
        <v>16886</v>
      </c>
      <c r="B1857" s="85" t="s">
        <v>16885</v>
      </c>
      <c r="C1857" s="87" t="s">
        <v>149</v>
      </c>
      <c r="D1857" s="84" t="s">
        <v>16729</v>
      </c>
      <c r="E1857" s="86">
        <v>10115.6</v>
      </c>
      <c r="F1857" s="85" t="s">
        <v>16877</v>
      </c>
    </row>
    <row r="1858" spans="1:6" ht="25.5" x14ac:dyDescent="0.2">
      <c r="A1858" s="86" t="s">
        <v>16828</v>
      </c>
      <c r="B1858" s="85" t="s">
        <v>16827</v>
      </c>
      <c r="C1858" s="87" t="s">
        <v>151</v>
      </c>
      <c r="D1858" s="84" t="s">
        <v>16729</v>
      </c>
      <c r="E1858" s="86">
        <v>2414</v>
      </c>
      <c r="F1858" s="85" t="s">
        <v>14567</v>
      </c>
    </row>
    <row r="1859" spans="1:6" ht="25.5" x14ac:dyDescent="0.2">
      <c r="A1859" s="86" t="s">
        <v>16832</v>
      </c>
      <c r="B1859" s="85" t="s">
        <v>16831</v>
      </c>
      <c r="C1859" s="87" t="s">
        <v>151</v>
      </c>
      <c r="D1859" s="84" t="s">
        <v>16729</v>
      </c>
      <c r="E1859" s="86">
        <v>6372.96</v>
      </c>
      <c r="F1859" s="85" t="s">
        <v>14567</v>
      </c>
    </row>
    <row r="1860" spans="1:6" ht="25.5" x14ac:dyDescent="0.2">
      <c r="A1860" s="86" t="s">
        <v>16834</v>
      </c>
      <c r="B1860" s="85" t="s">
        <v>16833</v>
      </c>
      <c r="C1860" s="87" t="s">
        <v>151</v>
      </c>
      <c r="D1860" s="84" t="s">
        <v>16729</v>
      </c>
      <c r="E1860" s="86">
        <v>2874</v>
      </c>
      <c r="F1860" s="85" t="s">
        <v>14527</v>
      </c>
    </row>
    <row r="1861" spans="1:6" ht="25.5" x14ac:dyDescent="0.2">
      <c r="A1861" s="86" t="s">
        <v>16838</v>
      </c>
      <c r="B1861" s="85" t="s">
        <v>16837</v>
      </c>
      <c r="C1861" s="87" t="s">
        <v>151</v>
      </c>
      <c r="D1861" s="84" t="s">
        <v>16729</v>
      </c>
      <c r="E1861" s="86">
        <v>7587.36</v>
      </c>
      <c r="F1861" s="85" t="s">
        <v>14527</v>
      </c>
    </row>
    <row r="1862" spans="1:6" ht="25.5" x14ac:dyDescent="0.2">
      <c r="A1862" s="86" t="s">
        <v>16828</v>
      </c>
      <c r="B1862" s="85" t="s">
        <v>16827</v>
      </c>
      <c r="C1862" s="87" t="s">
        <v>151</v>
      </c>
      <c r="D1862" s="84" t="s">
        <v>16729</v>
      </c>
      <c r="E1862" s="86">
        <v>2414</v>
      </c>
      <c r="F1862" s="85" t="s">
        <v>14567</v>
      </c>
    </row>
    <row r="1863" spans="1:6" ht="25.5" x14ac:dyDescent="0.2">
      <c r="A1863" s="86" t="s">
        <v>16832</v>
      </c>
      <c r="B1863" s="85" t="s">
        <v>16831</v>
      </c>
      <c r="C1863" s="87" t="s">
        <v>151</v>
      </c>
      <c r="D1863" s="84" t="s">
        <v>16729</v>
      </c>
      <c r="E1863" s="86">
        <v>6372.96</v>
      </c>
      <c r="F1863" s="85" t="s">
        <v>14567</v>
      </c>
    </row>
    <row r="1864" spans="1:6" ht="25.5" x14ac:dyDescent="0.2">
      <c r="A1864" s="86" t="s">
        <v>16834</v>
      </c>
      <c r="B1864" s="85" t="s">
        <v>16833</v>
      </c>
      <c r="C1864" s="87" t="s">
        <v>151</v>
      </c>
      <c r="D1864" s="84" t="s">
        <v>16729</v>
      </c>
      <c r="E1864" s="86">
        <v>2874</v>
      </c>
      <c r="F1864" s="85" t="s">
        <v>14527</v>
      </c>
    </row>
    <row r="1865" spans="1:6" ht="25.5" x14ac:dyDescent="0.2">
      <c r="A1865" s="86" t="s">
        <v>16838</v>
      </c>
      <c r="B1865" s="85" t="s">
        <v>16837</v>
      </c>
      <c r="C1865" s="87" t="s">
        <v>151</v>
      </c>
      <c r="D1865" s="84" t="s">
        <v>16729</v>
      </c>
      <c r="E1865" s="86">
        <v>7587.36</v>
      </c>
      <c r="F1865" s="85" t="s">
        <v>14527</v>
      </c>
    </row>
    <row r="1866" spans="1:6" ht="25.5" x14ac:dyDescent="0.2">
      <c r="A1866" s="86" t="s">
        <v>16775</v>
      </c>
      <c r="B1866" s="85" t="s">
        <v>16774</v>
      </c>
      <c r="C1866" s="87" t="s">
        <v>151</v>
      </c>
      <c r="D1866" s="84" t="s">
        <v>16729</v>
      </c>
      <c r="E1866" s="86">
        <v>944</v>
      </c>
      <c r="F1866" s="85" t="s">
        <v>14567</v>
      </c>
    </row>
    <row r="1867" spans="1:6" ht="25.5" x14ac:dyDescent="0.2">
      <c r="A1867" s="86" t="s">
        <v>16777</v>
      </c>
      <c r="B1867" s="85" t="s">
        <v>16776</v>
      </c>
      <c r="C1867" s="87" t="s">
        <v>151</v>
      </c>
      <c r="D1867" s="84" t="s">
        <v>16729</v>
      </c>
      <c r="E1867" s="86">
        <v>2492.16</v>
      </c>
      <c r="F1867" s="85" t="s">
        <v>14567</v>
      </c>
    </row>
    <row r="1868" spans="1:6" ht="25.5" x14ac:dyDescent="0.2">
      <c r="A1868" s="86" t="s">
        <v>16779</v>
      </c>
      <c r="B1868" s="85" t="s">
        <v>16778</v>
      </c>
      <c r="C1868" s="87" t="s">
        <v>151</v>
      </c>
      <c r="D1868" s="84" t="s">
        <v>16729</v>
      </c>
      <c r="E1868" s="86">
        <v>1874</v>
      </c>
      <c r="F1868" s="85" t="s">
        <v>14527</v>
      </c>
    </row>
    <row r="1869" spans="1:6" ht="25.5" x14ac:dyDescent="0.2">
      <c r="A1869" s="86" t="s">
        <v>16781</v>
      </c>
      <c r="B1869" s="85" t="s">
        <v>16780</v>
      </c>
      <c r="C1869" s="87" t="s">
        <v>151</v>
      </c>
      <c r="D1869" s="84" t="s">
        <v>16729</v>
      </c>
      <c r="E1869" s="86">
        <v>4947.3599999999997</v>
      </c>
      <c r="F1869" s="85" t="s">
        <v>14527</v>
      </c>
    </row>
    <row r="1870" spans="1:6" ht="25.5" x14ac:dyDescent="0.2">
      <c r="A1870" s="86" t="s">
        <v>16794</v>
      </c>
      <c r="B1870" s="85" t="s">
        <v>16793</v>
      </c>
      <c r="C1870" s="87" t="s">
        <v>151</v>
      </c>
      <c r="D1870" s="84" t="s">
        <v>16729</v>
      </c>
      <c r="E1870" s="86">
        <v>1574</v>
      </c>
      <c r="F1870" s="85" t="s">
        <v>14567</v>
      </c>
    </row>
    <row r="1871" spans="1:6" ht="25.5" x14ac:dyDescent="0.2">
      <c r="A1871" s="86" t="s">
        <v>16796</v>
      </c>
      <c r="B1871" s="85" t="s">
        <v>16795</v>
      </c>
      <c r="C1871" s="87" t="s">
        <v>151</v>
      </c>
      <c r="D1871" s="84" t="s">
        <v>16729</v>
      </c>
      <c r="E1871" s="86">
        <v>4155.3599999999997</v>
      </c>
      <c r="F1871" s="85" t="s">
        <v>14567</v>
      </c>
    </row>
    <row r="1872" spans="1:6" ht="25.5" x14ac:dyDescent="0.2">
      <c r="A1872" s="86" t="s">
        <v>16798</v>
      </c>
      <c r="B1872" s="85" t="s">
        <v>16797</v>
      </c>
      <c r="C1872" s="87" t="s">
        <v>151</v>
      </c>
      <c r="D1872" s="84" t="s">
        <v>16729</v>
      </c>
      <c r="E1872" s="86">
        <v>1874</v>
      </c>
      <c r="F1872" s="85" t="s">
        <v>14527</v>
      </c>
    </row>
    <row r="1873" spans="1:6" ht="25.5" x14ac:dyDescent="0.2">
      <c r="A1873" s="86" t="s">
        <v>16800</v>
      </c>
      <c r="B1873" s="85" t="s">
        <v>16799</v>
      </c>
      <c r="C1873" s="87" t="s">
        <v>151</v>
      </c>
      <c r="D1873" s="84" t="s">
        <v>16729</v>
      </c>
      <c r="E1873" s="86">
        <v>4947.3599999999997</v>
      </c>
      <c r="F1873" s="85" t="s">
        <v>14527</v>
      </c>
    </row>
    <row r="1874" spans="1:6" ht="25.5" x14ac:dyDescent="0.2">
      <c r="A1874" s="86" t="s">
        <v>16805</v>
      </c>
      <c r="B1874" s="85" t="s">
        <v>16804</v>
      </c>
      <c r="C1874" s="87" t="s">
        <v>151</v>
      </c>
      <c r="D1874" s="84" t="s">
        <v>16729</v>
      </c>
      <c r="E1874" s="86">
        <v>1448</v>
      </c>
      <c r="F1874" s="85" t="s">
        <v>14567</v>
      </c>
    </row>
    <row r="1875" spans="1:6" ht="25.5" x14ac:dyDescent="0.2">
      <c r="A1875" s="86" t="s">
        <v>16809</v>
      </c>
      <c r="B1875" s="85" t="s">
        <v>16808</v>
      </c>
      <c r="C1875" s="87" t="s">
        <v>151</v>
      </c>
      <c r="D1875" s="84" t="s">
        <v>16729</v>
      </c>
      <c r="E1875" s="86">
        <v>3822.72</v>
      </c>
      <c r="F1875" s="85" t="s">
        <v>14567</v>
      </c>
    </row>
    <row r="1876" spans="1:6" ht="25.5" x14ac:dyDescent="0.2">
      <c r="A1876" s="86" t="s">
        <v>16811</v>
      </c>
      <c r="B1876" s="85" t="s">
        <v>16810</v>
      </c>
      <c r="C1876" s="87" t="s">
        <v>151</v>
      </c>
      <c r="D1876" s="84" t="s">
        <v>16729</v>
      </c>
      <c r="E1876" s="86">
        <v>2874</v>
      </c>
      <c r="F1876" s="85" t="s">
        <v>14527</v>
      </c>
    </row>
    <row r="1877" spans="1:6" ht="25.5" x14ac:dyDescent="0.2">
      <c r="A1877" s="86" t="s">
        <v>16815</v>
      </c>
      <c r="B1877" s="85" t="s">
        <v>16814</v>
      </c>
      <c r="C1877" s="87" t="s">
        <v>151</v>
      </c>
      <c r="D1877" s="84" t="s">
        <v>16729</v>
      </c>
      <c r="E1877" s="86">
        <v>7587.36</v>
      </c>
      <c r="F1877" s="85" t="s">
        <v>14527</v>
      </c>
    </row>
    <row r="1878" spans="1:6" ht="25.5" x14ac:dyDescent="0.2">
      <c r="A1878" s="86" t="s">
        <v>16828</v>
      </c>
      <c r="B1878" s="85" t="s">
        <v>16827</v>
      </c>
      <c r="C1878" s="87" t="s">
        <v>151</v>
      </c>
      <c r="D1878" s="84" t="s">
        <v>16729</v>
      </c>
      <c r="E1878" s="86">
        <v>2414</v>
      </c>
      <c r="F1878" s="85" t="s">
        <v>14567</v>
      </c>
    </row>
    <row r="1879" spans="1:6" ht="25.5" x14ac:dyDescent="0.2">
      <c r="A1879" s="86" t="s">
        <v>16832</v>
      </c>
      <c r="B1879" s="85" t="s">
        <v>16831</v>
      </c>
      <c r="C1879" s="87" t="s">
        <v>151</v>
      </c>
      <c r="D1879" s="84" t="s">
        <v>16729</v>
      </c>
      <c r="E1879" s="86">
        <v>6372.96</v>
      </c>
      <c r="F1879" s="85" t="s">
        <v>14567</v>
      </c>
    </row>
    <row r="1880" spans="1:6" ht="25.5" x14ac:dyDescent="0.2">
      <c r="A1880" s="86" t="s">
        <v>16834</v>
      </c>
      <c r="B1880" s="85" t="s">
        <v>16833</v>
      </c>
      <c r="C1880" s="87" t="s">
        <v>151</v>
      </c>
      <c r="D1880" s="84" t="s">
        <v>16729</v>
      </c>
      <c r="E1880" s="86">
        <v>2874</v>
      </c>
      <c r="F1880" s="85" t="s">
        <v>14527</v>
      </c>
    </row>
    <row r="1881" spans="1:6" ht="25.5" x14ac:dyDescent="0.2">
      <c r="A1881" s="86" t="s">
        <v>16838</v>
      </c>
      <c r="B1881" s="85" t="s">
        <v>16837</v>
      </c>
      <c r="C1881" s="87" t="s">
        <v>151</v>
      </c>
      <c r="D1881" s="84" t="s">
        <v>16729</v>
      </c>
      <c r="E1881" s="86">
        <v>7587.36</v>
      </c>
      <c r="F1881" s="85" t="s">
        <v>14527</v>
      </c>
    </row>
    <row r="1882" spans="1:6" ht="25.5" x14ac:dyDescent="0.2">
      <c r="A1882" s="86" t="s">
        <v>16888</v>
      </c>
      <c r="B1882" s="85" t="s">
        <v>16887</v>
      </c>
      <c r="C1882" s="87" t="s">
        <v>151</v>
      </c>
      <c r="D1882" s="84" t="s">
        <v>16729</v>
      </c>
      <c r="E1882" s="86">
        <v>630</v>
      </c>
      <c r="F1882" s="85" t="s">
        <v>14567</v>
      </c>
    </row>
    <row r="1883" spans="1:6" ht="25.5" x14ac:dyDescent="0.2">
      <c r="A1883" s="86" t="s">
        <v>16890</v>
      </c>
      <c r="B1883" s="85" t="s">
        <v>16889</v>
      </c>
      <c r="C1883" s="87" t="s">
        <v>151</v>
      </c>
      <c r="D1883" s="84" t="s">
        <v>16729</v>
      </c>
      <c r="E1883" s="86">
        <v>1663.2</v>
      </c>
      <c r="F1883" s="85" t="s">
        <v>14567</v>
      </c>
    </row>
    <row r="1884" spans="1:6" ht="25.5" x14ac:dyDescent="0.2">
      <c r="A1884" s="86" t="s">
        <v>16892</v>
      </c>
      <c r="B1884" s="85" t="s">
        <v>16891</v>
      </c>
      <c r="C1884" s="87" t="s">
        <v>151</v>
      </c>
      <c r="D1884" s="84" t="s">
        <v>16729</v>
      </c>
      <c r="E1884" s="86">
        <v>1249</v>
      </c>
      <c r="F1884" s="85" t="s">
        <v>14527</v>
      </c>
    </row>
    <row r="1885" spans="1:6" ht="25.5" x14ac:dyDescent="0.2">
      <c r="A1885" s="86" t="s">
        <v>16894</v>
      </c>
      <c r="B1885" s="85" t="s">
        <v>16893</v>
      </c>
      <c r="C1885" s="87" t="s">
        <v>151</v>
      </c>
      <c r="D1885" s="84" t="s">
        <v>16729</v>
      </c>
      <c r="E1885" s="86">
        <v>3297.36</v>
      </c>
      <c r="F1885" s="85" t="s">
        <v>14527</v>
      </c>
    </row>
    <row r="1886" spans="1:6" ht="25.5" x14ac:dyDescent="0.2">
      <c r="A1886" s="86" t="s">
        <v>16896</v>
      </c>
      <c r="B1886" s="85" t="s">
        <v>16895</v>
      </c>
      <c r="C1886" s="87" t="s">
        <v>151</v>
      </c>
      <c r="D1886" s="84" t="s">
        <v>16729</v>
      </c>
      <c r="E1886" s="86">
        <v>1049</v>
      </c>
      <c r="F1886" s="85" t="s">
        <v>14567</v>
      </c>
    </row>
    <row r="1887" spans="1:6" ht="25.5" x14ac:dyDescent="0.2">
      <c r="A1887" s="86" t="s">
        <v>16898</v>
      </c>
      <c r="B1887" s="85" t="s">
        <v>16897</v>
      </c>
      <c r="C1887" s="87" t="s">
        <v>151</v>
      </c>
      <c r="D1887" s="84" t="s">
        <v>16729</v>
      </c>
      <c r="E1887" s="86">
        <v>2769.36</v>
      </c>
      <c r="F1887" s="85" t="s">
        <v>14567</v>
      </c>
    </row>
    <row r="1888" spans="1:6" ht="25.5" x14ac:dyDescent="0.2">
      <c r="A1888" s="86" t="s">
        <v>16900</v>
      </c>
      <c r="B1888" s="85" t="s">
        <v>16899</v>
      </c>
      <c r="C1888" s="87" t="s">
        <v>151</v>
      </c>
      <c r="D1888" s="84" t="s">
        <v>16729</v>
      </c>
      <c r="E1888" s="86">
        <v>1249</v>
      </c>
      <c r="F1888" s="85" t="s">
        <v>14527</v>
      </c>
    </row>
    <row r="1889" spans="1:6" ht="25.5" x14ac:dyDescent="0.2">
      <c r="A1889" s="86" t="s">
        <v>16902</v>
      </c>
      <c r="B1889" s="85" t="s">
        <v>16901</v>
      </c>
      <c r="C1889" s="87" t="s">
        <v>151</v>
      </c>
      <c r="D1889" s="84" t="s">
        <v>16729</v>
      </c>
      <c r="E1889" s="86">
        <v>3297.36</v>
      </c>
      <c r="F1889" s="85" t="s">
        <v>14527</v>
      </c>
    </row>
    <row r="1890" spans="1:6" ht="89.25" x14ac:dyDescent="0.2">
      <c r="A1890" s="86" t="s">
        <v>16905</v>
      </c>
      <c r="B1890" s="85" t="s">
        <v>16903</v>
      </c>
      <c r="C1890" s="87" t="s">
        <v>149</v>
      </c>
      <c r="D1890" s="84" t="s">
        <v>16729</v>
      </c>
      <c r="E1890" s="86">
        <v>4497</v>
      </c>
      <c r="F1890" s="85" t="s">
        <v>16904</v>
      </c>
    </row>
    <row r="1891" spans="1:6" ht="25.5" x14ac:dyDescent="0.2">
      <c r="A1891" s="86" t="s">
        <v>16775</v>
      </c>
      <c r="B1891" s="85" t="s">
        <v>16774</v>
      </c>
      <c r="C1891" s="87" t="s">
        <v>151</v>
      </c>
      <c r="D1891" s="84" t="s">
        <v>16729</v>
      </c>
      <c r="E1891" s="86">
        <v>944</v>
      </c>
      <c r="F1891" s="85" t="s">
        <v>14567</v>
      </c>
    </row>
    <row r="1892" spans="1:6" ht="51" x14ac:dyDescent="0.2">
      <c r="A1892" s="86" t="s">
        <v>16843</v>
      </c>
      <c r="B1892" s="85" t="s">
        <v>16842</v>
      </c>
      <c r="C1892" s="87" t="s">
        <v>151</v>
      </c>
      <c r="D1892" s="84" t="s">
        <v>16729</v>
      </c>
      <c r="E1892" s="86">
        <v>157</v>
      </c>
      <c r="F1892" s="85" t="s">
        <v>15009</v>
      </c>
    </row>
    <row r="1893" spans="1:6" ht="25.5" x14ac:dyDescent="0.2">
      <c r="A1893" s="86" t="s">
        <v>16777</v>
      </c>
      <c r="B1893" s="85" t="s">
        <v>16776</v>
      </c>
      <c r="C1893" s="87" t="s">
        <v>151</v>
      </c>
      <c r="D1893" s="84" t="s">
        <v>16729</v>
      </c>
      <c r="E1893" s="86">
        <v>2492.16</v>
      </c>
      <c r="F1893" s="85" t="s">
        <v>14567</v>
      </c>
    </row>
    <row r="1894" spans="1:6" ht="25.5" x14ac:dyDescent="0.2">
      <c r="A1894" s="86" t="s">
        <v>16779</v>
      </c>
      <c r="B1894" s="85" t="s">
        <v>16778</v>
      </c>
      <c r="C1894" s="87" t="s">
        <v>151</v>
      </c>
      <c r="D1894" s="84" t="s">
        <v>16729</v>
      </c>
      <c r="E1894" s="86">
        <v>1874</v>
      </c>
      <c r="F1894" s="85" t="s">
        <v>14527</v>
      </c>
    </row>
    <row r="1895" spans="1:6" ht="38.25" x14ac:dyDescent="0.2">
      <c r="A1895" s="86" t="s">
        <v>16845</v>
      </c>
      <c r="B1895" s="85" t="s">
        <v>16844</v>
      </c>
      <c r="C1895" s="87" t="s">
        <v>151</v>
      </c>
      <c r="D1895" s="84" t="s">
        <v>16729</v>
      </c>
      <c r="E1895" s="86">
        <v>312</v>
      </c>
      <c r="F1895" s="85" t="s">
        <v>15016</v>
      </c>
    </row>
    <row r="1896" spans="1:6" ht="25.5" x14ac:dyDescent="0.2">
      <c r="A1896" s="86" t="s">
        <v>16781</v>
      </c>
      <c r="B1896" s="85" t="s">
        <v>16780</v>
      </c>
      <c r="C1896" s="87" t="s">
        <v>151</v>
      </c>
      <c r="D1896" s="84" t="s">
        <v>16729</v>
      </c>
      <c r="E1896" s="86">
        <v>4947.3599999999997</v>
      </c>
      <c r="F1896" s="85" t="s">
        <v>14527</v>
      </c>
    </row>
    <row r="1897" spans="1:6" ht="38.25" x14ac:dyDescent="0.2">
      <c r="A1897" s="86" t="s">
        <v>16907</v>
      </c>
      <c r="B1897" s="85" t="s">
        <v>16906</v>
      </c>
      <c r="C1897" s="87" t="s">
        <v>149</v>
      </c>
      <c r="D1897" s="84" t="s">
        <v>16729</v>
      </c>
      <c r="E1897" s="86">
        <v>7495</v>
      </c>
      <c r="F1897" s="85" t="s">
        <v>16847</v>
      </c>
    </row>
    <row r="1898" spans="1:6" ht="38.25" x14ac:dyDescent="0.2">
      <c r="A1898" s="86" t="s">
        <v>16909</v>
      </c>
      <c r="B1898" s="85" t="s">
        <v>16908</v>
      </c>
      <c r="C1898" s="87" t="s">
        <v>149</v>
      </c>
      <c r="D1898" s="84" t="s">
        <v>16729</v>
      </c>
      <c r="E1898" s="86">
        <v>7195.2</v>
      </c>
      <c r="F1898" s="85" t="s">
        <v>16847</v>
      </c>
    </row>
    <row r="1899" spans="1:6" ht="38.25" x14ac:dyDescent="0.2">
      <c r="A1899" s="86" t="s">
        <v>16911</v>
      </c>
      <c r="B1899" s="85" t="s">
        <v>16910</v>
      </c>
      <c r="C1899" s="87" t="s">
        <v>149</v>
      </c>
      <c r="D1899" s="84" t="s">
        <v>16729</v>
      </c>
      <c r="E1899" s="86">
        <v>7045.3</v>
      </c>
      <c r="F1899" s="85" t="s">
        <v>16847</v>
      </c>
    </row>
    <row r="1900" spans="1:6" ht="38.25" x14ac:dyDescent="0.2">
      <c r="A1900" s="86" t="s">
        <v>16913</v>
      </c>
      <c r="B1900" s="85" t="s">
        <v>16912</v>
      </c>
      <c r="C1900" s="87" t="s">
        <v>149</v>
      </c>
      <c r="D1900" s="84" t="s">
        <v>16729</v>
      </c>
      <c r="E1900" s="86">
        <v>6820.45</v>
      </c>
      <c r="F1900" s="85" t="s">
        <v>16847</v>
      </c>
    </row>
    <row r="1901" spans="1:6" ht="38.25" x14ac:dyDescent="0.2">
      <c r="A1901" s="86" t="s">
        <v>16915</v>
      </c>
      <c r="B1901" s="85" t="s">
        <v>16914</v>
      </c>
      <c r="C1901" s="87" t="s">
        <v>149</v>
      </c>
      <c r="D1901" s="84" t="s">
        <v>16729</v>
      </c>
      <c r="E1901" s="86">
        <v>6595.6</v>
      </c>
      <c r="F1901" s="85" t="s">
        <v>16847</v>
      </c>
    </row>
    <row r="1902" spans="1:6" ht="25.5" x14ac:dyDescent="0.2">
      <c r="A1902" s="86" t="s">
        <v>16794</v>
      </c>
      <c r="B1902" s="85" t="s">
        <v>16793</v>
      </c>
      <c r="C1902" s="87" t="s">
        <v>151</v>
      </c>
      <c r="D1902" s="84" t="s">
        <v>16729</v>
      </c>
      <c r="E1902" s="86">
        <v>1574</v>
      </c>
      <c r="F1902" s="85" t="s">
        <v>14567</v>
      </c>
    </row>
    <row r="1903" spans="1:6" ht="51" x14ac:dyDescent="0.2">
      <c r="A1903" s="86" t="s">
        <v>16858</v>
      </c>
      <c r="B1903" s="85" t="s">
        <v>16857</v>
      </c>
      <c r="C1903" s="87" t="s">
        <v>151</v>
      </c>
      <c r="D1903" s="84" t="s">
        <v>16729</v>
      </c>
      <c r="E1903" s="86">
        <v>262</v>
      </c>
      <c r="F1903" s="85" t="s">
        <v>15009</v>
      </c>
    </row>
    <row r="1904" spans="1:6" ht="25.5" x14ac:dyDescent="0.2">
      <c r="A1904" s="86" t="s">
        <v>16796</v>
      </c>
      <c r="B1904" s="85" t="s">
        <v>16795</v>
      </c>
      <c r="C1904" s="87" t="s">
        <v>151</v>
      </c>
      <c r="D1904" s="84" t="s">
        <v>16729</v>
      </c>
      <c r="E1904" s="86">
        <v>4155.3599999999997</v>
      </c>
      <c r="F1904" s="85" t="s">
        <v>14567</v>
      </c>
    </row>
    <row r="1905" spans="1:6" ht="25.5" x14ac:dyDescent="0.2">
      <c r="A1905" s="86" t="s">
        <v>16798</v>
      </c>
      <c r="B1905" s="85" t="s">
        <v>16797</v>
      </c>
      <c r="C1905" s="87" t="s">
        <v>151</v>
      </c>
      <c r="D1905" s="84" t="s">
        <v>16729</v>
      </c>
      <c r="E1905" s="86">
        <v>1874</v>
      </c>
      <c r="F1905" s="85" t="s">
        <v>14527</v>
      </c>
    </row>
    <row r="1906" spans="1:6" ht="38.25" x14ac:dyDescent="0.2">
      <c r="A1906" s="86" t="s">
        <v>16860</v>
      </c>
      <c r="B1906" s="85" t="s">
        <v>16859</v>
      </c>
      <c r="C1906" s="87" t="s">
        <v>151</v>
      </c>
      <c r="D1906" s="84" t="s">
        <v>16729</v>
      </c>
      <c r="E1906" s="86">
        <v>312</v>
      </c>
      <c r="F1906" s="85" t="s">
        <v>15016</v>
      </c>
    </row>
    <row r="1907" spans="1:6" ht="25.5" x14ac:dyDescent="0.2">
      <c r="A1907" s="86" t="s">
        <v>16800</v>
      </c>
      <c r="B1907" s="85" t="s">
        <v>16799</v>
      </c>
      <c r="C1907" s="87" t="s">
        <v>151</v>
      </c>
      <c r="D1907" s="84" t="s">
        <v>16729</v>
      </c>
      <c r="E1907" s="86">
        <v>4947.3599999999997</v>
      </c>
      <c r="F1907" s="85" t="s">
        <v>14527</v>
      </c>
    </row>
    <row r="1908" spans="1:6" ht="89.25" x14ac:dyDescent="0.2">
      <c r="A1908" s="86" t="s">
        <v>16918</v>
      </c>
      <c r="B1908" s="85" t="s">
        <v>16916</v>
      </c>
      <c r="C1908" s="87" t="s">
        <v>149</v>
      </c>
      <c r="D1908" s="84" t="s">
        <v>16729</v>
      </c>
      <c r="E1908" s="86">
        <v>6897</v>
      </c>
      <c r="F1908" s="85" t="s">
        <v>16917</v>
      </c>
    </row>
    <row r="1909" spans="1:6" ht="25.5" x14ac:dyDescent="0.2">
      <c r="A1909" s="86" t="s">
        <v>16805</v>
      </c>
      <c r="B1909" s="85" t="s">
        <v>16804</v>
      </c>
      <c r="C1909" s="87" t="s">
        <v>151</v>
      </c>
      <c r="D1909" s="84" t="s">
        <v>16729</v>
      </c>
      <c r="E1909" s="86">
        <v>1448</v>
      </c>
      <c r="F1909" s="85" t="s">
        <v>14567</v>
      </c>
    </row>
    <row r="1910" spans="1:6" ht="51" x14ac:dyDescent="0.2">
      <c r="A1910" s="86" t="s">
        <v>16807</v>
      </c>
      <c r="B1910" s="85" t="s">
        <v>16806</v>
      </c>
      <c r="C1910" s="87" t="s">
        <v>151</v>
      </c>
      <c r="D1910" s="84" t="s">
        <v>16729</v>
      </c>
      <c r="E1910" s="86">
        <v>241</v>
      </c>
      <c r="F1910" s="85" t="s">
        <v>15009</v>
      </c>
    </row>
    <row r="1911" spans="1:6" ht="25.5" x14ac:dyDescent="0.2">
      <c r="A1911" s="86" t="s">
        <v>16809</v>
      </c>
      <c r="B1911" s="85" t="s">
        <v>16808</v>
      </c>
      <c r="C1911" s="87" t="s">
        <v>151</v>
      </c>
      <c r="D1911" s="84" t="s">
        <v>16729</v>
      </c>
      <c r="E1911" s="86">
        <v>3822.72</v>
      </c>
      <c r="F1911" s="85" t="s">
        <v>14567</v>
      </c>
    </row>
    <row r="1912" spans="1:6" ht="25.5" x14ac:dyDescent="0.2">
      <c r="A1912" s="86" t="s">
        <v>16811</v>
      </c>
      <c r="B1912" s="85" t="s">
        <v>16810</v>
      </c>
      <c r="C1912" s="87" t="s">
        <v>151</v>
      </c>
      <c r="D1912" s="84" t="s">
        <v>16729</v>
      </c>
      <c r="E1912" s="86">
        <v>2874</v>
      </c>
      <c r="F1912" s="85" t="s">
        <v>14527</v>
      </c>
    </row>
    <row r="1913" spans="1:6" ht="38.25" x14ac:dyDescent="0.2">
      <c r="A1913" s="86" t="s">
        <v>16813</v>
      </c>
      <c r="B1913" s="85" t="s">
        <v>16812</v>
      </c>
      <c r="C1913" s="87" t="s">
        <v>151</v>
      </c>
      <c r="D1913" s="84" t="s">
        <v>16729</v>
      </c>
      <c r="E1913" s="86">
        <v>479</v>
      </c>
      <c r="F1913" s="85" t="s">
        <v>15016</v>
      </c>
    </row>
    <row r="1914" spans="1:6" ht="25.5" x14ac:dyDescent="0.2">
      <c r="A1914" s="86" t="s">
        <v>16815</v>
      </c>
      <c r="B1914" s="85" t="s">
        <v>16814</v>
      </c>
      <c r="C1914" s="87" t="s">
        <v>151</v>
      </c>
      <c r="D1914" s="84" t="s">
        <v>16729</v>
      </c>
      <c r="E1914" s="86">
        <v>7587.36</v>
      </c>
      <c r="F1914" s="85" t="s">
        <v>14527</v>
      </c>
    </row>
    <row r="1915" spans="1:6" ht="38.25" x14ac:dyDescent="0.2">
      <c r="A1915" s="86" t="s">
        <v>16920</v>
      </c>
      <c r="B1915" s="85" t="s">
        <v>16919</v>
      </c>
      <c r="C1915" s="87" t="s">
        <v>149</v>
      </c>
      <c r="D1915" s="84" t="s">
        <v>16729</v>
      </c>
      <c r="E1915" s="86">
        <v>11495</v>
      </c>
      <c r="F1915" s="85" t="s">
        <v>16817</v>
      </c>
    </row>
    <row r="1916" spans="1:6" ht="38.25" x14ac:dyDescent="0.2">
      <c r="A1916" s="86" t="s">
        <v>16922</v>
      </c>
      <c r="B1916" s="85" t="s">
        <v>16921</v>
      </c>
      <c r="C1916" s="87" t="s">
        <v>149</v>
      </c>
      <c r="D1916" s="84" t="s">
        <v>16729</v>
      </c>
      <c r="E1916" s="86">
        <v>11035.2</v>
      </c>
      <c r="F1916" s="85" t="s">
        <v>16817</v>
      </c>
    </row>
    <row r="1917" spans="1:6" ht="38.25" x14ac:dyDescent="0.2">
      <c r="A1917" s="86" t="s">
        <v>16924</v>
      </c>
      <c r="B1917" s="85" t="s">
        <v>16923</v>
      </c>
      <c r="C1917" s="87" t="s">
        <v>149</v>
      </c>
      <c r="D1917" s="84" t="s">
        <v>16729</v>
      </c>
      <c r="E1917" s="86">
        <v>10805.3</v>
      </c>
      <c r="F1917" s="85" t="s">
        <v>16817</v>
      </c>
    </row>
    <row r="1918" spans="1:6" ht="38.25" x14ac:dyDescent="0.2">
      <c r="A1918" s="86" t="s">
        <v>16926</v>
      </c>
      <c r="B1918" s="85" t="s">
        <v>16925</v>
      </c>
      <c r="C1918" s="87" t="s">
        <v>149</v>
      </c>
      <c r="D1918" s="84" t="s">
        <v>16729</v>
      </c>
      <c r="E1918" s="86">
        <v>10460.450000000001</v>
      </c>
      <c r="F1918" s="85" t="s">
        <v>16817</v>
      </c>
    </row>
    <row r="1919" spans="1:6" ht="38.25" x14ac:dyDescent="0.2">
      <c r="A1919" s="86" t="s">
        <v>16928</v>
      </c>
      <c r="B1919" s="85" t="s">
        <v>16927</v>
      </c>
      <c r="C1919" s="87" t="s">
        <v>149</v>
      </c>
      <c r="D1919" s="84" t="s">
        <v>16729</v>
      </c>
      <c r="E1919" s="86">
        <v>10115.6</v>
      </c>
      <c r="F1919" s="85" t="s">
        <v>16817</v>
      </c>
    </row>
    <row r="1920" spans="1:6" ht="25.5" x14ac:dyDescent="0.2">
      <c r="A1920" s="86" t="s">
        <v>16828</v>
      </c>
      <c r="B1920" s="85" t="s">
        <v>16827</v>
      </c>
      <c r="C1920" s="87" t="s">
        <v>151</v>
      </c>
      <c r="D1920" s="84" t="s">
        <v>16729</v>
      </c>
      <c r="E1920" s="86">
        <v>2414</v>
      </c>
      <c r="F1920" s="85" t="s">
        <v>14567</v>
      </c>
    </row>
    <row r="1921" spans="1:6" ht="51" x14ac:dyDescent="0.2">
      <c r="A1921" s="86" t="s">
        <v>16830</v>
      </c>
      <c r="B1921" s="85" t="s">
        <v>16829</v>
      </c>
      <c r="C1921" s="87" t="s">
        <v>151</v>
      </c>
      <c r="D1921" s="84" t="s">
        <v>16729</v>
      </c>
      <c r="E1921" s="86">
        <v>402</v>
      </c>
      <c r="F1921" s="85" t="s">
        <v>15009</v>
      </c>
    </row>
    <row r="1922" spans="1:6" ht="25.5" x14ac:dyDescent="0.2">
      <c r="A1922" s="86" t="s">
        <v>16832</v>
      </c>
      <c r="B1922" s="85" t="s">
        <v>16831</v>
      </c>
      <c r="C1922" s="87" t="s">
        <v>151</v>
      </c>
      <c r="D1922" s="84" t="s">
        <v>16729</v>
      </c>
      <c r="E1922" s="86">
        <v>6372.96</v>
      </c>
      <c r="F1922" s="85" t="s">
        <v>14567</v>
      </c>
    </row>
    <row r="1923" spans="1:6" ht="25.5" x14ac:dyDescent="0.2">
      <c r="A1923" s="86" t="s">
        <v>16834</v>
      </c>
      <c r="B1923" s="85" t="s">
        <v>16833</v>
      </c>
      <c r="C1923" s="87" t="s">
        <v>151</v>
      </c>
      <c r="D1923" s="84" t="s">
        <v>16729</v>
      </c>
      <c r="E1923" s="86">
        <v>2874</v>
      </c>
      <c r="F1923" s="85" t="s">
        <v>14527</v>
      </c>
    </row>
    <row r="1924" spans="1:6" ht="38.25" x14ac:dyDescent="0.2">
      <c r="A1924" s="86" t="s">
        <v>16836</v>
      </c>
      <c r="B1924" s="85" t="s">
        <v>16835</v>
      </c>
      <c r="C1924" s="87" t="s">
        <v>151</v>
      </c>
      <c r="D1924" s="84" t="s">
        <v>16729</v>
      </c>
      <c r="E1924" s="86">
        <v>479</v>
      </c>
      <c r="F1924" s="85" t="s">
        <v>15016</v>
      </c>
    </row>
    <row r="1925" spans="1:6" ht="25.5" x14ac:dyDescent="0.2">
      <c r="A1925" s="86" t="s">
        <v>16838</v>
      </c>
      <c r="B1925" s="85" t="s">
        <v>16837</v>
      </c>
      <c r="C1925" s="87" t="s">
        <v>151</v>
      </c>
      <c r="D1925" s="84" t="s">
        <v>16729</v>
      </c>
      <c r="E1925" s="86">
        <v>7587.36</v>
      </c>
      <c r="F1925" s="85" t="s">
        <v>14527</v>
      </c>
    </row>
    <row r="1926" spans="1:6" ht="89.25" x14ac:dyDescent="0.2">
      <c r="A1926" s="86" t="s">
        <v>16931</v>
      </c>
      <c r="B1926" s="85" t="s">
        <v>16929</v>
      </c>
      <c r="C1926" s="87" t="s">
        <v>149</v>
      </c>
      <c r="D1926" s="84" t="s">
        <v>16729</v>
      </c>
      <c r="E1926" s="86">
        <v>2997</v>
      </c>
      <c r="F1926" s="85" t="s">
        <v>16930</v>
      </c>
    </row>
    <row r="1927" spans="1:6" ht="25.5" x14ac:dyDescent="0.2">
      <c r="A1927" s="86" t="s">
        <v>16888</v>
      </c>
      <c r="B1927" s="85" t="s">
        <v>16887</v>
      </c>
      <c r="C1927" s="87" t="s">
        <v>151</v>
      </c>
      <c r="D1927" s="84" t="s">
        <v>16729</v>
      </c>
      <c r="E1927" s="86">
        <v>630</v>
      </c>
      <c r="F1927" s="85" t="s">
        <v>14567</v>
      </c>
    </row>
    <row r="1928" spans="1:6" ht="51" x14ac:dyDescent="0.2">
      <c r="A1928" s="86" t="s">
        <v>16933</v>
      </c>
      <c r="B1928" s="85" t="s">
        <v>16932</v>
      </c>
      <c r="C1928" s="87" t="s">
        <v>151</v>
      </c>
      <c r="D1928" s="84" t="s">
        <v>16729</v>
      </c>
      <c r="E1928" s="86">
        <v>105</v>
      </c>
      <c r="F1928" s="85" t="s">
        <v>15009</v>
      </c>
    </row>
    <row r="1929" spans="1:6" ht="25.5" x14ac:dyDescent="0.2">
      <c r="A1929" s="86" t="s">
        <v>16890</v>
      </c>
      <c r="B1929" s="85" t="s">
        <v>16889</v>
      </c>
      <c r="C1929" s="87" t="s">
        <v>151</v>
      </c>
      <c r="D1929" s="84" t="s">
        <v>16729</v>
      </c>
      <c r="E1929" s="86">
        <v>1663.2</v>
      </c>
      <c r="F1929" s="85" t="s">
        <v>14567</v>
      </c>
    </row>
    <row r="1930" spans="1:6" ht="25.5" x14ac:dyDescent="0.2">
      <c r="A1930" s="86" t="s">
        <v>16892</v>
      </c>
      <c r="B1930" s="85" t="s">
        <v>16891</v>
      </c>
      <c r="C1930" s="87" t="s">
        <v>151</v>
      </c>
      <c r="D1930" s="84" t="s">
        <v>16729</v>
      </c>
      <c r="E1930" s="86">
        <v>1249</v>
      </c>
      <c r="F1930" s="85" t="s">
        <v>14527</v>
      </c>
    </row>
    <row r="1931" spans="1:6" ht="38.25" x14ac:dyDescent="0.2">
      <c r="A1931" s="86" t="s">
        <v>16935</v>
      </c>
      <c r="B1931" s="85" t="s">
        <v>16934</v>
      </c>
      <c r="C1931" s="87" t="s">
        <v>151</v>
      </c>
      <c r="D1931" s="84" t="s">
        <v>16729</v>
      </c>
      <c r="E1931" s="86">
        <v>208</v>
      </c>
      <c r="F1931" s="85" t="s">
        <v>15016</v>
      </c>
    </row>
    <row r="1932" spans="1:6" ht="25.5" x14ac:dyDescent="0.2">
      <c r="A1932" s="86" t="s">
        <v>16894</v>
      </c>
      <c r="B1932" s="85" t="s">
        <v>16893</v>
      </c>
      <c r="C1932" s="87" t="s">
        <v>151</v>
      </c>
      <c r="D1932" s="84" t="s">
        <v>16729</v>
      </c>
      <c r="E1932" s="86">
        <v>3297.36</v>
      </c>
      <c r="F1932" s="85" t="s">
        <v>14527</v>
      </c>
    </row>
    <row r="1933" spans="1:6" ht="38.25" x14ac:dyDescent="0.2">
      <c r="A1933" s="86" t="s">
        <v>16938</v>
      </c>
      <c r="B1933" s="85" t="s">
        <v>16936</v>
      </c>
      <c r="C1933" s="87" t="s">
        <v>149</v>
      </c>
      <c r="D1933" s="84" t="s">
        <v>16729</v>
      </c>
      <c r="E1933" s="86">
        <v>4995</v>
      </c>
      <c r="F1933" s="85" t="s">
        <v>16937</v>
      </c>
    </row>
    <row r="1934" spans="1:6" ht="38.25" x14ac:dyDescent="0.2">
      <c r="A1934" s="86" t="s">
        <v>16940</v>
      </c>
      <c r="B1934" s="85" t="s">
        <v>16939</v>
      </c>
      <c r="C1934" s="87" t="s">
        <v>149</v>
      </c>
      <c r="D1934" s="84" t="s">
        <v>16729</v>
      </c>
      <c r="E1934" s="86">
        <v>4795.2</v>
      </c>
      <c r="F1934" s="85" t="s">
        <v>16937</v>
      </c>
    </row>
    <row r="1935" spans="1:6" ht="38.25" x14ac:dyDescent="0.2">
      <c r="A1935" s="86" t="s">
        <v>16942</v>
      </c>
      <c r="B1935" s="85" t="s">
        <v>16941</v>
      </c>
      <c r="C1935" s="87" t="s">
        <v>149</v>
      </c>
      <c r="D1935" s="84" t="s">
        <v>16729</v>
      </c>
      <c r="E1935" s="86">
        <v>4695.3</v>
      </c>
      <c r="F1935" s="85" t="s">
        <v>16937</v>
      </c>
    </row>
    <row r="1936" spans="1:6" ht="38.25" x14ac:dyDescent="0.2">
      <c r="A1936" s="86" t="s">
        <v>16944</v>
      </c>
      <c r="B1936" s="85" t="s">
        <v>16943</v>
      </c>
      <c r="C1936" s="87" t="s">
        <v>149</v>
      </c>
      <c r="D1936" s="84" t="s">
        <v>16729</v>
      </c>
      <c r="E1936" s="86">
        <v>4545.45</v>
      </c>
      <c r="F1936" s="85" t="s">
        <v>16937</v>
      </c>
    </row>
    <row r="1937" spans="1:6" ht="38.25" x14ac:dyDescent="0.2">
      <c r="A1937" s="86" t="s">
        <v>16946</v>
      </c>
      <c r="B1937" s="85" t="s">
        <v>16945</v>
      </c>
      <c r="C1937" s="87" t="s">
        <v>149</v>
      </c>
      <c r="D1937" s="84" t="s">
        <v>16729</v>
      </c>
      <c r="E1937" s="86">
        <v>4395.6000000000004</v>
      </c>
      <c r="F1937" s="85" t="s">
        <v>16937</v>
      </c>
    </row>
    <row r="1938" spans="1:6" ht="25.5" x14ac:dyDescent="0.2">
      <c r="A1938" s="86" t="s">
        <v>16896</v>
      </c>
      <c r="B1938" s="85" t="s">
        <v>16895</v>
      </c>
      <c r="C1938" s="87" t="s">
        <v>151</v>
      </c>
      <c r="D1938" s="84" t="s">
        <v>16729</v>
      </c>
      <c r="E1938" s="86">
        <v>1049</v>
      </c>
      <c r="F1938" s="85" t="s">
        <v>14567</v>
      </c>
    </row>
    <row r="1939" spans="1:6" ht="51" x14ac:dyDescent="0.2">
      <c r="A1939" s="86" t="s">
        <v>16948</v>
      </c>
      <c r="B1939" s="85" t="s">
        <v>16947</v>
      </c>
      <c r="C1939" s="87" t="s">
        <v>151</v>
      </c>
      <c r="D1939" s="84" t="s">
        <v>16729</v>
      </c>
      <c r="E1939" s="86">
        <v>175</v>
      </c>
      <c r="F1939" s="85" t="s">
        <v>15009</v>
      </c>
    </row>
    <row r="1940" spans="1:6" ht="25.5" x14ac:dyDescent="0.2">
      <c r="A1940" s="86" t="s">
        <v>16898</v>
      </c>
      <c r="B1940" s="85" t="s">
        <v>16897</v>
      </c>
      <c r="C1940" s="87" t="s">
        <v>151</v>
      </c>
      <c r="D1940" s="84" t="s">
        <v>16729</v>
      </c>
      <c r="E1940" s="86">
        <v>2769.36</v>
      </c>
      <c r="F1940" s="85" t="s">
        <v>14567</v>
      </c>
    </row>
    <row r="1941" spans="1:6" ht="25.5" x14ac:dyDescent="0.2">
      <c r="A1941" s="86" t="s">
        <v>16900</v>
      </c>
      <c r="B1941" s="85" t="s">
        <v>16899</v>
      </c>
      <c r="C1941" s="87" t="s">
        <v>151</v>
      </c>
      <c r="D1941" s="84" t="s">
        <v>16729</v>
      </c>
      <c r="E1941" s="86">
        <v>1249</v>
      </c>
      <c r="F1941" s="85" t="s">
        <v>14527</v>
      </c>
    </row>
    <row r="1942" spans="1:6" ht="38.25" x14ac:dyDescent="0.2">
      <c r="A1942" s="86" t="s">
        <v>16950</v>
      </c>
      <c r="B1942" s="85" t="s">
        <v>16949</v>
      </c>
      <c r="C1942" s="87" t="s">
        <v>151</v>
      </c>
      <c r="D1942" s="84" t="s">
        <v>16729</v>
      </c>
      <c r="E1942" s="86">
        <v>208</v>
      </c>
      <c r="F1942" s="85" t="s">
        <v>15016</v>
      </c>
    </row>
    <row r="1943" spans="1:6" ht="25.5" x14ac:dyDescent="0.2">
      <c r="A1943" s="86" t="s">
        <v>16902</v>
      </c>
      <c r="B1943" s="85" t="s">
        <v>16901</v>
      </c>
      <c r="C1943" s="87" t="s">
        <v>151</v>
      </c>
      <c r="D1943" s="84" t="s">
        <v>16729</v>
      </c>
      <c r="E1943" s="86">
        <v>3297.36</v>
      </c>
      <c r="F1943" s="85" t="s">
        <v>14527</v>
      </c>
    </row>
    <row r="1944" spans="1:6" ht="76.5" x14ac:dyDescent="0.2">
      <c r="A1944" s="86" t="s">
        <v>16952</v>
      </c>
      <c r="B1944" s="85" t="s">
        <v>16951</v>
      </c>
      <c r="C1944" s="87" t="s">
        <v>149</v>
      </c>
      <c r="D1944" s="84" t="s">
        <v>16729</v>
      </c>
      <c r="E1944" s="86">
        <v>2555</v>
      </c>
      <c r="F1944" s="85" t="s">
        <v>16840</v>
      </c>
    </row>
    <row r="1945" spans="1:6" ht="25.5" x14ac:dyDescent="0.2">
      <c r="A1945" s="86" t="s">
        <v>16775</v>
      </c>
      <c r="B1945" s="85" t="s">
        <v>16774</v>
      </c>
      <c r="C1945" s="87" t="s">
        <v>151</v>
      </c>
      <c r="D1945" s="84" t="s">
        <v>16729</v>
      </c>
      <c r="E1945" s="86">
        <v>944</v>
      </c>
      <c r="F1945" s="85" t="s">
        <v>14567</v>
      </c>
    </row>
    <row r="1946" spans="1:6" ht="51" x14ac:dyDescent="0.2">
      <c r="A1946" s="86" t="s">
        <v>16843</v>
      </c>
      <c r="B1946" s="85" t="s">
        <v>16842</v>
      </c>
      <c r="C1946" s="87" t="s">
        <v>151</v>
      </c>
      <c r="D1946" s="84" t="s">
        <v>16729</v>
      </c>
      <c r="E1946" s="86">
        <v>157</v>
      </c>
      <c r="F1946" s="85" t="s">
        <v>15009</v>
      </c>
    </row>
    <row r="1947" spans="1:6" ht="25.5" x14ac:dyDescent="0.2">
      <c r="A1947" s="86" t="s">
        <v>16777</v>
      </c>
      <c r="B1947" s="85" t="s">
        <v>16776</v>
      </c>
      <c r="C1947" s="87" t="s">
        <v>151</v>
      </c>
      <c r="D1947" s="84" t="s">
        <v>16729</v>
      </c>
      <c r="E1947" s="86">
        <v>2492.16</v>
      </c>
      <c r="F1947" s="85" t="s">
        <v>14567</v>
      </c>
    </row>
    <row r="1948" spans="1:6" ht="25.5" x14ac:dyDescent="0.2">
      <c r="A1948" s="86" t="s">
        <v>16779</v>
      </c>
      <c r="B1948" s="85" t="s">
        <v>16778</v>
      </c>
      <c r="C1948" s="87" t="s">
        <v>151</v>
      </c>
      <c r="D1948" s="84" t="s">
        <v>16729</v>
      </c>
      <c r="E1948" s="86">
        <v>1874</v>
      </c>
      <c r="F1948" s="85" t="s">
        <v>14527</v>
      </c>
    </row>
    <row r="1949" spans="1:6" ht="38.25" x14ac:dyDescent="0.2">
      <c r="A1949" s="86" t="s">
        <v>16845</v>
      </c>
      <c r="B1949" s="85" t="s">
        <v>16844</v>
      </c>
      <c r="C1949" s="87" t="s">
        <v>151</v>
      </c>
      <c r="D1949" s="84" t="s">
        <v>16729</v>
      </c>
      <c r="E1949" s="86">
        <v>312</v>
      </c>
      <c r="F1949" s="85" t="s">
        <v>15016</v>
      </c>
    </row>
    <row r="1950" spans="1:6" ht="25.5" x14ac:dyDescent="0.2">
      <c r="A1950" s="86" t="s">
        <v>16781</v>
      </c>
      <c r="B1950" s="85" t="s">
        <v>16780</v>
      </c>
      <c r="C1950" s="87" t="s">
        <v>151</v>
      </c>
      <c r="D1950" s="84" t="s">
        <v>16729</v>
      </c>
      <c r="E1950" s="86">
        <v>4947.3599999999997</v>
      </c>
      <c r="F1950" s="85" t="s">
        <v>14527</v>
      </c>
    </row>
    <row r="1951" spans="1:6" ht="38.25" x14ac:dyDescent="0.2">
      <c r="A1951" s="86" t="s">
        <v>16954</v>
      </c>
      <c r="B1951" s="85" t="s">
        <v>16953</v>
      </c>
      <c r="C1951" s="87" t="s">
        <v>149</v>
      </c>
      <c r="D1951" s="84" t="s">
        <v>16729</v>
      </c>
      <c r="E1951" s="86">
        <v>4260</v>
      </c>
      <c r="F1951" s="85" t="s">
        <v>16847</v>
      </c>
    </row>
    <row r="1952" spans="1:6" ht="38.25" x14ac:dyDescent="0.2">
      <c r="A1952" s="86" t="s">
        <v>16956</v>
      </c>
      <c r="B1952" s="85" t="s">
        <v>16955</v>
      </c>
      <c r="C1952" s="87" t="s">
        <v>149</v>
      </c>
      <c r="D1952" s="84" t="s">
        <v>16729</v>
      </c>
      <c r="E1952" s="86">
        <v>4089.6</v>
      </c>
      <c r="F1952" s="85" t="s">
        <v>16847</v>
      </c>
    </row>
    <row r="1953" spans="1:6" ht="38.25" x14ac:dyDescent="0.2">
      <c r="A1953" s="86" t="s">
        <v>16958</v>
      </c>
      <c r="B1953" s="85" t="s">
        <v>16957</v>
      </c>
      <c r="C1953" s="87" t="s">
        <v>149</v>
      </c>
      <c r="D1953" s="84" t="s">
        <v>16729</v>
      </c>
      <c r="E1953" s="86">
        <v>4004.4</v>
      </c>
      <c r="F1953" s="85" t="s">
        <v>16847</v>
      </c>
    </row>
    <row r="1954" spans="1:6" ht="38.25" x14ac:dyDescent="0.2">
      <c r="A1954" s="86" t="s">
        <v>16960</v>
      </c>
      <c r="B1954" s="85" t="s">
        <v>16959</v>
      </c>
      <c r="C1954" s="87" t="s">
        <v>149</v>
      </c>
      <c r="D1954" s="84" t="s">
        <v>16729</v>
      </c>
      <c r="E1954" s="86">
        <v>3876.6</v>
      </c>
      <c r="F1954" s="85" t="s">
        <v>16847</v>
      </c>
    </row>
    <row r="1955" spans="1:6" ht="38.25" x14ac:dyDescent="0.2">
      <c r="A1955" s="86" t="s">
        <v>16962</v>
      </c>
      <c r="B1955" s="85" t="s">
        <v>16961</v>
      </c>
      <c r="C1955" s="87" t="s">
        <v>149</v>
      </c>
      <c r="D1955" s="84" t="s">
        <v>16729</v>
      </c>
      <c r="E1955" s="86">
        <v>3748.8</v>
      </c>
      <c r="F1955" s="85" t="s">
        <v>16847</v>
      </c>
    </row>
    <row r="1956" spans="1:6" ht="25.5" x14ac:dyDescent="0.2">
      <c r="A1956" s="86" t="s">
        <v>16794</v>
      </c>
      <c r="B1956" s="85" t="s">
        <v>16793</v>
      </c>
      <c r="C1956" s="87" t="s">
        <v>151</v>
      </c>
      <c r="D1956" s="84" t="s">
        <v>16729</v>
      </c>
      <c r="E1956" s="86">
        <v>1574</v>
      </c>
      <c r="F1956" s="85" t="s">
        <v>14567</v>
      </c>
    </row>
    <row r="1957" spans="1:6" ht="51" x14ac:dyDescent="0.2">
      <c r="A1957" s="86" t="s">
        <v>16858</v>
      </c>
      <c r="B1957" s="85" t="s">
        <v>16857</v>
      </c>
      <c r="C1957" s="87" t="s">
        <v>151</v>
      </c>
      <c r="D1957" s="84" t="s">
        <v>16729</v>
      </c>
      <c r="E1957" s="86">
        <v>262</v>
      </c>
      <c r="F1957" s="85" t="s">
        <v>15009</v>
      </c>
    </row>
    <row r="1958" spans="1:6" ht="25.5" x14ac:dyDescent="0.2">
      <c r="A1958" s="86" t="s">
        <v>16796</v>
      </c>
      <c r="B1958" s="85" t="s">
        <v>16795</v>
      </c>
      <c r="C1958" s="87" t="s">
        <v>151</v>
      </c>
      <c r="D1958" s="84" t="s">
        <v>16729</v>
      </c>
      <c r="E1958" s="86">
        <v>4155.3599999999997</v>
      </c>
      <c r="F1958" s="85" t="s">
        <v>14567</v>
      </c>
    </row>
    <row r="1959" spans="1:6" ht="25.5" x14ac:dyDescent="0.2">
      <c r="A1959" s="86" t="s">
        <v>16798</v>
      </c>
      <c r="B1959" s="85" t="s">
        <v>16797</v>
      </c>
      <c r="C1959" s="87" t="s">
        <v>151</v>
      </c>
      <c r="D1959" s="84" t="s">
        <v>16729</v>
      </c>
      <c r="E1959" s="86">
        <v>1874</v>
      </c>
      <c r="F1959" s="85" t="s">
        <v>14527</v>
      </c>
    </row>
    <row r="1960" spans="1:6" ht="38.25" x14ac:dyDescent="0.2">
      <c r="A1960" s="86" t="s">
        <v>16860</v>
      </c>
      <c r="B1960" s="85" t="s">
        <v>16859</v>
      </c>
      <c r="C1960" s="87" t="s">
        <v>151</v>
      </c>
      <c r="D1960" s="84" t="s">
        <v>16729</v>
      </c>
      <c r="E1960" s="86">
        <v>312</v>
      </c>
      <c r="F1960" s="85" t="s">
        <v>15016</v>
      </c>
    </row>
    <row r="1961" spans="1:6" ht="25.5" x14ac:dyDescent="0.2">
      <c r="A1961" s="86" t="s">
        <v>16800</v>
      </c>
      <c r="B1961" s="85" t="s">
        <v>16799</v>
      </c>
      <c r="C1961" s="87" t="s">
        <v>151</v>
      </c>
      <c r="D1961" s="84" t="s">
        <v>16729</v>
      </c>
      <c r="E1961" s="86">
        <v>4947.3599999999997</v>
      </c>
      <c r="F1961" s="85" t="s">
        <v>14527</v>
      </c>
    </row>
    <row r="1962" spans="1:6" ht="76.5" x14ac:dyDescent="0.2">
      <c r="A1962" s="86" t="s">
        <v>16964</v>
      </c>
      <c r="B1962" s="85" t="s">
        <v>16963</v>
      </c>
      <c r="C1962" s="87" t="s">
        <v>149</v>
      </c>
      <c r="D1962" s="84" t="s">
        <v>16729</v>
      </c>
      <c r="E1962" s="86">
        <v>5195</v>
      </c>
      <c r="F1962" s="85" t="s">
        <v>16802</v>
      </c>
    </row>
    <row r="1963" spans="1:6" ht="25.5" x14ac:dyDescent="0.2">
      <c r="A1963" s="86" t="s">
        <v>16805</v>
      </c>
      <c r="B1963" s="85" t="s">
        <v>16804</v>
      </c>
      <c r="C1963" s="87" t="s">
        <v>151</v>
      </c>
      <c r="D1963" s="84" t="s">
        <v>16729</v>
      </c>
      <c r="E1963" s="86">
        <v>1448</v>
      </c>
      <c r="F1963" s="85" t="s">
        <v>14567</v>
      </c>
    </row>
    <row r="1964" spans="1:6" ht="51" x14ac:dyDescent="0.2">
      <c r="A1964" s="86" t="s">
        <v>16807</v>
      </c>
      <c r="B1964" s="85" t="s">
        <v>16806</v>
      </c>
      <c r="C1964" s="87" t="s">
        <v>151</v>
      </c>
      <c r="D1964" s="84" t="s">
        <v>16729</v>
      </c>
      <c r="E1964" s="86">
        <v>241</v>
      </c>
      <c r="F1964" s="85" t="s">
        <v>15009</v>
      </c>
    </row>
    <row r="1965" spans="1:6" ht="25.5" x14ac:dyDescent="0.2">
      <c r="A1965" s="86" t="s">
        <v>16809</v>
      </c>
      <c r="B1965" s="85" t="s">
        <v>16808</v>
      </c>
      <c r="C1965" s="87" t="s">
        <v>151</v>
      </c>
      <c r="D1965" s="84" t="s">
        <v>16729</v>
      </c>
      <c r="E1965" s="86">
        <v>3822.72</v>
      </c>
      <c r="F1965" s="85" t="s">
        <v>14567</v>
      </c>
    </row>
    <row r="1966" spans="1:6" ht="25.5" x14ac:dyDescent="0.2">
      <c r="A1966" s="86" t="s">
        <v>16811</v>
      </c>
      <c r="B1966" s="85" t="s">
        <v>16810</v>
      </c>
      <c r="C1966" s="87" t="s">
        <v>151</v>
      </c>
      <c r="D1966" s="84" t="s">
        <v>16729</v>
      </c>
      <c r="E1966" s="86">
        <v>2874</v>
      </c>
      <c r="F1966" s="85" t="s">
        <v>14527</v>
      </c>
    </row>
    <row r="1967" spans="1:6" ht="38.25" x14ac:dyDescent="0.2">
      <c r="A1967" s="86" t="s">
        <v>16813</v>
      </c>
      <c r="B1967" s="85" t="s">
        <v>16812</v>
      </c>
      <c r="C1967" s="87" t="s">
        <v>151</v>
      </c>
      <c r="D1967" s="84" t="s">
        <v>16729</v>
      </c>
      <c r="E1967" s="86">
        <v>479</v>
      </c>
      <c r="F1967" s="85" t="s">
        <v>15016</v>
      </c>
    </row>
    <row r="1968" spans="1:6" ht="25.5" x14ac:dyDescent="0.2">
      <c r="A1968" s="86" t="s">
        <v>16815</v>
      </c>
      <c r="B1968" s="85" t="s">
        <v>16814</v>
      </c>
      <c r="C1968" s="87" t="s">
        <v>151</v>
      </c>
      <c r="D1968" s="84" t="s">
        <v>16729</v>
      </c>
      <c r="E1968" s="86">
        <v>7587.36</v>
      </c>
      <c r="F1968" s="85" t="s">
        <v>14527</v>
      </c>
    </row>
    <row r="1969" spans="1:6" ht="38.25" x14ac:dyDescent="0.2">
      <c r="A1969" s="86" t="s">
        <v>16966</v>
      </c>
      <c r="B1969" s="85" t="s">
        <v>16965</v>
      </c>
      <c r="C1969" s="87" t="s">
        <v>149</v>
      </c>
      <c r="D1969" s="84" t="s">
        <v>16729</v>
      </c>
      <c r="E1969" s="86">
        <v>8660</v>
      </c>
      <c r="F1969" s="85" t="s">
        <v>16817</v>
      </c>
    </row>
    <row r="1970" spans="1:6" ht="38.25" x14ac:dyDescent="0.2">
      <c r="A1970" s="86" t="s">
        <v>16968</v>
      </c>
      <c r="B1970" s="85" t="s">
        <v>16967</v>
      </c>
      <c r="C1970" s="87" t="s">
        <v>149</v>
      </c>
      <c r="D1970" s="84" t="s">
        <v>16729</v>
      </c>
      <c r="E1970" s="86">
        <v>8313.6</v>
      </c>
      <c r="F1970" s="85" t="s">
        <v>16817</v>
      </c>
    </row>
    <row r="1971" spans="1:6" ht="38.25" x14ac:dyDescent="0.2">
      <c r="A1971" s="86" t="s">
        <v>16970</v>
      </c>
      <c r="B1971" s="85" t="s">
        <v>16969</v>
      </c>
      <c r="C1971" s="87" t="s">
        <v>149</v>
      </c>
      <c r="D1971" s="84" t="s">
        <v>16729</v>
      </c>
      <c r="E1971" s="86">
        <v>8140.4</v>
      </c>
      <c r="F1971" s="85" t="s">
        <v>16817</v>
      </c>
    </row>
    <row r="1972" spans="1:6" ht="38.25" x14ac:dyDescent="0.2">
      <c r="A1972" s="86" t="s">
        <v>16972</v>
      </c>
      <c r="B1972" s="85" t="s">
        <v>16971</v>
      </c>
      <c r="C1972" s="87" t="s">
        <v>149</v>
      </c>
      <c r="D1972" s="84" t="s">
        <v>16729</v>
      </c>
      <c r="E1972" s="86">
        <v>7880.6</v>
      </c>
      <c r="F1972" s="85" t="s">
        <v>16817</v>
      </c>
    </row>
    <row r="1973" spans="1:6" ht="38.25" x14ac:dyDescent="0.2">
      <c r="A1973" s="86" t="s">
        <v>16974</v>
      </c>
      <c r="B1973" s="85" t="s">
        <v>16973</v>
      </c>
      <c r="C1973" s="87" t="s">
        <v>149</v>
      </c>
      <c r="D1973" s="84" t="s">
        <v>16729</v>
      </c>
      <c r="E1973" s="86">
        <v>7620.8</v>
      </c>
      <c r="F1973" s="85" t="s">
        <v>16817</v>
      </c>
    </row>
    <row r="1974" spans="1:6" ht="25.5" x14ac:dyDescent="0.2">
      <c r="A1974" s="86" t="s">
        <v>16828</v>
      </c>
      <c r="B1974" s="85" t="s">
        <v>16827</v>
      </c>
      <c r="C1974" s="87" t="s">
        <v>151</v>
      </c>
      <c r="D1974" s="84" t="s">
        <v>16729</v>
      </c>
      <c r="E1974" s="86">
        <v>2414</v>
      </c>
      <c r="F1974" s="85" t="s">
        <v>14567</v>
      </c>
    </row>
    <row r="1975" spans="1:6" ht="51" x14ac:dyDescent="0.2">
      <c r="A1975" s="86" t="s">
        <v>16830</v>
      </c>
      <c r="B1975" s="85" t="s">
        <v>16829</v>
      </c>
      <c r="C1975" s="87" t="s">
        <v>151</v>
      </c>
      <c r="D1975" s="84" t="s">
        <v>16729</v>
      </c>
      <c r="E1975" s="86">
        <v>402</v>
      </c>
      <c r="F1975" s="85" t="s">
        <v>15009</v>
      </c>
    </row>
    <row r="1976" spans="1:6" ht="25.5" x14ac:dyDescent="0.2">
      <c r="A1976" s="86" t="s">
        <v>16832</v>
      </c>
      <c r="B1976" s="85" t="s">
        <v>16831</v>
      </c>
      <c r="C1976" s="87" t="s">
        <v>151</v>
      </c>
      <c r="D1976" s="84" t="s">
        <v>16729</v>
      </c>
      <c r="E1976" s="86">
        <v>6372.96</v>
      </c>
      <c r="F1976" s="85" t="s">
        <v>14567</v>
      </c>
    </row>
    <row r="1977" spans="1:6" ht="25.5" x14ac:dyDescent="0.2">
      <c r="A1977" s="86" t="s">
        <v>16834</v>
      </c>
      <c r="B1977" s="85" t="s">
        <v>16833</v>
      </c>
      <c r="C1977" s="87" t="s">
        <v>151</v>
      </c>
      <c r="D1977" s="84" t="s">
        <v>16729</v>
      </c>
      <c r="E1977" s="86">
        <v>2874</v>
      </c>
      <c r="F1977" s="85" t="s">
        <v>14527</v>
      </c>
    </row>
    <row r="1978" spans="1:6" ht="38.25" x14ac:dyDescent="0.2">
      <c r="A1978" s="86" t="s">
        <v>16836</v>
      </c>
      <c r="B1978" s="85" t="s">
        <v>16835</v>
      </c>
      <c r="C1978" s="87" t="s">
        <v>151</v>
      </c>
      <c r="D1978" s="84" t="s">
        <v>16729</v>
      </c>
      <c r="E1978" s="86">
        <v>479</v>
      </c>
      <c r="F1978" s="85" t="s">
        <v>15016</v>
      </c>
    </row>
    <row r="1979" spans="1:6" ht="25.5" x14ac:dyDescent="0.2">
      <c r="A1979" s="86" t="s">
        <v>16838</v>
      </c>
      <c r="B1979" s="85" t="s">
        <v>16837</v>
      </c>
      <c r="C1979" s="87" t="s">
        <v>151</v>
      </c>
      <c r="D1979" s="84" t="s">
        <v>16729</v>
      </c>
      <c r="E1979" s="86">
        <v>7587.36</v>
      </c>
      <c r="F1979" s="85" t="s">
        <v>14527</v>
      </c>
    </row>
    <row r="1980" spans="1:6" ht="76.5" x14ac:dyDescent="0.2">
      <c r="A1980" s="86" t="s">
        <v>16977</v>
      </c>
      <c r="B1980" s="85" t="s">
        <v>16975</v>
      </c>
      <c r="C1980" s="87" t="s">
        <v>149</v>
      </c>
      <c r="D1980" s="84" t="s">
        <v>16729</v>
      </c>
      <c r="E1980" s="86">
        <v>903</v>
      </c>
      <c r="F1980" s="85" t="s">
        <v>16976</v>
      </c>
    </row>
    <row r="1981" spans="1:6" ht="25.5" x14ac:dyDescent="0.2">
      <c r="A1981" s="86" t="s">
        <v>16888</v>
      </c>
      <c r="B1981" s="85" t="s">
        <v>16887</v>
      </c>
      <c r="C1981" s="87" t="s">
        <v>151</v>
      </c>
      <c r="D1981" s="84" t="s">
        <v>16729</v>
      </c>
      <c r="E1981" s="86">
        <v>630</v>
      </c>
      <c r="F1981" s="85" t="s">
        <v>14567</v>
      </c>
    </row>
    <row r="1982" spans="1:6" ht="51" x14ac:dyDescent="0.2">
      <c r="A1982" s="86" t="s">
        <v>16933</v>
      </c>
      <c r="B1982" s="85" t="s">
        <v>16932</v>
      </c>
      <c r="C1982" s="87" t="s">
        <v>151</v>
      </c>
      <c r="D1982" s="84" t="s">
        <v>16729</v>
      </c>
      <c r="E1982" s="86">
        <v>105</v>
      </c>
      <c r="F1982" s="85" t="s">
        <v>15009</v>
      </c>
    </row>
    <row r="1983" spans="1:6" ht="25.5" x14ac:dyDescent="0.2">
      <c r="A1983" s="86" t="s">
        <v>16890</v>
      </c>
      <c r="B1983" s="85" t="s">
        <v>16889</v>
      </c>
      <c r="C1983" s="87" t="s">
        <v>151</v>
      </c>
      <c r="D1983" s="84" t="s">
        <v>16729</v>
      </c>
      <c r="E1983" s="86">
        <v>1663.2</v>
      </c>
      <c r="F1983" s="85" t="s">
        <v>14567</v>
      </c>
    </row>
    <row r="1984" spans="1:6" ht="25.5" x14ac:dyDescent="0.2">
      <c r="A1984" s="86" t="s">
        <v>16892</v>
      </c>
      <c r="B1984" s="85" t="s">
        <v>16891</v>
      </c>
      <c r="C1984" s="87" t="s">
        <v>151</v>
      </c>
      <c r="D1984" s="84" t="s">
        <v>16729</v>
      </c>
      <c r="E1984" s="86">
        <v>1249</v>
      </c>
      <c r="F1984" s="85" t="s">
        <v>14527</v>
      </c>
    </row>
    <row r="1985" spans="1:6" ht="38.25" x14ac:dyDescent="0.2">
      <c r="A1985" s="86" t="s">
        <v>16935</v>
      </c>
      <c r="B1985" s="85" t="s">
        <v>16934</v>
      </c>
      <c r="C1985" s="87" t="s">
        <v>151</v>
      </c>
      <c r="D1985" s="84" t="s">
        <v>16729</v>
      </c>
      <c r="E1985" s="86">
        <v>208</v>
      </c>
      <c r="F1985" s="85" t="s">
        <v>15016</v>
      </c>
    </row>
    <row r="1986" spans="1:6" ht="25.5" x14ac:dyDescent="0.2">
      <c r="A1986" s="86" t="s">
        <v>16894</v>
      </c>
      <c r="B1986" s="85" t="s">
        <v>16893</v>
      </c>
      <c r="C1986" s="87" t="s">
        <v>151</v>
      </c>
      <c r="D1986" s="84" t="s">
        <v>16729</v>
      </c>
      <c r="E1986" s="86">
        <v>3297.36</v>
      </c>
      <c r="F1986" s="85" t="s">
        <v>14527</v>
      </c>
    </row>
    <row r="1987" spans="1:6" ht="38.25" x14ac:dyDescent="0.2">
      <c r="A1987" s="86" t="s">
        <v>16979</v>
      </c>
      <c r="B1987" s="85" t="s">
        <v>16978</v>
      </c>
      <c r="C1987" s="87" t="s">
        <v>149</v>
      </c>
      <c r="D1987" s="84" t="s">
        <v>16729</v>
      </c>
      <c r="E1987" s="86">
        <v>1505</v>
      </c>
      <c r="F1987" s="85" t="s">
        <v>16937</v>
      </c>
    </row>
    <row r="1988" spans="1:6" ht="38.25" x14ac:dyDescent="0.2">
      <c r="A1988" s="86" t="s">
        <v>16981</v>
      </c>
      <c r="B1988" s="85" t="s">
        <v>16980</v>
      </c>
      <c r="C1988" s="87" t="s">
        <v>149</v>
      </c>
      <c r="D1988" s="84" t="s">
        <v>16729</v>
      </c>
      <c r="E1988" s="86">
        <v>1444.8</v>
      </c>
      <c r="F1988" s="85" t="s">
        <v>16937</v>
      </c>
    </row>
    <row r="1989" spans="1:6" ht="38.25" x14ac:dyDescent="0.2">
      <c r="A1989" s="86" t="s">
        <v>16983</v>
      </c>
      <c r="B1989" s="85" t="s">
        <v>16982</v>
      </c>
      <c r="C1989" s="87" t="s">
        <v>149</v>
      </c>
      <c r="D1989" s="84" t="s">
        <v>16729</v>
      </c>
      <c r="E1989" s="86">
        <v>1414.7</v>
      </c>
      <c r="F1989" s="85" t="s">
        <v>16937</v>
      </c>
    </row>
    <row r="1990" spans="1:6" ht="38.25" x14ac:dyDescent="0.2">
      <c r="A1990" s="86" t="s">
        <v>16985</v>
      </c>
      <c r="B1990" s="85" t="s">
        <v>16984</v>
      </c>
      <c r="C1990" s="87" t="s">
        <v>149</v>
      </c>
      <c r="D1990" s="84" t="s">
        <v>16729</v>
      </c>
      <c r="E1990" s="86">
        <v>1369.55</v>
      </c>
      <c r="F1990" s="85" t="s">
        <v>16937</v>
      </c>
    </row>
    <row r="1991" spans="1:6" ht="38.25" x14ac:dyDescent="0.2">
      <c r="A1991" s="86" t="s">
        <v>16987</v>
      </c>
      <c r="B1991" s="85" t="s">
        <v>16986</v>
      </c>
      <c r="C1991" s="87" t="s">
        <v>149</v>
      </c>
      <c r="D1991" s="84" t="s">
        <v>16729</v>
      </c>
      <c r="E1991" s="86">
        <v>1324.4</v>
      </c>
      <c r="F1991" s="85" t="s">
        <v>16937</v>
      </c>
    </row>
    <row r="1992" spans="1:6" ht="25.5" x14ac:dyDescent="0.2">
      <c r="A1992" s="86" t="s">
        <v>16896</v>
      </c>
      <c r="B1992" s="85" t="s">
        <v>16895</v>
      </c>
      <c r="C1992" s="87" t="s">
        <v>151</v>
      </c>
      <c r="D1992" s="84" t="s">
        <v>16729</v>
      </c>
      <c r="E1992" s="86">
        <v>1049</v>
      </c>
      <c r="F1992" s="85" t="s">
        <v>14567</v>
      </c>
    </row>
    <row r="1993" spans="1:6" ht="51" x14ac:dyDescent="0.2">
      <c r="A1993" s="86" t="s">
        <v>16948</v>
      </c>
      <c r="B1993" s="85" t="s">
        <v>16947</v>
      </c>
      <c r="C1993" s="87" t="s">
        <v>151</v>
      </c>
      <c r="D1993" s="84" t="s">
        <v>16729</v>
      </c>
      <c r="E1993" s="86">
        <v>175</v>
      </c>
      <c r="F1993" s="85" t="s">
        <v>15009</v>
      </c>
    </row>
    <row r="1994" spans="1:6" ht="25.5" x14ac:dyDescent="0.2">
      <c r="A1994" s="86" t="s">
        <v>16898</v>
      </c>
      <c r="B1994" s="85" t="s">
        <v>16897</v>
      </c>
      <c r="C1994" s="87" t="s">
        <v>151</v>
      </c>
      <c r="D1994" s="84" t="s">
        <v>16729</v>
      </c>
      <c r="E1994" s="86">
        <v>2769.36</v>
      </c>
      <c r="F1994" s="85" t="s">
        <v>14567</v>
      </c>
    </row>
    <row r="1995" spans="1:6" ht="25.5" x14ac:dyDescent="0.2">
      <c r="A1995" s="86" t="s">
        <v>16900</v>
      </c>
      <c r="B1995" s="85" t="s">
        <v>16899</v>
      </c>
      <c r="C1995" s="87" t="s">
        <v>151</v>
      </c>
      <c r="D1995" s="84" t="s">
        <v>16729</v>
      </c>
      <c r="E1995" s="86">
        <v>1249</v>
      </c>
      <c r="F1995" s="85" t="s">
        <v>14527</v>
      </c>
    </row>
    <row r="1996" spans="1:6" ht="38.25" x14ac:dyDescent="0.2">
      <c r="A1996" s="86" t="s">
        <v>16950</v>
      </c>
      <c r="B1996" s="85" t="s">
        <v>16949</v>
      </c>
      <c r="C1996" s="87" t="s">
        <v>151</v>
      </c>
      <c r="D1996" s="84" t="s">
        <v>16729</v>
      </c>
      <c r="E1996" s="86">
        <v>208</v>
      </c>
      <c r="F1996" s="85" t="s">
        <v>15016</v>
      </c>
    </row>
    <row r="1997" spans="1:6" ht="25.5" x14ac:dyDescent="0.2">
      <c r="A1997" s="86" t="s">
        <v>16902</v>
      </c>
      <c r="B1997" s="85" t="s">
        <v>16901</v>
      </c>
      <c r="C1997" s="87" t="s">
        <v>151</v>
      </c>
      <c r="D1997" s="84" t="s">
        <v>16729</v>
      </c>
      <c r="E1997" s="86">
        <v>3297.36</v>
      </c>
      <c r="F1997" s="85" t="s">
        <v>14527</v>
      </c>
    </row>
    <row r="1998" spans="1:6" ht="76.5" x14ac:dyDescent="0.2">
      <c r="A1998" s="86" t="s">
        <v>16989</v>
      </c>
      <c r="B1998" s="85" t="s">
        <v>16988</v>
      </c>
      <c r="C1998" s="87" t="s">
        <v>149</v>
      </c>
      <c r="D1998" s="84" t="s">
        <v>16729</v>
      </c>
      <c r="E1998" s="86">
        <v>2145</v>
      </c>
      <c r="F1998" s="85" t="s">
        <v>16840</v>
      </c>
    </row>
    <row r="1999" spans="1:6" ht="25.5" x14ac:dyDescent="0.2">
      <c r="A1999" s="86" t="s">
        <v>16775</v>
      </c>
      <c r="B1999" s="85" t="s">
        <v>16774</v>
      </c>
      <c r="C1999" s="87" t="s">
        <v>151</v>
      </c>
      <c r="D1999" s="84" t="s">
        <v>16729</v>
      </c>
      <c r="E1999" s="86">
        <v>944</v>
      </c>
      <c r="F1999" s="85" t="s">
        <v>14567</v>
      </c>
    </row>
    <row r="2000" spans="1:6" ht="51" x14ac:dyDescent="0.2">
      <c r="A2000" s="86" t="s">
        <v>16843</v>
      </c>
      <c r="B2000" s="85" t="s">
        <v>16842</v>
      </c>
      <c r="C2000" s="87" t="s">
        <v>151</v>
      </c>
      <c r="D2000" s="84" t="s">
        <v>16729</v>
      </c>
      <c r="E2000" s="86">
        <v>157</v>
      </c>
      <c r="F2000" s="85" t="s">
        <v>15009</v>
      </c>
    </row>
    <row r="2001" spans="1:6" ht="25.5" x14ac:dyDescent="0.2">
      <c r="A2001" s="86" t="s">
        <v>16777</v>
      </c>
      <c r="B2001" s="85" t="s">
        <v>16776</v>
      </c>
      <c r="C2001" s="87" t="s">
        <v>151</v>
      </c>
      <c r="D2001" s="84" t="s">
        <v>16729</v>
      </c>
      <c r="E2001" s="86">
        <v>2492.16</v>
      </c>
      <c r="F2001" s="85" t="s">
        <v>14567</v>
      </c>
    </row>
    <row r="2002" spans="1:6" ht="25.5" x14ac:dyDescent="0.2">
      <c r="A2002" s="86" t="s">
        <v>16779</v>
      </c>
      <c r="B2002" s="85" t="s">
        <v>16778</v>
      </c>
      <c r="C2002" s="87" t="s">
        <v>151</v>
      </c>
      <c r="D2002" s="84" t="s">
        <v>16729</v>
      </c>
      <c r="E2002" s="86">
        <v>1874</v>
      </c>
      <c r="F2002" s="85" t="s">
        <v>14527</v>
      </c>
    </row>
    <row r="2003" spans="1:6" ht="38.25" x14ac:dyDescent="0.2">
      <c r="A2003" s="86" t="s">
        <v>16845</v>
      </c>
      <c r="B2003" s="85" t="s">
        <v>16844</v>
      </c>
      <c r="C2003" s="87" t="s">
        <v>151</v>
      </c>
      <c r="D2003" s="84" t="s">
        <v>16729</v>
      </c>
      <c r="E2003" s="86">
        <v>312</v>
      </c>
      <c r="F2003" s="85" t="s">
        <v>15016</v>
      </c>
    </row>
    <row r="2004" spans="1:6" ht="25.5" x14ac:dyDescent="0.2">
      <c r="A2004" s="86" t="s">
        <v>16781</v>
      </c>
      <c r="B2004" s="85" t="s">
        <v>16780</v>
      </c>
      <c r="C2004" s="87" t="s">
        <v>151</v>
      </c>
      <c r="D2004" s="84" t="s">
        <v>16729</v>
      </c>
      <c r="E2004" s="86">
        <v>4947.3599999999997</v>
      </c>
      <c r="F2004" s="85" t="s">
        <v>14527</v>
      </c>
    </row>
    <row r="2005" spans="1:6" ht="38.25" x14ac:dyDescent="0.2">
      <c r="A2005" s="86" t="s">
        <v>16991</v>
      </c>
      <c r="B2005" s="85" t="s">
        <v>16990</v>
      </c>
      <c r="C2005" s="87" t="s">
        <v>149</v>
      </c>
      <c r="D2005" s="84" t="s">
        <v>16729</v>
      </c>
      <c r="E2005" s="86">
        <v>3575</v>
      </c>
      <c r="F2005" s="85" t="s">
        <v>16847</v>
      </c>
    </row>
    <row r="2006" spans="1:6" ht="38.25" x14ac:dyDescent="0.2">
      <c r="A2006" s="86" t="s">
        <v>16993</v>
      </c>
      <c r="B2006" s="85" t="s">
        <v>16992</v>
      </c>
      <c r="C2006" s="87" t="s">
        <v>149</v>
      </c>
      <c r="D2006" s="84" t="s">
        <v>16729</v>
      </c>
      <c r="E2006" s="86">
        <v>3432</v>
      </c>
      <c r="F2006" s="85" t="s">
        <v>16847</v>
      </c>
    </row>
    <row r="2007" spans="1:6" ht="38.25" x14ac:dyDescent="0.2">
      <c r="A2007" s="86" t="s">
        <v>16995</v>
      </c>
      <c r="B2007" s="85" t="s">
        <v>16994</v>
      </c>
      <c r="C2007" s="87" t="s">
        <v>149</v>
      </c>
      <c r="D2007" s="84" t="s">
        <v>16729</v>
      </c>
      <c r="E2007" s="86">
        <v>3360.5</v>
      </c>
      <c r="F2007" s="85" t="s">
        <v>16847</v>
      </c>
    </row>
    <row r="2008" spans="1:6" ht="38.25" x14ac:dyDescent="0.2">
      <c r="A2008" s="86" t="s">
        <v>16997</v>
      </c>
      <c r="B2008" s="85" t="s">
        <v>16996</v>
      </c>
      <c r="C2008" s="87" t="s">
        <v>149</v>
      </c>
      <c r="D2008" s="84" t="s">
        <v>16729</v>
      </c>
      <c r="E2008" s="86">
        <v>3253.25</v>
      </c>
      <c r="F2008" s="85" t="s">
        <v>16847</v>
      </c>
    </row>
    <row r="2009" spans="1:6" ht="38.25" x14ac:dyDescent="0.2">
      <c r="A2009" s="86" t="s">
        <v>16999</v>
      </c>
      <c r="B2009" s="85" t="s">
        <v>16998</v>
      </c>
      <c r="C2009" s="87" t="s">
        <v>149</v>
      </c>
      <c r="D2009" s="84" t="s">
        <v>16729</v>
      </c>
      <c r="E2009" s="86">
        <v>3146</v>
      </c>
      <c r="F2009" s="85" t="s">
        <v>16847</v>
      </c>
    </row>
    <row r="2010" spans="1:6" ht="25.5" x14ac:dyDescent="0.2">
      <c r="A2010" s="86" t="s">
        <v>16794</v>
      </c>
      <c r="B2010" s="85" t="s">
        <v>16793</v>
      </c>
      <c r="C2010" s="87" t="s">
        <v>151</v>
      </c>
      <c r="D2010" s="84" t="s">
        <v>16729</v>
      </c>
      <c r="E2010" s="86">
        <v>1574</v>
      </c>
      <c r="F2010" s="85" t="s">
        <v>14567</v>
      </c>
    </row>
    <row r="2011" spans="1:6" ht="51" x14ac:dyDescent="0.2">
      <c r="A2011" s="86" t="s">
        <v>16858</v>
      </c>
      <c r="B2011" s="85" t="s">
        <v>16857</v>
      </c>
      <c r="C2011" s="87" t="s">
        <v>151</v>
      </c>
      <c r="D2011" s="84" t="s">
        <v>16729</v>
      </c>
      <c r="E2011" s="86">
        <v>262</v>
      </c>
      <c r="F2011" s="85" t="s">
        <v>15009</v>
      </c>
    </row>
    <row r="2012" spans="1:6" ht="25.5" x14ac:dyDescent="0.2">
      <c r="A2012" s="86" t="s">
        <v>16796</v>
      </c>
      <c r="B2012" s="85" t="s">
        <v>16795</v>
      </c>
      <c r="C2012" s="87" t="s">
        <v>151</v>
      </c>
      <c r="D2012" s="84" t="s">
        <v>16729</v>
      </c>
      <c r="E2012" s="86">
        <v>4155.3599999999997</v>
      </c>
      <c r="F2012" s="85" t="s">
        <v>14567</v>
      </c>
    </row>
    <row r="2013" spans="1:6" ht="25.5" x14ac:dyDescent="0.2">
      <c r="A2013" s="86" t="s">
        <v>16798</v>
      </c>
      <c r="B2013" s="85" t="s">
        <v>16797</v>
      </c>
      <c r="C2013" s="87" t="s">
        <v>151</v>
      </c>
      <c r="D2013" s="84" t="s">
        <v>16729</v>
      </c>
      <c r="E2013" s="86">
        <v>1874</v>
      </c>
      <c r="F2013" s="85" t="s">
        <v>14527</v>
      </c>
    </row>
    <row r="2014" spans="1:6" ht="38.25" x14ac:dyDescent="0.2">
      <c r="A2014" s="86" t="s">
        <v>16860</v>
      </c>
      <c r="B2014" s="85" t="s">
        <v>16859</v>
      </c>
      <c r="C2014" s="87" t="s">
        <v>151</v>
      </c>
      <c r="D2014" s="84" t="s">
        <v>16729</v>
      </c>
      <c r="E2014" s="86">
        <v>312</v>
      </c>
      <c r="F2014" s="85" t="s">
        <v>15016</v>
      </c>
    </row>
    <row r="2015" spans="1:6" ht="25.5" x14ac:dyDescent="0.2">
      <c r="A2015" s="86" t="s">
        <v>16800</v>
      </c>
      <c r="B2015" s="85" t="s">
        <v>16799</v>
      </c>
      <c r="C2015" s="87" t="s">
        <v>151</v>
      </c>
      <c r="D2015" s="84" t="s">
        <v>16729</v>
      </c>
      <c r="E2015" s="86">
        <v>4947.3599999999997</v>
      </c>
      <c r="F2015" s="85" t="s">
        <v>14527</v>
      </c>
    </row>
    <row r="2016" spans="1:6" ht="76.5" x14ac:dyDescent="0.2">
      <c r="A2016" s="86" t="s">
        <v>17001</v>
      </c>
      <c r="B2016" s="85" t="s">
        <v>17000</v>
      </c>
      <c r="C2016" s="87" t="s">
        <v>149</v>
      </c>
      <c r="D2016" s="84" t="s">
        <v>16729</v>
      </c>
      <c r="E2016" s="86">
        <v>4785</v>
      </c>
      <c r="F2016" s="85" t="s">
        <v>16802</v>
      </c>
    </row>
    <row r="2017" spans="1:6" ht="25.5" x14ac:dyDescent="0.2">
      <c r="A2017" s="86" t="s">
        <v>16805</v>
      </c>
      <c r="B2017" s="85" t="s">
        <v>16804</v>
      </c>
      <c r="C2017" s="87" t="s">
        <v>151</v>
      </c>
      <c r="D2017" s="84" t="s">
        <v>16729</v>
      </c>
      <c r="E2017" s="86">
        <v>1448</v>
      </c>
      <c r="F2017" s="85" t="s">
        <v>14567</v>
      </c>
    </row>
    <row r="2018" spans="1:6" ht="51" x14ac:dyDescent="0.2">
      <c r="A2018" s="86" t="s">
        <v>16807</v>
      </c>
      <c r="B2018" s="85" t="s">
        <v>16806</v>
      </c>
      <c r="C2018" s="87" t="s">
        <v>151</v>
      </c>
      <c r="D2018" s="84" t="s">
        <v>16729</v>
      </c>
      <c r="E2018" s="86">
        <v>241</v>
      </c>
      <c r="F2018" s="85" t="s">
        <v>15009</v>
      </c>
    </row>
    <row r="2019" spans="1:6" ht="25.5" x14ac:dyDescent="0.2">
      <c r="A2019" s="86" t="s">
        <v>16809</v>
      </c>
      <c r="B2019" s="85" t="s">
        <v>16808</v>
      </c>
      <c r="C2019" s="87" t="s">
        <v>151</v>
      </c>
      <c r="D2019" s="84" t="s">
        <v>16729</v>
      </c>
      <c r="E2019" s="86">
        <v>3822.72</v>
      </c>
      <c r="F2019" s="85" t="s">
        <v>14567</v>
      </c>
    </row>
    <row r="2020" spans="1:6" ht="25.5" x14ac:dyDescent="0.2">
      <c r="A2020" s="86" t="s">
        <v>16811</v>
      </c>
      <c r="B2020" s="85" t="s">
        <v>16810</v>
      </c>
      <c r="C2020" s="87" t="s">
        <v>151</v>
      </c>
      <c r="D2020" s="84" t="s">
        <v>16729</v>
      </c>
      <c r="E2020" s="86">
        <v>2874</v>
      </c>
      <c r="F2020" s="85" t="s">
        <v>14527</v>
      </c>
    </row>
    <row r="2021" spans="1:6" ht="38.25" x14ac:dyDescent="0.2">
      <c r="A2021" s="86" t="s">
        <v>16813</v>
      </c>
      <c r="B2021" s="85" t="s">
        <v>16812</v>
      </c>
      <c r="C2021" s="87" t="s">
        <v>151</v>
      </c>
      <c r="D2021" s="84" t="s">
        <v>16729</v>
      </c>
      <c r="E2021" s="86">
        <v>479</v>
      </c>
      <c r="F2021" s="85" t="s">
        <v>15016</v>
      </c>
    </row>
    <row r="2022" spans="1:6" ht="25.5" x14ac:dyDescent="0.2">
      <c r="A2022" s="86" t="s">
        <v>16815</v>
      </c>
      <c r="B2022" s="85" t="s">
        <v>16814</v>
      </c>
      <c r="C2022" s="87" t="s">
        <v>151</v>
      </c>
      <c r="D2022" s="84" t="s">
        <v>16729</v>
      </c>
      <c r="E2022" s="86">
        <v>7587.36</v>
      </c>
      <c r="F2022" s="85" t="s">
        <v>14527</v>
      </c>
    </row>
    <row r="2023" spans="1:6" ht="38.25" x14ac:dyDescent="0.2">
      <c r="A2023" s="86" t="s">
        <v>17003</v>
      </c>
      <c r="B2023" s="85" t="s">
        <v>17002</v>
      </c>
      <c r="C2023" s="87" t="s">
        <v>149</v>
      </c>
      <c r="D2023" s="84" t="s">
        <v>16729</v>
      </c>
      <c r="E2023" s="86">
        <v>7975</v>
      </c>
      <c r="F2023" s="85" t="s">
        <v>16817</v>
      </c>
    </row>
    <row r="2024" spans="1:6" ht="38.25" x14ac:dyDescent="0.2">
      <c r="A2024" s="86" t="s">
        <v>17005</v>
      </c>
      <c r="B2024" s="85" t="s">
        <v>17004</v>
      </c>
      <c r="C2024" s="87" t="s">
        <v>149</v>
      </c>
      <c r="D2024" s="84" t="s">
        <v>16729</v>
      </c>
      <c r="E2024" s="86">
        <v>7656</v>
      </c>
      <c r="F2024" s="85" t="s">
        <v>16817</v>
      </c>
    </row>
    <row r="2025" spans="1:6" ht="38.25" x14ac:dyDescent="0.2">
      <c r="A2025" s="86" t="s">
        <v>17007</v>
      </c>
      <c r="B2025" s="85" t="s">
        <v>17006</v>
      </c>
      <c r="C2025" s="87" t="s">
        <v>149</v>
      </c>
      <c r="D2025" s="84" t="s">
        <v>16729</v>
      </c>
      <c r="E2025" s="86">
        <v>7496.5</v>
      </c>
      <c r="F2025" s="85" t="s">
        <v>16817</v>
      </c>
    </row>
    <row r="2026" spans="1:6" ht="38.25" x14ac:dyDescent="0.2">
      <c r="A2026" s="86" t="s">
        <v>17009</v>
      </c>
      <c r="B2026" s="85" t="s">
        <v>17008</v>
      </c>
      <c r="C2026" s="87" t="s">
        <v>149</v>
      </c>
      <c r="D2026" s="84" t="s">
        <v>16729</v>
      </c>
      <c r="E2026" s="86">
        <v>7257.25</v>
      </c>
      <c r="F2026" s="85" t="s">
        <v>16817</v>
      </c>
    </row>
    <row r="2027" spans="1:6" ht="38.25" x14ac:dyDescent="0.2">
      <c r="A2027" s="86" t="s">
        <v>17011</v>
      </c>
      <c r="B2027" s="85" t="s">
        <v>17010</v>
      </c>
      <c r="C2027" s="87" t="s">
        <v>149</v>
      </c>
      <c r="D2027" s="84" t="s">
        <v>16729</v>
      </c>
      <c r="E2027" s="86">
        <v>7018</v>
      </c>
      <c r="F2027" s="85" t="s">
        <v>16817</v>
      </c>
    </row>
    <row r="2028" spans="1:6" ht="25.5" x14ac:dyDescent="0.2">
      <c r="A2028" s="86" t="s">
        <v>16828</v>
      </c>
      <c r="B2028" s="85" t="s">
        <v>16827</v>
      </c>
      <c r="C2028" s="87" t="s">
        <v>151</v>
      </c>
      <c r="D2028" s="84" t="s">
        <v>16729</v>
      </c>
      <c r="E2028" s="86">
        <v>2414</v>
      </c>
      <c r="F2028" s="85" t="s">
        <v>14567</v>
      </c>
    </row>
    <row r="2029" spans="1:6" ht="51" x14ac:dyDescent="0.2">
      <c r="A2029" s="86" t="s">
        <v>16830</v>
      </c>
      <c r="B2029" s="85" t="s">
        <v>16829</v>
      </c>
      <c r="C2029" s="87" t="s">
        <v>151</v>
      </c>
      <c r="D2029" s="84" t="s">
        <v>16729</v>
      </c>
      <c r="E2029" s="86">
        <v>402</v>
      </c>
      <c r="F2029" s="85" t="s">
        <v>15009</v>
      </c>
    </row>
    <row r="2030" spans="1:6" ht="25.5" x14ac:dyDescent="0.2">
      <c r="A2030" s="86" t="s">
        <v>16832</v>
      </c>
      <c r="B2030" s="85" t="s">
        <v>16831</v>
      </c>
      <c r="C2030" s="87" t="s">
        <v>151</v>
      </c>
      <c r="D2030" s="84" t="s">
        <v>16729</v>
      </c>
      <c r="E2030" s="86">
        <v>6372.96</v>
      </c>
      <c r="F2030" s="85" t="s">
        <v>14567</v>
      </c>
    </row>
    <row r="2031" spans="1:6" ht="25.5" x14ac:dyDescent="0.2">
      <c r="A2031" s="86" t="s">
        <v>16834</v>
      </c>
      <c r="B2031" s="85" t="s">
        <v>16833</v>
      </c>
      <c r="C2031" s="87" t="s">
        <v>151</v>
      </c>
      <c r="D2031" s="84" t="s">
        <v>16729</v>
      </c>
      <c r="E2031" s="86">
        <v>2874</v>
      </c>
      <c r="F2031" s="85" t="s">
        <v>14527</v>
      </c>
    </row>
    <row r="2032" spans="1:6" ht="38.25" x14ac:dyDescent="0.2">
      <c r="A2032" s="86" t="s">
        <v>16836</v>
      </c>
      <c r="B2032" s="85" t="s">
        <v>16835</v>
      </c>
      <c r="C2032" s="87" t="s">
        <v>151</v>
      </c>
      <c r="D2032" s="84" t="s">
        <v>16729</v>
      </c>
      <c r="E2032" s="86">
        <v>479</v>
      </c>
      <c r="F2032" s="85" t="s">
        <v>15016</v>
      </c>
    </row>
    <row r="2033" spans="1:6" ht="25.5" x14ac:dyDescent="0.2">
      <c r="A2033" s="86" t="s">
        <v>16838</v>
      </c>
      <c r="B2033" s="85" t="s">
        <v>16837</v>
      </c>
      <c r="C2033" s="87" t="s">
        <v>151</v>
      </c>
      <c r="D2033" s="84" t="s">
        <v>16729</v>
      </c>
      <c r="E2033" s="86">
        <v>7587.36</v>
      </c>
      <c r="F2033" s="85" t="s">
        <v>14527</v>
      </c>
    </row>
    <row r="2034" spans="1:6" ht="76.5" x14ac:dyDescent="0.2">
      <c r="A2034" s="86" t="s">
        <v>17013</v>
      </c>
      <c r="B2034" s="85" t="s">
        <v>17012</v>
      </c>
      <c r="C2034" s="87" t="s">
        <v>149</v>
      </c>
      <c r="D2034" s="84" t="s">
        <v>16729</v>
      </c>
      <c r="E2034" s="86">
        <v>495</v>
      </c>
      <c r="F2034" s="85" t="s">
        <v>16976</v>
      </c>
    </row>
    <row r="2035" spans="1:6" ht="25.5" x14ac:dyDescent="0.2">
      <c r="A2035" s="86" t="s">
        <v>16888</v>
      </c>
      <c r="B2035" s="85" t="s">
        <v>16887</v>
      </c>
      <c r="C2035" s="87" t="s">
        <v>151</v>
      </c>
      <c r="D2035" s="84" t="s">
        <v>16729</v>
      </c>
      <c r="E2035" s="86">
        <v>630</v>
      </c>
      <c r="F2035" s="85" t="s">
        <v>14567</v>
      </c>
    </row>
    <row r="2036" spans="1:6" ht="51" x14ac:dyDescent="0.2">
      <c r="A2036" s="86" t="s">
        <v>16933</v>
      </c>
      <c r="B2036" s="85" t="s">
        <v>16932</v>
      </c>
      <c r="C2036" s="87" t="s">
        <v>151</v>
      </c>
      <c r="D2036" s="84" t="s">
        <v>16729</v>
      </c>
      <c r="E2036" s="86">
        <v>105</v>
      </c>
      <c r="F2036" s="85" t="s">
        <v>15009</v>
      </c>
    </row>
    <row r="2037" spans="1:6" ht="25.5" x14ac:dyDescent="0.2">
      <c r="A2037" s="86" t="s">
        <v>16890</v>
      </c>
      <c r="B2037" s="85" t="s">
        <v>16889</v>
      </c>
      <c r="C2037" s="87" t="s">
        <v>151</v>
      </c>
      <c r="D2037" s="84" t="s">
        <v>16729</v>
      </c>
      <c r="E2037" s="86">
        <v>1663.2</v>
      </c>
      <c r="F2037" s="85" t="s">
        <v>14567</v>
      </c>
    </row>
    <row r="2038" spans="1:6" ht="25.5" x14ac:dyDescent="0.2">
      <c r="A2038" s="86" t="s">
        <v>16892</v>
      </c>
      <c r="B2038" s="85" t="s">
        <v>16891</v>
      </c>
      <c r="C2038" s="87" t="s">
        <v>151</v>
      </c>
      <c r="D2038" s="84" t="s">
        <v>16729</v>
      </c>
      <c r="E2038" s="86">
        <v>1249</v>
      </c>
      <c r="F2038" s="85" t="s">
        <v>14527</v>
      </c>
    </row>
    <row r="2039" spans="1:6" ht="38.25" x14ac:dyDescent="0.2">
      <c r="A2039" s="86" t="s">
        <v>16935</v>
      </c>
      <c r="B2039" s="85" t="s">
        <v>16934</v>
      </c>
      <c r="C2039" s="87" t="s">
        <v>151</v>
      </c>
      <c r="D2039" s="84" t="s">
        <v>16729</v>
      </c>
      <c r="E2039" s="86">
        <v>208</v>
      </c>
      <c r="F2039" s="85" t="s">
        <v>15016</v>
      </c>
    </row>
    <row r="2040" spans="1:6" ht="25.5" x14ac:dyDescent="0.2">
      <c r="A2040" s="86" t="s">
        <v>16894</v>
      </c>
      <c r="B2040" s="85" t="s">
        <v>16893</v>
      </c>
      <c r="C2040" s="87" t="s">
        <v>151</v>
      </c>
      <c r="D2040" s="84" t="s">
        <v>16729</v>
      </c>
      <c r="E2040" s="86">
        <v>3297.36</v>
      </c>
      <c r="F2040" s="85" t="s">
        <v>14527</v>
      </c>
    </row>
    <row r="2041" spans="1:6" ht="38.25" x14ac:dyDescent="0.2">
      <c r="A2041" s="86" t="s">
        <v>17015</v>
      </c>
      <c r="B2041" s="85" t="s">
        <v>17014</v>
      </c>
      <c r="C2041" s="87" t="s">
        <v>149</v>
      </c>
      <c r="D2041" s="84" t="s">
        <v>16729</v>
      </c>
      <c r="E2041" s="86">
        <v>825</v>
      </c>
      <c r="F2041" s="85" t="s">
        <v>16937</v>
      </c>
    </row>
    <row r="2042" spans="1:6" ht="38.25" x14ac:dyDescent="0.2">
      <c r="A2042" s="86" t="s">
        <v>17017</v>
      </c>
      <c r="B2042" s="85" t="s">
        <v>17016</v>
      </c>
      <c r="C2042" s="87" t="s">
        <v>149</v>
      </c>
      <c r="D2042" s="84" t="s">
        <v>16729</v>
      </c>
      <c r="E2042" s="86">
        <v>792</v>
      </c>
      <c r="F2042" s="85" t="s">
        <v>16937</v>
      </c>
    </row>
    <row r="2043" spans="1:6" ht="38.25" x14ac:dyDescent="0.2">
      <c r="A2043" s="86" t="s">
        <v>17019</v>
      </c>
      <c r="B2043" s="85" t="s">
        <v>17018</v>
      </c>
      <c r="C2043" s="87" t="s">
        <v>149</v>
      </c>
      <c r="D2043" s="84" t="s">
        <v>16729</v>
      </c>
      <c r="E2043" s="86">
        <v>775.5</v>
      </c>
      <c r="F2043" s="85" t="s">
        <v>16937</v>
      </c>
    </row>
    <row r="2044" spans="1:6" ht="38.25" x14ac:dyDescent="0.2">
      <c r="A2044" s="86" t="s">
        <v>17021</v>
      </c>
      <c r="B2044" s="85" t="s">
        <v>17020</v>
      </c>
      <c r="C2044" s="87" t="s">
        <v>149</v>
      </c>
      <c r="D2044" s="84" t="s">
        <v>16729</v>
      </c>
      <c r="E2044" s="86">
        <v>750.75</v>
      </c>
      <c r="F2044" s="85" t="s">
        <v>16937</v>
      </c>
    </row>
    <row r="2045" spans="1:6" ht="38.25" x14ac:dyDescent="0.2">
      <c r="A2045" s="86" t="s">
        <v>17023</v>
      </c>
      <c r="B2045" s="85" t="s">
        <v>17022</v>
      </c>
      <c r="C2045" s="87" t="s">
        <v>149</v>
      </c>
      <c r="D2045" s="84" t="s">
        <v>16729</v>
      </c>
      <c r="E2045" s="86">
        <v>726</v>
      </c>
      <c r="F2045" s="85" t="s">
        <v>16937</v>
      </c>
    </row>
    <row r="2046" spans="1:6" ht="25.5" x14ac:dyDescent="0.2">
      <c r="A2046" s="86" t="s">
        <v>16896</v>
      </c>
      <c r="B2046" s="85" t="s">
        <v>16895</v>
      </c>
      <c r="C2046" s="87" t="s">
        <v>151</v>
      </c>
      <c r="D2046" s="84" t="s">
        <v>16729</v>
      </c>
      <c r="E2046" s="86">
        <v>1049</v>
      </c>
      <c r="F2046" s="85" t="s">
        <v>14567</v>
      </c>
    </row>
    <row r="2047" spans="1:6" ht="51" x14ac:dyDescent="0.2">
      <c r="A2047" s="86" t="s">
        <v>16948</v>
      </c>
      <c r="B2047" s="85" t="s">
        <v>16947</v>
      </c>
      <c r="C2047" s="87" t="s">
        <v>151</v>
      </c>
      <c r="D2047" s="84" t="s">
        <v>16729</v>
      </c>
      <c r="E2047" s="86">
        <v>175</v>
      </c>
      <c r="F2047" s="85" t="s">
        <v>15009</v>
      </c>
    </row>
    <row r="2048" spans="1:6" ht="25.5" x14ac:dyDescent="0.2">
      <c r="A2048" s="86" t="s">
        <v>16898</v>
      </c>
      <c r="B2048" s="85" t="s">
        <v>16897</v>
      </c>
      <c r="C2048" s="87" t="s">
        <v>151</v>
      </c>
      <c r="D2048" s="84" t="s">
        <v>16729</v>
      </c>
      <c r="E2048" s="86">
        <v>2769.36</v>
      </c>
      <c r="F2048" s="85" t="s">
        <v>14567</v>
      </c>
    </row>
    <row r="2049" spans="1:6" ht="25.5" x14ac:dyDescent="0.2">
      <c r="A2049" s="86" t="s">
        <v>16900</v>
      </c>
      <c r="B2049" s="85" t="s">
        <v>16899</v>
      </c>
      <c r="C2049" s="87" t="s">
        <v>151</v>
      </c>
      <c r="D2049" s="84" t="s">
        <v>16729</v>
      </c>
      <c r="E2049" s="86">
        <v>1249</v>
      </c>
      <c r="F2049" s="85" t="s">
        <v>14527</v>
      </c>
    </row>
    <row r="2050" spans="1:6" ht="38.25" x14ac:dyDescent="0.2">
      <c r="A2050" s="86" t="s">
        <v>16950</v>
      </c>
      <c r="B2050" s="85" t="s">
        <v>16949</v>
      </c>
      <c r="C2050" s="87" t="s">
        <v>151</v>
      </c>
      <c r="D2050" s="84" t="s">
        <v>16729</v>
      </c>
      <c r="E2050" s="86">
        <v>208</v>
      </c>
      <c r="F2050" s="85" t="s">
        <v>15016</v>
      </c>
    </row>
    <row r="2051" spans="1:6" ht="25.5" x14ac:dyDescent="0.2">
      <c r="A2051" s="86" t="s">
        <v>16902</v>
      </c>
      <c r="B2051" s="85" t="s">
        <v>16901</v>
      </c>
      <c r="C2051" s="87" t="s">
        <v>151</v>
      </c>
      <c r="D2051" s="84" t="s">
        <v>16729</v>
      </c>
      <c r="E2051" s="86">
        <v>3297.36</v>
      </c>
      <c r="F2051" s="85" t="s">
        <v>14527</v>
      </c>
    </row>
    <row r="2052" spans="1:6" ht="76.5" x14ac:dyDescent="0.2">
      <c r="A2052" s="86" t="s">
        <v>17025</v>
      </c>
      <c r="B2052" s="85" t="s">
        <v>17024</v>
      </c>
      <c r="C2052" s="87" t="s">
        <v>149</v>
      </c>
      <c r="D2052" s="84" t="s">
        <v>16729</v>
      </c>
      <c r="E2052" s="86">
        <v>3795</v>
      </c>
      <c r="F2052" s="85" t="s">
        <v>16840</v>
      </c>
    </row>
    <row r="2053" spans="1:6" ht="25.5" x14ac:dyDescent="0.2">
      <c r="A2053" s="86" t="s">
        <v>16775</v>
      </c>
      <c r="B2053" s="85" t="s">
        <v>16774</v>
      </c>
      <c r="C2053" s="87" t="s">
        <v>151</v>
      </c>
      <c r="D2053" s="84" t="s">
        <v>16729</v>
      </c>
      <c r="E2053" s="86">
        <v>944</v>
      </c>
      <c r="F2053" s="85" t="s">
        <v>14567</v>
      </c>
    </row>
    <row r="2054" spans="1:6" ht="51" x14ac:dyDescent="0.2">
      <c r="A2054" s="86" t="s">
        <v>16843</v>
      </c>
      <c r="B2054" s="85" t="s">
        <v>16842</v>
      </c>
      <c r="C2054" s="87" t="s">
        <v>151</v>
      </c>
      <c r="D2054" s="84" t="s">
        <v>16729</v>
      </c>
      <c r="E2054" s="86">
        <v>157</v>
      </c>
      <c r="F2054" s="85" t="s">
        <v>15009</v>
      </c>
    </row>
    <row r="2055" spans="1:6" ht="25.5" x14ac:dyDescent="0.2">
      <c r="A2055" s="86" t="s">
        <v>16777</v>
      </c>
      <c r="B2055" s="85" t="s">
        <v>16776</v>
      </c>
      <c r="C2055" s="87" t="s">
        <v>151</v>
      </c>
      <c r="D2055" s="84" t="s">
        <v>16729</v>
      </c>
      <c r="E2055" s="86">
        <v>2492.16</v>
      </c>
      <c r="F2055" s="85" t="s">
        <v>14567</v>
      </c>
    </row>
    <row r="2056" spans="1:6" ht="25.5" x14ac:dyDescent="0.2">
      <c r="A2056" s="86" t="s">
        <v>16779</v>
      </c>
      <c r="B2056" s="85" t="s">
        <v>16778</v>
      </c>
      <c r="C2056" s="87" t="s">
        <v>151</v>
      </c>
      <c r="D2056" s="84" t="s">
        <v>16729</v>
      </c>
      <c r="E2056" s="86">
        <v>1874</v>
      </c>
      <c r="F2056" s="85" t="s">
        <v>14527</v>
      </c>
    </row>
    <row r="2057" spans="1:6" ht="38.25" x14ac:dyDescent="0.2">
      <c r="A2057" s="86" t="s">
        <v>16845</v>
      </c>
      <c r="B2057" s="85" t="s">
        <v>16844</v>
      </c>
      <c r="C2057" s="87" t="s">
        <v>151</v>
      </c>
      <c r="D2057" s="84" t="s">
        <v>16729</v>
      </c>
      <c r="E2057" s="86">
        <v>312</v>
      </c>
      <c r="F2057" s="85" t="s">
        <v>15016</v>
      </c>
    </row>
    <row r="2058" spans="1:6" ht="25.5" x14ac:dyDescent="0.2">
      <c r="A2058" s="86" t="s">
        <v>16781</v>
      </c>
      <c r="B2058" s="85" t="s">
        <v>16780</v>
      </c>
      <c r="C2058" s="87" t="s">
        <v>151</v>
      </c>
      <c r="D2058" s="84" t="s">
        <v>16729</v>
      </c>
      <c r="E2058" s="86">
        <v>4947.3599999999997</v>
      </c>
      <c r="F2058" s="85" t="s">
        <v>14527</v>
      </c>
    </row>
    <row r="2059" spans="1:6" ht="38.25" x14ac:dyDescent="0.2">
      <c r="A2059" s="86" t="s">
        <v>17027</v>
      </c>
      <c r="B2059" s="85" t="s">
        <v>17026</v>
      </c>
      <c r="C2059" s="87" t="s">
        <v>149</v>
      </c>
      <c r="D2059" s="84" t="s">
        <v>16729</v>
      </c>
      <c r="E2059" s="86">
        <v>6325</v>
      </c>
      <c r="F2059" s="85" t="s">
        <v>16847</v>
      </c>
    </row>
    <row r="2060" spans="1:6" ht="38.25" x14ac:dyDescent="0.2">
      <c r="A2060" s="86" t="s">
        <v>17029</v>
      </c>
      <c r="B2060" s="85" t="s">
        <v>17028</v>
      </c>
      <c r="C2060" s="87" t="s">
        <v>149</v>
      </c>
      <c r="D2060" s="84" t="s">
        <v>16729</v>
      </c>
      <c r="E2060" s="86">
        <v>6072</v>
      </c>
      <c r="F2060" s="85" t="s">
        <v>16847</v>
      </c>
    </row>
    <row r="2061" spans="1:6" ht="38.25" x14ac:dyDescent="0.2">
      <c r="A2061" s="86" t="s">
        <v>17031</v>
      </c>
      <c r="B2061" s="85" t="s">
        <v>17030</v>
      </c>
      <c r="C2061" s="87" t="s">
        <v>149</v>
      </c>
      <c r="D2061" s="84" t="s">
        <v>16729</v>
      </c>
      <c r="E2061" s="86">
        <v>5945.5</v>
      </c>
      <c r="F2061" s="85" t="s">
        <v>16847</v>
      </c>
    </row>
    <row r="2062" spans="1:6" ht="38.25" x14ac:dyDescent="0.2">
      <c r="A2062" s="86" t="s">
        <v>17033</v>
      </c>
      <c r="B2062" s="85" t="s">
        <v>17032</v>
      </c>
      <c r="C2062" s="87" t="s">
        <v>149</v>
      </c>
      <c r="D2062" s="84" t="s">
        <v>16729</v>
      </c>
      <c r="E2062" s="86">
        <v>5755.75</v>
      </c>
      <c r="F2062" s="85" t="s">
        <v>16847</v>
      </c>
    </row>
    <row r="2063" spans="1:6" ht="38.25" x14ac:dyDescent="0.2">
      <c r="A2063" s="86" t="s">
        <v>17035</v>
      </c>
      <c r="B2063" s="85" t="s">
        <v>17034</v>
      </c>
      <c r="C2063" s="87" t="s">
        <v>149</v>
      </c>
      <c r="D2063" s="84" t="s">
        <v>16729</v>
      </c>
      <c r="E2063" s="86">
        <v>5566</v>
      </c>
      <c r="F2063" s="85" t="s">
        <v>16847</v>
      </c>
    </row>
    <row r="2064" spans="1:6" ht="25.5" x14ac:dyDescent="0.2">
      <c r="A2064" s="86" t="s">
        <v>16794</v>
      </c>
      <c r="B2064" s="85" t="s">
        <v>16793</v>
      </c>
      <c r="C2064" s="87" t="s">
        <v>151</v>
      </c>
      <c r="D2064" s="84" t="s">
        <v>16729</v>
      </c>
      <c r="E2064" s="86">
        <v>1574</v>
      </c>
      <c r="F2064" s="85" t="s">
        <v>14567</v>
      </c>
    </row>
    <row r="2065" spans="1:6" ht="51" x14ac:dyDescent="0.2">
      <c r="A2065" s="86" t="s">
        <v>16858</v>
      </c>
      <c r="B2065" s="85" t="s">
        <v>16857</v>
      </c>
      <c r="C2065" s="87" t="s">
        <v>151</v>
      </c>
      <c r="D2065" s="84" t="s">
        <v>16729</v>
      </c>
      <c r="E2065" s="86">
        <v>262</v>
      </c>
      <c r="F2065" s="85" t="s">
        <v>15009</v>
      </c>
    </row>
    <row r="2066" spans="1:6" ht="25.5" x14ac:dyDescent="0.2">
      <c r="A2066" s="86" t="s">
        <v>16796</v>
      </c>
      <c r="B2066" s="85" t="s">
        <v>16795</v>
      </c>
      <c r="C2066" s="87" t="s">
        <v>151</v>
      </c>
      <c r="D2066" s="84" t="s">
        <v>16729</v>
      </c>
      <c r="E2066" s="86">
        <v>4155.3599999999997</v>
      </c>
      <c r="F2066" s="85" t="s">
        <v>14567</v>
      </c>
    </row>
    <row r="2067" spans="1:6" ht="25.5" x14ac:dyDescent="0.2">
      <c r="A2067" s="86" t="s">
        <v>16798</v>
      </c>
      <c r="B2067" s="85" t="s">
        <v>16797</v>
      </c>
      <c r="C2067" s="87" t="s">
        <v>151</v>
      </c>
      <c r="D2067" s="84" t="s">
        <v>16729</v>
      </c>
      <c r="E2067" s="86">
        <v>1874</v>
      </c>
      <c r="F2067" s="85" t="s">
        <v>14527</v>
      </c>
    </row>
    <row r="2068" spans="1:6" ht="38.25" x14ac:dyDescent="0.2">
      <c r="A2068" s="86" t="s">
        <v>16860</v>
      </c>
      <c r="B2068" s="85" t="s">
        <v>16859</v>
      </c>
      <c r="C2068" s="87" t="s">
        <v>151</v>
      </c>
      <c r="D2068" s="84" t="s">
        <v>16729</v>
      </c>
      <c r="E2068" s="86">
        <v>312</v>
      </c>
      <c r="F2068" s="85" t="s">
        <v>15016</v>
      </c>
    </row>
    <row r="2069" spans="1:6" ht="25.5" x14ac:dyDescent="0.2">
      <c r="A2069" s="86" t="s">
        <v>16800</v>
      </c>
      <c r="B2069" s="85" t="s">
        <v>16799</v>
      </c>
      <c r="C2069" s="87" t="s">
        <v>151</v>
      </c>
      <c r="D2069" s="84" t="s">
        <v>16729</v>
      </c>
      <c r="E2069" s="86">
        <v>4947.3599999999997</v>
      </c>
      <c r="F2069" s="85" t="s">
        <v>14527</v>
      </c>
    </row>
    <row r="2070" spans="1:6" ht="76.5" x14ac:dyDescent="0.2">
      <c r="A2070" s="86" t="s">
        <v>17037</v>
      </c>
      <c r="B2070" s="85" t="s">
        <v>17036</v>
      </c>
      <c r="C2070" s="87" t="s">
        <v>149</v>
      </c>
      <c r="D2070" s="84" t="s">
        <v>16729</v>
      </c>
      <c r="E2070" s="86">
        <v>6435</v>
      </c>
      <c r="F2070" s="85" t="s">
        <v>16802</v>
      </c>
    </row>
    <row r="2071" spans="1:6" ht="25.5" x14ac:dyDescent="0.2">
      <c r="A2071" s="86" t="s">
        <v>16805</v>
      </c>
      <c r="B2071" s="85" t="s">
        <v>16804</v>
      </c>
      <c r="C2071" s="87" t="s">
        <v>151</v>
      </c>
      <c r="D2071" s="84" t="s">
        <v>16729</v>
      </c>
      <c r="E2071" s="86">
        <v>1448</v>
      </c>
      <c r="F2071" s="85" t="s">
        <v>14567</v>
      </c>
    </row>
    <row r="2072" spans="1:6" ht="51" x14ac:dyDescent="0.2">
      <c r="A2072" s="86" t="s">
        <v>16807</v>
      </c>
      <c r="B2072" s="85" t="s">
        <v>16806</v>
      </c>
      <c r="C2072" s="87" t="s">
        <v>151</v>
      </c>
      <c r="D2072" s="84" t="s">
        <v>16729</v>
      </c>
      <c r="E2072" s="86">
        <v>241</v>
      </c>
      <c r="F2072" s="85" t="s">
        <v>15009</v>
      </c>
    </row>
    <row r="2073" spans="1:6" ht="25.5" x14ac:dyDescent="0.2">
      <c r="A2073" s="86" t="s">
        <v>16809</v>
      </c>
      <c r="B2073" s="85" t="s">
        <v>16808</v>
      </c>
      <c r="C2073" s="87" t="s">
        <v>151</v>
      </c>
      <c r="D2073" s="84" t="s">
        <v>16729</v>
      </c>
      <c r="E2073" s="86">
        <v>3822.72</v>
      </c>
      <c r="F2073" s="85" t="s">
        <v>14567</v>
      </c>
    </row>
    <row r="2074" spans="1:6" ht="25.5" x14ac:dyDescent="0.2">
      <c r="A2074" s="86" t="s">
        <v>16811</v>
      </c>
      <c r="B2074" s="85" t="s">
        <v>16810</v>
      </c>
      <c r="C2074" s="87" t="s">
        <v>151</v>
      </c>
      <c r="D2074" s="84" t="s">
        <v>16729</v>
      </c>
      <c r="E2074" s="86">
        <v>2874</v>
      </c>
      <c r="F2074" s="85" t="s">
        <v>14527</v>
      </c>
    </row>
    <row r="2075" spans="1:6" ht="38.25" x14ac:dyDescent="0.2">
      <c r="A2075" s="86" t="s">
        <v>16813</v>
      </c>
      <c r="B2075" s="85" t="s">
        <v>16812</v>
      </c>
      <c r="C2075" s="87" t="s">
        <v>151</v>
      </c>
      <c r="D2075" s="84" t="s">
        <v>16729</v>
      </c>
      <c r="E2075" s="86">
        <v>479</v>
      </c>
      <c r="F2075" s="85" t="s">
        <v>15016</v>
      </c>
    </row>
    <row r="2076" spans="1:6" ht="25.5" x14ac:dyDescent="0.2">
      <c r="A2076" s="86" t="s">
        <v>16815</v>
      </c>
      <c r="B2076" s="85" t="s">
        <v>16814</v>
      </c>
      <c r="C2076" s="87" t="s">
        <v>151</v>
      </c>
      <c r="D2076" s="84" t="s">
        <v>16729</v>
      </c>
      <c r="E2076" s="86">
        <v>7587.36</v>
      </c>
      <c r="F2076" s="85" t="s">
        <v>14527</v>
      </c>
    </row>
    <row r="2077" spans="1:6" ht="38.25" x14ac:dyDescent="0.2">
      <c r="A2077" s="86" t="s">
        <v>17039</v>
      </c>
      <c r="B2077" s="85" t="s">
        <v>17038</v>
      </c>
      <c r="C2077" s="87" t="s">
        <v>149</v>
      </c>
      <c r="D2077" s="84" t="s">
        <v>16729</v>
      </c>
      <c r="E2077" s="86">
        <v>10725</v>
      </c>
      <c r="F2077" s="85" t="s">
        <v>16817</v>
      </c>
    </row>
    <row r="2078" spans="1:6" ht="38.25" x14ac:dyDescent="0.2">
      <c r="A2078" s="86" t="s">
        <v>17041</v>
      </c>
      <c r="B2078" s="85" t="s">
        <v>17040</v>
      </c>
      <c r="C2078" s="87" t="s">
        <v>149</v>
      </c>
      <c r="D2078" s="84" t="s">
        <v>16729</v>
      </c>
      <c r="E2078" s="86">
        <v>10296</v>
      </c>
      <c r="F2078" s="85" t="s">
        <v>16817</v>
      </c>
    </row>
    <row r="2079" spans="1:6" ht="38.25" x14ac:dyDescent="0.2">
      <c r="A2079" s="86" t="s">
        <v>17043</v>
      </c>
      <c r="B2079" s="85" t="s">
        <v>17042</v>
      </c>
      <c r="C2079" s="87" t="s">
        <v>149</v>
      </c>
      <c r="D2079" s="84" t="s">
        <v>16729</v>
      </c>
      <c r="E2079" s="86">
        <v>10081.5</v>
      </c>
      <c r="F2079" s="85" t="s">
        <v>16817</v>
      </c>
    </row>
    <row r="2080" spans="1:6" ht="38.25" x14ac:dyDescent="0.2">
      <c r="A2080" s="86" t="s">
        <v>17045</v>
      </c>
      <c r="B2080" s="85" t="s">
        <v>17044</v>
      </c>
      <c r="C2080" s="87" t="s">
        <v>149</v>
      </c>
      <c r="D2080" s="84" t="s">
        <v>16729</v>
      </c>
      <c r="E2080" s="86">
        <v>9759.75</v>
      </c>
      <c r="F2080" s="85" t="s">
        <v>16817</v>
      </c>
    </row>
    <row r="2081" spans="1:6" ht="38.25" x14ac:dyDescent="0.2">
      <c r="A2081" s="86" t="s">
        <v>17047</v>
      </c>
      <c r="B2081" s="85" t="s">
        <v>17046</v>
      </c>
      <c r="C2081" s="87" t="s">
        <v>149</v>
      </c>
      <c r="D2081" s="84" t="s">
        <v>16729</v>
      </c>
      <c r="E2081" s="86">
        <v>9438</v>
      </c>
      <c r="F2081" s="85" t="s">
        <v>16817</v>
      </c>
    </row>
    <row r="2082" spans="1:6" ht="25.5" x14ac:dyDescent="0.2">
      <c r="A2082" s="86" t="s">
        <v>16828</v>
      </c>
      <c r="B2082" s="85" t="s">
        <v>16827</v>
      </c>
      <c r="C2082" s="87" t="s">
        <v>151</v>
      </c>
      <c r="D2082" s="84" t="s">
        <v>16729</v>
      </c>
      <c r="E2082" s="86">
        <v>2414</v>
      </c>
      <c r="F2082" s="85" t="s">
        <v>14567</v>
      </c>
    </row>
    <row r="2083" spans="1:6" ht="51" x14ac:dyDescent="0.2">
      <c r="A2083" s="86" t="s">
        <v>16830</v>
      </c>
      <c r="B2083" s="85" t="s">
        <v>16829</v>
      </c>
      <c r="C2083" s="87" t="s">
        <v>151</v>
      </c>
      <c r="D2083" s="84" t="s">
        <v>16729</v>
      </c>
      <c r="E2083" s="86">
        <v>402</v>
      </c>
      <c r="F2083" s="85" t="s">
        <v>15009</v>
      </c>
    </row>
    <row r="2084" spans="1:6" ht="25.5" x14ac:dyDescent="0.2">
      <c r="A2084" s="86" t="s">
        <v>16832</v>
      </c>
      <c r="B2084" s="85" t="s">
        <v>16831</v>
      </c>
      <c r="C2084" s="87" t="s">
        <v>151</v>
      </c>
      <c r="D2084" s="84" t="s">
        <v>16729</v>
      </c>
      <c r="E2084" s="86">
        <v>6372.96</v>
      </c>
      <c r="F2084" s="85" t="s">
        <v>14567</v>
      </c>
    </row>
    <row r="2085" spans="1:6" ht="25.5" x14ac:dyDescent="0.2">
      <c r="A2085" s="86" t="s">
        <v>16834</v>
      </c>
      <c r="B2085" s="85" t="s">
        <v>16833</v>
      </c>
      <c r="C2085" s="87" t="s">
        <v>151</v>
      </c>
      <c r="D2085" s="84" t="s">
        <v>16729</v>
      </c>
      <c r="E2085" s="86">
        <v>2874</v>
      </c>
      <c r="F2085" s="85" t="s">
        <v>14527</v>
      </c>
    </row>
    <row r="2086" spans="1:6" ht="38.25" x14ac:dyDescent="0.2">
      <c r="A2086" s="86" t="s">
        <v>16836</v>
      </c>
      <c r="B2086" s="85" t="s">
        <v>16835</v>
      </c>
      <c r="C2086" s="87" t="s">
        <v>151</v>
      </c>
      <c r="D2086" s="84" t="s">
        <v>16729</v>
      </c>
      <c r="E2086" s="86">
        <v>479</v>
      </c>
      <c r="F2086" s="85" t="s">
        <v>15016</v>
      </c>
    </row>
    <row r="2087" spans="1:6" ht="25.5" x14ac:dyDescent="0.2">
      <c r="A2087" s="86" t="s">
        <v>16838</v>
      </c>
      <c r="B2087" s="85" t="s">
        <v>16837</v>
      </c>
      <c r="C2087" s="87" t="s">
        <v>151</v>
      </c>
      <c r="D2087" s="84" t="s">
        <v>16729</v>
      </c>
      <c r="E2087" s="86">
        <v>7587.36</v>
      </c>
      <c r="F2087" s="85" t="s">
        <v>14527</v>
      </c>
    </row>
    <row r="2088" spans="1:6" ht="76.5" x14ac:dyDescent="0.2">
      <c r="A2088" s="86" t="s">
        <v>17049</v>
      </c>
      <c r="B2088" s="85" t="s">
        <v>17048</v>
      </c>
      <c r="C2088" s="87" t="s">
        <v>149</v>
      </c>
      <c r="D2088" s="84" t="s">
        <v>16729</v>
      </c>
      <c r="E2088" s="86">
        <v>2145</v>
      </c>
      <c r="F2088" s="85" t="s">
        <v>16976</v>
      </c>
    </row>
    <row r="2089" spans="1:6" ht="25.5" x14ac:dyDescent="0.2">
      <c r="A2089" s="86" t="s">
        <v>16888</v>
      </c>
      <c r="B2089" s="85" t="s">
        <v>16887</v>
      </c>
      <c r="C2089" s="87" t="s">
        <v>151</v>
      </c>
      <c r="D2089" s="84" t="s">
        <v>16729</v>
      </c>
      <c r="E2089" s="86">
        <v>630</v>
      </c>
      <c r="F2089" s="85" t="s">
        <v>14567</v>
      </c>
    </row>
    <row r="2090" spans="1:6" ht="51" x14ac:dyDescent="0.2">
      <c r="A2090" s="86" t="s">
        <v>16933</v>
      </c>
      <c r="B2090" s="85" t="s">
        <v>16932</v>
      </c>
      <c r="C2090" s="87" t="s">
        <v>151</v>
      </c>
      <c r="D2090" s="84" t="s">
        <v>16729</v>
      </c>
      <c r="E2090" s="86">
        <v>105</v>
      </c>
      <c r="F2090" s="85" t="s">
        <v>15009</v>
      </c>
    </row>
    <row r="2091" spans="1:6" ht="25.5" x14ac:dyDescent="0.2">
      <c r="A2091" s="86" t="s">
        <v>16890</v>
      </c>
      <c r="B2091" s="85" t="s">
        <v>16889</v>
      </c>
      <c r="C2091" s="87" t="s">
        <v>151</v>
      </c>
      <c r="D2091" s="84" t="s">
        <v>16729</v>
      </c>
      <c r="E2091" s="86">
        <v>1663.2</v>
      </c>
      <c r="F2091" s="85" t="s">
        <v>14567</v>
      </c>
    </row>
    <row r="2092" spans="1:6" ht="25.5" x14ac:dyDescent="0.2">
      <c r="A2092" s="86" t="s">
        <v>16892</v>
      </c>
      <c r="B2092" s="85" t="s">
        <v>16891</v>
      </c>
      <c r="C2092" s="87" t="s">
        <v>151</v>
      </c>
      <c r="D2092" s="84" t="s">
        <v>16729</v>
      </c>
      <c r="E2092" s="86">
        <v>1249</v>
      </c>
      <c r="F2092" s="85" t="s">
        <v>14527</v>
      </c>
    </row>
    <row r="2093" spans="1:6" ht="38.25" x14ac:dyDescent="0.2">
      <c r="A2093" s="86" t="s">
        <v>16935</v>
      </c>
      <c r="B2093" s="85" t="s">
        <v>16934</v>
      </c>
      <c r="C2093" s="87" t="s">
        <v>151</v>
      </c>
      <c r="D2093" s="84" t="s">
        <v>16729</v>
      </c>
      <c r="E2093" s="86">
        <v>208</v>
      </c>
      <c r="F2093" s="85" t="s">
        <v>15016</v>
      </c>
    </row>
    <row r="2094" spans="1:6" ht="25.5" x14ac:dyDescent="0.2">
      <c r="A2094" s="86" t="s">
        <v>16894</v>
      </c>
      <c r="B2094" s="85" t="s">
        <v>16893</v>
      </c>
      <c r="C2094" s="87" t="s">
        <v>151</v>
      </c>
      <c r="D2094" s="84" t="s">
        <v>16729</v>
      </c>
      <c r="E2094" s="86">
        <v>3297.36</v>
      </c>
      <c r="F2094" s="85" t="s">
        <v>14527</v>
      </c>
    </row>
    <row r="2095" spans="1:6" ht="38.25" x14ac:dyDescent="0.2">
      <c r="A2095" s="86" t="s">
        <v>17051</v>
      </c>
      <c r="B2095" s="85" t="s">
        <v>17050</v>
      </c>
      <c r="C2095" s="87" t="s">
        <v>149</v>
      </c>
      <c r="D2095" s="84" t="s">
        <v>16729</v>
      </c>
      <c r="E2095" s="86">
        <v>3575</v>
      </c>
      <c r="F2095" s="85" t="s">
        <v>16937</v>
      </c>
    </row>
    <row r="2096" spans="1:6" ht="38.25" x14ac:dyDescent="0.2">
      <c r="A2096" s="86" t="s">
        <v>17053</v>
      </c>
      <c r="B2096" s="85" t="s">
        <v>17052</v>
      </c>
      <c r="C2096" s="87" t="s">
        <v>149</v>
      </c>
      <c r="D2096" s="84" t="s">
        <v>16729</v>
      </c>
      <c r="E2096" s="86">
        <v>3432</v>
      </c>
      <c r="F2096" s="85" t="s">
        <v>16937</v>
      </c>
    </row>
    <row r="2097" spans="1:6" ht="38.25" x14ac:dyDescent="0.2">
      <c r="A2097" s="86" t="s">
        <v>17055</v>
      </c>
      <c r="B2097" s="85" t="s">
        <v>17054</v>
      </c>
      <c r="C2097" s="87" t="s">
        <v>149</v>
      </c>
      <c r="D2097" s="84" t="s">
        <v>16729</v>
      </c>
      <c r="E2097" s="86">
        <v>3360.5</v>
      </c>
      <c r="F2097" s="85" t="s">
        <v>16937</v>
      </c>
    </row>
    <row r="2098" spans="1:6" ht="38.25" x14ac:dyDescent="0.2">
      <c r="A2098" s="86" t="s">
        <v>17057</v>
      </c>
      <c r="B2098" s="85" t="s">
        <v>17056</v>
      </c>
      <c r="C2098" s="87" t="s">
        <v>149</v>
      </c>
      <c r="D2098" s="84" t="s">
        <v>16729</v>
      </c>
      <c r="E2098" s="86">
        <v>3253.25</v>
      </c>
      <c r="F2098" s="85" t="s">
        <v>16937</v>
      </c>
    </row>
    <row r="2099" spans="1:6" ht="38.25" x14ac:dyDescent="0.2">
      <c r="A2099" s="86" t="s">
        <v>17059</v>
      </c>
      <c r="B2099" s="85" t="s">
        <v>17058</v>
      </c>
      <c r="C2099" s="87" t="s">
        <v>149</v>
      </c>
      <c r="D2099" s="84" t="s">
        <v>16729</v>
      </c>
      <c r="E2099" s="86">
        <v>3146</v>
      </c>
      <c r="F2099" s="85" t="s">
        <v>16937</v>
      </c>
    </row>
    <row r="2100" spans="1:6" ht="25.5" x14ac:dyDescent="0.2">
      <c r="A2100" s="86" t="s">
        <v>16896</v>
      </c>
      <c r="B2100" s="85" t="s">
        <v>16895</v>
      </c>
      <c r="C2100" s="87" t="s">
        <v>151</v>
      </c>
      <c r="D2100" s="84" t="s">
        <v>16729</v>
      </c>
      <c r="E2100" s="86">
        <v>1049</v>
      </c>
      <c r="F2100" s="85" t="s">
        <v>14567</v>
      </c>
    </row>
    <row r="2101" spans="1:6" ht="51" x14ac:dyDescent="0.2">
      <c r="A2101" s="86" t="s">
        <v>16948</v>
      </c>
      <c r="B2101" s="85" t="s">
        <v>16947</v>
      </c>
      <c r="C2101" s="87" t="s">
        <v>151</v>
      </c>
      <c r="D2101" s="84" t="s">
        <v>16729</v>
      </c>
      <c r="E2101" s="86">
        <v>175</v>
      </c>
      <c r="F2101" s="85" t="s">
        <v>15009</v>
      </c>
    </row>
    <row r="2102" spans="1:6" ht="25.5" x14ac:dyDescent="0.2">
      <c r="A2102" s="86" t="s">
        <v>16898</v>
      </c>
      <c r="B2102" s="85" t="s">
        <v>16897</v>
      </c>
      <c r="C2102" s="87" t="s">
        <v>151</v>
      </c>
      <c r="D2102" s="84" t="s">
        <v>16729</v>
      </c>
      <c r="E2102" s="86">
        <v>2769.36</v>
      </c>
      <c r="F2102" s="85" t="s">
        <v>14567</v>
      </c>
    </row>
    <row r="2103" spans="1:6" ht="25.5" x14ac:dyDescent="0.2">
      <c r="A2103" s="86" t="s">
        <v>16900</v>
      </c>
      <c r="B2103" s="85" t="s">
        <v>16899</v>
      </c>
      <c r="C2103" s="87" t="s">
        <v>151</v>
      </c>
      <c r="D2103" s="84" t="s">
        <v>16729</v>
      </c>
      <c r="E2103" s="86">
        <v>1249</v>
      </c>
      <c r="F2103" s="85" t="s">
        <v>14527</v>
      </c>
    </row>
    <row r="2104" spans="1:6" ht="38.25" x14ac:dyDescent="0.2">
      <c r="A2104" s="86" t="s">
        <v>16950</v>
      </c>
      <c r="B2104" s="85" t="s">
        <v>16949</v>
      </c>
      <c r="C2104" s="87" t="s">
        <v>151</v>
      </c>
      <c r="D2104" s="84" t="s">
        <v>16729</v>
      </c>
      <c r="E2104" s="86">
        <v>208</v>
      </c>
      <c r="F2104" s="85" t="s">
        <v>15016</v>
      </c>
    </row>
    <row r="2105" spans="1:6" ht="25.5" x14ac:dyDescent="0.2">
      <c r="A2105" s="86" t="s">
        <v>16902</v>
      </c>
      <c r="B2105" s="85" t="s">
        <v>16901</v>
      </c>
      <c r="C2105" s="87" t="s">
        <v>151</v>
      </c>
      <c r="D2105" s="84" t="s">
        <v>16729</v>
      </c>
      <c r="E2105" s="86">
        <v>3297.36</v>
      </c>
      <c r="F2105" s="85" t="s">
        <v>14527</v>
      </c>
    </row>
    <row r="2106" spans="1:6" ht="89.25" x14ac:dyDescent="0.2">
      <c r="A2106" s="86" t="s">
        <v>17062</v>
      </c>
      <c r="B2106" s="85" t="s">
        <v>17060</v>
      </c>
      <c r="C2106" s="87" t="s">
        <v>149</v>
      </c>
      <c r="D2106" s="84" t="s">
        <v>16729</v>
      </c>
      <c r="E2106" s="86">
        <v>2997</v>
      </c>
      <c r="F2106" s="85" t="s">
        <v>17061</v>
      </c>
    </row>
    <row r="2107" spans="1:6" ht="25.5" x14ac:dyDescent="0.2">
      <c r="A2107" s="86" t="s">
        <v>16888</v>
      </c>
      <c r="B2107" s="85" t="s">
        <v>16887</v>
      </c>
      <c r="C2107" s="87" t="s">
        <v>151</v>
      </c>
      <c r="D2107" s="84" t="s">
        <v>16729</v>
      </c>
      <c r="E2107" s="86">
        <v>630</v>
      </c>
      <c r="F2107" s="85" t="s">
        <v>14567</v>
      </c>
    </row>
    <row r="2108" spans="1:6" ht="25.5" x14ac:dyDescent="0.2">
      <c r="A2108" s="86" t="s">
        <v>16890</v>
      </c>
      <c r="B2108" s="85" t="s">
        <v>16889</v>
      </c>
      <c r="C2108" s="87" t="s">
        <v>151</v>
      </c>
      <c r="D2108" s="84" t="s">
        <v>16729</v>
      </c>
      <c r="E2108" s="86">
        <v>1663.2</v>
      </c>
      <c r="F2108" s="85" t="s">
        <v>14567</v>
      </c>
    </row>
    <row r="2109" spans="1:6" ht="25.5" x14ac:dyDescent="0.2">
      <c r="A2109" s="86" t="s">
        <v>16892</v>
      </c>
      <c r="B2109" s="85" t="s">
        <v>16891</v>
      </c>
      <c r="C2109" s="87" t="s">
        <v>151</v>
      </c>
      <c r="D2109" s="84" t="s">
        <v>16729</v>
      </c>
      <c r="E2109" s="86">
        <v>1249</v>
      </c>
      <c r="F2109" s="85" t="s">
        <v>14527</v>
      </c>
    </row>
    <row r="2110" spans="1:6" ht="25.5" x14ac:dyDescent="0.2">
      <c r="A2110" s="86" t="s">
        <v>16894</v>
      </c>
      <c r="B2110" s="85" t="s">
        <v>16893</v>
      </c>
      <c r="C2110" s="87" t="s">
        <v>151</v>
      </c>
      <c r="D2110" s="84" t="s">
        <v>16729</v>
      </c>
      <c r="E2110" s="86">
        <v>3297.36</v>
      </c>
      <c r="F2110" s="85" t="s">
        <v>14527</v>
      </c>
    </row>
    <row r="2111" spans="1:6" ht="51" x14ac:dyDescent="0.2">
      <c r="A2111" s="86" t="s">
        <v>17065</v>
      </c>
      <c r="B2111" s="85" t="s">
        <v>17063</v>
      </c>
      <c r="C2111" s="87" t="s">
        <v>149</v>
      </c>
      <c r="D2111" s="84" t="s">
        <v>16729</v>
      </c>
      <c r="E2111" s="86">
        <v>4995</v>
      </c>
      <c r="F2111" s="85" t="s">
        <v>17064</v>
      </c>
    </row>
    <row r="2112" spans="1:6" ht="51" x14ac:dyDescent="0.2">
      <c r="A2112" s="86" t="s">
        <v>17067</v>
      </c>
      <c r="B2112" s="85" t="s">
        <v>17066</v>
      </c>
      <c r="C2112" s="87" t="s">
        <v>149</v>
      </c>
      <c r="D2112" s="84" t="s">
        <v>16729</v>
      </c>
      <c r="E2112" s="86">
        <v>4795.2</v>
      </c>
      <c r="F2112" s="85" t="s">
        <v>17064</v>
      </c>
    </row>
    <row r="2113" spans="1:6" ht="51" x14ac:dyDescent="0.2">
      <c r="A2113" s="86" t="s">
        <v>17069</v>
      </c>
      <c r="B2113" s="85" t="s">
        <v>17068</v>
      </c>
      <c r="C2113" s="87" t="s">
        <v>149</v>
      </c>
      <c r="D2113" s="84" t="s">
        <v>16729</v>
      </c>
      <c r="E2113" s="86">
        <v>4695.3</v>
      </c>
      <c r="F2113" s="85" t="s">
        <v>17064</v>
      </c>
    </row>
    <row r="2114" spans="1:6" ht="51" x14ac:dyDescent="0.2">
      <c r="A2114" s="86" t="s">
        <v>17071</v>
      </c>
      <c r="B2114" s="85" t="s">
        <v>17070</v>
      </c>
      <c r="C2114" s="87" t="s">
        <v>149</v>
      </c>
      <c r="D2114" s="84" t="s">
        <v>16729</v>
      </c>
      <c r="E2114" s="86">
        <v>4545.45</v>
      </c>
      <c r="F2114" s="85" t="s">
        <v>17064</v>
      </c>
    </row>
    <row r="2115" spans="1:6" ht="51" x14ac:dyDescent="0.2">
      <c r="A2115" s="86" t="s">
        <v>17073</v>
      </c>
      <c r="B2115" s="85" t="s">
        <v>17072</v>
      </c>
      <c r="C2115" s="87" t="s">
        <v>149</v>
      </c>
      <c r="D2115" s="84" t="s">
        <v>16729</v>
      </c>
      <c r="E2115" s="86">
        <v>4395.6000000000004</v>
      </c>
      <c r="F2115" s="85" t="s">
        <v>17064</v>
      </c>
    </row>
    <row r="2116" spans="1:6" ht="25.5" x14ac:dyDescent="0.2">
      <c r="A2116" s="86" t="s">
        <v>16896</v>
      </c>
      <c r="B2116" s="85" t="s">
        <v>16895</v>
      </c>
      <c r="C2116" s="87" t="s">
        <v>151</v>
      </c>
      <c r="D2116" s="84" t="s">
        <v>16729</v>
      </c>
      <c r="E2116" s="86">
        <v>1049</v>
      </c>
      <c r="F2116" s="85" t="s">
        <v>14567</v>
      </c>
    </row>
    <row r="2117" spans="1:6" ht="25.5" x14ac:dyDescent="0.2">
      <c r="A2117" s="86" t="s">
        <v>16898</v>
      </c>
      <c r="B2117" s="85" t="s">
        <v>16897</v>
      </c>
      <c r="C2117" s="87" t="s">
        <v>151</v>
      </c>
      <c r="D2117" s="84" t="s">
        <v>16729</v>
      </c>
      <c r="E2117" s="86">
        <v>2769.36</v>
      </c>
      <c r="F2117" s="85" t="s">
        <v>14567</v>
      </c>
    </row>
    <row r="2118" spans="1:6" ht="25.5" x14ac:dyDescent="0.2">
      <c r="A2118" s="86" t="s">
        <v>16900</v>
      </c>
      <c r="B2118" s="85" t="s">
        <v>16899</v>
      </c>
      <c r="C2118" s="87" t="s">
        <v>151</v>
      </c>
      <c r="D2118" s="84" t="s">
        <v>16729</v>
      </c>
      <c r="E2118" s="86">
        <v>1249</v>
      </c>
      <c r="F2118" s="85" t="s">
        <v>14527</v>
      </c>
    </row>
    <row r="2119" spans="1:6" ht="25.5" x14ac:dyDescent="0.2">
      <c r="A2119" s="86" t="s">
        <v>16902</v>
      </c>
      <c r="B2119" s="85" t="s">
        <v>16901</v>
      </c>
      <c r="C2119" s="87" t="s">
        <v>151</v>
      </c>
      <c r="D2119" s="84" t="s">
        <v>16729</v>
      </c>
      <c r="E2119" s="86">
        <v>3297.36</v>
      </c>
      <c r="F2119" s="85" t="s">
        <v>14527</v>
      </c>
    </row>
    <row r="2120" spans="1:6" ht="76.5" x14ac:dyDescent="0.2">
      <c r="A2120" s="86" t="s">
        <v>17075</v>
      </c>
      <c r="B2120" s="85" t="s">
        <v>17074</v>
      </c>
      <c r="C2120" s="87" t="s">
        <v>149</v>
      </c>
      <c r="D2120" s="84" t="s">
        <v>16729</v>
      </c>
      <c r="E2120" s="86">
        <v>3049</v>
      </c>
      <c r="F2120" s="85" t="s">
        <v>16840</v>
      </c>
    </row>
    <row r="2121" spans="1:6" ht="25.5" x14ac:dyDescent="0.2">
      <c r="A2121" s="86" t="s">
        <v>16775</v>
      </c>
      <c r="B2121" s="85" t="s">
        <v>16774</v>
      </c>
      <c r="C2121" s="87" t="s">
        <v>151</v>
      </c>
      <c r="D2121" s="84" t="s">
        <v>16729</v>
      </c>
      <c r="E2121" s="86">
        <v>944</v>
      </c>
      <c r="F2121" s="85" t="s">
        <v>14567</v>
      </c>
    </row>
    <row r="2122" spans="1:6" ht="51" x14ac:dyDescent="0.2">
      <c r="A2122" s="86" t="s">
        <v>16843</v>
      </c>
      <c r="B2122" s="85" t="s">
        <v>16842</v>
      </c>
      <c r="C2122" s="87" t="s">
        <v>151</v>
      </c>
      <c r="D2122" s="84" t="s">
        <v>16729</v>
      </c>
      <c r="E2122" s="86">
        <v>157</v>
      </c>
      <c r="F2122" s="85" t="s">
        <v>15009</v>
      </c>
    </row>
    <row r="2123" spans="1:6" ht="25.5" x14ac:dyDescent="0.2">
      <c r="A2123" s="86" t="s">
        <v>16777</v>
      </c>
      <c r="B2123" s="85" t="s">
        <v>16776</v>
      </c>
      <c r="C2123" s="87" t="s">
        <v>151</v>
      </c>
      <c r="D2123" s="84" t="s">
        <v>16729</v>
      </c>
      <c r="E2123" s="86">
        <v>2492.16</v>
      </c>
      <c r="F2123" s="85" t="s">
        <v>14567</v>
      </c>
    </row>
    <row r="2124" spans="1:6" ht="25.5" x14ac:dyDescent="0.2">
      <c r="A2124" s="86" t="s">
        <v>16779</v>
      </c>
      <c r="B2124" s="85" t="s">
        <v>16778</v>
      </c>
      <c r="C2124" s="87" t="s">
        <v>151</v>
      </c>
      <c r="D2124" s="84" t="s">
        <v>16729</v>
      </c>
      <c r="E2124" s="86">
        <v>1874</v>
      </c>
      <c r="F2124" s="85" t="s">
        <v>14527</v>
      </c>
    </row>
    <row r="2125" spans="1:6" ht="38.25" x14ac:dyDescent="0.2">
      <c r="A2125" s="86" t="s">
        <v>16845</v>
      </c>
      <c r="B2125" s="85" t="s">
        <v>16844</v>
      </c>
      <c r="C2125" s="87" t="s">
        <v>151</v>
      </c>
      <c r="D2125" s="84" t="s">
        <v>16729</v>
      </c>
      <c r="E2125" s="86">
        <v>312</v>
      </c>
      <c r="F2125" s="85" t="s">
        <v>15016</v>
      </c>
    </row>
    <row r="2126" spans="1:6" ht="25.5" x14ac:dyDescent="0.2">
      <c r="A2126" s="86" t="s">
        <v>16781</v>
      </c>
      <c r="B2126" s="85" t="s">
        <v>16780</v>
      </c>
      <c r="C2126" s="87" t="s">
        <v>151</v>
      </c>
      <c r="D2126" s="84" t="s">
        <v>16729</v>
      </c>
      <c r="E2126" s="86">
        <v>4947.3599999999997</v>
      </c>
      <c r="F2126" s="85" t="s">
        <v>14527</v>
      </c>
    </row>
    <row r="2127" spans="1:6" ht="38.25" x14ac:dyDescent="0.2">
      <c r="A2127" s="86" t="s">
        <v>17077</v>
      </c>
      <c r="B2127" s="85" t="s">
        <v>17076</v>
      </c>
      <c r="C2127" s="87" t="s">
        <v>149</v>
      </c>
      <c r="D2127" s="84" t="s">
        <v>16729</v>
      </c>
      <c r="E2127" s="86">
        <v>5082</v>
      </c>
      <c r="F2127" s="85" t="s">
        <v>16847</v>
      </c>
    </row>
    <row r="2128" spans="1:6" ht="38.25" x14ac:dyDescent="0.2">
      <c r="A2128" s="86" t="s">
        <v>17079</v>
      </c>
      <c r="B2128" s="85" t="s">
        <v>17078</v>
      </c>
      <c r="C2128" s="87" t="s">
        <v>149</v>
      </c>
      <c r="D2128" s="84" t="s">
        <v>16729</v>
      </c>
      <c r="E2128" s="86">
        <v>4878.72</v>
      </c>
      <c r="F2128" s="85" t="s">
        <v>16847</v>
      </c>
    </row>
    <row r="2129" spans="1:6" ht="38.25" x14ac:dyDescent="0.2">
      <c r="A2129" s="86" t="s">
        <v>17081</v>
      </c>
      <c r="B2129" s="85" t="s">
        <v>17080</v>
      </c>
      <c r="C2129" s="87" t="s">
        <v>149</v>
      </c>
      <c r="D2129" s="84" t="s">
        <v>16729</v>
      </c>
      <c r="E2129" s="86">
        <v>4777.08</v>
      </c>
      <c r="F2129" s="85" t="s">
        <v>16847</v>
      </c>
    </row>
    <row r="2130" spans="1:6" ht="38.25" x14ac:dyDescent="0.2">
      <c r="A2130" s="86" t="s">
        <v>17083</v>
      </c>
      <c r="B2130" s="85" t="s">
        <v>17082</v>
      </c>
      <c r="C2130" s="87" t="s">
        <v>149</v>
      </c>
      <c r="D2130" s="84" t="s">
        <v>16729</v>
      </c>
      <c r="E2130" s="86">
        <v>4624.62</v>
      </c>
      <c r="F2130" s="85" t="s">
        <v>16847</v>
      </c>
    </row>
    <row r="2131" spans="1:6" ht="38.25" x14ac:dyDescent="0.2">
      <c r="A2131" s="86" t="s">
        <v>17085</v>
      </c>
      <c r="B2131" s="85" t="s">
        <v>17084</v>
      </c>
      <c r="C2131" s="87" t="s">
        <v>149</v>
      </c>
      <c r="D2131" s="84" t="s">
        <v>16729</v>
      </c>
      <c r="E2131" s="86">
        <v>4472.16</v>
      </c>
      <c r="F2131" s="85" t="s">
        <v>16847</v>
      </c>
    </row>
    <row r="2132" spans="1:6" ht="25.5" x14ac:dyDescent="0.2">
      <c r="A2132" s="86" t="s">
        <v>16794</v>
      </c>
      <c r="B2132" s="85" t="s">
        <v>16793</v>
      </c>
      <c r="C2132" s="87" t="s">
        <v>151</v>
      </c>
      <c r="D2132" s="84" t="s">
        <v>16729</v>
      </c>
      <c r="E2132" s="86">
        <v>1574</v>
      </c>
      <c r="F2132" s="85" t="s">
        <v>14567</v>
      </c>
    </row>
    <row r="2133" spans="1:6" ht="51" x14ac:dyDescent="0.2">
      <c r="A2133" s="86" t="s">
        <v>16858</v>
      </c>
      <c r="B2133" s="85" t="s">
        <v>16857</v>
      </c>
      <c r="C2133" s="87" t="s">
        <v>151</v>
      </c>
      <c r="D2133" s="84" t="s">
        <v>16729</v>
      </c>
      <c r="E2133" s="86">
        <v>262</v>
      </c>
      <c r="F2133" s="85" t="s">
        <v>15009</v>
      </c>
    </row>
    <row r="2134" spans="1:6" ht="25.5" x14ac:dyDescent="0.2">
      <c r="A2134" s="86" t="s">
        <v>16796</v>
      </c>
      <c r="B2134" s="85" t="s">
        <v>16795</v>
      </c>
      <c r="C2134" s="87" t="s">
        <v>151</v>
      </c>
      <c r="D2134" s="84" t="s">
        <v>16729</v>
      </c>
      <c r="E2134" s="86">
        <v>4155.3599999999997</v>
      </c>
      <c r="F2134" s="85" t="s">
        <v>14567</v>
      </c>
    </row>
    <row r="2135" spans="1:6" ht="25.5" x14ac:dyDescent="0.2">
      <c r="A2135" s="86" t="s">
        <v>16798</v>
      </c>
      <c r="B2135" s="85" t="s">
        <v>16797</v>
      </c>
      <c r="C2135" s="87" t="s">
        <v>151</v>
      </c>
      <c r="D2135" s="84" t="s">
        <v>16729</v>
      </c>
      <c r="E2135" s="86">
        <v>1874</v>
      </c>
      <c r="F2135" s="85" t="s">
        <v>14527</v>
      </c>
    </row>
    <row r="2136" spans="1:6" ht="38.25" x14ac:dyDescent="0.2">
      <c r="A2136" s="86" t="s">
        <v>16860</v>
      </c>
      <c r="B2136" s="85" t="s">
        <v>16859</v>
      </c>
      <c r="C2136" s="87" t="s">
        <v>151</v>
      </c>
      <c r="D2136" s="84" t="s">
        <v>16729</v>
      </c>
      <c r="E2136" s="86">
        <v>312</v>
      </c>
      <c r="F2136" s="85" t="s">
        <v>15016</v>
      </c>
    </row>
    <row r="2137" spans="1:6" ht="25.5" x14ac:dyDescent="0.2">
      <c r="A2137" s="86" t="s">
        <v>16800</v>
      </c>
      <c r="B2137" s="85" t="s">
        <v>16799</v>
      </c>
      <c r="C2137" s="87" t="s">
        <v>151</v>
      </c>
      <c r="D2137" s="84" t="s">
        <v>16729</v>
      </c>
      <c r="E2137" s="86">
        <v>4947.3599999999997</v>
      </c>
      <c r="F2137" s="85" t="s">
        <v>14527</v>
      </c>
    </row>
    <row r="2138" spans="1:6" ht="76.5" x14ac:dyDescent="0.2">
      <c r="A2138" s="86" t="s">
        <v>17087</v>
      </c>
      <c r="B2138" s="85" t="s">
        <v>17086</v>
      </c>
      <c r="C2138" s="87" t="s">
        <v>149</v>
      </c>
      <c r="D2138" s="84" t="s">
        <v>16729</v>
      </c>
      <c r="E2138" s="86">
        <v>5689</v>
      </c>
      <c r="F2138" s="85" t="s">
        <v>16802</v>
      </c>
    </row>
    <row r="2139" spans="1:6" ht="25.5" x14ac:dyDescent="0.2">
      <c r="A2139" s="86" t="s">
        <v>16805</v>
      </c>
      <c r="B2139" s="85" t="s">
        <v>16804</v>
      </c>
      <c r="C2139" s="87" t="s">
        <v>151</v>
      </c>
      <c r="D2139" s="84" t="s">
        <v>16729</v>
      </c>
      <c r="E2139" s="86">
        <v>1448</v>
      </c>
      <c r="F2139" s="85" t="s">
        <v>14567</v>
      </c>
    </row>
    <row r="2140" spans="1:6" ht="51" x14ac:dyDescent="0.2">
      <c r="A2140" s="86" t="s">
        <v>16807</v>
      </c>
      <c r="B2140" s="85" t="s">
        <v>16806</v>
      </c>
      <c r="C2140" s="87" t="s">
        <v>151</v>
      </c>
      <c r="D2140" s="84" t="s">
        <v>16729</v>
      </c>
      <c r="E2140" s="86">
        <v>241</v>
      </c>
      <c r="F2140" s="85" t="s">
        <v>15009</v>
      </c>
    </row>
    <row r="2141" spans="1:6" ht="25.5" x14ac:dyDescent="0.2">
      <c r="A2141" s="86" t="s">
        <v>16809</v>
      </c>
      <c r="B2141" s="85" t="s">
        <v>16808</v>
      </c>
      <c r="C2141" s="87" t="s">
        <v>151</v>
      </c>
      <c r="D2141" s="84" t="s">
        <v>16729</v>
      </c>
      <c r="E2141" s="86">
        <v>3822.72</v>
      </c>
      <c r="F2141" s="85" t="s">
        <v>14567</v>
      </c>
    </row>
    <row r="2142" spans="1:6" ht="25.5" x14ac:dyDescent="0.2">
      <c r="A2142" s="86" t="s">
        <v>16811</v>
      </c>
      <c r="B2142" s="85" t="s">
        <v>16810</v>
      </c>
      <c r="C2142" s="87" t="s">
        <v>151</v>
      </c>
      <c r="D2142" s="84" t="s">
        <v>16729</v>
      </c>
      <c r="E2142" s="86">
        <v>2874</v>
      </c>
      <c r="F2142" s="85" t="s">
        <v>14527</v>
      </c>
    </row>
    <row r="2143" spans="1:6" ht="38.25" x14ac:dyDescent="0.2">
      <c r="A2143" s="86" t="s">
        <v>16813</v>
      </c>
      <c r="B2143" s="85" t="s">
        <v>16812</v>
      </c>
      <c r="C2143" s="87" t="s">
        <v>151</v>
      </c>
      <c r="D2143" s="84" t="s">
        <v>16729</v>
      </c>
      <c r="E2143" s="86">
        <v>479</v>
      </c>
      <c r="F2143" s="85" t="s">
        <v>15016</v>
      </c>
    </row>
    <row r="2144" spans="1:6" ht="25.5" x14ac:dyDescent="0.2">
      <c r="A2144" s="86" t="s">
        <v>16815</v>
      </c>
      <c r="B2144" s="85" t="s">
        <v>16814</v>
      </c>
      <c r="C2144" s="87" t="s">
        <v>151</v>
      </c>
      <c r="D2144" s="84" t="s">
        <v>16729</v>
      </c>
      <c r="E2144" s="86">
        <v>7587.36</v>
      </c>
      <c r="F2144" s="85" t="s">
        <v>14527</v>
      </c>
    </row>
    <row r="2145" spans="1:6" ht="38.25" x14ac:dyDescent="0.2">
      <c r="A2145" s="86" t="s">
        <v>17089</v>
      </c>
      <c r="B2145" s="85" t="s">
        <v>17088</v>
      </c>
      <c r="C2145" s="87" t="s">
        <v>149</v>
      </c>
      <c r="D2145" s="84" t="s">
        <v>16729</v>
      </c>
      <c r="E2145" s="86">
        <v>9482</v>
      </c>
      <c r="F2145" s="85" t="s">
        <v>16817</v>
      </c>
    </row>
    <row r="2146" spans="1:6" ht="38.25" x14ac:dyDescent="0.2">
      <c r="A2146" s="86" t="s">
        <v>17091</v>
      </c>
      <c r="B2146" s="85" t="s">
        <v>17090</v>
      </c>
      <c r="C2146" s="87" t="s">
        <v>149</v>
      </c>
      <c r="D2146" s="84" t="s">
        <v>16729</v>
      </c>
      <c r="E2146" s="86">
        <v>9102.7199999999993</v>
      </c>
      <c r="F2146" s="85" t="s">
        <v>16817</v>
      </c>
    </row>
    <row r="2147" spans="1:6" ht="38.25" x14ac:dyDescent="0.2">
      <c r="A2147" s="86" t="s">
        <v>17093</v>
      </c>
      <c r="B2147" s="85" t="s">
        <v>17092</v>
      </c>
      <c r="C2147" s="87" t="s">
        <v>149</v>
      </c>
      <c r="D2147" s="84" t="s">
        <v>16729</v>
      </c>
      <c r="E2147" s="86">
        <v>8913.08</v>
      </c>
      <c r="F2147" s="85" t="s">
        <v>16817</v>
      </c>
    </row>
    <row r="2148" spans="1:6" ht="38.25" x14ac:dyDescent="0.2">
      <c r="A2148" s="86" t="s">
        <v>17095</v>
      </c>
      <c r="B2148" s="85" t="s">
        <v>17094</v>
      </c>
      <c r="C2148" s="87" t="s">
        <v>149</v>
      </c>
      <c r="D2148" s="84" t="s">
        <v>16729</v>
      </c>
      <c r="E2148" s="86">
        <v>8628.6200000000008</v>
      </c>
      <c r="F2148" s="85" t="s">
        <v>16817</v>
      </c>
    </row>
    <row r="2149" spans="1:6" ht="38.25" x14ac:dyDescent="0.2">
      <c r="A2149" s="86" t="s">
        <v>17097</v>
      </c>
      <c r="B2149" s="85" t="s">
        <v>17096</v>
      </c>
      <c r="C2149" s="87" t="s">
        <v>149</v>
      </c>
      <c r="D2149" s="84" t="s">
        <v>16729</v>
      </c>
      <c r="E2149" s="86">
        <v>8344.16</v>
      </c>
      <c r="F2149" s="85" t="s">
        <v>16817</v>
      </c>
    </row>
    <row r="2150" spans="1:6" ht="25.5" x14ac:dyDescent="0.2">
      <c r="A2150" s="86" t="s">
        <v>16828</v>
      </c>
      <c r="B2150" s="85" t="s">
        <v>16827</v>
      </c>
      <c r="C2150" s="87" t="s">
        <v>151</v>
      </c>
      <c r="D2150" s="84" t="s">
        <v>16729</v>
      </c>
      <c r="E2150" s="86">
        <v>2414</v>
      </c>
      <c r="F2150" s="85" t="s">
        <v>14567</v>
      </c>
    </row>
    <row r="2151" spans="1:6" ht="51" x14ac:dyDescent="0.2">
      <c r="A2151" s="86" t="s">
        <v>16830</v>
      </c>
      <c r="B2151" s="85" t="s">
        <v>16829</v>
      </c>
      <c r="C2151" s="87" t="s">
        <v>151</v>
      </c>
      <c r="D2151" s="84" t="s">
        <v>16729</v>
      </c>
      <c r="E2151" s="86">
        <v>402</v>
      </c>
      <c r="F2151" s="85" t="s">
        <v>15009</v>
      </c>
    </row>
    <row r="2152" spans="1:6" ht="25.5" x14ac:dyDescent="0.2">
      <c r="A2152" s="86" t="s">
        <v>16832</v>
      </c>
      <c r="B2152" s="85" t="s">
        <v>16831</v>
      </c>
      <c r="C2152" s="87" t="s">
        <v>151</v>
      </c>
      <c r="D2152" s="84" t="s">
        <v>16729</v>
      </c>
      <c r="E2152" s="86">
        <v>6372.96</v>
      </c>
      <c r="F2152" s="85" t="s">
        <v>14567</v>
      </c>
    </row>
    <row r="2153" spans="1:6" ht="25.5" x14ac:dyDescent="0.2">
      <c r="A2153" s="86" t="s">
        <v>16834</v>
      </c>
      <c r="B2153" s="85" t="s">
        <v>16833</v>
      </c>
      <c r="C2153" s="87" t="s">
        <v>151</v>
      </c>
      <c r="D2153" s="84" t="s">
        <v>16729</v>
      </c>
      <c r="E2153" s="86">
        <v>2874</v>
      </c>
      <c r="F2153" s="85" t="s">
        <v>14527</v>
      </c>
    </row>
    <row r="2154" spans="1:6" ht="38.25" x14ac:dyDescent="0.2">
      <c r="A2154" s="86" t="s">
        <v>16836</v>
      </c>
      <c r="B2154" s="85" t="s">
        <v>16835</v>
      </c>
      <c r="C2154" s="87" t="s">
        <v>151</v>
      </c>
      <c r="D2154" s="84" t="s">
        <v>16729</v>
      </c>
      <c r="E2154" s="86">
        <v>479</v>
      </c>
      <c r="F2154" s="85" t="s">
        <v>15016</v>
      </c>
    </row>
    <row r="2155" spans="1:6" ht="25.5" x14ac:dyDescent="0.2">
      <c r="A2155" s="86" t="s">
        <v>16838</v>
      </c>
      <c r="B2155" s="85" t="s">
        <v>16837</v>
      </c>
      <c r="C2155" s="87" t="s">
        <v>151</v>
      </c>
      <c r="D2155" s="84" t="s">
        <v>16729</v>
      </c>
      <c r="E2155" s="86">
        <v>7587.36</v>
      </c>
      <c r="F2155" s="85" t="s">
        <v>14527</v>
      </c>
    </row>
    <row r="2156" spans="1:6" ht="76.5" x14ac:dyDescent="0.2">
      <c r="A2156" s="86" t="s">
        <v>17099</v>
      </c>
      <c r="B2156" s="85" t="s">
        <v>17098</v>
      </c>
      <c r="C2156" s="87" t="s">
        <v>149</v>
      </c>
      <c r="D2156" s="84" t="s">
        <v>16729</v>
      </c>
      <c r="E2156" s="86">
        <v>1399</v>
      </c>
      <c r="F2156" s="85" t="s">
        <v>16976</v>
      </c>
    </row>
    <row r="2157" spans="1:6" ht="25.5" x14ac:dyDescent="0.2">
      <c r="A2157" s="86" t="s">
        <v>16888</v>
      </c>
      <c r="B2157" s="85" t="s">
        <v>16887</v>
      </c>
      <c r="C2157" s="87" t="s">
        <v>151</v>
      </c>
      <c r="D2157" s="84" t="s">
        <v>16729</v>
      </c>
      <c r="E2157" s="86">
        <v>630</v>
      </c>
      <c r="F2157" s="85" t="s">
        <v>14567</v>
      </c>
    </row>
    <row r="2158" spans="1:6" ht="51" x14ac:dyDescent="0.2">
      <c r="A2158" s="86" t="s">
        <v>16933</v>
      </c>
      <c r="B2158" s="85" t="s">
        <v>16932</v>
      </c>
      <c r="C2158" s="87" t="s">
        <v>151</v>
      </c>
      <c r="D2158" s="84" t="s">
        <v>16729</v>
      </c>
      <c r="E2158" s="86">
        <v>105</v>
      </c>
      <c r="F2158" s="85" t="s">
        <v>15009</v>
      </c>
    </row>
    <row r="2159" spans="1:6" ht="25.5" x14ac:dyDescent="0.2">
      <c r="A2159" s="86" t="s">
        <v>16890</v>
      </c>
      <c r="B2159" s="85" t="s">
        <v>16889</v>
      </c>
      <c r="C2159" s="87" t="s">
        <v>151</v>
      </c>
      <c r="D2159" s="84" t="s">
        <v>16729</v>
      </c>
      <c r="E2159" s="86">
        <v>1663.2</v>
      </c>
      <c r="F2159" s="85" t="s">
        <v>14567</v>
      </c>
    </row>
    <row r="2160" spans="1:6" ht="25.5" x14ac:dyDescent="0.2">
      <c r="A2160" s="86" t="s">
        <v>16892</v>
      </c>
      <c r="B2160" s="85" t="s">
        <v>16891</v>
      </c>
      <c r="C2160" s="87" t="s">
        <v>151</v>
      </c>
      <c r="D2160" s="84" t="s">
        <v>16729</v>
      </c>
      <c r="E2160" s="86">
        <v>1249</v>
      </c>
      <c r="F2160" s="85" t="s">
        <v>14527</v>
      </c>
    </row>
    <row r="2161" spans="1:6" ht="38.25" x14ac:dyDescent="0.2">
      <c r="A2161" s="86" t="s">
        <v>16935</v>
      </c>
      <c r="B2161" s="85" t="s">
        <v>16934</v>
      </c>
      <c r="C2161" s="87" t="s">
        <v>151</v>
      </c>
      <c r="D2161" s="84" t="s">
        <v>16729</v>
      </c>
      <c r="E2161" s="86">
        <v>208</v>
      </c>
      <c r="F2161" s="85" t="s">
        <v>15016</v>
      </c>
    </row>
    <row r="2162" spans="1:6" ht="25.5" x14ac:dyDescent="0.2">
      <c r="A2162" s="86" t="s">
        <v>16894</v>
      </c>
      <c r="B2162" s="85" t="s">
        <v>16893</v>
      </c>
      <c r="C2162" s="87" t="s">
        <v>151</v>
      </c>
      <c r="D2162" s="84" t="s">
        <v>16729</v>
      </c>
      <c r="E2162" s="86">
        <v>3297.36</v>
      </c>
      <c r="F2162" s="85" t="s">
        <v>14527</v>
      </c>
    </row>
    <row r="2163" spans="1:6" ht="38.25" x14ac:dyDescent="0.2">
      <c r="A2163" s="86" t="s">
        <v>17101</v>
      </c>
      <c r="B2163" s="85" t="s">
        <v>17100</v>
      </c>
      <c r="C2163" s="87" t="s">
        <v>149</v>
      </c>
      <c r="D2163" s="84" t="s">
        <v>16729</v>
      </c>
      <c r="E2163" s="86">
        <v>2332</v>
      </c>
      <c r="F2163" s="85" t="s">
        <v>16937</v>
      </c>
    </row>
    <row r="2164" spans="1:6" ht="38.25" x14ac:dyDescent="0.2">
      <c r="A2164" s="86" t="s">
        <v>17103</v>
      </c>
      <c r="B2164" s="85" t="s">
        <v>17102</v>
      </c>
      <c r="C2164" s="87" t="s">
        <v>149</v>
      </c>
      <c r="D2164" s="84" t="s">
        <v>16729</v>
      </c>
      <c r="E2164" s="86">
        <v>2238.7199999999998</v>
      </c>
      <c r="F2164" s="85" t="s">
        <v>16937</v>
      </c>
    </row>
    <row r="2165" spans="1:6" ht="38.25" x14ac:dyDescent="0.2">
      <c r="A2165" s="86" t="s">
        <v>17105</v>
      </c>
      <c r="B2165" s="85" t="s">
        <v>17104</v>
      </c>
      <c r="C2165" s="87" t="s">
        <v>149</v>
      </c>
      <c r="D2165" s="84" t="s">
        <v>16729</v>
      </c>
      <c r="E2165" s="86">
        <v>2192.08</v>
      </c>
      <c r="F2165" s="85" t="s">
        <v>16937</v>
      </c>
    </row>
    <row r="2166" spans="1:6" ht="38.25" x14ac:dyDescent="0.2">
      <c r="A2166" s="86" t="s">
        <v>17107</v>
      </c>
      <c r="B2166" s="85" t="s">
        <v>17106</v>
      </c>
      <c r="C2166" s="87" t="s">
        <v>149</v>
      </c>
      <c r="D2166" s="84" t="s">
        <v>16729</v>
      </c>
      <c r="E2166" s="86">
        <v>2122.12</v>
      </c>
      <c r="F2166" s="85" t="s">
        <v>16937</v>
      </c>
    </row>
    <row r="2167" spans="1:6" ht="38.25" x14ac:dyDescent="0.2">
      <c r="A2167" s="86" t="s">
        <v>17109</v>
      </c>
      <c r="B2167" s="85" t="s">
        <v>17108</v>
      </c>
      <c r="C2167" s="87" t="s">
        <v>149</v>
      </c>
      <c r="D2167" s="84" t="s">
        <v>16729</v>
      </c>
      <c r="E2167" s="86">
        <v>2052.16</v>
      </c>
      <c r="F2167" s="85" t="s">
        <v>16937</v>
      </c>
    </row>
    <row r="2168" spans="1:6" ht="25.5" x14ac:dyDescent="0.2">
      <c r="A2168" s="86" t="s">
        <v>16896</v>
      </c>
      <c r="B2168" s="85" t="s">
        <v>16895</v>
      </c>
      <c r="C2168" s="87" t="s">
        <v>151</v>
      </c>
      <c r="D2168" s="84" t="s">
        <v>16729</v>
      </c>
      <c r="E2168" s="86">
        <v>1049</v>
      </c>
      <c r="F2168" s="85" t="s">
        <v>14567</v>
      </c>
    </row>
    <row r="2169" spans="1:6" ht="51" x14ac:dyDescent="0.2">
      <c r="A2169" s="86" t="s">
        <v>16948</v>
      </c>
      <c r="B2169" s="85" t="s">
        <v>16947</v>
      </c>
      <c r="C2169" s="87" t="s">
        <v>151</v>
      </c>
      <c r="D2169" s="84" t="s">
        <v>16729</v>
      </c>
      <c r="E2169" s="86">
        <v>175</v>
      </c>
      <c r="F2169" s="85" t="s">
        <v>15009</v>
      </c>
    </row>
    <row r="2170" spans="1:6" ht="25.5" x14ac:dyDescent="0.2">
      <c r="A2170" s="86" t="s">
        <v>16898</v>
      </c>
      <c r="B2170" s="85" t="s">
        <v>16897</v>
      </c>
      <c r="C2170" s="87" t="s">
        <v>151</v>
      </c>
      <c r="D2170" s="84" t="s">
        <v>16729</v>
      </c>
      <c r="E2170" s="86">
        <v>2769.36</v>
      </c>
      <c r="F2170" s="85" t="s">
        <v>14567</v>
      </c>
    </row>
    <row r="2171" spans="1:6" ht="25.5" x14ac:dyDescent="0.2">
      <c r="A2171" s="86" t="s">
        <v>16900</v>
      </c>
      <c r="B2171" s="85" t="s">
        <v>16899</v>
      </c>
      <c r="C2171" s="87" t="s">
        <v>151</v>
      </c>
      <c r="D2171" s="84" t="s">
        <v>16729</v>
      </c>
      <c r="E2171" s="86">
        <v>1249</v>
      </c>
      <c r="F2171" s="85" t="s">
        <v>14527</v>
      </c>
    </row>
    <row r="2172" spans="1:6" ht="38.25" x14ac:dyDescent="0.2">
      <c r="A2172" s="86" t="s">
        <v>16950</v>
      </c>
      <c r="B2172" s="85" t="s">
        <v>16949</v>
      </c>
      <c r="C2172" s="87" t="s">
        <v>151</v>
      </c>
      <c r="D2172" s="84" t="s">
        <v>16729</v>
      </c>
      <c r="E2172" s="86">
        <v>208</v>
      </c>
      <c r="F2172" s="85" t="s">
        <v>15016</v>
      </c>
    </row>
    <row r="2173" spans="1:6" ht="25.5" x14ac:dyDescent="0.2">
      <c r="A2173" s="86" t="s">
        <v>16902</v>
      </c>
      <c r="B2173" s="85" t="s">
        <v>16901</v>
      </c>
      <c r="C2173" s="87" t="s">
        <v>151</v>
      </c>
      <c r="D2173" s="84" t="s">
        <v>16729</v>
      </c>
      <c r="E2173" s="86">
        <v>3297.36</v>
      </c>
      <c r="F2173" s="85" t="s">
        <v>14527</v>
      </c>
    </row>
    <row r="2174" spans="1:6" ht="76.5" x14ac:dyDescent="0.2">
      <c r="A2174" s="86" t="s">
        <v>17112</v>
      </c>
      <c r="B2174" s="85" t="s">
        <v>17110</v>
      </c>
      <c r="C2174" s="87" t="s">
        <v>149</v>
      </c>
      <c r="D2174" s="84" t="s">
        <v>16729</v>
      </c>
      <c r="E2174" s="86">
        <v>2640</v>
      </c>
      <c r="F2174" s="85" t="s">
        <v>17111</v>
      </c>
    </row>
    <row r="2175" spans="1:6" ht="25.5" x14ac:dyDescent="0.2">
      <c r="A2175" s="86" t="s">
        <v>16775</v>
      </c>
      <c r="B2175" s="85" t="s">
        <v>16774</v>
      </c>
      <c r="C2175" s="87" t="s">
        <v>151</v>
      </c>
      <c r="D2175" s="84" t="s">
        <v>16729</v>
      </c>
      <c r="E2175" s="86">
        <v>944</v>
      </c>
      <c r="F2175" s="85" t="s">
        <v>14567</v>
      </c>
    </row>
    <row r="2176" spans="1:6" ht="51" x14ac:dyDescent="0.2">
      <c r="A2176" s="86" t="s">
        <v>16843</v>
      </c>
      <c r="B2176" s="85" t="s">
        <v>16842</v>
      </c>
      <c r="C2176" s="87" t="s">
        <v>151</v>
      </c>
      <c r="D2176" s="84" t="s">
        <v>16729</v>
      </c>
      <c r="E2176" s="86">
        <v>157</v>
      </c>
      <c r="F2176" s="85" t="s">
        <v>15009</v>
      </c>
    </row>
    <row r="2177" spans="1:6" ht="25.5" x14ac:dyDescent="0.2">
      <c r="A2177" s="86" t="s">
        <v>16777</v>
      </c>
      <c r="B2177" s="85" t="s">
        <v>16776</v>
      </c>
      <c r="C2177" s="87" t="s">
        <v>151</v>
      </c>
      <c r="D2177" s="84" t="s">
        <v>16729</v>
      </c>
      <c r="E2177" s="86">
        <v>2492.16</v>
      </c>
      <c r="F2177" s="85" t="s">
        <v>14567</v>
      </c>
    </row>
    <row r="2178" spans="1:6" ht="25.5" x14ac:dyDescent="0.2">
      <c r="A2178" s="86" t="s">
        <v>16779</v>
      </c>
      <c r="B2178" s="85" t="s">
        <v>16778</v>
      </c>
      <c r="C2178" s="87" t="s">
        <v>151</v>
      </c>
      <c r="D2178" s="84" t="s">
        <v>16729</v>
      </c>
      <c r="E2178" s="86">
        <v>1874</v>
      </c>
      <c r="F2178" s="85" t="s">
        <v>14527</v>
      </c>
    </row>
    <row r="2179" spans="1:6" ht="38.25" x14ac:dyDescent="0.2">
      <c r="A2179" s="86" t="s">
        <v>16845</v>
      </c>
      <c r="B2179" s="85" t="s">
        <v>16844</v>
      </c>
      <c r="C2179" s="87" t="s">
        <v>151</v>
      </c>
      <c r="D2179" s="84" t="s">
        <v>16729</v>
      </c>
      <c r="E2179" s="86">
        <v>312</v>
      </c>
      <c r="F2179" s="85" t="s">
        <v>15016</v>
      </c>
    </row>
    <row r="2180" spans="1:6" ht="25.5" x14ac:dyDescent="0.2">
      <c r="A2180" s="86" t="s">
        <v>16781</v>
      </c>
      <c r="B2180" s="85" t="s">
        <v>16780</v>
      </c>
      <c r="C2180" s="87" t="s">
        <v>151</v>
      </c>
      <c r="D2180" s="84" t="s">
        <v>16729</v>
      </c>
      <c r="E2180" s="86">
        <v>4947.3599999999997</v>
      </c>
      <c r="F2180" s="85" t="s">
        <v>14527</v>
      </c>
    </row>
    <row r="2181" spans="1:6" ht="38.25" x14ac:dyDescent="0.2">
      <c r="A2181" s="86" t="s">
        <v>17115</v>
      </c>
      <c r="B2181" s="85" t="s">
        <v>17113</v>
      </c>
      <c r="C2181" s="87" t="s">
        <v>149</v>
      </c>
      <c r="D2181" s="84" t="s">
        <v>16729</v>
      </c>
      <c r="E2181" s="86">
        <v>4400</v>
      </c>
      <c r="F2181" s="85" t="s">
        <v>17114</v>
      </c>
    </row>
    <row r="2182" spans="1:6" ht="38.25" x14ac:dyDescent="0.2">
      <c r="A2182" s="86" t="s">
        <v>17117</v>
      </c>
      <c r="B2182" s="85" t="s">
        <v>17116</v>
      </c>
      <c r="C2182" s="87" t="s">
        <v>149</v>
      </c>
      <c r="D2182" s="84" t="s">
        <v>16729</v>
      </c>
      <c r="E2182" s="86">
        <v>4224</v>
      </c>
      <c r="F2182" s="85" t="s">
        <v>17114</v>
      </c>
    </row>
    <row r="2183" spans="1:6" ht="38.25" x14ac:dyDescent="0.2">
      <c r="A2183" s="86" t="s">
        <v>17119</v>
      </c>
      <c r="B2183" s="85" t="s">
        <v>17118</v>
      </c>
      <c r="C2183" s="87" t="s">
        <v>149</v>
      </c>
      <c r="D2183" s="84" t="s">
        <v>16729</v>
      </c>
      <c r="E2183" s="86">
        <v>4136</v>
      </c>
      <c r="F2183" s="85" t="s">
        <v>17114</v>
      </c>
    </row>
    <row r="2184" spans="1:6" ht="38.25" x14ac:dyDescent="0.2">
      <c r="A2184" s="86" t="s">
        <v>17121</v>
      </c>
      <c r="B2184" s="85" t="s">
        <v>17120</v>
      </c>
      <c r="C2184" s="87" t="s">
        <v>149</v>
      </c>
      <c r="D2184" s="84" t="s">
        <v>16729</v>
      </c>
      <c r="E2184" s="86">
        <v>4004</v>
      </c>
      <c r="F2184" s="85" t="s">
        <v>17114</v>
      </c>
    </row>
    <row r="2185" spans="1:6" ht="38.25" x14ac:dyDescent="0.2">
      <c r="A2185" s="86" t="s">
        <v>17123</v>
      </c>
      <c r="B2185" s="85" t="s">
        <v>17122</v>
      </c>
      <c r="C2185" s="87" t="s">
        <v>149</v>
      </c>
      <c r="D2185" s="84" t="s">
        <v>16729</v>
      </c>
      <c r="E2185" s="86">
        <v>3872</v>
      </c>
      <c r="F2185" s="85" t="s">
        <v>17114</v>
      </c>
    </row>
    <row r="2186" spans="1:6" ht="25.5" x14ac:dyDescent="0.2">
      <c r="A2186" s="86" t="s">
        <v>16794</v>
      </c>
      <c r="B2186" s="85" t="s">
        <v>16793</v>
      </c>
      <c r="C2186" s="87" t="s">
        <v>151</v>
      </c>
      <c r="D2186" s="84" t="s">
        <v>16729</v>
      </c>
      <c r="E2186" s="86">
        <v>1574</v>
      </c>
      <c r="F2186" s="85" t="s">
        <v>14567</v>
      </c>
    </row>
    <row r="2187" spans="1:6" ht="51" x14ac:dyDescent="0.2">
      <c r="A2187" s="86" t="s">
        <v>16858</v>
      </c>
      <c r="B2187" s="85" t="s">
        <v>16857</v>
      </c>
      <c r="C2187" s="87" t="s">
        <v>151</v>
      </c>
      <c r="D2187" s="84" t="s">
        <v>16729</v>
      </c>
      <c r="E2187" s="86">
        <v>262</v>
      </c>
      <c r="F2187" s="85" t="s">
        <v>15009</v>
      </c>
    </row>
    <row r="2188" spans="1:6" ht="25.5" x14ac:dyDescent="0.2">
      <c r="A2188" s="86" t="s">
        <v>16796</v>
      </c>
      <c r="B2188" s="85" t="s">
        <v>16795</v>
      </c>
      <c r="C2188" s="87" t="s">
        <v>151</v>
      </c>
      <c r="D2188" s="84" t="s">
        <v>16729</v>
      </c>
      <c r="E2188" s="86">
        <v>4155.3599999999997</v>
      </c>
      <c r="F2188" s="85" t="s">
        <v>14567</v>
      </c>
    </row>
    <row r="2189" spans="1:6" ht="25.5" x14ac:dyDescent="0.2">
      <c r="A2189" s="86" t="s">
        <v>16798</v>
      </c>
      <c r="B2189" s="85" t="s">
        <v>16797</v>
      </c>
      <c r="C2189" s="87" t="s">
        <v>151</v>
      </c>
      <c r="D2189" s="84" t="s">
        <v>16729</v>
      </c>
      <c r="E2189" s="86">
        <v>1874</v>
      </c>
      <c r="F2189" s="85" t="s">
        <v>14527</v>
      </c>
    </row>
    <row r="2190" spans="1:6" ht="38.25" x14ac:dyDescent="0.2">
      <c r="A2190" s="86" t="s">
        <v>16860</v>
      </c>
      <c r="B2190" s="85" t="s">
        <v>16859</v>
      </c>
      <c r="C2190" s="87" t="s">
        <v>151</v>
      </c>
      <c r="D2190" s="84" t="s">
        <v>16729</v>
      </c>
      <c r="E2190" s="86">
        <v>312</v>
      </c>
      <c r="F2190" s="85" t="s">
        <v>15016</v>
      </c>
    </row>
    <row r="2191" spans="1:6" ht="25.5" x14ac:dyDescent="0.2">
      <c r="A2191" s="86" t="s">
        <v>16800</v>
      </c>
      <c r="B2191" s="85" t="s">
        <v>16799</v>
      </c>
      <c r="C2191" s="87" t="s">
        <v>151</v>
      </c>
      <c r="D2191" s="84" t="s">
        <v>16729</v>
      </c>
      <c r="E2191" s="86">
        <v>4947.3599999999997</v>
      </c>
      <c r="F2191" s="85" t="s">
        <v>14527</v>
      </c>
    </row>
    <row r="2192" spans="1:6" ht="76.5" x14ac:dyDescent="0.2">
      <c r="A2192" s="86" t="s">
        <v>17125</v>
      </c>
      <c r="B2192" s="85" t="s">
        <v>17124</v>
      </c>
      <c r="C2192" s="87" t="s">
        <v>149</v>
      </c>
      <c r="D2192" s="84" t="s">
        <v>16729</v>
      </c>
      <c r="E2192" s="86">
        <v>5280</v>
      </c>
      <c r="F2192" s="85" t="s">
        <v>16802</v>
      </c>
    </row>
    <row r="2193" spans="1:6" ht="25.5" x14ac:dyDescent="0.2">
      <c r="A2193" s="86" t="s">
        <v>16805</v>
      </c>
      <c r="B2193" s="85" t="s">
        <v>16804</v>
      </c>
      <c r="C2193" s="87" t="s">
        <v>151</v>
      </c>
      <c r="D2193" s="84" t="s">
        <v>16729</v>
      </c>
      <c r="E2193" s="86">
        <v>1448</v>
      </c>
      <c r="F2193" s="85" t="s">
        <v>14567</v>
      </c>
    </row>
    <row r="2194" spans="1:6" ht="51" x14ac:dyDescent="0.2">
      <c r="A2194" s="86" t="s">
        <v>16807</v>
      </c>
      <c r="B2194" s="85" t="s">
        <v>16806</v>
      </c>
      <c r="C2194" s="87" t="s">
        <v>151</v>
      </c>
      <c r="D2194" s="84" t="s">
        <v>16729</v>
      </c>
      <c r="E2194" s="86">
        <v>241</v>
      </c>
      <c r="F2194" s="85" t="s">
        <v>15009</v>
      </c>
    </row>
    <row r="2195" spans="1:6" ht="25.5" x14ac:dyDescent="0.2">
      <c r="A2195" s="86" t="s">
        <v>16809</v>
      </c>
      <c r="B2195" s="85" t="s">
        <v>16808</v>
      </c>
      <c r="C2195" s="87" t="s">
        <v>151</v>
      </c>
      <c r="D2195" s="84" t="s">
        <v>16729</v>
      </c>
      <c r="E2195" s="86">
        <v>3822.72</v>
      </c>
      <c r="F2195" s="85" t="s">
        <v>14567</v>
      </c>
    </row>
    <row r="2196" spans="1:6" ht="25.5" x14ac:dyDescent="0.2">
      <c r="A2196" s="86" t="s">
        <v>16811</v>
      </c>
      <c r="B2196" s="85" t="s">
        <v>16810</v>
      </c>
      <c r="C2196" s="87" t="s">
        <v>151</v>
      </c>
      <c r="D2196" s="84" t="s">
        <v>16729</v>
      </c>
      <c r="E2196" s="86">
        <v>2874</v>
      </c>
      <c r="F2196" s="85" t="s">
        <v>14527</v>
      </c>
    </row>
    <row r="2197" spans="1:6" ht="38.25" x14ac:dyDescent="0.2">
      <c r="A2197" s="86" t="s">
        <v>16813</v>
      </c>
      <c r="B2197" s="85" t="s">
        <v>16812</v>
      </c>
      <c r="C2197" s="87" t="s">
        <v>151</v>
      </c>
      <c r="D2197" s="84" t="s">
        <v>16729</v>
      </c>
      <c r="E2197" s="86">
        <v>479</v>
      </c>
      <c r="F2197" s="85" t="s">
        <v>15016</v>
      </c>
    </row>
    <row r="2198" spans="1:6" ht="25.5" x14ac:dyDescent="0.2">
      <c r="A2198" s="86" t="s">
        <v>16815</v>
      </c>
      <c r="B2198" s="85" t="s">
        <v>16814</v>
      </c>
      <c r="C2198" s="87" t="s">
        <v>151</v>
      </c>
      <c r="D2198" s="84" t="s">
        <v>16729</v>
      </c>
      <c r="E2198" s="86">
        <v>7587.36</v>
      </c>
      <c r="F2198" s="85" t="s">
        <v>14527</v>
      </c>
    </row>
    <row r="2199" spans="1:6" ht="38.25" x14ac:dyDescent="0.2">
      <c r="A2199" s="86" t="s">
        <v>17127</v>
      </c>
      <c r="B2199" s="85" t="s">
        <v>17126</v>
      </c>
      <c r="C2199" s="87" t="s">
        <v>149</v>
      </c>
      <c r="D2199" s="84" t="s">
        <v>16729</v>
      </c>
      <c r="E2199" s="86">
        <v>8800</v>
      </c>
      <c r="F2199" s="85" t="s">
        <v>16817</v>
      </c>
    </row>
    <row r="2200" spans="1:6" ht="38.25" x14ac:dyDescent="0.2">
      <c r="A2200" s="86" t="s">
        <v>17129</v>
      </c>
      <c r="B2200" s="85" t="s">
        <v>17128</v>
      </c>
      <c r="C2200" s="87" t="s">
        <v>149</v>
      </c>
      <c r="D2200" s="84" t="s">
        <v>16729</v>
      </c>
      <c r="E2200" s="86">
        <v>8448</v>
      </c>
      <c r="F2200" s="85" t="s">
        <v>16817</v>
      </c>
    </row>
    <row r="2201" spans="1:6" ht="38.25" x14ac:dyDescent="0.2">
      <c r="A2201" s="86" t="s">
        <v>17131</v>
      </c>
      <c r="B2201" s="85" t="s">
        <v>17130</v>
      </c>
      <c r="C2201" s="87" t="s">
        <v>149</v>
      </c>
      <c r="D2201" s="84" t="s">
        <v>16729</v>
      </c>
      <c r="E2201" s="86">
        <v>8272</v>
      </c>
      <c r="F2201" s="85" t="s">
        <v>16817</v>
      </c>
    </row>
    <row r="2202" spans="1:6" ht="38.25" x14ac:dyDescent="0.2">
      <c r="A2202" s="86" t="s">
        <v>17133</v>
      </c>
      <c r="B2202" s="85" t="s">
        <v>17132</v>
      </c>
      <c r="C2202" s="87" t="s">
        <v>149</v>
      </c>
      <c r="D2202" s="84" t="s">
        <v>16729</v>
      </c>
      <c r="E2202" s="86">
        <v>8008</v>
      </c>
      <c r="F2202" s="85" t="s">
        <v>16817</v>
      </c>
    </row>
    <row r="2203" spans="1:6" ht="38.25" x14ac:dyDescent="0.2">
      <c r="A2203" s="86" t="s">
        <v>17135</v>
      </c>
      <c r="B2203" s="85" t="s">
        <v>17134</v>
      </c>
      <c r="C2203" s="87" t="s">
        <v>149</v>
      </c>
      <c r="D2203" s="84" t="s">
        <v>16729</v>
      </c>
      <c r="E2203" s="86">
        <v>7744</v>
      </c>
      <c r="F2203" s="85" t="s">
        <v>16817</v>
      </c>
    </row>
    <row r="2204" spans="1:6" ht="25.5" x14ac:dyDescent="0.2">
      <c r="A2204" s="86" t="s">
        <v>16828</v>
      </c>
      <c r="B2204" s="85" t="s">
        <v>16827</v>
      </c>
      <c r="C2204" s="87" t="s">
        <v>151</v>
      </c>
      <c r="D2204" s="84" t="s">
        <v>16729</v>
      </c>
      <c r="E2204" s="86">
        <v>2414</v>
      </c>
      <c r="F2204" s="85" t="s">
        <v>14567</v>
      </c>
    </row>
    <row r="2205" spans="1:6" ht="51" x14ac:dyDescent="0.2">
      <c r="A2205" s="86" t="s">
        <v>16830</v>
      </c>
      <c r="B2205" s="85" t="s">
        <v>16829</v>
      </c>
      <c r="C2205" s="87" t="s">
        <v>151</v>
      </c>
      <c r="D2205" s="84" t="s">
        <v>16729</v>
      </c>
      <c r="E2205" s="86">
        <v>402</v>
      </c>
      <c r="F2205" s="85" t="s">
        <v>15009</v>
      </c>
    </row>
    <row r="2206" spans="1:6" ht="25.5" x14ac:dyDescent="0.2">
      <c r="A2206" s="86" t="s">
        <v>16832</v>
      </c>
      <c r="B2206" s="85" t="s">
        <v>16831</v>
      </c>
      <c r="C2206" s="87" t="s">
        <v>151</v>
      </c>
      <c r="D2206" s="84" t="s">
        <v>16729</v>
      </c>
      <c r="E2206" s="86">
        <v>6372.96</v>
      </c>
      <c r="F2206" s="85" t="s">
        <v>14567</v>
      </c>
    </row>
    <row r="2207" spans="1:6" ht="25.5" x14ac:dyDescent="0.2">
      <c r="A2207" s="86" t="s">
        <v>16834</v>
      </c>
      <c r="B2207" s="85" t="s">
        <v>16833</v>
      </c>
      <c r="C2207" s="87" t="s">
        <v>151</v>
      </c>
      <c r="D2207" s="84" t="s">
        <v>16729</v>
      </c>
      <c r="E2207" s="86">
        <v>2874</v>
      </c>
      <c r="F2207" s="85" t="s">
        <v>14527</v>
      </c>
    </row>
    <row r="2208" spans="1:6" ht="38.25" x14ac:dyDescent="0.2">
      <c r="A2208" s="86" t="s">
        <v>16836</v>
      </c>
      <c r="B2208" s="85" t="s">
        <v>16835</v>
      </c>
      <c r="C2208" s="87" t="s">
        <v>151</v>
      </c>
      <c r="D2208" s="84" t="s">
        <v>16729</v>
      </c>
      <c r="E2208" s="86">
        <v>479</v>
      </c>
      <c r="F2208" s="85" t="s">
        <v>15016</v>
      </c>
    </row>
    <row r="2209" spans="1:6" ht="25.5" x14ac:dyDescent="0.2">
      <c r="A2209" s="86" t="s">
        <v>16838</v>
      </c>
      <c r="B2209" s="85" t="s">
        <v>16837</v>
      </c>
      <c r="C2209" s="87" t="s">
        <v>151</v>
      </c>
      <c r="D2209" s="84" t="s">
        <v>16729</v>
      </c>
      <c r="E2209" s="86">
        <v>7587.36</v>
      </c>
      <c r="F2209" s="85" t="s">
        <v>14527</v>
      </c>
    </row>
    <row r="2210" spans="1:6" ht="76.5" x14ac:dyDescent="0.2">
      <c r="A2210" s="86" t="s">
        <v>17137</v>
      </c>
      <c r="B2210" s="85" t="s">
        <v>17136</v>
      </c>
      <c r="C2210" s="87" t="s">
        <v>149</v>
      </c>
      <c r="D2210" s="84" t="s">
        <v>16729</v>
      </c>
      <c r="E2210" s="86">
        <v>990</v>
      </c>
      <c r="F2210" s="85" t="s">
        <v>16976</v>
      </c>
    </row>
    <row r="2211" spans="1:6" ht="25.5" x14ac:dyDescent="0.2">
      <c r="A2211" s="86" t="s">
        <v>16888</v>
      </c>
      <c r="B2211" s="85" t="s">
        <v>16887</v>
      </c>
      <c r="C2211" s="87" t="s">
        <v>151</v>
      </c>
      <c r="D2211" s="84" t="s">
        <v>16729</v>
      </c>
      <c r="E2211" s="86">
        <v>630</v>
      </c>
      <c r="F2211" s="85" t="s">
        <v>14567</v>
      </c>
    </row>
    <row r="2212" spans="1:6" ht="51" x14ac:dyDescent="0.2">
      <c r="A2212" s="86" t="s">
        <v>16933</v>
      </c>
      <c r="B2212" s="85" t="s">
        <v>16932</v>
      </c>
      <c r="C2212" s="87" t="s">
        <v>151</v>
      </c>
      <c r="D2212" s="84" t="s">
        <v>16729</v>
      </c>
      <c r="E2212" s="86">
        <v>105</v>
      </c>
      <c r="F2212" s="85" t="s">
        <v>15009</v>
      </c>
    </row>
    <row r="2213" spans="1:6" ht="25.5" x14ac:dyDescent="0.2">
      <c r="A2213" s="86" t="s">
        <v>16890</v>
      </c>
      <c r="B2213" s="85" t="s">
        <v>16889</v>
      </c>
      <c r="C2213" s="87" t="s">
        <v>151</v>
      </c>
      <c r="D2213" s="84" t="s">
        <v>16729</v>
      </c>
      <c r="E2213" s="86">
        <v>1663.2</v>
      </c>
      <c r="F2213" s="85" t="s">
        <v>14567</v>
      </c>
    </row>
    <row r="2214" spans="1:6" ht="25.5" x14ac:dyDescent="0.2">
      <c r="A2214" s="86" t="s">
        <v>16892</v>
      </c>
      <c r="B2214" s="85" t="s">
        <v>16891</v>
      </c>
      <c r="C2214" s="87" t="s">
        <v>151</v>
      </c>
      <c r="D2214" s="84" t="s">
        <v>16729</v>
      </c>
      <c r="E2214" s="86">
        <v>1249</v>
      </c>
      <c r="F2214" s="85" t="s">
        <v>14527</v>
      </c>
    </row>
    <row r="2215" spans="1:6" ht="38.25" x14ac:dyDescent="0.2">
      <c r="A2215" s="86" t="s">
        <v>16935</v>
      </c>
      <c r="B2215" s="85" t="s">
        <v>16934</v>
      </c>
      <c r="C2215" s="87" t="s">
        <v>151</v>
      </c>
      <c r="D2215" s="84" t="s">
        <v>16729</v>
      </c>
      <c r="E2215" s="86">
        <v>208</v>
      </c>
      <c r="F2215" s="85" t="s">
        <v>15016</v>
      </c>
    </row>
    <row r="2216" spans="1:6" ht="25.5" x14ac:dyDescent="0.2">
      <c r="A2216" s="86" t="s">
        <v>16894</v>
      </c>
      <c r="B2216" s="85" t="s">
        <v>16893</v>
      </c>
      <c r="C2216" s="87" t="s">
        <v>151</v>
      </c>
      <c r="D2216" s="84" t="s">
        <v>16729</v>
      </c>
      <c r="E2216" s="86">
        <v>3297.36</v>
      </c>
      <c r="F2216" s="85" t="s">
        <v>14527</v>
      </c>
    </row>
    <row r="2217" spans="1:6" ht="38.25" x14ac:dyDescent="0.2">
      <c r="A2217" s="86" t="s">
        <v>17139</v>
      </c>
      <c r="B2217" s="85" t="s">
        <v>17138</v>
      </c>
      <c r="C2217" s="87" t="s">
        <v>149</v>
      </c>
      <c r="D2217" s="84" t="s">
        <v>16729</v>
      </c>
      <c r="E2217" s="86">
        <v>1650</v>
      </c>
      <c r="F2217" s="85" t="s">
        <v>16937</v>
      </c>
    </row>
    <row r="2218" spans="1:6" ht="38.25" x14ac:dyDescent="0.2">
      <c r="A2218" s="86" t="s">
        <v>17141</v>
      </c>
      <c r="B2218" s="85" t="s">
        <v>17140</v>
      </c>
      <c r="C2218" s="87" t="s">
        <v>149</v>
      </c>
      <c r="D2218" s="84" t="s">
        <v>16729</v>
      </c>
      <c r="E2218" s="86">
        <v>1584</v>
      </c>
      <c r="F2218" s="85" t="s">
        <v>16937</v>
      </c>
    </row>
    <row r="2219" spans="1:6" ht="38.25" x14ac:dyDescent="0.2">
      <c r="A2219" s="86" t="s">
        <v>17143</v>
      </c>
      <c r="B2219" s="85" t="s">
        <v>17142</v>
      </c>
      <c r="C2219" s="87" t="s">
        <v>149</v>
      </c>
      <c r="D2219" s="84" t="s">
        <v>16729</v>
      </c>
      <c r="E2219" s="86">
        <v>1551</v>
      </c>
      <c r="F2219" s="85" t="s">
        <v>16937</v>
      </c>
    </row>
    <row r="2220" spans="1:6" ht="38.25" x14ac:dyDescent="0.2">
      <c r="A2220" s="86" t="s">
        <v>17145</v>
      </c>
      <c r="B2220" s="85" t="s">
        <v>17144</v>
      </c>
      <c r="C2220" s="87" t="s">
        <v>149</v>
      </c>
      <c r="D2220" s="84" t="s">
        <v>16729</v>
      </c>
      <c r="E2220" s="86">
        <v>1501.5</v>
      </c>
      <c r="F2220" s="85" t="s">
        <v>16937</v>
      </c>
    </row>
    <row r="2221" spans="1:6" ht="38.25" x14ac:dyDescent="0.2">
      <c r="A2221" s="86" t="s">
        <v>17147</v>
      </c>
      <c r="B2221" s="85" t="s">
        <v>17146</v>
      </c>
      <c r="C2221" s="87" t="s">
        <v>149</v>
      </c>
      <c r="D2221" s="84" t="s">
        <v>16729</v>
      </c>
      <c r="E2221" s="86">
        <v>1452</v>
      </c>
      <c r="F2221" s="85" t="s">
        <v>16937</v>
      </c>
    </row>
    <row r="2222" spans="1:6" ht="25.5" x14ac:dyDescent="0.2">
      <c r="A2222" s="86" t="s">
        <v>16896</v>
      </c>
      <c r="B2222" s="85" t="s">
        <v>16895</v>
      </c>
      <c r="C2222" s="87" t="s">
        <v>151</v>
      </c>
      <c r="D2222" s="84" t="s">
        <v>16729</v>
      </c>
      <c r="E2222" s="86">
        <v>1049</v>
      </c>
      <c r="F2222" s="85" t="s">
        <v>14567</v>
      </c>
    </row>
    <row r="2223" spans="1:6" ht="51" x14ac:dyDescent="0.2">
      <c r="A2223" s="86" t="s">
        <v>16948</v>
      </c>
      <c r="B2223" s="85" t="s">
        <v>16947</v>
      </c>
      <c r="C2223" s="87" t="s">
        <v>151</v>
      </c>
      <c r="D2223" s="84" t="s">
        <v>16729</v>
      </c>
      <c r="E2223" s="86">
        <v>175</v>
      </c>
      <c r="F2223" s="85" t="s">
        <v>15009</v>
      </c>
    </row>
    <row r="2224" spans="1:6" ht="25.5" x14ac:dyDescent="0.2">
      <c r="A2224" s="86" t="s">
        <v>16898</v>
      </c>
      <c r="B2224" s="85" t="s">
        <v>16897</v>
      </c>
      <c r="C2224" s="87" t="s">
        <v>151</v>
      </c>
      <c r="D2224" s="84" t="s">
        <v>16729</v>
      </c>
      <c r="E2224" s="86">
        <v>2769.36</v>
      </c>
      <c r="F2224" s="85" t="s">
        <v>14567</v>
      </c>
    </row>
    <row r="2225" spans="1:6" ht="25.5" x14ac:dyDescent="0.2">
      <c r="A2225" s="86" t="s">
        <v>16900</v>
      </c>
      <c r="B2225" s="85" t="s">
        <v>16899</v>
      </c>
      <c r="C2225" s="87" t="s">
        <v>151</v>
      </c>
      <c r="D2225" s="84" t="s">
        <v>16729</v>
      </c>
      <c r="E2225" s="86">
        <v>1249</v>
      </c>
      <c r="F2225" s="85" t="s">
        <v>14527</v>
      </c>
    </row>
    <row r="2226" spans="1:6" ht="38.25" x14ac:dyDescent="0.2">
      <c r="A2226" s="86" t="s">
        <v>16950</v>
      </c>
      <c r="B2226" s="85" t="s">
        <v>16949</v>
      </c>
      <c r="C2226" s="87" t="s">
        <v>151</v>
      </c>
      <c r="D2226" s="84" t="s">
        <v>16729</v>
      </c>
      <c r="E2226" s="86">
        <v>208</v>
      </c>
      <c r="F2226" s="85" t="s">
        <v>15016</v>
      </c>
    </row>
    <row r="2227" spans="1:6" ht="25.5" x14ac:dyDescent="0.2">
      <c r="A2227" s="86" t="s">
        <v>16902</v>
      </c>
      <c r="B2227" s="85" t="s">
        <v>16901</v>
      </c>
      <c r="C2227" s="87" t="s">
        <v>151</v>
      </c>
      <c r="D2227" s="84" t="s">
        <v>16729</v>
      </c>
      <c r="E2227" s="86">
        <v>3297.36</v>
      </c>
      <c r="F2227" s="85" t="s">
        <v>14527</v>
      </c>
    </row>
    <row r="2228" spans="1:6" ht="76.5" x14ac:dyDescent="0.2">
      <c r="A2228" s="86" t="s">
        <v>17149</v>
      </c>
      <c r="B2228" s="85" t="s">
        <v>17148</v>
      </c>
      <c r="C2228" s="87" t="s">
        <v>149</v>
      </c>
      <c r="D2228" s="84" t="s">
        <v>16729</v>
      </c>
      <c r="E2228" s="86">
        <v>4198</v>
      </c>
      <c r="F2228" s="85" t="s">
        <v>16840</v>
      </c>
    </row>
    <row r="2229" spans="1:6" ht="25.5" x14ac:dyDescent="0.2">
      <c r="A2229" s="86" t="s">
        <v>16775</v>
      </c>
      <c r="B2229" s="85" t="s">
        <v>16774</v>
      </c>
      <c r="C2229" s="87" t="s">
        <v>151</v>
      </c>
      <c r="D2229" s="84" t="s">
        <v>16729</v>
      </c>
      <c r="E2229" s="86">
        <v>944</v>
      </c>
      <c r="F2229" s="85" t="s">
        <v>14567</v>
      </c>
    </row>
    <row r="2230" spans="1:6" ht="51" x14ac:dyDescent="0.2">
      <c r="A2230" s="86" t="s">
        <v>16843</v>
      </c>
      <c r="B2230" s="85" t="s">
        <v>16842</v>
      </c>
      <c r="C2230" s="87" t="s">
        <v>151</v>
      </c>
      <c r="D2230" s="84" t="s">
        <v>16729</v>
      </c>
      <c r="E2230" s="86">
        <v>157</v>
      </c>
      <c r="F2230" s="85" t="s">
        <v>15009</v>
      </c>
    </row>
    <row r="2231" spans="1:6" ht="25.5" x14ac:dyDescent="0.2">
      <c r="A2231" s="86" t="s">
        <v>16777</v>
      </c>
      <c r="B2231" s="85" t="s">
        <v>16776</v>
      </c>
      <c r="C2231" s="87" t="s">
        <v>151</v>
      </c>
      <c r="D2231" s="84" t="s">
        <v>16729</v>
      </c>
      <c r="E2231" s="86">
        <v>2492.16</v>
      </c>
      <c r="F2231" s="85" t="s">
        <v>14567</v>
      </c>
    </row>
    <row r="2232" spans="1:6" ht="25.5" x14ac:dyDescent="0.2">
      <c r="A2232" s="86" t="s">
        <v>16779</v>
      </c>
      <c r="B2232" s="85" t="s">
        <v>16778</v>
      </c>
      <c r="C2232" s="87" t="s">
        <v>151</v>
      </c>
      <c r="D2232" s="84" t="s">
        <v>16729</v>
      </c>
      <c r="E2232" s="86">
        <v>1874</v>
      </c>
      <c r="F2232" s="85" t="s">
        <v>14527</v>
      </c>
    </row>
    <row r="2233" spans="1:6" ht="38.25" x14ac:dyDescent="0.2">
      <c r="A2233" s="86" t="s">
        <v>16845</v>
      </c>
      <c r="B2233" s="85" t="s">
        <v>16844</v>
      </c>
      <c r="C2233" s="87" t="s">
        <v>151</v>
      </c>
      <c r="D2233" s="84" t="s">
        <v>16729</v>
      </c>
      <c r="E2233" s="86">
        <v>312</v>
      </c>
      <c r="F2233" s="85" t="s">
        <v>15016</v>
      </c>
    </row>
    <row r="2234" spans="1:6" ht="25.5" x14ac:dyDescent="0.2">
      <c r="A2234" s="86" t="s">
        <v>16781</v>
      </c>
      <c r="B2234" s="85" t="s">
        <v>16780</v>
      </c>
      <c r="C2234" s="87" t="s">
        <v>151</v>
      </c>
      <c r="D2234" s="84" t="s">
        <v>16729</v>
      </c>
      <c r="E2234" s="86">
        <v>4947.3599999999997</v>
      </c>
      <c r="F2234" s="85" t="s">
        <v>14527</v>
      </c>
    </row>
    <row r="2235" spans="1:6" ht="38.25" x14ac:dyDescent="0.2">
      <c r="A2235" s="86" t="s">
        <v>17151</v>
      </c>
      <c r="B2235" s="85" t="s">
        <v>17150</v>
      </c>
      <c r="C2235" s="87" t="s">
        <v>149</v>
      </c>
      <c r="D2235" s="84" t="s">
        <v>16729</v>
      </c>
      <c r="E2235" s="86">
        <v>6998</v>
      </c>
      <c r="F2235" s="85" t="s">
        <v>16847</v>
      </c>
    </row>
    <row r="2236" spans="1:6" ht="38.25" x14ac:dyDescent="0.2">
      <c r="A2236" s="86" t="s">
        <v>17153</v>
      </c>
      <c r="B2236" s="85" t="s">
        <v>17152</v>
      </c>
      <c r="C2236" s="87" t="s">
        <v>149</v>
      </c>
      <c r="D2236" s="84" t="s">
        <v>16729</v>
      </c>
      <c r="E2236" s="86">
        <v>6718.08</v>
      </c>
      <c r="F2236" s="85" t="s">
        <v>16847</v>
      </c>
    </row>
    <row r="2237" spans="1:6" ht="38.25" x14ac:dyDescent="0.2">
      <c r="A2237" s="86" t="s">
        <v>17155</v>
      </c>
      <c r="B2237" s="85" t="s">
        <v>17154</v>
      </c>
      <c r="C2237" s="87" t="s">
        <v>149</v>
      </c>
      <c r="D2237" s="84" t="s">
        <v>16729</v>
      </c>
      <c r="E2237" s="86">
        <v>6578.12</v>
      </c>
      <c r="F2237" s="85" t="s">
        <v>16847</v>
      </c>
    </row>
    <row r="2238" spans="1:6" ht="38.25" x14ac:dyDescent="0.2">
      <c r="A2238" s="86" t="s">
        <v>17157</v>
      </c>
      <c r="B2238" s="85" t="s">
        <v>17156</v>
      </c>
      <c r="C2238" s="87" t="s">
        <v>149</v>
      </c>
      <c r="D2238" s="84" t="s">
        <v>16729</v>
      </c>
      <c r="E2238" s="86">
        <v>6368.18</v>
      </c>
      <c r="F2238" s="85" t="s">
        <v>16847</v>
      </c>
    </row>
    <row r="2239" spans="1:6" ht="38.25" x14ac:dyDescent="0.2">
      <c r="A2239" s="86" t="s">
        <v>17159</v>
      </c>
      <c r="B2239" s="85" t="s">
        <v>17158</v>
      </c>
      <c r="C2239" s="87" t="s">
        <v>149</v>
      </c>
      <c r="D2239" s="84" t="s">
        <v>16729</v>
      </c>
      <c r="E2239" s="86">
        <v>6158.24</v>
      </c>
      <c r="F2239" s="85" t="s">
        <v>16847</v>
      </c>
    </row>
    <row r="2240" spans="1:6" ht="25.5" x14ac:dyDescent="0.2">
      <c r="A2240" s="86" t="s">
        <v>16794</v>
      </c>
      <c r="B2240" s="85" t="s">
        <v>16793</v>
      </c>
      <c r="C2240" s="87" t="s">
        <v>151</v>
      </c>
      <c r="D2240" s="84" t="s">
        <v>16729</v>
      </c>
      <c r="E2240" s="86">
        <v>1574</v>
      </c>
      <c r="F2240" s="85" t="s">
        <v>14567</v>
      </c>
    </row>
    <row r="2241" spans="1:6" ht="51" x14ac:dyDescent="0.2">
      <c r="A2241" s="86" t="s">
        <v>16858</v>
      </c>
      <c r="B2241" s="85" t="s">
        <v>16857</v>
      </c>
      <c r="C2241" s="87" t="s">
        <v>151</v>
      </c>
      <c r="D2241" s="84" t="s">
        <v>16729</v>
      </c>
      <c r="E2241" s="86">
        <v>262</v>
      </c>
      <c r="F2241" s="85" t="s">
        <v>15009</v>
      </c>
    </row>
    <row r="2242" spans="1:6" ht="25.5" x14ac:dyDescent="0.2">
      <c r="A2242" s="86" t="s">
        <v>16796</v>
      </c>
      <c r="B2242" s="85" t="s">
        <v>16795</v>
      </c>
      <c r="C2242" s="87" t="s">
        <v>151</v>
      </c>
      <c r="D2242" s="84" t="s">
        <v>16729</v>
      </c>
      <c r="E2242" s="86">
        <v>4155.3599999999997</v>
      </c>
      <c r="F2242" s="85" t="s">
        <v>14567</v>
      </c>
    </row>
    <row r="2243" spans="1:6" ht="25.5" x14ac:dyDescent="0.2">
      <c r="A2243" s="86" t="s">
        <v>16798</v>
      </c>
      <c r="B2243" s="85" t="s">
        <v>16797</v>
      </c>
      <c r="C2243" s="87" t="s">
        <v>151</v>
      </c>
      <c r="D2243" s="84" t="s">
        <v>16729</v>
      </c>
      <c r="E2243" s="86">
        <v>1874</v>
      </c>
      <c r="F2243" s="85" t="s">
        <v>14527</v>
      </c>
    </row>
    <row r="2244" spans="1:6" ht="38.25" x14ac:dyDescent="0.2">
      <c r="A2244" s="86" t="s">
        <v>16860</v>
      </c>
      <c r="B2244" s="85" t="s">
        <v>16859</v>
      </c>
      <c r="C2244" s="87" t="s">
        <v>151</v>
      </c>
      <c r="D2244" s="84" t="s">
        <v>16729</v>
      </c>
      <c r="E2244" s="86">
        <v>312</v>
      </c>
      <c r="F2244" s="85" t="s">
        <v>15016</v>
      </c>
    </row>
    <row r="2245" spans="1:6" ht="25.5" x14ac:dyDescent="0.2">
      <c r="A2245" s="86" t="s">
        <v>16800</v>
      </c>
      <c r="B2245" s="85" t="s">
        <v>16799</v>
      </c>
      <c r="C2245" s="87" t="s">
        <v>151</v>
      </c>
      <c r="D2245" s="84" t="s">
        <v>16729</v>
      </c>
      <c r="E2245" s="86">
        <v>4947.3599999999997</v>
      </c>
      <c r="F2245" s="85" t="s">
        <v>14527</v>
      </c>
    </row>
    <row r="2246" spans="1:6" ht="76.5" x14ac:dyDescent="0.2">
      <c r="A2246" s="86" t="s">
        <v>17161</v>
      </c>
      <c r="B2246" s="85" t="s">
        <v>17160</v>
      </c>
      <c r="C2246" s="87" t="s">
        <v>149</v>
      </c>
      <c r="D2246" s="84" t="s">
        <v>16729</v>
      </c>
      <c r="E2246" s="86">
        <v>6598</v>
      </c>
      <c r="F2246" s="85" t="s">
        <v>16802</v>
      </c>
    </row>
    <row r="2247" spans="1:6" ht="25.5" x14ac:dyDescent="0.2">
      <c r="A2247" s="86" t="s">
        <v>16805</v>
      </c>
      <c r="B2247" s="85" t="s">
        <v>16804</v>
      </c>
      <c r="C2247" s="87" t="s">
        <v>151</v>
      </c>
      <c r="D2247" s="84" t="s">
        <v>16729</v>
      </c>
      <c r="E2247" s="86">
        <v>1448</v>
      </c>
      <c r="F2247" s="85" t="s">
        <v>14567</v>
      </c>
    </row>
    <row r="2248" spans="1:6" ht="51" x14ac:dyDescent="0.2">
      <c r="A2248" s="86" t="s">
        <v>16807</v>
      </c>
      <c r="B2248" s="85" t="s">
        <v>16806</v>
      </c>
      <c r="C2248" s="87" t="s">
        <v>151</v>
      </c>
      <c r="D2248" s="84" t="s">
        <v>16729</v>
      </c>
      <c r="E2248" s="86">
        <v>241</v>
      </c>
      <c r="F2248" s="85" t="s">
        <v>15009</v>
      </c>
    </row>
    <row r="2249" spans="1:6" ht="25.5" x14ac:dyDescent="0.2">
      <c r="A2249" s="86" t="s">
        <v>16809</v>
      </c>
      <c r="B2249" s="85" t="s">
        <v>16808</v>
      </c>
      <c r="C2249" s="87" t="s">
        <v>151</v>
      </c>
      <c r="D2249" s="84" t="s">
        <v>16729</v>
      </c>
      <c r="E2249" s="86">
        <v>3822.72</v>
      </c>
      <c r="F2249" s="85" t="s">
        <v>14567</v>
      </c>
    </row>
    <row r="2250" spans="1:6" ht="25.5" x14ac:dyDescent="0.2">
      <c r="A2250" s="86" t="s">
        <v>16811</v>
      </c>
      <c r="B2250" s="85" t="s">
        <v>16810</v>
      </c>
      <c r="C2250" s="87" t="s">
        <v>151</v>
      </c>
      <c r="D2250" s="84" t="s">
        <v>16729</v>
      </c>
      <c r="E2250" s="86">
        <v>2874</v>
      </c>
      <c r="F2250" s="85" t="s">
        <v>14527</v>
      </c>
    </row>
    <row r="2251" spans="1:6" ht="38.25" x14ac:dyDescent="0.2">
      <c r="A2251" s="86" t="s">
        <v>16813</v>
      </c>
      <c r="B2251" s="85" t="s">
        <v>16812</v>
      </c>
      <c r="C2251" s="87" t="s">
        <v>151</v>
      </c>
      <c r="D2251" s="84" t="s">
        <v>16729</v>
      </c>
      <c r="E2251" s="86">
        <v>479</v>
      </c>
      <c r="F2251" s="85" t="s">
        <v>15016</v>
      </c>
    </row>
    <row r="2252" spans="1:6" ht="25.5" x14ac:dyDescent="0.2">
      <c r="A2252" s="86" t="s">
        <v>16815</v>
      </c>
      <c r="B2252" s="85" t="s">
        <v>16814</v>
      </c>
      <c r="C2252" s="87" t="s">
        <v>151</v>
      </c>
      <c r="D2252" s="84" t="s">
        <v>16729</v>
      </c>
      <c r="E2252" s="86">
        <v>7587.36</v>
      </c>
      <c r="F2252" s="85" t="s">
        <v>14527</v>
      </c>
    </row>
    <row r="2253" spans="1:6" ht="38.25" x14ac:dyDescent="0.2">
      <c r="A2253" s="86" t="s">
        <v>17163</v>
      </c>
      <c r="B2253" s="85" t="s">
        <v>17162</v>
      </c>
      <c r="C2253" s="87" t="s">
        <v>149</v>
      </c>
      <c r="D2253" s="84" t="s">
        <v>16729</v>
      </c>
      <c r="E2253" s="86">
        <v>10998</v>
      </c>
      <c r="F2253" s="85" t="s">
        <v>16817</v>
      </c>
    </row>
    <row r="2254" spans="1:6" ht="38.25" x14ac:dyDescent="0.2">
      <c r="A2254" s="86" t="s">
        <v>17165</v>
      </c>
      <c r="B2254" s="85" t="s">
        <v>17164</v>
      </c>
      <c r="C2254" s="87" t="s">
        <v>149</v>
      </c>
      <c r="D2254" s="84" t="s">
        <v>16729</v>
      </c>
      <c r="E2254" s="86">
        <v>10558.08</v>
      </c>
      <c r="F2254" s="85" t="s">
        <v>16817</v>
      </c>
    </row>
    <row r="2255" spans="1:6" ht="38.25" x14ac:dyDescent="0.2">
      <c r="A2255" s="86" t="s">
        <v>17167</v>
      </c>
      <c r="B2255" s="85" t="s">
        <v>17166</v>
      </c>
      <c r="C2255" s="87" t="s">
        <v>149</v>
      </c>
      <c r="D2255" s="84" t="s">
        <v>16729</v>
      </c>
      <c r="E2255" s="86">
        <v>10338.120000000001</v>
      </c>
      <c r="F2255" s="85" t="s">
        <v>16817</v>
      </c>
    </row>
    <row r="2256" spans="1:6" ht="38.25" x14ac:dyDescent="0.2">
      <c r="A2256" s="86" t="s">
        <v>17169</v>
      </c>
      <c r="B2256" s="85" t="s">
        <v>17168</v>
      </c>
      <c r="C2256" s="87" t="s">
        <v>149</v>
      </c>
      <c r="D2256" s="84" t="s">
        <v>16729</v>
      </c>
      <c r="E2256" s="86">
        <v>10008.18</v>
      </c>
      <c r="F2256" s="85" t="s">
        <v>16817</v>
      </c>
    </row>
    <row r="2257" spans="1:6" ht="38.25" x14ac:dyDescent="0.2">
      <c r="A2257" s="86" t="s">
        <v>17171</v>
      </c>
      <c r="B2257" s="85" t="s">
        <v>17170</v>
      </c>
      <c r="C2257" s="87" t="s">
        <v>149</v>
      </c>
      <c r="D2257" s="84" t="s">
        <v>16729</v>
      </c>
      <c r="E2257" s="86">
        <v>9678.24</v>
      </c>
      <c r="F2257" s="85" t="s">
        <v>16817</v>
      </c>
    </row>
    <row r="2258" spans="1:6" ht="25.5" x14ac:dyDescent="0.2">
      <c r="A2258" s="86" t="s">
        <v>16828</v>
      </c>
      <c r="B2258" s="85" t="s">
        <v>16827</v>
      </c>
      <c r="C2258" s="87" t="s">
        <v>151</v>
      </c>
      <c r="D2258" s="84" t="s">
        <v>16729</v>
      </c>
      <c r="E2258" s="86">
        <v>2414</v>
      </c>
      <c r="F2258" s="85" t="s">
        <v>14567</v>
      </c>
    </row>
    <row r="2259" spans="1:6" ht="51" x14ac:dyDescent="0.2">
      <c r="A2259" s="86" t="s">
        <v>16830</v>
      </c>
      <c r="B2259" s="85" t="s">
        <v>16829</v>
      </c>
      <c r="C2259" s="87" t="s">
        <v>151</v>
      </c>
      <c r="D2259" s="84" t="s">
        <v>16729</v>
      </c>
      <c r="E2259" s="86">
        <v>402</v>
      </c>
      <c r="F2259" s="85" t="s">
        <v>15009</v>
      </c>
    </row>
    <row r="2260" spans="1:6" ht="25.5" x14ac:dyDescent="0.2">
      <c r="A2260" s="86" t="s">
        <v>16832</v>
      </c>
      <c r="B2260" s="85" t="s">
        <v>16831</v>
      </c>
      <c r="C2260" s="87" t="s">
        <v>151</v>
      </c>
      <c r="D2260" s="84" t="s">
        <v>16729</v>
      </c>
      <c r="E2260" s="86">
        <v>6372.96</v>
      </c>
      <c r="F2260" s="85" t="s">
        <v>14567</v>
      </c>
    </row>
    <row r="2261" spans="1:6" ht="25.5" x14ac:dyDescent="0.2">
      <c r="A2261" s="86" t="s">
        <v>16834</v>
      </c>
      <c r="B2261" s="85" t="s">
        <v>16833</v>
      </c>
      <c r="C2261" s="87" t="s">
        <v>151</v>
      </c>
      <c r="D2261" s="84" t="s">
        <v>16729</v>
      </c>
      <c r="E2261" s="86">
        <v>2874</v>
      </c>
      <c r="F2261" s="85" t="s">
        <v>14527</v>
      </c>
    </row>
    <row r="2262" spans="1:6" ht="38.25" x14ac:dyDescent="0.2">
      <c r="A2262" s="86" t="s">
        <v>16836</v>
      </c>
      <c r="B2262" s="85" t="s">
        <v>16835</v>
      </c>
      <c r="C2262" s="87" t="s">
        <v>151</v>
      </c>
      <c r="D2262" s="84" t="s">
        <v>16729</v>
      </c>
      <c r="E2262" s="86">
        <v>479</v>
      </c>
      <c r="F2262" s="85" t="s">
        <v>15016</v>
      </c>
    </row>
    <row r="2263" spans="1:6" ht="25.5" x14ac:dyDescent="0.2">
      <c r="A2263" s="86" t="s">
        <v>16838</v>
      </c>
      <c r="B2263" s="85" t="s">
        <v>16837</v>
      </c>
      <c r="C2263" s="87" t="s">
        <v>151</v>
      </c>
      <c r="D2263" s="84" t="s">
        <v>16729</v>
      </c>
      <c r="E2263" s="86">
        <v>7587.36</v>
      </c>
      <c r="F2263" s="85" t="s">
        <v>14527</v>
      </c>
    </row>
    <row r="2264" spans="1:6" ht="76.5" x14ac:dyDescent="0.2">
      <c r="A2264" s="86" t="s">
        <v>17173</v>
      </c>
      <c r="B2264" s="85" t="s">
        <v>17172</v>
      </c>
      <c r="C2264" s="87" t="s">
        <v>149</v>
      </c>
      <c r="D2264" s="84" t="s">
        <v>16729</v>
      </c>
      <c r="E2264" s="86">
        <v>2640</v>
      </c>
      <c r="F2264" s="85" t="s">
        <v>16976</v>
      </c>
    </row>
    <row r="2265" spans="1:6" ht="25.5" x14ac:dyDescent="0.2">
      <c r="A2265" s="86" t="s">
        <v>16888</v>
      </c>
      <c r="B2265" s="85" t="s">
        <v>16887</v>
      </c>
      <c r="C2265" s="87" t="s">
        <v>151</v>
      </c>
      <c r="D2265" s="84" t="s">
        <v>16729</v>
      </c>
      <c r="E2265" s="86">
        <v>630</v>
      </c>
      <c r="F2265" s="85" t="s">
        <v>14567</v>
      </c>
    </row>
    <row r="2266" spans="1:6" ht="51" x14ac:dyDescent="0.2">
      <c r="A2266" s="86" t="s">
        <v>16933</v>
      </c>
      <c r="B2266" s="85" t="s">
        <v>16932</v>
      </c>
      <c r="C2266" s="87" t="s">
        <v>151</v>
      </c>
      <c r="D2266" s="84" t="s">
        <v>16729</v>
      </c>
      <c r="E2266" s="86">
        <v>105</v>
      </c>
      <c r="F2266" s="85" t="s">
        <v>15009</v>
      </c>
    </row>
    <row r="2267" spans="1:6" ht="25.5" x14ac:dyDescent="0.2">
      <c r="A2267" s="86" t="s">
        <v>16890</v>
      </c>
      <c r="B2267" s="85" t="s">
        <v>16889</v>
      </c>
      <c r="C2267" s="87" t="s">
        <v>151</v>
      </c>
      <c r="D2267" s="84" t="s">
        <v>16729</v>
      </c>
      <c r="E2267" s="86">
        <v>1663.2</v>
      </c>
      <c r="F2267" s="85" t="s">
        <v>14567</v>
      </c>
    </row>
    <row r="2268" spans="1:6" ht="25.5" x14ac:dyDescent="0.2">
      <c r="A2268" s="86" t="s">
        <v>16892</v>
      </c>
      <c r="B2268" s="85" t="s">
        <v>16891</v>
      </c>
      <c r="C2268" s="87" t="s">
        <v>151</v>
      </c>
      <c r="D2268" s="84" t="s">
        <v>16729</v>
      </c>
      <c r="E2268" s="86">
        <v>1249</v>
      </c>
      <c r="F2268" s="85" t="s">
        <v>14527</v>
      </c>
    </row>
    <row r="2269" spans="1:6" ht="38.25" x14ac:dyDescent="0.2">
      <c r="A2269" s="86" t="s">
        <v>16935</v>
      </c>
      <c r="B2269" s="85" t="s">
        <v>16934</v>
      </c>
      <c r="C2269" s="87" t="s">
        <v>151</v>
      </c>
      <c r="D2269" s="84" t="s">
        <v>16729</v>
      </c>
      <c r="E2269" s="86">
        <v>208</v>
      </c>
      <c r="F2269" s="85" t="s">
        <v>15016</v>
      </c>
    </row>
    <row r="2270" spans="1:6" ht="25.5" x14ac:dyDescent="0.2">
      <c r="A2270" s="86" t="s">
        <v>16894</v>
      </c>
      <c r="B2270" s="85" t="s">
        <v>16893</v>
      </c>
      <c r="C2270" s="87" t="s">
        <v>151</v>
      </c>
      <c r="D2270" s="84" t="s">
        <v>16729</v>
      </c>
      <c r="E2270" s="86">
        <v>3297.36</v>
      </c>
      <c r="F2270" s="85" t="s">
        <v>14527</v>
      </c>
    </row>
    <row r="2271" spans="1:6" ht="38.25" x14ac:dyDescent="0.2">
      <c r="A2271" s="86" t="s">
        <v>17175</v>
      </c>
      <c r="B2271" s="85" t="s">
        <v>17174</v>
      </c>
      <c r="C2271" s="87" t="s">
        <v>149</v>
      </c>
      <c r="D2271" s="84" t="s">
        <v>16729</v>
      </c>
      <c r="E2271" s="86">
        <v>4400</v>
      </c>
      <c r="F2271" s="85" t="s">
        <v>16937</v>
      </c>
    </row>
    <row r="2272" spans="1:6" ht="38.25" x14ac:dyDescent="0.2">
      <c r="A2272" s="86" t="s">
        <v>17177</v>
      </c>
      <c r="B2272" s="85" t="s">
        <v>17176</v>
      </c>
      <c r="C2272" s="87" t="s">
        <v>149</v>
      </c>
      <c r="D2272" s="84" t="s">
        <v>16729</v>
      </c>
      <c r="E2272" s="86">
        <v>4224</v>
      </c>
      <c r="F2272" s="85" t="s">
        <v>16937</v>
      </c>
    </row>
    <row r="2273" spans="1:6" ht="38.25" x14ac:dyDescent="0.2">
      <c r="A2273" s="86" t="s">
        <v>17179</v>
      </c>
      <c r="B2273" s="85" t="s">
        <v>17178</v>
      </c>
      <c r="C2273" s="87" t="s">
        <v>149</v>
      </c>
      <c r="D2273" s="84" t="s">
        <v>16729</v>
      </c>
      <c r="E2273" s="86">
        <v>4136</v>
      </c>
      <c r="F2273" s="85" t="s">
        <v>16937</v>
      </c>
    </row>
    <row r="2274" spans="1:6" ht="38.25" x14ac:dyDescent="0.2">
      <c r="A2274" s="86" t="s">
        <v>17181</v>
      </c>
      <c r="B2274" s="85" t="s">
        <v>17180</v>
      </c>
      <c r="C2274" s="87" t="s">
        <v>149</v>
      </c>
      <c r="D2274" s="84" t="s">
        <v>16729</v>
      </c>
      <c r="E2274" s="86">
        <v>4004</v>
      </c>
      <c r="F2274" s="85" t="s">
        <v>16937</v>
      </c>
    </row>
    <row r="2275" spans="1:6" ht="38.25" x14ac:dyDescent="0.2">
      <c r="A2275" s="86" t="s">
        <v>17183</v>
      </c>
      <c r="B2275" s="85" t="s">
        <v>17182</v>
      </c>
      <c r="C2275" s="87" t="s">
        <v>149</v>
      </c>
      <c r="D2275" s="84" t="s">
        <v>16729</v>
      </c>
      <c r="E2275" s="86">
        <v>3872</v>
      </c>
      <c r="F2275" s="85" t="s">
        <v>16937</v>
      </c>
    </row>
    <row r="2276" spans="1:6" ht="25.5" x14ac:dyDescent="0.2">
      <c r="A2276" s="86" t="s">
        <v>16896</v>
      </c>
      <c r="B2276" s="85" t="s">
        <v>16895</v>
      </c>
      <c r="C2276" s="87" t="s">
        <v>151</v>
      </c>
      <c r="D2276" s="84" t="s">
        <v>16729</v>
      </c>
      <c r="E2276" s="86">
        <v>1049</v>
      </c>
      <c r="F2276" s="85" t="s">
        <v>14567</v>
      </c>
    </row>
    <row r="2277" spans="1:6" ht="51" x14ac:dyDescent="0.2">
      <c r="A2277" s="86" t="s">
        <v>16948</v>
      </c>
      <c r="B2277" s="85" t="s">
        <v>16947</v>
      </c>
      <c r="C2277" s="87" t="s">
        <v>151</v>
      </c>
      <c r="D2277" s="84" t="s">
        <v>16729</v>
      </c>
      <c r="E2277" s="86">
        <v>175</v>
      </c>
      <c r="F2277" s="85" t="s">
        <v>15009</v>
      </c>
    </row>
    <row r="2278" spans="1:6" ht="25.5" x14ac:dyDescent="0.2">
      <c r="A2278" s="86" t="s">
        <v>16898</v>
      </c>
      <c r="B2278" s="85" t="s">
        <v>16897</v>
      </c>
      <c r="C2278" s="87" t="s">
        <v>151</v>
      </c>
      <c r="D2278" s="84" t="s">
        <v>16729</v>
      </c>
      <c r="E2278" s="86">
        <v>2769.36</v>
      </c>
      <c r="F2278" s="85" t="s">
        <v>14567</v>
      </c>
    </row>
    <row r="2279" spans="1:6" ht="25.5" x14ac:dyDescent="0.2">
      <c r="A2279" s="86" t="s">
        <v>16900</v>
      </c>
      <c r="B2279" s="85" t="s">
        <v>16899</v>
      </c>
      <c r="C2279" s="87" t="s">
        <v>151</v>
      </c>
      <c r="D2279" s="84" t="s">
        <v>16729</v>
      </c>
      <c r="E2279" s="86">
        <v>1249</v>
      </c>
      <c r="F2279" s="85" t="s">
        <v>14527</v>
      </c>
    </row>
    <row r="2280" spans="1:6" ht="38.25" x14ac:dyDescent="0.2">
      <c r="A2280" s="86" t="s">
        <v>16950</v>
      </c>
      <c r="B2280" s="85" t="s">
        <v>16949</v>
      </c>
      <c r="C2280" s="87" t="s">
        <v>151</v>
      </c>
      <c r="D2280" s="84" t="s">
        <v>16729</v>
      </c>
      <c r="E2280" s="86">
        <v>208</v>
      </c>
      <c r="F2280" s="85" t="s">
        <v>15016</v>
      </c>
    </row>
    <row r="2281" spans="1:6" ht="25.5" x14ac:dyDescent="0.2">
      <c r="A2281" s="86" t="s">
        <v>16902</v>
      </c>
      <c r="B2281" s="85" t="s">
        <v>16901</v>
      </c>
      <c r="C2281" s="87" t="s">
        <v>151</v>
      </c>
      <c r="D2281" s="84" t="s">
        <v>16729</v>
      </c>
      <c r="E2281" s="86">
        <v>3297.36</v>
      </c>
      <c r="F2281" s="85" t="s">
        <v>14527</v>
      </c>
    </row>
    <row r="2282" spans="1:6" ht="76.5" x14ac:dyDescent="0.2">
      <c r="A2282" s="86" t="s">
        <v>17187</v>
      </c>
      <c r="B2282" s="85" t="s">
        <v>17185</v>
      </c>
      <c r="C2282" s="87" t="s">
        <v>149</v>
      </c>
      <c r="D2282" s="84" t="s">
        <v>17184</v>
      </c>
      <c r="E2282" s="86">
        <v>79200</v>
      </c>
      <c r="F2282" s="85" t="s">
        <v>17186</v>
      </c>
    </row>
    <row r="2283" spans="1:6" ht="51" x14ac:dyDescent="0.2">
      <c r="A2283" s="86" t="s">
        <v>17190</v>
      </c>
      <c r="B2283" s="85" t="s">
        <v>17188</v>
      </c>
      <c r="C2283" s="87" t="s">
        <v>149</v>
      </c>
      <c r="D2283" s="84" t="s">
        <v>17184</v>
      </c>
      <c r="E2283" s="86">
        <v>79200</v>
      </c>
      <c r="F2283" s="85" t="s">
        <v>17189</v>
      </c>
    </row>
    <row r="2284" spans="1:6" ht="76.5" x14ac:dyDescent="0.2">
      <c r="A2284" s="86" t="s">
        <v>17193</v>
      </c>
      <c r="B2284" s="85" t="s">
        <v>17191</v>
      </c>
      <c r="C2284" s="87" t="s">
        <v>149</v>
      </c>
      <c r="D2284" s="84" t="s">
        <v>17184</v>
      </c>
      <c r="E2284" s="86">
        <v>54000</v>
      </c>
      <c r="F2284" s="85" t="s">
        <v>17192</v>
      </c>
    </row>
    <row r="2285" spans="1:6" ht="38.25" x14ac:dyDescent="0.2">
      <c r="A2285" s="86" t="s">
        <v>17195</v>
      </c>
      <c r="B2285" s="85" t="s">
        <v>17194</v>
      </c>
      <c r="C2285" s="87" t="s">
        <v>151</v>
      </c>
      <c r="D2285" s="84" t="s">
        <v>17184</v>
      </c>
      <c r="E2285" s="86">
        <v>22500</v>
      </c>
      <c r="F2285" s="85" t="s">
        <v>14527</v>
      </c>
    </row>
    <row r="2286" spans="1:6" ht="38.25" x14ac:dyDescent="0.2">
      <c r="A2286" s="86" t="s">
        <v>17197</v>
      </c>
      <c r="B2286" s="85" t="s">
        <v>17196</v>
      </c>
      <c r="C2286" s="87" t="s">
        <v>151</v>
      </c>
      <c r="D2286" s="84" t="s">
        <v>17184</v>
      </c>
      <c r="E2286" s="86">
        <v>59400</v>
      </c>
      <c r="F2286" s="85" t="s">
        <v>14527</v>
      </c>
    </row>
    <row r="2287" spans="1:6" ht="38.25" x14ac:dyDescent="0.2">
      <c r="A2287" s="86" t="s">
        <v>17200</v>
      </c>
      <c r="B2287" s="85" t="s">
        <v>17198</v>
      </c>
      <c r="C2287" s="87" t="s">
        <v>149</v>
      </c>
      <c r="D2287" s="84" t="s">
        <v>17184</v>
      </c>
      <c r="E2287" s="86">
        <v>90000</v>
      </c>
      <c r="F2287" s="85" t="s">
        <v>17199</v>
      </c>
    </row>
    <row r="2288" spans="1:6" ht="38.25" x14ac:dyDescent="0.2">
      <c r="A2288" s="86" t="s">
        <v>17202</v>
      </c>
      <c r="B2288" s="85" t="s">
        <v>17201</v>
      </c>
      <c r="C2288" s="87" t="s">
        <v>149</v>
      </c>
      <c r="D2288" s="84" t="s">
        <v>17184</v>
      </c>
      <c r="E2288" s="86">
        <v>86400</v>
      </c>
      <c r="F2288" s="85" t="s">
        <v>17199</v>
      </c>
    </row>
    <row r="2289" spans="1:6" ht="38.25" x14ac:dyDescent="0.2">
      <c r="A2289" s="86" t="s">
        <v>17204</v>
      </c>
      <c r="B2289" s="85" t="s">
        <v>17203</v>
      </c>
      <c r="C2289" s="87" t="s">
        <v>149</v>
      </c>
      <c r="D2289" s="84" t="s">
        <v>17184</v>
      </c>
      <c r="E2289" s="86">
        <v>84600</v>
      </c>
      <c r="F2289" s="85" t="s">
        <v>17199</v>
      </c>
    </row>
    <row r="2290" spans="1:6" ht="38.25" x14ac:dyDescent="0.2">
      <c r="A2290" s="86" t="s">
        <v>17206</v>
      </c>
      <c r="B2290" s="85" t="s">
        <v>17205</v>
      </c>
      <c r="C2290" s="87" t="s">
        <v>149</v>
      </c>
      <c r="D2290" s="84" t="s">
        <v>17184</v>
      </c>
      <c r="E2290" s="86">
        <v>81900</v>
      </c>
      <c r="F2290" s="85" t="s">
        <v>17199</v>
      </c>
    </row>
    <row r="2291" spans="1:6" ht="38.25" x14ac:dyDescent="0.2">
      <c r="A2291" s="86" t="s">
        <v>17208</v>
      </c>
      <c r="B2291" s="85" t="s">
        <v>17207</v>
      </c>
      <c r="C2291" s="87" t="s">
        <v>149</v>
      </c>
      <c r="D2291" s="84" t="s">
        <v>17184</v>
      </c>
      <c r="E2291" s="86">
        <v>79200</v>
      </c>
      <c r="F2291" s="85" t="s">
        <v>17199</v>
      </c>
    </row>
    <row r="2292" spans="1:6" ht="38.25" x14ac:dyDescent="0.2">
      <c r="A2292" s="86" t="s">
        <v>17210</v>
      </c>
      <c r="B2292" s="85" t="s">
        <v>17209</v>
      </c>
      <c r="C2292" s="87" t="s">
        <v>151</v>
      </c>
      <c r="D2292" s="84" t="s">
        <v>17184</v>
      </c>
      <c r="E2292" s="86">
        <v>22500</v>
      </c>
      <c r="F2292" s="85" t="s">
        <v>14527</v>
      </c>
    </row>
    <row r="2293" spans="1:6" ht="38.25" x14ac:dyDescent="0.2">
      <c r="A2293" s="86" t="s">
        <v>17212</v>
      </c>
      <c r="B2293" s="85" t="s">
        <v>17211</v>
      </c>
      <c r="C2293" s="87" t="s">
        <v>151</v>
      </c>
      <c r="D2293" s="84" t="s">
        <v>17184</v>
      </c>
      <c r="E2293" s="86">
        <v>59400</v>
      </c>
      <c r="F2293" s="85" t="s">
        <v>14527</v>
      </c>
    </row>
    <row r="2294" spans="1:6" ht="76.5" x14ac:dyDescent="0.2">
      <c r="A2294" s="86" t="s">
        <v>17214</v>
      </c>
      <c r="B2294" s="85" t="s">
        <v>17213</v>
      </c>
      <c r="C2294" s="87" t="s">
        <v>149</v>
      </c>
      <c r="D2294" s="84" t="s">
        <v>17184</v>
      </c>
      <c r="E2294" s="86">
        <v>30000</v>
      </c>
      <c r="F2294" s="85" t="s">
        <v>17186</v>
      </c>
    </row>
    <row r="2295" spans="1:6" ht="51" x14ac:dyDescent="0.2">
      <c r="A2295" s="86" t="s">
        <v>17216</v>
      </c>
      <c r="B2295" s="85" t="s">
        <v>17215</v>
      </c>
      <c r="C2295" s="87" t="s">
        <v>149</v>
      </c>
      <c r="D2295" s="84" t="s">
        <v>17184</v>
      </c>
      <c r="E2295" s="86">
        <v>30000</v>
      </c>
      <c r="F2295" s="85" t="s">
        <v>17189</v>
      </c>
    </row>
    <row r="2296" spans="1:6" ht="76.5" x14ac:dyDescent="0.2">
      <c r="A2296" s="86" t="s">
        <v>17218</v>
      </c>
      <c r="B2296" s="85" t="s">
        <v>17217</v>
      </c>
      <c r="C2296" s="87" t="s">
        <v>149</v>
      </c>
      <c r="D2296" s="84" t="s">
        <v>17184</v>
      </c>
      <c r="E2296" s="86">
        <v>26400</v>
      </c>
      <c r="F2296" s="85" t="s">
        <v>17186</v>
      </c>
    </row>
    <row r="2297" spans="1:6" ht="51" x14ac:dyDescent="0.2">
      <c r="A2297" s="86" t="s">
        <v>17220</v>
      </c>
      <c r="B2297" s="85" t="s">
        <v>17219</v>
      </c>
      <c r="C2297" s="87" t="s">
        <v>149</v>
      </c>
      <c r="D2297" s="84" t="s">
        <v>17184</v>
      </c>
      <c r="E2297" s="86">
        <v>26400</v>
      </c>
      <c r="F2297" s="85" t="s">
        <v>17189</v>
      </c>
    </row>
    <row r="2298" spans="1:6" ht="76.5" x14ac:dyDescent="0.2">
      <c r="A2298" s="86" t="s">
        <v>17223</v>
      </c>
      <c r="B2298" s="85" t="s">
        <v>17221</v>
      </c>
      <c r="C2298" s="87" t="s">
        <v>149</v>
      </c>
      <c r="D2298" s="84" t="s">
        <v>17184</v>
      </c>
      <c r="E2298" s="86">
        <v>18000</v>
      </c>
      <c r="F2298" s="85" t="s">
        <v>17222</v>
      </c>
    </row>
    <row r="2299" spans="1:6" ht="38.25" x14ac:dyDescent="0.2">
      <c r="A2299" s="86" t="s">
        <v>17225</v>
      </c>
      <c r="B2299" s="85" t="s">
        <v>17224</v>
      </c>
      <c r="C2299" s="87" t="s">
        <v>151</v>
      </c>
      <c r="D2299" s="84" t="s">
        <v>17184</v>
      </c>
      <c r="E2299" s="86">
        <v>7500</v>
      </c>
      <c r="F2299" s="85" t="s">
        <v>14527</v>
      </c>
    </row>
    <row r="2300" spans="1:6" ht="38.25" x14ac:dyDescent="0.2">
      <c r="A2300" s="86" t="s">
        <v>17227</v>
      </c>
      <c r="B2300" s="85" t="s">
        <v>17226</v>
      </c>
      <c r="C2300" s="87" t="s">
        <v>151</v>
      </c>
      <c r="D2300" s="84" t="s">
        <v>17184</v>
      </c>
      <c r="E2300" s="86">
        <v>19800</v>
      </c>
      <c r="F2300" s="85" t="s">
        <v>14527</v>
      </c>
    </row>
    <row r="2301" spans="1:6" ht="51" x14ac:dyDescent="0.2">
      <c r="A2301" s="86" t="s">
        <v>17230</v>
      </c>
      <c r="B2301" s="85" t="s">
        <v>17228</v>
      </c>
      <c r="C2301" s="87" t="s">
        <v>149</v>
      </c>
      <c r="D2301" s="84" t="s">
        <v>17184</v>
      </c>
      <c r="E2301" s="86">
        <v>30000</v>
      </c>
      <c r="F2301" s="85" t="s">
        <v>17229</v>
      </c>
    </row>
    <row r="2302" spans="1:6" ht="51" x14ac:dyDescent="0.2">
      <c r="A2302" s="86" t="s">
        <v>17232</v>
      </c>
      <c r="B2302" s="85" t="s">
        <v>17231</v>
      </c>
      <c r="C2302" s="87" t="s">
        <v>149</v>
      </c>
      <c r="D2302" s="84" t="s">
        <v>17184</v>
      </c>
      <c r="E2302" s="86">
        <v>28800</v>
      </c>
      <c r="F2302" s="85" t="s">
        <v>17229</v>
      </c>
    </row>
    <row r="2303" spans="1:6" ht="51" x14ac:dyDescent="0.2">
      <c r="A2303" s="86" t="s">
        <v>17234</v>
      </c>
      <c r="B2303" s="85" t="s">
        <v>17233</v>
      </c>
      <c r="C2303" s="87" t="s">
        <v>149</v>
      </c>
      <c r="D2303" s="84" t="s">
        <v>17184</v>
      </c>
      <c r="E2303" s="86">
        <v>28200</v>
      </c>
      <c r="F2303" s="85" t="s">
        <v>17229</v>
      </c>
    </row>
    <row r="2304" spans="1:6" ht="51" x14ac:dyDescent="0.2">
      <c r="A2304" s="86" t="s">
        <v>17236</v>
      </c>
      <c r="B2304" s="85" t="s">
        <v>17235</v>
      </c>
      <c r="C2304" s="87" t="s">
        <v>149</v>
      </c>
      <c r="D2304" s="84" t="s">
        <v>17184</v>
      </c>
      <c r="E2304" s="86">
        <v>27300</v>
      </c>
      <c r="F2304" s="85" t="s">
        <v>17229</v>
      </c>
    </row>
    <row r="2305" spans="1:6" ht="51" x14ac:dyDescent="0.2">
      <c r="A2305" s="86" t="s">
        <v>17238</v>
      </c>
      <c r="B2305" s="85" t="s">
        <v>17237</v>
      </c>
      <c r="C2305" s="87" t="s">
        <v>149</v>
      </c>
      <c r="D2305" s="84" t="s">
        <v>17184</v>
      </c>
      <c r="E2305" s="86">
        <v>26400</v>
      </c>
      <c r="F2305" s="85" t="s">
        <v>17229</v>
      </c>
    </row>
    <row r="2306" spans="1:6" ht="38.25" x14ac:dyDescent="0.2">
      <c r="A2306" s="86" t="s">
        <v>17240</v>
      </c>
      <c r="B2306" s="85" t="s">
        <v>17239</v>
      </c>
      <c r="C2306" s="87" t="s">
        <v>151</v>
      </c>
      <c r="D2306" s="84" t="s">
        <v>17184</v>
      </c>
      <c r="E2306" s="86">
        <v>7500</v>
      </c>
      <c r="F2306" s="85" t="s">
        <v>14527</v>
      </c>
    </row>
    <row r="2307" spans="1:6" ht="38.25" x14ac:dyDescent="0.2">
      <c r="A2307" s="86" t="s">
        <v>17242</v>
      </c>
      <c r="B2307" s="85" t="s">
        <v>17241</v>
      </c>
      <c r="C2307" s="87" t="s">
        <v>151</v>
      </c>
      <c r="D2307" s="84" t="s">
        <v>17184</v>
      </c>
      <c r="E2307" s="86">
        <v>19800</v>
      </c>
      <c r="F2307" s="85" t="s">
        <v>14527</v>
      </c>
    </row>
    <row r="2308" spans="1:6" ht="76.5" x14ac:dyDescent="0.2">
      <c r="A2308" s="86" t="s">
        <v>17244</v>
      </c>
      <c r="B2308" s="85" t="s">
        <v>17243</v>
      </c>
      <c r="C2308" s="87" t="s">
        <v>149</v>
      </c>
      <c r="D2308" s="84" t="s">
        <v>17184</v>
      </c>
      <c r="E2308" s="86">
        <v>10000</v>
      </c>
      <c r="F2308" s="85" t="s">
        <v>17186</v>
      </c>
    </row>
    <row r="2309" spans="1:6" ht="51" x14ac:dyDescent="0.2">
      <c r="A2309" s="86" t="s">
        <v>17246</v>
      </c>
      <c r="B2309" s="85" t="s">
        <v>17245</v>
      </c>
      <c r="C2309" s="87" t="s">
        <v>149</v>
      </c>
      <c r="D2309" s="84" t="s">
        <v>17184</v>
      </c>
      <c r="E2309" s="86">
        <v>10000</v>
      </c>
      <c r="F2309" s="85" t="s">
        <v>17189</v>
      </c>
    </row>
    <row r="2310" spans="1:6" ht="76.5" x14ac:dyDescent="0.2">
      <c r="A2310" s="86" t="s">
        <v>17248</v>
      </c>
      <c r="B2310" s="85" t="s">
        <v>17247</v>
      </c>
      <c r="C2310" s="87" t="s">
        <v>149</v>
      </c>
      <c r="D2310" s="84" t="s">
        <v>17184</v>
      </c>
      <c r="E2310" s="86">
        <v>13200</v>
      </c>
      <c r="F2310" s="85" t="s">
        <v>17186</v>
      </c>
    </row>
    <row r="2311" spans="1:6" ht="51" x14ac:dyDescent="0.2">
      <c r="A2311" s="86" t="s">
        <v>17250</v>
      </c>
      <c r="B2311" s="85" t="s">
        <v>17249</v>
      </c>
      <c r="C2311" s="87" t="s">
        <v>149</v>
      </c>
      <c r="D2311" s="84" t="s">
        <v>17184</v>
      </c>
      <c r="E2311" s="86">
        <v>13200</v>
      </c>
      <c r="F2311" s="85" t="s">
        <v>17189</v>
      </c>
    </row>
    <row r="2312" spans="1:6" ht="76.5" x14ac:dyDescent="0.2">
      <c r="A2312" s="86" t="s">
        <v>17253</v>
      </c>
      <c r="B2312" s="85" t="s">
        <v>17251</v>
      </c>
      <c r="C2312" s="87" t="s">
        <v>149</v>
      </c>
      <c r="D2312" s="84" t="s">
        <v>17184</v>
      </c>
      <c r="E2312" s="86">
        <v>9000</v>
      </c>
      <c r="F2312" s="85" t="s">
        <v>17252</v>
      </c>
    </row>
    <row r="2313" spans="1:6" ht="38.25" x14ac:dyDescent="0.2">
      <c r="A2313" s="86" t="s">
        <v>17255</v>
      </c>
      <c r="B2313" s="85" t="s">
        <v>17254</v>
      </c>
      <c r="C2313" s="87" t="s">
        <v>151</v>
      </c>
      <c r="D2313" s="84" t="s">
        <v>17184</v>
      </c>
      <c r="E2313" s="86">
        <v>3750</v>
      </c>
      <c r="F2313" s="85" t="s">
        <v>14527</v>
      </c>
    </row>
    <row r="2314" spans="1:6" ht="38.25" x14ac:dyDescent="0.2">
      <c r="A2314" s="86" t="s">
        <v>17257</v>
      </c>
      <c r="B2314" s="85" t="s">
        <v>17256</v>
      </c>
      <c r="C2314" s="87" t="s">
        <v>151</v>
      </c>
      <c r="D2314" s="84" t="s">
        <v>17184</v>
      </c>
      <c r="E2314" s="86">
        <v>9900</v>
      </c>
      <c r="F2314" s="85" t="s">
        <v>14527</v>
      </c>
    </row>
    <row r="2315" spans="1:6" ht="51" x14ac:dyDescent="0.2">
      <c r="A2315" s="86" t="s">
        <v>17260</v>
      </c>
      <c r="B2315" s="85" t="s">
        <v>17258</v>
      </c>
      <c r="C2315" s="87" t="s">
        <v>149</v>
      </c>
      <c r="D2315" s="84" t="s">
        <v>17184</v>
      </c>
      <c r="E2315" s="86">
        <v>15000</v>
      </c>
      <c r="F2315" s="85" t="s">
        <v>17259</v>
      </c>
    </row>
    <row r="2316" spans="1:6" ht="51" x14ac:dyDescent="0.2">
      <c r="A2316" s="86" t="s">
        <v>17262</v>
      </c>
      <c r="B2316" s="85" t="s">
        <v>17261</v>
      </c>
      <c r="C2316" s="87" t="s">
        <v>149</v>
      </c>
      <c r="D2316" s="84" t="s">
        <v>17184</v>
      </c>
      <c r="E2316" s="86">
        <v>14400</v>
      </c>
      <c r="F2316" s="85" t="s">
        <v>17259</v>
      </c>
    </row>
    <row r="2317" spans="1:6" ht="51" x14ac:dyDescent="0.2">
      <c r="A2317" s="86" t="s">
        <v>17264</v>
      </c>
      <c r="B2317" s="85" t="s">
        <v>17263</v>
      </c>
      <c r="C2317" s="87" t="s">
        <v>149</v>
      </c>
      <c r="D2317" s="84" t="s">
        <v>17184</v>
      </c>
      <c r="E2317" s="86">
        <v>14100</v>
      </c>
      <c r="F2317" s="85" t="s">
        <v>17259</v>
      </c>
    </row>
    <row r="2318" spans="1:6" ht="51" x14ac:dyDescent="0.2">
      <c r="A2318" s="86" t="s">
        <v>17266</v>
      </c>
      <c r="B2318" s="85" t="s">
        <v>17265</v>
      </c>
      <c r="C2318" s="87" t="s">
        <v>149</v>
      </c>
      <c r="D2318" s="84" t="s">
        <v>17184</v>
      </c>
      <c r="E2318" s="86">
        <v>13650</v>
      </c>
      <c r="F2318" s="85" t="s">
        <v>17259</v>
      </c>
    </row>
    <row r="2319" spans="1:6" ht="51" x14ac:dyDescent="0.2">
      <c r="A2319" s="86" t="s">
        <v>17268</v>
      </c>
      <c r="B2319" s="85" t="s">
        <v>17267</v>
      </c>
      <c r="C2319" s="87" t="s">
        <v>149</v>
      </c>
      <c r="D2319" s="84" t="s">
        <v>17184</v>
      </c>
      <c r="E2319" s="86">
        <v>13200</v>
      </c>
      <c r="F2319" s="85" t="s">
        <v>17259</v>
      </c>
    </row>
    <row r="2320" spans="1:6" ht="38.25" x14ac:dyDescent="0.2">
      <c r="A2320" s="86" t="s">
        <v>17270</v>
      </c>
      <c r="B2320" s="85" t="s">
        <v>17269</v>
      </c>
      <c r="C2320" s="87" t="s">
        <v>151</v>
      </c>
      <c r="D2320" s="84" t="s">
        <v>17184</v>
      </c>
      <c r="E2320" s="86">
        <v>3750</v>
      </c>
      <c r="F2320" s="85" t="s">
        <v>14527</v>
      </c>
    </row>
    <row r="2321" spans="1:6" ht="38.25" x14ac:dyDescent="0.2">
      <c r="A2321" s="86" t="s">
        <v>17272</v>
      </c>
      <c r="B2321" s="85" t="s">
        <v>17271</v>
      </c>
      <c r="C2321" s="87" t="s">
        <v>151</v>
      </c>
      <c r="D2321" s="84" t="s">
        <v>17184</v>
      </c>
      <c r="E2321" s="86">
        <v>9900</v>
      </c>
      <c r="F2321" s="85" t="s">
        <v>14527</v>
      </c>
    </row>
    <row r="2322" spans="1:6" ht="76.5" x14ac:dyDescent="0.2">
      <c r="A2322" s="86" t="s">
        <v>17274</v>
      </c>
      <c r="B2322" s="85" t="s">
        <v>17273</v>
      </c>
      <c r="C2322" s="87" t="s">
        <v>149</v>
      </c>
      <c r="D2322" s="84" t="s">
        <v>17184</v>
      </c>
      <c r="E2322" s="86">
        <v>5000</v>
      </c>
      <c r="F2322" s="85" t="s">
        <v>17186</v>
      </c>
    </row>
    <row r="2323" spans="1:6" ht="51" x14ac:dyDescent="0.2">
      <c r="A2323" s="86" t="s">
        <v>17276</v>
      </c>
      <c r="B2323" s="85" t="s">
        <v>17275</v>
      </c>
      <c r="C2323" s="87" t="s">
        <v>149</v>
      </c>
      <c r="D2323" s="84" t="s">
        <v>17184</v>
      </c>
      <c r="E2323" s="86">
        <v>5000</v>
      </c>
      <c r="F2323" s="85" t="s">
        <v>17189</v>
      </c>
    </row>
    <row r="2324" spans="1:6" ht="76.5" x14ac:dyDescent="0.2">
      <c r="A2324" s="86" t="s">
        <v>17278</v>
      </c>
      <c r="B2324" s="85" t="s">
        <v>17277</v>
      </c>
      <c r="C2324" s="87" t="s">
        <v>149</v>
      </c>
      <c r="D2324" s="84" t="s">
        <v>17184</v>
      </c>
      <c r="E2324" s="86">
        <v>26400</v>
      </c>
      <c r="F2324" s="85" t="s">
        <v>17186</v>
      </c>
    </row>
    <row r="2325" spans="1:6" ht="51" x14ac:dyDescent="0.2">
      <c r="A2325" s="86" t="s">
        <v>17280</v>
      </c>
      <c r="B2325" s="85" t="s">
        <v>17279</v>
      </c>
      <c r="C2325" s="87" t="s">
        <v>149</v>
      </c>
      <c r="D2325" s="84" t="s">
        <v>17184</v>
      </c>
      <c r="E2325" s="86">
        <v>26400</v>
      </c>
      <c r="F2325" s="85" t="s">
        <v>17189</v>
      </c>
    </row>
    <row r="2326" spans="1:6" ht="76.5" x14ac:dyDescent="0.2">
      <c r="A2326" s="86" t="s">
        <v>17283</v>
      </c>
      <c r="B2326" s="85" t="s">
        <v>17281</v>
      </c>
      <c r="C2326" s="87" t="s">
        <v>149</v>
      </c>
      <c r="D2326" s="84" t="s">
        <v>17184</v>
      </c>
      <c r="E2326" s="86">
        <v>18000</v>
      </c>
      <c r="F2326" s="85" t="s">
        <v>17282</v>
      </c>
    </row>
    <row r="2327" spans="1:6" ht="38.25" x14ac:dyDescent="0.2">
      <c r="A2327" s="86" t="s">
        <v>17285</v>
      </c>
      <c r="B2327" s="85" t="s">
        <v>17284</v>
      </c>
      <c r="C2327" s="87" t="s">
        <v>151</v>
      </c>
      <c r="D2327" s="84" t="s">
        <v>17184</v>
      </c>
      <c r="E2327" s="86">
        <v>7500</v>
      </c>
      <c r="F2327" s="85" t="s">
        <v>14527</v>
      </c>
    </row>
    <row r="2328" spans="1:6" ht="38.25" x14ac:dyDescent="0.2">
      <c r="A2328" s="86" t="s">
        <v>17287</v>
      </c>
      <c r="B2328" s="85" t="s">
        <v>17286</v>
      </c>
      <c r="C2328" s="87" t="s">
        <v>151</v>
      </c>
      <c r="D2328" s="84" t="s">
        <v>17184</v>
      </c>
      <c r="E2328" s="86">
        <v>19800</v>
      </c>
      <c r="F2328" s="85" t="s">
        <v>14527</v>
      </c>
    </row>
    <row r="2329" spans="1:6" ht="51" x14ac:dyDescent="0.2">
      <c r="A2329" s="86" t="s">
        <v>17290</v>
      </c>
      <c r="B2329" s="85" t="s">
        <v>17288</v>
      </c>
      <c r="C2329" s="87" t="s">
        <v>149</v>
      </c>
      <c r="D2329" s="84" t="s">
        <v>17184</v>
      </c>
      <c r="E2329" s="86">
        <v>30000</v>
      </c>
      <c r="F2329" s="85" t="s">
        <v>17289</v>
      </c>
    </row>
    <row r="2330" spans="1:6" ht="51" x14ac:dyDescent="0.2">
      <c r="A2330" s="86" t="s">
        <v>17292</v>
      </c>
      <c r="B2330" s="85" t="s">
        <v>17291</v>
      </c>
      <c r="C2330" s="87" t="s">
        <v>149</v>
      </c>
      <c r="D2330" s="84" t="s">
        <v>17184</v>
      </c>
      <c r="E2330" s="86">
        <v>28800</v>
      </c>
      <c r="F2330" s="85" t="s">
        <v>17289</v>
      </c>
    </row>
    <row r="2331" spans="1:6" ht="51" x14ac:dyDescent="0.2">
      <c r="A2331" s="86" t="s">
        <v>17294</v>
      </c>
      <c r="B2331" s="85" t="s">
        <v>17293</v>
      </c>
      <c r="C2331" s="87" t="s">
        <v>149</v>
      </c>
      <c r="D2331" s="84" t="s">
        <v>17184</v>
      </c>
      <c r="E2331" s="86">
        <v>28200</v>
      </c>
      <c r="F2331" s="85" t="s">
        <v>17289</v>
      </c>
    </row>
    <row r="2332" spans="1:6" ht="51" x14ac:dyDescent="0.2">
      <c r="A2332" s="86" t="s">
        <v>17296</v>
      </c>
      <c r="B2332" s="85" t="s">
        <v>17295</v>
      </c>
      <c r="C2332" s="87" t="s">
        <v>149</v>
      </c>
      <c r="D2332" s="84" t="s">
        <v>17184</v>
      </c>
      <c r="E2332" s="86">
        <v>27300</v>
      </c>
      <c r="F2332" s="85" t="s">
        <v>17289</v>
      </c>
    </row>
    <row r="2333" spans="1:6" ht="51" x14ac:dyDescent="0.2">
      <c r="A2333" s="86" t="s">
        <v>17298</v>
      </c>
      <c r="B2333" s="85" t="s">
        <v>17297</v>
      </c>
      <c r="C2333" s="87" t="s">
        <v>149</v>
      </c>
      <c r="D2333" s="84" t="s">
        <v>17184</v>
      </c>
      <c r="E2333" s="86">
        <v>26400</v>
      </c>
      <c r="F2333" s="85" t="s">
        <v>17289</v>
      </c>
    </row>
    <row r="2334" spans="1:6" ht="38.25" x14ac:dyDescent="0.2">
      <c r="A2334" s="86" t="s">
        <v>17300</v>
      </c>
      <c r="B2334" s="85" t="s">
        <v>17299</v>
      </c>
      <c r="C2334" s="87" t="s">
        <v>151</v>
      </c>
      <c r="D2334" s="84" t="s">
        <v>17184</v>
      </c>
      <c r="E2334" s="86">
        <v>7500</v>
      </c>
      <c r="F2334" s="85" t="s">
        <v>14527</v>
      </c>
    </row>
    <row r="2335" spans="1:6" ht="38.25" x14ac:dyDescent="0.2">
      <c r="A2335" s="86" t="s">
        <v>17302</v>
      </c>
      <c r="B2335" s="85" t="s">
        <v>17301</v>
      </c>
      <c r="C2335" s="87" t="s">
        <v>151</v>
      </c>
      <c r="D2335" s="84" t="s">
        <v>17184</v>
      </c>
      <c r="E2335" s="86">
        <v>19800</v>
      </c>
      <c r="F2335" s="85" t="s">
        <v>14527</v>
      </c>
    </row>
    <row r="2336" spans="1:6" ht="76.5" x14ac:dyDescent="0.2">
      <c r="A2336" s="86" t="s">
        <v>17304</v>
      </c>
      <c r="B2336" s="85" t="s">
        <v>17303</v>
      </c>
      <c r="C2336" s="87" t="s">
        <v>149</v>
      </c>
      <c r="D2336" s="84" t="s">
        <v>17184</v>
      </c>
      <c r="E2336" s="86">
        <v>10000</v>
      </c>
      <c r="F2336" s="85" t="s">
        <v>17186</v>
      </c>
    </row>
    <row r="2337" spans="1:6" ht="51" x14ac:dyDescent="0.2">
      <c r="A2337" s="86" t="s">
        <v>17306</v>
      </c>
      <c r="B2337" s="85" t="s">
        <v>17305</v>
      </c>
      <c r="C2337" s="87" t="s">
        <v>149</v>
      </c>
      <c r="D2337" s="84" t="s">
        <v>17184</v>
      </c>
      <c r="E2337" s="86">
        <v>10000</v>
      </c>
      <c r="F2337" s="85" t="s">
        <v>17189</v>
      </c>
    </row>
    <row r="2338" spans="1:6" ht="63.75" x14ac:dyDescent="0.2">
      <c r="A2338" s="86" t="s">
        <v>17310</v>
      </c>
      <c r="B2338" s="85" t="s">
        <v>17308</v>
      </c>
      <c r="C2338" s="87" t="s">
        <v>149</v>
      </c>
      <c r="D2338" s="84" t="s">
        <v>17307</v>
      </c>
      <c r="E2338" s="86">
        <v>900</v>
      </c>
      <c r="F2338" s="85" t="s">
        <v>17309</v>
      </c>
    </row>
    <row r="2339" spans="1:6" ht="38.25" x14ac:dyDescent="0.2">
      <c r="A2339" s="86" t="s">
        <v>17312</v>
      </c>
      <c r="B2339" s="85" t="s">
        <v>17311</v>
      </c>
      <c r="C2339" s="87" t="s">
        <v>151</v>
      </c>
      <c r="D2339" s="84" t="s">
        <v>17307</v>
      </c>
      <c r="E2339" s="86">
        <v>189</v>
      </c>
      <c r="F2339" s="85" t="s">
        <v>14567</v>
      </c>
    </row>
    <row r="2340" spans="1:6" ht="38.25" x14ac:dyDescent="0.2">
      <c r="A2340" s="86" t="s">
        <v>17314</v>
      </c>
      <c r="B2340" s="85" t="s">
        <v>17313</v>
      </c>
      <c r="C2340" s="87" t="s">
        <v>151</v>
      </c>
      <c r="D2340" s="84" t="s">
        <v>17307</v>
      </c>
      <c r="E2340" s="86">
        <v>498.96</v>
      </c>
      <c r="F2340" s="85" t="s">
        <v>14567</v>
      </c>
    </row>
    <row r="2341" spans="1:6" ht="38.25" x14ac:dyDescent="0.2">
      <c r="A2341" s="86" t="s">
        <v>17316</v>
      </c>
      <c r="B2341" s="85" t="s">
        <v>17315</v>
      </c>
      <c r="C2341" s="87" t="s">
        <v>151</v>
      </c>
      <c r="D2341" s="84" t="s">
        <v>17307</v>
      </c>
      <c r="E2341" s="86">
        <v>375</v>
      </c>
      <c r="F2341" s="85" t="s">
        <v>14527</v>
      </c>
    </row>
    <row r="2342" spans="1:6" ht="38.25" x14ac:dyDescent="0.2">
      <c r="A2342" s="86" t="s">
        <v>17318</v>
      </c>
      <c r="B2342" s="85" t="s">
        <v>17317</v>
      </c>
      <c r="C2342" s="87" t="s">
        <v>151</v>
      </c>
      <c r="D2342" s="84" t="s">
        <v>17307</v>
      </c>
      <c r="E2342" s="86">
        <v>990</v>
      </c>
      <c r="F2342" s="85" t="s">
        <v>14527</v>
      </c>
    </row>
    <row r="2343" spans="1:6" ht="38.25" x14ac:dyDescent="0.2">
      <c r="A2343" s="86" t="s">
        <v>17321</v>
      </c>
      <c r="B2343" s="85" t="s">
        <v>17319</v>
      </c>
      <c r="C2343" s="87" t="s">
        <v>149</v>
      </c>
      <c r="D2343" s="84" t="s">
        <v>17307</v>
      </c>
      <c r="E2343" s="86">
        <v>1500</v>
      </c>
      <c r="F2343" s="85" t="s">
        <v>17320</v>
      </c>
    </row>
    <row r="2344" spans="1:6" ht="38.25" x14ac:dyDescent="0.2">
      <c r="A2344" s="86" t="s">
        <v>17323</v>
      </c>
      <c r="B2344" s="85" t="s">
        <v>17322</v>
      </c>
      <c r="C2344" s="87" t="s">
        <v>149</v>
      </c>
      <c r="D2344" s="84" t="s">
        <v>17307</v>
      </c>
      <c r="E2344" s="86">
        <v>1440</v>
      </c>
      <c r="F2344" s="85" t="s">
        <v>17320</v>
      </c>
    </row>
    <row r="2345" spans="1:6" ht="38.25" x14ac:dyDescent="0.2">
      <c r="A2345" s="86" t="s">
        <v>17325</v>
      </c>
      <c r="B2345" s="85" t="s">
        <v>17324</v>
      </c>
      <c r="C2345" s="87" t="s">
        <v>149</v>
      </c>
      <c r="D2345" s="84" t="s">
        <v>17307</v>
      </c>
      <c r="E2345" s="86">
        <v>1410</v>
      </c>
      <c r="F2345" s="85" t="s">
        <v>17320</v>
      </c>
    </row>
    <row r="2346" spans="1:6" ht="38.25" x14ac:dyDescent="0.2">
      <c r="A2346" s="86" t="s">
        <v>17327</v>
      </c>
      <c r="B2346" s="85" t="s">
        <v>17326</v>
      </c>
      <c r="C2346" s="87" t="s">
        <v>149</v>
      </c>
      <c r="D2346" s="84" t="s">
        <v>17307</v>
      </c>
      <c r="E2346" s="86">
        <v>1365</v>
      </c>
      <c r="F2346" s="85" t="s">
        <v>17320</v>
      </c>
    </row>
    <row r="2347" spans="1:6" ht="38.25" x14ac:dyDescent="0.2">
      <c r="A2347" s="86" t="s">
        <v>17329</v>
      </c>
      <c r="B2347" s="85" t="s">
        <v>17328</v>
      </c>
      <c r="C2347" s="87" t="s">
        <v>149</v>
      </c>
      <c r="D2347" s="84" t="s">
        <v>17307</v>
      </c>
      <c r="E2347" s="86">
        <v>1320</v>
      </c>
      <c r="F2347" s="85" t="s">
        <v>17320</v>
      </c>
    </row>
    <row r="2348" spans="1:6" ht="25.5" x14ac:dyDescent="0.2">
      <c r="A2348" s="86" t="s">
        <v>17331</v>
      </c>
      <c r="B2348" s="85" t="s">
        <v>17330</v>
      </c>
      <c r="C2348" s="87" t="s">
        <v>151</v>
      </c>
      <c r="D2348" s="84" t="s">
        <v>17307</v>
      </c>
      <c r="E2348" s="86">
        <v>315</v>
      </c>
      <c r="F2348" s="85" t="s">
        <v>14567</v>
      </c>
    </row>
    <row r="2349" spans="1:6" ht="25.5" x14ac:dyDescent="0.2">
      <c r="A2349" s="86" t="s">
        <v>17333</v>
      </c>
      <c r="B2349" s="85" t="s">
        <v>17332</v>
      </c>
      <c r="C2349" s="87" t="s">
        <v>151</v>
      </c>
      <c r="D2349" s="84" t="s">
        <v>17307</v>
      </c>
      <c r="E2349" s="86">
        <v>831.6</v>
      </c>
      <c r="F2349" s="85" t="s">
        <v>14567</v>
      </c>
    </row>
    <row r="2350" spans="1:6" ht="25.5" x14ac:dyDescent="0.2">
      <c r="A2350" s="86" t="s">
        <v>17335</v>
      </c>
      <c r="B2350" s="85" t="s">
        <v>17334</v>
      </c>
      <c r="C2350" s="87" t="s">
        <v>151</v>
      </c>
      <c r="D2350" s="84" t="s">
        <v>17307</v>
      </c>
      <c r="E2350" s="86">
        <v>375</v>
      </c>
      <c r="F2350" s="85" t="s">
        <v>14527</v>
      </c>
    </row>
    <row r="2351" spans="1:6" ht="25.5" x14ac:dyDescent="0.2">
      <c r="A2351" s="86" t="s">
        <v>17337</v>
      </c>
      <c r="B2351" s="85" t="s">
        <v>17336</v>
      </c>
      <c r="C2351" s="87" t="s">
        <v>151</v>
      </c>
      <c r="D2351" s="84" t="s">
        <v>17307</v>
      </c>
      <c r="E2351" s="86">
        <v>990</v>
      </c>
      <c r="F2351" s="85" t="s">
        <v>14527</v>
      </c>
    </row>
    <row r="2352" spans="1:6" ht="63.75" x14ac:dyDescent="0.2">
      <c r="A2352" s="86" t="s">
        <v>17340</v>
      </c>
      <c r="B2352" s="85" t="s">
        <v>17338</v>
      </c>
      <c r="C2352" s="87" t="s">
        <v>149</v>
      </c>
      <c r="D2352" s="84" t="s">
        <v>17307</v>
      </c>
      <c r="E2352" s="86">
        <v>9000</v>
      </c>
      <c r="F2352" s="85" t="s">
        <v>17339</v>
      </c>
    </row>
    <row r="2353" spans="1:6" ht="38.25" x14ac:dyDescent="0.2">
      <c r="A2353" s="86" t="s">
        <v>17342</v>
      </c>
      <c r="B2353" s="85" t="s">
        <v>17341</v>
      </c>
      <c r="C2353" s="87" t="s">
        <v>151</v>
      </c>
      <c r="D2353" s="84" t="s">
        <v>17307</v>
      </c>
      <c r="E2353" s="86">
        <v>1890</v>
      </c>
      <c r="F2353" s="85" t="s">
        <v>14567</v>
      </c>
    </row>
    <row r="2354" spans="1:6" ht="38.25" x14ac:dyDescent="0.2">
      <c r="A2354" s="86" t="s">
        <v>17344</v>
      </c>
      <c r="B2354" s="85" t="s">
        <v>17343</v>
      </c>
      <c r="C2354" s="87" t="s">
        <v>151</v>
      </c>
      <c r="D2354" s="84" t="s">
        <v>17307</v>
      </c>
      <c r="E2354" s="86">
        <v>4989.6000000000004</v>
      </c>
      <c r="F2354" s="85" t="s">
        <v>14567</v>
      </c>
    </row>
    <row r="2355" spans="1:6" ht="38.25" x14ac:dyDescent="0.2">
      <c r="A2355" s="86" t="s">
        <v>17346</v>
      </c>
      <c r="B2355" s="85" t="s">
        <v>17345</v>
      </c>
      <c r="C2355" s="87" t="s">
        <v>151</v>
      </c>
      <c r="D2355" s="84" t="s">
        <v>17307</v>
      </c>
      <c r="E2355" s="86">
        <v>3750</v>
      </c>
      <c r="F2355" s="85" t="s">
        <v>14527</v>
      </c>
    </row>
    <row r="2356" spans="1:6" ht="38.25" x14ac:dyDescent="0.2">
      <c r="A2356" s="86" t="s">
        <v>17348</v>
      </c>
      <c r="B2356" s="85" t="s">
        <v>17347</v>
      </c>
      <c r="C2356" s="87" t="s">
        <v>151</v>
      </c>
      <c r="D2356" s="84" t="s">
        <v>17307</v>
      </c>
      <c r="E2356" s="86">
        <v>9900</v>
      </c>
      <c r="F2356" s="85" t="s">
        <v>14527</v>
      </c>
    </row>
    <row r="2357" spans="1:6" ht="38.25" x14ac:dyDescent="0.2">
      <c r="A2357" s="86" t="s">
        <v>17351</v>
      </c>
      <c r="B2357" s="85" t="s">
        <v>17349</v>
      </c>
      <c r="C2357" s="87" t="s">
        <v>149</v>
      </c>
      <c r="D2357" s="84" t="s">
        <v>17307</v>
      </c>
      <c r="E2357" s="86">
        <v>15000</v>
      </c>
      <c r="F2357" s="85" t="s">
        <v>17350</v>
      </c>
    </row>
    <row r="2358" spans="1:6" ht="38.25" x14ac:dyDescent="0.2">
      <c r="A2358" s="86" t="s">
        <v>17353</v>
      </c>
      <c r="B2358" s="85" t="s">
        <v>17352</v>
      </c>
      <c r="C2358" s="87" t="s">
        <v>149</v>
      </c>
      <c r="D2358" s="84" t="s">
        <v>17307</v>
      </c>
      <c r="E2358" s="86">
        <v>14400</v>
      </c>
      <c r="F2358" s="85" t="s">
        <v>17350</v>
      </c>
    </row>
    <row r="2359" spans="1:6" ht="38.25" x14ac:dyDescent="0.2">
      <c r="A2359" s="86" t="s">
        <v>17355</v>
      </c>
      <c r="B2359" s="85" t="s">
        <v>17354</v>
      </c>
      <c r="C2359" s="87" t="s">
        <v>149</v>
      </c>
      <c r="D2359" s="84" t="s">
        <v>17307</v>
      </c>
      <c r="E2359" s="86">
        <v>14100</v>
      </c>
      <c r="F2359" s="85" t="s">
        <v>17350</v>
      </c>
    </row>
    <row r="2360" spans="1:6" ht="38.25" x14ac:dyDescent="0.2">
      <c r="A2360" s="86" t="s">
        <v>17357</v>
      </c>
      <c r="B2360" s="85" t="s">
        <v>17356</v>
      </c>
      <c r="C2360" s="87" t="s">
        <v>149</v>
      </c>
      <c r="D2360" s="84" t="s">
        <v>17307</v>
      </c>
      <c r="E2360" s="86">
        <v>13650</v>
      </c>
      <c r="F2360" s="85" t="s">
        <v>17350</v>
      </c>
    </row>
    <row r="2361" spans="1:6" ht="38.25" x14ac:dyDescent="0.2">
      <c r="A2361" s="86" t="s">
        <v>17359</v>
      </c>
      <c r="B2361" s="85" t="s">
        <v>17358</v>
      </c>
      <c r="C2361" s="87" t="s">
        <v>149</v>
      </c>
      <c r="D2361" s="84" t="s">
        <v>17307</v>
      </c>
      <c r="E2361" s="86">
        <v>13200</v>
      </c>
      <c r="F2361" s="85" t="s">
        <v>17350</v>
      </c>
    </row>
    <row r="2362" spans="1:6" ht="25.5" x14ac:dyDescent="0.2">
      <c r="A2362" s="86" t="s">
        <v>17361</v>
      </c>
      <c r="B2362" s="85" t="s">
        <v>17360</v>
      </c>
      <c r="C2362" s="87" t="s">
        <v>151</v>
      </c>
      <c r="D2362" s="84" t="s">
        <v>17307</v>
      </c>
      <c r="E2362" s="86">
        <v>3150</v>
      </c>
      <c r="F2362" s="85" t="s">
        <v>14567</v>
      </c>
    </row>
    <row r="2363" spans="1:6" ht="25.5" x14ac:dyDescent="0.2">
      <c r="A2363" s="86" t="s">
        <v>17363</v>
      </c>
      <c r="B2363" s="85" t="s">
        <v>17362</v>
      </c>
      <c r="C2363" s="87" t="s">
        <v>151</v>
      </c>
      <c r="D2363" s="84" t="s">
        <v>17307</v>
      </c>
      <c r="E2363" s="86">
        <v>8316</v>
      </c>
      <c r="F2363" s="85" t="s">
        <v>14567</v>
      </c>
    </row>
    <row r="2364" spans="1:6" ht="25.5" x14ac:dyDescent="0.2">
      <c r="A2364" s="86" t="s">
        <v>17365</v>
      </c>
      <c r="B2364" s="85" t="s">
        <v>17364</v>
      </c>
      <c r="C2364" s="87" t="s">
        <v>151</v>
      </c>
      <c r="D2364" s="84" t="s">
        <v>17307</v>
      </c>
      <c r="E2364" s="86">
        <v>3750</v>
      </c>
      <c r="F2364" s="85" t="s">
        <v>14527</v>
      </c>
    </row>
    <row r="2365" spans="1:6" ht="25.5" x14ac:dyDescent="0.2">
      <c r="A2365" s="86" t="s">
        <v>17367</v>
      </c>
      <c r="B2365" s="85" t="s">
        <v>17366</v>
      </c>
      <c r="C2365" s="87" t="s">
        <v>151</v>
      </c>
      <c r="D2365" s="84" t="s">
        <v>17307</v>
      </c>
      <c r="E2365" s="86">
        <v>9900</v>
      </c>
      <c r="F2365" s="85" t="s">
        <v>14527</v>
      </c>
    </row>
    <row r="2366" spans="1:6" ht="38.25" x14ac:dyDescent="0.2">
      <c r="A2366" s="86" t="s">
        <v>17371</v>
      </c>
      <c r="B2366" s="85" t="s">
        <v>17369</v>
      </c>
      <c r="C2366" s="87" t="s">
        <v>150</v>
      </c>
      <c r="D2366" s="84" t="s">
        <v>17368</v>
      </c>
      <c r="E2366" s="86">
        <v>100</v>
      </c>
      <c r="F2366" s="85" t="s">
        <v>17370</v>
      </c>
    </row>
    <row r="2367" spans="1:6" ht="38.25" x14ac:dyDescent="0.2">
      <c r="A2367" s="86" t="s">
        <v>17373</v>
      </c>
      <c r="B2367" s="85" t="s">
        <v>17372</v>
      </c>
      <c r="C2367" s="87" t="s">
        <v>150</v>
      </c>
      <c r="D2367" s="84" t="s">
        <v>17368</v>
      </c>
      <c r="E2367" s="86">
        <v>78</v>
      </c>
      <c r="F2367" s="85" t="s">
        <v>17370</v>
      </c>
    </row>
    <row r="2368" spans="1:6" ht="38.25" x14ac:dyDescent="0.2">
      <c r="A2368" s="86" t="s">
        <v>17375</v>
      </c>
      <c r="B2368" s="85" t="s">
        <v>17374</v>
      </c>
      <c r="C2368" s="87" t="s">
        <v>150</v>
      </c>
      <c r="D2368" s="84" t="s">
        <v>17368</v>
      </c>
      <c r="E2368" s="86">
        <v>86</v>
      </c>
      <c r="F2368" s="85" t="s">
        <v>17370</v>
      </c>
    </row>
    <row r="2369" spans="1:6" ht="38.25" x14ac:dyDescent="0.2">
      <c r="A2369" s="86" t="s">
        <v>17377</v>
      </c>
      <c r="B2369" s="85" t="s">
        <v>17376</v>
      </c>
      <c r="C2369" s="87" t="s">
        <v>150</v>
      </c>
      <c r="D2369" s="84" t="s">
        <v>17368</v>
      </c>
      <c r="E2369" s="86">
        <v>84</v>
      </c>
      <c r="F2369" s="85" t="s">
        <v>17370</v>
      </c>
    </row>
    <row r="2370" spans="1:6" ht="38.25" x14ac:dyDescent="0.2">
      <c r="A2370" s="86" t="s">
        <v>17379</v>
      </c>
      <c r="B2370" s="85" t="s">
        <v>17378</v>
      </c>
      <c r="C2370" s="87" t="s">
        <v>150</v>
      </c>
      <c r="D2370" s="84" t="s">
        <v>17368</v>
      </c>
      <c r="E2370" s="86">
        <v>81</v>
      </c>
      <c r="F2370" s="85" t="s">
        <v>17370</v>
      </c>
    </row>
    <row r="2371" spans="1:6" ht="51" x14ac:dyDescent="0.2">
      <c r="A2371" s="86" t="s">
        <v>17382</v>
      </c>
      <c r="B2371" s="85" t="s">
        <v>17380</v>
      </c>
      <c r="C2371" s="87" t="s">
        <v>150</v>
      </c>
      <c r="D2371" s="84" t="s">
        <v>17368</v>
      </c>
      <c r="E2371" s="86">
        <v>100</v>
      </c>
      <c r="F2371" s="85" t="s">
        <v>17381</v>
      </c>
    </row>
    <row r="2372" spans="1:6" ht="51" x14ac:dyDescent="0.2">
      <c r="A2372" s="86" t="s">
        <v>17384</v>
      </c>
      <c r="B2372" s="85" t="s">
        <v>17383</v>
      </c>
      <c r="C2372" s="87" t="s">
        <v>150</v>
      </c>
      <c r="D2372" s="84" t="s">
        <v>17368</v>
      </c>
      <c r="E2372" s="86">
        <v>78</v>
      </c>
      <c r="F2372" s="85" t="s">
        <v>17381</v>
      </c>
    </row>
    <row r="2373" spans="1:6" ht="51" x14ac:dyDescent="0.2">
      <c r="A2373" s="86" t="s">
        <v>17386</v>
      </c>
      <c r="B2373" s="85" t="s">
        <v>17385</v>
      </c>
      <c r="C2373" s="87" t="s">
        <v>150</v>
      </c>
      <c r="D2373" s="84" t="s">
        <v>17368</v>
      </c>
      <c r="E2373" s="86">
        <v>86</v>
      </c>
      <c r="F2373" s="85" t="s">
        <v>17381</v>
      </c>
    </row>
    <row r="2374" spans="1:6" ht="51" x14ac:dyDescent="0.2">
      <c r="A2374" s="86" t="s">
        <v>17388</v>
      </c>
      <c r="B2374" s="85" t="s">
        <v>17387</v>
      </c>
      <c r="C2374" s="87" t="s">
        <v>150</v>
      </c>
      <c r="D2374" s="84" t="s">
        <v>17368</v>
      </c>
      <c r="E2374" s="86">
        <v>84</v>
      </c>
      <c r="F2374" s="85" t="s">
        <v>17381</v>
      </c>
    </row>
    <row r="2375" spans="1:6" ht="51" x14ac:dyDescent="0.2">
      <c r="A2375" s="86" t="s">
        <v>17390</v>
      </c>
      <c r="B2375" s="85" t="s">
        <v>17389</v>
      </c>
      <c r="C2375" s="87" t="s">
        <v>150</v>
      </c>
      <c r="D2375" s="84" t="s">
        <v>17368</v>
      </c>
      <c r="E2375" s="86">
        <v>81</v>
      </c>
      <c r="F2375" s="85" t="s">
        <v>17381</v>
      </c>
    </row>
    <row r="2376" spans="1:6" ht="102" x14ac:dyDescent="0.2">
      <c r="A2376" s="86" t="s">
        <v>17394</v>
      </c>
      <c r="B2376" s="85" t="s">
        <v>17392</v>
      </c>
      <c r="C2376" s="87" t="s">
        <v>149</v>
      </c>
      <c r="D2376" s="84" t="s">
        <v>17391</v>
      </c>
      <c r="E2376" s="86">
        <v>1584</v>
      </c>
      <c r="F2376" s="85" t="s">
        <v>17393</v>
      </c>
    </row>
    <row r="2377" spans="1:6" ht="76.5" x14ac:dyDescent="0.2">
      <c r="A2377" s="86" t="s">
        <v>17397</v>
      </c>
      <c r="B2377" s="85" t="s">
        <v>17395</v>
      </c>
      <c r="C2377" s="87" t="s">
        <v>149</v>
      </c>
      <c r="D2377" s="84" t="s">
        <v>17391</v>
      </c>
      <c r="E2377" s="86">
        <v>2640</v>
      </c>
      <c r="F2377" s="85" t="s">
        <v>17396</v>
      </c>
    </row>
    <row r="2378" spans="1:6" ht="102" x14ac:dyDescent="0.2">
      <c r="A2378" s="86" t="s">
        <v>17400</v>
      </c>
      <c r="B2378" s="85" t="s">
        <v>17398</v>
      </c>
      <c r="C2378" s="87" t="s">
        <v>149</v>
      </c>
      <c r="D2378" s="84" t="s">
        <v>17391</v>
      </c>
      <c r="E2378" s="86">
        <v>1346</v>
      </c>
      <c r="F2378" s="85" t="s">
        <v>17399</v>
      </c>
    </row>
    <row r="2379" spans="1:6" ht="76.5" x14ac:dyDescent="0.2">
      <c r="A2379" s="86" t="s">
        <v>17403</v>
      </c>
      <c r="B2379" s="85" t="s">
        <v>17401</v>
      </c>
      <c r="C2379" s="87" t="s">
        <v>149</v>
      </c>
      <c r="D2379" s="84" t="s">
        <v>17391</v>
      </c>
      <c r="E2379" s="86">
        <v>2244</v>
      </c>
      <c r="F2379" s="85" t="s">
        <v>17402</v>
      </c>
    </row>
    <row r="2380" spans="1:6" ht="102" x14ac:dyDescent="0.2">
      <c r="A2380" s="86" t="s">
        <v>17406</v>
      </c>
      <c r="B2380" s="85" t="s">
        <v>17404</v>
      </c>
      <c r="C2380" s="87" t="s">
        <v>149</v>
      </c>
      <c r="D2380" s="84" t="s">
        <v>17391</v>
      </c>
      <c r="E2380" s="86">
        <v>1030</v>
      </c>
      <c r="F2380" s="85" t="s">
        <v>17405</v>
      </c>
    </row>
    <row r="2381" spans="1:6" ht="76.5" x14ac:dyDescent="0.2">
      <c r="A2381" s="86" t="s">
        <v>17409</v>
      </c>
      <c r="B2381" s="85" t="s">
        <v>17407</v>
      </c>
      <c r="C2381" s="87" t="s">
        <v>149</v>
      </c>
      <c r="D2381" s="84" t="s">
        <v>17391</v>
      </c>
      <c r="E2381" s="86">
        <v>1716</v>
      </c>
      <c r="F2381" s="85" t="s">
        <v>17408</v>
      </c>
    </row>
    <row r="2382" spans="1:6" ht="127.5" x14ac:dyDescent="0.2">
      <c r="A2382" s="86" t="s">
        <v>17412</v>
      </c>
      <c r="B2382" s="85" t="s">
        <v>17410</v>
      </c>
      <c r="C2382" s="87" t="s">
        <v>149</v>
      </c>
      <c r="D2382" s="84" t="s">
        <v>17391</v>
      </c>
      <c r="E2382" s="86">
        <v>792</v>
      </c>
      <c r="F2382" s="85" t="s">
        <v>17411</v>
      </c>
    </row>
    <row r="2383" spans="1:6" ht="89.25" x14ac:dyDescent="0.2">
      <c r="A2383" s="86" t="s">
        <v>17415</v>
      </c>
      <c r="B2383" s="85" t="s">
        <v>17413</v>
      </c>
      <c r="C2383" s="87" t="s">
        <v>149</v>
      </c>
      <c r="D2383" s="84" t="s">
        <v>17391</v>
      </c>
      <c r="E2383" s="86">
        <v>1320</v>
      </c>
      <c r="F2383" s="85" t="s">
        <v>17414</v>
      </c>
    </row>
    <row r="2384" spans="1:6" ht="102" x14ac:dyDescent="0.2">
      <c r="A2384" s="86" t="s">
        <v>17418</v>
      </c>
      <c r="B2384" s="85" t="s">
        <v>17416</v>
      </c>
      <c r="C2384" s="87" t="s">
        <v>149</v>
      </c>
      <c r="D2384" s="84" t="s">
        <v>17391</v>
      </c>
      <c r="E2384" s="86">
        <v>1584</v>
      </c>
      <c r="F2384" s="85" t="s">
        <v>17417</v>
      </c>
    </row>
    <row r="2385" spans="1:6" ht="76.5" x14ac:dyDescent="0.2">
      <c r="A2385" s="86" t="s">
        <v>17421</v>
      </c>
      <c r="B2385" s="85" t="s">
        <v>17419</v>
      </c>
      <c r="C2385" s="87" t="s">
        <v>149</v>
      </c>
      <c r="D2385" s="84" t="s">
        <v>17391</v>
      </c>
      <c r="E2385" s="86">
        <v>2640</v>
      </c>
      <c r="F2385" s="85" t="s">
        <v>17420</v>
      </c>
    </row>
    <row r="2386" spans="1:6" ht="114.75" x14ac:dyDescent="0.2">
      <c r="A2386" s="86" t="s">
        <v>17424</v>
      </c>
      <c r="B2386" s="85" t="s">
        <v>17422</v>
      </c>
      <c r="C2386" s="87" t="s">
        <v>149</v>
      </c>
      <c r="D2386" s="84" t="s">
        <v>17391</v>
      </c>
      <c r="E2386" s="86">
        <v>1346</v>
      </c>
      <c r="F2386" s="85" t="s">
        <v>17423</v>
      </c>
    </row>
    <row r="2387" spans="1:6" ht="76.5" x14ac:dyDescent="0.2">
      <c r="A2387" s="86" t="s">
        <v>17427</v>
      </c>
      <c r="B2387" s="85" t="s">
        <v>17425</v>
      </c>
      <c r="C2387" s="87" t="s">
        <v>149</v>
      </c>
      <c r="D2387" s="84" t="s">
        <v>17391</v>
      </c>
      <c r="E2387" s="86">
        <v>2244</v>
      </c>
      <c r="F2387" s="85" t="s">
        <v>17426</v>
      </c>
    </row>
    <row r="2388" spans="1:6" ht="114.75" x14ac:dyDescent="0.2">
      <c r="A2388" s="86" t="s">
        <v>17430</v>
      </c>
      <c r="B2388" s="85" t="s">
        <v>17428</v>
      </c>
      <c r="C2388" s="87" t="s">
        <v>149</v>
      </c>
      <c r="D2388" s="84" t="s">
        <v>17391</v>
      </c>
      <c r="E2388" s="86">
        <v>1030</v>
      </c>
      <c r="F2388" s="85" t="s">
        <v>17429</v>
      </c>
    </row>
    <row r="2389" spans="1:6" ht="76.5" x14ac:dyDescent="0.2">
      <c r="A2389" s="86" t="s">
        <v>17433</v>
      </c>
      <c r="B2389" s="85" t="s">
        <v>17431</v>
      </c>
      <c r="C2389" s="87" t="s">
        <v>149</v>
      </c>
      <c r="D2389" s="84" t="s">
        <v>17391</v>
      </c>
      <c r="E2389" s="86">
        <v>1716</v>
      </c>
      <c r="F2389" s="85" t="s">
        <v>17432</v>
      </c>
    </row>
    <row r="2390" spans="1:6" ht="140.25" x14ac:dyDescent="0.2">
      <c r="A2390" s="86" t="s">
        <v>17436</v>
      </c>
      <c r="B2390" s="85" t="s">
        <v>17434</v>
      </c>
      <c r="C2390" s="87" t="s">
        <v>149</v>
      </c>
      <c r="D2390" s="84" t="s">
        <v>17391</v>
      </c>
      <c r="E2390" s="86">
        <v>792</v>
      </c>
      <c r="F2390" s="85" t="s">
        <v>17435</v>
      </c>
    </row>
    <row r="2391" spans="1:6" ht="102" x14ac:dyDescent="0.2">
      <c r="A2391" s="86" t="s">
        <v>17439</v>
      </c>
      <c r="B2391" s="85" t="s">
        <v>17437</v>
      </c>
      <c r="C2391" s="87" t="s">
        <v>149</v>
      </c>
      <c r="D2391" s="84" t="s">
        <v>17391</v>
      </c>
      <c r="E2391" s="86">
        <v>1320</v>
      </c>
      <c r="F2391" s="85" t="s">
        <v>17438</v>
      </c>
    </row>
    <row r="2392" spans="1:6" ht="102" x14ac:dyDescent="0.2">
      <c r="A2392" s="86" t="s">
        <v>17442</v>
      </c>
      <c r="B2392" s="85" t="s">
        <v>17440</v>
      </c>
      <c r="C2392" s="87" t="s">
        <v>149</v>
      </c>
      <c r="D2392" s="84" t="s">
        <v>17391</v>
      </c>
      <c r="E2392" s="86">
        <v>576</v>
      </c>
      <c r="F2392" s="85" t="s">
        <v>17441</v>
      </c>
    </row>
    <row r="2393" spans="1:6" ht="76.5" x14ac:dyDescent="0.2">
      <c r="A2393" s="86" t="s">
        <v>17445</v>
      </c>
      <c r="B2393" s="85" t="s">
        <v>17443</v>
      </c>
      <c r="C2393" s="87" t="s">
        <v>149</v>
      </c>
      <c r="D2393" s="84" t="s">
        <v>17391</v>
      </c>
      <c r="E2393" s="86">
        <v>960</v>
      </c>
      <c r="F2393" s="85" t="s">
        <v>17444</v>
      </c>
    </row>
    <row r="2394" spans="1:6" ht="114.75" x14ac:dyDescent="0.2">
      <c r="A2394" s="86" t="s">
        <v>17448</v>
      </c>
      <c r="B2394" s="85" t="s">
        <v>17446</v>
      </c>
      <c r="C2394" s="87" t="s">
        <v>149</v>
      </c>
      <c r="D2394" s="84" t="s">
        <v>17391</v>
      </c>
      <c r="E2394" s="86">
        <v>490</v>
      </c>
      <c r="F2394" s="85" t="s">
        <v>17447</v>
      </c>
    </row>
    <row r="2395" spans="1:6" ht="76.5" x14ac:dyDescent="0.2">
      <c r="A2395" s="86" t="s">
        <v>17451</v>
      </c>
      <c r="B2395" s="85" t="s">
        <v>17449</v>
      </c>
      <c r="C2395" s="87" t="s">
        <v>149</v>
      </c>
      <c r="D2395" s="84" t="s">
        <v>17391</v>
      </c>
      <c r="E2395" s="86">
        <v>816</v>
      </c>
      <c r="F2395" s="85" t="s">
        <v>17450</v>
      </c>
    </row>
    <row r="2396" spans="1:6" ht="114.75" x14ac:dyDescent="0.2">
      <c r="A2396" s="86" t="s">
        <v>17454</v>
      </c>
      <c r="B2396" s="85" t="s">
        <v>17452</v>
      </c>
      <c r="C2396" s="87" t="s">
        <v>149</v>
      </c>
      <c r="D2396" s="84" t="s">
        <v>17391</v>
      </c>
      <c r="E2396" s="86">
        <v>374</v>
      </c>
      <c r="F2396" s="85" t="s">
        <v>17453</v>
      </c>
    </row>
    <row r="2397" spans="1:6" ht="76.5" x14ac:dyDescent="0.2">
      <c r="A2397" s="86" t="s">
        <v>17457</v>
      </c>
      <c r="B2397" s="85" t="s">
        <v>17455</v>
      </c>
      <c r="C2397" s="87" t="s">
        <v>149</v>
      </c>
      <c r="D2397" s="84" t="s">
        <v>17391</v>
      </c>
      <c r="E2397" s="86">
        <v>624</v>
      </c>
      <c r="F2397" s="85" t="s">
        <v>17456</v>
      </c>
    </row>
    <row r="2398" spans="1:6" ht="140.25" x14ac:dyDescent="0.2">
      <c r="A2398" s="86" t="s">
        <v>17460</v>
      </c>
      <c r="B2398" s="85" t="s">
        <v>17458</v>
      </c>
      <c r="C2398" s="87" t="s">
        <v>149</v>
      </c>
      <c r="D2398" s="84" t="s">
        <v>17391</v>
      </c>
      <c r="E2398" s="86">
        <v>288</v>
      </c>
      <c r="F2398" s="85" t="s">
        <v>17459</v>
      </c>
    </row>
    <row r="2399" spans="1:6" ht="102" x14ac:dyDescent="0.2">
      <c r="A2399" s="86" t="s">
        <v>17463</v>
      </c>
      <c r="B2399" s="85" t="s">
        <v>17461</v>
      </c>
      <c r="C2399" s="87" t="s">
        <v>149</v>
      </c>
      <c r="D2399" s="84" t="s">
        <v>17391</v>
      </c>
      <c r="E2399" s="86">
        <v>480</v>
      </c>
      <c r="F2399" s="85" t="s">
        <v>17462</v>
      </c>
    </row>
    <row r="2400" spans="1:6" ht="102" x14ac:dyDescent="0.2">
      <c r="A2400" s="86" t="s">
        <v>17466</v>
      </c>
      <c r="B2400" s="85" t="s">
        <v>17464</v>
      </c>
      <c r="C2400" s="87" t="s">
        <v>149</v>
      </c>
      <c r="D2400" s="84" t="s">
        <v>17391</v>
      </c>
      <c r="E2400" s="86">
        <v>576</v>
      </c>
      <c r="F2400" s="85" t="s">
        <v>17465</v>
      </c>
    </row>
    <row r="2401" spans="1:6" ht="76.5" x14ac:dyDescent="0.2">
      <c r="A2401" s="86" t="s">
        <v>17469</v>
      </c>
      <c r="B2401" s="85" t="s">
        <v>17467</v>
      </c>
      <c r="C2401" s="87" t="s">
        <v>149</v>
      </c>
      <c r="D2401" s="84" t="s">
        <v>17391</v>
      </c>
      <c r="E2401" s="86">
        <v>960</v>
      </c>
      <c r="F2401" s="85" t="s">
        <v>17468</v>
      </c>
    </row>
    <row r="2402" spans="1:6" ht="102" x14ac:dyDescent="0.2">
      <c r="A2402" s="86" t="s">
        <v>17472</v>
      </c>
      <c r="B2402" s="85" t="s">
        <v>17470</v>
      </c>
      <c r="C2402" s="87" t="s">
        <v>149</v>
      </c>
      <c r="D2402" s="84" t="s">
        <v>17391</v>
      </c>
      <c r="E2402" s="86">
        <v>490</v>
      </c>
      <c r="F2402" s="85" t="s">
        <v>17471</v>
      </c>
    </row>
    <row r="2403" spans="1:6" ht="76.5" x14ac:dyDescent="0.2">
      <c r="A2403" s="86" t="s">
        <v>17475</v>
      </c>
      <c r="B2403" s="85" t="s">
        <v>17473</v>
      </c>
      <c r="C2403" s="87" t="s">
        <v>149</v>
      </c>
      <c r="D2403" s="84" t="s">
        <v>17391</v>
      </c>
      <c r="E2403" s="86">
        <v>816</v>
      </c>
      <c r="F2403" s="85" t="s">
        <v>17474</v>
      </c>
    </row>
    <row r="2404" spans="1:6" ht="102" x14ac:dyDescent="0.2">
      <c r="A2404" s="86" t="s">
        <v>17478</v>
      </c>
      <c r="B2404" s="85" t="s">
        <v>17476</v>
      </c>
      <c r="C2404" s="87" t="s">
        <v>149</v>
      </c>
      <c r="D2404" s="84" t="s">
        <v>17391</v>
      </c>
      <c r="E2404" s="86">
        <v>374</v>
      </c>
      <c r="F2404" s="85" t="s">
        <v>17477</v>
      </c>
    </row>
    <row r="2405" spans="1:6" ht="76.5" x14ac:dyDescent="0.2">
      <c r="A2405" s="86" t="s">
        <v>17481</v>
      </c>
      <c r="B2405" s="85" t="s">
        <v>17479</v>
      </c>
      <c r="C2405" s="87" t="s">
        <v>149</v>
      </c>
      <c r="D2405" s="84" t="s">
        <v>17391</v>
      </c>
      <c r="E2405" s="86">
        <v>624</v>
      </c>
      <c r="F2405" s="85" t="s">
        <v>17480</v>
      </c>
    </row>
    <row r="2406" spans="1:6" ht="127.5" x14ac:dyDescent="0.2">
      <c r="A2406" s="86" t="s">
        <v>17484</v>
      </c>
      <c r="B2406" s="85" t="s">
        <v>17482</v>
      </c>
      <c r="C2406" s="87" t="s">
        <v>149</v>
      </c>
      <c r="D2406" s="84" t="s">
        <v>17391</v>
      </c>
      <c r="E2406" s="86">
        <v>288</v>
      </c>
      <c r="F2406" s="85" t="s">
        <v>17483</v>
      </c>
    </row>
    <row r="2407" spans="1:6" ht="89.25" x14ac:dyDescent="0.2">
      <c r="A2407" s="86" t="s">
        <v>17487</v>
      </c>
      <c r="B2407" s="85" t="s">
        <v>17485</v>
      </c>
      <c r="C2407" s="87" t="s">
        <v>149</v>
      </c>
      <c r="D2407" s="84" t="s">
        <v>17391</v>
      </c>
      <c r="E2407" s="86">
        <v>480</v>
      </c>
      <c r="F2407" s="85" t="s">
        <v>17486</v>
      </c>
    </row>
    <row r="2408" spans="1:6" ht="38.25" x14ac:dyDescent="0.2">
      <c r="A2408" s="86" t="s">
        <v>17490</v>
      </c>
      <c r="B2408" s="85" t="s">
        <v>17489</v>
      </c>
      <c r="C2408" s="87" t="s">
        <v>151</v>
      </c>
      <c r="D2408" s="84" t="s">
        <v>17488</v>
      </c>
      <c r="E2408" s="86">
        <v>18900</v>
      </c>
      <c r="F2408" s="85" t="s">
        <v>14567</v>
      </c>
    </row>
    <row r="2409" spans="1:6" ht="38.25" x14ac:dyDescent="0.2">
      <c r="A2409" s="86" t="s">
        <v>17492</v>
      </c>
      <c r="B2409" s="85" t="s">
        <v>17491</v>
      </c>
      <c r="C2409" s="87" t="s">
        <v>151</v>
      </c>
      <c r="D2409" s="84" t="s">
        <v>17488</v>
      </c>
      <c r="E2409" s="86">
        <v>37500</v>
      </c>
      <c r="F2409" s="85" t="s">
        <v>14527</v>
      </c>
    </row>
    <row r="2410" spans="1:6" ht="38.25" x14ac:dyDescent="0.2">
      <c r="A2410" s="86" t="s">
        <v>17494</v>
      </c>
      <c r="B2410" s="85" t="s">
        <v>17493</v>
      </c>
      <c r="C2410" s="87" t="s">
        <v>151</v>
      </c>
      <c r="D2410" s="84" t="s">
        <v>17488</v>
      </c>
      <c r="E2410" s="86">
        <v>31500</v>
      </c>
      <c r="F2410" s="85" t="s">
        <v>14567</v>
      </c>
    </row>
    <row r="2411" spans="1:6" ht="38.25" x14ac:dyDescent="0.2">
      <c r="A2411" s="86" t="s">
        <v>17496</v>
      </c>
      <c r="B2411" s="85" t="s">
        <v>17495</v>
      </c>
      <c r="C2411" s="87" t="s">
        <v>151</v>
      </c>
      <c r="D2411" s="84" t="s">
        <v>17488</v>
      </c>
      <c r="E2411" s="86">
        <v>37500</v>
      </c>
      <c r="F2411" s="85" t="s">
        <v>14527</v>
      </c>
    </row>
    <row r="2412" spans="1:6" ht="38.25" x14ac:dyDescent="0.2">
      <c r="A2412" s="86" t="s">
        <v>17498</v>
      </c>
      <c r="B2412" s="85" t="s">
        <v>17497</v>
      </c>
      <c r="C2412" s="87" t="s">
        <v>151</v>
      </c>
      <c r="D2412" s="84" t="s">
        <v>17488</v>
      </c>
      <c r="E2412" s="86">
        <v>37800</v>
      </c>
      <c r="F2412" s="85" t="s">
        <v>14567</v>
      </c>
    </row>
    <row r="2413" spans="1:6" ht="38.25" x14ac:dyDescent="0.2">
      <c r="A2413" s="86" t="s">
        <v>17500</v>
      </c>
      <c r="B2413" s="85" t="s">
        <v>17499</v>
      </c>
      <c r="C2413" s="87" t="s">
        <v>151</v>
      </c>
      <c r="D2413" s="84" t="s">
        <v>17488</v>
      </c>
      <c r="E2413" s="86">
        <v>75000</v>
      </c>
      <c r="F2413" s="85" t="s">
        <v>14527</v>
      </c>
    </row>
    <row r="2414" spans="1:6" ht="25.5" x14ac:dyDescent="0.2">
      <c r="A2414" s="86" t="s">
        <v>17502</v>
      </c>
      <c r="B2414" s="85" t="s">
        <v>17501</v>
      </c>
      <c r="C2414" s="87" t="s">
        <v>151</v>
      </c>
      <c r="D2414" s="84" t="s">
        <v>17488</v>
      </c>
      <c r="E2414" s="86">
        <v>63000</v>
      </c>
      <c r="F2414" s="85" t="s">
        <v>14567</v>
      </c>
    </row>
    <row r="2415" spans="1:6" ht="25.5" x14ac:dyDescent="0.2">
      <c r="A2415" s="86" t="s">
        <v>17504</v>
      </c>
      <c r="B2415" s="85" t="s">
        <v>17503</v>
      </c>
      <c r="C2415" s="87" t="s">
        <v>151</v>
      </c>
      <c r="D2415" s="84" t="s">
        <v>17488</v>
      </c>
      <c r="E2415" s="86">
        <v>75000</v>
      </c>
      <c r="F2415" s="85" t="s">
        <v>14527</v>
      </c>
    </row>
    <row r="2416" spans="1:6" ht="102" x14ac:dyDescent="0.2">
      <c r="A2416" s="86" t="s">
        <v>17507</v>
      </c>
      <c r="B2416" s="85" t="s">
        <v>17505</v>
      </c>
      <c r="C2416" s="87" t="s">
        <v>149</v>
      </c>
      <c r="D2416" s="84" t="s">
        <v>17488</v>
      </c>
      <c r="E2416" s="86">
        <v>420</v>
      </c>
      <c r="F2416" s="85" t="s">
        <v>17506</v>
      </c>
    </row>
    <row r="2417" spans="1:6" ht="38.25" x14ac:dyDescent="0.2">
      <c r="A2417" s="86" t="s">
        <v>17509</v>
      </c>
      <c r="B2417" s="85" t="s">
        <v>17508</v>
      </c>
      <c r="C2417" s="87" t="s">
        <v>151</v>
      </c>
      <c r="D2417" s="84" t="s">
        <v>17488</v>
      </c>
      <c r="E2417" s="86">
        <v>315</v>
      </c>
      <c r="F2417" s="85" t="s">
        <v>14567</v>
      </c>
    </row>
    <row r="2418" spans="1:6" ht="51" x14ac:dyDescent="0.2">
      <c r="A2418" s="86" t="s">
        <v>17511</v>
      </c>
      <c r="B2418" s="85" t="s">
        <v>17510</v>
      </c>
      <c r="C2418" s="87" t="s">
        <v>151</v>
      </c>
      <c r="D2418" s="84" t="s">
        <v>17488</v>
      </c>
      <c r="E2418" s="86">
        <v>53</v>
      </c>
      <c r="F2418" s="85" t="s">
        <v>15009</v>
      </c>
    </row>
    <row r="2419" spans="1:6" ht="38.25" x14ac:dyDescent="0.2">
      <c r="A2419" s="86" t="s">
        <v>17513</v>
      </c>
      <c r="B2419" s="85" t="s">
        <v>17512</v>
      </c>
      <c r="C2419" s="87" t="s">
        <v>151</v>
      </c>
      <c r="D2419" s="84" t="s">
        <v>17488</v>
      </c>
      <c r="E2419" s="86">
        <v>831.6</v>
      </c>
      <c r="F2419" s="85" t="s">
        <v>14567</v>
      </c>
    </row>
    <row r="2420" spans="1:6" ht="38.25" x14ac:dyDescent="0.2">
      <c r="A2420" s="86" t="s">
        <v>17515</v>
      </c>
      <c r="B2420" s="85" t="s">
        <v>17514</v>
      </c>
      <c r="C2420" s="87" t="s">
        <v>151</v>
      </c>
      <c r="D2420" s="84" t="s">
        <v>17488</v>
      </c>
      <c r="E2420" s="86">
        <v>625</v>
      </c>
      <c r="F2420" s="85" t="s">
        <v>14527</v>
      </c>
    </row>
    <row r="2421" spans="1:6" ht="38.25" x14ac:dyDescent="0.2">
      <c r="A2421" s="86" t="s">
        <v>17517</v>
      </c>
      <c r="B2421" s="85" t="s">
        <v>17516</v>
      </c>
      <c r="C2421" s="87" t="s">
        <v>151</v>
      </c>
      <c r="D2421" s="84" t="s">
        <v>17488</v>
      </c>
      <c r="E2421" s="86">
        <v>104</v>
      </c>
      <c r="F2421" s="85" t="s">
        <v>15016</v>
      </c>
    </row>
    <row r="2422" spans="1:6" ht="38.25" x14ac:dyDescent="0.2">
      <c r="A2422" s="86" t="s">
        <v>17519</v>
      </c>
      <c r="B2422" s="85" t="s">
        <v>17518</v>
      </c>
      <c r="C2422" s="87" t="s">
        <v>151</v>
      </c>
      <c r="D2422" s="84" t="s">
        <v>17488</v>
      </c>
      <c r="E2422" s="86">
        <v>1650</v>
      </c>
      <c r="F2422" s="85" t="s">
        <v>14527</v>
      </c>
    </row>
    <row r="2423" spans="1:6" ht="63.75" x14ac:dyDescent="0.2">
      <c r="A2423" s="86" t="s">
        <v>17522</v>
      </c>
      <c r="B2423" s="85" t="s">
        <v>17520</v>
      </c>
      <c r="C2423" s="87" t="s">
        <v>149</v>
      </c>
      <c r="D2423" s="84" t="s">
        <v>17488</v>
      </c>
      <c r="E2423" s="86">
        <v>700</v>
      </c>
      <c r="F2423" s="85" t="s">
        <v>17521</v>
      </c>
    </row>
    <row r="2424" spans="1:6" ht="63.75" x14ac:dyDescent="0.2">
      <c r="A2424" s="86" t="s">
        <v>17524</v>
      </c>
      <c r="B2424" s="85" t="s">
        <v>17523</v>
      </c>
      <c r="C2424" s="87" t="s">
        <v>149</v>
      </c>
      <c r="D2424" s="84" t="s">
        <v>17488</v>
      </c>
      <c r="E2424" s="86">
        <v>672</v>
      </c>
      <c r="F2424" s="85" t="s">
        <v>17521</v>
      </c>
    </row>
    <row r="2425" spans="1:6" ht="63.75" x14ac:dyDescent="0.2">
      <c r="A2425" s="86" t="s">
        <v>17526</v>
      </c>
      <c r="B2425" s="85" t="s">
        <v>17525</v>
      </c>
      <c r="C2425" s="87" t="s">
        <v>149</v>
      </c>
      <c r="D2425" s="84" t="s">
        <v>17488</v>
      </c>
      <c r="E2425" s="86">
        <v>658</v>
      </c>
      <c r="F2425" s="85" t="s">
        <v>17521</v>
      </c>
    </row>
    <row r="2426" spans="1:6" ht="63.75" x14ac:dyDescent="0.2">
      <c r="A2426" s="86" t="s">
        <v>17528</v>
      </c>
      <c r="B2426" s="85" t="s">
        <v>17527</v>
      </c>
      <c r="C2426" s="87" t="s">
        <v>149</v>
      </c>
      <c r="D2426" s="84" t="s">
        <v>17488</v>
      </c>
      <c r="E2426" s="86">
        <v>637</v>
      </c>
      <c r="F2426" s="85" t="s">
        <v>17521</v>
      </c>
    </row>
    <row r="2427" spans="1:6" ht="63.75" x14ac:dyDescent="0.2">
      <c r="A2427" s="86" t="s">
        <v>17530</v>
      </c>
      <c r="B2427" s="85" t="s">
        <v>17529</v>
      </c>
      <c r="C2427" s="87" t="s">
        <v>149</v>
      </c>
      <c r="D2427" s="84" t="s">
        <v>17488</v>
      </c>
      <c r="E2427" s="86">
        <v>616</v>
      </c>
      <c r="F2427" s="85" t="s">
        <v>17521</v>
      </c>
    </row>
    <row r="2428" spans="1:6" ht="38.25" x14ac:dyDescent="0.2">
      <c r="A2428" s="86" t="s">
        <v>17532</v>
      </c>
      <c r="B2428" s="85" t="s">
        <v>17531</v>
      </c>
      <c r="C2428" s="87" t="s">
        <v>151</v>
      </c>
      <c r="D2428" s="84" t="s">
        <v>17488</v>
      </c>
      <c r="E2428" s="86">
        <v>525</v>
      </c>
      <c r="F2428" s="85" t="s">
        <v>14567</v>
      </c>
    </row>
    <row r="2429" spans="1:6" ht="51" x14ac:dyDescent="0.2">
      <c r="A2429" s="86" t="s">
        <v>17534</v>
      </c>
      <c r="B2429" s="85" t="s">
        <v>17533</v>
      </c>
      <c r="C2429" s="87" t="s">
        <v>151</v>
      </c>
      <c r="D2429" s="84" t="s">
        <v>17488</v>
      </c>
      <c r="E2429" s="86">
        <v>88</v>
      </c>
      <c r="F2429" s="85" t="s">
        <v>15009</v>
      </c>
    </row>
    <row r="2430" spans="1:6" ht="38.25" x14ac:dyDescent="0.2">
      <c r="A2430" s="86" t="s">
        <v>17536</v>
      </c>
      <c r="B2430" s="85" t="s">
        <v>17535</v>
      </c>
      <c r="C2430" s="87" t="s">
        <v>151</v>
      </c>
      <c r="D2430" s="84" t="s">
        <v>17488</v>
      </c>
      <c r="E2430" s="86">
        <v>1386</v>
      </c>
      <c r="F2430" s="85" t="s">
        <v>14567</v>
      </c>
    </row>
    <row r="2431" spans="1:6" ht="38.25" x14ac:dyDescent="0.2">
      <c r="A2431" s="86" t="s">
        <v>17538</v>
      </c>
      <c r="B2431" s="85" t="s">
        <v>17537</v>
      </c>
      <c r="C2431" s="87" t="s">
        <v>151</v>
      </c>
      <c r="D2431" s="84" t="s">
        <v>17488</v>
      </c>
      <c r="E2431" s="86">
        <v>625</v>
      </c>
      <c r="F2431" s="85" t="s">
        <v>14527</v>
      </c>
    </row>
    <row r="2432" spans="1:6" ht="38.25" x14ac:dyDescent="0.2">
      <c r="A2432" s="86" t="s">
        <v>17540</v>
      </c>
      <c r="B2432" s="85" t="s">
        <v>17539</v>
      </c>
      <c r="C2432" s="87" t="s">
        <v>151</v>
      </c>
      <c r="D2432" s="84" t="s">
        <v>17488</v>
      </c>
      <c r="E2432" s="86">
        <v>104</v>
      </c>
      <c r="F2432" s="85" t="s">
        <v>15016</v>
      </c>
    </row>
    <row r="2433" spans="1:6" ht="38.25" x14ac:dyDescent="0.2">
      <c r="A2433" s="86" t="s">
        <v>17542</v>
      </c>
      <c r="B2433" s="85" t="s">
        <v>17541</v>
      </c>
      <c r="C2433" s="87" t="s">
        <v>151</v>
      </c>
      <c r="D2433" s="84" t="s">
        <v>17488</v>
      </c>
      <c r="E2433" s="86">
        <v>1650</v>
      </c>
      <c r="F2433" s="85" t="s">
        <v>14527</v>
      </c>
    </row>
    <row r="2434" spans="1:6" ht="102" x14ac:dyDescent="0.2">
      <c r="A2434" s="86" t="s">
        <v>17545</v>
      </c>
      <c r="B2434" s="85" t="s">
        <v>17543</v>
      </c>
      <c r="C2434" s="87" t="s">
        <v>149</v>
      </c>
      <c r="D2434" s="84" t="s">
        <v>17488</v>
      </c>
      <c r="E2434" s="86">
        <v>4200</v>
      </c>
      <c r="F2434" s="85" t="s">
        <v>17544</v>
      </c>
    </row>
    <row r="2435" spans="1:6" ht="38.25" x14ac:dyDescent="0.2">
      <c r="A2435" s="86" t="s">
        <v>17547</v>
      </c>
      <c r="B2435" s="85" t="s">
        <v>17546</v>
      </c>
      <c r="C2435" s="87" t="s">
        <v>151</v>
      </c>
      <c r="D2435" s="84" t="s">
        <v>17488</v>
      </c>
      <c r="E2435" s="86">
        <v>3150</v>
      </c>
      <c r="F2435" s="85" t="s">
        <v>14567</v>
      </c>
    </row>
    <row r="2436" spans="1:6" ht="51" x14ac:dyDescent="0.2">
      <c r="A2436" s="86" t="s">
        <v>17549</v>
      </c>
      <c r="B2436" s="85" t="s">
        <v>17548</v>
      </c>
      <c r="C2436" s="87" t="s">
        <v>151</v>
      </c>
      <c r="D2436" s="84" t="s">
        <v>17488</v>
      </c>
      <c r="E2436" s="86">
        <v>525</v>
      </c>
      <c r="F2436" s="85" t="s">
        <v>15009</v>
      </c>
    </row>
    <row r="2437" spans="1:6" ht="38.25" x14ac:dyDescent="0.2">
      <c r="A2437" s="86" t="s">
        <v>17551</v>
      </c>
      <c r="B2437" s="85" t="s">
        <v>17550</v>
      </c>
      <c r="C2437" s="87" t="s">
        <v>151</v>
      </c>
      <c r="D2437" s="84" t="s">
        <v>17488</v>
      </c>
      <c r="E2437" s="86">
        <v>8316</v>
      </c>
      <c r="F2437" s="85" t="s">
        <v>14567</v>
      </c>
    </row>
    <row r="2438" spans="1:6" ht="38.25" x14ac:dyDescent="0.2">
      <c r="A2438" s="86" t="s">
        <v>17553</v>
      </c>
      <c r="B2438" s="85" t="s">
        <v>17552</v>
      </c>
      <c r="C2438" s="87" t="s">
        <v>151</v>
      </c>
      <c r="D2438" s="84" t="s">
        <v>17488</v>
      </c>
      <c r="E2438" s="86">
        <v>6250</v>
      </c>
      <c r="F2438" s="85" t="s">
        <v>14527</v>
      </c>
    </row>
    <row r="2439" spans="1:6" ht="38.25" x14ac:dyDescent="0.2">
      <c r="A2439" s="86" t="s">
        <v>17555</v>
      </c>
      <c r="B2439" s="85" t="s">
        <v>17554</v>
      </c>
      <c r="C2439" s="87" t="s">
        <v>151</v>
      </c>
      <c r="D2439" s="84" t="s">
        <v>17488</v>
      </c>
      <c r="E2439" s="86">
        <v>1042</v>
      </c>
      <c r="F2439" s="85" t="s">
        <v>15016</v>
      </c>
    </row>
    <row r="2440" spans="1:6" ht="38.25" x14ac:dyDescent="0.2">
      <c r="A2440" s="86" t="s">
        <v>17557</v>
      </c>
      <c r="B2440" s="85" t="s">
        <v>17556</v>
      </c>
      <c r="C2440" s="87" t="s">
        <v>151</v>
      </c>
      <c r="D2440" s="84" t="s">
        <v>17488</v>
      </c>
      <c r="E2440" s="86">
        <v>16500</v>
      </c>
      <c r="F2440" s="85" t="s">
        <v>14527</v>
      </c>
    </row>
    <row r="2441" spans="1:6" ht="63.75" x14ac:dyDescent="0.2">
      <c r="A2441" s="86" t="s">
        <v>17560</v>
      </c>
      <c r="B2441" s="85" t="s">
        <v>17558</v>
      </c>
      <c r="C2441" s="87" t="s">
        <v>149</v>
      </c>
      <c r="D2441" s="84" t="s">
        <v>17488</v>
      </c>
      <c r="E2441" s="86">
        <v>7000</v>
      </c>
      <c r="F2441" s="85" t="s">
        <v>17559</v>
      </c>
    </row>
    <row r="2442" spans="1:6" ht="63.75" x14ac:dyDescent="0.2">
      <c r="A2442" s="86" t="s">
        <v>17562</v>
      </c>
      <c r="B2442" s="85" t="s">
        <v>17561</v>
      </c>
      <c r="C2442" s="87" t="s">
        <v>149</v>
      </c>
      <c r="D2442" s="84" t="s">
        <v>17488</v>
      </c>
      <c r="E2442" s="86">
        <v>6720</v>
      </c>
      <c r="F2442" s="85" t="s">
        <v>17559</v>
      </c>
    </row>
    <row r="2443" spans="1:6" ht="63.75" x14ac:dyDescent="0.2">
      <c r="A2443" s="86" t="s">
        <v>17564</v>
      </c>
      <c r="B2443" s="85" t="s">
        <v>17563</v>
      </c>
      <c r="C2443" s="87" t="s">
        <v>149</v>
      </c>
      <c r="D2443" s="84" t="s">
        <v>17488</v>
      </c>
      <c r="E2443" s="86">
        <v>6580</v>
      </c>
      <c r="F2443" s="85" t="s">
        <v>17559</v>
      </c>
    </row>
    <row r="2444" spans="1:6" ht="63.75" x14ac:dyDescent="0.2">
      <c r="A2444" s="86" t="s">
        <v>17566</v>
      </c>
      <c r="B2444" s="85" t="s">
        <v>17565</v>
      </c>
      <c r="C2444" s="87" t="s">
        <v>149</v>
      </c>
      <c r="D2444" s="84" t="s">
        <v>17488</v>
      </c>
      <c r="E2444" s="86">
        <v>6370</v>
      </c>
      <c r="F2444" s="85" t="s">
        <v>17559</v>
      </c>
    </row>
    <row r="2445" spans="1:6" ht="63.75" x14ac:dyDescent="0.2">
      <c r="A2445" s="86" t="s">
        <v>17568</v>
      </c>
      <c r="B2445" s="85" t="s">
        <v>17567</v>
      </c>
      <c r="C2445" s="87" t="s">
        <v>149</v>
      </c>
      <c r="D2445" s="84" t="s">
        <v>17488</v>
      </c>
      <c r="E2445" s="86">
        <v>6160</v>
      </c>
      <c r="F2445" s="85" t="s">
        <v>17559</v>
      </c>
    </row>
    <row r="2446" spans="1:6" ht="38.25" x14ac:dyDescent="0.2">
      <c r="A2446" s="86" t="s">
        <v>17570</v>
      </c>
      <c r="B2446" s="85" t="s">
        <v>17569</v>
      </c>
      <c r="C2446" s="87" t="s">
        <v>151</v>
      </c>
      <c r="D2446" s="84" t="s">
        <v>17488</v>
      </c>
      <c r="E2446" s="86">
        <v>5250</v>
      </c>
      <c r="F2446" s="85" t="s">
        <v>14567</v>
      </c>
    </row>
    <row r="2447" spans="1:6" ht="51" x14ac:dyDescent="0.2">
      <c r="A2447" s="86" t="s">
        <v>17572</v>
      </c>
      <c r="B2447" s="85" t="s">
        <v>17571</v>
      </c>
      <c r="C2447" s="87" t="s">
        <v>151</v>
      </c>
      <c r="D2447" s="84" t="s">
        <v>17488</v>
      </c>
      <c r="E2447" s="86">
        <v>875</v>
      </c>
      <c r="F2447" s="85" t="s">
        <v>15009</v>
      </c>
    </row>
    <row r="2448" spans="1:6" ht="38.25" x14ac:dyDescent="0.2">
      <c r="A2448" s="86" t="s">
        <v>17574</v>
      </c>
      <c r="B2448" s="85" t="s">
        <v>17573</v>
      </c>
      <c r="C2448" s="87" t="s">
        <v>151</v>
      </c>
      <c r="D2448" s="84" t="s">
        <v>17488</v>
      </c>
      <c r="E2448" s="86">
        <v>13860</v>
      </c>
      <c r="F2448" s="85" t="s">
        <v>14567</v>
      </c>
    </row>
    <row r="2449" spans="1:6" ht="38.25" x14ac:dyDescent="0.2">
      <c r="A2449" s="86" t="s">
        <v>17576</v>
      </c>
      <c r="B2449" s="85" t="s">
        <v>17575</v>
      </c>
      <c r="C2449" s="87" t="s">
        <v>151</v>
      </c>
      <c r="D2449" s="84" t="s">
        <v>17488</v>
      </c>
      <c r="E2449" s="86">
        <v>6250</v>
      </c>
      <c r="F2449" s="85" t="s">
        <v>14527</v>
      </c>
    </row>
    <row r="2450" spans="1:6" ht="38.25" x14ac:dyDescent="0.2">
      <c r="A2450" s="86" t="s">
        <v>17578</v>
      </c>
      <c r="B2450" s="85" t="s">
        <v>17577</v>
      </c>
      <c r="C2450" s="87" t="s">
        <v>151</v>
      </c>
      <c r="D2450" s="84" t="s">
        <v>17488</v>
      </c>
      <c r="E2450" s="86">
        <v>1042</v>
      </c>
      <c r="F2450" s="85" t="s">
        <v>15016</v>
      </c>
    </row>
    <row r="2451" spans="1:6" ht="38.25" x14ac:dyDescent="0.2">
      <c r="A2451" s="86" t="s">
        <v>17580</v>
      </c>
      <c r="B2451" s="85" t="s">
        <v>17579</v>
      </c>
      <c r="C2451" s="87" t="s">
        <v>151</v>
      </c>
      <c r="D2451" s="84" t="s">
        <v>17488</v>
      </c>
      <c r="E2451" s="86">
        <v>16500</v>
      </c>
      <c r="F2451" s="85" t="s">
        <v>14527</v>
      </c>
    </row>
    <row r="2452" spans="1:6" ht="140.25" x14ac:dyDescent="0.2">
      <c r="A2452" s="86" t="s">
        <v>17583</v>
      </c>
      <c r="B2452" s="85" t="s">
        <v>17581</v>
      </c>
      <c r="C2452" s="87" t="s">
        <v>149</v>
      </c>
      <c r="D2452" s="84" t="s">
        <v>17488</v>
      </c>
      <c r="E2452" s="86">
        <v>11550</v>
      </c>
      <c r="F2452" s="85" t="s">
        <v>17582</v>
      </c>
    </row>
    <row r="2453" spans="1:6" ht="38.25" x14ac:dyDescent="0.2">
      <c r="A2453" s="86" t="s">
        <v>17585</v>
      </c>
      <c r="B2453" s="85" t="s">
        <v>17584</v>
      </c>
      <c r="C2453" s="87" t="s">
        <v>151</v>
      </c>
      <c r="D2453" s="84" t="s">
        <v>17488</v>
      </c>
      <c r="E2453" s="86">
        <v>7245</v>
      </c>
      <c r="F2453" s="85" t="s">
        <v>14567</v>
      </c>
    </row>
    <row r="2454" spans="1:6" ht="51" x14ac:dyDescent="0.2">
      <c r="A2454" s="86" t="s">
        <v>17587</v>
      </c>
      <c r="B2454" s="85" t="s">
        <v>17586</v>
      </c>
      <c r="C2454" s="87" t="s">
        <v>151</v>
      </c>
      <c r="D2454" s="84" t="s">
        <v>17488</v>
      </c>
      <c r="E2454" s="86">
        <v>1207.5</v>
      </c>
      <c r="F2454" s="85" t="s">
        <v>15009</v>
      </c>
    </row>
    <row r="2455" spans="1:6" ht="38.25" x14ac:dyDescent="0.2">
      <c r="A2455" s="86" t="s">
        <v>17589</v>
      </c>
      <c r="B2455" s="85" t="s">
        <v>17588</v>
      </c>
      <c r="C2455" s="87" t="s">
        <v>151</v>
      </c>
      <c r="D2455" s="84" t="s">
        <v>17488</v>
      </c>
      <c r="E2455" s="86">
        <v>19126.8</v>
      </c>
      <c r="F2455" s="85" t="s">
        <v>14567</v>
      </c>
    </row>
    <row r="2456" spans="1:6" ht="38.25" x14ac:dyDescent="0.2">
      <c r="A2456" s="86" t="s">
        <v>17591</v>
      </c>
      <c r="B2456" s="85" t="s">
        <v>17590</v>
      </c>
      <c r="C2456" s="87" t="s">
        <v>151</v>
      </c>
      <c r="D2456" s="84" t="s">
        <v>17488</v>
      </c>
      <c r="E2456" s="86">
        <v>14375</v>
      </c>
      <c r="F2456" s="85" t="s">
        <v>14527</v>
      </c>
    </row>
    <row r="2457" spans="1:6" ht="38.25" x14ac:dyDescent="0.2">
      <c r="A2457" s="86" t="s">
        <v>17593</v>
      </c>
      <c r="B2457" s="85" t="s">
        <v>17592</v>
      </c>
      <c r="C2457" s="87" t="s">
        <v>151</v>
      </c>
      <c r="D2457" s="84" t="s">
        <v>17488</v>
      </c>
      <c r="E2457" s="86">
        <v>2395.84</v>
      </c>
      <c r="F2457" s="85" t="s">
        <v>15016</v>
      </c>
    </row>
    <row r="2458" spans="1:6" ht="38.25" x14ac:dyDescent="0.2">
      <c r="A2458" s="86" t="s">
        <v>17595</v>
      </c>
      <c r="B2458" s="85" t="s">
        <v>17594</v>
      </c>
      <c r="C2458" s="87" t="s">
        <v>151</v>
      </c>
      <c r="D2458" s="84" t="s">
        <v>17488</v>
      </c>
      <c r="E2458" s="86">
        <v>37950</v>
      </c>
      <c r="F2458" s="85" t="s">
        <v>14527</v>
      </c>
    </row>
    <row r="2459" spans="1:6" ht="102" x14ac:dyDescent="0.2">
      <c r="A2459" s="86" t="s">
        <v>17598</v>
      </c>
      <c r="B2459" s="85" t="s">
        <v>17596</v>
      </c>
      <c r="C2459" s="87" t="s">
        <v>149</v>
      </c>
      <c r="D2459" s="84" t="s">
        <v>17488</v>
      </c>
      <c r="E2459" s="86">
        <v>19250</v>
      </c>
      <c r="F2459" s="85" t="s">
        <v>17597</v>
      </c>
    </row>
    <row r="2460" spans="1:6" ht="102" x14ac:dyDescent="0.2">
      <c r="A2460" s="86" t="s">
        <v>17600</v>
      </c>
      <c r="B2460" s="85" t="s">
        <v>17599</v>
      </c>
      <c r="C2460" s="87" t="s">
        <v>149</v>
      </c>
      <c r="D2460" s="84" t="s">
        <v>17488</v>
      </c>
      <c r="E2460" s="86">
        <v>18480</v>
      </c>
      <c r="F2460" s="85" t="s">
        <v>17597</v>
      </c>
    </row>
    <row r="2461" spans="1:6" ht="102" x14ac:dyDescent="0.2">
      <c r="A2461" s="86" t="s">
        <v>17602</v>
      </c>
      <c r="B2461" s="85" t="s">
        <v>17601</v>
      </c>
      <c r="C2461" s="87" t="s">
        <v>149</v>
      </c>
      <c r="D2461" s="84" t="s">
        <v>17488</v>
      </c>
      <c r="E2461" s="86">
        <v>18095</v>
      </c>
      <c r="F2461" s="85" t="s">
        <v>17597</v>
      </c>
    </row>
    <row r="2462" spans="1:6" ht="102" x14ac:dyDescent="0.2">
      <c r="A2462" s="86" t="s">
        <v>17604</v>
      </c>
      <c r="B2462" s="85" t="s">
        <v>17603</v>
      </c>
      <c r="C2462" s="87" t="s">
        <v>149</v>
      </c>
      <c r="D2462" s="84" t="s">
        <v>17488</v>
      </c>
      <c r="E2462" s="86">
        <v>17517.5</v>
      </c>
      <c r="F2462" s="85" t="s">
        <v>17597</v>
      </c>
    </row>
    <row r="2463" spans="1:6" ht="102" x14ac:dyDescent="0.2">
      <c r="A2463" s="86" t="s">
        <v>17606</v>
      </c>
      <c r="B2463" s="85" t="s">
        <v>17605</v>
      </c>
      <c r="C2463" s="87" t="s">
        <v>149</v>
      </c>
      <c r="D2463" s="84" t="s">
        <v>17488</v>
      </c>
      <c r="E2463" s="86">
        <v>16940</v>
      </c>
      <c r="F2463" s="85" t="s">
        <v>17597</v>
      </c>
    </row>
    <row r="2464" spans="1:6" ht="38.25" x14ac:dyDescent="0.2">
      <c r="A2464" s="86" t="s">
        <v>17608</v>
      </c>
      <c r="B2464" s="85" t="s">
        <v>17607</v>
      </c>
      <c r="C2464" s="87" t="s">
        <v>151</v>
      </c>
      <c r="D2464" s="84" t="s">
        <v>17488</v>
      </c>
      <c r="E2464" s="86">
        <v>12075</v>
      </c>
      <c r="F2464" s="85" t="s">
        <v>14567</v>
      </c>
    </row>
    <row r="2465" spans="1:6" ht="51" x14ac:dyDescent="0.2">
      <c r="A2465" s="86" t="s">
        <v>17610</v>
      </c>
      <c r="B2465" s="85" t="s">
        <v>17609</v>
      </c>
      <c r="C2465" s="87" t="s">
        <v>151</v>
      </c>
      <c r="D2465" s="84" t="s">
        <v>17488</v>
      </c>
      <c r="E2465" s="86">
        <v>2012.5</v>
      </c>
      <c r="F2465" s="85" t="s">
        <v>15009</v>
      </c>
    </row>
    <row r="2466" spans="1:6" ht="38.25" x14ac:dyDescent="0.2">
      <c r="A2466" s="86" t="s">
        <v>17612</v>
      </c>
      <c r="B2466" s="85" t="s">
        <v>17611</v>
      </c>
      <c r="C2466" s="87" t="s">
        <v>151</v>
      </c>
      <c r="D2466" s="84" t="s">
        <v>17488</v>
      </c>
      <c r="E2466" s="86">
        <v>31878</v>
      </c>
      <c r="F2466" s="85" t="s">
        <v>14567</v>
      </c>
    </row>
    <row r="2467" spans="1:6" ht="38.25" x14ac:dyDescent="0.2">
      <c r="A2467" s="86" t="s">
        <v>17614</v>
      </c>
      <c r="B2467" s="85" t="s">
        <v>17613</v>
      </c>
      <c r="C2467" s="87" t="s">
        <v>151</v>
      </c>
      <c r="D2467" s="84" t="s">
        <v>17488</v>
      </c>
      <c r="E2467" s="86">
        <v>14375</v>
      </c>
      <c r="F2467" s="85" t="s">
        <v>14527</v>
      </c>
    </row>
    <row r="2468" spans="1:6" ht="38.25" x14ac:dyDescent="0.2">
      <c r="A2468" s="86" t="s">
        <v>17616</v>
      </c>
      <c r="B2468" s="85" t="s">
        <v>17615</v>
      </c>
      <c r="C2468" s="87" t="s">
        <v>151</v>
      </c>
      <c r="D2468" s="84" t="s">
        <v>17488</v>
      </c>
      <c r="E2468" s="86">
        <v>2395.84</v>
      </c>
      <c r="F2468" s="85" t="s">
        <v>15016</v>
      </c>
    </row>
    <row r="2469" spans="1:6" ht="38.25" x14ac:dyDescent="0.2">
      <c r="A2469" s="86" t="s">
        <v>17618</v>
      </c>
      <c r="B2469" s="85" t="s">
        <v>17617</v>
      </c>
      <c r="C2469" s="87" t="s">
        <v>151</v>
      </c>
      <c r="D2469" s="84" t="s">
        <v>17488</v>
      </c>
      <c r="E2469" s="86">
        <v>37950</v>
      </c>
      <c r="F2469" s="85" t="s">
        <v>14527</v>
      </c>
    </row>
    <row r="2470" spans="1:6" ht="140.25" x14ac:dyDescent="0.2">
      <c r="A2470" s="86" t="s">
        <v>17621</v>
      </c>
      <c r="B2470" s="85" t="s">
        <v>17619</v>
      </c>
      <c r="C2470" s="87" t="s">
        <v>149</v>
      </c>
      <c r="D2470" s="84" t="s">
        <v>17488</v>
      </c>
      <c r="E2470" s="86">
        <v>6600</v>
      </c>
      <c r="F2470" s="85" t="s">
        <v>17620</v>
      </c>
    </row>
    <row r="2471" spans="1:6" ht="38.25" x14ac:dyDescent="0.2">
      <c r="A2471" s="86" t="s">
        <v>17623</v>
      </c>
      <c r="B2471" s="85" t="s">
        <v>17622</v>
      </c>
      <c r="C2471" s="87" t="s">
        <v>151</v>
      </c>
      <c r="D2471" s="84" t="s">
        <v>17488</v>
      </c>
      <c r="E2471" s="86">
        <v>4410</v>
      </c>
      <c r="F2471" s="85" t="s">
        <v>14567</v>
      </c>
    </row>
    <row r="2472" spans="1:6" ht="51" x14ac:dyDescent="0.2">
      <c r="A2472" s="86" t="s">
        <v>17625</v>
      </c>
      <c r="B2472" s="85" t="s">
        <v>17624</v>
      </c>
      <c r="C2472" s="87" t="s">
        <v>151</v>
      </c>
      <c r="D2472" s="84" t="s">
        <v>17488</v>
      </c>
      <c r="E2472" s="86">
        <v>735</v>
      </c>
      <c r="F2472" s="85" t="s">
        <v>15009</v>
      </c>
    </row>
    <row r="2473" spans="1:6" ht="38.25" x14ac:dyDescent="0.2">
      <c r="A2473" s="86" t="s">
        <v>17627</v>
      </c>
      <c r="B2473" s="85" t="s">
        <v>17626</v>
      </c>
      <c r="C2473" s="87" t="s">
        <v>151</v>
      </c>
      <c r="D2473" s="84" t="s">
        <v>17488</v>
      </c>
      <c r="E2473" s="86">
        <v>11642.4</v>
      </c>
      <c r="F2473" s="85" t="s">
        <v>14567</v>
      </c>
    </row>
    <row r="2474" spans="1:6" ht="38.25" x14ac:dyDescent="0.2">
      <c r="A2474" s="86" t="s">
        <v>17629</v>
      </c>
      <c r="B2474" s="85" t="s">
        <v>17628</v>
      </c>
      <c r="C2474" s="87" t="s">
        <v>151</v>
      </c>
      <c r="D2474" s="84" t="s">
        <v>17488</v>
      </c>
      <c r="E2474" s="86">
        <v>8750</v>
      </c>
      <c r="F2474" s="85" t="s">
        <v>14527</v>
      </c>
    </row>
    <row r="2475" spans="1:6" ht="38.25" x14ac:dyDescent="0.2">
      <c r="A2475" s="86" t="s">
        <v>17631</v>
      </c>
      <c r="B2475" s="85" t="s">
        <v>17630</v>
      </c>
      <c r="C2475" s="87" t="s">
        <v>151</v>
      </c>
      <c r="D2475" s="84" t="s">
        <v>17488</v>
      </c>
      <c r="E2475" s="86">
        <v>1458.34</v>
      </c>
      <c r="F2475" s="85" t="s">
        <v>15016</v>
      </c>
    </row>
    <row r="2476" spans="1:6" ht="38.25" x14ac:dyDescent="0.2">
      <c r="A2476" s="86" t="s">
        <v>17633</v>
      </c>
      <c r="B2476" s="85" t="s">
        <v>17632</v>
      </c>
      <c r="C2476" s="87" t="s">
        <v>151</v>
      </c>
      <c r="D2476" s="84" t="s">
        <v>17488</v>
      </c>
      <c r="E2476" s="86">
        <v>23100</v>
      </c>
      <c r="F2476" s="85" t="s">
        <v>14527</v>
      </c>
    </row>
    <row r="2477" spans="1:6" ht="102" x14ac:dyDescent="0.2">
      <c r="A2477" s="86" t="s">
        <v>17636</v>
      </c>
      <c r="B2477" s="85" t="s">
        <v>17634</v>
      </c>
      <c r="C2477" s="87" t="s">
        <v>149</v>
      </c>
      <c r="D2477" s="84" t="s">
        <v>17488</v>
      </c>
      <c r="E2477" s="86">
        <v>11000</v>
      </c>
      <c r="F2477" s="85" t="s">
        <v>17635</v>
      </c>
    </row>
    <row r="2478" spans="1:6" ht="102" x14ac:dyDescent="0.2">
      <c r="A2478" s="86" t="s">
        <v>17638</v>
      </c>
      <c r="B2478" s="85" t="s">
        <v>17637</v>
      </c>
      <c r="C2478" s="87" t="s">
        <v>149</v>
      </c>
      <c r="D2478" s="84" t="s">
        <v>17488</v>
      </c>
      <c r="E2478" s="86">
        <v>10560</v>
      </c>
      <c r="F2478" s="85" t="s">
        <v>17635</v>
      </c>
    </row>
    <row r="2479" spans="1:6" ht="102" x14ac:dyDescent="0.2">
      <c r="A2479" s="86" t="s">
        <v>17640</v>
      </c>
      <c r="B2479" s="85" t="s">
        <v>17639</v>
      </c>
      <c r="C2479" s="87" t="s">
        <v>149</v>
      </c>
      <c r="D2479" s="84" t="s">
        <v>17488</v>
      </c>
      <c r="E2479" s="86">
        <v>10340</v>
      </c>
      <c r="F2479" s="85" t="s">
        <v>17635</v>
      </c>
    </row>
    <row r="2480" spans="1:6" ht="102" x14ac:dyDescent="0.2">
      <c r="A2480" s="86" t="s">
        <v>17642</v>
      </c>
      <c r="B2480" s="85" t="s">
        <v>17641</v>
      </c>
      <c r="C2480" s="87" t="s">
        <v>149</v>
      </c>
      <c r="D2480" s="84" t="s">
        <v>17488</v>
      </c>
      <c r="E2480" s="86">
        <v>10010</v>
      </c>
      <c r="F2480" s="85" t="s">
        <v>17635</v>
      </c>
    </row>
    <row r="2481" spans="1:6" ht="102" x14ac:dyDescent="0.2">
      <c r="A2481" s="86" t="s">
        <v>17644</v>
      </c>
      <c r="B2481" s="85" t="s">
        <v>17643</v>
      </c>
      <c r="C2481" s="87" t="s">
        <v>149</v>
      </c>
      <c r="D2481" s="84" t="s">
        <v>17488</v>
      </c>
      <c r="E2481" s="86">
        <v>9680</v>
      </c>
      <c r="F2481" s="85" t="s">
        <v>17635</v>
      </c>
    </row>
    <row r="2482" spans="1:6" ht="38.25" x14ac:dyDescent="0.2">
      <c r="A2482" s="86" t="s">
        <v>17646</v>
      </c>
      <c r="B2482" s="85" t="s">
        <v>17645</v>
      </c>
      <c r="C2482" s="87" t="s">
        <v>151</v>
      </c>
      <c r="D2482" s="84" t="s">
        <v>17488</v>
      </c>
      <c r="E2482" s="86">
        <v>7350</v>
      </c>
      <c r="F2482" s="85" t="s">
        <v>14567</v>
      </c>
    </row>
    <row r="2483" spans="1:6" ht="51" x14ac:dyDescent="0.2">
      <c r="A2483" s="86" t="s">
        <v>17648</v>
      </c>
      <c r="B2483" s="85" t="s">
        <v>17647</v>
      </c>
      <c r="C2483" s="87" t="s">
        <v>151</v>
      </c>
      <c r="D2483" s="84" t="s">
        <v>17488</v>
      </c>
      <c r="E2483" s="86">
        <v>1225</v>
      </c>
      <c r="F2483" s="85" t="s">
        <v>15009</v>
      </c>
    </row>
    <row r="2484" spans="1:6" ht="38.25" x14ac:dyDescent="0.2">
      <c r="A2484" s="86" t="s">
        <v>17650</v>
      </c>
      <c r="B2484" s="85" t="s">
        <v>17649</v>
      </c>
      <c r="C2484" s="87" t="s">
        <v>151</v>
      </c>
      <c r="D2484" s="84" t="s">
        <v>17488</v>
      </c>
      <c r="E2484" s="86">
        <v>19404</v>
      </c>
      <c r="F2484" s="85" t="s">
        <v>14567</v>
      </c>
    </row>
    <row r="2485" spans="1:6" ht="38.25" x14ac:dyDescent="0.2">
      <c r="A2485" s="86" t="s">
        <v>17652</v>
      </c>
      <c r="B2485" s="85" t="s">
        <v>17651</v>
      </c>
      <c r="C2485" s="87" t="s">
        <v>151</v>
      </c>
      <c r="D2485" s="84" t="s">
        <v>17488</v>
      </c>
      <c r="E2485" s="86">
        <v>8750</v>
      </c>
      <c r="F2485" s="85" t="s">
        <v>14527</v>
      </c>
    </row>
    <row r="2486" spans="1:6" ht="38.25" x14ac:dyDescent="0.2">
      <c r="A2486" s="86" t="s">
        <v>17654</v>
      </c>
      <c r="B2486" s="85" t="s">
        <v>17653</v>
      </c>
      <c r="C2486" s="87" t="s">
        <v>151</v>
      </c>
      <c r="D2486" s="84" t="s">
        <v>17488</v>
      </c>
      <c r="E2486" s="86">
        <v>1458.34</v>
      </c>
      <c r="F2486" s="85" t="s">
        <v>15016</v>
      </c>
    </row>
    <row r="2487" spans="1:6" ht="38.25" x14ac:dyDescent="0.2">
      <c r="A2487" s="86" t="s">
        <v>17656</v>
      </c>
      <c r="B2487" s="85" t="s">
        <v>17655</v>
      </c>
      <c r="C2487" s="87" t="s">
        <v>151</v>
      </c>
      <c r="D2487" s="84" t="s">
        <v>17488</v>
      </c>
      <c r="E2487" s="86">
        <v>23100</v>
      </c>
      <c r="F2487" s="85" t="s">
        <v>14527</v>
      </c>
    </row>
    <row r="2488" spans="1:6" ht="102" x14ac:dyDescent="0.2">
      <c r="A2488" s="86" t="s">
        <v>17659</v>
      </c>
      <c r="B2488" s="85" t="s">
        <v>17657</v>
      </c>
      <c r="C2488" s="87" t="s">
        <v>149</v>
      </c>
      <c r="D2488" s="84" t="s">
        <v>17488</v>
      </c>
      <c r="E2488" s="86">
        <v>2400</v>
      </c>
      <c r="F2488" s="85" t="s">
        <v>17658</v>
      </c>
    </row>
    <row r="2489" spans="1:6" ht="38.25" x14ac:dyDescent="0.2">
      <c r="A2489" s="86" t="s">
        <v>17661</v>
      </c>
      <c r="B2489" s="85" t="s">
        <v>17660</v>
      </c>
      <c r="C2489" s="87" t="s">
        <v>151</v>
      </c>
      <c r="D2489" s="84" t="s">
        <v>17488</v>
      </c>
      <c r="E2489" s="86">
        <v>504</v>
      </c>
      <c r="F2489" s="85" t="s">
        <v>14567</v>
      </c>
    </row>
    <row r="2490" spans="1:6" ht="38.25" x14ac:dyDescent="0.2">
      <c r="A2490" s="86" t="s">
        <v>17663</v>
      </c>
      <c r="B2490" s="85" t="s">
        <v>17662</v>
      </c>
      <c r="C2490" s="87" t="s">
        <v>151</v>
      </c>
      <c r="D2490" s="84" t="s">
        <v>17488</v>
      </c>
      <c r="E2490" s="86">
        <v>1330.56</v>
      </c>
      <c r="F2490" s="85" t="s">
        <v>14567</v>
      </c>
    </row>
    <row r="2491" spans="1:6" ht="38.25" x14ac:dyDescent="0.2">
      <c r="A2491" s="86" t="s">
        <v>17665</v>
      </c>
      <c r="B2491" s="85" t="s">
        <v>17664</v>
      </c>
      <c r="C2491" s="87" t="s">
        <v>151</v>
      </c>
      <c r="D2491" s="84" t="s">
        <v>17488</v>
      </c>
      <c r="E2491" s="86">
        <v>1000</v>
      </c>
      <c r="F2491" s="85" t="s">
        <v>14527</v>
      </c>
    </row>
    <row r="2492" spans="1:6" ht="38.25" x14ac:dyDescent="0.2">
      <c r="A2492" s="86" t="s">
        <v>17667</v>
      </c>
      <c r="B2492" s="85" t="s">
        <v>17666</v>
      </c>
      <c r="C2492" s="87" t="s">
        <v>151</v>
      </c>
      <c r="D2492" s="84" t="s">
        <v>17488</v>
      </c>
      <c r="E2492" s="86">
        <v>2640</v>
      </c>
      <c r="F2492" s="85" t="s">
        <v>14527</v>
      </c>
    </row>
    <row r="2493" spans="1:6" ht="76.5" x14ac:dyDescent="0.2">
      <c r="A2493" s="86" t="s">
        <v>17670</v>
      </c>
      <c r="B2493" s="85" t="s">
        <v>17668</v>
      </c>
      <c r="C2493" s="87" t="s">
        <v>149</v>
      </c>
      <c r="D2493" s="84" t="s">
        <v>17488</v>
      </c>
      <c r="E2493" s="86">
        <v>4000</v>
      </c>
      <c r="F2493" s="85" t="s">
        <v>17669</v>
      </c>
    </row>
    <row r="2494" spans="1:6" ht="76.5" x14ac:dyDescent="0.2">
      <c r="A2494" s="86" t="s">
        <v>17672</v>
      </c>
      <c r="B2494" s="85" t="s">
        <v>17671</v>
      </c>
      <c r="C2494" s="87" t="s">
        <v>149</v>
      </c>
      <c r="D2494" s="84" t="s">
        <v>17488</v>
      </c>
      <c r="E2494" s="86">
        <v>3840</v>
      </c>
      <c r="F2494" s="85" t="s">
        <v>17669</v>
      </c>
    </row>
    <row r="2495" spans="1:6" ht="76.5" x14ac:dyDescent="0.2">
      <c r="A2495" s="86" t="s">
        <v>17674</v>
      </c>
      <c r="B2495" s="85" t="s">
        <v>17673</v>
      </c>
      <c r="C2495" s="87" t="s">
        <v>149</v>
      </c>
      <c r="D2495" s="84" t="s">
        <v>17488</v>
      </c>
      <c r="E2495" s="86">
        <v>3760</v>
      </c>
      <c r="F2495" s="85" t="s">
        <v>17669</v>
      </c>
    </row>
    <row r="2496" spans="1:6" ht="76.5" x14ac:dyDescent="0.2">
      <c r="A2496" s="86" t="s">
        <v>17676</v>
      </c>
      <c r="B2496" s="85" t="s">
        <v>17675</v>
      </c>
      <c r="C2496" s="87" t="s">
        <v>149</v>
      </c>
      <c r="D2496" s="84" t="s">
        <v>17488</v>
      </c>
      <c r="E2496" s="86">
        <v>3640</v>
      </c>
      <c r="F2496" s="85" t="s">
        <v>17669</v>
      </c>
    </row>
    <row r="2497" spans="1:6" ht="76.5" x14ac:dyDescent="0.2">
      <c r="A2497" s="86" t="s">
        <v>17678</v>
      </c>
      <c r="B2497" s="85" t="s">
        <v>17677</v>
      </c>
      <c r="C2497" s="87" t="s">
        <v>149</v>
      </c>
      <c r="D2497" s="84" t="s">
        <v>17488</v>
      </c>
      <c r="E2497" s="86">
        <v>3520</v>
      </c>
      <c r="F2497" s="85" t="s">
        <v>17669</v>
      </c>
    </row>
    <row r="2498" spans="1:6" ht="38.25" x14ac:dyDescent="0.2">
      <c r="A2498" s="86" t="s">
        <v>17680</v>
      </c>
      <c r="B2498" s="85" t="s">
        <v>17679</v>
      </c>
      <c r="C2498" s="87" t="s">
        <v>151</v>
      </c>
      <c r="D2498" s="84" t="s">
        <v>17488</v>
      </c>
      <c r="E2498" s="86">
        <v>840</v>
      </c>
      <c r="F2498" s="85" t="s">
        <v>14567</v>
      </c>
    </row>
    <row r="2499" spans="1:6" ht="51" x14ac:dyDescent="0.2">
      <c r="A2499" s="86" t="s">
        <v>17682</v>
      </c>
      <c r="B2499" s="85" t="s">
        <v>17681</v>
      </c>
      <c r="C2499" s="87" t="s">
        <v>151</v>
      </c>
      <c r="D2499" s="84" t="s">
        <v>17488</v>
      </c>
      <c r="E2499" s="86">
        <v>140</v>
      </c>
      <c r="F2499" s="85" t="s">
        <v>15009</v>
      </c>
    </row>
    <row r="2500" spans="1:6" ht="38.25" x14ac:dyDescent="0.2">
      <c r="A2500" s="86" t="s">
        <v>17684</v>
      </c>
      <c r="B2500" s="85" t="s">
        <v>17683</v>
      </c>
      <c r="C2500" s="87" t="s">
        <v>151</v>
      </c>
      <c r="D2500" s="84" t="s">
        <v>17488</v>
      </c>
      <c r="E2500" s="86">
        <v>2217.6</v>
      </c>
      <c r="F2500" s="85" t="s">
        <v>14567</v>
      </c>
    </row>
    <row r="2501" spans="1:6" ht="38.25" x14ac:dyDescent="0.2">
      <c r="A2501" s="86" t="s">
        <v>17686</v>
      </c>
      <c r="B2501" s="85" t="s">
        <v>17685</v>
      </c>
      <c r="C2501" s="87" t="s">
        <v>151</v>
      </c>
      <c r="D2501" s="84" t="s">
        <v>17488</v>
      </c>
      <c r="E2501" s="86">
        <v>1000</v>
      </c>
      <c r="F2501" s="85" t="s">
        <v>14527</v>
      </c>
    </row>
    <row r="2502" spans="1:6" ht="38.25" x14ac:dyDescent="0.2">
      <c r="A2502" s="86" t="s">
        <v>17688</v>
      </c>
      <c r="B2502" s="85" t="s">
        <v>17687</v>
      </c>
      <c r="C2502" s="87" t="s">
        <v>151</v>
      </c>
      <c r="D2502" s="84" t="s">
        <v>17488</v>
      </c>
      <c r="E2502" s="86">
        <v>167</v>
      </c>
      <c r="F2502" s="85" t="s">
        <v>15016</v>
      </c>
    </row>
    <row r="2503" spans="1:6" ht="38.25" x14ac:dyDescent="0.2">
      <c r="A2503" s="86" t="s">
        <v>17690</v>
      </c>
      <c r="B2503" s="85" t="s">
        <v>17689</v>
      </c>
      <c r="C2503" s="87" t="s">
        <v>151</v>
      </c>
      <c r="D2503" s="84" t="s">
        <v>17488</v>
      </c>
      <c r="E2503" s="86">
        <v>2640</v>
      </c>
      <c r="F2503" s="85" t="s">
        <v>14527</v>
      </c>
    </row>
    <row r="2504" spans="1:6" ht="102" x14ac:dyDescent="0.2">
      <c r="A2504" s="86" t="s">
        <v>17693</v>
      </c>
      <c r="B2504" s="85" t="s">
        <v>17691</v>
      </c>
      <c r="C2504" s="87" t="s">
        <v>149</v>
      </c>
      <c r="D2504" s="84" t="s">
        <v>17488</v>
      </c>
      <c r="E2504" s="86">
        <v>24000</v>
      </c>
      <c r="F2504" s="85" t="s">
        <v>17692</v>
      </c>
    </row>
    <row r="2505" spans="1:6" ht="38.25" x14ac:dyDescent="0.2">
      <c r="A2505" s="86" t="s">
        <v>17695</v>
      </c>
      <c r="B2505" s="85" t="s">
        <v>17694</v>
      </c>
      <c r="C2505" s="87" t="s">
        <v>151</v>
      </c>
      <c r="D2505" s="84" t="s">
        <v>17488</v>
      </c>
      <c r="E2505" s="86">
        <v>5040</v>
      </c>
      <c r="F2505" s="85" t="s">
        <v>14567</v>
      </c>
    </row>
    <row r="2506" spans="1:6" ht="38.25" x14ac:dyDescent="0.2">
      <c r="A2506" s="86" t="s">
        <v>17697</v>
      </c>
      <c r="B2506" s="85" t="s">
        <v>17696</v>
      </c>
      <c r="C2506" s="87" t="s">
        <v>151</v>
      </c>
      <c r="D2506" s="84" t="s">
        <v>17488</v>
      </c>
      <c r="E2506" s="86">
        <v>13305.6</v>
      </c>
      <c r="F2506" s="85" t="s">
        <v>14567</v>
      </c>
    </row>
    <row r="2507" spans="1:6" ht="38.25" x14ac:dyDescent="0.2">
      <c r="A2507" s="86" t="s">
        <v>17699</v>
      </c>
      <c r="B2507" s="85" t="s">
        <v>17698</v>
      </c>
      <c r="C2507" s="87" t="s">
        <v>151</v>
      </c>
      <c r="D2507" s="84" t="s">
        <v>17488</v>
      </c>
      <c r="E2507" s="86">
        <v>10000</v>
      </c>
      <c r="F2507" s="85" t="s">
        <v>14527</v>
      </c>
    </row>
    <row r="2508" spans="1:6" ht="38.25" x14ac:dyDescent="0.2">
      <c r="A2508" s="86" t="s">
        <v>17701</v>
      </c>
      <c r="B2508" s="85" t="s">
        <v>17700</v>
      </c>
      <c r="C2508" s="87" t="s">
        <v>151</v>
      </c>
      <c r="D2508" s="84" t="s">
        <v>17488</v>
      </c>
      <c r="E2508" s="86">
        <v>26400</v>
      </c>
      <c r="F2508" s="85" t="s">
        <v>14527</v>
      </c>
    </row>
    <row r="2509" spans="1:6" ht="76.5" x14ac:dyDescent="0.2">
      <c r="A2509" s="86" t="s">
        <v>17704</v>
      </c>
      <c r="B2509" s="85" t="s">
        <v>17702</v>
      </c>
      <c r="C2509" s="87" t="s">
        <v>149</v>
      </c>
      <c r="D2509" s="84" t="s">
        <v>17488</v>
      </c>
      <c r="E2509" s="86">
        <v>40000</v>
      </c>
      <c r="F2509" s="85" t="s">
        <v>17703</v>
      </c>
    </row>
    <row r="2510" spans="1:6" ht="76.5" x14ac:dyDescent="0.2">
      <c r="A2510" s="86" t="s">
        <v>17706</v>
      </c>
      <c r="B2510" s="85" t="s">
        <v>17705</v>
      </c>
      <c r="C2510" s="87" t="s">
        <v>149</v>
      </c>
      <c r="D2510" s="84" t="s">
        <v>17488</v>
      </c>
      <c r="E2510" s="86">
        <v>38400</v>
      </c>
      <c r="F2510" s="85" t="s">
        <v>17703</v>
      </c>
    </row>
    <row r="2511" spans="1:6" ht="76.5" x14ac:dyDescent="0.2">
      <c r="A2511" s="86" t="s">
        <v>17708</v>
      </c>
      <c r="B2511" s="85" t="s">
        <v>17707</v>
      </c>
      <c r="C2511" s="87" t="s">
        <v>149</v>
      </c>
      <c r="D2511" s="84" t="s">
        <v>17488</v>
      </c>
      <c r="E2511" s="86">
        <v>37600</v>
      </c>
      <c r="F2511" s="85" t="s">
        <v>17703</v>
      </c>
    </row>
    <row r="2512" spans="1:6" ht="76.5" x14ac:dyDescent="0.2">
      <c r="A2512" s="86" t="s">
        <v>17710</v>
      </c>
      <c r="B2512" s="85" t="s">
        <v>17709</v>
      </c>
      <c r="C2512" s="87" t="s">
        <v>149</v>
      </c>
      <c r="D2512" s="84" t="s">
        <v>17488</v>
      </c>
      <c r="E2512" s="86">
        <v>36400</v>
      </c>
      <c r="F2512" s="85" t="s">
        <v>17703</v>
      </c>
    </row>
    <row r="2513" spans="1:6" ht="76.5" x14ac:dyDescent="0.2">
      <c r="A2513" s="86" t="s">
        <v>17712</v>
      </c>
      <c r="B2513" s="85" t="s">
        <v>17711</v>
      </c>
      <c r="C2513" s="87" t="s">
        <v>149</v>
      </c>
      <c r="D2513" s="84" t="s">
        <v>17488</v>
      </c>
      <c r="E2513" s="86">
        <v>35200</v>
      </c>
      <c r="F2513" s="85" t="s">
        <v>17703</v>
      </c>
    </row>
    <row r="2514" spans="1:6" ht="38.25" x14ac:dyDescent="0.2">
      <c r="A2514" s="86" t="s">
        <v>17714</v>
      </c>
      <c r="B2514" s="85" t="s">
        <v>17713</v>
      </c>
      <c r="C2514" s="87" t="s">
        <v>151</v>
      </c>
      <c r="D2514" s="84" t="s">
        <v>17488</v>
      </c>
      <c r="E2514" s="86">
        <v>8400</v>
      </c>
      <c r="F2514" s="85" t="s">
        <v>14567</v>
      </c>
    </row>
    <row r="2515" spans="1:6" ht="51" x14ac:dyDescent="0.2">
      <c r="A2515" s="86" t="s">
        <v>17716</v>
      </c>
      <c r="B2515" s="85" t="s">
        <v>17715</v>
      </c>
      <c r="C2515" s="87" t="s">
        <v>151</v>
      </c>
      <c r="D2515" s="84" t="s">
        <v>17488</v>
      </c>
      <c r="E2515" s="86">
        <v>1400</v>
      </c>
      <c r="F2515" s="85" t="s">
        <v>15009</v>
      </c>
    </row>
    <row r="2516" spans="1:6" ht="38.25" x14ac:dyDescent="0.2">
      <c r="A2516" s="86" t="s">
        <v>17718</v>
      </c>
      <c r="B2516" s="85" t="s">
        <v>17717</v>
      </c>
      <c r="C2516" s="87" t="s">
        <v>151</v>
      </c>
      <c r="D2516" s="84" t="s">
        <v>17488</v>
      </c>
      <c r="E2516" s="86">
        <v>22176</v>
      </c>
      <c r="F2516" s="85" t="s">
        <v>14567</v>
      </c>
    </row>
    <row r="2517" spans="1:6" ht="38.25" x14ac:dyDescent="0.2">
      <c r="A2517" s="86" t="s">
        <v>17720</v>
      </c>
      <c r="B2517" s="85" t="s">
        <v>17719</v>
      </c>
      <c r="C2517" s="87" t="s">
        <v>151</v>
      </c>
      <c r="D2517" s="84" t="s">
        <v>17488</v>
      </c>
      <c r="E2517" s="86">
        <v>10000</v>
      </c>
      <c r="F2517" s="85" t="s">
        <v>14527</v>
      </c>
    </row>
    <row r="2518" spans="1:6" ht="38.25" x14ac:dyDescent="0.2">
      <c r="A2518" s="86" t="s">
        <v>17722</v>
      </c>
      <c r="B2518" s="85" t="s">
        <v>17721</v>
      </c>
      <c r="C2518" s="87" t="s">
        <v>151</v>
      </c>
      <c r="D2518" s="84" t="s">
        <v>17488</v>
      </c>
      <c r="E2518" s="86">
        <v>1667</v>
      </c>
      <c r="F2518" s="85" t="s">
        <v>15016</v>
      </c>
    </row>
    <row r="2519" spans="1:6" ht="38.25" x14ac:dyDescent="0.2">
      <c r="A2519" s="86" t="s">
        <v>17724</v>
      </c>
      <c r="B2519" s="85" t="s">
        <v>17723</v>
      </c>
      <c r="C2519" s="87" t="s">
        <v>151</v>
      </c>
      <c r="D2519" s="84" t="s">
        <v>17488</v>
      </c>
      <c r="E2519" s="86">
        <v>26400</v>
      </c>
      <c r="F2519" s="85" t="s">
        <v>14527</v>
      </c>
    </row>
    <row r="2520" spans="1:6" ht="38.25" x14ac:dyDescent="0.2">
      <c r="A2520" s="86" t="s">
        <v>17726</v>
      </c>
      <c r="B2520" s="85" t="s">
        <v>17725</v>
      </c>
      <c r="C2520" s="87" t="s">
        <v>151</v>
      </c>
      <c r="D2520" s="84" t="s">
        <v>17488</v>
      </c>
      <c r="E2520" s="86">
        <v>12600</v>
      </c>
      <c r="F2520" s="85" t="s">
        <v>14567</v>
      </c>
    </row>
    <row r="2521" spans="1:6" ht="38.25" x14ac:dyDescent="0.2">
      <c r="A2521" s="86" t="s">
        <v>17728</v>
      </c>
      <c r="B2521" s="85" t="s">
        <v>17727</v>
      </c>
      <c r="C2521" s="87" t="s">
        <v>151</v>
      </c>
      <c r="D2521" s="84" t="s">
        <v>17488</v>
      </c>
      <c r="E2521" s="86">
        <v>33264</v>
      </c>
      <c r="F2521" s="85" t="s">
        <v>14567</v>
      </c>
    </row>
    <row r="2522" spans="1:6" ht="38.25" x14ac:dyDescent="0.2">
      <c r="A2522" s="86" t="s">
        <v>17730</v>
      </c>
      <c r="B2522" s="85" t="s">
        <v>17729</v>
      </c>
      <c r="C2522" s="87" t="s">
        <v>151</v>
      </c>
      <c r="D2522" s="84" t="s">
        <v>17488</v>
      </c>
      <c r="E2522" s="86">
        <v>25000</v>
      </c>
      <c r="F2522" s="85" t="s">
        <v>14527</v>
      </c>
    </row>
    <row r="2523" spans="1:6" ht="38.25" x14ac:dyDescent="0.2">
      <c r="A2523" s="86" t="s">
        <v>17732</v>
      </c>
      <c r="B2523" s="85" t="s">
        <v>17731</v>
      </c>
      <c r="C2523" s="87" t="s">
        <v>151</v>
      </c>
      <c r="D2523" s="84" t="s">
        <v>17488</v>
      </c>
      <c r="E2523" s="86">
        <v>66000</v>
      </c>
      <c r="F2523" s="85" t="s">
        <v>14527</v>
      </c>
    </row>
    <row r="2524" spans="1:6" ht="38.25" x14ac:dyDescent="0.2">
      <c r="A2524" s="86" t="s">
        <v>17734</v>
      </c>
      <c r="B2524" s="85" t="s">
        <v>17733</v>
      </c>
      <c r="C2524" s="87" t="s">
        <v>151</v>
      </c>
      <c r="D2524" s="84" t="s">
        <v>17488</v>
      </c>
      <c r="E2524" s="86">
        <v>21000</v>
      </c>
      <c r="F2524" s="85" t="s">
        <v>14567</v>
      </c>
    </row>
    <row r="2525" spans="1:6" ht="38.25" x14ac:dyDescent="0.2">
      <c r="A2525" s="86" t="s">
        <v>17736</v>
      </c>
      <c r="B2525" s="85" t="s">
        <v>17735</v>
      </c>
      <c r="C2525" s="87" t="s">
        <v>151</v>
      </c>
      <c r="D2525" s="84" t="s">
        <v>17488</v>
      </c>
      <c r="E2525" s="86">
        <v>55440</v>
      </c>
      <c r="F2525" s="85" t="s">
        <v>14567</v>
      </c>
    </row>
    <row r="2526" spans="1:6" ht="38.25" x14ac:dyDescent="0.2">
      <c r="A2526" s="86" t="s">
        <v>17738</v>
      </c>
      <c r="B2526" s="85" t="s">
        <v>17737</v>
      </c>
      <c r="C2526" s="87" t="s">
        <v>151</v>
      </c>
      <c r="D2526" s="84" t="s">
        <v>17488</v>
      </c>
      <c r="E2526" s="86">
        <v>25000</v>
      </c>
      <c r="F2526" s="85" t="s">
        <v>14527</v>
      </c>
    </row>
    <row r="2527" spans="1:6" ht="38.25" x14ac:dyDescent="0.2">
      <c r="A2527" s="86" t="s">
        <v>17740</v>
      </c>
      <c r="B2527" s="85" t="s">
        <v>17739</v>
      </c>
      <c r="C2527" s="87" t="s">
        <v>151</v>
      </c>
      <c r="D2527" s="84" t="s">
        <v>17488</v>
      </c>
      <c r="E2527" s="86">
        <v>66000</v>
      </c>
      <c r="F2527" s="85" t="s">
        <v>14527</v>
      </c>
    </row>
    <row r="2528" spans="1:6" ht="38.25" x14ac:dyDescent="0.2">
      <c r="A2528" s="86" t="s">
        <v>17742</v>
      </c>
      <c r="B2528" s="85" t="s">
        <v>17741</v>
      </c>
      <c r="C2528" s="87" t="s">
        <v>151</v>
      </c>
      <c r="D2528" s="84" t="s">
        <v>17488</v>
      </c>
      <c r="E2528" s="86">
        <v>25200</v>
      </c>
      <c r="F2528" s="85" t="s">
        <v>14567</v>
      </c>
    </row>
    <row r="2529" spans="1:6" ht="38.25" x14ac:dyDescent="0.2">
      <c r="A2529" s="86" t="s">
        <v>17744</v>
      </c>
      <c r="B2529" s="85" t="s">
        <v>17743</v>
      </c>
      <c r="C2529" s="87" t="s">
        <v>151</v>
      </c>
      <c r="D2529" s="84" t="s">
        <v>17488</v>
      </c>
      <c r="E2529" s="86">
        <v>66528</v>
      </c>
      <c r="F2529" s="85" t="s">
        <v>14567</v>
      </c>
    </row>
    <row r="2530" spans="1:6" ht="38.25" x14ac:dyDescent="0.2">
      <c r="A2530" s="86" t="s">
        <v>17746</v>
      </c>
      <c r="B2530" s="85" t="s">
        <v>17745</v>
      </c>
      <c r="C2530" s="87" t="s">
        <v>151</v>
      </c>
      <c r="D2530" s="84" t="s">
        <v>17488</v>
      </c>
      <c r="E2530" s="86">
        <v>50000</v>
      </c>
      <c r="F2530" s="85" t="s">
        <v>14527</v>
      </c>
    </row>
    <row r="2531" spans="1:6" ht="38.25" x14ac:dyDescent="0.2">
      <c r="A2531" s="86" t="s">
        <v>17748</v>
      </c>
      <c r="B2531" s="85" t="s">
        <v>17747</v>
      </c>
      <c r="C2531" s="87" t="s">
        <v>151</v>
      </c>
      <c r="D2531" s="84" t="s">
        <v>17488</v>
      </c>
      <c r="E2531" s="86">
        <v>132000</v>
      </c>
      <c r="F2531" s="85" t="s">
        <v>14527</v>
      </c>
    </row>
    <row r="2532" spans="1:6" ht="38.25" x14ac:dyDescent="0.2">
      <c r="A2532" s="86" t="s">
        <v>17750</v>
      </c>
      <c r="B2532" s="85" t="s">
        <v>17749</v>
      </c>
      <c r="C2532" s="87" t="s">
        <v>151</v>
      </c>
      <c r="D2532" s="84" t="s">
        <v>17488</v>
      </c>
      <c r="E2532" s="86">
        <v>42000</v>
      </c>
      <c r="F2532" s="85" t="s">
        <v>14567</v>
      </c>
    </row>
    <row r="2533" spans="1:6" ht="38.25" x14ac:dyDescent="0.2">
      <c r="A2533" s="86" t="s">
        <v>17752</v>
      </c>
      <c r="B2533" s="85" t="s">
        <v>17751</v>
      </c>
      <c r="C2533" s="87" t="s">
        <v>151</v>
      </c>
      <c r="D2533" s="84" t="s">
        <v>17488</v>
      </c>
      <c r="E2533" s="86">
        <v>110880</v>
      </c>
      <c r="F2533" s="85" t="s">
        <v>14567</v>
      </c>
    </row>
    <row r="2534" spans="1:6" ht="38.25" x14ac:dyDescent="0.2">
      <c r="A2534" s="86" t="s">
        <v>17754</v>
      </c>
      <c r="B2534" s="85" t="s">
        <v>17753</v>
      </c>
      <c r="C2534" s="87" t="s">
        <v>151</v>
      </c>
      <c r="D2534" s="84" t="s">
        <v>17488</v>
      </c>
      <c r="E2534" s="86">
        <v>50000</v>
      </c>
      <c r="F2534" s="85" t="s">
        <v>14527</v>
      </c>
    </row>
    <row r="2535" spans="1:6" ht="38.25" x14ac:dyDescent="0.2">
      <c r="A2535" s="86" t="s">
        <v>17756</v>
      </c>
      <c r="B2535" s="85" t="s">
        <v>17755</v>
      </c>
      <c r="C2535" s="87" t="s">
        <v>151</v>
      </c>
      <c r="D2535" s="84" t="s">
        <v>17488</v>
      </c>
      <c r="E2535" s="86">
        <v>132000</v>
      </c>
      <c r="F2535" s="85" t="s">
        <v>14527</v>
      </c>
    </row>
    <row r="2536" spans="1:6" ht="38.25" x14ac:dyDescent="0.2">
      <c r="A2536" s="86" t="s">
        <v>17695</v>
      </c>
      <c r="B2536" s="85" t="s">
        <v>17694</v>
      </c>
      <c r="C2536" s="87" t="s">
        <v>151</v>
      </c>
      <c r="D2536" s="84" t="s">
        <v>17488</v>
      </c>
      <c r="E2536" s="86">
        <v>5040</v>
      </c>
      <c r="F2536" s="85" t="s">
        <v>14567</v>
      </c>
    </row>
    <row r="2537" spans="1:6" ht="38.25" x14ac:dyDescent="0.2">
      <c r="A2537" s="86" t="s">
        <v>17697</v>
      </c>
      <c r="B2537" s="85" t="s">
        <v>17696</v>
      </c>
      <c r="C2537" s="87" t="s">
        <v>151</v>
      </c>
      <c r="D2537" s="84" t="s">
        <v>17488</v>
      </c>
      <c r="E2537" s="86">
        <v>13305.6</v>
      </c>
      <c r="F2537" s="85" t="s">
        <v>14567</v>
      </c>
    </row>
    <row r="2538" spans="1:6" ht="38.25" x14ac:dyDescent="0.2">
      <c r="A2538" s="86" t="s">
        <v>17699</v>
      </c>
      <c r="B2538" s="85" t="s">
        <v>17698</v>
      </c>
      <c r="C2538" s="87" t="s">
        <v>151</v>
      </c>
      <c r="D2538" s="84" t="s">
        <v>17488</v>
      </c>
      <c r="E2538" s="86">
        <v>10000</v>
      </c>
      <c r="F2538" s="85" t="s">
        <v>14527</v>
      </c>
    </row>
    <row r="2539" spans="1:6" ht="38.25" x14ac:dyDescent="0.2">
      <c r="A2539" s="86" t="s">
        <v>17701</v>
      </c>
      <c r="B2539" s="85" t="s">
        <v>17700</v>
      </c>
      <c r="C2539" s="87" t="s">
        <v>151</v>
      </c>
      <c r="D2539" s="84" t="s">
        <v>17488</v>
      </c>
      <c r="E2539" s="86">
        <v>26400</v>
      </c>
      <c r="F2539" s="85" t="s">
        <v>14527</v>
      </c>
    </row>
    <row r="2540" spans="1:6" ht="38.25" x14ac:dyDescent="0.2">
      <c r="A2540" s="86" t="s">
        <v>17714</v>
      </c>
      <c r="B2540" s="85" t="s">
        <v>17713</v>
      </c>
      <c r="C2540" s="87" t="s">
        <v>151</v>
      </c>
      <c r="D2540" s="84" t="s">
        <v>17488</v>
      </c>
      <c r="E2540" s="86">
        <v>8400</v>
      </c>
      <c r="F2540" s="85" t="s">
        <v>14567</v>
      </c>
    </row>
    <row r="2541" spans="1:6" ht="38.25" x14ac:dyDescent="0.2">
      <c r="A2541" s="86" t="s">
        <v>17718</v>
      </c>
      <c r="B2541" s="85" t="s">
        <v>17717</v>
      </c>
      <c r="C2541" s="87" t="s">
        <v>151</v>
      </c>
      <c r="D2541" s="84" t="s">
        <v>17488</v>
      </c>
      <c r="E2541" s="86">
        <v>22176</v>
      </c>
      <c r="F2541" s="85" t="s">
        <v>14567</v>
      </c>
    </row>
    <row r="2542" spans="1:6" ht="38.25" x14ac:dyDescent="0.2">
      <c r="A2542" s="86" t="s">
        <v>17720</v>
      </c>
      <c r="B2542" s="85" t="s">
        <v>17719</v>
      </c>
      <c r="C2542" s="87" t="s">
        <v>151</v>
      </c>
      <c r="D2542" s="84" t="s">
        <v>17488</v>
      </c>
      <c r="E2542" s="86">
        <v>10000</v>
      </c>
      <c r="F2542" s="85" t="s">
        <v>14527</v>
      </c>
    </row>
    <row r="2543" spans="1:6" ht="38.25" x14ac:dyDescent="0.2">
      <c r="A2543" s="86" t="s">
        <v>17724</v>
      </c>
      <c r="B2543" s="85" t="s">
        <v>17723</v>
      </c>
      <c r="C2543" s="87" t="s">
        <v>151</v>
      </c>
      <c r="D2543" s="84" t="s">
        <v>17488</v>
      </c>
      <c r="E2543" s="86">
        <v>26400</v>
      </c>
      <c r="F2543" s="85" t="s">
        <v>14527</v>
      </c>
    </row>
    <row r="2544" spans="1:6" ht="140.25" x14ac:dyDescent="0.2">
      <c r="A2544" s="86" t="s">
        <v>17759</v>
      </c>
      <c r="B2544" s="85" t="s">
        <v>17757</v>
      </c>
      <c r="C2544" s="87" t="s">
        <v>149</v>
      </c>
      <c r="D2544" s="84" t="s">
        <v>17488</v>
      </c>
      <c r="E2544" s="86">
        <v>1155</v>
      </c>
      <c r="F2544" s="85" t="s">
        <v>17758</v>
      </c>
    </row>
    <row r="2545" spans="1:6" ht="38.25" x14ac:dyDescent="0.2">
      <c r="A2545" s="86" t="s">
        <v>17761</v>
      </c>
      <c r="B2545" s="85" t="s">
        <v>17760</v>
      </c>
      <c r="C2545" s="87" t="s">
        <v>151</v>
      </c>
      <c r="D2545" s="84" t="s">
        <v>17488</v>
      </c>
      <c r="E2545" s="86">
        <v>725</v>
      </c>
      <c r="F2545" s="85" t="s">
        <v>14567</v>
      </c>
    </row>
    <row r="2546" spans="1:6" ht="51" x14ac:dyDescent="0.2">
      <c r="A2546" s="86" t="s">
        <v>17763</v>
      </c>
      <c r="B2546" s="85" t="s">
        <v>17762</v>
      </c>
      <c r="C2546" s="87" t="s">
        <v>151</v>
      </c>
      <c r="D2546" s="84" t="s">
        <v>17488</v>
      </c>
      <c r="E2546" s="86">
        <v>120.84</v>
      </c>
      <c r="F2546" s="85" t="s">
        <v>15009</v>
      </c>
    </row>
    <row r="2547" spans="1:6" ht="38.25" x14ac:dyDescent="0.2">
      <c r="A2547" s="86" t="s">
        <v>17765</v>
      </c>
      <c r="B2547" s="85" t="s">
        <v>17764</v>
      </c>
      <c r="C2547" s="87" t="s">
        <v>151</v>
      </c>
      <c r="D2547" s="84" t="s">
        <v>17488</v>
      </c>
      <c r="E2547" s="86">
        <v>1914</v>
      </c>
      <c r="F2547" s="85" t="s">
        <v>14567</v>
      </c>
    </row>
    <row r="2548" spans="1:6" ht="38.25" x14ac:dyDescent="0.2">
      <c r="A2548" s="86" t="s">
        <v>17767</v>
      </c>
      <c r="B2548" s="85" t="s">
        <v>17766</v>
      </c>
      <c r="C2548" s="87" t="s">
        <v>151</v>
      </c>
      <c r="D2548" s="84" t="s">
        <v>17488</v>
      </c>
      <c r="E2548" s="86">
        <v>1438</v>
      </c>
      <c r="F2548" s="85" t="s">
        <v>14527</v>
      </c>
    </row>
    <row r="2549" spans="1:6" ht="38.25" x14ac:dyDescent="0.2">
      <c r="A2549" s="86" t="s">
        <v>17769</v>
      </c>
      <c r="B2549" s="85" t="s">
        <v>17768</v>
      </c>
      <c r="C2549" s="87" t="s">
        <v>151</v>
      </c>
      <c r="D2549" s="84" t="s">
        <v>17488</v>
      </c>
      <c r="E2549" s="86">
        <v>239.66</v>
      </c>
      <c r="F2549" s="85" t="s">
        <v>15016</v>
      </c>
    </row>
    <row r="2550" spans="1:6" ht="38.25" x14ac:dyDescent="0.2">
      <c r="A2550" s="86" t="s">
        <v>17771</v>
      </c>
      <c r="B2550" s="85" t="s">
        <v>17770</v>
      </c>
      <c r="C2550" s="87" t="s">
        <v>151</v>
      </c>
      <c r="D2550" s="84" t="s">
        <v>17488</v>
      </c>
      <c r="E2550" s="86">
        <v>3796.32</v>
      </c>
      <c r="F2550" s="85" t="s">
        <v>14527</v>
      </c>
    </row>
    <row r="2551" spans="1:6" ht="102" x14ac:dyDescent="0.2">
      <c r="A2551" s="86" t="s">
        <v>17774</v>
      </c>
      <c r="B2551" s="85" t="s">
        <v>17772</v>
      </c>
      <c r="C2551" s="87" t="s">
        <v>149</v>
      </c>
      <c r="D2551" s="84" t="s">
        <v>17488</v>
      </c>
      <c r="E2551" s="86">
        <v>1925</v>
      </c>
      <c r="F2551" s="85" t="s">
        <v>17773</v>
      </c>
    </row>
    <row r="2552" spans="1:6" ht="102" x14ac:dyDescent="0.2">
      <c r="A2552" s="86" t="s">
        <v>17776</v>
      </c>
      <c r="B2552" s="85" t="s">
        <v>17775</v>
      </c>
      <c r="C2552" s="87" t="s">
        <v>149</v>
      </c>
      <c r="D2552" s="84" t="s">
        <v>17488</v>
      </c>
      <c r="E2552" s="86">
        <v>1848</v>
      </c>
      <c r="F2552" s="85" t="s">
        <v>17773</v>
      </c>
    </row>
    <row r="2553" spans="1:6" ht="102" x14ac:dyDescent="0.2">
      <c r="A2553" s="86" t="s">
        <v>17778</v>
      </c>
      <c r="B2553" s="85" t="s">
        <v>17777</v>
      </c>
      <c r="C2553" s="87" t="s">
        <v>149</v>
      </c>
      <c r="D2553" s="84" t="s">
        <v>17488</v>
      </c>
      <c r="E2553" s="86">
        <v>1809.5</v>
      </c>
      <c r="F2553" s="85" t="s">
        <v>17773</v>
      </c>
    </row>
    <row r="2554" spans="1:6" ht="102" x14ac:dyDescent="0.2">
      <c r="A2554" s="86" t="s">
        <v>17780</v>
      </c>
      <c r="B2554" s="85" t="s">
        <v>17779</v>
      </c>
      <c r="C2554" s="87" t="s">
        <v>149</v>
      </c>
      <c r="D2554" s="84" t="s">
        <v>17488</v>
      </c>
      <c r="E2554" s="86">
        <v>1751.75</v>
      </c>
      <c r="F2554" s="85" t="s">
        <v>17773</v>
      </c>
    </row>
    <row r="2555" spans="1:6" ht="102" x14ac:dyDescent="0.2">
      <c r="A2555" s="86" t="s">
        <v>17782</v>
      </c>
      <c r="B2555" s="85" t="s">
        <v>17781</v>
      </c>
      <c r="C2555" s="87" t="s">
        <v>149</v>
      </c>
      <c r="D2555" s="84" t="s">
        <v>17488</v>
      </c>
      <c r="E2555" s="86">
        <v>1694</v>
      </c>
      <c r="F2555" s="85" t="s">
        <v>17773</v>
      </c>
    </row>
    <row r="2556" spans="1:6" ht="38.25" x14ac:dyDescent="0.2">
      <c r="A2556" s="86" t="s">
        <v>17784</v>
      </c>
      <c r="B2556" s="85" t="s">
        <v>17783</v>
      </c>
      <c r="C2556" s="87" t="s">
        <v>151</v>
      </c>
      <c r="D2556" s="84" t="s">
        <v>17488</v>
      </c>
      <c r="E2556" s="86">
        <v>1208</v>
      </c>
      <c r="F2556" s="85" t="s">
        <v>14567</v>
      </c>
    </row>
    <row r="2557" spans="1:6" ht="51" x14ac:dyDescent="0.2">
      <c r="A2557" s="86" t="s">
        <v>17786</v>
      </c>
      <c r="B2557" s="85" t="s">
        <v>17785</v>
      </c>
      <c r="C2557" s="87" t="s">
        <v>151</v>
      </c>
      <c r="D2557" s="84" t="s">
        <v>17488</v>
      </c>
      <c r="E2557" s="86">
        <v>201.34</v>
      </c>
      <c r="F2557" s="85" t="s">
        <v>15009</v>
      </c>
    </row>
    <row r="2558" spans="1:6" ht="38.25" x14ac:dyDescent="0.2">
      <c r="A2558" s="86" t="s">
        <v>17788</v>
      </c>
      <c r="B2558" s="85" t="s">
        <v>17787</v>
      </c>
      <c r="C2558" s="87" t="s">
        <v>151</v>
      </c>
      <c r="D2558" s="84" t="s">
        <v>17488</v>
      </c>
      <c r="E2558" s="86">
        <v>3189.12</v>
      </c>
      <c r="F2558" s="85" t="s">
        <v>14567</v>
      </c>
    </row>
    <row r="2559" spans="1:6" ht="38.25" x14ac:dyDescent="0.2">
      <c r="A2559" s="86" t="s">
        <v>17790</v>
      </c>
      <c r="B2559" s="85" t="s">
        <v>17789</v>
      </c>
      <c r="C2559" s="87" t="s">
        <v>151</v>
      </c>
      <c r="D2559" s="84" t="s">
        <v>17488</v>
      </c>
      <c r="E2559" s="86">
        <v>1438</v>
      </c>
      <c r="F2559" s="85" t="s">
        <v>14527</v>
      </c>
    </row>
    <row r="2560" spans="1:6" ht="38.25" x14ac:dyDescent="0.2">
      <c r="A2560" s="86" t="s">
        <v>17792</v>
      </c>
      <c r="B2560" s="85" t="s">
        <v>17791</v>
      </c>
      <c r="C2560" s="87" t="s">
        <v>151</v>
      </c>
      <c r="D2560" s="84" t="s">
        <v>17488</v>
      </c>
      <c r="E2560" s="86">
        <v>239.66</v>
      </c>
      <c r="F2560" s="85" t="s">
        <v>15016</v>
      </c>
    </row>
    <row r="2561" spans="1:6" ht="38.25" x14ac:dyDescent="0.2">
      <c r="A2561" s="86" t="s">
        <v>17794</v>
      </c>
      <c r="B2561" s="85" t="s">
        <v>17793</v>
      </c>
      <c r="C2561" s="87" t="s">
        <v>151</v>
      </c>
      <c r="D2561" s="84" t="s">
        <v>17488</v>
      </c>
      <c r="E2561" s="86">
        <v>3796.32</v>
      </c>
      <c r="F2561" s="85" t="s">
        <v>14527</v>
      </c>
    </row>
    <row r="2562" spans="1:6" ht="102" x14ac:dyDescent="0.2">
      <c r="A2562" s="86" t="s">
        <v>17797</v>
      </c>
      <c r="B2562" s="85" t="s">
        <v>17795</v>
      </c>
      <c r="C2562" s="87" t="s">
        <v>149</v>
      </c>
      <c r="D2562" s="84" t="s">
        <v>17488</v>
      </c>
      <c r="E2562" s="86">
        <v>1500</v>
      </c>
      <c r="F2562" s="85" t="s">
        <v>17796</v>
      </c>
    </row>
    <row r="2563" spans="1:6" ht="38.25" x14ac:dyDescent="0.2">
      <c r="A2563" s="86" t="s">
        <v>17799</v>
      </c>
      <c r="B2563" s="85" t="s">
        <v>17798</v>
      </c>
      <c r="C2563" s="87" t="s">
        <v>151</v>
      </c>
      <c r="D2563" s="84" t="s">
        <v>17488</v>
      </c>
      <c r="E2563" s="86">
        <v>315</v>
      </c>
      <c r="F2563" s="85" t="s">
        <v>14567</v>
      </c>
    </row>
    <row r="2564" spans="1:6" ht="38.25" x14ac:dyDescent="0.2">
      <c r="A2564" s="86" t="s">
        <v>17801</v>
      </c>
      <c r="B2564" s="85" t="s">
        <v>17800</v>
      </c>
      <c r="C2564" s="87" t="s">
        <v>151</v>
      </c>
      <c r="D2564" s="84" t="s">
        <v>17488</v>
      </c>
      <c r="E2564" s="86">
        <v>831.6</v>
      </c>
      <c r="F2564" s="85" t="s">
        <v>14567</v>
      </c>
    </row>
    <row r="2565" spans="1:6" ht="38.25" x14ac:dyDescent="0.2">
      <c r="A2565" s="86" t="s">
        <v>17803</v>
      </c>
      <c r="B2565" s="85" t="s">
        <v>17802</v>
      </c>
      <c r="C2565" s="87" t="s">
        <v>151</v>
      </c>
      <c r="D2565" s="84" t="s">
        <v>17488</v>
      </c>
      <c r="E2565" s="86">
        <v>625</v>
      </c>
      <c r="F2565" s="85" t="s">
        <v>14527</v>
      </c>
    </row>
    <row r="2566" spans="1:6" ht="38.25" x14ac:dyDescent="0.2">
      <c r="A2566" s="86" t="s">
        <v>17805</v>
      </c>
      <c r="B2566" s="85" t="s">
        <v>17804</v>
      </c>
      <c r="C2566" s="87" t="s">
        <v>151</v>
      </c>
      <c r="D2566" s="84" t="s">
        <v>17488</v>
      </c>
      <c r="E2566" s="86">
        <v>1650</v>
      </c>
      <c r="F2566" s="85" t="s">
        <v>14527</v>
      </c>
    </row>
    <row r="2567" spans="1:6" ht="76.5" x14ac:dyDescent="0.2">
      <c r="A2567" s="86" t="s">
        <v>17808</v>
      </c>
      <c r="B2567" s="85" t="s">
        <v>17806</v>
      </c>
      <c r="C2567" s="87" t="s">
        <v>149</v>
      </c>
      <c r="D2567" s="84" t="s">
        <v>17488</v>
      </c>
      <c r="E2567" s="86">
        <v>2500</v>
      </c>
      <c r="F2567" s="85" t="s">
        <v>17807</v>
      </c>
    </row>
    <row r="2568" spans="1:6" ht="76.5" x14ac:dyDescent="0.2">
      <c r="A2568" s="86" t="s">
        <v>17810</v>
      </c>
      <c r="B2568" s="85" t="s">
        <v>17809</v>
      </c>
      <c r="C2568" s="87" t="s">
        <v>149</v>
      </c>
      <c r="D2568" s="84" t="s">
        <v>17488</v>
      </c>
      <c r="E2568" s="86">
        <v>2400</v>
      </c>
      <c r="F2568" s="85" t="s">
        <v>17807</v>
      </c>
    </row>
    <row r="2569" spans="1:6" ht="76.5" x14ac:dyDescent="0.2">
      <c r="A2569" s="86" t="s">
        <v>17812</v>
      </c>
      <c r="B2569" s="85" t="s">
        <v>17811</v>
      </c>
      <c r="C2569" s="87" t="s">
        <v>149</v>
      </c>
      <c r="D2569" s="84" t="s">
        <v>17488</v>
      </c>
      <c r="E2569" s="86">
        <v>2350</v>
      </c>
      <c r="F2569" s="85" t="s">
        <v>17807</v>
      </c>
    </row>
    <row r="2570" spans="1:6" ht="76.5" x14ac:dyDescent="0.2">
      <c r="A2570" s="86" t="s">
        <v>17814</v>
      </c>
      <c r="B2570" s="85" t="s">
        <v>17813</v>
      </c>
      <c r="C2570" s="87" t="s">
        <v>149</v>
      </c>
      <c r="D2570" s="84" t="s">
        <v>17488</v>
      </c>
      <c r="E2570" s="86">
        <v>2275</v>
      </c>
      <c r="F2570" s="85" t="s">
        <v>17807</v>
      </c>
    </row>
    <row r="2571" spans="1:6" ht="76.5" x14ac:dyDescent="0.2">
      <c r="A2571" s="86" t="s">
        <v>17816</v>
      </c>
      <c r="B2571" s="85" t="s">
        <v>17815</v>
      </c>
      <c r="C2571" s="87" t="s">
        <v>149</v>
      </c>
      <c r="D2571" s="84" t="s">
        <v>17488</v>
      </c>
      <c r="E2571" s="86">
        <v>2200</v>
      </c>
      <c r="F2571" s="85" t="s">
        <v>17807</v>
      </c>
    </row>
    <row r="2572" spans="1:6" ht="38.25" x14ac:dyDescent="0.2">
      <c r="A2572" s="86" t="s">
        <v>17818</v>
      </c>
      <c r="B2572" s="85" t="s">
        <v>17817</v>
      </c>
      <c r="C2572" s="87" t="s">
        <v>151</v>
      </c>
      <c r="D2572" s="84" t="s">
        <v>17488</v>
      </c>
      <c r="E2572" s="86">
        <v>525</v>
      </c>
      <c r="F2572" s="85" t="s">
        <v>14567</v>
      </c>
    </row>
    <row r="2573" spans="1:6" ht="51" x14ac:dyDescent="0.2">
      <c r="A2573" s="86" t="s">
        <v>17820</v>
      </c>
      <c r="B2573" s="85" t="s">
        <v>17819</v>
      </c>
      <c r="C2573" s="87" t="s">
        <v>151</v>
      </c>
      <c r="D2573" s="84" t="s">
        <v>17488</v>
      </c>
      <c r="E2573" s="86">
        <v>88</v>
      </c>
      <c r="F2573" s="85" t="s">
        <v>15009</v>
      </c>
    </row>
    <row r="2574" spans="1:6" ht="38.25" x14ac:dyDescent="0.2">
      <c r="A2574" s="86" t="s">
        <v>17822</v>
      </c>
      <c r="B2574" s="85" t="s">
        <v>17821</v>
      </c>
      <c r="C2574" s="87" t="s">
        <v>151</v>
      </c>
      <c r="D2574" s="84" t="s">
        <v>17488</v>
      </c>
      <c r="E2574" s="86">
        <v>1386</v>
      </c>
      <c r="F2574" s="85" t="s">
        <v>14567</v>
      </c>
    </row>
    <row r="2575" spans="1:6" ht="38.25" x14ac:dyDescent="0.2">
      <c r="A2575" s="86" t="s">
        <v>17824</v>
      </c>
      <c r="B2575" s="85" t="s">
        <v>17823</v>
      </c>
      <c r="C2575" s="87" t="s">
        <v>151</v>
      </c>
      <c r="D2575" s="84" t="s">
        <v>17488</v>
      </c>
      <c r="E2575" s="86">
        <v>625</v>
      </c>
      <c r="F2575" s="85" t="s">
        <v>14527</v>
      </c>
    </row>
    <row r="2576" spans="1:6" ht="38.25" x14ac:dyDescent="0.2">
      <c r="A2576" s="86" t="s">
        <v>17826</v>
      </c>
      <c r="B2576" s="85" t="s">
        <v>17825</v>
      </c>
      <c r="C2576" s="87" t="s">
        <v>151</v>
      </c>
      <c r="D2576" s="84" t="s">
        <v>17488</v>
      </c>
      <c r="E2576" s="86">
        <v>104</v>
      </c>
      <c r="F2576" s="85" t="s">
        <v>15016</v>
      </c>
    </row>
    <row r="2577" spans="1:6" ht="38.25" x14ac:dyDescent="0.2">
      <c r="A2577" s="86" t="s">
        <v>17828</v>
      </c>
      <c r="B2577" s="85" t="s">
        <v>17827</v>
      </c>
      <c r="C2577" s="87" t="s">
        <v>151</v>
      </c>
      <c r="D2577" s="84" t="s">
        <v>17488</v>
      </c>
      <c r="E2577" s="86">
        <v>1650</v>
      </c>
      <c r="F2577" s="85" t="s">
        <v>14527</v>
      </c>
    </row>
    <row r="2578" spans="1:6" ht="102" x14ac:dyDescent="0.2">
      <c r="A2578" s="86" t="s">
        <v>17831</v>
      </c>
      <c r="B2578" s="85" t="s">
        <v>17829</v>
      </c>
      <c r="C2578" s="87" t="s">
        <v>149</v>
      </c>
      <c r="D2578" s="84" t="s">
        <v>17488</v>
      </c>
      <c r="E2578" s="86">
        <v>15000</v>
      </c>
      <c r="F2578" s="85" t="s">
        <v>17830</v>
      </c>
    </row>
    <row r="2579" spans="1:6" ht="38.25" x14ac:dyDescent="0.2">
      <c r="A2579" s="86" t="s">
        <v>17833</v>
      </c>
      <c r="B2579" s="85" t="s">
        <v>17832</v>
      </c>
      <c r="C2579" s="87" t="s">
        <v>151</v>
      </c>
      <c r="D2579" s="84" t="s">
        <v>17488</v>
      </c>
      <c r="E2579" s="86">
        <v>3150</v>
      </c>
      <c r="F2579" s="85" t="s">
        <v>14567</v>
      </c>
    </row>
    <row r="2580" spans="1:6" ht="38.25" x14ac:dyDescent="0.2">
      <c r="A2580" s="86" t="s">
        <v>17835</v>
      </c>
      <c r="B2580" s="85" t="s">
        <v>17834</v>
      </c>
      <c r="C2580" s="87" t="s">
        <v>151</v>
      </c>
      <c r="D2580" s="84" t="s">
        <v>17488</v>
      </c>
      <c r="E2580" s="86">
        <v>8316</v>
      </c>
      <c r="F2580" s="85" t="s">
        <v>14567</v>
      </c>
    </row>
    <row r="2581" spans="1:6" ht="38.25" x14ac:dyDescent="0.2">
      <c r="A2581" s="86" t="s">
        <v>17837</v>
      </c>
      <c r="B2581" s="85" t="s">
        <v>17836</v>
      </c>
      <c r="C2581" s="87" t="s">
        <v>151</v>
      </c>
      <c r="D2581" s="84" t="s">
        <v>17488</v>
      </c>
      <c r="E2581" s="86">
        <v>6250</v>
      </c>
      <c r="F2581" s="85" t="s">
        <v>14527</v>
      </c>
    </row>
    <row r="2582" spans="1:6" ht="38.25" x14ac:dyDescent="0.2">
      <c r="A2582" s="86" t="s">
        <v>17839</v>
      </c>
      <c r="B2582" s="85" t="s">
        <v>17838</v>
      </c>
      <c r="C2582" s="87" t="s">
        <v>151</v>
      </c>
      <c r="D2582" s="84" t="s">
        <v>17488</v>
      </c>
      <c r="E2582" s="86">
        <v>16500</v>
      </c>
      <c r="F2582" s="85" t="s">
        <v>14527</v>
      </c>
    </row>
    <row r="2583" spans="1:6" ht="76.5" x14ac:dyDescent="0.2">
      <c r="A2583" s="86" t="s">
        <v>17842</v>
      </c>
      <c r="B2583" s="85" t="s">
        <v>17840</v>
      </c>
      <c r="C2583" s="87" t="s">
        <v>149</v>
      </c>
      <c r="D2583" s="84" t="s">
        <v>17488</v>
      </c>
      <c r="E2583" s="86">
        <v>25000</v>
      </c>
      <c r="F2583" s="85" t="s">
        <v>17841</v>
      </c>
    </row>
    <row r="2584" spans="1:6" ht="76.5" x14ac:dyDescent="0.2">
      <c r="A2584" s="86" t="s">
        <v>17844</v>
      </c>
      <c r="B2584" s="85" t="s">
        <v>17843</v>
      </c>
      <c r="C2584" s="87" t="s">
        <v>149</v>
      </c>
      <c r="D2584" s="84" t="s">
        <v>17488</v>
      </c>
      <c r="E2584" s="86">
        <v>24000</v>
      </c>
      <c r="F2584" s="85" t="s">
        <v>17841</v>
      </c>
    </row>
    <row r="2585" spans="1:6" ht="76.5" x14ac:dyDescent="0.2">
      <c r="A2585" s="86" t="s">
        <v>17846</v>
      </c>
      <c r="B2585" s="85" t="s">
        <v>17845</v>
      </c>
      <c r="C2585" s="87" t="s">
        <v>149</v>
      </c>
      <c r="D2585" s="84" t="s">
        <v>17488</v>
      </c>
      <c r="E2585" s="86">
        <v>23500</v>
      </c>
      <c r="F2585" s="85" t="s">
        <v>17841</v>
      </c>
    </row>
    <row r="2586" spans="1:6" ht="76.5" x14ac:dyDescent="0.2">
      <c r="A2586" s="86" t="s">
        <v>17848</v>
      </c>
      <c r="B2586" s="85" t="s">
        <v>17847</v>
      </c>
      <c r="C2586" s="87" t="s">
        <v>149</v>
      </c>
      <c r="D2586" s="84" t="s">
        <v>17488</v>
      </c>
      <c r="E2586" s="86">
        <v>22750</v>
      </c>
      <c r="F2586" s="85" t="s">
        <v>17841</v>
      </c>
    </row>
    <row r="2587" spans="1:6" ht="76.5" x14ac:dyDescent="0.2">
      <c r="A2587" s="86" t="s">
        <v>17850</v>
      </c>
      <c r="B2587" s="85" t="s">
        <v>17849</v>
      </c>
      <c r="C2587" s="87" t="s">
        <v>149</v>
      </c>
      <c r="D2587" s="84" t="s">
        <v>17488</v>
      </c>
      <c r="E2587" s="86">
        <v>22000</v>
      </c>
      <c r="F2587" s="85" t="s">
        <v>17841</v>
      </c>
    </row>
    <row r="2588" spans="1:6" ht="38.25" x14ac:dyDescent="0.2">
      <c r="A2588" s="86" t="s">
        <v>17852</v>
      </c>
      <c r="B2588" s="85" t="s">
        <v>17851</v>
      </c>
      <c r="C2588" s="87" t="s">
        <v>151</v>
      </c>
      <c r="D2588" s="84" t="s">
        <v>17488</v>
      </c>
      <c r="E2588" s="86">
        <v>5250</v>
      </c>
      <c r="F2588" s="85" t="s">
        <v>14567</v>
      </c>
    </row>
    <row r="2589" spans="1:6" ht="51" x14ac:dyDescent="0.2">
      <c r="A2589" s="86" t="s">
        <v>17854</v>
      </c>
      <c r="B2589" s="85" t="s">
        <v>17853</v>
      </c>
      <c r="C2589" s="87" t="s">
        <v>151</v>
      </c>
      <c r="D2589" s="84" t="s">
        <v>17488</v>
      </c>
      <c r="E2589" s="86">
        <v>875</v>
      </c>
      <c r="F2589" s="85" t="s">
        <v>15009</v>
      </c>
    </row>
    <row r="2590" spans="1:6" ht="38.25" x14ac:dyDescent="0.2">
      <c r="A2590" s="86" t="s">
        <v>17856</v>
      </c>
      <c r="B2590" s="85" t="s">
        <v>17855</v>
      </c>
      <c r="C2590" s="87" t="s">
        <v>151</v>
      </c>
      <c r="D2590" s="84" t="s">
        <v>17488</v>
      </c>
      <c r="E2590" s="86">
        <v>13860</v>
      </c>
      <c r="F2590" s="85" t="s">
        <v>14567</v>
      </c>
    </row>
    <row r="2591" spans="1:6" ht="38.25" x14ac:dyDescent="0.2">
      <c r="A2591" s="86" t="s">
        <v>17858</v>
      </c>
      <c r="B2591" s="85" t="s">
        <v>17857</v>
      </c>
      <c r="C2591" s="87" t="s">
        <v>151</v>
      </c>
      <c r="D2591" s="84" t="s">
        <v>17488</v>
      </c>
      <c r="E2591" s="86">
        <v>6250</v>
      </c>
      <c r="F2591" s="85" t="s">
        <v>14527</v>
      </c>
    </row>
    <row r="2592" spans="1:6" ht="38.25" x14ac:dyDescent="0.2">
      <c r="A2592" s="86" t="s">
        <v>17860</v>
      </c>
      <c r="B2592" s="85" t="s">
        <v>17859</v>
      </c>
      <c r="C2592" s="87" t="s">
        <v>151</v>
      </c>
      <c r="D2592" s="84" t="s">
        <v>17488</v>
      </c>
      <c r="E2592" s="86">
        <v>1042</v>
      </c>
      <c r="F2592" s="85" t="s">
        <v>15016</v>
      </c>
    </row>
    <row r="2593" spans="1:6" ht="38.25" x14ac:dyDescent="0.2">
      <c r="A2593" s="86" t="s">
        <v>17862</v>
      </c>
      <c r="B2593" s="85" t="s">
        <v>17861</v>
      </c>
      <c r="C2593" s="87" t="s">
        <v>151</v>
      </c>
      <c r="D2593" s="84" t="s">
        <v>17488</v>
      </c>
      <c r="E2593" s="86">
        <v>16500</v>
      </c>
      <c r="F2593" s="85" t="s">
        <v>14527</v>
      </c>
    </row>
    <row r="2594" spans="1:6" ht="38.25" x14ac:dyDescent="0.2">
      <c r="A2594" s="86" t="s">
        <v>17864</v>
      </c>
      <c r="B2594" s="85" t="s">
        <v>17863</v>
      </c>
      <c r="C2594" s="87" t="s">
        <v>151</v>
      </c>
      <c r="D2594" s="84" t="s">
        <v>17488</v>
      </c>
      <c r="E2594" s="86">
        <v>31500</v>
      </c>
      <c r="F2594" s="85" t="s">
        <v>14567</v>
      </c>
    </row>
    <row r="2595" spans="1:6" ht="38.25" x14ac:dyDescent="0.2">
      <c r="A2595" s="86" t="s">
        <v>17866</v>
      </c>
      <c r="B2595" s="85" t="s">
        <v>17865</v>
      </c>
      <c r="C2595" s="87" t="s">
        <v>151</v>
      </c>
      <c r="D2595" s="84" t="s">
        <v>17488</v>
      </c>
      <c r="E2595" s="86">
        <v>83160</v>
      </c>
      <c r="F2595" s="85" t="s">
        <v>14567</v>
      </c>
    </row>
    <row r="2596" spans="1:6" ht="38.25" x14ac:dyDescent="0.2">
      <c r="A2596" s="86" t="s">
        <v>17868</v>
      </c>
      <c r="B2596" s="85" t="s">
        <v>17867</v>
      </c>
      <c r="C2596" s="87" t="s">
        <v>151</v>
      </c>
      <c r="D2596" s="84" t="s">
        <v>17488</v>
      </c>
      <c r="E2596" s="86">
        <v>62500</v>
      </c>
      <c r="F2596" s="85" t="s">
        <v>14527</v>
      </c>
    </row>
    <row r="2597" spans="1:6" ht="38.25" x14ac:dyDescent="0.2">
      <c r="A2597" s="86" t="s">
        <v>17870</v>
      </c>
      <c r="B2597" s="85" t="s">
        <v>17869</v>
      </c>
      <c r="C2597" s="87" t="s">
        <v>151</v>
      </c>
      <c r="D2597" s="84" t="s">
        <v>17488</v>
      </c>
      <c r="E2597" s="86">
        <v>165000</v>
      </c>
      <c r="F2597" s="85" t="s">
        <v>14527</v>
      </c>
    </row>
    <row r="2598" spans="1:6" ht="38.25" x14ac:dyDescent="0.2">
      <c r="A2598" s="86" t="s">
        <v>17872</v>
      </c>
      <c r="B2598" s="85" t="s">
        <v>17871</v>
      </c>
      <c r="C2598" s="87" t="s">
        <v>151</v>
      </c>
      <c r="D2598" s="84" t="s">
        <v>17488</v>
      </c>
      <c r="E2598" s="86">
        <v>52500</v>
      </c>
      <c r="F2598" s="85" t="s">
        <v>14567</v>
      </c>
    </row>
    <row r="2599" spans="1:6" ht="38.25" x14ac:dyDescent="0.2">
      <c r="A2599" s="86" t="s">
        <v>17874</v>
      </c>
      <c r="B2599" s="85" t="s">
        <v>17873</v>
      </c>
      <c r="C2599" s="87" t="s">
        <v>151</v>
      </c>
      <c r="D2599" s="84" t="s">
        <v>17488</v>
      </c>
      <c r="E2599" s="86">
        <v>138600</v>
      </c>
      <c r="F2599" s="85" t="s">
        <v>14567</v>
      </c>
    </row>
    <row r="2600" spans="1:6" ht="38.25" x14ac:dyDescent="0.2">
      <c r="A2600" s="86" t="s">
        <v>17876</v>
      </c>
      <c r="B2600" s="85" t="s">
        <v>17875</v>
      </c>
      <c r="C2600" s="87" t="s">
        <v>151</v>
      </c>
      <c r="D2600" s="84" t="s">
        <v>17488</v>
      </c>
      <c r="E2600" s="86">
        <v>62500</v>
      </c>
      <c r="F2600" s="85" t="s">
        <v>14527</v>
      </c>
    </row>
    <row r="2601" spans="1:6" ht="38.25" x14ac:dyDescent="0.2">
      <c r="A2601" s="86" t="s">
        <v>17878</v>
      </c>
      <c r="B2601" s="85" t="s">
        <v>17877</v>
      </c>
      <c r="C2601" s="87" t="s">
        <v>151</v>
      </c>
      <c r="D2601" s="84" t="s">
        <v>17488</v>
      </c>
      <c r="E2601" s="86">
        <v>165000</v>
      </c>
      <c r="F2601" s="85" t="s">
        <v>14527</v>
      </c>
    </row>
    <row r="2602" spans="1:6" ht="38.25" x14ac:dyDescent="0.2">
      <c r="A2602" s="86" t="s">
        <v>17880</v>
      </c>
      <c r="B2602" s="85" t="s">
        <v>17879</v>
      </c>
      <c r="C2602" s="87" t="s">
        <v>151</v>
      </c>
      <c r="D2602" s="84" t="s">
        <v>17488</v>
      </c>
      <c r="E2602" s="86">
        <v>630</v>
      </c>
      <c r="F2602" s="85" t="s">
        <v>14567</v>
      </c>
    </row>
    <row r="2603" spans="1:6" ht="38.25" x14ac:dyDescent="0.2">
      <c r="A2603" s="86" t="s">
        <v>17882</v>
      </c>
      <c r="B2603" s="85" t="s">
        <v>17881</v>
      </c>
      <c r="C2603" s="87" t="s">
        <v>151</v>
      </c>
      <c r="D2603" s="84" t="s">
        <v>17488</v>
      </c>
      <c r="E2603" s="86">
        <v>1663.2</v>
      </c>
      <c r="F2603" s="85" t="s">
        <v>14567</v>
      </c>
    </row>
    <row r="2604" spans="1:6" ht="38.25" x14ac:dyDescent="0.2">
      <c r="A2604" s="86" t="s">
        <v>17884</v>
      </c>
      <c r="B2604" s="85" t="s">
        <v>17883</v>
      </c>
      <c r="C2604" s="87" t="s">
        <v>151</v>
      </c>
      <c r="D2604" s="84" t="s">
        <v>17488</v>
      </c>
      <c r="E2604" s="86">
        <v>1250</v>
      </c>
      <c r="F2604" s="85" t="s">
        <v>14527</v>
      </c>
    </row>
    <row r="2605" spans="1:6" ht="38.25" x14ac:dyDescent="0.2">
      <c r="A2605" s="86" t="s">
        <v>17886</v>
      </c>
      <c r="B2605" s="85" t="s">
        <v>17885</v>
      </c>
      <c r="C2605" s="87" t="s">
        <v>151</v>
      </c>
      <c r="D2605" s="84" t="s">
        <v>17488</v>
      </c>
      <c r="E2605" s="86">
        <v>3300</v>
      </c>
      <c r="F2605" s="85" t="s">
        <v>14527</v>
      </c>
    </row>
    <row r="2606" spans="1:6" ht="38.25" x14ac:dyDescent="0.2">
      <c r="A2606" s="86" t="s">
        <v>17888</v>
      </c>
      <c r="B2606" s="85" t="s">
        <v>17887</v>
      </c>
      <c r="C2606" s="87" t="s">
        <v>151</v>
      </c>
      <c r="D2606" s="84" t="s">
        <v>17488</v>
      </c>
      <c r="E2606" s="86">
        <v>1050</v>
      </c>
      <c r="F2606" s="85" t="s">
        <v>14567</v>
      </c>
    </row>
    <row r="2607" spans="1:6" ht="38.25" x14ac:dyDescent="0.2">
      <c r="A2607" s="86" t="s">
        <v>17890</v>
      </c>
      <c r="B2607" s="85" t="s">
        <v>17889</v>
      </c>
      <c r="C2607" s="87" t="s">
        <v>151</v>
      </c>
      <c r="D2607" s="84" t="s">
        <v>17488</v>
      </c>
      <c r="E2607" s="86">
        <v>2772</v>
      </c>
      <c r="F2607" s="85" t="s">
        <v>14567</v>
      </c>
    </row>
    <row r="2608" spans="1:6" ht="38.25" x14ac:dyDescent="0.2">
      <c r="A2608" s="86" t="s">
        <v>17892</v>
      </c>
      <c r="B2608" s="85" t="s">
        <v>17891</v>
      </c>
      <c r="C2608" s="87" t="s">
        <v>151</v>
      </c>
      <c r="D2608" s="84" t="s">
        <v>17488</v>
      </c>
      <c r="E2608" s="86">
        <v>1250</v>
      </c>
      <c r="F2608" s="85" t="s">
        <v>14527</v>
      </c>
    </row>
    <row r="2609" spans="1:6" ht="38.25" x14ac:dyDescent="0.2">
      <c r="A2609" s="86" t="s">
        <v>17894</v>
      </c>
      <c r="B2609" s="85" t="s">
        <v>17893</v>
      </c>
      <c r="C2609" s="87" t="s">
        <v>151</v>
      </c>
      <c r="D2609" s="84" t="s">
        <v>17488</v>
      </c>
      <c r="E2609" s="86">
        <v>3300</v>
      </c>
      <c r="F2609" s="85" t="s">
        <v>14527</v>
      </c>
    </row>
    <row r="2610" spans="1:6" ht="38.25" x14ac:dyDescent="0.2">
      <c r="A2610" s="86" t="s">
        <v>17896</v>
      </c>
      <c r="B2610" s="85" t="s">
        <v>17895</v>
      </c>
      <c r="C2610" s="87" t="s">
        <v>151</v>
      </c>
      <c r="D2610" s="84" t="s">
        <v>17488</v>
      </c>
      <c r="E2610" s="86">
        <v>6300</v>
      </c>
      <c r="F2610" s="85" t="s">
        <v>14567</v>
      </c>
    </row>
    <row r="2611" spans="1:6" ht="38.25" x14ac:dyDescent="0.2">
      <c r="A2611" s="86" t="s">
        <v>17898</v>
      </c>
      <c r="B2611" s="85" t="s">
        <v>17897</v>
      </c>
      <c r="C2611" s="87" t="s">
        <v>151</v>
      </c>
      <c r="D2611" s="84" t="s">
        <v>17488</v>
      </c>
      <c r="E2611" s="86">
        <v>16632</v>
      </c>
      <c r="F2611" s="85" t="s">
        <v>14567</v>
      </c>
    </row>
    <row r="2612" spans="1:6" ht="38.25" x14ac:dyDescent="0.2">
      <c r="A2612" s="86" t="s">
        <v>17900</v>
      </c>
      <c r="B2612" s="85" t="s">
        <v>17899</v>
      </c>
      <c r="C2612" s="87" t="s">
        <v>151</v>
      </c>
      <c r="D2612" s="84" t="s">
        <v>17488</v>
      </c>
      <c r="E2612" s="86">
        <v>12500</v>
      </c>
      <c r="F2612" s="85" t="s">
        <v>14527</v>
      </c>
    </row>
    <row r="2613" spans="1:6" ht="38.25" x14ac:dyDescent="0.2">
      <c r="A2613" s="86" t="s">
        <v>17902</v>
      </c>
      <c r="B2613" s="85" t="s">
        <v>17901</v>
      </c>
      <c r="C2613" s="87" t="s">
        <v>151</v>
      </c>
      <c r="D2613" s="84" t="s">
        <v>17488</v>
      </c>
      <c r="E2613" s="86">
        <v>33000</v>
      </c>
      <c r="F2613" s="85" t="s">
        <v>14527</v>
      </c>
    </row>
    <row r="2614" spans="1:6" ht="38.25" x14ac:dyDescent="0.2">
      <c r="A2614" s="86" t="s">
        <v>17904</v>
      </c>
      <c r="B2614" s="85" t="s">
        <v>17903</v>
      </c>
      <c r="C2614" s="87" t="s">
        <v>151</v>
      </c>
      <c r="D2614" s="84" t="s">
        <v>17488</v>
      </c>
      <c r="E2614" s="86">
        <v>10500</v>
      </c>
      <c r="F2614" s="85" t="s">
        <v>14567</v>
      </c>
    </row>
    <row r="2615" spans="1:6" ht="38.25" x14ac:dyDescent="0.2">
      <c r="A2615" s="86" t="s">
        <v>17906</v>
      </c>
      <c r="B2615" s="85" t="s">
        <v>17905</v>
      </c>
      <c r="C2615" s="87" t="s">
        <v>151</v>
      </c>
      <c r="D2615" s="84" t="s">
        <v>17488</v>
      </c>
      <c r="E2615" s="86">
        <v>27720</v>
      </c>
      <c r="F2615" s="85" t="s">
        <v>14567</v>
      </c>
    </row>
    <row r="2616" spans="1:6" ht="38.25" x14ac:dyDescent="0.2">
      <c r="A2616" s="86" t="s">
        <v>17908</v>
      </c>
      <c r="B2616" s="85" t="s">
        <v>17907</v>
      </c>
      <c r="C2616" s="87" t="s">
        <v>151</v>
      </c>
      <c r="D2616" s="84" t="s">
        <v>17488</v>
      </c>
      <c r="E2616" s="86">
        <v>12500</v>
      </c>
      <c r="F2616" s="85" t="s">
        <v>14527</v>
      </c>
    </row>
    <row r="2617" spans="1:6" ht="38.25" x14ac:dyDescent="0.2">
      <c r="A2617" s="86" t="s">
        <v>17910</v>
      </c>
      <c r="B2617" s="85" t="s">
        <v>17909</v>
      </c>
      <c r="C2617" s="87" t="s">
        <v>151</v>
      </c>
      <c r="D2617" s="84" t="s">
        <v>17488</v>
      </c>
      <c r="E2617" s="86">
        <v>33000</v>
      </c>
      <c r="F2617" s="85" t="s">
        <v>14527</v>
      </c>
    </row>
    <row r="2618" spans="1:6" ht="38.25" x14ac:dyDescent="0.2">
      <c r="A2618" s="86" t="s">
        <v>17912</v>
      </c>
      <c r="B2618" s="85" t="s">
        <v>17911</v>
      </c>
      <c r="C2618" s="87" t="s">
        <v>151</v>
      </c>
      <c r="D2618" s="84" t="s">
        <v>17488</v>
      </c>
      <c r="E2618" s="86">
        <v>15750</v>
      </c>
      <c r="F2618" s="85" t="s">
        <v>14567</v>
      </c>
    </row>
    <row r="2619" spans="1:6" ht="38.25" x14ac:dyDescent="0.2">
      <c r="A2619" s="86" t="s">
        <v>17914</v>
      </c>
      <c r="B2619" s="85" t="s">
        <v>17913</v>
      </c>
      <c r="C2619" s="87" t="s">
        <v>151</v>
      </c>
      <c r="D2619" s="84" t="s">
        <v>17488</v>
      </c>
      <c r="E2619" s="86">
        <v>41580</v>
      </c>
      <c r="F2619" s="85" t="s">
        <v>14567</v>
      </c>
    </row>
    <row r="2620" spans="1:6" ht="38.25" x14ac:dyDescent="0.2">
      <c r="A2620" s="86" t="s">
        <v>17916</v>
      </c>
      <c r="B2620" s="85" t="s">
        <v>17915</v>
      </c>
      <c r="C2620" s="87" t="s">
        <v>151</v>
      </c>
      <c r="D2620" s="84" t="s">
        <v>17488</v>
      </c>
      <c r="E2620" s="86">
        <v>31250</v>
      </c>
      <c r="F2620" s="85" t="s">
        <v>14527</v>
      </c>
    </row>
    <row r="2621" spans="1:6" ht="38.25" x14ac:dyDescent="0.2">
      <c r="A2621" s="86" t="s">
        <v>17918</v>
      </c>
      <c r="B2621" s="85" t="s">
        <v>17917</v>
      </c>
      <c r="C2621" s="87" t="s">
        <v>151</v>
      </c>
      <c r="D2621" s="84" t="s">
        <v>17488</v>
      </c>
      <c r="E2621" s="86">
        <v>82500</v>
      </c>
      <c r="F2621" s="85" t="s">
        <v>14527</v>
      </c>
    </row>
    <row r="2622" spans="1:6" ht="38.25" x14ac:dyDescent="0.2">
      <c r="A2622" s="86" t="s">
        <v>17920</v>
      </c>
      <c r="B2622" s="85" t="s">
        <v>17919</v>
      </c>
      <c r="C2622" s="87" t="s">
        <v>151</v>
      </c>
      <c r="D2622" s="84" t="s">
        <v>17488</v>
      </c>
      <c r="E2622" s="86">
        <v>26250</v>
      </c>
      <c r="F2622" s="85" t="s">
        <v>14567</v>
      </c>
    </row>
    <row r="2623" spans="1:6" ht="38.25" x14ac:dyDescent="0.2">
      <c r="A2623" s="86" t="s">
        <v>17922</v>
      </c>
      <c r="B2623" s="85" t="s">
        <v>17921</v>
      </c>
      <c r="C2623" s="87" t="s">
        <v>151</v>
      </c>
      <c r="D2623" s="84" t="s">
        <v>17488</v>
      </c>
      <c r="E2623" s="86">
        <v>69300</v>
      </c>
      <c r="F2623" s="85" t="s">
        <v>14567</v>
      </c>
    </row>
    <row r="2624" spans="1:6" ht="38.25" x14ac:dyDescent="0.2">
      <c r="A2624" s="86" t="s">
        <v>17924</v>
      </c>
      <c r="B2624" s="85" t="s">
        <v>17923</v>
      </c>
      <c r="C2624" s="87" t="s">
        <v>151</v>
      </c>
      <c r="D2624" s="84" t="s">
        <v>17488</v>
      </c>
      <c r="E2624" s="86">
        <v>31250</v>
      </c>
      <c r="F2624" s="85" t="s">
        <v>14527</v>
      </c>
    </row>
    <row r="2625" spans="1:6" ht="38.25" x14ac:dyDescent="0.2">
      <c r="A2625" s="86" t="s">
        <v>17926</v>
      </c>
      <c r="B2625" s="85" t="s">
        <v>17925</v>
      </c>
      <c r="C2625" s="87" t="s">
        <v>151</v>
      </c>
      <c r="D2625" s="84" t="s">
        <v>17488</v>
      </c>
      <c r="E2625" s="86">
        <v>82500</v>
      </c>
      <c r="F2625" s="85" t="s">
        <v>14527</v>
      </c>
    </row>
    <row r="2626" spans="1:6" ht="38.25" x14ac:dyDescent="0.2">
      <c r="A2626" s="86" t="s">
        <v>17833</v>
      </c>
      <c r="B2626" s="85" t="s">
        <v>17832</v>
      </c>
      <c r="C2626" s="87" t="s">
        <v>151</v>
      </c>
      <c r="D2626" s="84" t="s">
        <v>17488</v>
      </c>
      <c r="E2626" s="86">
        <v>3150</v>
      </c>
      <c r="F2626" s="85" t="s">
        <v>14567</v>
      </c>
    </row>
    <row r="2627" spans="1:6" ht="38.25" x14ac:dyDescent="0.2">
      <c r="A2627" s="86" t="s">
        <v>17835</v>
      </c>
      <c r="B2627" s="85" t="s">
        <v>17834</v>
      </c>
      <c r="C2627" s="87" t="s">
        <v>151</v>
      </c>
      <c r="D2627" s="84" t="s">
        <v>17488</v>
      </c>
      <c r="E2627" s="86">
        <v>8316</v>
      </c>
      <c r="F2627" s="85" t="s">
        <v>14567</v>
      </c>
    </row>
    <row r="2628" spans="1:6" ht="38.25" x14ac:dyDescent="0.2">
      <c r="A2628" s="86" t="s">
        <v>17837</v>
      </c>
      <c r="B2628" s="85" t="s">
        <v>17836</v>
      </c>
      <c r="C2628" s="87" t="s">
        <v>151</v>
      </c>
      <c r="D2628" s="84" t="s">
        <v>17488</v>
      </c>
      <c r="E2628" s="86">
        <v>6250</v>
      </c>
      <c r="F2628" s="85" t="s">
        <v>14527</v>
      </c>
    </row>
    <row r="2629" spans="1:6" ht="38.25" x14ac:dyDescent="0.2">
      <c r="A2629" s="86" t="s">
        <v>17839</v>
      </c>
      <c r="B2629" s="85" t="s">
        <v>17838</v>
      </c>
      <c r="C2629" s="87" t="s">
        <v>151</v>
      </c>
      <c r="D2629" s="84" t="s">
        <v>17488</v>
      </c>
      <c r="E2629" s="86">
        <v>16500</v>
      </c>
      <c r="F2629" s="85" t="s">
        <v>14527</v>
      </c>
    </row>
    <row r="2630" spans="1:6" ht="38.25" x14ac:dyDescent="0.2">
      <c r="A2630" s="86" t="s">
        <v>17852</v>
      </c>
      <c r="B2630" s="85" t="s">
        <v>17851</v>
      </c>
      <c r="C2630" s="87" t="s">
        <v>151</v>
      </c>
      <c r="D2630" s="84" t="s">
        <v>17488</v>
      </c>
      <c r="E2630" s="86">
        <v>5250</v>
      </c>
      <c r="F2630" s="85" t="s">
        <v>14567</v>
      </c>
    </row>
    <row r="2631" spans="1:6" ht="38.25" x14ac:dyDescent="0.2">
      <c r="A2631" s="86" t="s">
        <v>17856</v>
      </c>
      <c r="B2631" s="85" t="s">
        <v>17855</v>
      </c>
      <c r="C2631" s="87" t="s">
        <v>151</v>
      </c>
      <c r="D2631" s="84" t="s">
        <v>17488</v>
      </c>
      <c r="E2631" s="86">
        <v>13860</v>
      </c>
      <c r="F2631" s="85" t="s">
        <v>14567</v>
      </c>
    </row>
    <row r="2632" spans="1:6" ht="38.25" x14ac:dyDescent="0.2">
      <c r="A2632" s="86" t="s">
        <v>17858</v>
      </c>
      <c r="B2632" s="85" t="s">
        <v>17857</v>
      </c>
      <c r="C2632" s="87" t="s">
        <v>151</v>
      </c>
      <c r="D2632" s="84" t="s">
        <v>17488</v>
      </c>
      <c r="E2632" s="86">
        <v>6250</v>
      </c>
      <c r="F2632" s="85" t="s">
        <v>14527</v>
      </c>
    </row>
    <row r="2633" spans="1:6" ht="38.25" x14ac:dyDescent="0.2">
      <c r="A2633" s="86" t="s">
        <v>17862</v>
      </c>
      <c r="B2633" s="85" t="s">
        <v>17861</v>
      </c>
      <c r="C2633" s="87" t="s">
        <v>151</v>
      </c>
      <c r="D2633" s="84" t="s">
        <v>17488</v>
      </c>
      <c r="E2633" s="86">
        <v>16500</v>
      </c>
      <c r="F2633" s="85" t="s">
        <v>14527</v>
      </c>
    </row>
    <row r="2634" spans="1:6" ht="140.25" x14ac:dyDescent="0.2">
      <c r="A2634" s="86" t="s">
        <v>17929</v>
      </c>
      <c r="B2634" s="85" t="s">
        <v>17927</v>
      </c>
      <c r="C2634" s="87" t="s">
        <v>149</v>
      </c>
      <c r="D2634" s="84" t="s">
        <v>17488</v>
      </c>
      <c r="E2634" s="86">
        <v>660</v>
      </c>
      <c r="F2634" s="85" t="s">
        <v>17928</v>
      </c>
    </row>
    <row r="2635" spans="1:6" ht="38.25" x14ac:dyDescent="0.2">
      <c r="A2635" s="86" t="s">
        <v>17931</v>
      </c>
      <c r="B2635" s="85" t="s">
        <v>17930</v>
      </c>
      <c r="C2635" s="87" t="s">
        <v>151</v>
      </c>
      <c r="D2635" s="84" t="s">
        <v>17488</v>
      </c>
      <c r="E2635" s="86">
        <v>441</v>
      </c>
      <c r="F2635" s="85" t="s">
        <v>14567</v>
      </c>
    </row>
    <row r="2636" spans="1:6" ht="51" x14ac:dyDescent="0.2">
      <c r="A2636" s="86" t="s">
        <v>17933</v>
      </c>
      <c r="B2636" s="85" t="s">
        <v>17932</v>
      </c>
      <c r="C2636" s="87" t="s">
        <v>151</v>
      </c>
      <c r="D2636" s="84" t="s">
        <v>17488</v>
      </c>
      <c r="E2636" s="86">
        <v>73.5</v>
      </c>
      <c r="F2636" s="85" t="s">
        <v>15009</v>
      </c>
    </row>
    <row r="2637" spans="1:6" ht="38.25" x14ac:dyDescent="0.2">
      <c r="A2637" s="86" t="s">
        <v>17935</v>
      </c>
      <c r="B2637" s="85" t="s">
        <v>17934</v>
      </c>
      <c r="C2637" s="87" t="s">
        <v>151</v>
      </c>
      <c r="D2637" s="84" t="s">
        <v>17488</v>
      </c>
      <c r="E2637" s="86">
        <v>1164.24</v>
      </c>
      <c r="F2637" s="85" t="s">
        <v>14567</v>
      </c>
    </row>
    <row r="2638" spans="1:6" ht="38.25" x14ac:dyDescent="0.2">
      <c r="A2638" s="86" t="s">
        <v>17937</v>
      </c>
      <c r="B2638" s="85" t="s">
        <v>17936</v>
      </c>
      <c r="C2638" s="87" t="s">
        <v>151</v>
      </c>
      <c r="D2638" s="84" t="s">
        <v>17488</v>
      </c>
      <c r="E2638" s="86">
        <v>875</v>
      </c>
      <c r="F2638" s="85" t="s">
        <v>14527</v>
      </c>
    </row>
    <row r="2639" spans="1:6" ht="38.25" x14ac:dyDescent="0.2">
      <c r="A2639" s="86" t="s">
        <v>17939</v>
      </c>
      <c r="B2639" s="85" t="s">
        <v>17938</v>
      </c>
      <c r="C2639" s="87" t="s">
        <v>151</v>
      </c>
      <c r="D2639" s="84" t="s">
        <v>17488</v>
      </c>
      <c r="E2639" s="86">
        <v>145.84</v>
      </c>
      <c r="F2639" s="85" t="s">
        <v>15016</v>
      </c>
    </row>
    <row r="2640" spans="1:6" ht="38.25" x14ac:dyDescent="0.2">
      <c r="A2640" s="86" t="s">
        <v>17941</v>
      </c>
      <c r="B2640" s="85" t="s">
        <v>17940</v>
      </c>
      <c r="C2640" s="87" t="s">
        <v>151</v>
      </c>
      <c r="D2640" s="84" t="s">
        <v>17488</v>
      </c>
      <c r="E2640" s="86">
        <v>2310</v>
      </c>
      <c r="F2640" s="85" t="s">
        <v>14527</v>
      </c>
    </row>
    <row r="2641" spans="1:6" ht="102" x14ac:dyDescent="0.2">
      <c r="A2641" s="86" t="s">
        <v>17944</v>
      </c>
      <c r="B2641" s="85" t="s">
        <v>17942</v>
      </c>
      <c r="C2641" s="87" t="s">
        <v>149</v>
      </c>
      <c r="D2641" s="84" t="s">
        <v>17488</v>
      </c>
      <c r="E2641" s="86">
        <v>1100</v>
      </c>
      <c r="F2641" s="85" t="s">
        <v>17943</v>
      </c>
    </row>
    <row r="2642" spans="1:6" ht="102" x14ac:dyDescent="0.2">
      <c r="A2642" s="86" t="s">
        <v>17946</v>
      </c>
      <c r="B2642" s="85" t="s">
        <v>17945</v>
      </c>
      <c r="C2642" s="87" t="s">
        <v>149</v>
      </c>
      <c r="D2642" s="84" t="s">
        <v>17488</v>
      </c>
      <c r="E2642" s="86">
        <v>1056</v>
      </c>
      <c r="F2642" s="85" t="s">
        <v>17943</v>
      </c>
    </row>
    <row r="2643" spans="1:6" ht="102" x14ac:dyDescent="0.2">
      <c r="A2643" s="86" t="s">
        <v>17948</v>
      </c>
      <c r="B2643" s="85" t="s">
        <v>17947</v>
      </c>
      <c r="C2643" s="87" t="s">
        <v>149</v>
      </c>
      <c r="D2643" s="84" t="s">
        <v>17488</v>
      </c>
      <c r="E2643" s="86">
        <v>1034</v>
      </c>
      <c r="F2643" s="85" t="s">
        <v>17943</v>
      </c>
    </row>
    <row r="2644" spans="1:6" ht="102" x14ac:dyDescent="0.2">
      <c r="A2644" s="86" t="s">
        <v>17950</v>
      </c>
      <c r="B2644" s="85" t="s">
        <v>17949</v>
      </c>
      <c r="C2644" s="87" t="s">
        <v>149</v>
      </c>
      <c r="D2644" s="84" t="s">
        <v>17488</v>
      </c>
      <c r="E2644" s="86">
        <v>1001</v>
      </c>
      <c r="F2644" s="85" t="s">
        <v>17943</v>
      </c>
    </row>
    <row r="2645" spans="1:6" ht="102" x14ac:dyDescent="0.2">
      <c r="A2645" s="86" t="s">
        <v>17952</v>
      </c>
      <c r="B2645" s="85" t="s">
        <v>17951</v>
      </c>
      <c r="C2645" s="87" t="s">
        <v>149</v>
      </c>
      <c r="D2645" s="84" t="s">
        <v>17488</v>
      </c>
      <c r="E2645" s="86">
        <v>968</v>
      </c>
      <c r="F2645" s="85" t="s">
        <v>17943</v>
      </c>
    </row>
    <row r="2646" spans="1:6" ht="38.25" x14ac:dyDescent="0.2">
      <c r="A2646" s="86" t="s">
        <v>17954</v>
      </c>
      <c r="B2646" s="85" t="s">
        <v>17953</v>
      </c>
      <c r="C2646" s="87" t="s">
        <v>151</v>
      </c>
      <c r="D2646" s="84" t="s">
        <v>17488</v>
      </c>
      <c r="E2646" s="86">
        <v>735</v>
      </c>
      <c r="F2646" s="85" t="s">
        <v>14567</v>
      </c>
    </row>
    <row r="2647" spans="1:6" ht="51" x14ac:dyDescent="0.2">
      <c r="A2647" s="86" t="s">
        <v>17956</v>
      </c>
      <c r="B2647" s="85" t="s">
        <v>17955</v>
      </c>
      <c r="C2647" s="87" t="s">
        <v>151</v>
      </c>
      <c r="D2647" s="84" t="s">
        <v>17488</v>
      </c>
      <c r="E2647" s="86">
        <v>122.5</v>
      </c>
      <c r="F2647" s="85" t="s">
        <v>15009</v>
      </c>
    </row>
    <row r="2648" spans="1:6" ht="38.25" x14ac:dyDescent="0.2">
      <c r="A2648" s="86" t="s">
        <v>17958</v>
      </c>
      <c r="B2648" s="85" t="s">
        <v>17957</v>
      </c>
      <c r="C2648" s="87" t="s">
        <v>151</v>
      </c>
      <c r="D2648" s="84" t="s">
        <v>17488</v>
      </c>
      <c r="E2648" s="86">
        <v>1940.4</v>
      </c>
      <c r="F2648" s="85" t="s">
        <v>14567</v>
      </c>
    </row>
    <row r="2649" spans="1:6" ht="38.25" x14ac:dyDescent="0.2">
      <c r="A2649" s="86" t="s">
        <v>17960</v>
      </c>
      <c r="B2649" s="85" t="s">
        <v>17959</v>
      </c>
      <c r="C2649" s="87" t="s">
        <v>151</v>
      </c>
      <c r="D2649" s="84" t="s">
        <v>17488</v>
      </c>
      <c r="E2649" s="86">
        <v>875</v>
      </c>
      <c r="F2649" s="85" t="s">
        <v>14527</v>
      </c>
    </row>
    <row r="2650" spans="1:6" ht="38.25" x14ac:dyDescent="0.2">
      <c r="A2650" s="86" t="s">
        <v>17962</v>
      </c>
      <c r="B2650" s="85" t="s">
        <v>17961</v>
      </c>
      <c r="C2650" s="87" t="s">
        <v>151</v>
      </c>
      <c r="D2650" s="84" t="s">
        <v>17488</v>
      </c>
      <c r="E2650" s="86">
        <v>145.84</v>
      </c>
      <c r="F2650" s="85" t="s">
        <v>15016</v>
      </c>
    </row>
    <row r="2651" spans="1:6" ht="38.25" x14ac:dyDescent="0.2">
      <c r="A2651" s="86" t="s">
        <v>17964</v>
      </c>
      <c r="B2651" s="85" t="s">
        <v>17963</v>
      </c>
      <c r="C2651" s="87" t="s">
        <v>151</v>
      </c>
      <c r="D2651" s="84" t="s">
        <v>17488</v>
      </c>
      <c r="E2651" s="86">
        <v>2310</v>
      </c>
      <c r="F2651" s="85" t="s">
        <v>14527</v>
      </c>
    </row>
    <row r="2652" spans="1:6" ht="140.25" x14ac:dyDescent="0.2">
      <c r="A2652" s="86" t="s">
        <v>17967</v>
      </c>
      <c r="B2652" s="85" t="s">
        <v>17966</v>
      </c>
      <c r="C2652" s="87" t="s">
        <v>149</v>
      </c>
      <c r="D2652" s="84" t="s">
        <v>17965</v>
      </c>
      <c r="E2652" s="86">
        <v>2607</v>
      </c>
      <c r="F2652" s="85" t="s">
        <v>17758</v>
      </c>
    </row>
    <row r="2653" spans="1:6" ht="102" x14ac:dyDescent="0.2">
      <c r="A2653" s="86" t="s">
        <v>17969</v>
      </c>
      <c r="B2653" s="85" t="s">
        <v>17968</v>
      </c>
      <c r="C2653" s="87" t="s">
        <v>149</v>
      </c>
      <c r="D2653" s="84" t="s">
        <v>17965</v>
      </c>
      <c r="E2653" s="86">
        <v>4345</v>
      </c>
      <c r="F2653" s="85" t="s">
        <v>17773</v>
      </c>
    </row>
    <row r="2654" spans="1:6" ht="102" x14ac:dyDescent="0.2">
      <c r="A2654" s="86" t="s">
        <v>17971</v>
      </c>
      <c r="B2654" s="85" t="s">
        <v>17970</v>
      </c>
      <c r="C2654" s="87" t="s">
        <v>149</v>
      </c>
      <c r="D2654" s="84" t="s">
        <v>17965</v>
      </c>
      <c r="E2654" s="86">
        <v>4171.2</v>
      </c>
      <c r="F2654" s="85" t="s">
        <v>17773</v>
      </c>
    </row>
    <row r="2655" spans="1:6" ht="102" x14ac:dyDescent="0.2">
      <c r="A2655" s="86" t="s">
        <v>17973</v>
      </c>
      <c r="B2655" s="85" t="s">
        <v>17972</v>
      </c>
      <c r="C2655" s="87" t="s">
        <v>149</v>
      </c>
      <c r="D2655" s="84" t="s">
        <v>17965</v>
      </c>
      <c r="E2655" s="86">
        <v>4084.3</v>
      </c>
      <c r="F2655" s="85" t="s">
        <v>17773</v>
      </c>
    </row>
    <row r="2656" spans="1:6" ht="102" x14ac:dyDescent="0.2">
      <c r="A2656" s="86" t="s">
        <v>17975</v>
      </c>
      <c r="B2656" s="85" t="s">
        <v>17974</v>
      </c>
      <c r="C2656" s="87" t="s">
        <v>149</v>
      </c>
      <c r="D2656" s="84" t="s">
        <v>17965</v>
      </c>
      <c r="E2656" s="86">
        <v>3953.95</v>
      </c>
      <c r="F2656" s="85" t="s">
        <v>17773</v>
      </c>
    </row>
    <row r="2657" spans="1:6" ht="102" x14ac:dyDescent="0.2">
      <c r="A2657" s="86" t="s">
        <v>17977</v>
      </c>
      <c r="B2657" s="85" t="s">
        <v>17976</v>
      </c>
      <c r="C2657" s="87" t="s">
        <v>149</v>
      </c>
      <c r="D2657" s="84" t="s">
        <v>17965</v>
      </c>
      <c r="E2657" s="86">
        <v>3823.6</v>
      </c>
      <c r="F2657" s="85" t="s">
        <v>17773</v>
      </c>
    </row>
    <row r="2658" spans="1:6" ht="140.25" x14ac:dyDescent="0.2">
      <c r="A2658" s="86" t="s">
        <v>17979</v>
      </c>
      <c r="B2658" s="85" t="s">
        <v>17978</v>
      </c>
      <c r="C2658" s="87" t="s">
        <v>149</v>
      </c>
      <c r="D2658" s="84" t="s">
        <v>17965</v>
      </c>
      <c r="E2658" s="86">
        <v>26070</v>
      </c>
      <c r="F2658" s="85" t="s">
        <v>17582</v>
      </c>
    </row>
    <row r="2659" spans="1:6" ht="102" x14ac:dyDescent="0.2">
      <c r="A2659" s="86" t="s">
        <v>17981</v>
      </c>
      <c r="B2659" s="85" t="s">
        <v>17980</v>
      </c>
      <c r="C2659" s="87" t="s">
        <v>149</v>
      </c>
      <c r="D2659" s="84" t="s">
        <v>17965</v>
      </c>
      <c r="E2659" s="86">
        <v>41712</v>
      </c>
      <c r="F2659" s="85" t="s">
        <v>17597</v>
      </c>
    </row>
    <row r="2660" spans="1:6" ht="102" x14ac:dyDescent="0.2">
      <c r="A2660" s="86" t="s">
        <v>17983</v>
      </c>
      <c r="B2660" s="85" t="s">
        <v>17982</v>
      </c>
      <c r="C2660" s="87" t="s">
        <v>149</v>
      </c>
      <c r="D2660" s="84" t="s">
        <v>17965</v>
      </c>
      <c r="E2660" s="86">
        <v>40843</v>
      </c>
      <c r="F2660" s="85" t="s">
        <v>17597</v>
      </c>
    </row>
    <row r="2661" spans="1:6" ht="102" x14ac:dyDescent="0.2">
      <c r="A2661" s="86" t="s">
        <v>17985</v>
      </c>
      <c r="B2661" s="85" t="s">
        <v>17984</v>
      </c>
      <c r="C2661" s="87" t="s">
        <v>149</v>
      </c>
      <c r="D2661" s="84" t="s">
        <v>17965</v>
      </c>
      <c r="E2661" s="86">
        <v>39539.5</v>
      </c>
      <c r="F2661" s="85" t="s">
        <v>17597</v>
      </c>
    </row>
    <row r="2662" spans="1:6" ht="102" x14ac:dyDescent="0.2">
      <c r="A2662" s="86" t="s">
        <v>17987</v>
      </c>
      <c r="B2662" s="85" t="s">
        <v>17986</v>
      </c>
      <c r="C2662" s="87" t="s">
        <v>149</v>
      </c>
      <c r="D2662" s="84" t="s">
        <v>17965</v>
      </c>
      <c r="E2662" s="86">
        <v>38236</v>
      </c>
      <c r="F2662" s="85" t="s">
        <v>17597</v>
      </c>
    </row>
    <row r="2663" spans="1:6" ht="102" x14ac:dyDescent="0.2">
      <c r="A2663" s="86" t="s">
        <v>17989</v>
      </c>
      <c r="B2663" s="85" t="s">
        <v>17988</v>
      </c>
      <c r="C2663" s="87" t="s">
        <v>149</v>
      </c>
      <c r="D2663" s="84" t="s">
        <v>17965</v>
      </c>
      <c r="E2663" s="86">
        <v>43450</v>
      </c>
      <c r="F2663" s="85" t="s">
        <v>17597</v>
      </c>
    </row>
    <row r="2664" spans="1:6" ht="140.25" x14ac:dyDescent="0.2">
      <c r="A2664" s="86" t="s">
        <v>17991</v>
      </c>
      <c r="B2664" s="85" t="s">
        <v>17990</v>
      </c>
      <c r="C2664" s="87" t="s">
        <v>149</v>
      </c>
      <c r="D2664" s="84" t="s">
        <v>17965</v>
      </c>
      <c r="E2664" s="86">
        <v>1518</v>
      </c>
      <c r="F2664" s="85" t="s">
        <v>17928</v>
      </c>
    </row>
    <row r="2665" spans="1:6" ht="102" x14ac:dyDescent="0.2">
      <c r="A2665" s="86" t="s">
        <v>17993</v>
      </c>
      <c r="B2665" s="85" t="s">
        <v>17992</v>
      </c>
      <c r="C2665" s="87" t="s">
        <v>149</v>
      </c>
      <c r="D2665" s="84" t="s">
        <v>17965</v>
      </c>
      <c r="E2665" s="86">
        <v>2530</v>
      </c>
      <c r="F2665" s="85" t="s">
        <v>17943</v>
      </c>
    </row>
    <row r="2666" spans="1:6" ht="102" x14ac:dyDescent="0.2">
      <c r="A2666" s="86" t="s">
        <v>17995</v>
      </c>
      <c r="B2666" s="85" t="s">
        <v>17994</v>
      </c>
      <c r="C2666" s="87" t="s">
        <v>149</v>
      </c>
      <c r="D2666" s="84" t="s">
        <v>17965</v>
      </c>
      <c r="E2666" s="86">
        <v>2428.8000000000002</v>
      </c>
      <c r="F2666" s="85" t="s">
        <v>17943</v>
      </c>
    </row>
    <row r="2667" spans="1:6" ht="102" x14ac:dyDescent="0.2">
      <c r="A2667" s="86" t="s">
        <v>17997</v>
      </c>
      <c r="B2667" s="85" t="s">
        <v>17996</v>
      </c>
      <c r="C2667" s="87" t="s">
        <v>149</v>
      </c>
      <c r="D2667" s="84" t="s">
        <v>17965</v>
      </c>
      <c r="E2667" s="86">
        <v>2378.1999999999998</v>
      </c>
      <c r="F2667" s="85" t="s">
        <v>17943</v>
      </c>
    </row>
    <row r="2668" spans="1:6" ht="102" x14ac:dyDescent="0.2">
      <c r="A2668" s="86" t="s">
        <v>17999</v>
      </c>
      <c r="B2668" s="85" t="s">
        <v>17998</v>
      </c>
      <c r="C2668" s="87" t="s">
        <v>149</v>
      </c>
      <c r="D2668" s="84" t="s">
        <v>17965</v>
      </c>
      <c r="E2668" s="86">
        <v>2302.3000000000002</v>
      </c>
      <c r="F2668" s="85" t="s">
        <v>17943</v>
      </c>
    </row>
    <row r="2669" spans="1:6" ht="102" x14ac:dyDescent="0.2">
      <c r="A2669" s="86" t="s">
        <v>18001</v>
      </c>
      <c r="B2669" s="85" t="s">
        <v>18000</v>
      </c>
      <c r="C2669" s="87" t="s">
        <v>149</v>
      </c>
      <c r="D2669" s="84" t="s">
        <v>17965</v>
      </c>
      <c r="E2669" s="86">
        <v>2226.4</v>
      </c>
      <c r="F2669" s="85" t="s">
        <v>17943</v>
      </c>
    </row>
    <row r="2670" spans="1:6" ht="140.25" x14ac:dyDescent="0.2">
      <c r="A2670" s="86" t="s">
        <v>18003</v>
      </c>
      <c r="B2670" s="85" t="s">
        <v>18002</v>
      </c>
      <c r="C2670" s="87" t="s">
        <v>149</v>
      </c>
      <c r="D2670" s="84" t="s">
        <v>17965</v>
      </c>
      <c r="E2670" s="86">
        <v>15180</v>
      </c>
      <c r="F2670" s="85" t="s">
        <v>17620</v>
      </c>
    </row>
    <row r="2671" spans="1:6" ht="102" x14ac:dyDescent="0.2">
      <c r="A2671" s="86" t="s">
        <v>18005</v>
      </c>
      <c r="B2671" s="85" t="s">
        <v>18004</v>
      </c>
      <c r="C2671" s="87" t="s">
        <v>149</v>
      </c>
      <c r="D2671" s="84" t="s">
        <v>17965</v>
      </c>
      <c r="E2671" s="86">
        <v>25300</v>
      </c>
      <c r="F2671" s="85" t="s">
        <v>17635</v>
      </c>
    </row>
    <row r="2672" spans="1:6" ht="102" x14ac:dyDescent="0.2">
      <c r="A2672" s="86" t="s">
        <v>18007</v>
      </c>
      <c r="B2672" s="85" t="s">
        <v>18006</v>
      </c>
      <c r="C2672" s="87" t="s">
        <v>149</v>
      </c>
      <c r="D2672" s="84" t="s">
        <v>17965</v>
      </c>
      <c r="E2672" s="86">
        <v>24288</v>
      </c>
      <c r="F2672" s="85" t="s">
        <v>17635</v>
      </c>
    </row>
    <row r="2673" spans="1:6" ht="102" x14ac:dyDescent="0.2">
      <c r="A2673" s="86" t="s">
        <v>18009</v>
      </c>
      <c r="B2673" s="85" t="s">
        <v>18008</v>
      </c>
      <c r="C2673" s="87" t="s">
        <v>149</v>
      </c>
      <c r="D2673" s="84" t="s">
        <v>17965</v>
      </c>
      <c r="E2673" s="86">
        <v>23782</v>
      </c>
      <c r="F2673" s="85" t="s">
        <v>17635</v>
      </c>
    </row>
    <row r="2674" spans="1:6" ht="102" x14ac:dyDescent="0.2">
      <c r="A2674" s="86" t="s">
        <v>18011</v>
      </c>
      <c r="B2674" s="85" t="s">
        <v>18010</v>
      </c>
      <c r="C2674" s="87" t="s">
        <v>149</v>
      </c>
      <c r="D2674" s="84" t="s">
        <v>17965</v>
      </c>
      <c r="E2674" s="86">
        <v>23023</v>
      </c>
      <c r="F2674" s="85" t="s">
        <v>17635</v>
      </c>
    </row>
    <row r="2675" spans="1:6" ht="102" x14ac:dyDescent="0.2">
      <c r="A2675" s="86" t="s">
        <v>18013</v>
      </c>
      <c r="B2675" s="85" t="s">
        <v>18012</v>
      </c>
      <c r="C2675" s="87" t="s">
        <v>149</v>
      </c>
      <c r="D2675" s="84" t="s">
        <v>17965</v>
      </c>
      <c r="E2675" s="86">
        <v>22264</v>
      </c>
      <c r="F2675" s="85" t="s">
        <v>17635</v>
      </c>
    </row>
    <row r="2676" spans="1:6" ht="38.25" x14ac:dyDescent="0.2">
      <c r="A2676" s="86" t="s">
        <v>18015</v>
      </c>
      <c r="B2676" s="85" t="s">
        <v>18014</v>
      </c>
      <c r="C2676" s="87" t="s">
        <v>151</v>
      </c>
      <c r="D2676" s="84" t="s">
        <v>17965</v>
      </c>
      <c r="E2676" s="86">
        <v>599.28</v>
      </c>
      <c r="F2676" s="85" t="s">
        <v>14567</v>
      </c>
    </row>
    <row r="2677" spans="1:6" ht="38.25" x14ac:dyDescent="0.2">
      <c r="A2677" s="86" t="s">
        <v>18017</v>
      </c>
      <c r="B2677" s="85" t="s">
        <v>18016</v>
      </c>
      <c r="C2677" s="87" t="s">
        <v>151</v>
      </c>
      <c r="D2677" s="84" t="s">
        <v>17965</v>
      </c>
      <c r="E2677" s="86">
        <v>997.92</v>
      </c>
      <c r="F2677" s="85" t="s">
        <v>14567</v>
      </c>
    </row>
    <row r="2678" spans="1:6" ht="38.25" x14ac:dyDescent="0.2">
      <c r="A2678" s="86" t="s">
        <v>18019</v>
      </c>
      <c r="B2678" s="85" t="s">
        <v>18018</v>
      </c>
      <c r="C2678" s="87" t="s">
        <v>151</v>
      </c>
      <c r="D2678" s="84" t="s">
        <v>17965</v>
      </c>
      <c r="E2678" s="86">
        <v>1188</v>
      </c>
      <c r="F2678" s="85" t="s">
        <v>14527</v>
      </c>
    </row>
    <row r="2679" spans="1:6" ht="38.25" x14ac:dyDescent="0.2">
      <c r="A2679" s="86" t="s">
        <v>18021</v>
      </c>
      <c r="B2679" s="85" t="s">
        <v>18020</v>
      </c>
      <c r="C2679" s="87" t="s">
        <v>151</v>
      </c>
      <c r="D2679" s="84" t="s">
        <v>17965</v>
      </c>
      <c r="E2679" s="86">
        <v>1188</v>
      </c>
      <c r="F2679" s="85" t="s">
        <v>14527</v>
      </c>
    </row>
    <row r="2680" spans="1:6" ht="114.75" x14ac:dyDescent="0.2">
      <c r="A2680" s="86" t="s">
        <v>18024</v>
      </c>
      <c r="B2680" s="85" t="s">
        <v>18022</v>
      </c>
      <c r="C2680" s="87" t="s">
        <v>149</v>
      </c>
      <c r="D2680" s="84" t="s">
        <v>17965</v>
      </c>
      <c r="E2680" s="86">
        <v>1080</v>
      </c>
      <c r="F2680" s="85" t="s">
        <v>18023</v>
      </c>
    </row>
    <row r="2681" spans="1:6" ht="76.5" x14ac:dyDescent="0.2">
      <c r="A2681" s="86" t="s">
        <v>18027</v>
      </c>
      <c r="B2681" s="85" t="s">
        <v>18025</v>
      </c>
      <c r="C2681" s="87" t="s">
        <v>149</v>
      </c>
      <c r="D2681" s="84" t="s">
        <v>17965</v>
      </c>
      <c r="E2681" s="86">
        <v>1800</v>
      </c>
      <c r="F2681" s="85" t="s">
        <v>18026</v>
      </c>
    </row>
    <row r="2682" spans="1:6" ht="76.5" x14ac:dyDescent="0.2">
      <c r="A2682" s="86" t="s">
        <v>18029</v>
      </c>
      <c r="B2682" s="85" t="s">
        <v>18028</v>
      </c>
      <c r="C2682" s="87" t="s">
        <v>149</v>
      </c>
      <c r="D2682" s="84" t="s">
        <v>17965</v>
      </c>
      <c r="E2682" s="86">
        <v>1728</v>
      </c>
      <c r="F2682" s="85" t="s">
        <v>18026</v>
      </c>
    </row>
    <row r="2683" spans="1:6" ht="76.5" x14ac:dyDescent="0.2">
      <c r="A2683" s="86" t="s">
        <v>18031</v>
      </c>
      <c r="B2683" s="85" t="s">
        <v>18030</v>
      </c>
      <c r="C2683" s="87" t="s">
        <v>149</v>
      </c>
      <c r="D2683" s="84" t="s">
        <v>17965</v>
      </c>
      <c r="E2683" s="86">
        <v>1692</v>
      </c>
      <c r="F2683" s="85" t="s">
        <v>18026</v>
      </c>
    </row>
    <row r="2684" spans="1:6" ht="76.5" x14ac:dyDescent="0.2">
      <c r="A2684" s="86" t="s">
        <v>18033</v>
      </c>
      <c r="B2684" s="85" t="s">
        <v>18032</v>
      </c>
      <c r="C2684" s="87" t="s">
        <v>149</v>
      </c>
      <c r="D2684" s="84" t="s">
        <v>17965</v>
      </c>
      <c r="E2684" s="86">
        <v>1638</v>
      </c>
      <c r="F2684" s="85" t="s">
        <v>18026</v>
      </c>
    </row>
    <row r="2685" spans="1:6" ht="76.5" x14ac:dyDescent="0.2">
      <c r="A2685" s="86" t="s">
        <v>18035</v>
      </c>
      <c r="B2685" s="85" t="s">
        <v>18034</v>
      </c>
      <c r="C2685" s="87" t="s">
        <v>149</v>
      </c>
      <c r="D2685" s="84" t="s">
        <v>17965</v>
      </c>
      <c r="E2685" s="86">
        <v>1584</v>
      </c>
      <c r="F2685" s="85" t="s">
        <v>18026</v>
      </c>
    </row>
    <row r="2686" spans="1:6" ht="38.25" x14ac:dyDescent="0.2">
      <c r="A2686" s="86" t="s">
        <v>18037</v>
      </c>
      <c r="B2686" s="85" t="s">
        <v>18036</v>
      </c>
      <c r="C2686" s="87" t="s">
        <v>151</v>
      </c>
      <c r="D2686" s="84" t="s">
        <v>17965</v>
      </c>
      <c r="E2686" s="86">
        <v>227</v>
      </c>
      <c r="F2686" s="85" t="s">
        <v>14567</v>
      </c>
    </row>
    <row r="2687" spans="1:6" ht="38.25" x14ac:dyDescent="0.2">
      <c r="A2687" s="86" t="s">
        <v>18039</v>
      </c>
      <c r="B2687" s="85" t="s">
        <v>18038</v>
      </c>
      <c r="C2687" s="87" t="s">
        <v>151</v>
      </c>
      <c r="D2687" s="84" t="s">
        <v>17965</v>
      </c>
      <c r="E2687" s="86">
        <v>378</v>
      </c>
      <c r="F2687" s="85" t="s">
        <v>14567</v>
      </c>
    </row>
    <row r="2688" spans="1:6" ht="38.25" x14ac:dyDescent="0.2">
      <c r="A2688" s="86" t="s">
        <v>18041</v>
      </c>
      <c r="B2688" s="85" t="s">
        <v>18040</v>
      </c>
      <c r="C2688" s="87" t="s">
        <v>151</v>
      </c>
      <c r="D2688" s="84" t="s">
        <v>17965</v>
      </c>
      <c r="E2688" s="86">
        <v>450</v>
      </c>
      <c r="F2688" s="85" t="s">
        <v>14527</v>
      </c>
    </row>
    <row r="2689" spans="1:6" ht="38.25" x14ac:dyDescent="0.2">
      <c r="A2689" s="86" t="s">
        <v>18043</v>
      </c>
      <c r="B2689" s="85" t="s">
        <v>18042</v>
      </c>
      <c r="C2689" s="87" t="s">
        <v>151</v>
      </c>
      <c r="D2689" s="84" t="s">
        <v>17965</v>
      </c>
      <c r="E2689" s="86">
        <v>450</v>
      </c>
      <c r="F2689" s="85" t="s">
        <v>14527</v>
      </c>
    </row>
    <row r="2690" spans="1:6" ht="38.25" x14ac:dyDescent="0.2">
      <c r="A2690" s="86" t="s">
        <v>18045</v>
      </c>
      <c r="B2690" s="85" t="s">
        <v>18044</v>
      </c>
      <c r="C2690" s="87" t="s">
        <v>151</v>
      </c>
      <c r="D2690" s="84" t="s">
        <v>17965</v>
      </c>
      <c r="E2690" s="86">
        <v>5987.52</v>
      </c>
      <c r="F2690" s="85" t="s">
        <v>14567</v>
      </c>
    </row>
    <row r="2691" spans="1:6" ht="38.25" x14ac:dyDescent="0.2">
      <c r="A2691" s="86" t="s">
        <v>18047</v>
      </c>
      <c r="B2691" s="85" t="s">
        <v>18046</v>
      </c>
      <c r="C2691" s="87" t="s">
        <v>151</v>
      </c>
      <c r="D2691" s="84" t="s">
        <v>17965</v>
      </c>
      <c r="E2691" s="86">
        <v>9979.2000000000007</v>
      </c>
      <c r="F2691" s="85" t="s">
        <v>14567</v>
      </c>
    </row>
    <row r="2692" spans="1:6" ht="38.25" x14ac:dyDescent="0.2">
      <c r="A2692" s="86" t="s">
        <v>18049</v>
      </c>
      <c r="B2692" s="85" t="s">
        <v>18048</v>
      </c>
      <c r="C2692" s="87" t="s">
        <v>151</v>
      </c>
      <c r="D2692" s="84" t="s">
        <v>17965</v>
      </c>
      <c r="E2692" s="86">
        <v>11880</v>
      </c>
      <c r="F2692" s="85" t="s">
        <v>14527</v>
      </c>
    </row>
    <row r="2693" spans="1:6" ht="38.25" x14ac:dyDescent="0.2">
      <c r="A2693" s="86" t="s">
        <v>18051</v>
      </c>
      <c r="B2693" s="85" t="s">
        <v>18050</v>
      </c>
      <c r="C2693" s="87" t="s">
        <v>151</v>
      </c>
      <c r="D2693" s="84" t="s">
        <v>17965</v>
      </c>
      <c r="E2693" s="86">
        <v>11880</v>
      </c>
      <c r="F2693" s="85" t="s">
        <v>14527</v>
      </c>
    </row>
    <row r="2694" spans="1:6" ht="114.75" x14ac:dyDescent="0.2">
      <c r="A2694" s="86" t="s">
        <v>18054</v>
      </c>
      <c r="B2694" s="85" t="s">
        <v>18052</v>
      </c>
      <c r="C2694" s="87" t="s">
        <v>149</v>
      </c>
      <c r="D2694" s="84" t="s">
        <v>17965</v>
      </c>
      <c r="E2694" s="86">
        <v>10800</v>
      </c>
      <c r="F2694" s="85" t="s">
        <v>18053</v>
      </c>
    </row>
    <row r="2695" spans="1:6" ht="76.5" x14ac:dyDescent="0.2">
      <c r="A2695" s="86" t="s">
        <v>18057</v>
      </c>
      <c r="B2695" s="85" t="s">
        <v>18055</v>
      </c>
      <c r="C2695" s="87" t="s">
        <v>149</v>
      </c>
      <c r="D2695" s="84" t="s">
        <v>17965</v>
      </c>
      <c r="E2695" s="86">
        <v>18000</v>
      </c>
      <c r="F2695" s="85" t="s">
        <v>18056</v>
      </c>
    </row>
    <row r="2696" spans="1:6" ht="76.5" x14ac:dyDescent="0.2">
      <c r="A2696" s="86" t="s">
        <v>18059</v>
      </c>
      <c r="B2696" s="85" t="s">
        <v>18058</v>
      </c>
      <c r="C2696" s="87" t="s">
        <v>149</v>
      </c>
      <c r="D2696" s="84" t="s">
        <v>17965</v>
      </c>
      <c r="E2696" s="86">
        <v>17280</v>
      </c>
      <c r="F2696" s="85" t="s">
        <v>18056</v>
      </c>
    </row>
    <row r="2697" spans="1:6" ht="76.5" x14ac:dyDescent="0.2">
      <c r="A2697" s="86" t="s">
        <v>18061</v>
      </c>
      <c r="B2697" s="85" t="s">
        <v>18060</v>
      </c>
      <c r="C2697" s="87" t="s">
        <v>149</v>
      </c>
      <c r="D2697" s="84" t="s">
        <v>17965</v>
      </c>
      <c r="E2697" s="86">
        <v>16920</v>
      </c>
      <c r="F2697" s="85" t="s">
        <v>18056</v>
      </c>
    </row>
    <row r="2698" spans="1:6" ht="76.5" x14ac:dyDescent="0.2">
      <c r="A2698" s="86" t="s">
        <v>18063</v>
      </c>
      <c r="B2698" s="85" t="s">
        <v>18062</v>
      </c>
      <c r="C2698" s="87" t="s">
        <v>149</v>
      </c>
      <c r="D2698" s="84" t="s">
        <v>17965</v>
      </c>
      <c r="E2698" s="86">
        <v>16380</v>
      </c>
      <c r="F2698" s="85" t="s">
        <v>18056</v>
      </c>
    </row>
    <row r="2699" spans="1:6" ht="76.5" x14ac:dyDescent="0.2">
      <c r="A2699" s="86" t="s">
        <v>18065</v>
      </c>
      <c r="B2699" s="85" t="s">
        <v>18064</v>
      </c>
      <c r="C2699" s="87" t="s">
        <v>149</v>
      </c>
      <c r="D2699" s="84" t="s">
        <v>17965</v>
      </c>
      <c r="E2699" s="86">
        <v>15840</v>
      </c>
      <c r="F2699" s="85" t="s">
        <v>18056</v>
      </c>
    </row>
    <row r="2700" spans="1:6" ht="38.25" x14ac:dyDescent="0.2">
      <c r="A2700" s="86" t="s">
        <v>18067</v>
      </c>
      <c r="B2700" s="85" t="s">
        <v>18066</v>
      </c>
      <c r="C2700" s="87" t="s">
        <v>151</v>
      </c>
      <c r="D2700" s="84" t="s">
        <v>17965</v>
      </c>
      <c r="E2700" s="86">
        <v>2268</v>
      </c>
      <c r="F2700" s="85" t="s">
        <v>14567</v>
      </c>
    </row>
    <row r="2701" spans="1:6" ht="38.25" x14ac:dyDescent="0.2">
      <c r="A2701" s="86" t="s">
        <v>18069</v>
      </c>
      <c r="B2701" s="85" t="s">
        <v>18068</v>
      </c>
      <c r="C2701" s="87" t="s">
        <v>151</v>
      </c>
      <c r="D2701" s="84" t="s">
        <v>17965</v>
      </c>
      <c r="E2701" s="86">
        <v>3780</v>
      </c>
      <c r="F2701" s="85" t="s">
        <v>14567</v>
      </c>
    </row>
    <row r="2702" spans="1:6" ht="38.25" x14ac:dyDescent="0.2">
      <c r="A2702" s="86" t="s">
        <v>18071</v>
      </c>
      <c r="B2702" s="85" t="s">
        <v>18070</v>
      </c>
      <c r="C2702" s="87" t="s">
        <v>151</v>
      </c>
      <c r="D2702" s="84" t="s">
        <v>17965</v>
      </c>
      <c r="E2702" s="86">
        <v>4500</v>
      </c>
      <c r="F2702" s="85" t="s">
        <v>14527</v>
      </c>
    </row>
    <row r="2703" spans="1:6" ht="38.25" x14ac:dyDescent="0.2">
      <c r="A2703" s="86" t="s">
        <v>18073</v>
      </c>
      <c r="B2703" s="85" t="s">
        <v>18072</v>
      </c>
      <c r="C2703" s="87" t="s">
        <v>151</v>
      </c>
      <c r="D2703" s="84" t="s">
        <v>17965</v>
      </c>
      <c r="E2703" s="86">
        <v>4500</v>
      </c>
      <c r="F2703" s="85" t="s">
        <v>14527</v>
      </c>
    </row>
    <row r="2704" spans="1:6" ht="140.25" x14ac:dyDescent="0.2">
      <c r="A2704" s="86" t="s">
        <v>18076</v>
      </c>
      <c r="B2704" s="85" t="s">
        <v>18074</v>
      </c>
      <c r="C2704" s="87" t="s">
        <v>149</v>
      </c>
      <c r="D2704" s="84" t="s">
        <v>17965</v>
      </c>
      <c r="E2704" s="86">
        <v>918</v>
      </c>
      <c r="F2704" s="85" t="s">
        <v>18075</v>
      </c>
    </row>
    <row r="2705" spans="1:6" ht="114.75" x14ac:dyDescent="0.2">
      <c r="A2705" s="86" t="s">
        <v>18079</v>
      </c>
      <c r="B2705" s="85" t="s">
        <v>18077</v>
      </c>
      <c r="C2705" s="87" t="s">
        <v>149</v>
      </c>
      <c r="D2705" s="84" t="s">
        <v>17965</v>
      </c>
      <c r="E2705" s="86">
        <v>1530</v>
      </c>
      <c r="F2705" s="85" t="s">
        <v>18078</v>
      </c>
    </row>
    <row r="2706" spans="1:6" ht="140.25" x14ac:dyDescent="0.2">
      <c r="A2706" s="86" t="s">
        <v>18082</v>
      </c>
      <c r="B2706" s="85" t="s">
        <v>18080</v>
      </c>
      <c r="C2706" s="87" t="s">
        <v>149</v>
      </c>
      <c r="D2706" s="84" t="s">
        <v>17965</v>
      </c>
      <c r="E2706" s="86">
        <v>9180</v>
      </c>
      <c r="F2706" s="85" t="s">
        <v>18081</v>
      </c>
    </row>
    <row r="2707" spans="1:6" ht="114.75" x14ac:dyDescent="0.2">
      <c r="A2707" s="86" t="s">
        <v>18085</v>
      </c>
      <c r="B2707" s="85" t="s">
        <v>18083</v>
      </c>
      <c r="C2707" s="87" t="s">
        <v>149</v>
      </c>
      <c r="D2707" s="84" t="s">
        <v>17965</v>
      </c>
      <c r="E2707" s="86">
        <v>15300</v>
      </c>
      <c r="F2707" s="85" t="s">
        <v>18084</v>
      </c>
    </row>
    <row r="2708" spans="1:6" ht="38.25" x14ac:dyDescent="0.2">
      <c r="A2708" s="86" t="s">
        <v>18087</v>
      </c>
      <c r="B2708" s="85" t="s">
        <v>18086</v>
      </c>
      <c r="C2708" s="87" t="s">
        <v>151</v>
      </c>
      <c r="D2708" s="84" t="s">
        <v>17965</v>
      </c>
      <c r="E2708" s="86">
        <v>398.64</v>
      </c>
      <c r="F2708" s="85" t="s">
        <v>14567</v>
      </c>
    </row>
    <row r="2709" spans="1:6" ht="38.25" x14ac:dyDescent="0.2">
      <c r="A2709" s="86" t="s">
        <v>18089</v>
      </c>
      <c r="B2709" s="85" t="s">
        <v>18088</v>
      </c>
      <c r="C2709" s="87" t="s">
        <v>151</v>
      </c>
      <c r="D2709" s="84" t="s">
        <v>17965</v>
      </c>
      <c r="E2709" s="86">
        <v>665.28</v>
      </c>
      <c r="F2709" s="85" t="s">
        <v>14567</v>
      </c>
    </row>
    <row r="2710" spans="1:6" ht="38.25" x14ac:dyDescent="0.2">
      <c r="A2710" s="86" t="s">
        <v>18091</v>
      </c>
      <c r="B2710" s="85" t="s">
        <v>18090</v>
      </c>
      <c r="C2710" s="87" t="s">
        <v>151</v>
      </c>
      <c r="D2710" s="84" t="s">
        <v>17965</v>
      </c>
      <c r="E2710" s="86">
        <v>792</v>
      </c>
      <c r="F2710" s="85" t="s">
        <v>14527</v>
      </c>
    </row>
    <row r="2711" spans="1:6" ht="38.25" x14ac:dyDescent="0.2">
      <c r="A2711" s="86" t="s">
        <v>18093</v>
      </c>
      <c r="B2711" s="85" t="s">
        <v>18092</v>
      </c>
      <c r="C2711" s="87" t="s">
        <v>151</v>
      </c>
      <c r="D2711" s="84" t="s">
        <v>17965</v>
      </c>
      <c r="E2711" s="86">
        <v>792</v>
      </c>
      <c r="F2711" s="85" t="s">
        <v>14527</v>
      </c>
    </row>
    <row r="2712" spans="1:6" ht="114.75" x14ac:dyDescent="0.2">
      <c r="A2712" s="86" t="s">
        <v>18096</v>
      </c>
      <c r="B2712" s="85" t="s">
        <v>18094</v>
      </c>
      <c r="C2712" s="87" t="s">
        <v>149</v>
      </c>
      <c r="D2712" s="84" t="s">
        <v>17965</v>
      </c>
      <c r="E2712" s="86">
        <v>720</v>
      </c>
      <c r="F2712" s="85" t="s">
        <v>18095</v>
      </c>
    </row>
    <row r="2713" spans="1:6" ht="76.5" x14ac:dyDescent="0.2">
      <c r="A2713" s="86" t="s">
        <v>18099</v>
      </c>
      <c r="B2713" s="85" t="s">
        <v>18097</v>
      </c>
      <c r="C2713" s="87" t="s">
        <v>149</v>
      </c>
      <c r="D2713" s="84" t="s">
        <v>17965</v>
      </c>
      <c r="E2713" s="86">
        <v>1200</v>
      </c>
      <c r="F2713" s="85" t="s">
        <v>18098</v>
      </c>
    </row>
    <row r="2714" spans="1:6" ht="76.5" x14ac:dyDescent="0.2">
      <c r="A2714" s="86" t="s">
        <v>18101</v>
      </c>
      <c r="B2714" s="85" t="s">
        <v>18100</v>
      </c>
      <c r="C2714" s="87" t="s">
        <v>149</v>
      </c>
      <c r="D2714" s="84" t="s">
        <v>17965</v>
      </c>
      <c r="E2714" s="86">
        <v>1152</v>
      </c>
      <c r="F2714" s="85" t="s">
        <v>18098</v>
      </c>
    </row>
    <row r="2715" spans="1:6" ht="76.5" x14ac:dyDescent="0.2">
      <c r="A2715" s="86" t="s">
        <v>18103</v>
      </c>
      <c r="B2715" s="85" t="s">
        <v>18102</v>
      </c>
      <c r="C2715" s="87" t="s">
        <v>149</v>
      </c>
      <c r="D2715" s="84" t="s">
        <v>17965</v>
      </c>
      <c r="E2715" s="86">
        <v>1128</v>
      </c>
      <c r="F2715" s="85" t="s">
        <v>18098</v>
      </c>
    </row>
    <row r="2716" spans="1:6" ht="76.5" x14ac:dyDescent="0.2">
      <c r="A2716" s="86" t="s">
        <v>18105</v>
      </c>
      <c r="B2716" s="85" t="s">
        <v>18104</v>
      </c>
      <c r="C2716" s="87" t="s">
        <v>149</v>
      </c>
      <c r="D2716" s="84" t="s">
        <v>17965</v>
      </c>
      <c r="E2716" s="86">
        <v>1092</v>
      </c>
      <c r="F2716" s="85" t="s">
        <v>18098</v>
      </c>
    </row>
    <row r="2717" spans="1:6" ht="76.5" x14ac:dyDescent="0.2">
      <c r="A2717" s="86" t="s">
        <v>18107</v>
      </c>
      <c r="B2717" s="85" t="s">
        <v>18106</v>
      </c>
      <c r="C2717" s="87" t="s">
        <v>149</v>
      </c>
      <c r="D2717" s="84" t="s">
        <v>17965</v>
      </c>
      <c r="E2717" s="86">
        <v>1056</v>
      </c>
      <c r="F2717" s="85" t="s">
        <v>18098</v>
      </c>
    </row>
    <row r="2718" spans="1:6" ht="38.25" x14ac:dyDescent="0.2">
      <c r="A2718" s="86" t="s">
        <v>18109</v>
      </c>
      <c r="B2718" s="85" t="s">
        <v>18108</v>
      </c>
      <c r="C2718" s="87" t="s">
        <v>151</v>
      </c>
      <c r="D2718" s="84" t="s">
        <v>17965</v>
      </c>
      <c r="E2718" s="86">
        <v>151</v>
      </c>
      <c r="F2718" s="85" t="s">
        <v>14567</v>
      </c>
    </row>
    <row r="2719" spans="1:6" ht="38.25" x14ac:dyDescent="0.2">
      <c r="A2719" s="86" t="s">
        <v>18111</v>
      </c>
      <c r="B2719" s="85" t="s">
        <v>18110</v>
      </c>
      <c r="C2719" s="87" t="s">
        <v>151</v>
      </c>
      <c r="D2719" s="84" t="s">
        <v>17965</v>
      </c>
      <c r="E2719" s="86">
        <v>252</v>
      </c>
      <c r="F2719" s="85" t="s">
        <v>14567</v>
      </c>
    </row>
    <row r="2720" spans="1:6" ht="38.25" x14ac:dyDescent="0.2">
      <c r="A2720" s="86" t="s">
        <v>18113</v>
      </c>
      <c r="B2720" s="85" t="s">
        <v>18112</v>
      </c>
      <c r="C2720" s="87" t="s">
        <v>151</v>
      </c>
      <c r="D2720" s="84" t="s">
        <v>17965</v>
      </c>
      <c r="E2720" s="86">
        <v>300</v>
      </c>
      <c r="F2720" s="85" t="s">
        <v>14527</v>
      </c>
    </row>
    <row r="2721" spans="1:6" ht="38.25" x14ac:dyDescent="0.2">
      <c r="A2721" s="86" t="s">
        <v>18115</v>
      </c>
      <c r="B2721" s="85" t="s">
        <v>18114</v>
      </c>
      <c r="C2721" s="87" t="s">
        <v>151</v>
      </c>
      <c r="D2721" s="84" t="s">
        <v>17965</v>
      </c>
      <c r="E2721" s="86">
        <v>300</v>
      </c>
      <c r="F2721" s="85" t="s">
        <v>14527</v>
      </c>
    </row>
    <row r="2722" spans="1:6" ht="38.25" x14ac:dyDescent="0.2">
      <c r="A2722" s="86" t="s">
        <v>18117</v>
      </c>
      <c r="B2722" s="85" t="s">
        <v>18116</v>
      </c>
      <c r="C2722" s="87" t="s">
        <v>151</v>
      </c>
      <c r="D2722" s="84" t="s">
        <v>17965</v>
      </c>
      <c r="E2722" s="86">
        <v>3991.68</v>
      </c>
      <c r="F2722" s="85" t="s">
        <v>14567</v>
      </c>
    </row>
    <row r="2723" spans="1:6" ht="38.25" x14ac:dyDescent="0.2">
      <c r="A2723" s="86" t="s">
        <v>18119</v>
      </c>
      <c r="B2723" s="85" t="s">
        <v>18118</v>
      </c>
      <c r="C2723" s="87" t="s">
        <v>151</v>
      </c>
      <c r="D2723" s="84" t="s">
        <v>17965</v>
      </c>
      <c r="E2723" s="86">
        <v>6652.8</v>
      </c>
      <c r="F2723" s="85" t="s">
        <v>14567</v>
      </c>
    </row>
    <row r="2724" spans="1:6" ht="38.25" x14ac:dyDescent="0.2">
      <c r="A2724" s="86" t="s">
        <v>18121</v>
      </c>
      <c r="B2724" s="85" t="s">
        <v>18120</v>
      </c>
      <c r="C2724" s="87" t="s">
        <v>151</v>
      </c>
      <c r="D2724" s="84" t="s">
        <v>17965</v>
      </c>
      <c r="E2724" s="86">
        <v>7920</v>
      </c>
      <c r="F2724" s="85" t="s">
        <v>14527</v>
      </c>
    </row>
    <row r="2725" spans="1:6" ht="38.25" x14ac:dyDescent="0.2">
      <c r="A2725" s="86" t="s">
        <v>18123</v>
      </c>
      <c r="B2725" s="85" t="s">
        <v>18122</v>
      </c>
      <c r="C2725" s="87" t="s">
        <v>151</v>
      </c>
      <c r="D2725" s="84" t="s">
        <v>17965</v>
      </c>
      <c r="E2725" s="86">
        <v>7920</v>
      </c>
      <c r="F2725" s="85" t="s">
        <v>14527</v>
      </c>
    </row>
    <row r="2726" spans="1:6" ht="114.75" x14ac:dyDescent="0.2">
      <c r="A2726" s="86" t="s">
        <v>18126</v>
      </c>
      <c r="B2726" s="85" t="s">
        <v>18124</v>
      </c>
      <c r="C2726" s="87" t="s">
        <v>149</v>
      </c>
      <c r="D2726" s="84" t="s">
        <v>17965</v>
      </c>
      <c r="E2726" s="86">
        <v>7200</v>
      </c>
      <c r="F2726" s="85" t="s">
        <v>18125</v>
      </c>
    </row>
    <row r="2727" spans="1:6" ht="76.5" x14ac:dyDescent="0.2">
      <c r="A2727" s="86" t="s">
        <v>18129</v>
      </c>
      <c r="B2727" s="85" t="s">
        <v>18127</v>
      </c>
      <c r="C2727" s="87" t="s">
        <v>149</v>
      </c>
      <c r="D2727" s="84" t="s">
        <v>17965</v>
      </c>
      <c r="E2727" s="86">
        <v>12000</v>
      </c>
      <c r="F2727" s="85" t="s">
        <v>18128</v>
      </c>
    </row>
    <row r="2728" spans="1:6" ht="76.5" x14ac:dyDescent="0.2">
      <c r="A2728" s="86" t="s">
        <v>18131</v>
      </c>
      <c r="B2728" s="85" t="s">
        <v>18130</v>
      </c>
      <c r="C2728" s="87" t="s">
        <v>149</v>
      </c>
      <c r="D2728" s="84" t="s">
        <v>17965</v>
      </c>
      <c r="E2728" s="86">
        <v>11520</v>
      </c>
      <c r="F2728" s="85" t="s">
        <v>18128</v>
      </c>
    </row>
    <row r="2729" spans="1:6" ht="76.5" x14ac:dyDescent="0.2">
      <c r="A2729" s="86" t="s">
        <v>18133</v>
      </c>
      <c r="B2729" s="85" t="s">
        <v>18132</v>
      </c>
      <c r="C2729" s="87" t="s">
        <v>149</v>
      </c>
      <c r="D2729" s="84" t="s">
        <v>17965</v>
      </c>
      <c r="E2729" s="86">
        <v>11280</v>
      </c>
      <c r="F2729" s="85" t="s">
        <v>18128</v>
      </c>
    </row>
    <row r="2730" spans="1:6" ht="76.5" x14ac:dyDescent="0.2">
      <c r="A2730" s="86" t="s">
        <v>18135</v>
      </c>
      <c r="B2730" s="85" t="s">
        <v>18134</v>
      </c>
      <c r="C2730" s="87" t="s">
        <v>149</v>
      </c>
      <c r="D2730" s="84" t="s">
        <v>17965</v>
      </c>
      <c r="E2730" s="86">
        <v>10920</v>
      </c>
      <c r="F2730" s="85" t="s">
        <v>18128</v>
      </c>
    </row>
    <row r="2731" spans="1:6" ht="76.5" x14ac:dyDescent="0.2">
      <c r="A2731" s="86" t="s">
        <v>18137</v>
      </c>
      <c r="B2731" s="85" t="s">
        <v>18136</v>
      </c>
      <c r="C2731" s="87" t="s">
        <v>149</v>
      </c>
      <c r="D2731" s="84" t="s">
        <v>17965</v>
      </c>
      <c r="E2731" s="86">
        <v>10560</v>
      </c>
      <c r="F2731" s="85" t="s">
        <v>18128</v>
      </c>
    </row>
    <row r="2732" spans="1:6" ht="38.25" x14ac:dyDescent="0.2">
      <c r="A2732" s="86" t="s">
        <v>18139</v>
      </c>
      <c r="B2732" s="85" t="s">
        <v>18138</v>
      </c>
      <c r="C2732" s="87" t="s">
        <v>151</v>
      </c>
      <c r="D2732" s="84" t="s">
        <v>17965</v>
      </c>
      <c r="E2732" s="86">
        <v>1512</v>
      </c>
      <c r="F2732" s="85" t="s">
        <v>14567</v>
      </c>
    </row>
    <row r="2733" spans="1:6" ht="38.25" x14ac:dyDescent="0.2">
      <c r="A2733" s="86" t="s">
        <v>18141</v>
      </c>
      <c r="B2733" s="85" t="s">
        <v>18140</v>
      </c>
      <c r="C2733" s="87" t="s">
        <v>151</v>
      </c>
      <c r="D2733" s="84" t="s">
        <v>17965</v>
      </c>
      <c r="E2733" s="86">
        <v>2520</v>
      </c>
      <c r="F2733" s="85" t="s">
        <v>14567</v>
      </c>
    </row>
    <row r="2734" spans="1:6" ht="38.25" x14ac:dyDescent="0.2">
      <c r="A2734" s="86" t="s">
        <v>18143</v>
      </c>
      <c r="B2734" s="85" t="s">
        <v>18142</v>
      </c>
      <c r="C2734" s="87" t="s">
        <v>151</v>
      </c>
      <c r="D2734" s="84" t="s">
        <v>17965</v>
      </c>
      <c r="E2734" s="86">
        <v>3000</v>
      </c>
      <c r="F2734" s="85" t="s">
        <v>14527</v>
      </c>
    </row>
    <row r="2735" spans="1:6" ht="38.25" x14ac:dyDescent="0.2">
      <c r="A2735" s="86" t="s">
        <v>18145</v>
      </c>
      <c r="B2735" s="85" t="s">
        <v>18144</v>
      </c>
      <c r="C2735" s="87" t="s">
        <v>151</v>
      </c>
      <c r="D2735" s="84" t="s">
        <v>17965</v>
      </c>
      <c r="E2735" s="86">
        <v>3000</v>
      </c>
      <c r="F2735" s="85" t="s">
        <v>14527</v>
      </c>
    </row>
    <row r="2736" spans="1:6" ht="140.25" x14ac:dyDescent="0.2">
      <c r="A2736" s="86" t="s">
        <v>18148</v>
      </c>
      <c r="B2736" s="85" t="s">
        <v>18146</v>
      </c>
      <c r="C2736" s="87" t="s">
        <v>149</v>
      </c>
      <c r="D2736" s="84" t="s">
        <v>17965</v>
      </c>
      <c r="E2736" s="86">
        <v>612</v>
      </c>
      <c r="F2736" s="85" t="s">
        <v>18147</v>
      </c>
    </row>
    <row r="2737" spans="1:6" ht="102" x14ac:dyDescent="0.2">
      <c r="A2737" s="86" t="s">
        <v>18151</v>
      </c>
      <c r="B2737" s="85" t="s">
        <v>18149</v>
      </c>
      <c r="C2737" s="87" t="s">
        <v>149</v>
      </c>
      <c r="D2737" s="84" t="s">
        <v>17965</v>
      </c>
      <c r="E2737" s="86">
        <v>1020</v>
      </c>
      <c r="F2737" s="85" t="s">
        <v>18150</v>
      </c>
    </row>
    <row r="2738" spans="1:6" ht="140.25" x14ac:dyDescent="0.2">
      <c r="A2738" s="86" t="s">
        <v>18154</v>
      </c>
      <c r="B2738" s="85" t="s">
        <v>18152</v>
      </c>
      <c r="C2738" s="87" t="s">
        <v>149</v>
      </c>
      <c r="D2738" s="84" t="s">
        <v>17965</v>
      </c>
      <c r="E2738" s="86">
        <v>6120</v>
      </c>
      <c r="F2738" s="85" t="s">
        <v>18153</v>
      </c>
    </row>
    <row r="2739" spans="1:6" ht="102" x14ac:dyDescent="0.2">
      <c r="A2739" s="86" t="s">
        <v>18157</v>
      </c>
      <c r="B2739" s="85" t="s">
        <v>18155</v>
      </c>
      <c r="C2739" s="87" t="s">
        <v>149</v>
      </c>
      <c r="D2739" s="84" t="s">
        <v>17965</v>
      </c>
      <c r="E2739" s="86">
        <v>10200</v>
      </c>
      <c r="F2739" s="85" t="s">
        <v>18156</v>
      </c>
    </row>
    <row r="2740" spans="1:6" ht="140.25" x14ac:dyDescent="0.2">
      <c r="A2740" s="86" t="s">
        <v>18160</v>
      </c>
      <c r="B2740" s="85" t="s">
        <v>18158</v>
      </c>
      <c r="C2740" s="87" t="s">
        <v>149</v>
      </c>
      <c r="D2740" s="84" t="s">
        <v>17488</v>
      </c>
      <c r="E2740" s="86">
        <v>2805</v>
      </c>
      <c r="F2740" s="85" t="s">
        <v>18159</v>
      </c>
    </row>
    <row r="2741" spans="1:6" ht="38.25" x14ac:dyDescent="0.2">
      <c r="A2741" s="86" t="s">
        <v>17761</v>
      </c>
      <c r="B2741" s="85" t="s">
        <v>17760</v>
      </c>
      <c r="C2741" s="87" t="s">
        <v>151</v>
      </c>
      <c r="D2741" s="84" t="s">
        <v>17488</v>
      </c>
      <c r="E2741" s="86">
        <v>725</v>
      </c>
      <c r="F2741" s="85" t="s">
        <v>14567</v>
      </c>
    </row>
    <row r="2742" spans="1:6" ht="51" x14ac:dyDescent="0.2">
      <c r="A2742" s="86" t="s">
        <v>17763</v>
      </c>
      <c r="B2742" s="85" t="s">
        <v>17762</v>
      </c>
      <c r="C2742" s="87" t="s">
        <v>151</v>
      </c>
      <c r="D2742" s="84" t="s">
        <v>17488</v>
      </c>
      <c r="E2742" s="86">
        <v>120.84</v>
      </c>
      <c r="F2742" s="85" t="s">
        <v>15009</v>
      </c>
    </row>
    <row r="2743" spans="1:6" ht="38.25" x14ac:dyDescent="0.2">
      <c r="A2743" s="86" t="s">
        <v>17765</v>
      </c>
      <c r="B2743" s="85" t="s">
        <v>17764</v>
      </c>
      <c r="C2743" s="87" t="s">
        <v>151</v>
      </c>
      <c r="D2743" s="84" t="s">
        <v>17488</v>
      </c>
      <c r="E2743" s="86">
        <v>1914</v>
      </c>
      <c r="F2743" s="85" t="s">
        <v>14567</v>
      </c>
    </row>
    <row r="2744" spans="1:6" ht="38.25" x14ac:dyDescent="0.2">
      <c r="A2744" s="86" t="s">
        <v>17767</v>
      </c>
      <c r="B2744" s="85" t="s">
        <v>17766</v>
      </c>
      <c r="C2744" s="87" t="s">
        <v>151</v>
      </c>
      <c r="D2744" s="84" t="s">
        <v>17488</v>
      </c>
      <c r="E2744" s="86">
        <v>1438</v>
      </c>
      <c r="F2744" s="85" t="s">
        <v>14527</v>
      </c>
    </row>
    <row r="2745" spans="1:6" ht="38.25" x14ac:dyDescent="0.2">
      <c r="A2745" s="86" t="s">
        <v>17769</v>
      </c>
      <c r="B2745" s="85" t="s">
        <v>17768</v>
      </c>
      <c r="C2745" s="87" t="s">
        <v>151</v>
      </c>
      <c r="D2745" s="84" t="s">
        <v>17488</v>
      </c>
      <c r="E2745" s="86">
        <v>239.66</v>
      </c>
      <c r="F2745" s="85" t="s">
        <v>15016</v>
      </c>
    </row>
    <row r="2746" spans="1:6" ht="38.25" x14ac:dyDescent="0.2">
      <c r="A2746" s="86" t="s">
        <v>17771</v>
      </c>
      <c r="B2746" s="85" t="s">
        <v>17770</v>
      </c>
      <c r="C2746" s="87" t="s">
        <v>151</v>
      </c>
      <c r="D2746" s="84" t="s">
        <v>17488</v>
      </c>
      <c r="E2746" s="86">
        <v>3796.32</v>
      </c>
      <c r="F2746" s="85" t="s">
        <v>14527</v>
      </c>
    </row>
    <row r="2747" spans="1:6" ht="102" x14ac:dyDescent="0.2">
      <c r="A2747" s="86" t="s">
        <v>18163</v>
      </c>
      <c r="B2747" s="85" t="s">
        <v>18161</v>
      </c>
      <c r="C2747" s="87" t="s">
        <v>149</v>
      </c>
      <c r="D2747" s="84" t="s">
        <v>17488</v>
      </c>
      <c r="E2747" s="86">
        <v>4675</v>
      </c>
      <c r="F2747" s="85" t="s">
        <v>18162</v>
      </c>
    </row>
    <row r="2748" spans="1:6" ht="102" x14ac:dyDescent="0.2">
      <c r="A2748" s="86" t="s">
        <v>18165</v>
      </c>
      <c r="B2748" s="85" t="s">
        <v>18164</v>
      </c>
      <c r="C2748" s="87" t="s">
        <v>149</v>
      </c>
      <c r="D2748" s="84" t="s">
        <v>17488</v>
      </c>
      <c r="E2748" s="86">
        <v>4488</v>
      </c>
      <c r="F2748" s="85" t="s">
        <v>18162</v>
      </c>
    </row>
    <row r="2749" spans="1:6" ht="102" x14ac:dyDescent="0.2">
      <c r="A2749" s="86" t="s">
        <v>18167</v>
      </c>
      <c r="B2749" s="85" t="s">
        <v>18166</v>
      </c>
      <c r="C2749" s="87" t="s">
        <v>149</v>
      </c>
      <c r="D2749" s="84" t="s">
        <v>17488</v>
      </c>
      <c r="E2749" s="86">
        <v>4394.5</v>
      </c>
      <c r="F2749" s="85" t="s">
        <v>18162</v>
      </c>
    </row>
    <row r="2750" spans="1:6" ht="102" x14ac:dyDescent="0.2">
      <c r="A2750" s="86" t="s">
        <v>18169</v>
      </c>
      <c r="B2750" s="85" t="s">
        <v>18168</v>
      </c>
      <c r="C2750" s="87" t="s">
        <v>149</v>
      </c>
      <c r="D2750" s="84" t="s">
        <v>17488</v>
      </c>
      <c r="E2750" s="86">
        <v>4254.25</v>
      </c>
      <c r="F2750" s="85" t="s">
        <v>18162</v>
      </c>
    </row>
    <row r="2751" spans="1:6" ht="102" x14ac:dyDescent="0.2">
      <c r="A2751" s="86" t="s">
        <v>18171</v>
      </c>
      <c r="B2751" s="85" t="s">
        <v>18170</v>
      </c>
      <c r="C2751" s="87" t="s">
        <v>149</v>
      </c>
      <c r="D2751" s="84" t="s">
        <v>17488</v>
      </c>
      <c r="E2751" s="86">
        <v>4114</v>
      </c>
      <c r="F2751" s="85" t="s">
        <v>18162</v>
      </c>
    </row>
    <row r="2752" spans="1:6" ht="38.25" x14ac:dyDescent="0.2">
      <c r="A2752" s="86" t="s">
        <v>17784</v>
      </c>
      <c r="B2752" s="85" t="s">
        <v>17783</v>
      </c>
      <c r="C2752" s="87" t="s">
        <v>151</v>
      </c>
      <c r="D2752" s="84" t="s">
        <v>17488</v>
      </c>
      <c r="E2752" s="86">
        <v>1208</v>
      </c>
      <c r="F2752" s="85" t="s">
        <v>14567</v>
      </c>
    </row>
    <row r="2753" spans="1:6" ht="51" x14ac:dyDescent="0.2">
      <c r="A2753" s="86" t="s">
        <v>17786</v>
      </c>
      <c r="B2753" s="85" t="s">
        <v>17785</v>
      </c>
      <c r="C2753" s="87" t="s">
        <v>151</v>
      </c>
      <c r="D2753" s="84" t="s">
        <v>17488</v>
      </c>
      <c r="E2753" s="86">
        <v>201.34</v>
      </c>
      <c r="F2753" s="85" t="s">
        <v>15009</v>
      </c>
    </row>
    <row r="2754" spans="1:6" ht="38.25" x14ac:dyDescent="0.2">
      <c r="A2754" s="86" t="s">
        <v>17788</v>
      </c>
      <c r="B2754" s="85" t="s">
        <v>17787</v>
      </c>
      <c r="C2754" s="87" t="s">
        <v>151</v>
      </c>
      <c r="D2754" s="84" t="s">
        <v>17488</v>
      </c>
      <c r="E2754" s="86">
        <v>3189.12</v>
      </c>
      <c r="F2754" s="85" t="s">
        <v>14567</v>
      </c>
    </row>
    <row r="2755" spans="1:6" ht="38.25" x14ac:dyDescent="0.2">
      <c r="A2755" s="86" t="s">
        <v>17790</v>
      </c>
      <c r="B2755" s="85" t="s">
        <v>17789</v>
      </c>
      <c r="C2755" s="87" t="s">
        <v>151</v>
      </c>
      <c r="D2755" s="84" t="s">
        <v>17488</v>
      </c>
      <c r="E2755" s="86">
        <v>1438</v>
      </c>
      <c r="F2755" s="85" t="s">
        <v>14527</v>
      </c>
    </row>
    <row r="2756" spans="1:6" ht="38.25" x14ac:dyDescent="0.2">
      <c r="A2756" s="86" t="s">
        <v>17792</v>
      </c>
      <c r="B2756" s="85" t="s">
        <v>17791</v>
      </c>
      <c r="C2756" s="87" t="s">
        <v>151</v>
      </c>
      <c r="D2756" s="84" t="s">
        <v>17488</v>
      </c>
      <c r="E2756" s="86">
        <v>239.66</v>
      </c>
      <c r="F2756" s="85" t="s">
        <v>15016</v>
      </c>
    </row>
    <row r="2757" spans="1:6" ht="38.25" x14ac:dyDescent="0.2">
      <c r="A2757" s="86" t="s">
        <v>17794</v>
      </c>
      <c r="B2757" s="85" t="s">
        <v>17793</v>
      </c>
      <c r="C2757" s="87" t="s">
        <v>151</v>
      </c>
      <c r="D2757" s="84" t="s">
        <v>17488</v>
      </c>
      <c r="E2757" s="86">
        <v>3796.32</v>
      </c>
      <c r="F2757" s="85" t="s">
        <v>14527</v>
      </c>
    </row>
    <row r="2758" spans="1:6" ht="140.25" x14ac:dyDescent="0.2">
      <c r="A2758" s="86" t="s">
        <v>18174</v>
      </c>
      <c r="B2758" s="85" t="s">
        <v>18172</v>
      </c>
      <c r="C2758" s="87" t="s">
        <v>149</v>
      </c>
      <c r="D2758" s="84" t="s">
        <v>17488</v>
      </c>
      <c r="E2758" s="86">
        <v>28050</v>
      </c>
      <c r="F2758" s="85" t="s">
        <v>18173</v>
      </c>
    </row>
    <row r="2759" spans="1:6" ht="38.25" x14ac:dyDescent="0.2">
      <c r="A2759" s="86" t="s">
        <v>17585</v>
      </c>
      <c r="B2759" s="85" t="s">
        <v>17584</v>
      </c>
      <c r="C2759" s="87" t="s">
        <v>151</v>
      </c>
      <c r="D2759" s="84" t="s">
        <v>17488</v>
      </c>
      <c r="E2759" s="86">
        <v>7245</v>
      </c>
      <c r="F2759" s="85" t="s">
        <v>14567</v>
      </c>
    </row>
    <row r="2760" spans="1:6" ht="51" x14ac:dyDescent="0.2">
      <c r="A2760" s="86" t="s">
        <v>17587</v>
      </c>
      <c r="B2760" s="85" t="s">
        <v>17586</v>
      </c>
      <c r="C2760" s="87" t="s">
        <v>151</v>
      </c>
      <c r="D2760" s="84" t="s">
        <v>17488</v>
      </c>
      <c r="E2760" s="86">
        <v>1207.5</v>
      </c>
      <c r="F2760" s="85" t="s">
        <v>15009</v>
      </c>
    </row>
    <row r="2761" spans="1:6" ht="38.25" x14ac:dyDescent="0.2">
      <c r="A2761" s="86" t="s">
        <v>17589</v>
      </c>
      <c r="B2761" s="85" t="s">
        <v>17588</v>
      </c>
      <c r="C2761" s="87" t="s">
        <v>151</v>
      </c>
      <c r="D2761" s="84" t="s">
        <v>17488</v>
      </c>
      <c r="E2761" s="86">
        <v>19126.8</v>
      </c>
      <c r="F2761" s="85" t="s">
        <v>14567</v>
      </c>
    </row>
    <row r="2762" spans="1:6" ht="38.25" x14ac:dyDescent="0.2">
      <c r="A2762" s="86" t="s">
        <v>17591</v>
      </c>
      <c r="B2762" s="85" t="s">
        <v>17590</v>
      </c>
      <c r="C2762" s="87" t="s">
        <v>151</v>
      </c>
      <c r="D2762" s="84" t="s">
        <v>17488</v>
      </c>
      <c r="E2762" s="86">
        <v>14375</v>
      </c>
      <c r="F2762" s="85" t="s">
        <v>14527</v>
      </c>
    </row>
    <row r="2763" spans="1:6" ht="38.25" x14ac:dyDescent="0.2">
      <c r="A2763" s="86" t="s">
        <v>17593</v>
      </c>
      <c r="B2763" s="85" t="s">
        <v>17592</v>
      </c>
      <c r="C2763" s="87" t="s">
        <v>151</v>
      </c>
      <c r="D2763" s="84" t="s">
        <v>17488</v>
      </c>
      <c r="E2763" s="86">
        <v>2395.84</v>
      </c>
      <c r="F2763" s="85" t="s">
        <v>15016</v>
      </c>
    </row>
    <row r="2764" spans="1:6" ht="38.25" x14ac:dyDescent="0.2">
      <c r="A2764" s="86" t="s">
        <v>17595</v>
      </c>
      <c r="B2764" s="85" t="s">
        <v>17594</v>
      </c>
      <c r="C2764" s="87" t="s">
        <v>151</v>
      </c>
      <c r="D2764" s="84" t="s">
        <v>17488</v>
      </c>
      <c r="E2764" s="86">
        <v>37950</v>
      </c>
      <c r="F2764" s="85" t="s">
        <v>14527</v>
      </c>
    </row>
    <row r="2765" spans="1:6" ht="102" x14ac:dyDescent="0.2">
      <c r="A2765" s="86" t="s">
        <v>18177</v>
      </c>
      <c r="B2765" s="85" t="s">
        <v>18175</v>
      </c>
      <c r="C2765" s="87" t="s">
        <v>149</v>
      </c>
      <c r="D2765" s="84" t="s">
        <v>17488</v>
      </c>
      <c r="E2765" s="86">
        <v>46750</v>
      </c>
      <c r="F2765" s="85" t="s">
        <v>18176</v>
      </c>
    </row>
    <row r="2766" spans="1:6" ht="102" x14ac:dyDescent="0.2">
      <c r="A2766" s="86" t="s">
        <v>18179</v>
      </c>
      <c r="B2766" s="85" t="s">
        <v>18178</v>
      </c>
      <c r="C2766" s="87" t="s">
        <v>149</v>
      </c>
      <c r="D2766" s="84" t="s">
        <v>17488</v>
      </c>
      <c r="E2766" s="86">
        <v>44880</v>
      </c>
      <c r="F2766" s="85" t="s">
        <v>18176</v>
      </c>
    </row>
    <row r="2767" spans="1:6" ht="102" x14ac:dyDescent="0.2">
      <c r="A2767" s="86" t="s">
        <v>18181</v>
      </c>
      <c r="B2767" s="85" t="s">
        <v>18180</v>
      </c>
      <c r="C2767" s="87" t="s">
        <v>149</v>
      </c>
      <c r="D2767" s="84" t="s">
        <v>17488</v>
      </c>
      <c r="E2767" s="86">
        <v>43945</v>
      </c>
      <c r="F2767" s="85" t="s">
        <v>18176</v>
      </c>
    </row>
    <row r="2768" spans="1:6" ht="102" x14ac:dyDescent="0.2">
      <c r="A2768" s="86" t="s">
        <v>18183</v>
      </c>
      <c r="B2768" s="85" t="s">
        <v>18182</v>
      </c>
      <c r="C2768" s="87" t="s">
        <v>149</v>
      </c>
      <c r="D2768" s="84" t="s">
        <v>17488</v>
      </c>
      <c r="E2768" s="86">
        <v>42542.5</v>
      </c>
      <c r="F2768" s="85" t="s">
        <v>18176</v>
      </c>
    </row>
    <row r="2769" spans="1:6" ht="102" x14ac:dyDescent="0.2">
      <c r="A2769" s="86" t="s">
        <v>18185</v>
      </c>
      <c r="B2769" s="85" t="s">
        <v>18184</v>
      </c>
      <c r="C2769" s="87" t="s">
        <v>149</v>
      </c>
      <c r="D2769" s="84" t="s">
        <v>17488</v>
      </c>
      <c r="E2769" s="86">
        <v>41140</v>
      </c>
      <c r="F2769" s="85" t="s">
        <v>18176</v>
      </c>
    </row>
    <row r="2770" spans="1:6" ht="38.25" x14ac:dyDescent="0.2">
      <c r="A2770" s="86" t="s">
        <v>17608</v>
      </c>
      <c r="B2770" s="85" t="s">
        <v>17607</v>
      </c>
      <c r="C2770" s="87" t="s">
        <v>151</v>
      </c>
      <c r="D2770" s="84" t="s">
        <v>17488</v>
      </c>
      <c r="E2770" s="86">
        <v>12075</v>
      </c>
      <c r="F2770" s="85" t="s">
        <v>14567</v>
      </c>
    </row>
    <row r="2771" spans="1:6" ht="51" x14ac:dyDescent="0.2">
      <c r="A2771" s="86" t="s">
        <v>17610</v>
      </c>
      <c r="B2771" s="85" t="s">
        <v>17609</v>
      </c>
      <c r="C2771" s="87" t="s">
        <v>151</v>
      </c>
      <c r="D2771" s="84" t="s">
        <v>17488</v>
      </c>
      <c r="E2771" s="86">
        <v>2012.5</v>
      </c>
      <c r="F2771" s="85" t="s">
        <v>15009</v>
      </c>
    </row>
    <row r="2772" spans="1:6" ht="38.25" x14ac:dyDescent="0.2">
      <c r="A2772" s="86" t="s">
        <v>17612</v>
      </c>
      <c r="B2772" s="85" t="s">
        <v>17611</v>
      </c>
      <c r="C2772" s="87" t="s">
        <v>151</v>
      </c>
      <c r="D2772" s="84" t="s">
        <v>17488</v>
      </c>
      <c r="E2772" s="86">
        <v>31878</v>
      </c>
      <c r="F2772" s="85" t="s">
        <v>14567</v>
      </c>
    </row>
    <row r="2773" spans="1:6" ht="38.25" x14ac:dyDescent="0.2">
      <c r="A2773" s="86" t="s">
        <v>17614</v>
      </c>
      <c r="B2773" s="85" t="s">
        <v>17613</v>
      </c>
      <c r="C2773" s="87" t="s">
        <v>151</v>
      </c>
      <c r="D2773" s="84" t="s">
        <v>17488</v>
      </c>
      <c r="E2773" s="86">
        <v>14375</v>
      </c>
      <c r="F2773" s="85" t="s">
        <v>14527</v>
      </c>
    </row>
    <row r="2774" spans="1:6" ht="38.25" x14ac:dyDescent="0.2">
      <c r="A2774" s="86" t="s">
        <v>17616</v>
      </c>
      <c r="B2774" s="85" t="s">
        <v>17615</v>
      </c>
      <c r="C2774" s="87" t="s">
        <v>151</v>
      </c>
      <c r="D2774" s="84" t="s">
        <v>17488</v>
      </c>
      <c r="E2774" s="86">
        <v>2395.84</v>
      </c>
      <c r="F2774" s="85" t="s">
        <v>15016</v>
      </c>
    </row>
    <row r="2775" spans="1:6" ht="38.25" x14ac:dyDescent="0.2">
      <c r="A2775" s="86" t="s">
        <v>17618</v>
      </c>
      <c r="B2775" s="85" t="s">
        <v>17617</v>
      </c>
      <c r="C2775" s="87" t="s">
        <v>151</v>
      </c>
      <c r="D2775" s="84" t="s">
        <v>17488</v>
      </c>
      <c r="E2775" s="86">
        <v>37950</v>
      </c>
      <c r="F2775" s="85" t="s">
        <v>14527</v>
      </c>
    </row>
    <row r="2776" spans="1:6" ht="102" x14ac:dyDescent="0.2">
      <c r="A2776" s="86" t="s">
        <v>18187</v>
      </c>
      <c r="B2776" s="85" t="s">
        <v>18186</v>
      </c>
      <c r="C2776" s="87" t="s">
        <v>149</v>
      </c>
      <c r="D2776" s="84" t="s">
        <v>17488</v>
      </c>
      <c r="E2776" s="86">
        <v>1020</v>
      </c>
      <c r="F2776" s="85" t="s">
        <v>17506</v>
      </c>
    </row>
    <row r="2777" spans="1:6" ht="38.25" x14ac:dyDescent="0.2">
      <c r="A2777" s="86" t="s">
        <v>18189</v>
      </c>
      <c r="B2777" s="85" t="s">
        <v>18188</v>
      </c>
      <c r="C2777" s="87" t="s">
        <v>151</v>
      </c>
      <c r="D2777" s="84" t="s">
        <v>17488</v>
      </c>
      <c r="E2777" s="86">
        <v>239</v>
      </c>
      <c r="F2777" s="85" t="s">
        <v>14567</v>
      </c>
    </row>
    <row r="2778" spans="1:6" ht="51" x14ac:dyDescent="0.2">
      <c r="A2778" s="86" t="s">
        <v>18191</v>
      </c>
      <c r="B2778" s="85" t="s">
        <v>18190</v>
      </c>
      <c r="C2778" s="87" t="s">
        <v>151</v>
      </c>
      <c r="D2778" s="84" t="s">
        <v>17488</v>
      </c>
      <c r="E2778" s="86">
        <v>40</v>
      </c>
      <c r="F2778" s="85" t="s">
        <v>15009</v>
      </c>
    </row>
    <row r="2779" spans="1:6" ht="38.25" x14ac:dyDescent="0.2">
      <c r="A2779" s="86" t="s">
        <v>18193</v>
      </c>
      <c r="B2779" s="85" t="s">
        <v>18192</v>
      </c>
      <c r="C2779" s="87" t="s">
        <v>151</v>
      </c>
      <c r="D2779" s="84" t="s">
        <v>17488</v>
      </c>
      <c r="E2779" s="86">
        <v>630.96</v>
      </c>
      <c r="F2779" s="85" t="s">
        <v>14567</v>
      </c>
    </row>
    <row r="2780" spans="1:6" ht="38.25" x14ac:dyDescent="0.2">
      <c r="A2780" s="86" t="s">
        <v>18195</v>
      </c>
      <c r="B2780" s="85" t="s">
        <v>18194</v>
      </c>
      <c r="C2780" s="87" t="s">
        <v>151</v>
      </c>
      <c r="D2780" s="84" t="s">
        <v>17488</v>
      </c>
      <c r="E2780" s="86">
        <v>475</v>
      </c>
      <c r="F2780" s="85" t="s">
        <v>14527</v>
      </c>
    </row>
    <row r="2781" spans="1:6" ht="38.25" x14ac:dyDescent="0.2">
      <c r="A2781" s="86" t="s">
        <v>18197</v>
      </c>
      <c r="B2781" s="85" t="s">
        <v>18196</v>
      </c>
      <c r="C2781" s="87" t="s">
        <v>151</v>
      </c>
      <c r="D2781" s="84" t="s">
        <v>17488</v>
      </c>
      <c r="E2781" s="86">
        <v>79</v>
      </c>
      <c r="F2781" s="85" t="s">
        <v>15016</v>
      </c>
    </row>
    <row r="2782" spans="1:6" ht="38.25" x14ac:dyDescent="0.2">
      <c r="A2782" s="86" t="s">
        <v>18199</v>
      </c>
      <c r="B2782" s="85" t="s">
        <v>18198</v>
      </c>
      <c r="C2782" s="87" t="s">
        <v>151</v>
      </c>
      <c r="D2782" s="84" t="s">
        <v>17488</v>
      </c>
      <c r="E2782" s="86">
        <v>1254</v>
      </c>
      <c r="F2782" s="85" t="s">
        <v>14527</v>
      </c>
    </row>
    <row r="2783" spans="1:6" ht="63.75" x14ac:dyDescent="0.2">
      <c r="A2783" s="86" t="s">
        <v>18201</v>
      </c>
      <c r="B2783" s="85" t="s">
        <v>18200</v>
      </c>
      <c r="C2783" s="87" t="s">
        <v>149</v>
      </c>
      <c r="D2783" s="84" t="s">
        <v>17488</v>
      </c>
      <c r="E2783" s="86">
        <v>1700</v>
      </c>
      <c r="F2783" s="85" t="s">
        <v>17521</v>
      </c>
    </row>
    <row r="2784" spans="1:6" ht="63.75" x14ac:dyDescent="0.2">
      <c r="A2784" s="86" t="s">
        <v>18203</v>
      </c>
      <c r="B2784" s="85" t="s">
        <v>18202</v>
      </c>
      <c r="C2784" s="87" t="s">
        <v>149</v>
      </c>
      <c r="D2784" s="84" t="s">
        <v>17488</v>
      </c>
      <c r="E2784" s="86">
        <v>1632</v>
      </c>
      <c r="F2784" s="85" t="s">
        <v>17521</v>
      </c>
    </row>
    <row r="2785" spans="1:6" ht="63.75" x14ac:dyDescent="0.2">
      <c r="A2785" s="86" t="s">
        <v>18205</v>
      </c>
      <c r="B2785" s="85" t="s">
        <v>18204</v>
      </c>
      <c r="C2785" s="87" t="s">
        <v>149</v>
      </c>
      <c r="D2785" s="84" t="s">
        <v>17488</v>
      </c>
      <c r="E2785" s="86">
        <v>1598</v>
      </c>
      <c r="F2785" s="85" t="s">
        <v>17521</v>
      </c>
    </row>
    <row r="2786" spans="1:6" ht="63.75" x14ac:dyDescent="0.2">
      <c r="A2786" s="86" t="s">
        <v>18207</v>
      </c>
      <c r="B2786" s="85" t="s">
        <v>18206</v>
      </c>
      <c r="C2786" s="87" t="s">
        <v>149</v>
      </c>
      <c r="D2786" s="84" t="s">
        <v>17488</v>
      </c>
      <c r="E2786" s="86">
        <v>1547</v>
      </c>
      <c r="F2786" s="85" t="s">
        <v>17521</v>
      </c>
    </row>
    <row r="2787" spans="1:6" ht="63.75" x14ac:dyDescent="0.2">
      <c r="A2787" s="86" t="s">
        <v>18209</v>
      </c>
      <c r="B2787" s="85" t="s">
        <v>18208</v>
      </c>
      <c r="C2787" s="87" t="s">
        <v>149</v>
      </c>
      <c r="D2787" s="84" t="s">
        <v>17488</v>
      </c>
      <c r="E2787" s="86">
        <v>1496</v>
      </c>
      <c r="F2787" s="85" t="s">
        <v>17521</v>
      </c>
    </row>
    <row r="2788" spans="1:6" ht="38.25" x14ac:dyDescent="0.2">
      <c r="A2788" s="86" t="s">
        <v>18211</v>
      </c>
      <c r="B2788" s="85" t="s">
        <v>18210</v>
      </c>
      <c r="C2788" s="87" t="s">
        <v>151</v>
      </c>
      <c r="D2788" s="84" t="s">
        <v>17488</v>
      </c>
      <c r="E2788" s="86">
        <v>399</v>
      </c>
      <c r="F2788" s="85" t="s">
        <v>14567</v>
      </c>
    </row>
    <row r="2789" spans="1:6" ht="51" x14ac:dyDescent="0.2">
      <c r="A2789" s="86" t="s">
        <v>18213</v>
      </c>
      <c r="B2789" s="85" t="s">
        <v>18212</v>
      </c>
      <c r="C2789" s="87" t="s">
        <v>151</v>
      </c>
      <c r="D2789" s="84" t="s">
        <v>17488</v>
      </c>
      <c r="E2789" s="86">
        <v>67</v>
      </c>
      <c r="F2789" s="85" t="s">
        <v>15009</v>
      </c>
    </row>
    <row r="2790" spans="1:6" ht="38.25" x14ac:dyDescent="0.2">
      <c r="A2790" s="86" t="s">
        <v>18215</v>
      </c>
      <c r="B2790" s="85" t="s">
        <v>18214</v>
      </c>
      <c r="C2790" s="87" t="s">
        <v>151</v>
      </c>
      <c r="D2790" s="84" t="s">
        <v>17488</v>
      </c>
      <c r="E2790" s="86">
        <v>1053.3599999999999</v>
      </c>
      <c r="F2790" s="85" t="s">
        <v>14567</v>
      </c>
    </row>
    <row r="2791" spans="1:6" ht="38.25" x14ac:dyDescent="0.2">
      <c r="A2791" s="86" t="s">
        <v>18217</v>
      </c>
      <c r="B2791" s="85" t="s">
        <v>18216</v>
      </c>
      <c r="C2791" s="87" t="s">
        <v>151</v>
      </c>
      <c r="D2791" s="84" t="s">
        <v>17488</v>
      </c>
      <c r="E2791" s="86">
        <v>475</v>
      </c>
      <c r="F2791" s="85" t="s">
        <v>14527</v>
      </c>
    </row>
    <row r="2792" spans="1:6" ht="38.25" x14ac:dyDescent="0.2">
      <c r="A2792" s="86" t="s">
        <v>18219</v>
      </c>
      <c r="B2792" s="85" t="s">
        <v>18218</v>
      </c>
      <c r="C2792" s="87" t="s">
        <v>151</v>
      </c>
      <c r="D2792" s="84" t="s">
        <v>17488</v>
      </c>
      <c r="E2792" s="86">
        <v>79</v>
      </c>
      <c r="F2792" s="85" t="s">
        <v>15016</v>
      </c>
    </row>
    <row r="2793" spans="1:6" ht="38.25" x14ac:dyDescent="0.2">
      <c r="A2793" s="86" t="s">
        <v>18221</v>
      </c>
      <c r="B2793" s="85" t="s">
        <v>18220</v>
      </c>
      <c r="C2793" s="87" t="s">
        <v>151</v>
      </c>
      <c r="D2793" s="84" t="s">
        <v>17488</v>
      </c>
      <c r="E2793" s="86">
        <v>1254</v>
      </c>
      <c r="F2793" s="85" t="s">
        <v>14527</v>
      </c>
    </row>
    <row r="2794" spans="1:6" ht="89.25" x14ac:dyDescent="0.2">
      <c r="A2794" s="86" t="s">
        <v>18224</v>
      </c>
      <c r="B2794" s="85" t="s">
        <v>18222</v>
      </c>
      <c r="C2794" s="87" t="s">
        <v>149</v>
      </c>
      <c r="D2794" s="84" t="s">
        <v>17488</v>
      </c>
      <c r="E2794" s="86">
        <v>16500</v>
      </c>
      <c r="F2794" s="85" t="s">
        <v>18223</v>
      </c>
    </row>
    <row r="2795" spans="1:6" ht="38.25" x14ac:dyDescent="0.2">
      <c r="A2795" s="86" t="s">
        <v>18227</v>
      </c>
      <c r="B2795" s="85" t="s">
        <v>18225</v>
      </c>
      <c r="C2795" s="87" t="s">
        <v>151</v>
      </c>
      <c r="D2795" s="84" t="s">
        <v>17488</v>
      </c>
      <c r="E2795" s="86">
        <v>6875</v>
      </c>
      <c r="F2795" s="85" t="s">
        <v>18226</v>
      </c>
    </row>
    <row r="2796" spans="1:6" ht="38.25" x14ac:dyDescent="0.2">
      <c r="A2796" s="86" t="s">
        <v>18229</v>
      </c>
      <c r="B2796" s="85" t="s">
        <v>18228</v>
      </c>
      <c r="C2796" s="87" t="s">
        <v>151</v>
      </c>
      <c r="D2796" s="84" t="s">
        <v>17488</v>
      </c>
      <c r="E2796" s="86">
        <v>18150</v>
      </c>
      <c r="F2796" s="85" t="s">
        <v>18226</v>
      </c>
    </row>
    <row r="2797" spans="1:6" ht="63.75" x14ac:dyDescent="0.2">
      <c r="A2797" s="86" t="s">
        <v>18232</v>
      </c>
      <c r="B2797" s="85" t="s">
        <v>18230</v>
      </c>
      <c r="C2797" s="87" t="s">
        <v>149</v>
      </c>
      <c r="D2797" s="84" t="s">
        <v>17488</v>
      </c>
      <c r="E2797" s="86">
        <v>27500</v>
      </c>
      <c r="F2797" s="85" t="s">
        <v>18231</v>
      </c>
    </row>
    <row r="2798" spans="1:6" ht="63.75" x14ac:dyDescent="0.2">
      <c r="A2798" s="86" t="s">
        <v>18234</v>
      </c>
      <c r="B2798" s="85" t="s">
        <v>18233</v>
      </c>
      <c r="C2798" s="87" t="s">
        <v>149</v>
      </c>
      <c r="D2798" s="84" t="s">
        <v>17488</v>
      </c>
      <c r="E2798" s="86">
        <v>26400</v>
      </c>
      <c r="F2798" s="85" t="s">
        <v>18231</v>
      </c>
    </row>
    <row r="2799" spans="1:6" ht="63.75" x14ac:dyDescent="0.2">
      <c r="A2799" s="86" t="s">
        <v>18236</v>
      </c>
      <c r="B2799" s="85" t="s">
        <v>18235</v>
      </c>
      <c r="C2799" s="87" t="s">
        <v>149</v>
      </c>
      <c r="D2799" s="84" t="s">
        <v>17488</v>
      </c>
      <c r="E2799" s="86">
        <v>25850</v>
      </c>
      <c r="F2799" s="85" t="s">
        <v>18231</v>
      </c>
    </row>
    <row r="2800" spans="1:6" ht="63.75" x14ac:dyDescent="0.2">
      <c r="A2800" s="86" t="s">
        <v>18238</v>
      </c>
      <c r="B2800" s="85" t="s">
        <v>18237</v>
      </c>
      <c r="C2800" s="87" t="s">
        <v>149</v>
      </c>
      <c r="D2800" s="84" t="s">
        <v>17488</v>
      </c>
      <c r="E2800" s="86">
        <v>25025</v>
      </c>
      <c r="F2800" s="85" t="s">
        <v>18231</v>
      </c>
    </row>
    <row r="2801" spans="1:6" ht="63.75" x14ac:dyDescent="0.2">
      <c r="A2801" s="86" t="s">
        <v>18240</v>
      </c>
      <c r="B2801" s="85" t="s">
        <v>18239</v>
      </c>
      <c r="C2801" s="87" t="s">
        <v>149</v>
      </c>
      <c r="D2801" s="84" t="s">
        <v>17488</v>
      </c>
      <c r="E2801" s="86">
        <v>24200</v>
      </c>
      <c r="F2801" s="85" t="s">
        <v>18231</v>
      </c>
    </row>
    <row r="2802" spans="1:6" ht="38.25" x14ac:dyDescent="0.2">
      <c r="A2802" s="86" t="s">
        <v>18242</v>
      </c>
      <c r="B2802" s="85" t="s">
        <v>18241</v>
      </c>
      <c r="C2802" s="87" t="s">
        <v>151</v>
      </c>
      <c r="D2802" s="84" t="s">
        <v>17488</v>
      </c>
      <c r="E2802" s="86">
        <v>6875</v>
      </c>
      <c r="F2802" s="85" t="s">
        <v>18226</v>
      </c>
    </row>
    <row r="2803" spans="1:6" ht="38.25" x14ac:dyDescent="0.2">
      <c r="A2803" s="86" t="s">
        <v>18244</v>
      </c>
      <c r="B2803" s="85" t="s">
        <v>18243</v>
      </c>
      <c r="C2803" s="87" t="s">
        <v>151</v>
      </c>
      <c r="D2803" s="84" t="s">
        <v>17488</v>
      </c>
      <c r="E2803" s="86">
        <v>18150</v>
      </c>
      <c r="F2803" s="85" t="s">
        <v>18226</v>
      </c>
    </row>
    <row r="2804" spans="1:6" ht="38.25" x14ac:dyDescent="0.2">
      <c r="A2804" s="86" t="s">
        <v>18247</v>
      </c>
      <c r="B2804" s="85" t="s">
        <v>18245</v>
      </c>
      <c r="C2804" s="87" t="s">
        <v>151</v>
      </c>
      <c r="D2804" s="84" t="s">
        <v>17488</v>
      </c>
      <c r="E2804" s="86">
        <v>34375</v>
      </c>
      <c r="F2804" s="85" t="s">
        <v>18246</v>
      </c>
    </row>
    <row r="2805" spans="1:6" ht="38.25" x14ac:dyDescent="0.2">
      <c r="A2805" s="86" t="s">
        <v>18249</v>
      </c>
      <c r="B2805" s="85" t="s">
        <v>18248</v>
      </c>
      <c r="C2805" s="87" t="s">
        <v>151</v>
      </c>
      <c r="D2805" s="84" t="s">
        <v>17488</v>
      </c>
      <c r="E2805" s="86">
        <v>34375</v>
      </c>
      <c r="F2805" s="85" t="s">
        <v>18246</v>
      </c>
    </row>
    <row r="2806" spans="1:6" ht="102" x14ac:dyDescent="0.2">
      <c r="A2806" s="86" t="s">
        <v>18251</v>
      </c>
      <c r="B2806" s="85" t="s">
        <v>18250</v>
      </c>
      <c r="C2806" s="87" t="s">
        <v>149</v>
      </c>
      <c r="D2806" s="84" t="s">
        <v>17488</v>
      </c>
      <c r="E2806" s="86">
        <v>1050</v>
      </c>
      <c r="F2806" s="85" t="s">
        <v>17506</v>
      </c>
    </row>
    <row r="2807" spans="1:6" ht="38.25" x14ac:dyDescent="0.2">
      <c r="A2807" s="86" t="s">
        <v>17509</v>
      </c>
      <c r="B2807" s="85" t="s">
        <v>17508</v>
      </c>
      <c r="C2807" s="87" t="s">
        <v>151</v>
      </c>
      <c r="D2807" s="84" t="s">
        <v>17488</v>
      </c>
      <c r="E2807" s="86">
        <v>315</v>
      </c>
      <c r="F2807" s="85" t="s">
        <v>14567</v>
      </c>
    </row>
    <row r="2808" spans="1:6" ht="51" x14ac:dyDescent="0.2">
      <c r="A2808" s="86" t="s">
        <v>17511</v>
      </c>
      <c r="B2808" s="85" t="s">
        <v>17510</v>
      </c>
      <c r="C2808" s="87" t="s">
        <v>151</v>
      </c>
      <c r="D2808" s="84" t="s">
        <v>17488</v>
      </c>
      <c r="E2808" s="86">
        <v>53</v>
      </c>
      <c r="F2808" s="85" t="s">
        <v>15009</v>
      </c>
    </row>
    <row r="2809" spans="1:6" ht="51" x14ac:dyDescent="0.2">
      <c r="A2809" s="86" t="s">
        <v>17549</v>
      </c>
      <c r="B2809" s="85" t="s">
        <v>17548</v>
      </c>
      <c r="C2809" s="87" t="s">
        <v>151</v>
      </c>
      <c r="D2809" s="84" t="s">
        <v>17488</v>
      </c>
      <c r="E2809" s="86">
        <v>525</v>
      </c>
      <c r="F2809" s="85" t="s">
        <v>15009</v>
      </c>
    </row>
    <row r="2810" spans="1:6" ht="38.25" x14ac:dyDescent="0.2">
      <c r="A2810" s="86" t="s">
        <v>17513</v>
      </c>
      <c r="B2810" s="85" t="s">
        <v>17512</v>
      </c>
      <c r="C2810" s="87" t="s">
        <v>151</v>
      </c>
      <c r="D2810" s="84" t="s">
        <v>17488</v>
      </c>
      <c r="E2810" s="86">
        <v>831.6</v>
      </c>
      <c r="F2810" s="85" t="s">
        <v>14567</v>
      </c>
    </row>
    <row r="2811" spans="1:6" ht="38.25" x14ac:dyDescent="0.2">
      <c r="A2811" s="86" t="s">
        <v>17515</v>
      </c>
      <c r="B2811" s="85" t="s">
        <v>17514</v>
      </c>
      <c r="C2811" s="87" t="s">
        <v>151</v>
      </c>
      <c r="D2811" s="84" t="s">
        <v>17488</v>
      </c>
      <c r="E2811" s="86">
        <v>625</v>
      </c>
      <c r="F2811" s="85" t="s">
        <v>14527</v>
      </c>
    </row>
    <row r="2812" spans="1:6" ht="38.25" x14ac:dyDescent="0.2">
      <c r="A2812" s="86" t="s">
        <v>17519</v>
      </c>
      <c r="B2812" s="85" t="s">
        <v>17518</v>
      </c>
      <c r="C2812" s="87" t="s">
        <v>151</v>
      </c>
      <c r="D2812" s="84" t="s">
        <v>17488</v>
      </c>
      <c r="E2812" s="86">
        <v>1650</v>
      </c>
      <c r="F2812" s="85" t="s">
        <v>14527</v>
      </c>
    </row>
    <row r="2813" spans="1:6" ht="63.75" x14ac:dyDescent="0.2">
      <c r="A2813" s="86" t="s">
        <v>18253</v>
      </c>
      <c r="B2813" s="85" t="s">
        <v>18252</v>
      </c>
      <c r="C2813" s="87" t="s">
        <v>149</v>
      </c>
      <c r="D2813" s="84" t="s">
        <v>17488</v>
      </c>
      <c r="E2813" s="86">
        <v>1750</v>
      </c>
      <c r="F2813" s="85" t="s">
        <v>17521</v>
      </c>
    </row>
    <row r="2814" spans="1:6" ht="63.75" x14ac:dyDescent="0.2">
      <c r="A2814" s="86" t="s">
        <v>18255</v>
      </c>
      <c r="B2814" s="85" t="s">
        <v>18254</v>
      </c>
      <c r="C2814" s="87" t="s">
        <v>149</v>
      </c>
      <c r="D2814" s="84" t="s">
        <v>17488</v>
      </c>
      <c r="E2814" s="86">
        <v>1680</v>
      </c>
      <c r="F2814" s="85" t="s">
        <v>17521</v>
      </c>
    </row>
    <row r="2815" spans="1:6" ht="63.75" x14ac:dyDescent="0.2">
      <c r="A2815" s="86" t="s">
        <v>18257</v>
      </c>
      <c r="B2815" s="85" t="s">
        <v>18256</v>
      </c>
      <c r="C2815" s="87" t="s">
        <v>149</v>
      </c>
      <c r="D2815" s="84" t="s">
        <v>17488</v>
      </c>
      <c r="E2815" s="86">
        <v>1645</v>
      </c>
      <c r="F2815" s="85" t="s">
        <v>17521</v>
      </c>
    </row>
    <row r="2816" spans="1:6" ht="63.75" x14ac:dyDescent="0.2">
      <c r="A2816" s="86" t="s">
        <v>18259</v>
      </c>
      <c r="B2816" s="85" t="s">
        <v>18258</v>
      </c>
      <c r="C2816" s="87" t="s">
        <v>149</v>
      </c>
      <c r="D2816" s="84" t="s">
        <v>17488</v>
      </c>
      <c r="E2816" s="86">
        <v>1592.5</v>
      </c>
      <c r="F2816" s="85" t="s">
        <v>17521</v>
      </c>
    </row>
    <row r="2817" spans="1:6" ht="63.75" x14ac:dyDescent="0.2">
      <c r="A2817" s="86" t="s">
        <v>18261</v>
      </c>
      <c r="B2817" s="85" t="s">
        <v>18260</v>
      </c>
      <c r="C2817" s="87" t="s">
        <v>149</v>
      </c>
      <c r="D2817" s="84" t="s">
        <v>17488</v>
      </c>
      <c r="E2817" s="86">
        <v>1540</v>
      </c>
      <c r="F2817" s="85" t="s">
        <v>17521</v>
      </c>
    </row>
    <row r="2818" spans="1:6" ht="38.25" x14ac:dyDescent="0.2">
      <c r="A2818" s="86" t="s">
        <v>17532</v>
      </c>
      <c r="B2818" s="85" t="s">
        <v>17531</v>
      </c>
      <c r="C2818" s="87" t="s">
        <v>151</v>
      </c>
      <c r="D2818" s="84" t="s">
        <v>17488</v>
      </c>
      <c r="E2818" s="86">
        <v>525</v>
      </c>
      <c r="F2818" s="85" t="s">
        <v>14567</v>
      </c>
    </row>
    <row r="2819" spans="1:6" ht="51" x14ac:dyDescent="0.2">
      <c r="A2819" s="86" t="s">
        <v>17534</v>
      </c>
      <c r="B2819" s="85" t="s">
        <v>17533</v>
      </c>
      <c r="C2819" s="87" t="s">
        <v>151</v>
      </c>
      <c r="D2819" s="84" t="s">
        <v>17488</v>
      </c>
      <c r="E2819" s="86">
        <v>88</v>
      </c>
      <c r="F2819" s="85" t="s">
        <v>15009</v>
      </c>
    </row>
    <row r="2820" spans="1:6" ht="51" x14ac:dyDescent="0.2">
      <c r="A2820" s="86" t="s">
        <v>17572</v>
      </c>
      <c r="B2820" s="85" t="s">
        <v>17571</v>
      </c>
      <c r="C2820" s="87" t="s">
        <v>151</v>
      </c>
      <c r="D2820" s="84" t="s">
        <v>17488</v>
      </c>
      <c r="E2820" s="86">
        <v>875</v>
      </c>
      <c r="F2820" s="85" t="s">
        <v>15009</v>
      </c>
    </row>
    <row r="2821" spans="1:6" ht="38.25" x14ac:dyDescent="0.2">
      <c r="A2821" s="86" t="s">
        <v>17536</v>
      </c>
      <c r="B2821" s="85" t="s">
        <v>17535</v>
      </c>
      <c r="C2821" s="87" t="s">
        <v>151</v>
      </c>
      <c r="D2821" s="84" t="s">
        <v>17488</v>
      </c>
      <c r="E2821" s="86">
        <v>1386</v>
      </c>
      <c r="F2821" s="85" t="s">
        <v>14567</v>
      </c>
    </row>
    <row r="2822" spans="1:6" ht="38.25" x14ac:dyDescent="0.2">
      <c r="A2822" s="86" t="s">
        <v>17538</v>
      </c>
      <c r="B2822" s="85" t="s">
        <v>17537</v>
      </c>
      <c r="C2822" s="87" t="s">
        <v>151</v>
      </c>
      <c r="D2822" s="84" t="s">
        <v>17488</v>
      </c>
      <c r="E2822" s="86">
        <v>625</v>
      </c>
      <c r="F2822" s="85" t="s">
        <v>14527</v>
      </c>
    </row>
    <row r="2823" spans="1:6" ht="38.25" x14ac:dyDescent="0.2">
      <c r="A2823" s="86" t="s">
        <v>17542</v>
      </c>
      <c r="B2823" s="85" t="s">
        <v>17541</v>
      </c>
      <c r="C2823" s="87" t="s">
        <v>151</v>
      </c>
      <c r="D2823" s="84" t="s">
        <v>17488</v>
      </c>
      <c r="E2823" s="86">
        <v>1650</v>
      </c>
      <c r="F2823" s="85" t="s">
        <v>14527</v>
      </c>
    </row>
    <row r="2824" spans="1:6" ht="102" x14ac:dyDescent="0.2">
      <c r="A2824" s="86" t="s">
        <v>18263</v>
      </c>
      <c r="B2824" s="85" t="s">
        <v>18262</v>
      </c>
      <c r="C2824" s="87" t="s">
        <v>149</v>
      </c>
      <c r="D2824" s="84" t="s">
        <v>17488</v>
      </c>
      <c r="E2824" s="86">
        <v>10500</v>
      </c>
      <c r="F2824" s="85" t="s">
        <v>17544</v>
      </c>
    </row>
    <row r="2825" spans="1:6" ht="38.25" x14ac:dyDescent="0.2">
      <c r="A2825" s="86" t="s">
        <v>17547</v>
      </c>
      <c r="B2825" s="85" t="s">
        <v>17546</v>
      </c>
      <c r="C2825" s="87" t="s">
        <v>151</v>
      </c>
      <c r="D2825" s="84" t="s">
        <v>17488</v>
      </c>
      <c r="E2825" s="86">
        <v>3150</v>
      </c>
      <c r="F2825" s="85" t="s">
        <v>14567</v>
      </c>
    </row>
    <row r="2826" spans="1:6" ht="38.25" x14ac:dyDescent="0.2">
      <c r="A2826" s="86" t="s">
        <v>17551</v>
      </c>
      <c r="B2826" s="85" t="s">
        <v>17550</v>
      </c>
      <c r="C2826" s="87" t="s">
        <v>151</v>
      </c>
      <c r="D2826" s="84" t="s">
        <v>17488</v>
      </c>
      <c r="E2826" s="86">
        <v>8316</v>
      </c>
      <c r="F2826" s="85" t="s">
        <v>14567</v>
      </c>
    </row>
    <row r="2827" spans="1:6" ht="38.25" x14ac:dyDescent="0.2">
      <c r="A2827" s="86" t="s">
        <v>17553</v>
      </c>
      <c r="B2827" s="85" t="s">
        <v>17552</v>
      </c>
      <c r="C2827" s="87" t="s">
        <v>151</v>
      </c>
      <c r="D2827" s="84" t="s">
        <v>17488</v>
      </c>
      <c r="E2827" s="86">
        <v>6250</v>
      </c>
      <c r="F2827" s="85" t="s">
        <v>14527</v>
      </c>
    </row>
    <row r="2828" spans="1:6" ht="38.25" x14ac:dyDescent="0.2">
      <c r="A2828" s="86" t="s">
        <v>17517</v>
      </c>
      <c r="B2828" s="85" t="s">
        <v>17516</v>
      </c>
      <c r="C2828" s="87" t="s">
        <v>151</v>
      </c>
      <c r="D2828" s="84" t="s">
        <v>17488</v>
      </c>
      <c r="E2828" s="86">
        <v>104</v>
      </c>
      <c r="F2828" s="85" t="s">
        <v>15016</v>
      </c>
    </row>
    <row r="2829" spans="1:6" ht="38.25" x14ac:dyDescent="0.2">
      <c r="A2829" s="86" t="s">
        <v>17555</v>
      </c>
      <c r="B2829" s="85" t="s">
        <v>17554</v>
      </c>
      <c r="C2829" s="87" t="s">
        <v>151</v>
      </c>
      <c r="D2829" s="84" t="s">
        <v>17488</v>
      </c>
      <c r="E2829" s="86">
        <v>1042</v>
      </c>
      <c r="F2829" s="85" t="s">
        <v>15016</v>
      </c>
    </row>
    <row r="2830" spans="1:6" ht="38.25" x14ac:dyDescent="0.2">
      <c r="A2830" s="86" t="s">
        <v>17557</v>
      </c>
      <c r="B2830" s="85" t="s">
        <v>17556</v>
      </c>
      <c r="C2830" s="87" t="s">
        <v>151</v>
      </c>
      <c r="D2830" s="84" t="s">
        <v>17488</v>
      </c>
      <c r="E2830" s="86">
        <v>16500</v>
      </c>
      <c r="F2830" s="85" t="s">
        <v>14527</v>
      </c>
    </row>
    <row r="2831" spans="1:6" ht="63.75" x14ac:dyDescent="0.2">
      <c r="A2831" s="86" t="s">
        <v>18265</v>
      </c>
      <c r="B2831" s="85" t="s">
        <v>18264</v>
      </c>
      <c r="C2831" s="87" t="s">
        <v>149</v>
      </c>
      <c r="D2831" s="84" t="s">
        <v>17488</v>
      </c>
      <c r="E2831" s="86">
        <v>17500</v>
      </c>
      <c r="F2831" s="85" t="s">
        <v>17559</v>
      </c>
    </row>
    <row r="2832" spans="1:6" ht="63.75" x14ac:dyDescent="0.2">
      <c r="A2832" s="86" t="s">
        <v>18267</v>
      </c>
      <c r="B2832" s="85" t="s">
        <v>18266</v>
      </c>
      <c r="C2832" s="87" t="s">
        <v>149</v>
      </c>
      <c r="D2832" s="84" t="s">
        <v>17488</v>
      </c>
      <c r="E2832" s="86">
        <v>16800</v>
      </c>
      <c r="F2832" s="85" t="s">
        <v>17559</v>
      </c>
    </row>
    <row r="2833" spans="1:6" ht="63.75" x14ac:dyDescent="0.2">
      <c r="A2833" s="86" t="s">
        <v>18269</v>
      </c>
      <c r="B2833" s="85" t="s">
        <v>18268</v>
      </c>
      <c r="C2833" s="87" t="s">
        <v>149</v>
      </c>
      <c r="D2833" s="84" t="s">
        <v>17488</v>
      </c>
      <c r="E2833" s="86">
        <v>16450</v>
      </c>
      <c r="F2833" s="85" t="s">
        <v>17559</v>
      </c>
    </row>
    <row r="2834" spans="1:6" ht="63.75" x14ac:dyDescent="0.2">
      <c r="A2834" s="86" t="s">
        <v>18271</v>
      </c>
      <c r="B2834" s="85" t="s">
        <v>18270</v>
      </c>
      <c r="C2834" s="87" t="s">
        <v>149</v>
      </c>
      <c r="D2834" s="84" t="s">
        <v>17488</v>
      </c>
      <c r="E2834" s="86">
        <v>15925</v>
      </c>
      <c r="F2834" s="85" t="s">
        <v>17559</v>
      </c>
    </row>
    <row r="2835" spans="1:6" ht="63.75" x14ac:dyDescent="0.2">
      <c r="A2835" s="86" t="s">
        <v>18273</v>
      </c>
      <c r="B2835" s="85" t="s">
        <v>18272</v>
      </c>
      <c r="C2835" s="87" t="s">
        <v>149</v>
      </c>
      <c r="D2835" s="84" t="s">
        <v>17488</v>
      </c>
      <c r="E2835" s="86">
        <v>15400</v>
      </c>
      <c r="F2835" s="85" t="s">
        <v>17559</v>
      </c>
    </row>
    <row r="2836" spans="1:6" ht="38.25" x14ac:dyDescent="0.2">
      <c r="A2836" s="86" t="s">
        <v>17570</v>
      </c>
      <c r="B2836" s="85" t="s">
        <v>17569</v>
      </c>
      <c r="C2836" s="87" t="s">
        <v>151</v>
      </c>
      <c r="D2836" s="84" t="s">
        <v>17488</v>
      </c>
      <c r="E2836" s="86">
        <v>5250</v>
      </c>
      <c r="F2836" s="85" t="s">
        <v>14567</v>
      </c>
    </row>
    <row r="2837" spans="1:6" ht="38.25" x14ac:dyDescent="0.2">
      <c r="A2837" s="86" t="s">
        <v>17574</v>
      </c>
      <c r="B2837" s="85" t="s">
        <v>17573</v>
      </c>
      <c r="C2837" s="87" t="s">
        <v>151</v>
      </c>
      <c r="D2837" s="84" t="s">
        <v>17488</v>
      </c>
      <c r="E2837" s="86">
        <v>13860</v>
      </c>
      <c r="F2837" s="85" t="s">
        <v>14567</v>
      </c>
    </row>
    <row r="2838" spans="1:6" ht="38.25" x14ac:dyDescent="0.2">
      <c r="A2838" s="86" t="s">
        <v>17576</v>
      </c>
      <c r="B2838" s="85" t="s">
        <v>17575</v>
      </c>
      <c r="C2838" s="87" t="s">
        <v>151</v>
      </c>
      <c r="D2838" s="84" t="s">
        <v>17488</v>
      </c>
      <c r="E2838" s="86">
        <v>6250</v>
      </c>
      <c r="F2838" s="85" t="s">
        <v>14527</v>
      </c>
    </row>
    <row r="2839" spans="1:6" ht="38.25" x14ac:dyDescent="0.2">
      <c r="A2839" s="86" t="s">
        <v>17540</v>
      </c>
      <c r="B2839" s="85" t="s">
        <v>17539</v>
      </c>
      <c r="C2839" s="87" t="s">
        <v>151</v>
      </c>
      <c r="D2839" s="84" t="s">
        <v>17488</v>
      </c>
      <c r="E2839" s="86">
        <v>104</v>
      </c>
      <c r="F2839" s="85" t="s">
        <v>15016</v>
      </c>
    </row>
    <row r="2840" spans="1:6" ht="38.25" x14ac:dyDescent="0.2">
      <c r="A2840" s="86" t="s">
        <v>17578</v>
      </c>
      <c r="B2840" s="85" t="s">
        <v>17577</v>
      </c>
      <c r="C2840" s="87" t="s">
        <v>151</v>
      </c>
      <c r="D2840" s="84" t="s">
        <v>17488</v>
      </c>
      <c r="E2840" s="86">
        <v>1042</v>
      </c>
      <c r="F2840" s="85" t="s">
        <v>15016</v>
      </c>
    </row>
    <row r="2841" spans="1:6" ht="38.25" x14ac:dyDescent="0.2">
      <c r="A2841" s="86" t="s">
        <v>17580</v>
      </c>
      <c r="B2841" s="85" t="s">
        <v>17579</v>
      </c>
      <c r="C2841" s="87" t="s">
        <v>151</v>
      </c>
      <c r="D2841" s="84" t="s">
        <v>17488</v>
      </c>
      <c r="E2841" s="86">
        <v>16500</v>
      </c>
      <c r="F2841" s="85" t="s">
        <v>14527</v>
      </c>
    </row>
    <row r="2842" spans="1:6" ht="38.25" x14ac:dyDescent="0.2">
      <c r="A2842" s="86" t="s">
        <v>17695</v>
      </c>
      <c r="B2842" s="85" t="s">
        <v>17694</v>
      </c>
      <c r="C2842" s="87" t="s">
        <v>151</v>
      </c>
      <c r="D2842" s="84" t="s">
        <v>17488</v>
      </c>
      <c r="E2842" s="86">
        <v>5040</v>
      </c>
      <c r="F2842" s="85" t="s">
        <v>14567</v>
      </c>
    </row>
    <row r="2843" spans="1:6" ht="38.25" x14ac:dyDescent="0.2">
      <c r="A2843" s="86" t="s">
        <v>17697</v>
      </c>
      <c r="B2843" s="85" t="s">
        <v>17696</v>
      </c>
      <c r="C2843" s="87" t="s">
        <v>151</v>
      </c>
      <c r="D2843" s="84" t="s">
        <v>17488</v>
      </c>
      <c r="E2843" s="86">
        <v>13305.6</v>
      </c>
      <c r="F2843" s="85" t="s">
        <v>14567</v>
      </c>
    </row>
    <row r="2844" spans="1:6" ht="38.25" x14ac:dyDescent="0.2">
      <c r="A2844" s="86" t="s">
        <v>17699</v>
      </c>
      <c r="B2844" s="85" t="s">
        <v>17698</v>
      </c>
      <c r="C2844" s="87" t="s">
        <v>151</v>
      </c>
      <c r="D2844" s="84" t="s">
        <v>17488</v>
      </c>
      <c r="E2844" s="86">
        <v>10000</v>
      </c>
      <c r="F2844" s="85" t="s">
        <v>14527</v>
      </c>
    </row>
    <row r="2845" spans="1:6" ht="38.25" x14ac:dyDescent="0.2">
      <c r="A2845" s="86" t="s">
        <v>17701</v>
      </c>
      <c r="B2845" s="85" t="s">
        <v>17700</v>
      </c>
      <c r="C2845" s="87" t="s">
        <v>151</v>
      </c>
      <c r="D2845" s="84" t="s">
        <v>17488</v>
      </c>
      <c r="E2845" s="86">
        <v>26400</v>
      </c>
      <c r="F2845" s="85" t="s">
        <v>14527</v>
      </c>
    </row>
    <row r="2846" spans="1:6" ht="38.25" x14ac:dyDescent="0.2">
      <c r="A2846" s="86" t="s">
        <v>17714</v>
      </c>
      <c r="B2846" s="85" t="s">
        <v>17713</v>
      </c>
      <c r="C2846" s="87" t="s">
        <v>151</v>
      </c>
      <c r="D2846" s="84" t="s">
        <v>17488</v>
      </c>
      <c r="E2846" s="86">
        <v>8400</v>
      </c>
      <c r="F2846" s="85" t="s">
        <v>14567</v>
      </c>
    </row>
    <row r="2847" spans="1:6" ht="38.25" x14ac:dyDescent="0.2">
      <c r="A2847" s="86" t="s">
        <v>17718</v>
      </c>
      <c r="B2847" s="85" t="s">
        <v>17717</v>
      </c>
      <c r="C2847" s="87" t="s">
        <v>151</v>
      </c>
      <c r="D2847" s="84" t="s">
        <v>17488</v>
      </c>
      <c r="E2847" s="86">
        <v>22176</v>
      </c>
      <c r="F2847" s="85" t="s">
        <v>14567</v>
      </c>
    </row>
    <row r="2848" spans="1:6" ht="38.25" x14ac:dyDescent="0.2">
      <c r="A2848" s="86" t="s">
        <v>17720</v>
      </c>
      <c r="B2848" s="85" t="s">
        <v>17719</v>
      </c>
      <c r="C2848" s="87" t="s">
        <v>151</v>
      </c>
      <c r="D2848" s="84" t="s">
        <v>17488</v>
      </c>
      <c r="E2848" s="86">
        <v>10000</v>
      </c>
      <c r="F2848" s="85" t="s">
        <v>14527</v>
      </c>
    </row>
    <row r="2849" spans="1:6" ht="38.25" x14ac:dyDescent="0.2">
      <c r="A2849" s="86" t="s">
        <v>17724</v>
      </c>
      <c r="B2849" s="85" t="s">
        <v>17723</v>
      </c>
      <c r="C2849" s="87" t="s">
        <v>151</v>
      </c>
      <c r="D2849" s="84" t="s">
        <v>17488</v>
      </c>
      <c r="E2849" s="86">
        <v>26400</v>
      </c>
      <c r="F2849" s="85" t="s">
        <v>14527</v>
      </c>
    </row>
    <row r="2850" spans="1:6" ht="38.25" x14ac:dyDescent="0.2">
      <c r="A2850" s="86" t="s">
        <v>17833</v>
      </c>
      <c r="B2850" s="85" t="s">
        <v>17832</v>
      </c>
      <c r="C2850" s="87" t="s">
        <v>151</v>
      </c>
      <c r="D2850" s="84" t="s">
        <v>17488</v>
      </c>
      <c r="E2850" s="86">
        <v>3150</v>
      </c>
      <c r="F2850" s="85" t="s">
        <v>14567</v>
      </c>
    </row>
    <row r="2851" spans="1:6" ht="38.25" x14ac:dyDescent="0.2">
      <c r="A2851" s="86" t="s">
        <v>17835</v>
      </c>
      <c r="B2851" s="85" t="s">
        <v>17834</v>
      </c>
      <c r="C2851" s="87" t="s">
        <v>151</v>
      </c>
      <c r="D2851" s="84" t="s">
        <v>17488</v>
      </c>
      <c r="E2851" s="86">
        <v>8316</v>
      </c>
      <c r="F2851" s="85" t="s">
        <v>14567</v>
      </c>
    </row>
    <row r="2852" spans="1:6" ht="38.25" x14ac:dyDescent="0.2">
      <c r="A2852" s="86" t="s">
        <v>17837</v>
      </c>
      <c r="B2852" s="85" t="s">
        <v>17836</v>
      </c>
      <c r="C2852" s="87" t="s">
        <v>151</v>
      </c>
      <c r="D2852" s="84" t="s">
        <v>17488</v>
      </c>
      <c r="E2852" s="86">
        <v>6250</v>
      </c>
      <c r="F2852" s="85" t="s">
        <v>14527</v>
      </c>
    </row>
    <row r="2853" spans="1:6" ht="38.25" x14ac:dyDescent="0.2">
      <c r="A2853" s="86" t="s">
        <v>17839</v>
      </c>
      <c r="B2853" s="85" t="s">
        <v>17838</v>
      </c>
      <c r="C2853" s="87" t="s">
        <v>151</v>
      </c>
      <c r="D2853" s="84" t="s">
        <v>17488</v>
      </c>
      <c r="E2853" s="86">
        <v>16500</v>
      </c>
      <c r="F2853" s="85" t="s">
        <v>14527</v>
      </c>
    </row>
    <row r="2854" spans="1:6" ht="38.25" x14ac:dyDescent="0.2">
      <c r="A2854" s="86" t="s">
        <v>17852</v>
      </c>
      <c r="B2854" s="85" t="s">
        <v>17851</v>
      </c>
      <c r="C2854" s="87" t="s">
        <v>151</v>
      </c>
      <c r="D2854" s="84" t="s">
        <v>17488</v>
      </c>
      <c r="E2854" s="86">
        <v>5250</v>
      </c>
      <c r="F2854" s="85" t="s">
        <v>14567</v>
      </c>
    </row>
    <row r="2855" spans="1:6" ht="38.25" x14ac:dyDescent="0.2">
      <c r="A2855" s="86" t="s">
        <v>17856</v>
      </c>
      <c r="B2855" s="85" t="s">
        <v>17855</v>
      </c>
      <c r="C2855" s="87" t="s">
        <v>151</v>
      </c>
      <c r="D2855" s="84" t="s">
        <v>17488</v>
      </c>
      <c r="E2855" s="86">
        <v>13860</v>
      </c>
      <c r="F2855" s="85" t="s">
        <v>14567</v>
      </c>
    </row>
    <row r="2856" spans="1:6" ht="38.25" x14ac:dyDescent="0.2">
      <c r="A2856" s="86" t="s">
        <v>17858</v>
      </c>
      <c r="B2856" s="85" t="s">
        <v>17857</v>
      </c>
      <c r="C2856" s="87" t="s">
        <v>151</v>
      </c>
      <c r="D2856" s="84" t="s">
        <v>17488</v>
      </c>
      <c r="E2856" s="86">
        <v>6250</v>
      </c>
      <c r="F2856" s="85" t="s">
        <v>14527</v>
      </c>
    </row>
    <row r="2857" spans="1:6" ht="38.25" x14ac:dyDescent="0.2">
      <c r="A2857" s="86" t="s">
        <v>17862</v>
      </c>
      <c r="B2857" s="85" t="s">
        <v>17861</v>
      </c>
      <c r="C2857" s="87" t="s">
        <v>151</v>
      </c>
      <c r="D2857" s="84" t="s">
        <v>17488</v>
      </c>
      <c r="E2857" s="86">
        <v>16500</v>
      </c>
      <c r="F2857" s="85" t="s">
        <v>14527</v>
      </c>
    </row>
    <row r="2858" spans="1:6" ht="38.25" x14ac:dyDescent="0.2">
      <c r="A2858" s="86" t="s">
        <v>17585</v>
      </c>
      <c r="B2858" s="85" t="s">
        <v>17584</v>
      </c>
      <c r="C2858" s="87" t="s">
        <v>151</v>
      </c>
      <c r="D2858" s="84" t="s">
        <v>17488</v>
      </c>
      <c r="E2858" s="86">
        <v>7245</v>
      </c>
      <c r="F2858" s="85" t="s">
        <v>14567</v>
      </c>
    </row>
    <row r="2859" spans="1:6" ht="38.25" x14ac:dyDescent="0.2">
      <c r="A2859" s="86" t="s">
        <v>17589</v>
      </c>
      <c r="B2859" s="85" t="s">
        <v>17588</v>
      </c>
      <c r="C2859" s="87" t="s">
        <v>151</v>
      </c>
      <c r="D2859" s="84" t="s">
        <v>17488</v>
      </c>
      <c r="E2859" s="86">
        <v>19126.8</v>
      </c>
      <c r="F2859" s="85" t="s">
        <v>14567</v>
      </c>
    </row>
    <row r="2860" spans="1:6" ht="38.25" x14ac:dyDescent="0.2">
      <c r="A2860" s="86" t="s">
        <v>17591</v>
      </c>
      <c r="B2860" s="85" t="s">
        <v>17590</v>
      </c>
      <c r="C2860" s="87" t="s">
        <v>151</v>
      </c>
      <c r="D2860" s="84" t="s">
        <v>17488</v>
      </c>
      <c r="E2860" s="86">
        <v>14375</v>
      </c>
      <c r="F2860" s="85" t="s">
        <v>14527</v>
      </c>
    </row>
    <row r="2861" spans="1:6" ht="38.25" x14ac:dyDescent="0.2">
      <c r="A2861" s="86" t="s">
        <v>17595</v>
      </c>
      <c r="B2861" s="85" t="s">
        <v>17594</v>
      </c>
      <c r="C2861" s="87" t="s">
        <v>151</v>
      </c>
      <c r="D2861" s="84" t="s">
        <v>17488</v>
      </c>
      <c r="E2861" s="86">
        <v>37950</v>
      </c>
      <c r="F2861" s="85" t="s">
        <v>14527</v>
      </c>
    </row>
    <row r="2862" spans="1:6" ht="38.25" x14ac:dyDescent="0.2">
      <c r="A2862" s="86" t="s">
        <v>17608</v>
      </c>
      <c r="B2862" s="85" t="s">
        <v>17607</v>
      </c>
      <c r="C2862" s="87" t="s">
        <v>151</v>
      </c>
      <c r="D2862" s="84" t="s">
        <v>17488</v>
      </c>
      <c r="E2862" s="86">
        <v>12075</v>
      </c>
      <c r="F2862" s="85" t="s">
        <v>14567</v>
      </c>
    </row>
    <row r="2863" spans="1:6" ht="38.25" x14ac:dyDescent="0.2">
      <c r="A2863" s="86" t="s">
        <v>17612</v>
      </c>
      <c r="B2863" s="85" t="s">
        <v>17611</v>
      </c>
      <c r="C2863" s="87" t="s">
        <v>151</v>
      </c>
      <c r="D2863" s="84" t="s">
        <v>17488</v>
      </c>
      <c r="E2863" s="86">
        <v>31878</v>
      </c>
      <c r="F2863" s="85" t="s">
        <v>14567</v>
      </c>
    </row>
    <row r="2864" spans="1:6" ht="38.25" x14ac:dyDescent="0.2">
      <c r="A2864" s="86" t="s">
        <v>17614</v>
      </c>
      <c r="B2864" s="85" t="s">
        <v>17613</v>
      </c>
      <c r="C2864" s="87" t="s">
        <v>151</v>
      </c>
      <c r="D2864" s="84" t="s">
        <v>17488</v>
      </c>
      <c r="E2864" s="86">
        <v>14375</v>
      </c>
      <c r="F2864" s="85" t="s">
        <v>14527</v>
      </c>
    </row>
    <row r="2865" spans="1:6" ht="38.25" x14ac:dyDescent="0.2">
      <c r="A2865" s="86" t="s">
        <v>17618</v>
      </c>
      <c r="B2865" s="85" t="s">
        <v>17617</v>
      </c>
      <c r="C2865" s="87" t="s">
        <v>151</v>
      </c>
      <c r="D2865" s="84" t="s">
        <v>17488</v>
      </c>
      <c r="E2865" s="86">
        <v>37950</v>
      </c>
      <c r="F2865" s="85" t="s">
        <v>14527</v>
      </c>
    </row>
    <row r="2866" spans="1:6" ht="38.25" x14ac:dyDescent="0.2">
      <c r="A2866" s="86" t="s">
        <v>17623</v>
      </c>
      <c r="B2866" s="85" t="s">
        <v>17622</v>
      </c>
      <c r="C2866" s="87" t="s">
        <v>151</v>
      </c>
      <c r="D2866" s="84" t="s">
        <v>17488</v>
      </c>
      <c r="E2866" s="86">
        <v>4410</v>
      </c>
      <c r="F2866" s="85" t="s">
        <v>14567</v>
      </c>
    </row>
    <row r="2867" spans="1:6" ht="38.25" x14ac:dyDescent="0.2">
      <c r="A2867" s="86" t="s">
        <v>17627</v>
      </c>
      <c r="B2867" s="85" t="s">
        <v>17626</v>
      </c>
      <c r="C2867" s="87" t="s">
        <v>151</v>
      </c>
      <c r="D2867" s="84" t="s">
        <v>17488</v>
      </c>
      <c r="E2867" s="86">
        <v>11642.4</v>
      </c>
      <c r="F2867" s="85" t="s">
        <v>14567</v>
      </c>
    </row>
    <row r="2868" spans="1:6" ht="38.25" x14ac:dyDescent="0.2">
      <c r="A2868" s="86" t="s">
        <v>17629</v>
      </c>
      <c r="B2868" s="85" t="s">
        <v>17628</v>
      </c>
      <c r="C2868" s="87" t="s">
        <v>151</v>
      </c>
      <c r="D2868" s="84" t="s">
        <v>17488</v>
      </c>
      <c r="E2868" s="86">
        <v>8750</v>
      </c>
      <c r="F2868" s="85" t="s">
        <v>14527</v>
      </c>
    </row>
    <row r="2869" spans="1:6" ht="38.25" x14ac:dyDescent="0.2">
      <c r="A2869" s="86" t="s">
        <v>17633</v>
      </c>
      <c r="B2869" s="85" t="s">
        <v>17632</v>
      </c>
      <c r="C2869" s="87" t="s">
        <v>151</v>
      </c>
      <c r="D2869" s="84" t="s">
        <v>17488</v>
      </c>
      <c r="E2869" s="86">
        <v>23100</v>
      </c>
      <c r="F2869" s="85" t="s">
        <v>14527</v>
      </c>
    </row>
    <row r="2870" spans="1:6" ht="38.25" x14ac:dyDescent="0.2">
      <c r="A2870" s="86" t="s">
        <v>17646</v>
      </c>
      <c r="B2870" s="85" t="s">
        <v>17645</v>
      </c>
      <c r="C2870" s="87" t="s">
        <v>151</v>
      </c>
      <c r="D2870" s="84" t="s">
        <v>17488</v>
      </c>
      <c r="E2870" s="86">
        <v>7350</v>
      </c>
      <c r="F2870" s="85" t="s">
        <v>14567</v>
      </c>
    </row>
    <row r="2871" spans="1:6" ht="38.25" x14ac:dyDescent="0.2">
      <c r="A2871" s="86" t="s">
        <v>17650</v>
      </c>
      <c r="B2871" s="85" t="s">
        <v>17649</v>
      </c>
      <c r="C2871" s="87" t="s">
        <v>151</v>
      </c>
      <c r="D2871" s="84" t="s">
        <v>17488</v>
      </c>
      <c r="E2871" s="86">
        <v>19404</v>
      </c>
      <c r="F2871" s="85" t="s">
        <v>14567</v>
      </c>
    </row>
    <row r="2872" spans="1:6" ht="38.25" x14ac:dyDescent="0.2">
      <c r="A2872" s="86" t="s">
        <v>17652</v>
      </c>
      <c r="B2872" s="85" t="s">
        <v>17651</v>
      </c>
      <c r="C2872" s="87" t="s">
        <v>151</v>
      </c>
      <c r="D2872" s="84" t="s">
        <v>17488</v>
      </c>
      <c r="E2872" s="86">
        <v>8750</v>
      </c>
      <c r="F2872" s="85" t="s">
        <v>14527</v>
      </c>
    </row>
    <row r="2873" spans="1:6" ht="38.25" x14ac:dyDescent="0.2">
      <c r="A2873" s="86" t="s">
        <v>17656</v>
      </c>
      <c r="B2873" s="85" t="s">
        <v>17655</v>
      </c>
      <c r="C2873" s="87" t="s">
        <v>151</v>
      </c>
      <c r="D2873" s="84" t="s">
        <v>17488</v>
      </c>
      <c r="E2873" s="86">
        <v>23100</v>
      </c>
      <c r="F2873" s="85" t="s">
        <v>14527</v>
      </c>
    </row>
    <row r="2874" spans="1:6" ht="38.25" x14ac:dyDescent="0.2">
      <c r="A2874" s="86" t="s">
        <v>17761</v>
      </c>
      <c r="B2874" s="85" t="s">
        <v>17760</v>
      </c>
      <c r="C2874" s="87" t="s">
        <v>151</v>
      </c>
      <c r="D2874" s="84" t="s">
        <v>17488</v>
      </c>
      <c r="E2874" s="86">
        <v>725</v>
      </c>
      <c r="F2874" s="85" t="s">
        <v>14567</v>
      </c>
    </row>
    <row r="2875" spans="1:6" ht="51" x14ac:dyDescent="0.2">
      <c r="A2875" s="86" t="s">
        <v>17763</v>
      </c>
      <c r="B2875" s="85" t="s">
        <v>17762</v>
      </c>
      <c r="C2875" s="87" t="s">
        <v>151</v>
      </c>
      <c r="D2875" s="84" t="s">
        <v>17488</v>
      </c>
      <c r="E2875" s="86">
        <v>120.84</v>
      </c>
      <c r="F2875" s="85" t="s">
        <v>15009</v>
      </c>
    </row>
    <row r="2876" spans="1:6" ht="38.25" x14ac:dyDescent="0.2">
      <c r="A2876" s="86" t="s">
        <v>17765</v>
      </c>
      <c r="B2876" s="85" t="s">
        <v>17764</v>
      </c>
      <c r="C2876" s="87" t="s">
        <v>151</v>
      </c>
      <c r="D2876" s="84" t="s">
        <v>17488</v>
      </c>
      <c r="E2876" s="86">
        <v>1914</v>
      </c>
      <c r="F2876" s="85" t="s">
        <v>14567</v>
      </c>
    </row>
    <row r="2877" spans="1:6" ht="38.25" x14ac:dyDescent="0.2">
      <c r="A2877" s="86" t="s">
        <v>17767</v>
      </c>
      <c r="B2877" s="85" t="s">
        <v>17766</v>
      </c>
      <c r="C2877" s="87" t="s">
        <v>151</v>
      </c>
      <c r="D2877" s="84" t="s">
        <v>17488</v>
      </c>
      <c r="E2877" s="86">
        <v>1438</v>
      </c>
      <c r="F2877" s="85" t="s">
        <v>14527</v>
      </c>
    </row>
    <row r="2878" spans="1:6" ht="38.25" x14ac:dyDescent="0.2">
      <c r="A2878" s="86" t="s">
        <v>17769</v>
      </c>
      <c r="B2878" s="85" t="s">
        <v>17768</v>
      </c>
      <c r="C2878" s="87" t="s">
        <v>151</v>
      </c>
      <c r="D2878" s="84" t="s">
        <v>17488</v>
      </c>
      <c r="E2878" s="86">
        <v>239.66</v>
      </c>
      <c r="F2878" s="85" t="s">
        <v>15016</v>
      </c>
    </row>
    <row r="2879" spans="1:6" ht="38.25" x14ac:dyDescent="0.2">
      <c r="A2879" s="86" t="s">
        <v>17771</v>
      </c>
      <c r="B2879" s="85" t="s">
        <v>17770</v>
      </c>
      <c r="C2879" s="87" t="s">
        <v>151</v>
      </c>
      <c r="D2879" s="84" t="s">
        <v>17488</v>
      </c>
      <c r="E2879" s="86">
        <v>3796.32</v>
      </c>
      <c r="F2879" s="85" t="s">
        <v>14527</v>
      </c>
    </row>
    <row r="2880" spans="1:6" ht="38.25" x14ac:dyDescent="0.2">
      <c r="A2880" s="86" t="s">
        <v>17784</v>
      </c>
      <c r="B2880" s="85" t="s">
        <v>17783</v>
      </c>
      <c r="C2880" s="87" t="s">
        <v>151</v>
      </c>
      <c r="D2880" s="84" t="s">
        <v>17488</v>
      </c>
      <c r="E2880" s="86">
        <v>1208</v>
      </c>
      <c r="F2880" s="85" t="s">
        <v>14567</v>
      </c>
    </row>
    <row r="2881" spans="1:6" ht="51" x14ac:dyDescent="0.2">
      <c r="A2881" s="86" t="s">
        <v>17786</v>
      </c>
      <c r="B2881" s="85" t="s">
        <v>17785</v>
      </c>
      <c r="C2881" s="87" t="s">
        <v>151</v>
      </c>
      <c r="D2881" s="84" t="s">
        <v>17488</v>
      </c>
      <c r="E2881" s="86">
        <v>201.34</v>
      </c>
      <c r="F2881" s="85" t="s">
        <v>15009</v>
      </c>
    </row>
    <row r="2882" spans="1:6" ht="38.25" x14ac:dyDescent="0.2">
      <c r="A2882" s="86" t="s">
        <v>17788</v>
      </c>
      <c r="B2882" s="85" t="s">
        <v>17787</v>
      </c>
      <c r="C2882" s="87" t="s">
        <v>151</v>
      </c>
      <c r="D2882" s="84" t="s">
        <v>17488</v>
      </c>
      <c r="E2882" s="86">
        <v>3189.12</v>
      </c>
      <c r="F2882" s="85" t="s">
        <v>14567</v>
      </c>
    </row>
    <row r="2883" spans="1:6" ht="38.25" x14ac:dyDescent="0.2">
      <c r="A2883" s="86" t="s">
        <v>17790</v>
      </c>
      <c r="B2883" s="85" t="s">
        <v>17789</v>
      </c>
      <c r="C2883" s="87" t="s">
        <v>151</v>
      </c>
      <c r="D2883" s="84" t="s">
        <v>17488</v>
      </c>
      <c r="E2883" s="86">
        <v>1438</v>
      </c>
      <c r="F2883" s="85" t="s">
        <v>14527</v>
      </c>
    </row>
    <row r="2884" spans="1:6" ht="38.25" x14ac:dyDescent="0.2">
      <c r="A2884" s="86" t="s">
        <v>17792</v>
      </c>
      <c r="B2884" s="85" t="s">
        <v>17791</v>
      </c>
      <c r="C2884" s="87" t="s">
        <v>151</v>
      </c>
      <c r="D2884" s="84" t="s">
        <v>17488</v>
      </c>
      <c r="E2884" s="86">
        <v>239.66</v>
      </c>
      <c r="F2884" s="85" t="s">
        <v>15016</v>
      </c>
    </row>
    <row r="2885" spans="1:6" ht="38.25" x14ac:dyDescent="0.2">
      <c r="A2885" s="86" t="s">
        <v>17794</v>
      </c>
      <c r="B2885" s="85" t="s">
        <v>17793</v>
      </c>
      <c r="C2885" s="87" t="s">
        <v>151</v>
      </c>
      <c r="D2885" s="84" t="s">
        <v>17488</v>
      </c>
      <c r="E2885" s="86">
        <v>3796.32</v>
      </c>
      <c r="F2885" s="85" t="s">
        <v>14527</v>
      </c>
    </row>
    <row r="2886" spans="1:6" ht="38.25" x14ac:dyDescent="0.2">
      <c r="A2886" s="86" t="s">
        <v>17585</v>
      </c>
      <c r="B2886" s="85" t="s">
        <v>17584</v>
      </c>
      <c r="C2886" s="87" t="s">
        <v>151</v>
      </c>
      <c r="D2886" s="84" t="s">
        <v>17488</v>
      </c>
      <c r="E2886" s="86">
        <v>7245</v>
      </c>
      <c r="F2886" s="85" t="s">
        <v>14567</v>
      </c>
    </row>
    <row r="2887" spans="1:6" ht="51" x14ac:dyDescent="0.2">
      <c r="A2887" s="86" t="s">
        <v>17587</v>
      </c>
      <c r="B2887" s="85" t="s">
        <v>17586</v>
      </c>
      <c r="C2887" s="87" t="s">
        <v>151</v>
      </c>
      <c r="D2887" s="84" t="s">
        <v>17488</v>
      </c>
      <c r="E2887" s="86">
        <v>1207.5</v>
      </c>
      <c r="F2887" s="85" t="s">
        <v>15009</v>
      </c>
    </row>
    <row r="2888" spans="1:6" ht="38.25" x14ac:dyDescent="0.2">
      <c r="A2888" s="86" t="s">
        <v>17589</v>
      </c>
      <c r="B2888" s="85" t="s">
        <v>17588</v>
      </c>
      <c r="C2888" s="87" t="s">
        <v>151</v>
      </c>
      <c r="D2888" s="84" t="s">
        <v>17488</v>
      </c>
      <c r="E2888" s="86">
        <v>19126.8</v>
      </c>
      <c r="F2888" s="85" t="s">
        <v>14567</v>
      </c>
    </row>
    <row r="2889" spans="1:6" ht="38.25" x14ac:dyDescent="0.2">
      <c r="A2889" s="86" t="s">
        <v>17591</v>
      </c>
      <c r="B2889" s="85" t="s">
        <v>17590</v>
      </c>
      <c r="C2889" s="87" t="s">
        <v>151</v>
      </c>
      <c r="D2889" s="84" t="s">
        <v>17488</v>
      </c>
      <c r="E2889" s="86">
        <v>14375</v>
      </c>
      <c r="F2889" s="85" t="s">
        <v>14527</v>
      </c>
    </row>
    <row r="2890" spans="1:6" ht="38.25" x14ac:dyDescent="0.2">
      <c r="A2890" s="86" t="s">
        <v>17593</v>
      </c>
      <c r="B2890" s="85" t="s">
        <v>17592</v>
      </c>
      <c r="C2890" s="87" t="s">
        <v>151</v>
      </c>
      <c r="D2890" s="84" t="s">
        <v>17488</v>
      </c>
      <c r="E2890" s="86">
        <v>2395.84</v>
      </c>
      <c r="F2890" s="85" t="s">
        <v>15016</v>
      </c>
    </row>
    <row r="2891" spans="1:6" ht="38.25" x14ac:dyDescent="0.2">
      <c r="A2891" s="86" t="s">
        <v>17595</v>
      </c>
      <c r="B2891" s="85" t="s">
        <v>17594</v>
      </c>
      <c r="C2891" s="87" t="s">
        <v>151</v>
      </c>
      <c r="D2891" s="84" t="s">
        <v>17488</v>
      </c>
      <c r="E2891" s="86">
        <v>37950</v>
      </c>
      <c r="F2891" s="85" t="s">
        <v>14527</v>
      </c>
    </row>
    <row r="2892" spans="1:6" ht="38.25" x14ac:dyDescent="0.2">
      <c r="A2892" s="86" t="s">
        <v>17608</v>
      </c>
      <c r="B2892" s="85" t="s">
        <v>17607</v>
      </c>
      <c r="C2892" s="87" t="s">
        <v>151</v>
      </c>
      <c r="D2892" s="84" t="s">
        <v>17488</v>
      </c>
      <c r="E2892" s="86">
        <v>12075</v>
      </c>
      <c r="F2892" s="85" t="s">
        <v>14567</v>
      </c>
    </row>
    <row r="2893" spans="1:6" ht="51" x14ac:dyDescent="0.2">
      <c r="A2893" s="86" t="s">
        <v>17610</v>
      </c>
      <c r="B2893" s="85" t="s">
        <v>17609</v>
      </c>
      <c r="C2893" s="87" t="s">
        <v>151</v>
      </c>
      <c r="D2893" s="84" t="s">
        <v>17488</v>
      </c>
      <c r="E2893" s="86">
        <v>2012.5</v>
      </c>
      <c r="F2893" s="85" t="s">
        <v>15009</v>
      </c>
    </row>
    <row r="2894" spans="1:6" ht="38.25" x14ac:dyDescent="0.2">
      <c r="A2894" s="86" t="s">
        <v>17612</v>
      </c>
      <c r="B2894" s="85" t="s">
        <v>17611</v>
      </c>
      <c r="C2894" s="87" t="s">
        <v>151</v>
      </c>
      <c r="D2894" s="84" t="s">
        <v>17488</v>
      </c>
      <c r="E2894" s="86">
        <v>31878</v>
      </c>
      <c r="F2894" s="85" t="s">
        <v>14567</v>
      </c>
    </row>
    <row r="2895" spans="1:6" ht="38.25" x14ac:dyDescent="0.2">
      <c r="A2895" s="86" t="s">
        <v>17614</v>
      </c>
      <c r="B2895" s="85" t="s">
        <v>17613</v>
      </c>
      <c r="C2895" s="87" t="s">
        <v>151</v>
      </c>
      <c r="D2895" s="84" t="s">
        <v>17488</v>
      </c>
      <c r="E2895" s="86">
        <v>14375</v>
      </c>
      <c r="F2895" s="85" t="s">
        <v>14527</v>
      </c>
    </row>
    <row r="2896" spans="1:6" ht="38.25" x14ac:dyDescent="0.2">
      <c r="A2896" s="86" t="s">
        <v>17616</v>
      </c>
      <c r="B2896" s="85" t="s">
        <v>17615</v>
      </c>
      <c r="C2896" s="87" t="s">
        <v>151</v>
      </c>
      <c r="D2896" s="84" t="s">
        <v>17488</v>
      </c>
      <c r="E2896" s="86">
        <v>2395.84</v>
      </c>
      <c r="F2896" s="85" t="s">
        <v>15016</v>
      </c>
    </row>
    <row r="2897" spans="1:6" ht="38.25" x14ac:dyDescent="0.2">
      <c r="A2897" s="86" t="s">
        <v>17618</v>
      </c>
      <c r="B2897" s="85" t="s">
        <v>17617</v>
      </c>
      <c r="C2897" s="87" t="s">
        <v>151</v>
      </c>
      <c r="D2897" s="84" t="s">
        <v>17488</v>
      </c>
      <c r="E2897" s="86">
        <v>37950</v>
      </c>
      <c r="F2897" s="85" t="s">
        <v>14527</v>
      </c>
    </row>
    <row r="2898" spans="1:6" ht="114.75" x14ac:dyDescent="0.2">
      <c r="A2898" s="86" t="s">
        <v>18276</v>
      </c>
      <c r="B2898" s="85" t="s">
        <v>18274</v>
      </c>
      <c r="C2898" s="87" t="s">
        <v>149</v>
      </c>
      <c r="D2898" s="84" t="s">
        <v>17488</v>
      </c>
      <c r="E2898" s="86">
        <v>600</v>
      </c>
      <c r="F2898" s="85" t="s">
        <v>18275</v>
      </c>
    </row>
    <row r="2899" spans="1:6" ht="38.25" x14ac:dyDescent="0.2">
      <c r="A2899" s="86" t="s">
        <v>18189</v>
      </c>
      <c r="B2899" s="85" t="s">
        <v>18188</v>
      </c>
      <c r="C2899" s="87" t="s">
        <v>151</v>
      </c>
      <c r="D2899" s="84" t="s">
        <v>17488</v>
      </c>
      <c r="E2899" s="86">
        <v>239</v>
      </c>
      <c r="F2899" s="85" t="s">
        <v>14567</v>
      </c>
    </row>
    <row r="2900" spans="1:6" ht="51" x14ac:dyDescent="0.2">
      <c r="A2900" s="86" t="s">
        <v>18191</v>
      </c>
      <c r="B2900" s="85" t="s">
        <v>18190</v>
      </c>
      <c r="C2900" s="87" t="s">
        <v>151</v>
      </c>
      <c r="D2900" s="84" t="s">
        <v>17488</v>
      </c>
      <c r="E2900" s="86">
        <v>40</v>
      </c>
      <c r="F2900" s="85" t="s">
        <v>15009</v>
      </c>
    </row>
    <row r="2901" spans="1:6" ht="38.25" x14ac:dyDescent="0.2">
      <c r="A2901" s="86" t="s">
        <v>18193</v>
      </c>
      <c r="B2901" s="85" t="s">
        <v>18192</v>
      </c>
      <c r="C2901" s="87" t="s">
        <v>151</v>
      </c>
      <c r="D2901" s="84" t="s">
        <v>17488</v>
      </c>
      <c r="E2901" s="86">
        <v>630.96</v>
      </c>
      <c r="F2901" s="85" t="s">
        <v>14567</v>
      </c>
    </row>
    <row r="2902" spans="1:6" ht="38.25" x14ac:dyDescent="0.2">
      <c r="A2902" s="86" t="s">
        <v>18195</v>
      </c>
      <c r="B2902" s="85" t="s">
        <v>18194</v>
      </c>
      <c r="C2902" s="87" t="s">
        <v>151</v>
      </c>
      <c r="D2902" s="84" t="s">
        <v>17488</v>
      </c>
      <c r="E2902" s="86">
        <v>475</v>
      </c>
      <c r="F2902" s="85" t="s">
        <v>14527</v>
      </c>
    </row>
    <row r="2903" spans="1:6" ht="38.25" x14ac:dyDescent="0.2">
      <c r="A2903" s="86" t="s">
        <v>18197</v>
      </c>
      <c r="B2903" s="85" t="s">
        <v>18196</v>
      </c>
      <c r="C2903" s="87" t="s">
        <v>151</v>
      </c>
      <c r="D2903" s="84" t="s">
        <v>17488</v>
      </c>
      <c r="E2903" s="86">
        <v>79</v>
      </c>
      <c r="F2903" s="85" t="s">
        <v>15016</v>
      </c>
    </row>
    <row r="2904" spans="1:6" ht="38.25" x14ac:dyDescent="0.2">
      <c r="A2904" s="86" t="s">
        <v>18199</v>
      </c>
      <c r="B2904" s="85" t="s">
        <v>18198</v>
      </c>
      <c r="C2904" s="87" t="s">
        <v>151</v>
      </c>
      <c r="D2904" s="84" t="s">
        <v>17488</v>
      </c>
      <c r="E2904" s="86">
        <v>1254</v>
      </c>
      <c r="F2904" s="85" t="s">
        <v>14527</v>
      </c>
    </row>
    <row r="2905" spans="1:6" ht="76.5" x14ac:dyDescent="0.2">
      <c r="A2905" s="86" t="s">
        <v>18279</v>
      </c>
      <c r="B2905" s="85" t="s">
        <v>18277</v>
      </c>
      <c r="C2905" s="87" t="s">
        <v>149</v>
      </c>
      <c r="D2905" s="84" t="s">
        <v>17488</v>
      </c>
      <c r="E2905" s="86">
        <v>1000</v>
      </c>
      <c r="F2905" s="85" t="s">
        <v>18278</v>
      </c>
    </row>
    <row r="2906" spans="1:6" ht="76.5" x14ac:dyDescent="0.2">
      <c r="A2906" s="86" t="s">
        <v>18281</v>
      </c>
      <c r="B2906" s="85" t="s">
        <v>18280</v>
      </c>
      <c r="C2906" s="87" t="s">
        <v>149</v>
      </c>
      <c r="D2906" s="84" t="s">
        <v>17488</v>
      </c>
      <c r="E2906" s="86">
        <v>960</v>
      </c>
      <c r="F2906" s="85" t="s">
        <v>18278</v>
      </c>
    </row>
    <row r="2907" spans="1:6" ht="76.5" x14ac:dyDescent="0.2">
      <c r="A2907" s="86" t="s">
        <v>18283</v>
      </c>
      <c r="B2907" s="85" t="s">
        <v>18282</v>
      </c>
      <c r="C2907" s="87" t="s">
        <v>149</v>
      </c>
      <c r="D2907" s="84" t="s">
        <v>17488</v>
      </c>
      <c r="E2907" s="86">
        <v>940</v>
      </c>
      <c r="F2907" s="85" t="s">
        <v>18278</v>
      </c>
    </row>
    <row r="2908" spans="1:6" ht="76.5" x14ac:dyDescent="0.2">
      <c r="A2908" s="86" t="s">
        <v>18285</v>
      </c>
      <c r="B2908" s="85" t="s">
        <v>18284</v>
      </c>
      <c r="C2908" s="87" t="s">
        <v>149</v>
      </c>
      <c r="D2908" s="84" t="s">
        <v>17488</v>
      </c>
      <c r="E2908" s="86">
        <v>910</v>
      </c>
      <c r="F2908" s="85" t="s">
        <v>18278</v>
      </c>
    </row>
    <row r="2909" spans="1:6" ht="76.5" x14ac:dyDescent="0.2">
      <c r="A2909" s="86" t="s">
        <v>18287</v>
      </c>
      <c r="B2909" s="85" t="s">
        <v>18286</v>
      </c>
      <c r="C2909" s="87" t="s">
        <v>149</v>
      </c>
      <c r="D2909" s="84" t="s">
        <v>17488</v>
      </c>
      <c r="E2909" s="86">
        <v>880</v>
      </c>
      <c r="F2909" s="85" t="s">
        <v>18278</v>
      </c>
    </row>
    <row r="2910" spans="1:6" ht="38.25" x14ac:dyDescent="0.2">
      <c r="A2910" s="86" t="s">
        <v>18211</v>
      </c>
      <c r="B2910" s="85" t="s">
        <v>18210</v>
      </c>
      <c r="C2910" s="87" t="s">
        <v>151</v>
      </c>
      <c r="D2910" s="84" t="s">
        <v>17488</v>
      </c>
      <c r="E2910" s="86">
        <v>399</v>
      </c>
      <c r="F2910" s="85" t="s">
        <v>14567</v>
      </c>
    </row>
    <row r="2911" spans="1:6" ht="51" x14ac:dyDescent="0.2">
      <c r="A2911" s="86" t="s">
        <v>18213</v>
      </c>
      <c r="B2911" s="85" t="s">
        <v>18212</v>
      </c>
      <c r="C2911" s="87" t="s">
        <v>151</v>
      </c>
      <c r="D2911" s="84" t="s">
        <v>17488</v>
      </c>
      <c r="E2911" s="86">
        <v>67</v>
      </c>
      <c r="F2911" s="85" t="s">
        <v>15009</v>
      </c>
    </row>
    <row r="2912" spans="1:6" ht="38.25" x14ac:dyDescent="0.2">
      <c r="A2912" s="86" t="s">
        <v>18215</v>
      </c>
      <c r="B2912" s="85" t="s">
        <v>18214</v>
      </c>
      <c r="C2912" s="87" t="s">
        <v>151</v>
      </c>
      <c r="D2912" s="84" t="s">
        <v>17488</v>
      </c>
      <c r="E2912" s="86">
        <v>1053.3599999999999</v>
      </c>
      <c r="F2912" s="85" t="s">
        <v>14567</v>
      </c>
    </row>
    <row r="2913" spans="1:6" ht="38.25" x14ac:dyDescent="0.2">
      <c r="A2913" s="86" t="s">
        <v>18217</v>
      </c>
      <c r="B2913" s="85" t="s">
        <v>18216</v>
      </c>
      <c r="C2913" s="87" t="s">
        <v>151</v>
      </c>
      <c r="D2913" s="84" t="s">
        <v>17488</v>
      </c>
      <c r="E2913" s="86">
        <v>475</v>
      </c>
      <c r="F2913" s="85" t="s">
        <v>14527</v>
      </c>
    </row>
    <row r="2914" spans="1:6" ht="38.25" x14ac:dyDescent="0.2">
      <c r="A2914" s="86" t="s">
        <v>18219</v>
      </c>
      <c r="B2914" s="85" t="s">
        <v>18218</v>
      </c>
      <c r="C2914" s="87" t="s">
        <v>151</v>
      </c>
      <c r="D2914" s="84" t="s">
        <v>17488</v>
      </c>
      <c r="E2914" s="86">
        <v>79</v>
      </c>
      <c r="F2914" s="85" t="s">
        <v>15016</v>
      </c>
    </row>
    <row r="2915" spans="1:6" ht="38.25" x14ac:dyDescent="0.2">
      <c r="A2915" s="86" t="s">
        <v>18221</v>
      </c>
      <c r="B2915" s="85" t="s">
        <v>18220</v>
      </c>
      <c r="C2915" s="87" t="s">
        <v>151</v>
      </c>
      <c r="D2915" s="84" t="s">
        <v>17488</v>
      </c>
      <c r="E2915" s="86">
        <v>1254</v>
      </c>
      <c r="F2915" s="85" t="s">
        <v>14527</v>
      </c>
    </row>
    <row r="2916" spans="1:6" ht="114.75" x14ac:dyDescent="0.2">
      <c r="A2916" s="86" t="s">
        <v>18290</v>
      </c>
      <c r="B2916" s="85" t="s">
        <v>18288</v>
      </c>
      <c r="C2916" s="87" t="s">
        <v>149</v>
      </c>
      <c r="D2916" s="84" t="s">
        <v>17488</v>
      </c>
      <c r="E2916" s="86">
        <v>6000</v>
      </c>
      <c r="F2916" s="85" t="s">
        <v>18289</v>
      </c>
    </row>
    <row r="2917" spans="1:6" ht="38.25" x14ac:dyDescent="0.2">
      <c r="A2917" s="86" t="s">
        <v>18292</v>
      </c>
      <c r="B2917" s="85" t="s">
        <v>18291</v>
      </c>
      <c r="C2917" s="87" t="s">
        <v>151</v>
      </c>
      <c r="D2917" s="84" t="s">
        <v>17488</v>
      </c>
      <c r="E2917" s="86">
        <v>2394</v>
      </c>
      <c r="F2917" s="85" t="s">
        <v>14567</v>
      </c>
    </row>
    <row r="2918" spans="1:6" ht="51" x14ac:dyDescent="0.2">
      <c r="A2918" s="86" t="s">
        <v>18294</v>
      </c>
      <c r="B2918" s="85" t="s">
        <v>18293</v>
      </c>
      <c r="C2918" s="87" t="s">
        <v>151</v>
      </c>
      <c r="D2918" s="84" t="s">
        <v>17488</v>
      </c>
      <c r="E2918" s="86">
        <v>399</v>
      </c>
      <c r="F2918" s="85" t="s">
        <v>15009</v>
      </c>
    </row>
    <row r="2919" spans="1:6" ht="38.25" x14ac:dyDescent="0.2">
      <c r="A2919" s="86" t="s">
        <v>18296</v>
      </c>
      <c r="B2919" s="85" t="s">
        <v>18295</v>
      </c>
      <c r="C2919" s="87" t="s">
        <v>151</v>
      </c>
      <c r="D2919" s="84" t="s">
        <v>17488</v>
      </c>
      <c r="E2919" s="86">
        <v>6320.16</v>
      </c>
      <c r="F2919" s="85" t="s">
        <v>14567</v>
      </c>
    </row>
    <row r="2920" spans="1:6" ht="38.25" x14ac:dyDescent="0.2">
      <c r="A2920" s="86" t="s">
        <v>18298</v>
      </c>
      <c r="B2920" s="85" t="s">
        <v>18297</v>
      </c>
      <c r="C2920" s="87" t="s">
        <v>151</v>
      </c>
      <c r="D2920" s="84" t="s">
        <v>17488</v>
      </c>
      <c r="E2920" s="86">
        <v>4750</v>
      </c>
      <c r="F2920" s="85" t="s">
        <v>14527</v>
      </c>
    </row>
    <row r="2921" spans="1:6" ht="38.25" x14ac:dyDescent="0.2">
      <c r="A2921" s="86" t="s">
        <v>18300</v>
      </c>
      <c r="B2921" s="85" t="s">
        <v>18299</v>
      </c>
      <c r="C2921" s="87" t="s">
        <v>151</v>
      </c>
      <c r="D2921" s="84" t="s">
        <v>17488</v>
      </c>
      <c r="E2921" s="86">
        <v>792</v>
      </c>
      <c r="F2921" s="85" t="s">
        <v>15016</v>
      </c>
    </row>
    <row r="2922" spans="1:6" ht="38.25" x14ac:dyDescent="0.2">
      <c r="A2922" s="86" t="s">
        <v>18302</v>
      </c>
      <c r="B2922" s="85" t="s">
        <v>18301</v>
      </c>
      <c r="C2922" s="87" t="s">
        <v>151</v>
      </c>
      <c r="D2922" s="84" t="s">
        <v>17488</v>
      </c>
      <c r="E2922" s="86">
        <v>12540</v>
      </c>
      <c r="F2922" s="85" t="s">
        <v>14527</v>
      </c>
    </row>
    <row r="2923" spans="1:6" ht="76.5" x14ac:dyDescent="0.2">
      <c r="A2923" s="86" t="s">
        <v>18305</v>
      </c>
      <c r="B2923" s="85" t="s">
        <v>18303</v>
      </c>
      <c r="C2923" s="87" t="s">
        <v>149</v>
      </c>
      <c r="D2923" s="84" t="s">
        <v>17488</v>
      </c>
      <c r="E2923" s="86">
        <v>10000</v>
      </c>
      <c r="F2923" s="85" t="s">
        <v>18304</v>
      </c>
    </row>
    <row r="2924" spans="1:6" ht="76.5" x14ac:dyDescent="0.2">
      <c r="A2924" s="86" t="s">
        <v>18307</v>
      </c>
      <c r="B2924" s="85" t="s">
        <v>18306</v>
      </c>
      <c r="C2924" s="87" t="s">
        <v>149</v>
      </c>
      <c r="D2924" s="84" t="s">
        <v>17488</v>
      </c>
      <c r="E2924" s="86">
        <v>9600</v>
      </c>
      <c r="F2924" s="85" t="s">
        <v>18304</v>
      </c>
    </row>
    <row r="2925" spans="1:6" ht="76.5" x14ac:dyDescent="0.2">
      <c r="A2925" s="86" t="s">
        <v>18309</v>
      </c>
      <c r="B2925" s="85" t="s">
        <v>18308</v>
      </c>
      <c r="C2925" s="87" t="s">
        <v>149</v>
      </c>
      <c r="D2925" s="84" t="s">
        <v>17488</v>
      </c>
      <c r="E2925" s="86">
        <v>9400</v>
      </c>
      <c r="F2925" s="85" t="s">
        <v>18304</v>
      </c>
    </row>
    <row r="2926" spans="1:6" ht="76.5" x14ac:dyDescent="0.2">
      <c r="A2926" s="86" t="s">
        <v>18311</v>
      </c>
      <c r="B2926" s="85" t="s">
        <v>18310</v>
      </c>
      <c r="C2926" s="87" t="s">
        <v>149</v>
      </c>
      <c r="D2926" s="84" t="s">
        <v>17488</v>
      </c>
      <c r="E2926" s="86">
        <v>9100</v>
      </c>
      <c r="F2926" s="85" t="s">
        <v>18304</v>
      </c>
    </row>
    <row r="2927" spans="1:6" ht="76.5" x14ac:dyDescent="0.2">
      <c r="A2927" s="86" t="s">
        <v>18313</v>
      </c>
      <c r="B2927" s="85" t="s">
        <v>18312</v>
      </c>
      <c r="C2927" s="87" t="s">
        <v>149</v>
      </c>
      <c r="D2927" s="84" t="s">
        <v>17488</v>
      </c>
      <c r="E2927" s="86">
        <v>8800</v>
      </c>
      <c r="F2927" s="85" t="s">
        <v>18304</v>
      </c>
    </row>
    <row r="2928" spans="1:6" ht="38.25" x14ac:dyDescent="0.2">
      <c r="A2928" s="86" t="s">
        <v>18315</v>
      </c>
      <c r="B2928" s="85" t="s">
        <v>18314</v>
      </c>
      <c r="C2928" s="87" t="s">
        <v>151</v>
      </c>
      <c r="D2928" s="84" t="s">
        <v>17488</v>
      </c>
      <c r="E2928" s="86">
        <v>3990</v>
      </c>
      <c r="F2928" s="85" t="s">
        <v>14567</v>
      </c>
    </row>
    <row r="2929" spans="1:6" ht="51" x14ac:dyDescent="0.2">
      <c r="A2929" s="86" t="s">
        <v>18317</v>
      </c>
      <c r="B2929" s="85" t="s">
        <v>18316</v>
      </c>
      <c r="C2929" s="87" t="s">
        <v>151</v>
      </c>
      <c r="D2929" s="84" t="s">
        <v>17488</v>
      </c>
      <c r="E2929" s="86">
        <v>665</v>
      </c>
      <c r="F2929" s="85" t="s">
        <v>15009</v>
      </c>
    </row>
    <row r="2930" spans="1:6" ht="38.25" x14ac:dyDescent="0.2">
      <c r="A2930" s="86" t="s">
        <v>18319</v>
      </c>
      <c r="B2930" s="85" t="s">
        <v>18318</v>
      </c>
      <c r="C2930" s="87" t="s">
        <v>151</v>
      </c>
      <c r="D2930" s="84" t="s">
        <v>17488</v>
      </c>
      <c r="E2930" s="86">
        <v>10533.6</v>
      </c>
      <c r="F2930" s="85" t="s">
        <v>14567</v>
      </c>
    </row>
    <row r="2931" spans="1:6" ht="38.25" x14ac:dyDescent="0.2">
      <c r="A2931" s="86" t="s">
        <v>18321</v>
      </c>
      <c r="B2931" s="85" t="s">
        <v>18320</v>
      </c>
      <c r="C2931" s="87" t="s">
        <v>151</v>
      </c>
      <c r="D2931" s="84" t="s">
        <v>17488</v>
      </c>
      <c r="E2931" s="86">
        <v>4750</v>
      </c>
      <c r="F2931" s="85" t="s">
        <v>14527</v>
      </c>
    </row>
    <row r="2932" spans="1:6" ht="38.25" x14ac:dyDescent="0.2">
      <c r="A2932" s="86" t="s">
        <v>18323</v>
      </c>
      <c r="B2932" s="85" t="s">
        <v>18322</v>
      </c>
      <c r="C2932" s="87" t="s">
        <v>151</v>
      </c>
      <c r="D2932" s="84" t="s">
        <v>17488</v>
      </c>
      <c r="E2932" s="86">
        <v>792</v>
      </c>
      <c r="F2932" s="85" t="s">
        <v>15016</v>
      </c>
    </row>
    <row r="2933" spans="1:6" ht="38.25" x14ac:dyDescent="0.2">
      <c r="A2933" s="86" t="s">
        <v>18325</v>
      </c>
      <c r="B2933" s="85" t="s">
        <v>18324</v>
      </c>
      <c r="C2933" s="87" t="s">
        <v>151</v>
      </c>
      <c r="D2933" s="84" t="s">
        <v>17488</v>
      </c>
      <c r="E2933" s="86">
        <v>12540</v>
      </c>
      <c r="F2933" s="85" t="s">
        <v>14527</v>
      </c>
    </row>
    <row r="2934" spans="1:6" ht="140.25" x14ac:dyDescent="0.2">
      <c r="A2934" s="86" t="s">
        <v>18327</v>
      </c>
      <c r="B2934" s="85" t="s">
        <v>18326</v>
      </c>
      <c r="C2934" s="87" t="s">
        <v>149</v>
      </c>
      <c r="D2934" s="84" t="s">
        <v>17488</v>
      </c>
      <c r="E2934" s="86">
        <v>3450</v>
      </c>
      <c r="F2934" s="85" t="s">
        <v>17758</v>
      </c>
    </row>
    <row r="2935" spans="1:6" ht="38.25" x14ac:dyDescent="0.2">
      <c r="A2935" s="86" t="s">
        <v>17761</v>
      </c>
      <c r="B2935" s="85" t="s">
        <v>17760</v>
      </c>
      <c r="C2935" s="87" t="s">
        <v>151</v>
      </c>
      <c r="D2935" s="84" t="s">
        <v>17488</v>
      </c>
      <c r="E2935" s="86">
        <v>725</v>
      </c>
      <c r="F2935" s="85" t="s">
        <v>14567</v>
      </c>
    </row>
    <row r="2936" spans="1:6" ht="38.25" x14ac:dyDescent="0.2">
      <c r="A2936" s="86" t="s">
        <v>17765</v>
      </c>
      <c r="B2936" s="85" t="s">
        <v>17764</v>
      </c>
      <c r="C2936" s="87" t="s">
        <v>151</v>
      </c>
      <c r="D2936" s="84" t="s">
        <v>17488</v>
      </c>
      <c r="E2936" s="86">
        <v>1914</v>
      </c>
      <c r="F2936" s="85" t="s">
        <v>14567</v>
      </c>
    </row>
    <row r="2937" spans="1:6" ht="38.25" x14ac:dyDescent="0.2">
      <c r="A2937" s="86" t="s">
        <v>17767</v>
      </c>
      <c r="B2937" s="85" t="s">
        <v>17766</v>
      </c>
      <c r="C2937" s="87" t="s">
        <v>151</v>
      </c>
      <c r="D2937" s="84" t="s">
        <v>17488</v>
      </c>
      <c r="E2937" s="86">
        <v>1438</v>
      </c>
      <c r="F2937" s="85" t="s">
        <v>14527</v>
      </c>
    </row>
    <row r="2938" spans="1:6" ht="38.25" x14ac:dyDescent="0.2">
      <c r="A2938" s="86" t="s">
        <v>17771</v>
      </c>
      <c r="B2938" s="85" t="s">
        <v>17770</v>
      </c>
      <c r="C2938" s="87" t="s">
        <v>151</v>
      </c>
      <c r="D2938" s="84" t="s">
        <v>17488</v>
      </c>
      <c r="E2938" s="86">
        <v>3796.32</v>
      </c>
      <c r="F2938" s="85" t="s">
        <v>14527</v>
      </c>
    </row>
    <row r="2939" spans="1:6" ht="102" x14ac:dyDescent="0.2">
      <c r="A2939" s="86" t="s">
        <v>18329</v>
      </c>
      <c r="B2939" s="85" t="s">
        <v>18328</v>
      </c>
      <c r="C2939" s="87" t="s">
        <v>149</v>
      </c>
      <c r="D2939" s="84" t="s">
        <v>17488</v>
      </c>
      <c r="E2939" s="86">
        <v>5750</v>
      </c>
      <c r="F2939" s="85" t="s">
        <v>17773</v>
      </c>
    </row>
    <row r="2940" spans="1:6" ht="102" x14ac:dyDescent="0.2">
      <c r="A2940" s="86" t="s">
        <v>18331</v>
      </c>
      <c r="B2940" s="85" t="s">
        <v>18330</v>
      </c>
      <c r="C2940" s="87" t="s">
        <v>149</v>
      </c>
      <c r="D2940" s="84" t="s">
        <v>17488</v>
      </c>
      <c r="E2940" s="86">
        <v>5520</v>
      </c>
      <c r="F2940" s="85" t="s">
        <v>17773</v>
      </c>
    </row>
    <row r="2941" spans="1:6" ht="102" x14ac:dyDescent="0.2">
      <c r="A2941" s="86" t="s">
        <v>18333</v>
      </c>
      <c r="B2941" s="85" t="s">
        <v>18332</v>
      </c>
      <c r="C2941" s="87" t="s">
        <v>149</v>
      </c>
      <c r="D2941" s="84" t="s">
        <v>17488</v>
      </c>
      <c r="E2941" s="86">
        <v>5405</v>
      </c>
      <c r="F2941" s="85" t="s">
        <v>17773</v>
      </c>
    </row>
    <row r="2942" spans="1:6" ht="102" x14ac:dyDescent="0.2">
      <c r="A2942" s="86" t="s">
        <v>18335</v>
      </c>
      <c r="B2942" s="85" t="s">
        <v>18334</v>
      </c>
      <c r="C2942" s="87" t="s">
        <v>149</v>
      </c>
      <c r="D2942" s="84" t="s">
        <v>17488</v>
      </c>
      <c r="E2942" s="86">
        <v>5232.5</v>
      </c>
      <c r="F2942" s="85" t="s">
        <v>17773</v>
      </c>
    </row>
    <row r="2943" spans="1:6" ht="102" x14ac:dyDescent="0.2">
      <c r="A2943" s="86" t="s">
        <v>18337</v>
      </c>
      <c r="B2943" s="85" t="s">
        <v>18336</v>
      </c>
      <c r="C2943" s="87" t="s">
        <v>149</v>
      </c>
      <c r="D2943" s="84" t="s">
        <v>17488</v>
      </c>
      <c r="E2943" s="86">
        <v>5060</v>
      </c>
      <c r="F2943" s="85" t="s">
        <v>17773</v>
      </c>
    </row>
    <row r="2944" spans="1:6" ht="38.25" x14ac:dyDescent="0.2">
      <c r="A2944" s="86" t="s">
        <v>17784</v>
      </c>
      <c r="B2944" s="85" t="s">
        <v>17783</v>
      </c>
      <c r="C2944" s="87" t="s">
        <v>151</v>
      </c>
      <c r="D2944" s="84" t="s">
        <v>17488</v>
      </c>
      <c r="E2944" s="86">
        <v>1208</v>
      </c>
      <c r="F2944" s="85" t="s">
        <v>14567</v>
      </c>
    </row>
    <row r="2945" spans="1:6" ht="51" x14ac:dyDescent="0.2">
      <c r="A2945" s="86" t="s">
        <v>17786</v>
      </c>
      <c r="B2945" s="85" t="s">
        <v>17785</v>
      </c>
      <c r="C2945" s="87" t="s">
        <v>151</v>
      </c>
      <c r="D2945" s="84" t="s">
        <v>17488</v>
      </c>
      <c r="E2945" s="86">
        <v>201.34</v>
      </c>
      <c r="F2945" s="85" t="s">
        <v>15009</v>
      </c>
    </row>
    <row r="2946" spans="1:6" ht="38.25" x14ac:dyDescent="0.2">
      <c r="A2946" s="86" t="s">
        <v>17788</v>
      </c>
      <c r="B2946" s="85" t="s">
        <v>17787</v>
      </c>
      <c r="C2946" s="87" t="s">
        <v>151</v>
      </c>
      <c r="D2946" s="84" t="s">
        <v>17488</v>
      </c>
      <c r="E2946" s="86">
        <v>3189.12</v>
      </c>
      <c r="F2946" s="85" t="s">
        <v>14567</v>
      </c>
    </row>
    <row r="2947" spans="1:6" ht="38.25" x14ac:dyDescent="0.2">
      <c r="A2947" s="86" t="s">
        <v>17790</v>
      </c>
      <c r="B2947" s="85" t="s">
        <v>17789</v>
      </c>
      <c r="C2947" s="87" t="s">
        <v>151</v>
      </c>
      <c r="D2947" s="84" t="s">
        <v>17488</v>
      </c>
      <c r="E2947" s="86">
        <v>1438</v>
      </c>
      <c r="F2947" s="85" t="s">
        <v>14527</v>
      </c>
    </row>
    <row r="2948" spans="1:6" ht="38.25" x14ac:dyDescent="0.2">
      <c r="A2948" s="86" t="s">
        <v>17792</v>
      </c>
      <c r="B2948" s="85" t="s">
        <v>17791</v>
      </c>
      <c r="C2948" s="87" t="s">
        <v>151</v>
      </c>
      <c r="D2948" s="84" t="s">
        <v>17488</v>
      </c>
      <c r="E2948" s="86">
        <v>239.66</v>
      </c>
      <c r="F2948" s="85" t="s">
        <v>15016</v>
      </c>
    </row>
    <row r="2949" spans="1:6" ht="38.25" x14ac:dyDescent="0.2">
      <c r="A2949" s="86" t="s">
        <v>17794</v>
      </c>
      <c r="B2949" s="85" t="s">
        <v>17793</v>
      </c>
      <c r="C2949" s="87" t="s">
        <v>151</v>
      </c>
      <c r="D2949" s="84" t="s">
        <v>17488</v>
      </c>
      <c r="E2949" s="86">
        <v>3796.32</v>
      </c>
      <c r="F2949" s="85" t="s">
        <v>14527</v>
      </c>
    </row>
    <row r="2950" spans="1:6" ht="140.25" x14ac:dyDescent="0.2">
      <c r="A2950" s="86" t="s">
        <v>18339</v>
      </c>
      <c r="B2950" s="85" t="s">
        <v>18338</v>
      </c>
      <c r="C2950" s="87" t="s">
        <v>149</v>
      </c>
      <c r="D2950" s="84" t="s">
        <v>17488</v>
      </c>
      <c r="E2950" s="86">
        <v>34500</v>
      </c>
      <c r="F2950" s="85" t="s">
        <v>17582</v>
      </c>
    </row>
    <row r="2951" spans="1:6" ht="38.25" x14ac:dyDescent="0.2">
      <c r="A2951" s="86" t="s">
        <v>17585</v>
      </c>
      <c r="B2951" s="85" t="s">
        <v>17584</v>
      </c>
      <c r="C2951" s="87" t="s">
        <v>151</v>
      </c>
      <c r="D2951" s="84" t="s">
        <v>17488</v>
      </c>
      <c r="E2951" s="86">
        <v>7245</v>
      </c>
      <c r="F2951" s="85" t="s">
        <v>14567</v>
      </c>
    </row>
    <row r="2952" spans="1:6" ht="38.25" x14ac:dyDescent="0.2">
      <c r="A2952" s="86" t="s">
        <v>17589</v>
      </c>
      <c r="B2952" s="85" t="s">
        <v>17588</v>
      </c>
      <c r="C2952" s="87" t="s">
        <v>151</v>
      </c>
      <c r="D2952" s="84" t="s">
        <v>17488</v>
      </c>
      <c r="E2952" s="86">
        <v>19126.8</v>
      </c>
      <c r="F2952" s="85" t="s">
        <v>14567</v>
      </c>
    </row>
    <row r="2953" spans="1:6" ht="38.25" x14ac:dyDescent="0.2">
      <c r="A2953" s="86" t="s">
        <v>17591</v>
      </c>
      <c r="B2953" s="85" t="s">
        <v>17590</v>
      </c>
      <c r="C2953" s="87" t="s">
        <v>151</v>
      </c>
      <c r="D2953" s="84" t="s">
        <v>17488</v>
      </c>
      <c r="E2953" s="86">
        <v>14375</v>
      </c>
      <c r="F2953" s="85" t="s">
        <v>14527</v>
      </c>
    </row>
    <row r="2954" spans="1:6" ht="38.25" x14ac:dyDescent="0.2">
      <c r="A2954" s="86" t="s">
        <v>17595</v>
      </c>
      <c r="B2954" s="85" t="s">
        <v>17594</v>
      </c>
      <c r="C2954" s="87" t="s">
        <v>151</v>
      </c>
      <c r="D2954" s="84" t="s">
        <v>17488</v>
      </c>
      <c r="E2954" s="86">
        <v>37950</v>
      </c>
      <c r="F2954" s="85" t="s">
        <v>14527</v>
      </c>
    </row>
    <row r="2955" spans="1:6" ht="102" x14ac:dyDescent="0.2">
      <c r="A2955" s="86" t="s">
        <v>18341</v>
      </c>
      <c r="B2955" s="85" t="s">
        <v>18340</v>
      </c>
      <c r="C2955" s="87" t="s">
        <v>149</v>
      </c>
      <c r="D2955" s="84" t="s">
        <v>17488</v>
      </c>
      <c r="E2955" s="86">
        <v>57500</v>
      </c>
      <c r="F2955" s="85" t="s">
        <v>17597</v>
      </c>
    </row>
    <row r="2956" spans="1:6" ht="102" x14ac:dyDescent="0.2">
      <c r="A2956" s="86" t="s">
        <v>18343</v>
      </c>
      <c r="B2956" s="85" t="s">
        <v>18342</v>
      </c>
      <c r="C2956" s="87" t="s">
        <v>149</v>
      </c>
      <c r="D2956" s="84" t="s">
        <v>17488</v>
      </c>
      <c r="E2956" s="86">
        <v>55200</v>
      </c>
      <c r="F2956" s="85" t="s">
        <v>17597</v>
      </c>
    </row>
    <row r="2957" spans="1:6" ht="102" x14ac:dyDescent="0.2">
      <c r="A2957" s="86" t="s">
        <v>18345</v>
      </c>
      <c r="B2957" s="85" t="s">
        <v>18344</v>
      </c>
      <c r="C2957" s="87" t="s">
        <v>149</v>
      </c>
      <c r="D2957" s="84" t="s">
        <v>17488</v>
      </c>
      <c r="E2957" s="86">
        <v>54050</v>
      </c>
      <c r="F2957" s="85" t="s">
        <v>17597</v>
      </c>
    </row>
    <row r="2958" spans="1:6" ht="102" x14ac:dyDescent="0.2">
      <c r="A2958" s="86" t="s">
        <v>18347</v>
      </c>
      <c r="B2958" s="85" t="s">
        <v>18346</v>
      </c>
      <c r="C2958" s="87" t="s">
        <v>149</v>
      </c>
      <c r="D2958" s="84" t="s">
        <v>17488</v>
      </c>
      <c r="E2958" s="86">
        <v>52325</v>
      </c>
      <c r="F2958" s="85" t="s">
        <v>17597</v>
      </c>
    </row>
    <row r="2959" spans="1:6" ht="102" x14ac:dyDescent="0.2">
      <c r="A2959" s="86" t="s">
        <v>18349</v>
      </c>
      <c r="B2959" s="85" t="s">
        <v>18348</v>
      </c>
      <c r="C2959" s="87" t="s">
        <v>149</v>
      </c>
      <c r="D2959" s="84" t="s">
        <v>17488</v>
      </c>
      <c r="E2959" s="86">
        <v>50600</v>
      </c>
      <c r="F2959" s="85" t="s">
        <v>17597</v>
      </c>
    </row>
    <row r="2960" spans="1:6" ht="38.25" x14ac:dyDescent="0.2">
      <c r="A2960" s="86" t="s">
        <v>17608</v>
      </c>
      <c r="B2960" s="85" t="s">
        <v>17607</v>
      </c>
      <c r="C2960" s="87" t="s">
        <v>151</v>
      </c>
      <c r="D2960" s="84" t="s">
        <v>17488</v>
      </c>
      <c r="E2960" s="86">
        <v>12075</v>
      </c>
      <c r="F2960" s="85" t="s">
        <v>14567</v>
      </c>
    </row>
    <row r="2961" spans="1:6" ht="51" x14ac:dyDescent="0.2">
      <c r="A2961" s="86" t="s">
        <v>17610</v>
      </c>
      <c r="B2961" s="85" t="s">
        <v>17609</v>
      </c>
      <c r="C2961" s="87" t="s">
        <v>151</v>
      </c>
      <c r="D2961" s="84" t="s">
        <v>17488</v>
      </c>
      <c r="E2961" s="86">
        <v>2012.5</v>
      </c>
      <c r="F2961" s="85" t="s">
        <v>15009</v>
      </c>
    </row>
    <row r="2962" spans="1:6" ht="38.25" x14ac:dyDescent="0.2">
      <c r="A2962" s="86" t="s">
        <v>17612</v>
      </c>
      <c r="B2962" s="85" t="s">
        <v>17611</v>
      </c>
      <c r="C2962" s="87" t="s">
        <v>151</v>
      </c>
      <c r="D2962" s="84" t="s">
        <v>17488</v>
      </c>
      <c r="E2962" s="86">
        <v>31878</v>
      </c>
      <c r="F2962" s="85" t="s">
        <v>14567</v>
      </c>
    </row>
    <row r="2963" spans="1:6" ht="38.25" x14ac:dyDescent="0.2">
      <c r="A2963" s="86" t="s">
        <v>17614</v>
      </c>
      <c r="B2963" s="85" t="s">
        <v>17613</v>
      </c>
      <c r="C2963" s="87" t="s">
        <v>151</v>
      </c>
      <c r="D2963" s="84" t="s">
        <v>17488</v>
      </c>
      <c r="E2963" s="86">
        <v>14375</v>
      </c>
      <c r="F2963" s="85" t="s">
        <v>14527</v>
      </c>
    </row>
    <row r="2964" spans="1:6" ht="38.25" x14ac:dyDescent="0.2">
      <c r="A2964" s="86" t="s">
        <v>17616</v>
      </c>
      <c r="B2964" s="85" t="s">
        <v>17615</v>
      </c>
      <c r="C2964" s="87" t="s">
        <v>151</v>
      </c>
      <c r="D2964" s="84" t="s">
        <v>17488</v>
      </c>
      <c r="E2964" s="86">
        <v>2395.84</v>
      </c>
      <c r="F2964" s="85" t="s">
        <v>15016</v>
      </c>
    </row>
    <row r="2965" spans="1:6" ht="38.25" x14ac:dyDescent="0.2">
      <c r="A2965" s="86" t="s">
        <v>17618</v>
      </c>
      <c r="B2965" s="85" t="s">
        <v>17617</v>
      </c>
      <c r="C2965" s="87" t="s">
        <v>151</v>
      </c>
      <c r="D2965" s="84" t="s">
        <v>17488</v>
      </c>
      <c r="E2965" s="86">
        <v>37950</v>
      </c>
      <c r="F2965" s="85" t="s">
        <v>14527</v>
      </c>
    </row>
    <row r="2966" spans="1:6" ht="38.25" x14ac:dyDescent="0.2">
      <c r="A2966" s="86" t="s">
        <v>18351</v>
      </c>
      <c r="B2966" s="85" t="s">
        <v>18350</v>
      </c>
      <c r="C2966" s="87" t="s">
        <v>151</v>
      </c>
      <c r="D2966" s="84" t="s">
        <v>17488</v>
      </c>
      <c r="E2966" s="86">
        <v>18113</v>
      </c>
      <c r="F2966" s="85" t="s">
        <v>14567</v>
      </c>
    </row>
    <row r="2967" spans="1:6" ht="38.25" x14ac:dyDescent="0.2">
      <c r="A2967" s="86" t="s">
        <v>18353</v>
      </c>
      <c r="B2967" s="85" t="s">
        <v>18352</v>
      </c>
      <c r="C2967" s="87" t="s">
        <v>151</v>
      </c>
      <c r="D2967" s="84" t="s">
        <v>17488</v>
      </c>
      <c r="E2967" s="86">
        <v>47818.32</v>
      </c>
      <c r="F2967" s="85" t="s">
        <v>14567</v>
      </c>
    </row>
    <row r="2968" spans="1:6" ht="38.25" x14ac:dyDescent="0.2">
      <c r="A2968" s="86" t="s">
        <v>18355</v>
      </c>
      <c r="B2968" s="85" t="s">
        <v>18354</v>
      </c>
      <c r="C2968" s="87" t="s">
        <v>151</v>
      </c>
      <c r="D2968" s="84" t="s">
        <v>17488</v>
      </c>
      <c r="E2968" s="86">
        <v>35938</v>
      </c>
      <c r="F2968" s="85" t="s">
        <v>14527</v>
      </c>
    </row>
    <row r="2969" spans="1:6" ht="38.25" x14ac:dyDescent="0.2">
      <c r="A2969" s="86" t="s">
        <v>18357</v>
      </c>
      <c r="B2969" s="85" t="s">
        <v>18356</v>
      </c>
      <c r="C2969" s="87" t="s">
        <v>151</v>
      </c>
      <c r="D2969" s="84" t="s">
        <v>17488</v>
      </c>
      <c r="E2969" s="86">
        <v>94876.32</v>
      </c>
      <c r="F2969" s="85" t="s">
        <v>14527</v>
      </c>
    </row>
    <row r="2970" spans="1:6" ht="38.25" x14ac:dyDescent="0.2">
      <c r="A2970" s="86" t="s">
        <v>18359</v>
      </c>
      <c r="B2970" s="85" t="s">
        <v>18358</v>
      </c>
      <c r="C2970" s="87" t="s">
        <v>151</v>
      </c>
      <c r="D2970" s="84" t="s">
        <v>17488</v>
      </c>
      <c r="E2970" s="86">
        <v>30188</v>
      </c>
      <c r="F2970" s="85" t="s">
        <v>14567</v>
      </c>
    </row>
    <row r="2971" spans="1:6" ht="38.25" x14ac:dyDescent="0.2">
      <c r="A2971" s="86" t="s">
        <v>18361</v>
      </c>
      <c r="B2971" s="85" t="s">
        <v>18360</v>
      </c>
      <c r="C2971" s="87" t="s">
        <v>151</v>
      </c>
      <c r="D2971" s="84" t="s">
        <v>17488</v>
      </c>
      <c r="E2971" s="86">
        <v>79696.320000000007</v>
      </c>
      <c r="F2971" s="85" t="s">
        <v>14567</v>
      </c>
    </row>
    <row r="2972" spans="1:6" ht="38.25" x14ac:dyDescent="0.2">
      <c r="A2972" s="86" t="s">
        <v>18363</v>
      </c>
      <c r="B2972" s="85" t="s">
        <v>18362</v>
      </c>
      <c r="C2972" s="87" t="s">
        <v>151</v>
      </c>
      <c r="D2972" s="84" t="s">
        <v>17488</v>
      </c>
      <c r="E2972" s="86">
        <v>35938</v>
      </c>
      <c r="F2972" s="85" t="s">
        <v>14527</v>
      </c>
    </row>
    <row r="2973" spans="1:6" ht="38.25" x14ac:dyDescent="0.2">
      <c r="A2973" s="86" t="s">
        <v>18365</v>
      </c>
      <c r="B2973" s="85" t="s">
        <v>18364</v>
      </c>
      <c r="C2973" s="87" t="s">
        <v>151</v>
      </c>
      <c r="D2973" s="84" t="s">
        <v>17488</v>
      </c>
      <c r="E2973" s="86">
        <v>94876.32</v>
      </c>
      <c r="F2973" s="85" t="s">
        <v>14527</v>
      </c>
    </row>
    <row r="2974" spans="1:6" ht="38.25" x14ac:dyDescent="0.2">
      <c r="A2974" s="86" t="s">
        <v>18367</v>
      </c>
      <c r="B2974" s="85" t="s">
        <v>18366</v>
      </c>
      <c r="C2974" s="87" t="s">
        <v>151</v>
      </c>
      <c r="D2974" s="84" t="s">
        <v>17488</v>
      </c>
      <c r="E2974" s="86">
        <v>36225</v>
      </c>
      <c r="F2974" s="85" t="s">
        <v>14567</v>
      </c>
    </row>
    <row r="2975" spans="1:6" ht="38.25" x14ac:dyDescent="0.2">
      <c r="A2975" s="86" t="s">
        <v>18369</v>
      </c>
      <c r="B2975" s="85" t="s">
        <v>18368</v>
      </c>
      <c r="C2975" s="87" t="s">
        <v>151</v>
      </c>
      <c r="D2975" s="84" t="s">
        <v>17488</v>
      </c>
      <c r="E2975" s="86">
        <v>95634</v>
      </c>
      <c r="F2975" s="85" t="s">
        <v>14567</v>
      </c>
    </row>
    <row r="2976" spans="1:6" ht="38.25" x14ac:dyDescent="0.2">
      <c r="A2976" s="86" t="s">
        <v>18371</v>
      </c>
      <c r="B2976" s="85" t="s">
        <v>18370</v>
      </c>
      <c r="C2976" s="87" t="s">
        <v>151</v>
      </c>
      <c r="D2976" s="84" t="s">
        <v>17488</v>
      </c>
      <c r="E2976" s="86">
        <v>71875</v>
      </c>
      <c r="F2976" s="85" t="s">
        <v>14527</v>
      </c>
    </row>
    <row r="2977" spans="1:6" ht="38.25" x14ac:dyDescent="0.2">
      <c r="A2977" s="86" t="s">
        <v>18373</v>
      </c>
      <c r="B2977" s="85" t="s">
        <v>18372</v>
      </c>
      <c r="C2977" s="87" t="s">
        <v>151</v>
      </c>
      <c r="D2977" s="84" t="s">
        <v>17488</v>
      </c>
      <c r="E2977" s="86">
        <v>189750</v>
      </c>
      <c r="F2977" s="85" t="s">
        <v>14527</v>
      </c>
    </row>
    <row r="2978" spans="1:6" ht="38.25" x14ac:dyDescent="0.2">
      <c r="A2978" s="86" t="s">
        <v>18375</v>
      </c>
      <c r="B2978" s="85" t="s">
        <v>18374</v>
      </c>
      <c r="C2978" s="87" t="s">
        <v>151</v>
      </c>
      <c r="D2978" s="84" t="s">
        <v>17488</v>
      </c>
      <c r="E2978" s="86">
        <v>60375</v>
      </c>
      <c r="F2978" s="85" t="s">
        <v>14567</v>
      </c>
    </row>
    <row r="2979" spans="1:6" ht="38.25" x14ac:dyDescent="0.2">
      <c r="A2979" s="86" t="s">
        <v>18377</v>
      </c>
      <c r="B2979" s="85" t="s">
        <v>18376</v>
      </c>
      <c r="C2979" s="87" t="s">
        <v>151</v>
      </c>
      <c r="D2979" s="84" t="s">
        <v>17488</v>
      </c>
      <c r="E2979" s="86">
        <v>159390</v>
      </c>
      <c r="F2979" s="85" t="s">
        <v>14567</v>
      </c>
    </row>
    <row r="2980" spans="1:6" ht="38.25" x14ac:dyDescent="0.2">
      <c r="A2980" s="86" t="s">
        <v>18379</v>
      </c>
      <c r="B2980" s="85" t="s">
        <v>18378</v>
      </c>
      <c r="C2980" s="87" t="s">
        <v>151</v>
      </c>
      <c r="D2980" s="84" t="s">
        <v>17488</v>
      </c>
      <c r="E2980" s="86">
        <v>71875</v>
      </c>
      <c r="F2980" s="85" t="s">
        <v>14527</v>
      </c>
    </row>
    <row r="2981" spans="1:6" ht="38.25" x14ac:dyDescent="0.2">
      <c r="A2981" s="86" t="s">
        <v>18381</v>
      </c>
      <c r="B2981" s="85" t="s">
        <v>18380</v>
      </c>
      <c r="C2981" s="87" t="s">
        <v>151</v>
      </c>
      <c r="D2981" s="84" t="s">
        <v>17488</v>
      </c>
      <c r="E2981" s="86">
        <v>189750</v>
      </c>
      <c r="F2981" s="85" t="s">
        <v>14527</v>
      </c>
    </row>
    <row r="2982" spans="1:6" ht="38.25" x14ac:dyDescent="0.2">
      <c r="A2982" s="86" t="s">
        <v>17585</v>
      </c>
      <c r="B2982" s="85" t="s">
        <v>17584</v>
      </c>
      <c r="C2982" s="87" t="s">
        <v>151</v>
      </c>
      <c r="D2982" s="84" t="s">
        <v>17488</v>
      </c>
      <c r="E2982" s="86">
        <v>7245</v>
      </c>
      <c r="F2982" s="85" t="s">
        <v>14567</v>
      </c>
    </row>
    <row r="2983" spans="1:6" ht="38.25" x14ac:dyDescent="0.2">
      <c r="A2983" s="86" t="s">
        <v>17589</v>
      </c>
      <c r="B2983" s="85" t="s">
        <v>17588</v>
      </c>
      <c r="C2983" s="87" t="s">
        <v>151</v>
      </c>
      <c r="D2983" s="84" t="s">
        <v>17488</v>
      </c>
      <c r="E2983" s="86">
        <v>19126.8</v>
      </c>
      <c r="F2983" s="85" t="s">
        <v>14567</v>
      </c>
    </row>
    <row r="2984" spans="1:6" ht="38.25" x14ac:dyDescent="0.2">
      <c r="A2984" s="86" t="s">
        <v>17591</v>
      </c>
      <c r="B2984" s="85" t="s">
        <v>17590</v>
      </c>
      <c r="C2984" s="87" t="s">
        <v>151</v>
      </c>
      <c r="D2984" s="84" t="s">
        <v>17488</v>
      </c>
      <c r="E2984" s="86">
        <v>14375</v>
      </c>
      <c r="F2984" s="85" t="s">
        <v>14527</v>
      </c>
    </row>
    <row r="2985" spans="1:6" ht="38.25" x14ac:dyDescent="0.2">
      <c r="A2985" s="86" t="s">
        <v>17595</v>
      </c>
      <c r="B2985" s="85" t="s">
        <v>17594</v>
      </c>
      <c r="C2985" s="87" t="s">
        <v>151</v>
      </c>
      <c r="D2985" s="84" t="s">
        <v>17488</v>
      </c>
      <c r="E2985" s="86">
        <v>37950</v>
      </c>
      <c r="F2985" s="85" t="s">
        <v>14527</v>
      </c>
    </row>
    <row r="2986" spans="1:6" ht="38.25" x14ac:dyDescent="0.2">
      <c r="A2986" s="86" t="s">
        <v>17608</v>
      </c>
      <c r="B2986" s="85" t="s">
        <v>17607</v>
      </c>
      <c r="C2986" s="87" t="s">
        <v>151</v>
      </c>
      <c r="D2986" s="84" t="s">
        <v>17488</v>
      </c>
      <c r="E2986" s="86">
        <v>12075</v>
      </c>
      <c r="F2986" s="85" t="s">
        <v>14567</v>
      </c>
    </row>
    <row r="2987" spans="1:6" ht="38.25" x14ac:dyDescent="0.2">
      <c r="A2987" s="86" t="s">
        <v>17612</v>
      </c>
      <c r="B2987" s="85" t="s">
        <v>17611</v>
      </c>
      <c r="C2987" s="87" t="s">
        <v>151</v>
      </c>
      <c r="D2987" s="84" t="s">
        <v>17488</v>
      </c>
      <c r="E2987" s="86">
        <v>31878</v>
      </c>
      <c r="F2987" s="85" t="s">
        <v>14567</v>
      </c>
    </row>
    <row r="2988" spans="1:6" ht="38.25" x14ac:dyDescent="0.2">
      <c r="A2988" s="86" t="s">
        <v>17614</v>
      </c>
      <c r="B2988" s="85" t="s">
        <v>17613</v>
      </c>
      <c r="C2988" s="87" t="s">
        <v>151</v>
      </c>
      <c r="D2988" s="84" t="s">
        <v>17488</v>
      </c>
      <c r="E2988" s="86">
        <v>14375</v>
      </c>
      <c r="F2988" s="85" t="s">
        <v>14527</v>
      </c>
    </row>
    <row r="2989" spans="1:6" ht="38.25" x14ac:dyDescent="0.2">
      <c r="A2989" s="86" t="s">
        <v>17618</v>
      </c>
      <c r="B2989" s="85" t="s">
        <v>17617</v>
      </c>
      <c r="C2989" s="87" t="s">
        <v>151</v>
      </c>
      <c r="D2989" s="84" t="s">
        <v>17488</v>
      </c>
      <c r="E2989" s="86">
        <v>37950</v>
      </c>
      <c r="F2989" s="85" t="s">
        <v>14527</v>
      </c>
    </row>
    <row r="2990" spans="1:6" ht="140.25" x14ac:dyDescent="0.2">
      <c r="A2990" s="86" t="s">
        <v>18383</v>
      </c>
      <c r="B2990" s="85" t="s">
        <v>18382</v>
      </c>
      <c r="C2990" s="87" t="s">
        <v>149</v>
      </c>
      <c r="D2990" s="84" t="s">
        <v>17488</v>
      </c>
      <c r="E2990" s="86">
        <v>2100</v>
      </c>
      <c r="F2990" s="85" t="s">
        <v>17928</v>
      </c>
    </row>
    <row r="2991" spans="1:6" ht="38.25" x14ac:dyDescent="0.2">
      <c r="A2991" s="86" t="s">
        <v>17931</v>
      </c>
      <c r="B2991" s="85" t="s">
        <v>17930</v>
      </c>
      <c r="C2991" s="87" t="s">
        <v>151</v>
      </c>
      <c r="D2991" s="84" t="s">
        <v>17488</v>
      </c>
      <c r="E2991" s="86">
        <v>441</v>
      </c>
      <c r="F2991" s="85" t="s">
        <v>14567</v>
      </c>
    </row>
    <row r="2992" spans="1:6" ht="38.25" x14ac:dyDescent="0.2">
      <c r="A2992" s="86" t="s">
        <v>17935</v>
      </c>
      <c r="B2992" s="85" t="s">
        <v>17934</v>
      </c>
      <c r="C2992" s="87" t="s">
        <v>151</v>
      </c>
      <c r="D2992" s="84" t="s">
        <v>17488</v>
      </c>
      <c r="E2992" s="86">
        <v>1164.24</v>
      </c>
      <c r="F2992" s="85" t="s">
        <v>14567</v>
      </c>
    </row>
    <row r="2993" spans="1:6" ht="38.25" x14ac:dyDescent="0.2">
      <c r="A2993" s="86" t="s">
        <v>17937</v>
      </c>
      <c r="B2993" s="85" t="s">
        <v>17936</v>
      </c>
      <c r="C2993" s="87" t="s">
        <v>151</v>
      </c>
      <c r="D2993" s="84" t="s">
        <v>17488</v>
      </c>
      <c r="E2993" s="86">
        <v>875</v>
      </c>
      <c r="F2993" s="85" t="s">
        <v>14527</v>
      </c>
    </row>
    <row r="2994" spans="1:6" ht="38.25" x14ac:dyDescent="0.2">
      <c r="A2994" s="86" t="s">
        <v>17941</v>
      </c>
      <c r="B2994" s="85" t="s">
        <v>17940</v>
      </c>
      <c r="C2994" s="87" t="s">
        <v>151</v>
      </c>
      <c r="D2994" s="84" t="s">
        <v>17488</v>
      </c>
      <c r="E2994" s="86">
        <v>2310</v>
      </c>
      <c r="F2994" s="85" t="s">
        <v>14527</v>
      </c>
    </row>
    <row r="2995" spans="1:6" ht="102" x14ac:dyDescent="0.2">
      <c r="A2995" s="86" t="s">
        <v>18385</v>
      </c>
      <c r="B2995" s="85" t="s">
        <v>18384</v>
      </c>
      <c r="C2995" s="87" t="s">
        <v>149</v>
      </c>
      <c r="D2995" s="84" t="s">
        <v>17488</v>
      </c>
      <c r="E2995" s="86">
        <v>3500</v>
      </c>
      <c r="F2995" s="85" t="s">
        <v>17943</v>
      </c>
    </row>
    <row r="2996" spans="1:6" ht="102" x14ac:dyDescent="0.2">
      <c r="A2996" s="86" t="s">
        <v>18387</v>
      </c>
      <c r="B2996" s="85" t="s">
        <v>18386</v>
      </c>
      <c r="C2996" s="87" t="s">
        <v>149</v>
      </c>
      <c r="D2996" s="84" t="s">
        <v>17488</v>
      </c>
      <c r="E2996" s="86">
        <v>3360</v>
      </c>
      <c r="F2996" s="85" t="s">
        <v>17943</v>
      </c>
    </row>
    <row r="2997" spans="1:6" ht="102" x14ac:dyDescent="0.2">
      <c r="A2997" s="86" t="s">
        <v>18389</v>
      </c>
      <c r="B2997" s="85" t="s">
        <v>18388</v>
      </c>
      <c r="C2997" s="87" t="s">
        <v>149</v>
      </c>
      <c r="D2997" s="84" t="s">
        <v>17488</v>
      </c>
      <c r="E2997" s="86">
        <v>3290</v>
      </c>
      <c r="F2997" s="85" t="s">
        <v>17943</v>
      </c>
    </row>
    <row r="2998" spans="1:6" ht="102" x14ac:dyDescent="0.2">
      <c r="A2998" s="86" t="s">
        <v>18391</v>
      </c>
      <c r="B2998" s="85" t="s">
        <v>18390</v>
      </c>
      <c r="C2998" s="87" t="s">
        <v>149</v>
      </c>
      <c r="D2998" s="84" t="s">
        <v>17488</v>
      </c>
      <c r="E2998" s="86">
        <v>3185</v>
      </c>
      <c r="F2998" s="85" t="s">
        <v>17943</v>
      </c>
    </row>
    <row r="2999" spans="1:6" ht="102" x14ac:dyDescent="0.2">
      <c r="A2999" s="86" t="s">
        <v>18393</v>
      </c>
      <c r="B2999" s="85" t="s">
        <v>18392</v>
      </c>
      <c r="C2999" s="87" t="s">
        <v>149</v>
      </c>
      <c r="D2999" s="84" t="s">
        <v>17488</v>
      </c>
      <c r="E2999" s="86">
        <v>3080</v>
      </c>
      <c r="F2999" s="85" t="s">
        <v>17943</v>
      </c>
    </row>
    <row r="3000" spans="1:6" ht="38.25" x14ac:dyDescent="0.2">
      <c r="A3000" s="86" t="s">
        <v>17954</v>
      </c>
      <c r="B3000" s="85" t="s">
        <v>17953</v>
      </c>
      <c r="C3000" s="87" t="s">
        <v>151</v>
      </c>
      <c r="D3000" s="84" t="s">
        <v>17488</v>
      </c>
      <c r="E3000" s="86">
        <v>735</v>
      </c>
      <c r="F3000" s="85" t="s">
        <v>14567</v>
      </c>
    </row>
    <row r="3001" spans="1:6" ht="51" x14ac:dyDescent="0.2">
      <c r="A3001" s="86" t="s">
        <v>17956</v>
      </c>
      <c r="B3001" s="85" t="s">
        <v>17955</v>
      </c>
      <c r="C3001" s="87" t="s">
        <v>151</v>
      </c>
      <c r="D3001" s="84" t="s">
        <v>17488</v>
      </c>
      <c r="E3001" s="86">
        <v>122.5</v>
      </c>
      <c r="F3001" s="85" t="s">
        <v>15009</v>
      </c>
    </row>
    <row r="3002" spans="1:6" ht="38.25" x14ac:dyDescent="0.2">
      <c r="A3002" s="86" t="s">
        <v>17958</v>
      </c>
      <c r="B3002" s="85" t="s">
        <v>17957</v>
      </c>
      <c r="C3002" s="87" t="s">
        <v>151</v>
      </c>
      <c r="D3002" s="84" t="s">
        <v>17488</v>
      </c>
      <c r="E3002" s="86">
        <v>1940.4</v>
      </c>
      <c r="F3002" s="85" t="s">
        <v>14567</v>
      </c>
    </row>
    <row r="3003" spans="1:6" ht="38.25" x14ac:dyDescent="0.2">
      <c r="A3003" s="86" t="s">
        <v>17960</v>
      </c>
      <c r="B3003" s="85" t="s">
        <v>17959</v>
      </c>
      <c r="C3003" s="87" t="s">
        <v>151</v>
      </c>
      <c r="D3003" s="84" t="s">
        <v>17488</v>
      </c>
      <c r="E3003" s="86">
        <v>875</v>
      </c>
      <c r="F3003" s="85" t="s">
        <v>14527</v>
      </c>
    </row>
    <row r="3004" spans="1:6" ht="38.25" x14ac:dyDescent="0.2">
      <c r="A3004" s="86" t="s">
        <v>17962</v>
      </c>
      <c r="B3004" s="85" t="s">
        <v>17961</v>
      </c>
      <c r="C3004" s="87" t="s">
        <v>151</v>
      </c>
      <c r="D3004" s="84" t="s">
        <v>17488</v>
      </c>
      <c r="E3004" s="86">
        <v>145.84</v>
      </c>
      <c r="F3004" s="85" t="s">
        <v>15016</v>
      </c>
    </row>
    <row r="3005" spans="1:6" ht="38.25" x14ac:dyDescent="0.2">
      <c r="A3005" s="86" t="s">
        <v>17964</v>
      </c>
      <c r="B3005" s="85" t="s">
        <v>17963</v>
      </c>
      <c r="C3005" s="87" t="s">
        <v>151</v>
      </c>
      <c r="D3005" s="84" t="s">
        <v>17488</v>
      </c>
      <c r="E3005" s="86">
        <v>2310</v>
      </c>
      <c r="F3005" s="85" t="s">
        <v>14527</v>
      </c>
    </row>
    <row r="3006" spans="1:6" ht="140.25" x14ac:dyDescent="0.2">
      <c r="A3006" s="86" t="s">
        <v>18395</v>
      </c>
      <c r="B3006" s="85" t="s">
        <v>18394</v>
      </c>
      <c r="C3006" s="87" t="s">
        <v>149</v>
      </c>
      <c r="D3006" s="84" t="s">
        <v>17488</v>
      </c>
      <c r="E3006" s="86">
        <v>21000</v>
      </c>
      <c r="F3006" s="85" t="s">
        <v>17620</v>
      </c>
    </row>
    <row r="3007" spans="1:6" ht="38.25" x14ac:dyDescent="0.2">
      <c r="A3007" s="86" t="s">
        <v>17623</v>
      </c>
      <c r="B3007" s="85" t="s">
        <v>17622</v>
      </c>
      <c r="C3007" s="87" t="s">
        <v>151</v>
      </c>
      <c r="D3007" s="84" t="s">
        <v>17488</v>
      </c>
      <c r="E3007" s="86">
        <v>4410</v>
      </c>
      <c r="F3007" s="85" t="s">
        <v>14567</v>
      </c>
    </row>
    <row r="3008" spans="1:6" ht="38.25" x14ac:dyDescent="0.2">
      <c r="A3008" s="86" t="s">
        <v>17627</v>
      </c>
      <c r="B3008" s="85" t="s">
        <v>17626</v>
      </c>
      <c r="C3008" s="87" t="s">
        <v>151</v>
      </c>
      <c r="D3008" s="84" t="s">
        <v>17488</v>
      </c>
      <c r="E3008" s="86">
        <v>11642.4</v>
      </c>
      <c r="F3008" s="85" t="s">
        <v>14567</v>
      </c>
    </row>
    <row r="3009" spans="1:6" ht="38.25" x14ac:dyDescent="0.2">
      <c r="A3009" s="86" t="s">
        <v>17629</v>
      </c>
      <c r="B3009" s="85" t="s">
        <v>17628</v>
      </c>
      <c r="C3009" s="87" t="s">
        <v>151</v>
      </c>
      <c r="D3009" s="84" t="s">
        <v>17488</v>
      </c>
      <c r="E3009" s="86">
        <v>8750</v>
      </c>
      <c r="F3009" s="85" t="s">
        <v>14527</v>
      </c>
    </row>
    <row r="3010" spans="1:6" ht="38.25" x14ac:dyDescent="0.2">
      <c r="A3010" s="86" t="s">
        <v>17633</v>
      </c>
      <c r="B3010" s="85" t="s">
        <v>17632</v>
      </c>
      <c r="C3010" s="87" t="s">
        <v>151</v>
      </c>
      <c r="D3010" s="84" t="s">
        <v>17488</v>
      </c>
      <c r="E3010" s="86">
        <v>23100</v>
      </c>
      <c r="F3010" s="85" t="s">
        <v>14527</v>
      </c>
    </row>
    <row r="3011" spans="1:6" ht="102" x14ac:dyDescent="0.2">
      <c r="A3011" s="86" t="s">
        <v>18397</v>
      </c>
      <c r="B3011" s="85" t="s">
        <v>18396</v>
      </c>
      <c r="C3011" s="87" t="s">
        <v>149</v>
      </c>
      <c r="D3011" s="84" t="s">
        <v>17488</v>
      </c>
      <c r="E3011" s="86">
        <v>35000</v>
      </c>
      <c r="F3011" s="85" t="s">
        <v>17635</v>
      </c>
    </row>
    <row r="3012" spans="1:6" ht="102" x14ac:dyDescent="0.2">
      <c r="A3012" s="86" t="s">
        <v>18399</v>
      </c>
      <c r="B3012" s="85" t="s">
        <v>18398</v>
      </c>
      <c r="C3012" s="87" t="s">
        <v>149</v>
      </c>
      <c r="D3012" s="84" t="s">
        <v>17488</v>
      </c>
      <c r="E3012" s="86">
        <v>33600</v>
      </c>
      <c r="F3012" s="85" t="s">
        <v>17635</v>
      </c>
    </row>
    <row r="3013" spans="1:6" ht="102" x14ac:dyDescent="0.2">
      <c r="A3013" s="86" t="s">
        <v>18401</v>
      </c>
      <c r="B3013" s="85" t="s">
        <v>18400</v>
      </c>
      <c r="C3013" s="87" t="s">
        <v>149</v>
      </c>
      <c r="D3013" s="84" t="s">
        <v>17488</v>
      </c>
      <c r="E3013" s="86">
        <v>32900</v>
      </c>
      <c r="F3013" s="85" t="s">
        <v>17635</v>
      </c>
    </row>
    <row r="3014" spans="1:6" ht="102" x14ac:dyDescent="0.2">
      <c r="A3014" s="86" t="s">
        <v>18403</v>
      </c>
      <c r="B3014" s="85" t="s">
        <v>18402</v>
      </c>
      <c r="C3014" s="87" t="s">
        <v>149</v>
      </c>
      <c r="D3014" s="84" t="s">
        <v>17488</v>
      </c>
      <c r="E3014" s="86">
        <v>31850</v>
      </c>
      <c r="F3014" s="85" t="s">
        <v>17635</v>
      </c>
    </row>
    <row r="3015" spans="1:6" ht="102" x14ac:dyDescent="0.2">
      <c r="A3015" s="86" t="s">
        <v>18405</v>
      </c>
      <c r="B3015" s="85" t="s">
        <v>18404</v>
      </c>
      <c r="C3015" s="87" t="s">
        <v>149</v>
      </c>
      <c r="D3015" s="84" t="s">
        <v>17488</v>
      </c>
      <c r="E3015" s="86">
        <v>30800</v>
      </c>
      <c r="F3015" s="85" t="s">
        <v>17635</v>
      </c>
    </row>
    <row r="3016" spans="1:6" ht="38.25" x14ac:dyDescent="0.2">
      <c r="A3016" s="86" t="s">
        <v>17646</v>
      </c>
      <c r="B3016" s="85" t="s">
        <v>17645</v>
      </c>
      <c r="C3016" s="87" t="s">
        <v>151</v>
      </c>
      <c r="D3016" s="84" t="s">
        <v>17488</v>
      </c>
      <c r="E3016" s="86">
        <v>7350</v>
      </c>
      <c r="F3016" s="85" t="s">
        <v>14567</v>
      </c>
    </row>
    <row r="3017" spans="1:6" ht="51" x14ac:dyDescent="0.2">
      <c r="A3017" s="86" t="s">
        <v>17648</v>
      </c>
      <c r="B3017" s="85" t="s">
        <v>17647</v>
      </c>
      <c r="C3017" s="87" t="s">
        <v>151</v>
      </c>
      <c r="D3017" s="84" t="s">
        <v>17488</v>
      </c>
      <c r="E3017" s="86">
        <v>1225</v>
      </c>
      <c r="F3017" s="85" t="s">
        <v>15009</v>
      </c>
    </row>
    <row r="3018" spans="1:6" ht="38.25" x14ac:dyDescent="0.2">
      <c r="A3018" s="86" t="s">
        <v>17650</v>
      </c>
      <c r="B3018" s="85" t="s">
        <v>17649</v>
      </c>
      <c r="C3018" s="87" t="s">
        <v>151</v>
      </c>
      <c r="D3018" s="84" t="s">
        <v>17488</v>
      </c>
      <c r="E3018" s="86">
        <v>19404</v>
      </c>
      <c r="F3018" s="85" t="s">
        <v>14567</v>
      </c>
    </row>
    <row r="3019" spans="1:6" ht="38.25" x14ac:dyDescent="0.2">
      <c r="A3019" s="86" t="s">
        <v>17652</v>
      </c>
      <c r="B3019" s="85" t="s">
        <v>17651</v>
      </c>
      <c r="C3019" s="87" t="s">
        <v>151</v>
      </c>
      <c r="D3019" s="84" t="s">
        <v>17488</v>
      </c>
      <c r="E3019" s="86">
        <v>8750</v>
      </c>
      <c r="F3019" s="85" t="s">
        <v>14527</v>
      </c>
    </row>
    <row r="3020" spans="1:6" ht="38.25" x14ac:dyDescent="0.2">
      <c r="A3020" s="86" t="s">
        <v>17654</v>
      </c>
      <c r="B3020" s="85" t="s">
        <v>17653</v>
      </c>
      <c r="C3020" s="87" t="s">
        <v>151</v>
      </c>
      <c r="D3020" s="84" t="s">
        <v>17488</v>
      </c>
      <c r="E3020" s="86">
        <v>1458.34</v>
      </c>
      <c r="F3020" s="85" t="s">
        <v>15016</v>
      </c>
    </row>
    <row r="3021" spans="1:6" ht="38.25" x14ac:dyDescent="0.2">
      <c r="A3021" s="86" t="s">
        <v>17656</v>
      </c>
      <c r="B3021" s="85" t="s">
        <v>17655</v>
      </c>
      <c r="C3021" s="87" t="s">
        <v>151</v>
      </c>
      <c r="D3021" s="84" t="s">
        <v>17488</v>
      </c>
      <c r="E3021" s="86">
        <v>23100</v>
      </c>
      <c r="F3021" s="85" t="s">
        <v>14527</v>
      </c>
    </row>
    <row r="3022" spans="1:6" ht="38.25" x14ac:dyDescent="0.2">
      <c r="A3022" s="86" t="s">
        <v>18407</v>
      </c>
      <c r="B3022" s="85" t="s">
        <v>18406</v>
      </c>
      <c r="C3022" s="87" t="s">
        <v>151</v>
      </c>
      <c r="D3022" s="84" t="s">
        <v>17488</v>
      </c>
      <c r="E3022" s="86">
        <v>44100</v>
      </c>
      <c r="F3022" s="85" t="s">
        <v>14567</v>
      </c>
    </row>
    <row r="3023" spans="1:6" ht="38.25" x14ac:dyDescent="0.2">
      <c r="A3023" s="86" t="s">
        <v>18409</v>
      </c>
      <c r="B3023" s="85" t="s">
        <v>18408</v>
      </c>
      <c r="C3023" s="87" t="s">
        <v>151</v>
      </c>
      <c r="D3023" s="84" t="s">
        <v>17488</v>
      </c>
      <c r="E3023" s="86">
        <v>116424</v>
      </c>
      <c r="F3023" s="85" t="s">
        <v>14567</v>
      </c>
    </row>
    <row r="3024" spans="1:6" ht="38.25" x14ac:dyDescent="0.2">
      <c r="A3024" s="86" t="s">
        <v>18411</v>
      </c>
      <c r="B3024" s="85" t="s">
        <v>18410</v>
      </c>
      <c r="C3024" s="87" t="s">
        <v>151</v>
      </c>
      <c r="D3024" s="84" t="s">
        <v>17488</v>
      </c>
      <c r="E3024" s="86">
        <v>87500</v>
      </c>
      <c r="F3024" s="85" t="s">
        <v>14527</v>
      </c>
    </row>
    <row r="3025" spans="1:6" ht="38.25" x14ac:dyDescent="0.2">
      <c r="A3025" s="86" t="s">
        <v>18413</v>
      </c>
      <c r="B3025" s="85" t="s">
        <v>18412</v>
      </c>
      <c r="C3025" s="87" t="s">
        <v>151</v>
      </c>
      <c r="D3025" s="84" t="s">
        <v>17488</v>
      </c>
      <c r="E3025" s="86">
        <v>231000</v>
      </c>
      <c r="F3025" s="85" t="s">
        <v>14527</v>
      </c>
    </row>
    <row r="3026" spans="1:6" ht="38.25" x14ac:dyDescent="0.2">
      <c r="A3026" s="86" t="s">
        <v>18415</v>
      </c>
      <c r="B3026" s="85" t="s">
        <v>18414</v>
      </c>
      <c r="C3026" s="87" t="s">
        <v>151</v>
      </c>
      <c r="D3026" s="84" t="s">
        <v>17488</v>
      </c>
      <c r="E3026" s="86">
        <v>73500</v>
      </c>
      <c r="F3026" s="85" t="s">
        <v>14567</v>
      </c>
    </row>
    <row r="3027" spans="1:6" ht="38.25" x14ac:dyDescent="0.2">
      <c r="A3027" s="86" t="s">
        <v>18417</v>
      </c>
      <c r="B3027" s="85" t="s">
        <v>18416</v>
      </c>
      <c r="C3027" s="87" t="s">
        <v>151</v>
      </c>
      <c r="D3027" s="84" t="s">
        <v>17488</v>
      </c>
      <c r="E3027" s="86">
        <v>194040</v>
      </c>
      <c r="F3027" s="85" t="s">
        <v>14567</v>
      </c>
    </row>
    <row r="3028" spans="1:6" ht="38.25" x14ac:dyDescent="0.2">
      <c r="A3028" s="86" t="s">
        <v>18419</v>
      </c>
      <c r="B3028" s="85" t="s">
        <v>18418</v>
      </c>
      <c r="C3028" s="87" t="s">
        <v>151</v>
      </c>
      <c r="D3028" s="84" t="s">
        <v>17488</v>
      </c>
      <c r="E3028" s="86">
        <v>87500</v>
      </c>
      <c r="F3028" s="85" t="s">
        <v>14527</v>
      </c>
    </row>
    <row r="3029" spans="1:6" ht="38.25" x14ac:dyDescent="0.2">
      <c r="A3029" s="86" t="s">
        <v>18421</v>
      </c>
      <c r="B3029" s="85" t="s">
        <v>18420</v>
      </c>
      <c r="C3029" s="87" t="s">
        <v>151</v>
      </c>
      <c r="D3029" s="84" t="s">
        <v>17488</v>
      </c>
      <c r="E3029" s="86">
        <v>231000</v>
      </c>
      <c r="F3029" s="85" t="s">
        <v>14527</v>
      </c>
    </row>
    <row r="3030" spans="1:6" ht="38.25" x14ac:dyDescent="0.2">
      <c r="A3030" s="86" t="s">
        <v>18423</v>
      </c>
      <c r="B3030" s="85" t="s">
        <v>18422</v>
      </c>
      <c r="C3030" s="87" t="s">
        <v>151</v>
      </c>
      <c r="D3030" s="84" t="s">
        <v>17488</v>
      </c>
      <c r="E3030" s="86">
        <v>882</v>
      </c>
      <c r="F3030" s="85" t="s">
        <v>14567</v>
      </c>
    </row>
    <row r="3031" spans="1:6" ht="38.25" x14ac:dyDescent="0.2">
      <c r="A3031" s="86" t="s">
        <v>18425</v>
      </c>
      <c r="B3031" s="85" t="s">
        <v>18424</v>
      </c>
      <c r="C3031" s="87" t="s">
        <v>151</v>
      </c>
      <c r="D3031" s="84" t="s">
        <v>17488</v>
      </c>
      <c r="E3031" s="86">
        <v>2328.48</v>
      </c>
      <c r="F3031" s="85" t="s">
        <v>14567</v>
      </c>
    </row>
    <row r="3032" spans="1:6" ht="38.25" x14ac:dyDescent="0.2">
      <c r="A3032" s="86" t="s">
        <v>18427</v>
      </c>
      <c r="B3032" s="85" t="s">
        <v>18426</v>
      </c>
      <c r="C3032" s="87" t="s">
        <v>151</v>
      </c>
      <c r="D3032" s="84" t="s">
        <v>17488</v>
      </c>
      <c r="E3032" s="86">
        <v>1750</v>
      </c>
      <c r="F3032" s="85" t="s">
        <v>14527</v>
      </c>
    </row>
    <row r="3033" spans="1:6" ht="38.25" x14ac:dyDescent="0.2">
      <c r="A3033" s="86" t="s">
        <v>18429</v>
      </c>
      <c r="B3033" s="85" t="s">
        <v>18428</v>
      </c>
      <c r="C3033" s="87" t="s">
        <v>151</v>
      </c>
      <c r="D3033" s="84" t="s">
        <v>17488</v>
      </c>
      <c r="E3033" s="86">
        <v>4620</v>
      </c>
      <c r="F3033" s="85" t="s">
        <v>14527</v>
      </c>
    </row>
    <row r="3034" spans="1:6" ht="38.25" x14ac:dyDescent="0.2">
      <c r="A3034" s="86" t="s">
        <v>18431</v>
      </c>
      <c r="B3034" s="85" t="s">
        <v>18430</v>
      </c>
      <c r="C3034" s="87" t="s">
        <v>151</v>
      </c>
      <c r="D3034" s="84" t="s">
        <v>17488</v>
      </c>
      <c r="E3034" s="86">
        <v>1470</v>
      </c>
      <c r="F3034" s="85" t="s">
        <v>14567</v>
      </c>
    </row>
    <row r="3035" spans="1:6" ht="38.25" x14ac:dyDescent="0.2">
      <c r="A3035" s="86" t="s">
        <v>18433</v>
      </c>
      <c r="B3035" s="85" t="s">
        <v>18432</v>
      </c>
      <c r="C3035" s="87" t="s">
        <v>151</v>
      </c>
      <c r="D3035" s="84" t="s">
        <v>17488</v>
      </c>
      <c r="E3035" s="86">
        <v>3880.8</v>
      </c>
      <c r="F3035" s="85" t="s">
        <v>14567</v>
      </c>
    </row>
    <row r="3036" spans="1:6" ht="38.25" x14ac:dyDescent="0.2">
      <c r="A3036" s="86" t="s">
        <v>18435</v>
      </c>
      <c r="B3036" s="85" t="s">
        <v>18434</v>
      </c>
      <c r="C3036" s="87" t="s">
        <v>151</v>
      </c>
      <c r="D3036" s="84" t="s">
        <v>17488</v>
      </c>
      <c r="E3036" s="86">
        <v>1750</v>
      </c>
      <c r="F3036" s="85" t="s">
        <v>14527</v>
      </c>
    </row>
    <row r="3037" spans="1:6" ht="38.25" x14ac:dyDescent="0.2">
      <c r="A3037" s="86" t="s">
        <v>18437</v>
      </c>
      <c r="B3037" s="85" t="s">
        <v>18436</v>
      </c>
      <c r="C3037" s="87" t="s">
        <v>151</v>
      </c>
      <c r="D3037" s="84" t="s">
        <v>17488</v>
      </c>
      <c r="E3037" s="86">
        <v>4620</v>
      </c>
      <c r="F3037" s="85" t="s">
        <v>14527</v>
      </c>
    </row>
    <row r="3038" spans="1:6" ht="38.25" x14ac:dyDescent="0.2">
      <c r="A3038" s="86" t="s">
        <v>18439</v>
      </c>
      <c r="B3038" s="85" t="s">
        <v>18438</v>
      </c>
      <c r="C3038" s="87" t="s">
        <v>151</v>
      </c>
      <c r="D3038" s="84" t="s">
        <v>17488</v>
      </c>
      <c r="E3038" s="86">
        <v>8820</v>
      </c>
      <c r="F3038" s="85" t="s">
        <v>14567</v>
      </c>
    </row>
    <row r="3039" spans="1:6" ht="38.25" x14ac:dyDescent="0.2">
      <c r="A3039" s="86" t="s">
        <v>18441</v>
      </c>
      <c r="B3039" s="85" t="s">
        <v>18440</v>
      </c>
      <c r="C3039" s="87" t="s">
        <v>151</v>
      </c>
      <c r="D3039" s="84" t="s">
        <v>17488</v>
      </c>
      <c r="E3039" s="86">
        <v>23284.799999999999</v>
      </c>
      <c r="F3039" s="85" t="s">
        <v>14567</v>
      </c>
    </row>
    <row r="3040" spans="1:6" ht="38.25" x14ac:dyDescent="0.2">
      <c r="A3040" s="86" t="s">
        <v>18443</v>
      </c>
      <c r="B3040" s="85" t="s">
        <v>18442</v>
      </c>
      <c r="C3040" s="87" t="s">
        <v>151</v>
      </c>
      <c r="D3040" s="84" t="s">
        <v>17488</v>
      </c>
      <c r="E3040" s="86">
        <v>17500</v>
      </c>
      <c r="F3040" s="85" t="s">
        <v>14527</v>
      </c>
    </row>
    <row r="3041" spans="1:6" ht="38.25" x14ac:dyDescent="0.2">
      <c r="A3041" s="86" t="s">
        <v>18445</v>
      </c>
      <c r="B3041" s="85" t="s">
        <v>18444</v>
      </c>
      <c r="C3041" s="87" t="s">
        <v>151</v>
      </c>
      <c r="D3041" s="84" t="s">
        <v>17488</v>
      </c>
      <c r="E3041" s="86">
        <v>46200</v>
      </c>
      <c r="F3041" s="85" t="s">
        <v>14527</v>
      </c>
    </row>
    <row r="3042" spans="1:6" ht="38.25" x14ac:dyDescent="0.2">
      <c r="A3042" s="86" t="s">
        <v>18447</v>
      </c>
      <c r="B3042" s="85" t="s">
        <v>18446</v>
      </c>
      <c r="C3042" s="87" t="s">
        <v>151</v>
      </c>
      <c r="D3042" s="84" t="s">
        <v>17488</v>
      </c>
      <c r="E3042" s="86">
        <v>14700</v>
      </c>
      <c r="F3042" s="85" t="s">
        <v>14567</v>
      </c>
    </row>
    <row r="3043" spans="1:6" ht="38.25" x14ac:dyDescent="0.2">
      <c r="A3043" s="86" t="s">
        <v>18449</v>
      </c>
      <c r="B3043" s="85" t="s">
        <v>18448</v>
      </c>
      <c r="C3043" s="87" t="s">
        <v>151</v>
      </c>
      <c r="D3043" s="84" t="s">
        <v>17488</v>
      </c>
      <c r="E3043" s="86">
        <v>38808</v>
      </c>
      <c r="F3043" s="85" t="s">
        <v>14567</v>
      </c>
    </row>
    <row r="3044" spans="1:6" ht="38.25" x14ac:dyDescent="0.2">
      <c r="A3044" s="86" t="s">
        <v>18451</v>
      </c>
      <c r="B3044" s="85" t="s">
        <v>18450</v>
      </c>
      <c r="C3044" s="87" t="s">
        <v>151</v>
      </c>
      <c r="D3044" s="84" t="s">
        <v>17488</v>
      </c>
      <c r="E3044" s="86">
        <v>17500</v>
      </c>
      <c r="F3044" s="85" t="s">
        <v>14527</v>
      </c>
    </row>
    <row r="3045" spans="1:6" ht="38.25" x14ac:dyDescent="0.2">
      <c r="A3045" s="86" t="s">
        <v>18453</v>
      </c>
      <c r="B3045" s="85" t="s">
        <v>18452</v>
      </c>
      <c r="C3045" s="87" t="s">
        <v>151</v>
      </c>
      <c r="D3045" s="84" t="s">
        <v>17488</v>
      </c>
      <c r="E3045" s="86">
        <v>46200</v>
      </c>
      <c r="F3045" s="85" t="s">
        <v>14527</v>
      </c>
    </row>
    <row r="3046" spans="1:6" ht="38.25" x14ac:dyDescent="0.2">
      <c r="A3046" s="86" t="s">
        <v>18455</v>
      </c>
      <c r="B3046" s="85" t="s">
        <v>18454</v>
      </c>
      <c r="C3046" s="87" t="s">
        <v>151</v>
      </c>
      <c r="D3046" s="84" t="s">
        <v>17488</v>
      </c>
      <c r="E3046" s="86">
        <v>22050</v>
      </c>
      <c r="F3046" s="85" t="s">
        <v>14567</v>
      </c>
    </row>
    <row r="3047" spans="1:6" ht="38.25" x14ac:dyDescent="0.2">
      <c r="A3047" s="86" t="s">
        <v>18457</v>
      </c>
      <c r="B3047" s="85" t="s">
        <v>18456</v>
      </c>
      <c r="C3047" s="87" t="s">
        <v>151</v>
      </c>
      <c r="D3047" s="84" t="s">
        <v>17488</v>
      </c>
      <c r="E3047" s="86">
        <v>58212</v>
      </c>
      <c r="F3047" s="85" t="s">
        <v>14567</v>
      </c>
    </row>
    <row r="3048" spans="1:6" ht="38.25" x14ac:dyDescent="0.2">
      <c r="A3048" s="86" t="s">
        <v>18459</v>
      </c>
      <c r="B3048" s="85" t="s">
        <v>18458</v>
      </c>
      <c r="C3048" s="87" t="s">
        <v>151</v>
      </c>
      <c r="D3048" s="84" t="s">
        <v>17488</v>
      </c>
      <c r="E3048" s="86">
        <v>43750</v>
      </c>
      <c r="F3048" s="85" t="s">
        <v>14527</v>
      </c>
    </row>
    <row r="3049" spans="1:6" ht="38.25" x14ac:dyDescent="0.2">
      <c r="A3049" s="86" t="s">
        <v>18461</v>
      </c>
      <c r="B3049" s="85" t="s">
        <v>18460</v>
      </c>
      <c r="C3049" s="87" t="s">
        <v>151</v>
      </c>
      <c r="D3049" s="84" t="s">
        <v>17488</v>
      </c>
      <c r="E3049" s="86">
        <v>115500</v>
      </c>
      <c r="F3049" s="85" t="s">
        <v>14527</v>
      </c>
    </row>
    <row r="3050" spans="1:6" ht="38.25" x14ac:dyDescent="0.2">
      <c r="A3050" s="86" t="s">
        <v>18463</v>
      </c>
      <c r="B3050" s="85" t="s">
        <v>18462</v>
      </c>
      <c r="C3050" s="87" t="s">
        <v>151</v>
      </c>
      <c r="D3050" s="84" t="s">
        <v>17488</v>
      </c>
      <c r="E3050" s="86">
        <v>36750</v>
      </c>
      <c r="F3050" s="85" t="s">
        <v>14567</v>
      </c>
    </row>
    <row r="3051" spans="1:6" ht="38.25" x14ac:dyDescent="0.2">
      <c r="A3051" s="86" t="s">
        <v>18465</v>
      </c>
      <c r="B3051" s="85" t="s">
        <v>18464</v>
      </c>
      <c r="C3051" s="87" t="s">
        <v>151</v>
      </c>
      <c r="D3051" s="84" t="s">
        <v>17488</v>
      </c>
      <c r="E3051" s="86">
        <v>97020</v>
      </c>
      <c r="F3051" s="85" t="s">
        <v>14567</v>
      </c>
    </row>
    <row r="3052" spans="1:6" ht="38.25" x14ac:dyDescent="0.2">
      <c r="A3052" s="86" t="s">
        <v>18467</v>
      </c>
      <c r="B3052" s="85" t="s">
        <v>18466</v>
      </c>
      <c r="C3052" s="87" t="s">
        <v>151</v>
      </c>
      <c r="D3052" s="84" t="s">
        <v>17488</v>
      </c>
      <c r="E3052" s="86">
        <v>43750</v>
      </c>
      <c r="F3052" s="85" t="s">
        <v>14527</v>
      </c>
    </row>
    <row r="3053" spans="1:6" ht="38.25" x14ac:dyDescent="0.2">
      <c r="A3053" s="86" t="s">
        <v>18469</v>
      </c>
      <c r="B3053" s="85" t="s">
        <v>18468</v>
      </c>
      <c r="C3053" s="87" t="s">
        <v>151</v>
      </c>
      <c r="D3053" s="84" t="s">
        <v>17488</v>
      </c>
      <c r="E3053" s="86">
        <v>115500</v>
      </c>
      <c r="F3053" s="85" t="s">
        <v>14527</v>
      </c>
    </row>
    <row r="3054" spans="1:6" ht="38.25" x14ac:dyDescent="0.2">
      <c r="A3054" s="86" t="s">
        <v>17623</v>
      </c>
      <c r="B3054" s="85" t="s">
        <v>17622</v>
      </c>
      <c r="C3054" s="87" t="s">
        <v>151</v>
      </c>
      <c r="D3054" s="84" t="s">
        <v>17488</v>
      </c>
      <c r="E3054" s="86">
        <v>4410</v>
      </c>
      <c r="F3054" s="85" t="s">
        <v>14567</v>
      </c>
    </row>
    <row r="3055" spans="1:6" ht="38.25" x14ac:dyDescent="0.2">
      <c r="A3055" s="86" t="s">
        <v>17627</v>
      </c>
      <c r="B3055" s="85" t="s">
        <v>17626</v>
      </c>
      <c r="C3055" s="87" t="s">
        <v>151</v>
      </c>
      <c r="D3055" s="84" t="s">
        <v>17488</v>
      </c>
      <c r="E3055" s="86">
        <v>11642.4</v>
      </c>
      <c r="F3055" s="85" t="s">
        <v>14567</v>
      </c>
    </row>
    <row r="3056" spans="1:6" ht="38.25" x14ac:dyDescent="0.2">
      <c r="A3056" s="86" t="s">
        <v>17629</v>
      </c>
      <c r="B3056" s="85" t="s">
        <v>17628</v>
      </c>
      <c r="C3056" s="87" t="s">
        <v>151</v>
      </c>
      <c r="D3056" s="84" t="s">
        <v>17488</v>
      </c>
      <c r="E3056" s="86">
        <v>8750</v>
      </c>
      <c r="F3056" s="85" t="s">
        <v>14527</v>
      </c>
    </row>
    <row r="3057" spans="1:6" ht="38.25" x14ac:dyDescent="0.2">
      <c r="A3057" s="86" t="s">
        <v>17633</v>
      </c>
      <c r="B3057" s="85" t="s">
        <v>17632</v>
      </c>
      <c r="C3057" s="87" t="s">
        <v>151</v>
      </c>
      <c r="D3057" s="84" t="s">
        <v>17488</v>
      </c>
      <c r="E3057" s="86">
        <v>23100</v>
      </c>
      <c r="F3057" s="85" t="s">
        <v>14527</v>
      </c>
    </row>
    <row r="3058" spans="1:6" ht="38.25" x14ac:dyDescent="0.2">
      <c r="A3058" s="86" t="s">
        <v>17646</v>
      </c>
      <c r="B3058" s="85" t="s">
        <v>17645</v>
      </c>
      <c r="C3058" s="87" t="s">
        <v>151</v>
      </c>
      <c r="D3058" s="84" t="s">
        <v>17488</v>
      </c>
      <c r="E3058" s="86">
        <v>7350</v>
      </c>
      <c r="F3058" s="85" t="s">
        <v>14567</v>
      </c>
    </row>
    <row r="3059" spans="1:6" ht="38.25" x14ac:dyDescent="0.2">
      <c r="A3059" s="86" t="s">
        <v>17650</v>
      </c>
      <c r="B3059" s="85" t="s">
        <v>17649</v>
      </c>
      <c r="C3059" s="87" t="s">
        <v>151</v>
      </c>
      <c r="D3059" s="84" t="s">
        <v>17488</v>
      </c>
      <c r="E3059" s="86">
        <v>19404</v>
      </c>
      <c r="F3059" s="85" t="s">
        <v>14567</v>
      </c>
    </row>
    <row r="3060" spans="1:6" ht="38.25" x14ac:dyDescent="0.2">
      <c r="A3060" s="86" t="s">
        <v>17652</v>
      </c>
      <c r="B3060" s="85" t="s">
        <v>17651</v>
      </c>
      <c r="C3060" s="87" t="s">
        <v>151</v>
      </c>
      <c r="D3060" s="84" t="s">
        <v>17488</v>
      </c>
      <c r="E3060" s="86">
        <v>8750</v>
      </c>
      <c r="F3060" s="85" t="s">
        <v>14527</v>
      </c>
    </row>
    <row r="3061" spans="1:6" ht="38.25" x14ac:dyDescent="0.2">
      <c r="A3061" s="86" t="s">
        <v>17656</v>
      </c>
      <c r="B3061" s="85" t="s">
        <v>17655</v>
      </c>
      <c r="C3061" s="87" t="s">
        <v>151</v>
      </c>
      <c r="D3061" s="84" t="s">
        <v>17488</v>
      </c>
      <c r="E3061" s="86">
        <v>23100</v>
      </c>
      <c r="F3061" s="85" t="s">
        <v>14527</v>
      </c>
    </row>
    <row r="3062" spans="1:6" ht="38.25" x14ac:dyDescent="0.2">
      <c r="A3062" s="86" t="s">
        <v>17652</v>
      </c>
      <c r="B3062" s="85" t="s">
        <v>17651</v>
      </c>
      <c r="C3062" s="87" t="s">
        <v>151</v>
      </c>
      <c r="D3062" s="84" t="s">
        <v>17488</v>
      </c>
      <c r="E3062" s="86">
        <v>8750</v>
      </c>
      <c r="F3062" s="85" t="s">
        <v>14527</v>
      </c>
    </row>
    <row r="3063" spans="1:6" ht="76.5" x14ac:dyDescent="0.2">
      <c r="A3063" s="86" t="s">
        <v>18472</v>
      </c>
      <c r="B3063" s="85" t="s">
        <v>18470</v>
      </c>
      <c r="C3063" s="87" t="s">
        <v>149</v>
      </c>
      <c r="D3063" s="84" t="s">
        <v>17488</v>
      </c>
      <c r="E3063" s="86">
        <v>1500</v>
      </c>
      <c r="F3063" s="85" t="s">
        <v>18471</v>
      </c>
    </row>
    <row r="3064" spans="1:6" ht="38.25" x14ac:dyDescent="0.2">
      <c r="A3064" s="86" t="s">
        <v>18474</v>
      </c>
      <c r="B3064" s="85" t="s">
        <v>18473</v>
      </c>
      <c r="C3064" s="87" t="s">
        <v>151</v>
      </c>
      <c r="D3064" s="84" t="s">
        <v>17488</v>
      </c>
      <c r="E3064" s="86">
        <v>315</v>
      </c>
      <c r="F3064" s="85" t="s">
        <v>14567</v>
      </c>
    </row>
    <row r="3065" spans="1:6" ht="38.25" x14ac:dyDescent="0.2">
      <c r="A3065" s="86" t="s">
        <v>18476</v>
      </c>
      <c r="B3065" s="85" t="s">
        <v>18475</v>
      </c>
      <c r="C3065" s="87" t="s">
        <v>151</v>
      </c>
      <c r="D3065" s="84" t="s">
        <v>17488</v>
      </c>
      <c r="E3065" s="86">
        <v>831.6</v>
      </c>
      <c r="F3065" s="85" t="s">
        <v>14567</v>
      </c>
    </row>
    <row r="3066" spans="1:6" ht="38.25" x14ac:dyDescent="0.2">
      <c r="A3066" s="86" t="s">
        <v>18478</v>
      </c>
      <c r="B3066" s="85" t="s">
        <v>18477</v>
      </c>
      <c r="C3066" s="87" t="s">
        <v>151</v>
      </c>
      <c r="D3066" s="84" t="s">
        <v>17488</v>
      </c>
      <c r="E3066" s="86">
        <v>625</v>
      </c>
      <c r="F3066" s="85" t="s">
        <v>14527</v>
      </c>
    </row>
    <row r="3067" spans="1:6" ht="38.25" x14ac:dyDescent="0.2">
      <c r="A3067" s="86" t="s">
        <v>18480</v>
      </c>
      <c r="B3067" s="85" t="s">
        <v>18479</v>
      </c>
      <c r="C3067" s="87" t="s">
        <v>151</v>
      </c>
      <c r="D3067" s="84" t="s">
        <v>17488</v>
      </c>
      <c r="E3067" s="86">
        <v>1650</v>
      </c>
      <c r="F3067" s="85" t="s">
        <v>14527</v>
      </c>
    </row>
    <row r="3068" spans="1:6" ht="51" x14ac:dyDescent="0.2">
      <c r="A3068" s="86" t="s">
        <v>18483</v>
      </c>
      <c r="B3068" s="85" t="s">
        <v>18481</v>
      </c>
      <c r="C3068" s="87" t="s">
        <v>149</v>
      </c>
      <c r="D3068" s="84" t="s">
        <v>17488</v>
      </c>
      <c r="E3068" s="86">
        <v>2500</v>
      </c>
      <c r="F3068" s="85" t="s">
        <v>18482</v>
      </c>
    </row>
    <row r="3069" spans="1:6" ht="51" x14ac:dyDescent="0.2">
      <c r="A3069" s="86" t="s">
        <v>18485</v>
      </c>
      <c r="B3069" s="85" t="s">
        <v>18484</v>
      </c>
      <c r="C3069" s="87" t="s">
        <v>149</v>
      </c>
      <c r="D3069" s="84" t="s">
        <v>17488</v>
      </c>
      <c r="E3069" s="86">
        <v>2400</v>
      </c>
      <c r="F3069" s="85" t="s">
        <v>18482</v>
      </c>
    </row>
    <row r="3070" spans="1:6" ht="51" x14ac:dyDescent="0.2">
      <c r="A3070" s="86" t="s">
        <v>18487</v>
      </c>
      <c r="B3070" s="85" t="s">
        <v>18486</v>
      </c>
      <c r="C3070" s="87" t="s">
        <v>149</v>
      </c>
      <c r="D3070" s="84" t="s">
        <v>17488</v>
      </c>
      <c r="E3070" s="86">
        <v>2350</v>
      </c>
      <c r="F3070" s="85" t="s">
        <v>18482</v>
      </c>
    </row>
    <row r="3071" spans="1:6" ht="51" x14ac:dyDescent="0.2">
      <c r="A3071" s="86" t="s">
        <v>18489</v>
      </c>
      <c r="B3071" s="85" t="s">
        <v>18488</v>
      </c>
      <c r="C3071" s="87" t="s">
        <v>149</v>
      </c>
      <c r="D3071" s="84" t="s">
        <v>17488</v>
      </c>
      <c r="E3071" s="86">
        <v>2275</v>
      </c>
      <c r="F3071" s="85" t="s">
        <v>18482</v>
      </c>
    </row>
    <row r="3072" spans="1:6" ht="51" x14ac:dyDescent="0.2">
      <c r="A3072" s="86" t="s">
        <v>18491</v>
      </c>
      <c r="B3072" s="85" t="s">
        <v>18490</v>
      </c>
      <c r="C3072" s="87" t="s">
        <v>149</v>
      </c>
      <c r="D3072" s="84" t="s">
        <v>17488</v>
      </c>
      <c r="E3072" s="86">
        <v>2200</v>
      </c>
      <c r="F3072" s="85" t="s">
        <v>18482</v>
      </c>
    </row>
    <row r="3073" spans="1:6" ht="25.5" x14ac:dyDescent="0.2">
      <c r="A3073" s="86" t="s">
        <v>18493</v>
      </c>
      <c r="B3073" s="85" t="s">
        <v>18492</v>
      </c>
      <c r="C3073" s="87" t="s">
        <v>151</v>
      </c>
      <c r="D3073" s="84" t="s">
        <v>17488</v>
      </c>
      <c r="E3073" s="86">
        <v>525</v>
      </c>
      <c r="F3073" s="85" t="s">
        <v>14567</v>
      </c>
    </row>
    <row r="3074" spans="1:6" ht="25.5" x14ac:dyDescent="0.2">
      <c r="A3074" s="86" t="s">
        <v>18495</v>
      </c>
      <c r="B3074" s="85" t="s">
        <v>18494</v>
      </c>
      <c r="C3074" s="87" t="s">
        <v>151</v>
      </c>
      <c r="D3074" s="84" t="s">
        <v>17488</v>
      </c>
      <c r="E3074" s="86">
        <v>1386</v>
      </c>
      <c r="F3074" s="85" t="s">
        <v>14567</v>
      </c>
    </row>
    <row r="3075" spans="1:6" ht="25.5" x14ac:dyDescent="0.2">
      <c r="A3075" s="86" t="s">
        <v>18497</v>
      </c>
      <c r="B3075" s="85" t="s">
        <v>18496</v>
      </c>
      <c r="C3075" s="87" t="s">
        <v>151</v>
      </c>
      <c r="D3075" s="84" t="s">
        <v>17488</v>
      </c>
      <c r="E3075" s="86">
        <v>625</v>
      </c>
      <c r="F3075" s="85" t="s">
        <v>14527</v>
      </c>
    </row>
    <row r="3076" spans="1:6" ht="25.5" x14ac:dyDescent="0.2">
      <c r="A3076" s="86" t="s">
        <v>18499</v>
      </c>
      <c r="B3076" s="85" t="s">
        <v>18498</v>
      </c>
      <c r="C3076" s="87" t="s">
        <v>151</v>
      </c>
      <c r="D3076" s="84" t="s">
        <v>17488</v>
      </c>
      <c r="E3076" s="86">
        <v>1650</v>
      </c>
      <c r="F3076" s="85" t="s">
        <v>14527</v>
      </c>
    </row>
    <row r="3077" spans="1:6" ht="127.5" x14ac:dyDescent="0.2">
      <c r="A3077" s="86" t="s">
        <v>18502</v>
      </c>
      <c r="B3077" s="85" t="s">
        <v>18500</v>
      </c>
      <c r="C3077" s="87" t="s">
        <v>149</v>
      </c>
      <c r="D3077" s="84" t="s">
        <v>17488</v>
      </c>
      <c r="E3077" s="86">
        <v>108</v>
      </c>
      <c r="F3077" s="85" t="s">
        <v>18501</v>
      </c>
    </row>
    <row r="3078" spans="1:6" ht="38.25" x14ac:dyDescent="0.2">
      <c r="A3078" s="86" t="s">
        <v>18504</v>
      </c>
      <c r="B3078" s="85" t="s">
        <v>18503</v>
      </c>
      <c r="C3078" s="87" t="s">
        <v>151</v>
      </c>
      <c r="D3078" s="84" t="s">
        <v>17488</v>
      </c>
      <c r="E3078" s="86">
        <v>32</v>
      </c>
      <c r="F3078" s="85" t="s">
        <v>14567</v>
      </c>
    </row>
    <row r="3079" spans="1:6" ht="51" x14ac:dyDescent="0.2">
      <c r="A3079" s="86" t="s">
        <v>18506</v>
      </c>
      <c r="B3079" s="85" t="s">
        <v>18505</v>
      </c>
      <c r="C3079" s="87" t="s">
        <v>151</v>
      </c>
      <c r="D3079" s="84" t="s">
        <v>17488</v>
      </c>
      <c r="E3079" s="86">
        <v>5.4</v>
      </c>
      <c r="F3079" s="85" t="s">
        <v>15009</v>
      </c>
    </row>
    <row r="3080" spans="1:6" ht="38.25" x14ac:dyDescent="0.2">
      <c r="A3080" s="86" t="s">
        <v>18508</v>
      </c>
      <c r="B3080" s="85" t="s">
        <v>18507</v>
      </c>
      <c r="C3080" s="87" t="s">
        <v>151</v>
      </c>
      <c r="D3080" s="84" t="s">
        <v>17488</v>
      </c>
      <c r="E3080" s="86">
        <v>84.48</v>
      </c>
      <c r="F3080" s="85" t="s">
        <v>14567</v>
      </c>
    </row>
    <row r="3081" spans="1:6" ht="38.25" x14ac:dyDescent="0.2">
      <c r="A3081" s="86" t="s">
        <v>18510</v>
      </c>
      <c r="B3081" s="85" t="s">
        <v>18509</v>
      </c>
      <c r="C3081" s="87" t="s">
        <v>151</v>
      </c>
      <c r="D3081" s="84" t="s">
        <v>17488</v>
      </c>
      <c r="E3081" s="86">
        <v>63</v>
      </c>
      <c r="F3081" s="85" t="s">
        <v>14527</v>
      </c>
    </row>
    <row r="3082" spans="1:6" ht="38.25" x14ac:dyDescent="0.2">
      <c r="A3082" s="86" t="s">
        <v>18512</v>
      </c>
      <c r="B3082" s="85" t="s">
        <v>18511</v>
      </c>
      <c r="C3082" s="87" t="s">
        <v>151</v>
      </c>
      <c r="D3082" s="84" t="s">
        <v>17488</v>
      </c>
      <c r="E3082" s="86">
        <v>10.5</v>
      </c>
      <c r="F3082" s="85" t="s">
        <v>15016</v>
      </c>
    </row>
    <row r="3083" spans="1:6" ht="38.25" x14ac:dyDescent="0.2">
      <c r="A3083" s="86" t="s">
        <v>18514</v>
      </c>
      <c r="B3083" s="85" t="s">
        <v>18513</v>
      </c>
      <c r="C3083" s="87" t="s">
        <v>151</v>
      </c>
      <c r="D3083" s="84" t="s">
        <v>17488</v>
      </c>
      <c r="E3083" s="86">
        <v>166.32</v>
      </c>
      <c r="F3083" s="85" t="s">
        <v>14527</v>
      </c>
    </row>
    <row r="3084" spans="1:6" ht="89.25" x14ac:dyDescent="0.2">
      <c r="A3084" s="86" t="s">
        <v>18517</v>
      </c>
      <c r="B3084" s="85" t="s">
        <v>18515</v>
      </c>
      <c r="C3084" s="87" t="s">
        <v>149</v>
      </c>
      <c r="D3084" s="84" t="s">
        <v>17488</v>
      </c>
      <c r="E3084" s="86">
        <v>180</v>
      </c>
      <c r="F3084" s="85" t="s">
        <v>18516</v>
      </c>
    </row>
    <row r="3085" spans="1:6" ht="89.25" x14ac:dyDescent="0.2">
      <c r="A3085" s="86" t="s">
        <v>18519</v>
      </c>
      <c r="B3085" s="85" t="s">
        <v>18518</v>
      </c>
      <c r="C3085" s="87" t="s">
        <v>149</v>
      </c>
      <c r="D3085" s="84" t="s">
        <v>17488</v>
      </c>
      <c r="E3085" s="86">
        <v>172.8</v>
      </c>
      <c r="F3085" s="85" t="s">
        <v>18516</v>
      </c>
    </row>
    <row r="3086" spans="1:6" ht="89.25" x14ac:dyDescent="0.2">
      <c r="A3086" s="86" t="s">
        <v>18521</v>
      </c>
      <c r="B3086" s="85" t="s">
        <v>18520</v>
      </c>
      <c r="C3086" s="87" t="s">
        <v>149</v>
      </c>
      <c r="D3086" s="84" t="s">
        <v>17488</v>
      </c>
      <c r="E3086" s="86">
        <v>169.2</v>
      </c>
      <c r="F3086" s="85" t="s">
        <v>18516</v>
      </c>
    </row>
    <row r="3087" spans="1:6" ht="89.25" x14ac:dyDescent="0.2">
      <c r="A3087" s="86" t="s">
        <v>18523</v>
      </c>
      <c r="B3087" s="85" t="s">
        <v>18522</v>
      </c>
      <c r="C3087" s="87" t="s">
        <v>149</v>
      </c>
      <c r="D3087" s="84" t="s">
        <v>17488</v>
      </c>
      <c r="E3087" s="86">
        <v>163.80000000000001</v>
      </c>
      <c r="F3087" s="85" t="s">
        <v>18516</v>
      </c>
    </row>
    <row r="3088" spans="1:6" ht="89.25" x14ac:dyDescent="0.2">
      <c r="A3088" s="86" t="s">
        <v>18525</v>
      </c>
      <c r="B3088" s="85" t="s">
        <v>18524</v>
      </c>
      <c r="C3088" s="87" t="s">
        <v>149</v>
      </c>
      <c r="D3088" s="84" t="s">
        <v>17488</v>
      </c>
      <c r="E3088" s="86">
        <v>158.4</v>
      </c>
      <c r="F3088" s="85" t="s">
        <v>18516</v>
      </c>
    </row>
    <row r="3089" spans="1:6" ht="25.5" x14ac:dyDescent="0.2">
      <c r="A3089" s="86" t="s">
        <v>18527</v>
      </c>
      <c r="B3089" s="85" t="s">
        <v>18526</v>
      </c>
      <c r="C3089" s="87" t="s">
        <v>151</v>
      </c>
      <c r="D3089" s="84" t="s">
        <v>17488</v>
      </c>
      <c r="E3089" s="86">
        <v>52</v>
      </c>
      <c r="F3089" s="85" t="s">
        <v>14567</v>
      </c>
    </row>
    <row r="3090" spans="1:6" ht="51" x14ac:dyDescent="0.2">
      <c r="A3090" s="86" t="s">
        <v>18529</v>
      </c>
      <c r="B3090" s="85" t="s">
        <v>18528</v>
      </c>
      <c r="C3090" s="87" t="s">
        <v>151</v>
      </c>
      <c r="D3090" s="84" t="s">
        <v>17488</v>
      </c>
      <c r="E3090" s="86">
        <v>8.6</v>
      </c>
      <c r="F3090" s="85" t="s">
        <v>15009</v>
      </c>
    </row>
    <row r="3091" spans="1:6" ht="25.5" x14ac:dyDescent="0.2">
      <c r="A3091" s="86" t="s">
        <v>18531</v>
      </c>
      <c r="B3091" s="85" t="s">
        <v>18530</v>
      </c>
      <c r="C3091" s="87" t="s">
        <v>151</v>
      </c>
      <c r="D3091" s="84" t="s">
        <v>17488</v>
      </c>
      <c r="E3091" s="86">
        <v>137.28</v>
      </c>
      <c r="F3091" s="85" t="s">
        <v>14567</v>
      </c>
    </row>
    <row r="3092" spans="1:6" ht="25.5" x14ac:dyDescent="0.2">
      <c r="A3092" s="86" t="s">
        <v>18533</v>
      </c>
      <c r="B3092" s="85" t="s">
        <v>18532</v>
      </c>
      <c r="C3092" s="87" t="s">
        <v>151</v>
      </c>
      <c r="D3092" s="84" t="s">
        <v>17488</v>
      </c>
      <c r="E3092" s="86">
        <v>63</v>
      </c>
      <c r="F3092" s="85" t="s">
        <v>14527</v>
      </c>
    </row>
    <row r="3093" spans="1:6" ht="38.25" x14ac:dyDescent="0.2">
      <c r="A3093" s="86" t="s">
        <v>18535</v>
      </c>
      <c r="B3093" s="85" t="s">
        <v>18534</v>
      </c>
      <c r="C3093" s="87" t="s">
        <v>151</v>
      </c>
      <c r="D3093" s="84" t="s">
        <v>17488</v>
      </c>
      <c r="E3093" s="86">
        <v>10.5</v>
      </c>
      <c r="F3093" s="85" t="s">
        <v>15016</v>
      </c>
    </row>
    <row r="3094" spans="1:6" ht="25.5" x14ac:dyDescent="0.2">
      <c r="A3094" s="86" t="s">
        <v>18537</v>
      </c>
      <c r="B3094" s="85" t="s">
        <v>18536</v>
      </c>
      <c r="C3094" s="87" t="s">
        <v>151</v>
      </c>
      <c r="D3094" s="84" t="s">
        <v>17488</v>
      </c>
      <c r="E3094" s="86">
        <v>166.32</v>
      </c>
      <c r="F3094" s="85" t="s">
        <v>14527</v>
      </c>
    </row>
    <row r="3095" spans="1:6" ht="127.5" x14ac:dyDescent="0.2">
      <c r="A3095" s="86" t="s">
        <v>18540</v>
      </c>
      <c r="B3095" s="85" t="s">
        <v>18538</v>
      </c>
      <c r="C3095" s="87" t="s">
        <v>149</v>
      </c>
      <c r="D3095" s="84" t="s">
        <v>17488</v>
      </c>
      <c r="E3095" s="86">
        <v>60</v>
      </c>
      <c r="F3095" s="85" t="s">
        <v>18539</v>
      </c>
    </row>
    <row r="3096" spans="1:6" ht="38.25" x14ac:dyDescent="0.2">
      <c r="A3096" s="86" t="s">
        <v>18504</v>
      </c>
      <c r="B3096" s="85" t="s">
        <v>18503</v>
      </c>
      <c r="C3096" s="87" t="s">
        <v>151</v>
      </c>
      <c r="D3096" s="84" t="s">
        <v>17488</v>
      </c>
      <c r="E3096" s="86">
        <v>32</v>
      </c>
      <c r="F3096" s="85" t="s">
        <v>14567</v>
      </c>
    </row>
    <row r="3097" spans="1:6" ht="51" x14ac:dyDescent="0.2">
      <c r="A3097" s="86" t="s">
        <v>18506</v>
      </c>
      <c r="B3097" s="85" t="s">
        <v>18505</v>
      </c>
      <c r="C3097" s="87" t="s">
        <v>151</v>
      </c>
      <c r="D3097" s="84" t="s">
        <v>17488</v>
      </c>
      <c r="E3097" s="86">
        <v>5.4</v>
      </c>
      <c r="F3097" s="85" t="s">
        <v>15009</v>
      </c>
    </row>
    <row r="3098" spans="1:6" ht="38.25" x14ac:dyDescent="0.2">
      <c r="A3098" s="86" t="s">
        <v>18508</v>
      </c>
      <c r="B3098" s="85" t="s">
        <v>18507</v>
      </c>
      <c r="C3098" s="87" t="s">
        <v>151</v>
      </c>
      <c r="D3098" s="84" t="s">
        <v>17488</v>
      </c>
      <c r="E3098" s="86">
        <v>84.48</v>
      </c>
      <c r="F3098" s="85" t="s">
        <v>14567</v>
      </c>
    </row>
    <row r="3099" spans="1:6" ht="38.25" x14ac:dyDescent="0.2">
      <c r="A3099" s="86" t="s">
        <v>18510</v>
      </c>
      <c r="B3099" s="85" t="s">
        <v>18509</v>
      </c>
      <c r="C3099" s="87" t="s">
        <v>151</v>
      </c>
      <c r="D3099" s="84" t="s">
        <v>17488</v>
      </c>
      <c r="E3099" s="86">
        <v>63</v>
      </c>
      <c r="F3099" s="85" t="s">
        <v>14527</v>
      </c>
    </row>
    <row r="3100" spans="1:6" ht="38.25" x14ac:dyDescent="0.2">
      <c r="A3100" s="86" t="s">
        <v>18512</v>
      </c>
      <c r="B3100" s="85" t="s">
        <v>18511</v>
      </c>
      <c r="C3100" s="87" t="s">
        <v>151</v>
      </c>
      <c r="D3100" s="84" t="s">
        <v>17488</v>
      </c>
      <c r="E3100" s="86">
        <v>10.5</v>
      </c>
      <c r="F3100" s="85" t="s">
        <v>15016</v>
      </c>
    </row>
    <row r="3101" spans="1:6" ht="38.25" x14ac:dyDescent="0.2">
      <c r="A3101" s="86" t="s">
        <v>18514</v>
      </c>
      <c r="B3101" s="85" t="s">
        <v>18513</v>
      </c>
      <c r="C3101" s="87" t="s">
        <v>151</v>
      </c>
      <c r="D3101" s="84" t="s">
        <v>17488</v>
      </c>
      <c r="E3101" s="86">
        <v>166.32</v>
      </c>
      <c r="F3101" s="85" t="s">
        <v>14527</v>
      </c>
    </row>
    <row r="3102" spans="1:6" ht="89.25" x14ac:dyDescent="0.2">
      <c r="A3102" s="86" t="s">
        <v>18542</v>
      </c>
      <c r="B3102" s="85" t="s">
        <v>18541</v>
      </c>
      <c r="C3102" s="87" t="s">
        <v>149</v>
      </c>
      <c r="D3102" s="84" t="s">
        <v>17488</v>
      </c>
      <c r="E3102" s="86">
        <v>100</v>
      </c>
      <c r="F3102" s="85" t="s">
        <v>18516</v>
      </c>
    </row>
    <row r="3103" spans="1:6" ht="89.25" x14ac:dyDescent="0.2">
      <c r="A3103" s="86" t="s">
        <v>18544</v>
      </c>
      <c r="B3103" s="85" t="s">
        <v>18543</v>
      </c>
      <c r="C3103" s="87" t="s">
        <v>149</v>
      </c>
      <c r="D3103" s="84" t="s">
        <v>17488</v>
      </c>
      <c r="E3103" s="86">
        <v>96</v>
      </c>
      <c r="F3103" s="85" t="s">
        <v>18516</v>
      </c>
    </row>
    <row r="3104" spans="1:6" ht="89.25" x14ac:dyDescent="0.2">
      <c r="A3104" s="86" t="s">
        <v>18546</v>
      </c>
      <c r="B3104" s="85" t="s">
        <v>18545</v>
      </c>
      <c r="C3104" s="87" t="s">
        <v>149</v>
      </c>
      <c r="D3104" s="84" t="s">
        <v>17488</v>
      </c>
      <c r="E3104" s="86">
        <v>94</v>
      </c>
      <c r="F3104" s="85" t="s">
        <v>18516</v>
      </c>
    </row>
    <row r="3105" spans="1:6" ht="89.25" x14ac:dyDescent="0.2">
      <c r="A3105" s="86" t="s">
        <v>18548</v>
      </c>
      <c r="B3105" s="85" t="s">
        <v>18547</v>
      </c>
      <c r="C3105" s="87" t="s">
        <v>149</v>
      </c>
      <c r="D3105" s="84" t="s">
        <v>17488</v>
      </c>
      <c r="E3105" s="86">
        <v>91</v>
      </c>
      <c r="F3105" s="85" t="s">
        <v>18516</v>
      </c>
    </row>
    <row r="3106" spans="1:6" ht="89.25" x14ac:dyDescent="0.2">
      <c r="A3106" s="86" t="s">
        <v>18550</v>
      </c>
      <c r="B3106" s="85" t="s">
        <v>18549</v>
      </c>
      <c r="C3106" s="87" t="s">
        <v>149</v>
      </c>
      <c r="D3106" s="84" t="s">
        <v>17488</v>
      </c>
      <c r="E3106" s="86">
        <v>88</v>
      </c>
      <c r="F3106" s="85" t="s">
        <v>18516</v>
      </c>
    </row>
    <row r="3107" spans="1:6" ht="25.5" x14ac:dyDescent="0.2">
      <c r="A3107" s="86" t="s">
        <v>18527</v>
      </c>
      <c r="B3107" s="85" t="s">
        <v>18526</v>
      </c>
      <c r="C3107" s="87" t="s">
        <v>151</v>
      </c>
      <c r="D3107" s="84" t="s">
        <v>17488</v>
      </c>
      <c r="E3107" s="86">
        <v>52</v>
      </c>
      <c r="F3107" s="85" t="s">
        <v>14567</v>
      </c>
    </row>
    <row r="3108" spans="1:6" ht="51" x14ac:dyDescent="0.2">
      <c r="A3108" s="86" t="s">
        <v>18529</v>
      </c>
      <c r="B3108" s="85" t="s">
        <v>18528</v>
      </c>
      <c r="C3108" s="87" t="s">
        <v>151</v>
      </c>
      <c r="D3108" s="84" t="s">
        <v>17488</v>
      </c>
      <c r="E3108" s="86">
        <v>8.6</v>
      </c>
      <c r="F3108" s="85" t="s">
        <v>15009</v>
      </c>
    </row>
    <row r="3109" spans="1:6" ht="25.5" x14ac:dyDescent="0.2">
      <c r="A3109" s="86" t="s">
        <v>18531</v>
      </c>
      <c r="B3109" s="85" t="s">
        <v>18530</v>
      </c>
      <c r="C3109" s="87" t="s">
        <v>151</v>
      </c>
      <c r="D3109" s="84" t="s">
        <v>17488</v>
      </c>
      <c r="E3109" s="86">
        <v>137.28</v>
      </c>
      <c r="F3109" s="85" t="s">
        <v>14567</v>
      </c>
    </row>
    <row r="3110" spans="1:6" ht="25.5" x14ac:dyDescent="0.2">
      <c r="A3110" s="86" t="s">
        <v>18533</v>
      </c>
      <c r="B3110" s="85" t="s">
        <v>18532</v>
      </c>
      <c r="C3110" s="87" t="s">
        <v>151</v>
      </c>
      <c r="D3110" s="84" t="s">
        <v>17488</v>
      </c>
      <c r="E3110" s="86">
        <v>63</v>
      </c>
      <c r="F3110" s="85" t="s">
        <v>14527</v>
      </c>
    </row>
    <row r="3111" spans="1:6" ht="38.25" x14ac:dyDescent="0.2">
      <c r="A3111" s="86" t="s">
        <v>18535</v>
      </c>
      <c r="B3111" s="85" t="s">
        <v>18534</v>
      </c>
      <c r="C3111" s="87" t="s">
        <v>151</v>
      </c>
      <c r="D3111" s="84" t="s">
        <v>17488</v>
      </c>
      <c r="E3111" s="86">
        <v>10.5</v>
      </c>
      <c r="F3111" s="85" t="s">
        <v>15016</v>
      </c>
    </row>
    <row r="3112" spans="1:6" ht="25.5" x14ac:dyDescent="0.2">
      <c r="A3112" s="86" t="s">
        <v>18537</v>
      </c>
      <c r="B3112" s="85" t="s">
        <v>18536</v>
      </c>
      <c r="C3112" s="87" t="s">
        <v>151</v>
      </c>
      <c r="D3112" s="84" t="s">
        <v>17488</v>
      </c>
      <c r="E3112" s="86">
        <v>166.32</v>
      </c>
      <c r="F3112" s="85" t="s">
        <v>14527</v>
      </c>
    </row>
    <row r="3113" spans="1:6" ht="76.5" x14ac:dyDescent="0.2">
      <c r="A3113" s="86" t="s">
        <v>18553</v>
      </c>
      <c r="B3113" s="85" t="s">
        <v>18551</v>
      </c>
      <c r="C3113" s="87" t="s">
        <v>149</v>
      </c>
      <c r="D3113" s="84" t="s">
        <v>17488</v>
      </c>
      <c r="E3113" s="86">
        <v>900</v>
      </c>
      <c r="F3113" s="85" t="s">
        <v>18552</v>
      </c>
    </row>
    <row r="3114" spans="1:6" ht="63.75" x14ac:dyDescent="0.2">
      <c r="A3114" s="86" t="s">
        <v>18555</v>
      </c>
      <c r="B3114" s="85" t="s">
        <v>18554</v>
      </c>
      <c r="C3114" s="87" t="s">
        <v>151</v>
      </c>
      <c r="D3114" s="84" t="s">
        <v>17488</v>
      </c>
      <c r="E3114" s="86">
        <v>189</v>
      </c>
      <c r="F3114" s="85" t="s">
        <v>14577</v>
      </c>
    </row>
    <row r="3115" spans="1:6" ht="63.75" x14ac:dyDescent="0.2">
      <c r="A3115" s="86" t="s">
        <v>18557</v>
      </c>
      <c r="B3115" s="85" t="s">
        <v>18556</v>
      </c>
      <c r="C3115" s="87" t="s">
        <v>151</v>
      </c>
      <c r="D3115" s="84" t="s">
        <v>17488</v>
      </c>
      <c r="E3115" s="86">
        <v>498.96</v>
      </c>
      <c r="F3115" s="85" t="s">
        <v>14577</v>
      </c>
    </row>
    <row r="3116" spans="1:6" ht="51" x14ac:dyDescent="0.2">
      <c r="A3116" s="86" t="s">
        <v>18559</v>
      </c>
      <c r="B3116" s="85" t="s">
        <v>18558</v>
      </c>
      <c r="C3116" s="87" t="s">
        <v>151</v>
      </c>
      <c r="D3116" s="84" t="s">
        <v>17488</v>
      </c>
      <c r="E3116" s="86">
        <v>375</v>
      </c>
      <c r="F3116" s="85" t="s">
        <v>14522</v>
      </c>
    </row>
    <row r="3117" spans="1:6" ht="51" x14ac:dyDescent="0.2">
      <c r="A3117" s="86" t="s">
        <v>18561</v>
      </c>
      <c r="B3117" s="85" t="s">
        <v>18560</v>
      </c>
      <c r="C3117" s="87" t="s">
        <v>151</v>
      </c>
      <c r="D3117" s="84" t="s">
        <v>17488</v>
      </c>
      <c r="E3117" s="86">
        <v>990</v>
      </c>
      <c r="F3117" s="85" t="s">
        <v>14522</v>
      </c>
    </row>
    <row r="3118" spans="1:6" ht="38.25" x14ac:dyDescent="0.2">
      <c r="A3118" s="86" t="s">
        <v>18564</v>
      </c>
      <c r="B3118" s="85" t="s">
        <v>18562</v>
      </c>
      <c r="C3118" s="87" t="s">
        <v>149</v>
      </c>
      <c r="D3118" s="84" t="s">
        <v>17488</v>
      </c>
      <c r="E3118" s="86">
        <v>1500</v>
      </c>
      <c r="F3118" s="85" t="s">
        <v>18563</v>
      </c>
    </row>
    <row r="3119" spans="1:6" ht="38.25" x14ac:dyDescent="0.2">
      <c r="A3119" s="86" t="s">
        <v>18566</v>
      </c>
      <c r="B3119" s="85" t="s">
        <v>18565</v>
      </c>
      <c r="C3119" s="87" t="s">
        <v>149</v>
      </c>
      <c r="D3119" s="84" t="s">
        <v>17488</v>
      </c>
      <c r="E3119" s="86">
        <v>1440</v>
      </c>
      <c r="F3119" s="85" t="s">
        <v>18563</v>
      </c>
    </row>
    <row r="3120" spans="1:6" ht="38.25" x14ac:dyDescent="0.2">
      <c r="A3120" s="86" t="s">
        <v>18568</v>
      </c>
      <c r="B3120" s="85" t="s">
        <v>18567</v>
      </c>
      <c r="C3120" s="87" t="s">
        <v>149</v>
      </c>
      <c r="D3120" s="84" t="s">
        <v>17488</v>
      </c>
      <c r="E3120" s="86">
        <v>1410</v>
      </c>
      <c r="F3120" s="85" t="s">
        <v>18563</v>
      </c>
    </row>
    <row r="3121" spans="1:6" ht="38.25" x14ac:dyDescent="0.2">
      <c r="A3121" s="86" t="s">
        <v>18570</v>
      </c>
      <c r="B3121" s="85" t="s">
        <v>18569</v>
      </c>
      <c r="C3121" s="87" t="s">
        <v>149</v>
      </c>
      <c r="D3121" s="84" t="s">
        <v>17488</v>
      </c>
      <c r="E3121" s="86">
        <v>1365</v>
      </c>
      <c r="F3121" s="85" t="s">
        <v>18563</v>
      </c>
    </row>
    <row r="3122" spans="1:6" ht="38.25" x14ac:dyDescent="0.2">
      <c r="A3122" s="86" t="s">
        <v>18572</v>
      </c>
      <c r="B3122" s="85" t="s">
        <v>18571</v>
      </c>
      <c r="C3122" s="87" t="s">
        <v>149</v>
      </c>
      <c r="D3122" s="84" t="s">
        <v>17488</v>
      </c>
      <c r="E3122" s="86">
        <v>1320</v>
      </c>
      <c r="F3122" s="85" t="s">
        <v>18563</v>
      </c>
    </row>
    <row r="3123" spans="1:6" ht="25.5" x14ac:dyDescent="0.2">
      <c r="A3123" s="86" t="s">
        <v>18574</v>
      </c>
      <c r="B3123" s="85" t="s">
        <v>18573</v>
      </c>
      <c r="C3123" s="87" t="s">
        <v>151</v>
      </c>
      <c r="D3123" s="84" t="s">
        <v>17488</v>
      </c>
      <c r="E3123" s="86">
        <v>315</v>
      </c>
      <c r="F3123" s="85" t="s">
        <v>14567</v>
      </c>
    </row>
    <row r="3124" spans="1:6" ht="25.5" x14ac:dyDescent="0.2">
      <c r="A3124" s="86" t="s">
        <v>18576</v>
      </c>
      <c r="B3124" s="85" t="s">
        <v>18575</v>
      </c>
      <c r="C3124" s="87" t="s">
        <v>151</v>
      </c>
      <c r="D3124" s="84" t="s">
        <v>17488</v>
      </c>
      <c r="E3124" s="86">
        <v>831.6</v>
      </c>
      <c r="F3124" s="85" t="s">
        <v>14567</v>
      </c>
    </row>
    <row r="3125" spans="1:6" ht="25.5" x14ac:dyDescent="0.2">
      <c r="A3125" s="86" t="s">
        <v>18578</v>
      </c>
      <c r="B3125" s="85" t="s">
        <v>18577</v>
      </c>
      <c r="C3125" s="87" t="s">
        <v>151</v>
      </c>
      <c r="D3125" s="84" t="s">
        <v>17488</v>
      </c>
      <c r="E3125" s="86">
        <v>375</v>
      </c>
      <c r="F3125" s="85" t="s">
        <v>14527</v>
      </c>
    </row>
    <row r="3126" spans="1:6" ht="25.5" x14ac:dyDescent="0.2">
      <c r="A3126" s="86" t="s">
        <v>18580</v>
      </c>
      <c r="B3126" s="85" t="s">
        <v>18579</v>
      </c>
      <c r="C3126" s="87" t="s">
        <v>151</v>
      </c>
      <c r="D3126" s="84" t="s">
        <v>17488</v>
      </c>
      <c r="E3126" s="86">
        <v>990</v>
      </c>
      <c r="F3126" s="85" t="s">
        <v>14527</v>
      </c>
    </row>
    <row r="3127" spans="1:6" ht="76.5" x14ac:dyDescent="0.2">
      <c r="A3127" s="86" t="s">
        <v>18583</v>
      </c>
      <c r="B3127" s="85" t="s">
        <v>18581</v>
      </c>
      <c r="C3127" s="87" t="s">
        <v>149</v>
      </c>
      <c r="D3127" s="84" t="s">
        <v>17488</v>
      </c>
      <c r="E3127" s="86">
        <v>9000</v>
      </c>
      <c r="F3127" s="85" t="s">
        <v>18582</v>
      </c>
    </row>
    <row r="3128" spans="1:6" ht="63.75" x14ac:dyDescent="0.2">
      <c r="A3128" s="86" t="s">
        <v>18585</v>
      </c>
      <c r="B3128" s="85" t="s">
        <v>18584</v>
      </c>
      <c r="C3128" s="87" t="s">
        <v>151</v>
      </c>
      <c r="D3128" s="84" t="s">
        <v>17488</v>
      </c>
      <c r="E3128" s="86">
        <v>1890</v>
      </c>
      <c r="F3128" s="85" t="s">
        <v>14577</v>
      </c>
    </row>
    <row r="3129" spans="1:6" ht="63.75" x14ac:dyDescent="0.2">
      <c r="A3129" s="86" t="s">
        <v>18587</v>
      </c>
      <c r="B3129" s="85" t="s">
        <v>18586</v>
      </c>
      <c r="C3129" s="87" t="s">
        <v>151</v>
      </c>
      <c r="D3129" s="84" t="s">
        <v>17488</v>
      </c>
      <c r="E3129" s="86">
        <v>4989.6000000000004</v>
      </c>
      <c r="F3129" s="85" t="s">
        <v>14577</v>
      </c>
    </row>
    <row r="3130" spans="1:6" ht="51" x14ac:dyDescent="0.2">
      <c r="A3130" s="86" t="s">
        <v>18589</v>
      </c>
      <c r="B3130" s="85" t="s">
        <v>18588</v>
      </c>
      <c r="C3130" s="87" t="s">
        <v>151</v>
      </c>
      <c r="D3130" s="84" t="s">
        <v>17488</v>
      </c>
      <c r="E3130" s="86">
        <v>3750</v>
      </c>
      <c r="F3130" s="85" t="s">
        <v>14522</v>
      </c>
    </row>
    <row r="3131" spans="1:6" ht="51" x14ac:dyDescent="0.2">
      <c r="A3131" s="86" t="s">
        <v>18591</v>
      </c>
      <c r="B3131" s="85" t="s">
        <v>18590</v>
      </c>
      <c r="C3131" s="87" t="s">
        <v>151</v>
      </c>
      <c r="D3131" s="84" t="s">
        <v>17488</v>
      </c>
      <c r="E3131" s="86">
        <v>9900</v>
      </c>
      <c r="F3131" s="85" t="s">
        <v>14522</v>
      </c>
    </row>
    <row r="3132" spans="1:6" ht="38.25" x14ac:dyDescent="0.2">
      <c r="A3132" s="86" t="s">
        <v>18594</v>
      </c>
      <c r="B3132" s="85" t="s">
        <v>18592</v>
      </c>
      <c r="C3132" s="87" t="s">
        <v>149</v>
      </c>
      <c r="D3132" s="84" t="s">
        <v>17488</v>
      </c>
      <c r="E3132" s="86">
        <v>15000</v>
      </c>
      <c r="F3132" s="85" t="s">
        <v>18593</v>
      </c>
    </row>
    <row r="3133" spans="1:6" ht="38.25" x14ac:dyDescent="0.2">
      <c r="A3133" s="86" t="s">
        <v>18596</v>
      </c>
      <c r="B3133" s="85" t="s">
        <v>18595</v>
      </c>
      <c r="C3133" s="87" t="s">
        <v>149</v>
      </c>
      <c r="D3133" s="84" t="s">
        <v>17488</v>
      </c>
      <c r="E3133" s="86">
        <v>14400</v>
      </c>
      <c r="F3133" s="85" t="s">
        <v>18593</v>
      </c>
    </row>
    <row r="3134" spans="1:6" ht="38.25" x14ac:dyDescent="0.2">
      <c r="A3134" s="86" t="s">
        <v>18598</v>
      </c>
      <c r="B3134" s="85" t="s">
        <v>18597</v>
      </c>
      <c r="C3134" s="87" t="s">
        <v>149</v>
      </c>
      <c r="D3134" s="84" t="s">
        <v>17488</v>
      </c>
      <c r="E3134" s="86">
        <v>14100</v>
      </c>
      <c r="F3134" s="85" t="s">
        <v>18593</v>
      </c>
    </row>
    <row r="3135" spans="1:6" ht="38.25" x14ac:dyDescent="0.2">
      <c r="A3135" s="86" t="s">
        <v>18600</v>
      </c>
      <c r="B3135" s="85" t="s">
        <v>18599</v>
      </c>
      <c r="C3135" s="87" t="s">
        <v>149</v>
      </c>
      <c r="D3135" s="84" t="s">
        <v>17488</v>
      </c>
      <c r="E3135" s="86">
        <v>13650</v>
      </c>
      <c r="F3135" s="85" t="s">
        <v>18593</v>
      </c>
    </row>
    <row r="3136" spans="1:6" ht="38.25" x14ac:dyDescent="0.2">
      <c r="A3136" s="86" t="s">
        <v>18602</v>
      </c>
      <c r="B3136" s="85" t="s">
        <v>18601</v>
      </c>
      <c r="C3136" s="87" t="s">
        <v>149</v>
      </c>
      <c r="D3136" s="84" t="s">
        <v>17488</v>
      </c>
      <c r="E3136" s="86">
        <v>13200</v>
      </c>
      <c r="F3136" s="85" t="s">
        <v>18593</v>
      </c>
    </row>
    <row r="3137" spans="1:6" ht="25.5" x14ac:dyDescent="0.2">
      <c r="A3137" s="86" t="s">
        <v>18604</v>
      </c>
      <c r="B3137" s="85" t="s">
        <v>18603</v>
      </c>
      <c r="C3137" s="87" t="s">
        <v>151</v>
      </c>
      <c r="D3137" s="84" t="s">
        <v>17488</v>
      </c>
      <c r="E3137" s="86">
        <v>3150</v>
      </c>
      <c r="F3137" s="85" t="s">
        <v>14567</v>
      </c>
    </row>
    <row r="3138" spans="1:6" ht="25.5" x14ac:dyDescent="0.2">
      <c r="A3138" s="86" t="s">
        <v>18606</v>
      </c>
      <c r="B3138" s="85" t="s">
        <v>18605</v>
      </c>
      <c r="C3138" s="87" t="s">
        <v>151</v>
      </c>
      <c r="D3138" s="84" t="s">
        <v>17488</v>
      </c>
      <c r="E3138" s="86">
        <v>8316</v>
      </c>
      <c r="F3138" s="85" t="s">
        <v>14567</v>
      </c>
    </row>
    <row r="3139" spans="1:6" ht="25.5" x14ac:dyDescent="0.2">
      <c r="A3139" s="86" t="s">
        <v>18608</v>
      </c>
      <c r="B3139" s="85" t="s">
        <v>18607</v>
      </c>
      <c r="C3139" s="87" t="s">
        <v>151</v>
      </c>
      <c r="D3139" s="84" t="s">
        <v>17488</v>
      </c>
      <c r="E3139" s="86">
        <v>3750</v>
      </c>
      <c r="F3139" s="85" t="s">
        <v>14527</v>
      </c>
    </row>
    <row r="3140" spans="1:6" ht="25.5" x14ac:dyDescent="0.2">
      <c r="A3140" s="86" t="s">
        <v>18610</v>
      </c>
      <c r="B3140" s="85" t="s">
        <v>18609</v>
      </c>
      <c r="C3140" s="87" t="s">
        <v>151</v>
      </c>
      <c r="D3140" s="84" t="s">
        <v>17488</v>
      </c>
      <c r="E3140" s="86">
        <v>9900</v>
      </c>
      <c r="F3140" s="85" t="s">
        <v>14527</v>
      </c>
    </row>
    <row r="3141" spans="1:6" ht="140.25" x14ac:dyDescent="0.2">
      <c r="A3141" s="86" t="s">
        <v>18612</v>
      </c>
      <c r="B3141" s="85" t="s">
        <v>18611</v>
      </c>
      <c r="C3141" s="87" t="s">
        <v>149</v>
      </c>
      <c r="D3141" s="84" t="s">
        <v>17488</v>
      </c>
      <c r="E3141" s="86">
        <v>2805</v>
      </c>
      <c r="F3141" s="85" t="s">
        <v>17758</v>
      </c>
    </row>
    <row r="3142" spans="1:6" ht="38.25" x14ac:dyDescent="0.2">
      <c r="A3142" s="86" t="s">
        <v>17761</v>
      </c>
      <c r="B3142" s="85" t="s">
        <v>17760</v>
      </c>
      <c r="C3142" s="87" t="s">
        <v>151</v>
      </c>
      <c r="D3142" s="84" t="s">
        <v>17488</v>
      </c>
      <c r="E3142" s="86">
        <v>725</v>
      </c>
      <c r="F3142" s="85" t="s">
        <v>14567</v>
      </c>
    </row>
    <row r="3143" spans="1:6" ht="51" x14ac:dyDescent="0.2">
      <c r="A3143" s="86" t="s">
        <v>17763</v>
      </c>
      <c r="B3143" s="85" t="s">
        <v>17762</v>
      </c>
      <c r="C3143" s="87" t="s">
        <v>151</v>
      </c>
      <c r="D3143" s="84" t="s">
        <v>17488</v>
      </c>
      <c r="E3143" s="86">
        <v>120.84</v>
      </c>
      <c r="F3143" s="85" t="s">
        <v>15009</v>
      </c>
    </row>
    <row r="3144" spans="1:6" ht="38.25" x14ac:dyDescent="0.2">
      <c r="A3144" s="86" t="s">
        <v>17765</v>
      </c>
      <c r="B3144" s="85" t="s">
        <v>17764</v>
      </c>
      <c r="C3144" s="87" t="s">
        <v>151</v>
      </c>
      <c r="D3144" s="84" t="s">
        <v>17488</v>
      </c>
      <c r="E3144" s="86">
        <v>1914</v>
      </c>
      <c r="F3144" s="85" t="s">
        <v>14567</v>
      </c>
    </row>
    <row r="3145" spans="1:6" ht="38.25" x14ac:dyDescent="0.2">
      <c r="A3145" s="86" t="s">
        <v>17767</v>
      </c>
      <c r="B3145" s="85" t="s">
        <v>17766</v>
      </c>
      <c r="C3145" s="87" t="s">
        <v>151</v>
      </c>
      <c r="D3145" s="84" t="s">
        <v>17488</v>
      </c>
      <c r="E3145" s="86">
        <v>1438</v>
      </c>
      <c r="F3145" s="85" t="s">
        <v>14527</v>
      </c>
    </row>
    <row r="3146" spans="1:6" ht="38.25" x14ac:dyDescent="0.2">
      <c r="A3146" s="86" t="s">
        <v>17769</v>
      </c>
      <c r="B3146" s="85" t="s">
        <v>17768</v>
      </c>
      <c r="C3146" s="87" t="s">
        <v>151</v>
      </c>
      <c r="D3146" s="84" t="s">
        <v>17488</v>
      </c>
      <c r="E3146" s="86">
        <v>239.66</v>
      </c>
      <c r="F3146" s="85" t="s">
        <v>15016</v>
      </c>
    </row>
    <row r="3147" spans="1:6" ht="38.25" x14ac:dyDescent="0.2">
      <c r="A3147" s="86" t="s">
        <v>17771</v>
      </c>
      <c r="B3147" s="85" t="s">
        <v>17770</v>
      </c>
      <c r="C3147" s="87" t="s">
        <v>151</v>
      </c>
      <c r="D3147" s="84" t="s">
        <v>17488</v>
      </c>
      <c r="E3147" s="86">
        <v>3796.32</v>
      </c>
      <c r="F3147" s="85" t="s">
        <v>14527</v>
      </c>
    </row>
    <row r="3148" spans="1:6" ht="102" x14ac:dyDescent="0.2">
      <c r="A3148" s="86" t="s">
        <v>18614</v>
      </c>
      <c r="B3148" s="85" t="s">
        <v>18613</v>
      </c>
      <c r="C3148" s="87" t="s">
        <v>149</v>
      </c>
      <c r="D3148" s="84" t="s">
        <v>17488</v>
      </c>
      <c r="E3148" s="86">
        <v>4675</v>
      </c>
      <c r="F3148" s="85" t="s">
        <v>17773</v>
      </c>
    </row>
    <row r="3149" spans="1:6" ht="102" x14ac:dyDescent="0.2">
      <c r="A3149" s="86" t="s">
        <v>18616</v>
      </c>
      <c r="B3149" s="85" t="s">
        <v>18615</v>
      </c>
      <c r="C3149" s="87" t="s">
        <v>149</v>
      </c>
      <c r="D3149" s="84" t="s">
        <v>17488</v>
      </c>
      <c r="E3149" s="86">
        <v>4488</v>
      </c>
      <c r="F3149" s="85" t="s">
        <v>17773</v>
      </c>
    </row>
    <row r="3150" spans="1:6" ht="102" x14ac:dyDescent="0.2">
      <c r="A3150" s="86" t="s">
        <v>18618</v>
      </c>
      <c r="B3150" s="85" t="s">
        <v>18617</v>
      </c>
      <c r="C3150" s="87" t="s">
        <v>149</v>
      </c>
      <c r="D3150" s="84" t="s">
        <v>17488</v>
      </c>
      <c r="E3150" s="86">
        <v>4394.5</v>
      </c>
      <c r="F3150" s="85" t="s">
        <v>17773</v>
      </c>
    </row>
    <row r="3151" spans="1:6" ht="102" x14ac:dyDescent="0.2">
      <c r="A3151" s="86" t="s">
        <v>18620</v>
      </c>
      <c r="B3151" s="85" t="s">
        <v>18619</v>
      </c>
      <c r="C3151" s="87" t="s">
        <v>149</v>
      </c>
      <c r="D3151" s="84" t="s">
        <v>17488</v>
      </c>
      <c r="E3151" s="86">
        <v>4254.25</v>
      </c>
      <c r="F3151" s="85" t="s">
        <v>17773</v>
      </c>
    </row>
    <row r="3152" spans="1:6" ht="102" x14ac:dyDescent="0.2">
      <c r="A3152" s="86" t="s">
        <v>18622</v>
      </c>
      <c r="B3152" s="85" t="s">
        <v>18621</v>
      </c>
      <c r="C3152" s="87" t="s">
        <v>149</v>
      </c>
      <c r="D3152" s="84" t="s">
        <v>17488</v>
      </c>
      <c r="E3152" s="86">
        <v>4114</v>
      </c>
      <c r="F3152" s="85" t="s">
        <v>17773</v>
      </c>
    </row>
    <row r="3153" spans="1:6" ht="38.25" x14ac:dyDescent="0.2">
      <c r="A3153" s="86" t="s">
        <v>17784</v>
      </c>
      <c r="B3153" s="85" t="s">
        <v>17783</v>
      </c>
      <c r="C3153" s="87" t="s">
        <v>151</v>
      </c>
      <c r="D3153" s="84" t="s">
        <v>17488</v>
      </c>
      <c r="E3153" s="86">
        <v>1208</v>
      </c>
      <c r="F3153" s="85" t="s">
        <v>14567</v>
      </c>
    </row>
    <row r="3154" spans="1:6" ht="51" x14ac:dyDescent="0.2">
      <c r="A3154" s="86" t="s">
        <v>17786</v>
      </c>
      <c r="B3154" s="85" t="s">
        <v>17785</v>
      </c>
      <c r="C3154" s="87" t="s">
        <v>151</v>
      </c>
      <c r="D3154" s="84" t="s">
        <v>17488</v>
      </c>
      <c r="E3154" s="86">
        <v>201.34</v>
      </c>
      <c r="F3154" s="85" t="s">
        <v>15009</v>
      </c>
    </row>
    <row r="3155" spans="1:6" ht="38.25" x14ac:dyDescent="0.2">
      <c r="A3155" s="86" t="s">
        <v>17788</v>
      </c>
      <c r="B3155" s="85" t="s">
        <v>17787</v>
      </c>
      <c r="C3155" s="87" t="s">
        <v>151</v>
      </c>
      <c r="D3155" s="84" t="s">
        <v>17488</v>
      </c>
      <c r="E3155" s="86">
        <v>3189.12</v>
      </c>
      <c r="F3155" s="85" t="s">
        <v>14567</v>
      </c>
    </row>
    <row r="3156" spans="1:6" ht="38.25" x14ac:dyDescent="0.2">
      <c r="A3156" s="86" t="s">
        <v>17790</v>
      </c>
      <c r="B3156" s="85" t="s">
        <v>17789</v>
      </c>
      <c r="C3156" s="87" t="s">
        <v>151</v>
      </c>
      <c r="D3156" s="84" t="s">
        <v>17488</v>
      </c>
      <c r="E3156" s="86">
        <v>1438</v>
      </c>
      <c r="F3156" s="85" t="s">
        <v>14527</v>
      </c>
    </row>
    <row r="3157" spans="1:6" ht="38.25" x14ac:dyDescent="0.2">
      <c r="A3157" s="86" t="s">
        <v>17792</v>
      </c>
      <c r="B3157" s="85" t="s">
        <v>17791</v>
      </c>
      <c r="C3157" s="87" t="s">
        <v>151</v>
      </c>
      <c r="D3157" s="84" t="s">
        <v>17488</v>
      </c>
      <c r="E3157" s="86">
        <v>239.66</v>
      </c>
      <c r="F3157" s="85" t="s">
        <v>15016</v>
      </c>
    </row>
    <row r="3158" spans="1:6" ht="38.25" x14ac:dyDescent="0.2">
      <c r="A3158" s="86" t="s">
        <v>17794</v>
      </c>
      <c r="B3158" s="85" t="s">
        <v>17793</v>
      </c>
      <c r="C3158" s="87" t="s">
        <v>151</v>
      </c>
      <c r="D3158" s="84" t="s">
        <v>17488</v>
      </c>
      <c r="E3158" s="86">
        <v>3796.32</v>
      </c>
      <c r="F3158" s="85" t="s">
        <v>14527</v>
      </c>
    </row>
    <row r="3159" spans="1:6" ht="140.25" x14ac:dyDescent="0.2">
      <c r="A3159" s="86" t="s">
        <v>18624</v>
      </c>
      <c r="B3159" s="85" t="s">
        <v>18623</v>
      </c>
      <c r="C3159" s="87" t="s">
        <v>149</v>
      </c>
      <c r="D3159" s="84" t="s">
        <v>17488</v>
      </c>
      <c r="E3159" s="86">
        <v>28050</v>
      </c>
      <c r="F3159" s="85" t="s">
        <v>17582</v>
      </c>
    </row>
    <row r="3160" spans="1:6" ht="38.25" x14ac:dyDescent="0.2">
      <c r="A3160" s="86" t="s">
        <v>17585</v>
      </c>
      <c r="B3160" s="85" t="s">
        <v>17584</v>
      </c>
      <c r="C3160" s="87" t="s">
        <v>151</v>
      </c>
      <c r="D3160" s="84" t="s">
        <v>17488</v>
      </c>
      <c r="E3160" s="86">
        <v>7245</v>
      </c>
      <c r="F3160" s="85" t="s">
        <v>14567</v>
      </c>
    </row>
    <row r="3161" spans="1:6" ht="51" x14ac:dyDescent="0.2">
      <c r="A3161" s="86" t="s">
        <v>17587</v>
      </c>
      <c r="B3161" s="85" t="s">
        <v>17586</v>
      </c>
      <c r="C3161" s="87" t="s">
        <v>151</v>
      </c>
      <c r="D3161" s="84" t="s">
        <v>17488</v>
      </c>
      <c r="E3161" s="86">
        <v>1207.5</v>
      </c>
      <c r="F3161" s="85" t="s">
        <v>15009</v>
      </c>
    </row>
    <row r="3162" spans="1:6" ht="38.25" x14ac:dyDescent="0.2">
      <c r="A3162" s="86" t="s">
        <v>17589</v>
      </c>
      <c r="B3162" s="85" t="s">
        <v>17588</v>
      </c>
      <c r="C3162" s="87" t="s">
        <v>151</v>
      </c>
      <c r="D3162" s="84" t="s">
        <v>17488</v>
      </c>
      <c r="E3162" s="86">
        <v>19126.8</v>
      </c>
      <c r="F3162" s="85" t="s">
        <v>14567</v>
      </c>
    </row>
    <row r="3163" spans="1:6" ht="38.25" x14ac:dyDescent="0.2">
      <c r="A3163" s="86" t="s">
        <v>17591</v>
      </c>
      <c r="B3163" s="85" t="s">
        <v>17590</v>
      </c>
      <c r="C3163" s="87" t="s">
        <v>151</v>
      </c>
      <c r="D3163" s="84" t="s">
        <v>17488</v>
      </c>
      <c r="E3163" s="86">
        <v>14375</v>
      </c>
      <c r="F3163" s="85" t="s">
        <v>14527</v>
      </c>
    </row>
    <row r="3164" spans="1:6" ht="38.25" x14ac:dyDescent="0.2">
      <c r="A3164" s="86" t="s">
        <v>17593</v>
      </c>
      <c r="B3164" s="85" t="s">
        <v>17592</v>
      </c>
      <c r="C3164" s="87" t="s">
        <v>151</v>
      </c>
      <c r="D3164" s="84" t="s">
        <v>17488</v>
      </c>
      <c r="E3164" s="86">
        <v>2395.84</v>
      </c>
      <c r="F3164" s="85" t="s">
        <v>15016</v>
      </c>
    </row>
    <row r="3165" spans="1:6" ht="38.25" x14ac:dyDescent="0.2">
      <c r="A3165" s="86" t="s">
        <v>17595</v>
      </c>
      <c r="B3165" s="85" t="s">
        <v>17594</v>
      </c>
      <c r="C3165" s="87" t="s">
        <v>151</v>
      </c>
      <c r="D3165" s="84" t="s">
        <v>17488</v>
      </c>
      <c r="E3165" s="86">
        <v>37950</v>
      </c>
      <c r="F3165" s="85" t="s">
        <v>14527</v>
      </c>
    </row>
    <row r="3166" spans="1:6" ht="102" x14ac:dyDescent="0.2">
      <c r="A3166" s="86" t="s">
        <v>18626</v>
      </c>
      <c r="B3166" s="85" t="s">
        <v>18625</v>
      </c>
      <c r="C3166" s="87" t="s">
        <v>149</v>
      </c>
      <c r="D3166" s="84" t="s">
        <v>17488</v>
      </c>
      <c r="E3166" s="86">
        <v>46750</v>
      </c>
      <c r="F3166" s="85" t="s">
        <v>17597</v>
      </c>
    </row>
    <row r="3167" spans="1:6" ht="102" x14ac:dyDescent="0.2">
      <c r="A3167" s="86" t="s">
        <v>18628</v>
      </c>
      <c r="B3167" s="85" t="s">
        <v>18627</v>
      </c>
      <c r="C3167" s="87" t="s">
        <v>149</v>
      </c>
      <c r="D3167" s="84" t="s">
        <v>17488</v>
      </c>
      <c r="E3167" s="86">
        <v>44880</v>
      </c>
      <c r="F3167" s="85" t="s">
        <v>17597</v>
      </c>
    </row>
    <row r="3168" spans="1:6" ht="102" x14ac:dyDescent="0.2">
      <c r="A3168" s="86" t="s">
        <v>18630</v>
      </c>
      <c r="B3168" s="85" t="s">
        <v>18629</v>
      </c>
      <c r="C3168" s="87" t="s">
        <v>149</v>
      </c>
      <c r="D3168" s="84" t="s">
        <v>17488</v>
      </c>
      <c r="E3168" s="86">
        <v>43945</v>
      </c>
      <c r="F3168" s="85" t="s">
        <v>17597</v>
      </c>
    </row>
    <row r="3169" spans="1:6" ht="102" x14ac:dyDescent="0.2">
      <c r="A3169" s="86" t="s">
        <v>18632</v>
      </c>
      <c r="B3169" s="85" t="s">
        <v>18631</v>
      </c>
      <c r="C3169" s="87" t="s">
        <v>149</v>
      </c>
      <c r="D3169" s="84" t="s">
        <v>17488</v>
      </c>
      <c r="E3169" s="86">
        <v>42542.5</v>
      </c>
      <c r="F3169" s="85" t="s">
        <v>17597</v>
      </c>
    </row>
    <row r="3170" spans="1:6" ht="102" x14ac:dyDescent="0.2">
      <c r="A3170" s="86" t="s">
        <v>18634</v>
      </c>
      <c r="B3170" s="85" t="s">
        <v>18633</v>
      </c>
      <c r="C3170" s="87" t="s">
        <v>149</v>
      </c>
      <c r="D3170" s="84" t="s">
        <v>17488</v>
      </c>
      <c r="E3170" s="86">
        <v>41140</v>
      </c>
      <c r="F3170" s="85" t="s">
        <v>17597</v>
      </c>
    </row>
    <row r="3171" spans="1:6" ht="38.25" x14ac:dyDescent="0.2">
      <c r="A3171" s="86" t="s">
        <v>17608</v>
      </c>
      <c r="B3171" s="85" t="s">
        <v>17607</v>
      </c>
      <c r="C3171" s="87" t="s">
        <v>151</v>
      </c>
      <c r="D3171" s="84" t="s">
        <v>17488</v>
      </c>
      <c r="E3171" s="86">
        <v>12075</v>
      </c>
      <c r="F3171" s="85" t="s">
        <v>14567</v>
      </c>
    </row>
    <row r="3172" spans="1:6" ht="51" x14ac:dyDescent="0.2">
      <c r="A3172" s="86" t="s">
        <v>17610</v>
      </c>
      <c r="B3172" s="85" t="s">
        <v>17609</v>
      </c>
      <c r="C3172" s="87" t="s">
        <v>151</v>
      </c>
      <c r="D3172" s="84" t="s">
        <v>17488</v>
      </c>
      <c r="E3172" s="86">
        <v>2012.5</v>
      </c>
      <c r="F3172" s="85" t="s">
        <v>15009</v>
      </c>
    </row>
    <row r="3173" spans="1:6" ht="38.25" x14ac:dyDescent="0.2">
      <c r="A3173" s="86" t="s">
        <v>17612</v>
      </c>
      <c r="B3173" s="85" t="s">
        <v>17611</v>
      </c>
      <c r="C3173" s="87" t="s">
        <v>151</v>
      </c>
      <c r="D3173" s="84" t="s">
        <v>17488</v>
      </c>
      <c r="E3173" s="86">
        <v>31878</v>
      </c>
      <c r="F3173" s="85" t="s">
        <v>14567</v>
      </c>
    </row>
    <row r="3174" spans="1:6" ht="38.25" x14ac:dyDescent="0.2">
      <c r="A3174" s="86" t="s">
        <v>17614</v>
      </c>
      <c r="B3174" s="85" t="s">
        <v>17613</v>
      </c>
      <c r="C3174" s="87" t="s">
        <v>151</v>
      </c>
      <c r="D3174" s="84" t="s">
        <v>17488</v>
      </c>
      <c r="E3174" s="86">
        <v>14375</v>
      </c>
      <c r="F3174" s="85" t="s">
        <v>14527</v>
      </c>
    </row>
    <row r="3175" spans="1:6" ht="38.25" x14ac:dyDescent="0.2">
      <c r="A3175" s="86" t="s">
        <v>17616</v>
      </c>
      <c r="B3175" s="85" t="s">
        <v>17615</v>
      </c>
      <c r="C3175" s="87" t="s">
        <v>151</v>
      </c>
      <c r="D3175" s="84" t="s">
        <v>17488</v>
      </c>
      <c r="E3175" s="86">
        <v>2395.84</v>
      </c>
      <c r="F3175" s="85" t="s">
        <v>15016</v>
      </c>
    </row>
    <row r="3176" spans="1:6" ht="38.25" x14ac:dyDescent="0.2">
      <c r="A3176" s="86" t="s">
        <v>17618</v>
      </c>
      <c r="B3176" s="85" t="s">
        <v>17617</v>
      </c>
      <c r="C3176" s="87" t="s">
        <v>151</v>
      </c>
      <c r="D3176" s="84" t="s">
        <v>17488</v>
      </c>
      <c r="E3176" s="86">
        <v>37950</v>
      </c>
      <c r="F3176" s="85" t="s">
        <v>14527</v>
      </c>
    </row>
    <row r="3177" spans="1:6" ht="114.75" x14ac:dyDescent="0.2">
      <c r="A3177" s="86" t="s">
        <v>18637</v>
      </c>
      <c r="B3177" s="85" t="s">
        <v>18635</v>
      </c>
      <c r="C3177" s="87" t="s">
        <v>149</v>
      </c>
      <c r="D3177" s="84" t="s">
        <v>17488</v>
      </c>
      <c r="E3177" s="86">
        <v>1650</v>
      </c>
      <c r="F3177" s="85" t="s">
        <v>18636</v>
      </c>
    </row>
    <row r="3178" spans="1:6" ht="38.25" x14ac:dyDescent="0.2">
      <c r="A3178" s="86" t="s">
        <v>17661</v>
      </c>
      <c r="B3178" s="85" t="s">
        <v>17660</v>
      </c>
      <c r="C3178" s="87" t="s">
        <v>151</v>
      </c>
      <c r="D3178" s="84" t="s">
        <v>17488</v>
      </c>
      <c r="E3178" s="86">
        <v>504</v>
      </c>
      <c r="F3178" s="85" t="s">
        <v>14567</v>
      </c>
    </row>
    <row r="3179" spans="1:6" ht="51" x14ac:dyDescent="0.2">
      <c r="A3179" s="86" t="s">
        <v>18639</v>
      </c>
      <c r="B3179" s="85" t="s">
        <v>18638</v>
      </c>
      <c r="C3179" s="87" t="s">
        <v>151</v>
      </c>
      <c r="D3179" s="84" t="s">
        <v>17488</v>
      </c>
      <c r="E3179" s="86">
        <v>84</v>
      </c>
      <c r="F3179" s="85" t="s">
        <v>15009</v>
      </c>
    </row>
    <row r="3180" spans="1:6" ht="38.25" x14ac:dyDescent="0.2">
      <c r="A3180" s="86" t="s">
        <v>17663</v>
      </c>
      <c r="B3180" s="85" t="s">
        <v>17662</v>
      </c>
      <c r="C3180" s="87" t="s">
        <v>151</v>
      </c>
      <c r="D3180" s="84" t="s">
        <v>17488</v>
      </c>
      <c r="E3180" s="86">
        <v>1330.56</v>
      </c>
      <c r="F3180" s="85" t="s">
        <v>14567</v>
      </c>
    </row>
    <row r="3181" spans="1:6" ht="38.25" x14ac:dyDescent="0.2">
      <c r="A3181" s="86" t="s">
        <v>17665</v>
      </c>
      <c r="B3181" s="85" t="s">
        <v>17664</v>
      </c>
      <c r="C3181" s="87" t="s">
        <v>151</v>
      </c>
      <c r="D3181" s="84" t="s">
        <v>17488</v>
      </c>
      <c r="E3181" s="86">
        <v>1000</v>
      </c>
      <c r="F3181" s="85" t="s">
        <v>14527</v>
      </c>
    </row>
    <row r="3182" spans="1:6" ht="38.25" x14ac:dyDescent="0.2">
      <c r="A3182" s="86" t="s">
        <v>18641</v>
      </c>
      <c r="B3182" s="85" t="s">
        <v>18640</v>
      </c>
      <c r="C3182" s="87" t="s">
        <v>151</v>
      </c>
      <c r="D3182" s="84" t="s">
        <v>17488</v>
      </c>
      <c r="E3182" s="86">
        <v>167</v>
      </c>
      <c r="F3182" s="85" t="s">
        <v>15016</v>
      </c>
    </row>
    <row r="3183" spans="1:6" ht="38.25" x14ac:dyDescent="0.2">
      <c r="A3183" s="86" t="s">
        <v>17667</v>
      </c>
      <c r="B3183" s="85" t="s">
        <v>17666</v>
      </c>
      <c r="C3183" s="87" t="s">
        <v>151</v>
      </c>
      <c r="D3183" s="84" t="s">
        <v>17488</v>
      </c>
      <c r="E3183" s="86">
        <v>2640</v>
      </c>
      <c r="F3183" s="85" t="s">
        <v>14527</v>
      </c>
    </row>
    <row r="3184" spans="1:6" ht="76.5" x14ac:dyDescent="0.2">
      <c r="A3184" s="86" t="s">
        <v>18644</v>
      </c>
      <c r="B3184" s="85" t="s">
        <v>18642</v>
      </c>
      <c r="C3184" s="87" t="s">
        <v>149</v>
      </c>
      <c r="D3184" s="84" t="s">
        <v>17488</v>
      </c>
      <c r="E3184" s="86">
        <v>2750</v>
      </c>
      <c r="F3184" s="85" t="s">
        <v>18643</v>
      </c>
    </row>
    <row r="3185" spans="1:6" ht="76.5" x14ac:dyDescent="0.2">
      <c r="A3185" s="86" t="s">
        <v>18646</v>
      </c>
      <c r="B3185" s="85" t="s">
        <v>18645</v>
      </c>
      <c r="C3185" s="87" t="s">
        <v>149</v>
      </c>
      <c r="D3185" s="84" t="s">
        <v>17488</v>
      </c>
      <c r="E3185" s="86">
        <v>2640</v>
      </c>
      <c r="F3185" s="85" t="s">
        <v>18643</v>
      </c>
    </row>
    <row r="3186" spans="1:6" ht="76.5" x14ac:dyDescent="0.2">
      <c r="A3186" s="86" t="s">
        <v>18648</v>
      </c>
      <c r="B3186" s="85" t="s">
        <v>18647</v>
      </c>
      <c r="C3186" s="87" t="s">
        <v>149</v>
      </c>
      <c r="D3186" s="84" t="s">
        <v>17488</v>
      </c>
      <c r="E3186" s="86">
        <v>2585</v>
      </c>
      <c r="F3186" s="85" t="s">
        <v>18643</v>
      </c>
    </row>
    <row r="3187" spans="1:6" ht="76.5" x14ac:dyDescent="0.2">
      <c r="A3187" s="86" t="s">
        <v>18650</v>
      </c>
      <c r="B3187" s="85" t="s">
        <v>18649</v>
      </c>
      <c r="C3187" s="87" t="s">
        <v>149</v>
      </c>
      <c r="D3187" s="84" t="s">
        <v>17488</v>
      </c>
      <c r="E3187" s="86">
        <v>2502.5</v>
      </c>
      <c r="F3187" s="85" t="s">
        <v>18643</v>
      </c>
    </row>
    <row r="3188" spans="1:6" ht="76.5" x14ac:dyDescent="0.2">
      <c r="A3188" s="86" t="s">
        <v>18652</v>
      </c>
      <c r="B3188" s="85" t="s">
        <v>18651</v>
      </c>
      <c r="C3188" s="87" t="s">
        <v>149</v>
      </c>
      <c r="D3188" s="84" t="s">
        <v>17488</v>
      </c>
      <c r="E3188" s="86">
        <v>2420</v>
      </c>
      <c r="F3188" s="85" t="s">
        <v>18643</v>
      </c>
    </row>
    <row r="3189" spans="1:6" ht="38.25" x14ac:dyDescent="0.2">
      <c r="A3189" s="86" t="s">
        <v>17680</v>
      </c>
      <c r="B3189" s="85" t="s">
        <v>17679</v>
      </c>
      <c r="C3189" s="87" t="s">
        <v>151</v>
      </c>
      <c r="D3189" s="84" t="s">
        <v>17488</v>
      </c>
      <c r="E3189" s="86">
        <v>840</v>
      </c>
      <c r="F3189" s="85" t="s">
        <v>14567</v>
      </c>
    </row>
    <row r="3190" spans="1:6" ht="51" x14ac:dyDescent="0.2">
      <c r="A3190" s="86" t="s">
        <v>17682</v>
      </c>
      <c r="B3190" s="85" t="s">
        <v>17681</v>
      </c>
      <c r="C3190" s="87" t="s">
        <v>151</v>
      </c>
      <c r="D3190" s="84" t="s">
        <v>17488</v>
      </c>
      <c r="E3190" s="86">
        <v>140</v>
      </c>
      <c r="F3190" s="85" t="s">
        <v>15009</v>
      </c>
    </row>
    <row r="3191" spans="1:6" ht="38.25" x14ac:dyDescent="0.2">
      <c r="A3191" s="86" t="s">
        <v>17684</v>
      </c>
      <c r="B3191" s="85" t="s">
        <v>17683</v>
      </c>
      <c r="C3191" s="87" t="s">
        <v>151</v>
      </c>
      <c r="D3191" s="84" t="s">
        <v>17488</v>
      </c>
      <c r="E3191" s="86">
        <v>2217.6</v>
      </c>
      <c r="F3191" s="85" t="s">
        <v>14567</v>
      </c>
    </row>
    <row r="3192" spans="1:6" ht="38.25" x14ac:dyDescent="0.2">
      <c r="A3192" s="86" t="s">
        <v>17686</v>
      </c>
      <c r="B3192" s="85" t="s">
        <v>17685</v>
      </c>
      <c r="C3192" s="87" t="s">
        <v>151</v>
      </c>
      <c r="D3192" s="84" t="s">
        <v>17488</v>
      </c>
      <c r="E3192" s="86">
        <v>1000</v>
      </c>
      <c r="F3192" s="85" t="s">
        <v>14527</v>
      </c>
    </row>
    <row r="3193" spans="1:6" ht="38.25" x14ac:dyDescent="0.2">
      <c r="A3193" s="86" t="s">
        <v>17688</v>
      </c>
      <c r="B3193" s="85" t="s">
        <v>17687</v>
      </c>
      <c r="C3193" s="87" t="s">
        <v>151</v>
      </c>
      <c r="D3193" s="84" t="s">
        <v>17488</v>
      </c>
      <c r="E3193" s="86">
        <v>167</v>
      </c>
      <c r="F3193" s="85" t="s">
        <v>15016</v>
      </c>
    </row>
    <row r="3194" spans="1:6" ht="38.25" x14ac:dyDescent="0.2">
      <c r="A3194" s="86" t="s">
        <v>17690</v>
      </c>
      <c r="B3194" s="85" t="s">
        <v>17689</v>
      </c>
      <c r="C3194" s="87" t="s">
        <v>151</v>
      </c>
      <c r="D3194" s="84" t="s">
        <v>17488</v>
      </c>
      <c r="E3194" s="86">
        <v>2640</v>
      </c>
      <c r="F3194" s="85" t="s">
        <v>14527</v>
      </c>
    </row>
    <row r="3195" spans="1:6" ht="114.75" x14ac:dyDescent="0.2">
      <c r="A3195" s="86" t="s">
        <v>18655</v>
      </c>
      <c r="B3195" s="85" t="s">
        <v>18653</v>
      </c>
      <c r="C3195" s="87" t="s">
        <v>149</v>
      </c>
      <c r="D3195" s="84" t="s">
        <v>17488</v>
      </c>
      <c r="E3195" s="86">
        <v>16500</v>
      </c>
      <c r="F3195" s="85" t="s">
        <v>18654</v>
      </c>
    </row>
    <row r="3196" spans="1:6" ht="38.25" x14ac:dyDescent="0.2">
      <c r="A3196" s="86" t="s">
        <v>17695</v>
      </c>
      <c r="B3196" s="85" t="s">
        <v>17694</v>
      </c>
      <c r="C3196" s="87" t="s">
        <v>151</v>
      </c>
      <c r="D3196" s="84" t="s">
        <v>17488</v>
      </c>
      <c r="E3196" s="86">
        <v>5040</v>
      </c>
      <c r="F3196" s="85" t="s">
        <v>14567</v>
      </c>
    </row>
    <row r="3197" spans="1:6" ht="51" x14ac:dyDescent="0.2">
      <c r="A3197" s="86" t="s">
        <v>18657</v>
      </c>
      <c r="B3197" s="85" t="s">
        <v>18656</v>
      </c>
      <c r="C3197" s="87" t="s">
        <v>151</v>
      </c>
      <c r="D3197" s="84" t="s">
        <v>17488</v>
      </c>
      <c r="E3197" s="86">
        <v>840</v>
      </c>
      <c r="F3197" s="85" t="s">
        <v>15009</v>
      </c>
    </row>
    <row r="3198" spans="1:6" ht="38.25" x14ac:dyDescent="0.2">
      <c r="A3198" s="86" t="s">
        <v>17697</v>
      </c>
      <c r="B3198" s="85" t="s">
        <v>17696</v>
      </c>
      <c r="C3198" s="87" t="s">
        <v>151</v>
      </c>
      <c r="D3198" s="84" t="s">
        <v>17488</v>
      </c>
      <c r="E3198" s="86">
        <v>13305.6</v>
      </c>
      <c r="F3198" s="85" t="s">
        <v>14567</v>
      </c>
    </row>
    <row r="3199" spans="1:6" ht="38.25" x14ac:dyDescent="0.2">
      <c r="A3199" s="86" t="s">
        <v>17699</v>
      </c>
      <c r="B3199" s="85" t="s">
        <v>17698</v>
      </c>
      <c r="C3199" s="87" t="s">
        <v>151</v>
      </c>
      <c r="D3199" s="84" t="s">
        <v>17488</v>
      </c>
      <c r="E3199" s="86">
        <v>10000</v>
      </c>
      <c r="F3199" s="85" t="s">
        <v>14527</v>
      </c>
    </row>
    <row r="3200" spans="1:6" ht="38.25" x14ac:dyDescent="0.2">
      <c r="A3200" s="86" t="s">
        <v>18659</v>
      </c>
      <c r="B3200" s="85" t="s">
        <v>18658</v>
      </c>
      <c r="C3200" s="87" t="s">
        <v>151</v>
      </c>
      <c r="D3200" s="84" t="s">
        <v>17488</v>
      </c>
      <c r="E3200" s="86">
        <v>1667</v>
      </c>
      <c r="F3200" s="85" t="s">
        <v>15016</v>
      </c>
    </row>
    <row r="3201" spans="1:6" ht="38.25" x14ac:dyDescent="0.2">
      <c r="A3201" s="86" t="s">
        <v>17701</v>
      </c>
      <c r="B3201" s="85" t="s">
        <v>17700</v>
      </c>
      <c r="C3201" s="87" t="s">
        <v>151</v>
      </c>
      <c r="D3201" s="84" t="s">
        <v>17488</v>
      </c>
      <c r="E3201" s="86">
        <v>26400</v>
      </c>
      <c r="F3201" s="85" t="s">
        <v>14527</v>
      </c>
    </row>
    <row r="3202" spans="1:6" ht="76.5" x14ac:dyDescent="0.2">
      <c r="A3202" s="86" t="s">
        <v>18662</v>
      </c>
      <c r="B3202" s="85" t="s">
        <v>18660</v>
      </c>
      <c r="C3202" s="87" t="s">
        <v>149</v>
      </c>
      <c r="D3202" s="84" t="s">
        <v>17488</v>
      </c>
      <c r="E3202" s="86">
        <v>27500</v>
      </c>
      <c r="F3202" s="85" t="s">
        <v>18661</v>
      </c>
    </row>
    <row r="3203" spans="1:6" ht="76.5" x14ac:dyDescent="0.2">
      <c r="A3203" s="86" t="s">
        <v>18664</v>
      </c>
      <c r="B3203" s="85" t="s">
        <v>18663</v>
      </c>
      <c r="C3203" s="87" t="s">
        <v>149</v>
      </c>
      <c r="D3203" s="84" t="s">
        <v>17488</v>
      </c>
      <c r="E3203" s="86">
        <v>26400</v>
      </c>
      <c r="F3203" s="85" t="s">
        <v>18661</v>
      </c>
    </row>
    <row r="3204" spans="1:6" ht="76.5" x14ac:dyDescent="0.2">
      <c r="A3204" s="86" t="s">
        <v>18666</v>
      </c>
      <c r="B3204" s="85" t="s">
        <v>18665</v>
      </c>
      <c r="C3204" s="87" t="s">
        <v>149</v>
      </c>
      <c r="D3204" s="84" t="s">
        <v>17488</v>
      </c>
      <c r="E3204" s="86">
        <v>25850</v>
      </c>
      <c r="F3204" s="85" t="s">
        <v>18661</v>
      </c>
    </row>
    <row r="3205" spans="1:6" ht="76.5" x14ac:dyDescent="0.2">
      <c r="A3205" s="86" t="s">
        <v>18668</v>
      </c>
      <c r="B3205" s="85" t="s">
        <v>18667</v>
      </c>
      <c r="C3205" s="87" t="s">
        <v>149</v>
      </c>
      <c r="D3205" s="84" t="s">
        <v>17488</v>
      </c>
      <c r="E3205" s="86">
        <v>25025</v>
      </c>
      <c r="F3205" s="85" t="s">
        <v>18661</v>
      </c>
    </row>
    <row r="3206" spans="1:6" ht="76.5" x14ac:dyDescent="0.2">
      <c r="A3206" s="86" t="s">
        <v>18670</v>
      </c>
      <c r="B3206" s="85" t="s">
        <v>18669</v>
      </c>
      <c r="C3206" s="87" t="s">
        <v>149</v>
      </c>
      <c r="D3206" s="84" t="s">
        <v>17488</v>
      </c>
      <c r="E3206" s="86">
        <v>24200</v>
      </c>
      <c r="F3206" s="85" t="s">
        <v>18661</v>
      </c>
    </row>
    <row r="3207" spans="1:6" ht="38.25" x14ac:dyDescent="0.2">
      <c r="A3207" s="86" t="s">
        <v>17714</v>
      </c>
      <c r="B3207" s="85" t="s">
        <v>17713</v>
      </c>
      <c r="C3207" s="87" t="s">
        <v>151</v>
      </c>
      <c r="D3207" s="84" t="s">
        <v>17488</v>
      </c>
      <c r="E3207" s="86">
        <v>8400</v>
      </c>
      <c r="F3207" s="85" t="s">
        <v>14567</v>
      </c>
    </row>
    <row r="3208" spans="1:6" ht="51" x14ac:dyDescent="0.2">
      <c r="A3208" s="86" t="s">
        <v>17716</v>
      </c>
      <c r="B3208" s="85" t="s">
        <v>17715</v>
      </c>
      <c r="C3208" s="87" t="s">
        <v>151</v>
      </c>
      <c r="D3208" s="84" t="s">
        <v>17488</v>
      </c>
      <c r="E3208" s="86">
        <v>1400</v>
      </c>
      <c r="F3208" s="85" t="s">
        <v>15009</v>
      </c>
    </row>
    <row r="3209" spans="1:6" ht="38.25" x14ac:dyDescent="0.2">
      <c r="A3209" s="86" t="s">
        <v>17718</v>
      </c>
      <c r="B3209" s="85" t="s">
        <v>17717</v>
      </c>
      <c r="C3209" s="87" t="s">
        <v>151</v>
      </c>
      <c r="D3209" s="84" t="s">
        <v>17488</v>
      </c>
      <c r="E3209" s="86">
        <v>22176</v>
      </c>
      <c r="F3209" s="85" t="s">
        <v>14567</v>
      </c>
    </row>
    <row r="3210" spans="1:6" ht="38.25" x14ac:dyDescent="0.2">
      <c r="A3210" s="86" t="s">
        <v>17720</v>
      </c>
      <c r="B3210" s="85" t="s">
        <v>17719</v>
      </c>
      <c r="C3210" s="87" t="s">
        <v>151</v>
      </c>
      <c r="D3210" s="84" t="s">
        <v>17488</v>
      </c>
      <c r="E3210" s="86">
        <v>10000</v>
      </c>
      <c r="F3210" s="85" t="s">
        <v>14527</v>
      </c>
    </row>
    <row r="3211" spans="1:6" ht="38.25" x14ac:dyDescent="0.2">
      <c r="A3211" s="86" t="s">
        <v>17722</v>
      </c>
      <c r="B3211" s="85" t="s">
        <v>17721</v>
      </c>
      <c r="C3211" s="87" t="s">
        <v>151</v>
      </c>
      <c r="D3211" s="84" t="s">
        <v>17488</v>
      </c>
      <c r="E3211" s="86">
        <v>1667</v>
      </c>
      <c r="F3211" s="85" t="s">
        <v>15016</v>
      </c>
    </row>
    <row r="3212" spans="1:6" ht="38.25" x14ac:dyDescent="0.2">
      <c r="A3212" s="86" t="s">
        <v>17724</v>
      </c>
      <c r="B3212" s="85" t="s">
        <v>17723</v>
      </c>
      <c r="C3212" s="87" t="s">
        <v>151</v>
      </c>
      <c r="D3212" s="84" t="s">
        <v>17488</v>
      </c>
      <c r="E3212" s="86">
        <v>26400</v>
      </c>
      <c r="F3212" s="85" t="s">
        <v>14527</v>
      </c>
    </row>
    <row r="3213" spans="1:6" ht="114.75" x14ac:dyDescent="0.2">
      <c r="A3213" s="86" t="s">
        <v>18674</v>
      </c>
      <c r="B3213" s="85" t="s">
        <v>18672</v>
      </c>
      <c r="C3213" s="87" t="s">
        <v>149</v>
      </c>
      <c r="D3213" s="84" t="s">
        <v>18671</v>
      </c>
      <c r="E3213" s="86">
        <v>1650</v>
      </c>
      <c r="F3213" s="85" t="s">
        <v>18673</v>
      </c>
    </row>
    <row r="3214" spans="1:6" ht="38.25" x14ac:dyDescent="0.2">
      <c r="A3214" s="86" t="s">
        <v>17661</v>
      </c>
      <c r="B3214" s="85" t="s">
        <v>17660</v>
      </c>
      <c r="C3214" s="87" t="s">
        <v>151</v>
      </c>
      <c r="D3214" s="84" t="s">
        <v>17488</v>
      </c>
      <c r="E3214" s="86">
        <v>504</v>
      </c>
      <c r="F3214" s="85" t="s">
        <v>14567</v>
      </c>
    </row>
    <row r="3215" spans="1:6" ht="51" x14ac:dyDescent="0.2">
      <c r="A3215" s="86" t="s">
        <v>18639</v>
      </c>
      <c r="B3215" s="85" t="s">
        <v>18638</v>
      </c>
      <c r="C3215" s="87" t="s">
        <v>151</v>
      </c>
      <c r="D3215" s="84" t="s">
        <v>17488</v>
      </c>
      <c r="E3215" s="86">
        <v>84</v>
      </c>
      <c r="F3215" s="85" t="s">
        <v>15009</v>
      </c>
    </row>
    <row r="3216" spans="1:6" ht="38.25" x14ac:dyDescent="0.2">
      <c r="A3216" s="86" t="s">
        <v>17663</v>
      </c>
      <c r="B3216" s="85" t="s">
        <v>17662</v>
      </c>
      <c r="C3216" s="87" t="s">
        <v>151</v>
      </c>
      <c r="D3216" s="84" t="s">
        <v>17488</v>
      </c>
      <c r="E3216" s="86">
        <v>1330.56</v>
      </c>
      <c r="F3216" s="85" t="s">
        <v>14567</v>
      </c>
    </row>
    <row r="3217" spans="1:6" ht="38.25" x14ac:dyDescent="0.2">
      <c r="A3217" s="86" t="s">
        <v>17665</v>
      </c>
      <c r="B3217" s="85" t="s">
        <v>17664</v>
      </c>
      <c r="C3217" s="87" t="s">
        <v>151</v>
      </c>
      <c r="D3217" s="84" t="s">
        <v>17488</v>
      </c>
      <c r="E3217" s="86">
        <v>1000</v>
      </c>
      <c r="F3217" s="85" t="s">
        <v>14527</v>
      </c>
    </row>
    <row r="3218" spans="1:6" ht="38.25" x14ac:dyDescent="0.2">
      <c r="A3218" s="86" t="s">
        <v>18641</v>
      </c>
      <c r="B3218" s="85" t="s">
        <v>18640</v>
      </c>
      <c r="C3218" s="87" t="s">
        <v>151</v>
      </c>
      <c r="D3218" s="84" t="s">
        <v>17488</v>
      </c>
      <c r="E3218" s="86">
        <v>167</v>
      </c>
      <c r="F3218" s="85" t="s">
        <v>15016</v>
      </c>
    </row>
    <row r="3219" spans="1:6" ht="38.25" x14ac:dyDescent="0.2">
      <c r="A3219" s="86" t="s">
        <v>17667</v>
      </c>
      <c r="B3219" s="85" t="s">
        <v>17666</v>
      </c>
      <c r="C3219" s="87" t="s">
        <v>151</v>
      </c>
      <c r="D3219" s="84" t="s">
        <v>17488</v>
      </c>
      <c r="E3219" s="86">
        <v>2640</v>
      </c>
      <c r="F3219" s="85" t="s">
        <v>14527</v>
      </c>
    </row>
    <row r="3220" spans="1:6" ht="76.5" x14ac:dyDescent="0.2">
      <c r="A3220" s="86" t="s">
        <v>18677</v>
      </c>
      <c r="B3220" s="85" t="s">
        <v>18675</v>
      </c>
      <c r="C3220" s="87" t="s">
        <v>149</v>
      </c>
      <c r="D3220" s="84" t="s">
        <v>18671</v>
      </c>
      <c r="E3220" s="86">
        <v>2750</v>
      </c>
      <c r="F3220" s="85" t="s">
        <v>18676</v>
      </c>
    </row>
    <row r="3221" spans="1:6" ht="76.5" x14ac:dyDescent="0.2">
      <c r="A3221" s="86" t="s">
        <v>18679</v>
      </c>
      <c r="B3221" s="85" t="s">
        <v>18678</v>
      </c>
      <c r="C3221" s="87" t="s">
        <v>149</v>
      </c>
      <c r="D3221" s="84" t="s">
        <v>18671</v>
      </c>
      <c r="E3221" s="86">
        <v>2640</v>
      </c>
      <c r="F3221" s="85" t="s">
        <v>18676</v>
      </c>
    </row>
    <row r="3222" spans="1:6" ht="76.5" x14ac:dyDescent="0.2">
      <c r="A3222" s="86" t="s">
        <v>18681</v>
      </c>
      <c r="B3222" s="85" t="s">
        <v>18680</v>
      </c>
      <c r="C3222" s="87" t="s">
        <v>149</v>
      </c>
      <c r="D3222" s="84" t="s">
        <v>18671</v>
      </c>
      <c r="E3222" s="86">
        <v>2585</v>
      </c>
      <c r="F3222" s="85" t="s">
        <v>18676</v>
      </c>
    </row>
    <row r="3223" spans="1:6" ht="76.5" x14ac:dyDescent="0.2">
      <c r="A3223" s="86" t="s">
        <v>18683</v>
      </c>
      <c r="B3223" s="85" t="s">
        <v>18682</v>
      </c>
      <c r="C3223" s="87" t="s">
        <v>149</v>
      </c>
      <c r="D3223" s="84" t="s">
        <v>18671</v>
      </c>
      <c r="E3223" s="86">
        <v>2502.5</v>
      </c>
      <c r="F3223" s="85" t="s">
        <v>18676</v>
      </c>
    </row>
    <row r="3224" spans="1:6" ht="76.5" x14ac:dyDescent="0.2">
      <c r="A3224" s="86" t="s">
        <v>18685</v>
      </c>
      <c r="B3224" s="85" t="s">
        <v>18684</v>
      </c>
      <c r="C3224" s="87" t="s">
        <v>149</v>
      </c>
      <c r="D3224" s="84" t="s">
        <v>18671</v>
      </c>
      <c r="E3224" s="86">
        <v>2420</v>
      </c>
      <c r="F3224" s="85" t="s">
        <v>18676</v>
      </c>
    </row>
    <row r="3225" spans="1:6" ht="38.25" x14ac:dyDescent="0.2">
      <c r="A3225" s="86" t="s">
        <v>17680</v>
      </c>
      <c r="B3225" s="85" t="s">
        <v>17679</v>
      </c>
      <c r="C3225" s="87" t="s">
        <v>151</v>
      </c>
      <c r="D3225" s="84" t="s">
        <v>17488</v>
      </c>
      <c r="E3225" s="86">
        <v>840</v>
      </c>
      <c r="F3225" s="85" t="s">
        <v>14567</v>
      </c>
    </row>
    <row r="3226" spans="1:6" ht="51" x14ac:dyDescent="0.2">
      <c r="A3226" s="86" t="s">
        <v>17682</v>
      </c>
      <c r="B3226" s="85" t="s">
        <v>17681</v>
      </c>
      <c r="C3226" s="87" t="s">
        <v>151</v>
      </c>
      <c r="D3226" s="84" t="s">
        <v>17488</v>
      </c>
      <c r="E3226" s="86">
        <v>140</v>
      </c>
      <c r="F3226" s="85" t="s">
        <v>15009</v>
      </c>
    </row>
    <row r="3227" spans="1:6" ht="38.25" x14ac:dyDescent="0.2">
      <c r="A3227" s="86" t="s">
        <v>17684</v>
      </c>
      <c r="B3227" s="85" t="s">
        <v>17683</v>
      </c>
      <c r="C3227" s="87" t="s">
        <v>151</v>
      </c>
      <c r="D3227" s="84" t="s">
        <v>17488</v>
      </c>
      <c r="E3227" s="86">
        <v>2217.6</v>
      </c>
      <c r="F3227" s="85" t="s">
        <v>14567</v>
      </c>
    </row>
    <row r="3228" spans="1:6" ht="38.25" x14ac:dyDescent="0.2">
      <c r="A3228" s="86" t="s">
        <v>17686</v>
      </c>
      <c r="B3228" s="85" t="s">
        <v>17685</v>
      </c>
      <c r="C3228" s="87" t="s">
        <v>151</v>
      </c>
      <c r="D3228" s="84" t="s">
        <v>17488</v>
      </c>
      <c r="E3228" s="86">
        <v>1000</v>
      </c>
      <c r="F3228" s="85" t="s">
        <v>14527</v>
      </c>
    </row>
    <row r="3229" spans="1:6" ht="38.25" x14ac:dyDescent="0.2">
      <c r="A3229" s="86" t="s">
        <v>17688</v>
      </c>
      <c r="B3229" s="85" t="s">
        <v>17687</v>
      </c>
      <c r="C3229" s="87" t="s">
        <v>151</v>
      </c>
      <c r="D3229" s="84" t="s">
        <v>17488</v>
      </c>
      <c r="E3229" s="86">
        <v>167</v>
      </c>
      <c r="F3229" s="85" t="s">
        <v>15016</v>
      </c>
    </row>
    <row r="3230" spans="1:6" ht="38.25" x14ac:dyDescent="0.2">
      <c r="A3230" s="86" t="s">
        <v>17690</v>
      </c>
      <c r="B3230" s="85" t="s">
        <v>17689</v>
      </c>
      <c r="C3230" s="87" t="s">
        <v>151</v>
      </c>
      <c r="D3230" s="84" t="s">
        <v>17488</v>
      </c>
      <c r="E3230" s="86">
        <v>2640</v>
      </c>
      <c r="F3230" s="85" t="s">
        <v>14527</v>
      </c>
    </row>
    <row r="3231" spans="1:6" ht="114.75" x14ac:dyDescent="0.2">
      <c r="A3231" s="86" t="s">
        <v>18688</v>
      </c>
      <c r="B3231" s="85" t="s">
        <v>18686</v>
      </c>
      <c r="C3231" s="87" t="s">
        <v>149</v>
      </c>
      <c r="D3231" s="84" t="s">
        <v>18671</v>
      </c>
      <c r="E3231" s="86">
        <v>16500</v>
      </c>
      <c r="F3231" s="85" t="s">
        <v>18687</v>
      </c>
    </row>
    <row r="3232" spans="1:6" ht="38.25" x14ac:dyDescent="0.2">
      <c r="A3232" s="86" t="s">
        <v>17695</v>
      </c>
      <c r="B3232" s="85" t="s">
        <v>17694</v>
      </c>
      <c r="C3232" s="87" t="s">
        <v>151</v>
      </c>
      <c r="D3232" s="84" t="s">
        <v>17488</v>
      </c>
      <c r="E3232" s="86">
        <v>5040</v>
      </c>
      <c r="F3232" s="85" t="s">
        <v>14567</v>
      </c>
    </row>
    <row r="3233" spans="1:6" ht="51" x14ac:dyDescent="0.2">
      <c r="A3233" s="86" t="s">
        <v>18657</v>
      </c>
      <c r="B3233" s="85" t="s">
        <v>18656</v>
      </c>
      <c r="C3233" s="87" t="s">
        <v>151</v>
      </c>
      <c r="D3233" s="84" t="s">
        <v>17488</v>
      </c>
      <c r="E3233" s="86">
        <v>840</v>
      </c>
      <c r="F3233" s="85" t="s">
        <v>15009</v>
      </c>
    </row>
    <row r="3234" spans="1:6" ht="38.25" x14ac:dyDescent="0.2">
      <c r="A3234" s="86" t="s">
        <v>17697</v>
      </c>
      <c r="B3234" s="85" t="s">
        <v>17696</v>
      </c>
      <c r="C3234" s="87" t="s">
        <v>151</v>
      </c>
      <c r="D3234" s="84" t="s">
        <v>17488</v>
      </c>
      <c r="E3234" s="86">
        <v>13305.6</v>
      </c>
      <c r="F3234" s="85" t="s">
        <v>14567</v>
      </c>
    </row>
    <row r="3235" spans="1:6" ht="38.25" x14ac:dyDescent="0.2">
      <c r="A3235" s="86" t="s">
        <v>17699</v>
      </c>
      <c r="B3235" s="85" t="s">
        <v>17698</v>
      </c>
      <c r="C3235" s="87" t="s">
        <v>151</v>
      </c>
      <c r="D3235" s="84" t="s">
        <v>17488</v>
      </c>
      <c r="E3235" s="86">
        <v>10000</v>
      </c>
      <c r="F3235" s="85" t="s">
        <v>14527</v>
      </c>
    </row>
    <row r="3236" spans="1:6" ht="38.25" x14ac:dyDescent="0.2">
      <c r="A3236" s="86" t="s">
        <v>18659</v>
      </c>
      <c r="B3236" s="85" t="s">
        <v>18658</v>
      </c>
      <c r="C3236" s="87" t="s">
        <v>151</v>
      </c>
      <c r="D3236" s="84" t="s">
        <v>17488</v>
      </c>
      <c r="E3236" s="86">
        <v>1667</v>
      </c>
      <c r="F3236" s="85" t="s">
        <v>15016</v>
      </c>
    </row>
    <row r="3237" spans="1:6" ht="38.25" x14ac:dyDescent="0.2">
      <c r="A3237" s="86" t="s">
        <v>17701</v>
      </c>
      <c r="B3237" s="85" t="s">
        <v>17700</v>
      </c>
      <c r="C3237" s="87" t="s">
        <v>151</v>
      </c>
      <c r="D3237" s="84" t="s">
        <v>17488</v>
      </c>
      <c r="E3237" s="86">
        <v>26400</v>
      </c>
      <c r="F3237" s="85" t="s">
        <v>14527</v>
      </c>
    </row>
    <row r="3238" spans="1:6" ht="76.5" x14ac:dyDescent="0.2">
      <c r="A3238" s="86" t="s">
        <v>18691</v>
      </c>
      <c r="B3238" s="85" t="s">
        <v>18689</v>
      </c>
      <c r="C3238" s="87" t="s">
        <v>149</v>
      </c>
      <c r="D3238" s="84" t="s">
        <v>18671</v>
      </c>
      <c r="E3238" s="86">
        <v>27500</v>
      </c>
      <c r="F3238" s="85" t="s">
        <v>18690</v>
      </c>
    </row>
    <row r="3239" spans="1:6" ht="76.5" x14ac:dyDescent="0.2">
      <c r="A3239" s="86" t="s">
        <v>18693</v>
      </c>
      <c r="B3239" s="85" t="s">
        <v>18692</v>
      </c>
      <c r="C3239" s="87" t="s">
        <v>149</v>
      </c>
      <c r="D3239" s="84" t="s">
        <v>18671</v>
      </c>
      <c r="E3239" s="86">
        <v>26400</v>
      </c>
      <c r="F3239" s="85" t="s">
        <v>18690</v>
      </c>
    </row>
    <row r="3240" spans="1:6" ht="76.5" x14ac:dyDescent="0.2">
      <c r="A3240" s="86" t="s">
        <v>18695</v>
      </c>
      <c r="B3240" s="85" t="s">
        <v>18694</v>
      </c>
      <c r="C3240" s="87" t="s">
        <v>149</v>
      </c>
      <c r="D3240" s="84" t="s">
        <v>18671</v>
      </c>
      <c r="E3240" s="86">
        <v>25850</v>
      </c>
      <c r="F3240" s="85" t="s">
        <v>18690</v>
      </c>
    </row>
    <row r="3241" spans="1:6" ht="76.5" x14ac:dyDescent="0.2">
      <c r="A3241" s="86" t="s">
        <v>18697</v>
      </c>
      <c r="B3241" s="85" t="s">
        <v>18696</v>
      </c>
      <c r="C3241" s="87" t="s">
        <v>149</v>
      </c>
      <c r="D3241" s="84" t="s">
        <v>18671</v>
      </c>
      <c r="E3241" s="86">
        <v>25025</v>
      </c>
      <c r="F3241" s="85" t="s">
        <v>18690</v>
      </c>
    </row>
    <row r="3242" spans="1:6" ht="76.5" x14ac:dyDescent="0.2">
      <c r="A3242" s="86" t="s">
        <v>18699</v>
      </c>
      <c r="B3242" s="85" t="s">
        <v>18698</v>
      </c>
      <c r="C3242" s="87" t="s">
        <v>149</v>
      </c>
      <c r="D3242" s="84" t="s">
        <v>18671</v>
      </c>
      <c r="E3242" s="86">
        <v>24200</v>
      </c>
      <c r="F3242" s="85" t="s">
        <v>18690</v>
      </c>
    </row>
    <row r="3243" spans="1:6" ht="38.25" x14ac:dyDescent="0.2">
      <c r="A3243" s="86" t="s">
        <v>17714</v>
      </c>
      <c r="B3243" s="85" t="s">
        <v>17713</v>
      </c>
      <c r="C3243" s="87" t="s">
        <v>151</v>
      </c>
      <c r="D3243" s="84" t="s">
        <v>17488</v>
      </c>
      <c r="E3243" s="86">
        <v>8400</v>
      </c>
      <c r="F3243" s="85" t="s">
        <v>14567</v>
      </c>
    </row>
    <row r="3244" spans="1:6" ht="51" x14ac:dyDescent="0.2">
      <c r="A3244" s="86" t="s">
        <v>17716</v>
      </c>
      <c r="B3244" s="85" t="s">
        <v>17715</v>
      </c>
      <c r="C3244" s="87" t="s">
        <v>151</v>
      </c>
      <c r="D3244" s="84" t="s">
        <v>17488</v>
      </c>
      <c r="E3244" s="86">
        <v>1400</v>
      </c>
      <c r="F3244" s="85" t="s">
        <v>15009</v>
      </c>
    </row>
    <row r="3245" spans="1:6" ht="38.25" x14ac:dyDescent="0.2">
      <c r="A3245" s="86" t="s">
        <v>17718</v>
      </c>
      <c r="B3245" s="85" t="s">
        <v>17717</v>
      </c>
      <c r="C3245" s="87" t="s">
        <v>151</v>
      </c>
      <c r="D3245" s="84" t="s">
        <v>17488</v>
      </c>
      <c r="E3245" s="86">
        <v>22176</v>
      </c>
      <c r="F3245" s="85" t="s">
        <v>14567</v>
      </c>
    </row>
    <row r="3246" spans="1:6" ht="38.25" x14ac:dyDescent="0.2">
      <c r="A3246" s="86" t="s">
        <v>17720</v>
      </c>
      <c r="B3246" s="85" t="s">
        <v>17719</v>
      </c>
      <c r="C3246" s="87" t="s">
        <v>151</v>
      </c>
      <c r="D3246" s="84" t="s">
        <v>17488</v>
      </c>
      <c r="E3246" s="86">
        <v>10000</v>
      </c>
      <c r="F3246" s="85" t="s">
        <v>14527</v>
      </c>
    </row>
    <row r="3247" spans="1:6" ht="38.25" x14ac:dyDescent="0.2">
      <c r="A3247" s="86" t="s">
        <v>17722</v>
      </c>
      <c r="B3247" s="85" t="s">
        <v>17721</v>
      </c>
      <c r="C3247" s="87" t="s">
        <v>151</v>
      </c>
      <c r="D3247" s="84" t="s">
        <v>17488</v>
      </c>
      <c r="E3247" s="86">
        <v>1667</v>
      </c>
      <c r="F3247" s="85" t="s">
        <v>15016</v>
      </c>
    </row>
    <row r="3248" spans="1:6" ht="38.25" x14ac:dyDescent="0.2">
      <c r="A3248" s="86" t="s">
        <v>17724</v>
      </c>
      <c r="B3248" s="85" t="s">
        <v>17723</v>
      </c>
      <c r="C3248" s="87" t="s">
        <v>151</v>
      </c>
      <c r="D3248" s="84" t="s">
        <v>17488</v>
      </c>
      <c r="E3248" s="86">
        <v>26400</v>
      </c>
      <c r="F3248" s="85" t="s">
        <v>14527</v>
      </c>
    </row>
    <row r="3249" spans="1:6" ht="114.75" x14ac:dyDescent="0.2">
      <c r="A3249" s="86" t="s">
        <v>18702</v>
      </c>
      <c r="B3249" s="85" t="s">
        <v>18700</v>
      </c>
      <c r="C3249" s="87" t="s">
        <v>149</v>
      </c>
      <c r="D3249" s="84" t="s">
        <v>18671</v>
      </c>
      <c r="E3249" s="86">
        <v>660</v>
      </c>
      <c r="F3249" s="85" t="s">
        <v>18701</v>
      </c>
    </row>
    <row r="3250" spans="1:6" ht="38.25" x14ac:dyDescent="0.2">
      <c r="A3250" s="86" t="s">
        <v>17799</v>
      </c>
      <c r="B3250" s="85" t="s">
        <v>17798</v>
      </c>
      <c r="C3250" s="87" t="s">
        <v>151</v>
      </c>
      <c r="D3250" s="84" t="s">
        <v>17488</v>
      </c>
      <c r="E3250" s="86">
        <v>315</v>
      </c>
      <c r="F3250" s="85" t="s">
        <v>14567</v>
      </c>
    </row>
    <row r="3251" spans="1:6" ht="51" x14ac:dyDescent="0.2">
      <c r="A3251" s="86" t="s">
        <v>18704</v>
      </c>
      <c r="B3251" s="85" t="s">
        <v>18703</v>
      </c>
      <c r="C3251" s="87" t="s">
        <v>151</v>
      </c>
      <c r="D3251" s="84" t="s">
        <v>17488</v>
      </c>
      <c r="E3251" s="86">
        <v>53</v>
      </c>
      <c r="F3251" s="85" t="s">
        <v>15009</v>
      </c>
    </row>
    <row r="3252" spans="1:6" ht="38.25" x14ac:dyDescent="0.2">
      <c r="A3252" s="86" t="s">
        <v>17801</v>
      </c>
      <c r="B3252" s="85" t="s">
        <v>17800</v>
      </c>
      <c r="C3252" s="87" t="s">
        <v>151</v>
      </c>
      <c r="D3252" s="84" t="s">
        <v>17488</v>
      </c>
      <c r="E3252" s="86">
        <v>831.6</v>
      </c>
      <c r="F3252" s="85" t="s">
        <v>14567</v>
      </c>
    </row>
    <row r="3253" spans="1:6" ht="38.25" x14ac:dyDescent="0.2">
      <c r="A3253" s="86" t="s">
        <v>17803</v>
      </c>
      <c r="B3253" s="85" t="s">
        <v>17802</v>
      </c>
      <c r="C3253" s="87" t="s">
        <v>151</v>
      </c>
      <c r="D3253" s="84" t="s">
        <v>17488</v>
      </c>
      <c r="E3253" s="86">
        <v>625</v>
      </c>
      <c r="F3253" s="85" t="s">
        <v>14527</v>
      </c>
    </row>
    <row r="3254" spans="1:6" ht="38.25" x14ac:dyDescent="0.2">
      <c r="A3254" s="86" t="s">
        <v>18706</v>
      </c>
      <c r="B3254" s="85" t="s">
        <v>18705</v>
      </c>
      <c r="C3254" s="87" t="s">
        <v>151</v>
      </c>
      <c r="D3254" s="84" t="s">
        <v>17488</v>
      </c>
      <c r="E3254" s="86">
        <v>104</v>
      </c>
      <c r="F3254" s="85" t="s">
        <v>15016</v>
      </c>
    </row>
    <row r="3255" spans="1:6" ht="38.25" x14ac:dyDescent="0.2">
      <c r="A3255" s="86" t="s">
        <v>17805</v>
      </c>
      <c r="B3255" s="85" t="s">
        <v>17804</v>
      </c>
      <c r="C3255" s="87" t="s">
        <v>151</v>
      </c>
      <c r="D3255" s="84" t="s">
        <v>17488</v>
      </c>
      <c r="E3255" s="86">
        <v>1650</v>
      </c>
      <c r="F3255" s="85" t="s">
        <v>14527</v>
      </c>
    </row>
    <row r="3256" spans="1:6" ht="76.5" x14ac:dyDescent="0.2">
      <c r="A3256" s="86" t="s">
        <v>18709</v>
      </c>
      <c r="B3256" s="85" t="s">
        <v>18707</v>
      </c>
      <c r="C3256" s="87" t="s">
        <v>149</v>
      </c>
      <c r="D3256" s="84" t="s">
        <v>18671</v>
      </c>
      <c r="E3256" s="86">
        <v>1100</v>
      </c>
      <c r="F3256" s="85" t="s">
        <v>18708</v>
      </c>
    </row>
    <row r="3257" spans="1:6" ht="76.5" x14ac:dyDescent="0.2">
      <c r="A3257" s="86" t="s">
        <v>18711</v>
      </c>
      <c r="B3257" s="85" t="s">
        <v>18710</v>
      </c>
      <c r="C3257" s="87" t="s">
        <v>149</v>
      </c>
      <c r="D3257" s="84" t="s">
        <v>18671</v>
      </c>
      <c r="E3257" s="86">
        <v>1056</v>
      </c>
      <c r="F3257" s="85" t="s">
        <v>18708</v>
      </c>
    </row>
    <row r="3258" spans="1:6" ht="76.5" x14ac:dyDescent="0.2">
      <c r="A3258" s="86" t="s">
        <v>18713</v>
      </c>
      <c r="B3258" s="85" t="s">
        <v>18712</v>
      </c>
      <c r="C3258" s="87" t="s">
        <v>149</v>
      </c>
      <c r="D3258" s="84" t="s">
        <v>18671</v>
      </c>
      <c r="E3258" s="86">
        <v>1034</v>
      </c>
      <c r="F3258" s="85" t="s">
        <v>18708</v>
      </c>
    </row>
    <row r="3259" spans="1:6" ht="76.5" x14ac:dyDescent="0.2">
      <c r="A3259" s="86" t="s">
        <v>18715</v>
      </c>
      <c r="B3259" s="85" t="s">
        <v>18714</v>
      </c>
      <c r="C3259" s="87" t="s">
        <v>149</v>
      </c>
      <c r="D3259" s="84" t="s">
        <v>18671</v>
      </c>
      <c r="E3259" s="86">
        <v>1001</v>
      </c>
      <c r="F3259" s="85" t="s">
        <v>18708</v>
      </c>
    </row>
    <row r="3260" spans="1:6" ht="76.5" x14ac:dyDescent="0.2">
      <c r="A3260" s="86" t="s">
        <v>18717</v>
      </c>
      <c r="B3260" s="85" t="s">
        <v>18716</v>
      </c>
      <c r="C3260" s="87" t="s">
        <v>149</v>
      </c>
      <c r="D3260" s="84" t="s">
        <v>18671</v>
      </c>
      <c r="E3260" s="86">
        <v>968</v>
      </c>
      <c r="F3260" s="85" t="s">
        <v>18708</v>
      </c>
    </row>
    <row r="3261" spans="1:6" ht="38.25" x14ac:dyDescent="0.2">
      <c r="A3261" s="86" t="s">
        <v>17818</v>
      </c>
      <c r="B3261" s="85" t="s">
        <v>17817</v>
      </c>
      <c r="C3261" s="87" t="s">
        <v>151</v>
      </c>
      <c r="D3261" s="84" t="s">
        <v>17488</v>
      </c>
      <c r="E3261" s="86">
        <v>525</v>
      </c>
      <c r="F3261" s="85" t="s">
        <v>14567</v>
      </c>
    </row>
    <row r="3262" spans="1:6" ht="51" x14ac:dyDescent="0.2">
      <c r="A3262" s="86" t="s">
        <v>17820</v>
      </c>
      <c r="B3262" s="85" t="s">
        <v>17819</v>
      </c>
      <c r="C3262" s="87" t="s">
        <v>151</v>
      </c>
      <c r="D3262" s="84" t="s">
        <v>17488</v>
      </c>
      <c r="E3262" s="86">
        <v>88</v>
      </c>
      <c r="F3262" s="85" t="s">
        <v>15009</v>
      </c>
    </row>
    <row r="3263" spans="1:6" ht="38.25" x14ac:dyDescent="0.2">
      <c r="A3263" s="86" t="s">
        <v>17822</v>
      </c>
      <c r="B3263" s="85" t="s">
        <v>17821</v>
      </c>
      <c r="C3263" s="87" t="s">
        <v>151</v>
      </c>
      <c r="D3263" s="84" t="s">
        <v>17488</v>
      </c>
      <c r="E3263" s="86">
        <v>1386</v>
      </c>
      <c r="F3263" s="85" t="s">
        <v>14567</v>
      </c>
    </row>
    <row r="3264" spans="1:6" ht="38.25" x14ac:dyDescent="0.2">
      <c r="A3264" s="86" t="s">
        <v>17824</v>
      </c>
      <c r="B3264" s="85" t="s">
        <v>17823</v>
      </c>
      <c r="C3264" s="87" t="s">
        <v>151</v>
      </c>
      <c r="D3264" s="84" t="s">
        <v>17488</v>
      </c>
      <c r="E3264" s="86">
        <v>625</v>
      </c>
      <c r="F3264" s="85" t="s">
        <v>14527</v>
      </c>
    </row>
    <row r="3265" spans="1:6" ht="38.25" x14ac:dyDescent="0.2">
      <c r="A3265" s="86" t="s">
        <v>17826</v>
      </c>
      <c r="B3265" s="85" t="s">
        <v>17825</v>
      </c>
      <c r="C3265" s="87" t="s">
        <v>151</v>
      </c>
      <c r="D3265" s="84" t="s">
        <v>17488</v>
      </c>
      <c r="E3265" s="86">
        <v>104</v>
      </c>
      <c r="F3265" s="85" t="s">
        <v>15016</v>
      </c>
    </row>
    <row r="3266" spans="1:6" ht="38.25" x14ac:dyDescent="0.2">
      <c r="A3266" s="86" t="s">
        <v>17828</v>
      </c>
      <c r="B3266" s="85" t="s">
        <v>17827</v>
      </c>
      <c r="C3266" s="87" t="s">
        <v>151</v>
      </c>
      <c r="D3266" s="84" t="s">
        <v>17488</v>
      </c>
      <c r="E3266" s="86">
        <v>1650</v>
      </c>
      <c r="F3266" s="85" t="s">
        <v>14527</v>
      </c>
    </row>
    <row r="3267" spans="1:6" ht="114.75" x14ac:dyDescent="0.2">
      <c r="A3267" s="86" t="s">
        <v>18720</v>
      </c>
      <c r="B3267" s="85" t="s">
        <v>18718</v>
      </c>
      <c r="C3267" s="87" t="s">
        <v>149</v>
      </c>
      <c r="D3267" s="84" t="s">
        <v>18671</v>
      </c>
      <c r="E3267" s="86">
        <v>6600</v>
      </c>
      <c r="F3267" s="85" t="s">
        <v>18719</v>
      </c>
    </row>
    <row r="3268" spans="1:6" ht="38.25" x14ac:dyDescent="0.2">
      <c r="A3268" s="86" t="s">
        <v>17833</v>
      </c>
      <c r="B3268" s="85" t="s">
        <v>17832</v>
      </c>
      <c r="C3268" s="87" t="s">
        <v>151</v>
      </c>
      <c r="D3268" s="84" t="s">
        <v>17488</v>
      </c>
      <c r="E3268" s="86">
        <v>3150</v>
      </c>
      <c r="F3268" s="85" t="s">
        <v>14567</v>
      </c>
    </row>
    <row r="3269" spans="1:6" ht="51" x14ac:dyDescent="0.2">
      <c r="A3269" s="86" t="s">
        <v>18722</v>
      </c>
      <c r="B3269" s="85" t="s">
        <v>18721</v>
      </c>
      <c r="C3269" s="87" t="s">
        <v>151</v>
      </c>
      <c r="D3269" s="84" t="s">
        <v>17488</v>
      </c>
      <c r="E3269" s="86">
        <v>525</v>
      </c>
      <c r="F3269" s="85" t="s">
        <v>15009</v>
      </c>
    </row>
    <row r="3270" spans="1:6" ht="38.25" x14ac:dyDescent="0.2">
      <c r="A3270" s="86" t="s">
        <v>17835</v>
      </c>
      <c r="B3270" s="85" t="s">
        <v>17834</v>
      </c>
      <c r="C3270" s="87" t="s">
        <v>151</v>
      </c>
      <c r="D3270" s="84" t="s">
        <v>17488</v>
      </c>
      <c r="E3270" s="86">
        <v>8316</v>
      </c>
      <c r="F3270" s="85" t="s">
        <v>14567</v>
      </c>
    </row>
    <row r="3271" spans="1:6" ht="38.25" x14ac:dyDescent="0.2">
      <c r="A3271" s="86" t="s">
        <v>17837</v>
      </c>
      <c r="B3271" s="85" t="s">
        <v>17836</v>
      </c>
      <c r="C3271" s="87" t="s">
        <v>151</v>
      </c>
      <c r="D3271" s="84" t="s">
        <v>17488</v>
      </c>
      <c r="E3271" s="86">
        <v>6250</v>
      </c>
      <c r="F3271" s="85" t="s">
        <v>14527</v>
      </c>
    </row>
    <row r="3272" spans="1:6" ht="38.25" x14ac:dyDescent="0.2">
      <c r="A3272" s="86" t="s">
        <v>18724</v>
      </c>
      <c r="B3272" s="85" t="s">
        <v>18723</v>
      </c>
      <c r="C3272" s="87" t="s">
        <v>151</v>
      </c>
      <c r="D3272" s="84" t="s">
        <v>17488</v>
      </c>
      <c r="E3272" s="86">
        <v>1042</v>
      </c>
      <c r="F3272" s="85" t="s">
        <v>15016</v>
      </c>
    </row>
    <row r="3273" spans="1:6" ht="38.25" x14ac:dyDescent="0.2">
      <c r="A3273" s="86" t="s">
        <v>17839</v>
      </c>
      <c r="B3273" s="85" t="s">
        <v>17838</v>
      </c>
      <c r="C3273" s="87" t="s">
        <v>151</v>
      </c>
      <c r="D3273" s="84" t="s">
        <v>17488</v>
      </c>
      <c r="E3273" s="86">
        <v>16500</v>
      </c>
      <c r="F3273" s="85" t="s">
        <v>14527</v>
      </c>
    </row>
    <row r="3274" spans="1:6" ht="76.5" x14ac:dyDescent="0.2">
      <c r="A3274" s="86" t="s">
        <v>18727</v>
      </c>
      <c r="B3274" s="85" t="s">
        <v>18725</v>
      </c>
      <c r="C3274" s="87" t="s">
        <v>149</v>
      </c>
      <c r="D3274" s="84" t="s">
        <v>18671</v>
      </c>
      <c r="E3274" s="86">
        <v>11000</v>
      </c>
      <c r="F3274" s="85" t="s">
        <v>18726</v>
      </c>
    </row>
    <row r="3275" spans="1:6" ht="76.5" x14ac:dyDescent="0.2">
      <c r="A3275" s="86" t="s">
        <v>18729</v>
      </c>
      <c r="B3275" s="85" t="s">
        <v>18728</v>
      </c>
      <c r="C3275" s="87" t="s">
        <v>149</v>
      </c>
      <c r="D3275" s="84" t="s">
        <v>18671</v>
      </c>
      <c r="E3275" s="86">
        <v>10560</v>
      </c>
      <c r="F3275" s="85" t="s">
        <v>18726</v>
      </c>
    </row>
    <row r="3276" spans="1:6" ht="76.5" x14ac:dyDescent="0.2">
      <c r="A3276" s="86" t="s">
        <v>18731</v>
      </c>
      <c r="B3276" s="85" t="s">
        <v>18730</v>
      </c>
      <c r="C3276" s="87" t="s">
        <v>149</v>
      </c>
      <c r="D3276" s="84" t="s">
        <v>18671</v>
      </c>
      <c r="E3276" s="86">
        <v>10340</v>
      </c>
      <c r="F3276" s="85" t="s">
        <v>18726</v>
      </c>
    </row>
    <row r="3277" spans="1:6" ht="76.5" x14ac:dyDescent="0.2">
      <c r="A3277" s="86" t="s">
        <v>18733</v>
      </c>
      <c r="B3277" s="85" t="s">
        <v>18732</v>
      </c>
      <c r="C3277" s="87" t="s">
        <v>149</v>
      </c>
      <c r="D3277" s="84" t="s">
        <v>18671</v>
      </c>
      <c r="E3277" s="86">
        <v>10010</v>
      </c>
      <c r="F3277" s="85" t="s">
        <v>18726</v>
      </c>
    </row>
    <row r="3278" spans="1:6" ht="76.5" x14ac:dyDescent="0.2">
      <c r="A3278" s="86" t="s">
        <v>18735</v>
      </c>
      <c r="B3278" s="85" t="s">
        <v>18734</v>
      </c>
      <c r="C3278" s="87" t="s">
        <v>149</v>
      </c>
      <c r="D3278" s="84" t="s">
        <v>18671</v>
      </c>
      <c r="E3278" s="86">
        <v>9680</v>
      </c>
      <c r="F3278" s="85" t="s">
        <v>18726</v>
      </c>
    </row>
    <row r="3279" spans="1:6" ht="38.25" x14ac:dyDescent="0.2">
      <c r="A3279" s="86" t="s">
        <v>17852</v>
      </c>
      <c r="B3279" s="85" t="s">
        <v>17851</v>
      </c>
      <c r="C3279" s="87" t="s">
        <v>151</v>
      </c>
      <c r="D3279" s="84" t="s">
        <v>17488</v>
      </c>
      <c r="E3279" s="86">
        <v>5250</v>
      </c>
      <c r="F3279" s="85" t="s">
        <v>14567</v>
      </c>
    </row>
    <row r="3280" spans="1:6" ht="51" x14ac:dyDescent="0.2">
      <c r="A3280" s="86" t="s">
        <v>17854</v>
      </c>
      <c r="B3280" s="85" t="s">
        <v>17853</v>
      </c>
      <c r="C3280" s="87" t="s">
        <v>151</v>
      </c>
      <c r="D3280" s="84" t="s">
        <v>17488</v>
      </c>
      <c r="E3280" s="86">
        <v>875</v>
      </c>
      <c r="F3280" s="85" t="s">
        <v>15009</v>
      </c>
    </row>
    <row r="3281" spans="1:6" ht="38.25" x14ac:dyDescent="0.2">
      <c r="A3281" s="86" t="s">
        <v>17856</v>
      </c>
      <c r="B3281" s="85" t="s">
        <v>17855</v>
      </c>
      <c r="C3281" s="87" t="s">
        <v>151</v>
      </c>
      <c r="D3281" s="84" t="s">
        <v>17488</v>
      </c>
      <c r="E3281" s="86">
        <v>13860</v>
      </c>
      <c r="F3281" s="85" t="s">
        <v>14567</v>
      </c>
    </row>
    <row r="3282" spans="1:6" ht="38.25" x14ac:dyDescent="0.2">
      <c r="A3282" s="86" t="s">
        <v>17858</v>
      </c>
      <c r="B3282" s="85" t="s">
        <v>17857</v>
      </c>
      <c r="C3282" s="87" t="s">
        <v>151</v>
      </c>
      <c r="D3282" s="84" t="s">
        <v>17488</v>
      </c>
      <c r="E3282" s="86">
        <v>6250</v>
      </c>
      <c r="F3282" s="85" t="s">
        <v>14527</v>
      </c>
    </row>
    <row r="3283" spans="1:6" ht="38.25" x14ac:dyDescent="0.2">
      <c r="A3283" s="86" t="s">
        <v>17860</v>
      </c>
      <c r="B3283" s="85" t="s">
        <v>17859</v>
      </c>
      <c r="C3283" s="87" t="s">
        <v>151</v>
      </c>
      <c r="D3283" s="84" t="s">
        <v>17488</v>
      </c>
      <c r="E3283" s="86">
        <v>1042</v>
      </c>
      <c r="F3283" s="85" t="s">
        <v>15016</v>
      </c>
    </row>
    <row r="3284" spans="1:6" ht="38.25" x14ac:dyDescent="0.2">
      <c r="A3284" s="86" t="s">
        <v>17862</v>
      </c>
      <c r="B3284" s="85" t="s">
        <v>17861</v>
      </c>
      <c r="C3284" s="87" t="s">
        <v>151</v>
      </c>
      <c r="D3284" s="84" t="s">
        <v>17488</v>
      </c>
      <c r="E3284" s="86">
        <v>16500</v>
      </c>
      <c r="F3284" s="85" t="s">
        <v>14527</v>
      </c>
    </row>
    <row r="3285" spans="1:6" ht="38.25" x14ac:dyDescent="0.2">
      <c r="A3285" s="86" t="s">
        <v>18737</v>
      </c>
      <c r="B3285" s="85" t="s">
        <v>18736</v>
      </c>
      <c r="C3285" s="87" t="s">
        <v>151</v>
      </c>
      <c r="D3285" s="84" t="s">
        <v>17488</v>
      </c>
      <c r="E3285" s="86">
        <v>189</v>
      </c>
      <c r="F3285" s="85" t="s">
        <v>14567</v>
      </c>
    </row>
    <row r="3286" spans="1:6" ht="38.25" x14ac:dyDescent="0.2">
      <c r="A3286" s="86" t="s">
        <v>18739</v>
      </c>
      <c r="B3286" s="85" t="s">
        <v>18738</v>
      </c>
      <c r="C3286" s="87" t="s">
        <v>151</v>
      </c>
      <c r="D3286" s="84" t="s">
        <v>17488</v>
      </c>
      <c r="E3286" s="86">
        <v>375</v>
      </c>
      <c r="F3286" s="85" t="s">
        <v>14527</v>
      </c>
    </row>
    <row r="3287" spans="1:6" ht="38.25" x14ac:dyDescent="0.2">
      <c r="A3287" s="86" t="s">
        <v>18741</v>
      </c>
      <c r="B3287" s="85" t="s">
        <v>18740</v>
      </c>
      <c r="C3287" s="87" t="s">
        <v>151</v>
      </c>
      <c r="D3287" s="84" t="s">
        <v>17488</v>
      </c>
      <c r="E3287" s="86">
        <v>315</v>
      </c>
      <c r="F3287" s="85" t="s">
        <v>14567</v>
      </c>
    </row>
    <row r="3288" spans="1:6" ht="38.25" x14ac:dyDescent="0.2">
      <c r="A3288" s="86" t="s">
        <v>18743</v>
      </c>
      <c r="B3288" s="85" t="s">
        <v>18742</v>
      </c>
      <c r="C3288" s="87" t="s">
        <v>151</v>
      </c>
      <c r="D3288" s="84" t="s">
        <v>17488</v>
      </c>
      <c r="E3288" s="86">
        <v>375</v>
      </c>
      <c r="F3288" s="85" t="s">
        <v>14527</v>
      </c>
    </row>
    <row r="3289" spans="1:6" ht="38.25" x14ac:dyDescent="0.2">
      <c r="A3289" s="86" t="s">
        <v>18745</v>
      </c>
      <c r="B3289" s="85" t="s">
        <v>18744</v>
      </c>
      <c r="C3289" s="87" t="s">
        <v>151</v>
      </c>
      <c r="D3289" s="84" t="s">
        <v>17488</v>
      </c>
      <c r="E3289" s="86">
        <v>1890</v>
      </c>
      <c r="F3289" s="85" t="s">
        <v>14567</v>
      </c>
    </row>
    <row r="3290" spans="1:6" ht="38.25" x14ac:dyDescent="0.2">
      <c r="A3290" s="86" t="s">
        <v>18747</v>
      </c>
      <c r="B3290" s="85" t="s">
        <v>18746</v>
      </c>
      <c r="C3290" s="87" t="s">
        <v>151</v>
      </c>
      <c r="D3290" s="84" t="s">
        <v>17488</v>
      </c>
      <c r="E3290" s="86">
        <v>3750</v>
      </c>
      <c r="F3290" s="85" t="s">
        <v>14527</v>
      </c>
    </row>
    <row r="3291" spans="1:6" ht="38.25" x14ac:dyDescent="0.2">
      <c r="A3291" s="86" t="s">
        <v>18749</v>
      </c>
      <c r="B3291" s="85" t="s">
        <v>18748</v>
      </c>
      <c r="C3291" s="87" t="s">
        <v>151</v>
      </c>
      <c r="D3291" s="84" t="s">
        <v>17488</v>
      </c>
      <c r="E3291" s="86">
        <v>3150</v>
      </c>
      <c r="F3291" s="85" t="s">
        <v>14567</v>
      </c>
    </row>
    <row r="3292" spans="1:6" ht="38.25" x14ac:dyDescent="0.2">
      <c r="A3292" s="86" t="s">
        <v>18751</v>
      </c>
      <c r="B3292" s="85" t="s">
        <v>18750</v>
      </c>
      <c r="C3292" s="87" t="s">
        <v>151</v>
      </c>
      <c r="D3292" s="84" t="s">
        <v>17488</v>
      </c>
      <c r="E3292" s="86">
        <v>3750</v>
      </c>
      <c r="F3292" s="85" t="s">
        <v>14527</v>
      </c>
    </row>
    <row r="3293" spans="1:6" ht="102" x14ac:dyDescent="0.2">
      <c r="A3293" s="86" t="s">
        <v>18754</v>
      </c>
      <c r="B3293" s="85" t="s">
        <v>18752</v>
      </c>
      <c r="C3293" s="87" t="s">
        <v>149</v>
      </c>
      <c r="D3293" s="84" t="s">
        <v>17488</v>
      </c>
      <c r="E3293" s="86">
        <v>660</v>
      </c>
      <c r="F3293" s="85" t="s">
        <v>18753</v>
      </c>
    </row>
    <row r="3294" spans="1:6" ht="38.25" x14ac:dyDescent="0.2">
      <c r="A3294" s="86" t="s">
        <v>17799</v>
      </c>
      <c r="B3294" s="85" t="s">
        <v>17798</v>
      </c>
      <c r="C3294" s="87" t="s">
        <v>151</v>
      </c>
      <c r="D3294" s="84" t="s">
        <v>17488</v>
      </c>
      <c r="E3294" s="86">
        <v>315</v>
      </c>
      <c r="F3294" s="85" t="s">
        <v>14567</v>
      </c>
    </row>
    <row r="3295" spans="1:6" ht="51" x14ac:dyDescent="0.2">
      <c r="A3295" s="86" t="s">
        <v>18704</v>
      </c>
      <c r="B3295" s="85" t="s">
        <v>18703</v>
      </c>
      <c r="C3295" s="87" t="s">
        <v>151</v>
      </c>
      <c r="D3295" s="84" t="s">
        <v>17488</v>
      </c>
      <c r="E3295" s="86">
        <v>53</v>
      </c>
      <c r="F3295" s="85" t="s">
        <v>15009</v>
      </c>
    </row>
    <row r="3296" spans="1:6" ht="38.25" x14ac:dyDescent="0.2">
      <c r="A3296" s="86" t="s">
        <v>17801</v>
      </c>
      <c r="B3296" s="85" t="s">
        <v>17800</v>
      </c>
      <c r="C3296" s="87" t="s">
        <v>151</v>
      </c>
      <c r="D3296" s="84" t="s">
        <v>17488</v>
      </c>
      <c r="E3296" s="86">
        <v>831.6</v>
      </c>
      <c r="F3296" s="85" t="s">
        <v>14567</v>
      </c>
    </row>
    <row r="3297" spans="1:6" ht="38.25" x14ac:dyDescent="0.2">
      <c r="A3297" s="86" t="s">
        <v>17803</v>
      </c>
      <c r="B3297" s="85" t="s">
        <v>17802</v>
      </c>
      <c r="C3297" s="87" t="s">
        <v>151</v>
      </c>
      <c r="D3297" s="84" t="s">
        <v>17488</v>
      </c>
      <c r="E3297" s="86">
        <v>625</v>
      </c>
      <c r="F3297" s="85" t="s">
        <v>14527</v>
      </c>
    </row>
    <row r="3298" spans="1:6" ht="38.25" x14ac:dyDescent="0.2">
      <c r="A3298" s="86" t="s">
        <v>18706</v>
      </c>
      <c r="B3298" s="85" t="s">
        <v>18705</v>
      </c>
      <c r="C3298" s="87" t="s">
        <v>151</v>
      </c>
      <c r="D3298" s="84" t="s">
        <v>17488</v>
      </c>
      <c r="E3298" s="86">
        <v>104</v>
      </c>
      <c r="F3298" s="85" t="s">
        <v>15016</v>
      </c>
    </row>
    <row r="3299" spans="1:6" ht="38.25" x14ac:dyDescent="0.2">
      <c r="A3299" s="86" t="s">
        <v>17805</v>
      </c>
      <c r="B3299" s="85" t="s">
        <v>17804</v>
      </c>
      <c r="C3299" s="87" t="s">
        <v>151</v>
      </c>
      <c r="D3299" s="84" t="s">
        <v>17488</v>
      </c>
      <c r="E3299" s="86">
        <v>1650</v>
      </c>
      <c r="F3299" s="85" t="s">
        <v>14527</v>
      </c>
    </row>
    <row r="3300" spans="1:6" ht="76.5" x14ac:dyDescent="0.2">
      <c r="A3300" s="86" t="s">
        <v>18757</v>
      </c>
      <c r="B3300" s="85" t="s">
        <v>18755</v>
      </c>
      <c r="C3300" s="87" t="s">
        <v>149</v>
      </c>
      <c r="D3300" s="84" t="s">
        <v>17488</v>
      </c>
      <c r="E3300" s="86">
        <v>1100</v>
      </c>
      <c r="F3300" s="85" t="s">
        <v>18756</v>
      </c>
    </row>
    <row r="3301" spans="1:6" ht="76.5" x14ac:dyDescent="0.2">
      <c r="A3301" s="86" t="s">
        <v>18759</v>
      </c>
      <c r="B3301" s="85" t="s">
        <v>18758</v>
      </c>
      <c r="C3301" s="87" t="s">
        <v>149</v>
      </c>
      <c r="D3301" s="84" t="s">
        <v>17488</v>
      </c>
      <c r="E3301" s="86">
        <v>1056</v>
      </c>
      <c r="F3301" s="85" t="s">
        <v>18756</v>
      </c>
    </row>
    <row r="3302" spans="1:6" ht="76.5" x14ac:dyDescent="0.2">
      <c r="A3302" s="86" t="s">
        <v>18761</v>
      </c>
      <c r="B3302" s="85" t="s">
        <v>18760</v>
      </c>
      <c r="C3302" s="87" t="s">
        <v>149</v>
      </c>
      <c r="D3302" s="84" t="s">
        <v>17488</v>
      </c>
      <c r="E3302" s="86">
        <v>1034</v>
      </c>
      <c r="F3302" s="85" t="s">
        <v>18756</v>
      </c>
    </row>
    <row r="3303" spans="1:6" ht="76.5" x14ac:dyDescent="0.2">
      <c r="A3303" s="86" t="s">
        <v>18763</v>
      </c>
      <c r="B3303" s="85" t="s">
        <v>18762</v>
      </c>
      <c r="C3303" s="87" t="s">
        <v>149</v>
      </c>
      <c r="D3303" s="84" t="s">
        <v>17488</v>
      </c>
      <c r="E3303" s="86">
        <v>1001</v>
      </c>
      <c r="F3303" s="85" t="s">
        <v>18756</v>
      </c>
    </row>
    <row r="3304" spans="1:6" ht="76.5" x14ac:dyDescent="0.2">
      <c r="A3304" s="86" t="s">
        <v>18765</v>
      </c>
      <c r="B3304" s="85" t="s">
        <v>18764</v>
      </c>
      <c r="C3304" s="87" t="s">
        <v>149</v>
      </c>
      <c r="D3304" s="84" t="s">
        <v>17488</v>
      </c>
      <c r="E3304" s="86">
        <v>968</v>
      </c>
      <c r="F3304" s="85" t="s">
        <v>18756</v>
      </c>
    </row>
    <row r="3305" spans="1:6" ht="38.25" x14ac:dyDescent="0.2">
      <c r="A3305" s="86" t="s">
        <v>17818</v>
      </c>
      <c r="B3305" s="85" t="s">
        <v>17817</v>
      </c>
      <c r="C3305" s="87" t="s">
        <v>151</v>
      </c>
      <c r="D3305" s="84" t="s">
        <v>17488</v>
      </c>
      <c r="E3305" s="86">
        <v>525</v>
      </c>
      <c r="F3305" s="85" t="s">
        <v>14567</v>
      </c>
    </row>
    <row r="3306" spans="1:6" ht="51" x14ac:dyDescent="0.2">
      <c r="A3306" s="86" t="s">
        <v>17820</v>
      </c>
      <c r="B3306" s="85" t="s">
        <v>17819</v>
      </c>
      <c r="C3306" s="87" t="s">
        <v>151</v>
      </c>
      <c r="D3306" s="84" t="s">
        <v>17488</v>
      </c>
      <c r="E3306" s="86">
        <v>88</v>
      </c>
      <c r="F3306" s="85" t="s">
        <v>15009</v>
      </c>
    </row>
    <row r="3307" spans="1:6" ht="38.25" x14ac:dyDescent="0.2">
      <c r="A3307" s="86" t="s">
        <v>17822</v>
      </c>
      <c r="B3307" s="85" t="s">
        <v>17821</v>
      </c>
      <c r="C3307" s="87" t="s">
        <v>151</v>
      </c>
      <c r="D3307" s="84" t="s">
        <v>17488</v>
      </c>
      <c r="E3307" s="86">
        <v>1386</v>
      </c>
      <c r="F3307" s="85" t="s">
        <v>14567</v>
      </c>
    </row>
    <row r="3308" spans="1:6" ht="38.25" x14ac:dyDescent="0.2">
      <c r="A3308" s="86" t="s">
        <v>17824</v>
      </c>
      <c r="B3308" s="85" t="s">
        <v>17823</v>
      </c>
      <c r="C3308" s="87" t="s">
        <v>151</v>
      </c>
      <c r="D3308" s="84" t="s">
        <v>17488</v>
      </c>
      <c r="E3308" s="86">
        <v>625</v>
      </c>
      <c r="F3308" s="85" t="s">
        <v>14527</v>
      </c>
    </row>
    <row r="3309" spans="1:6" ht="38.25" x14ac:dyDescent="0.2">
      <c r="A3309" s="86" t="s">
        <v>17826</v>
      </c>
      <c r="B3309" s="85" t="s">
        <v>17825</v>
      </c>
      <c r="C3309" s="87" t="s">
        <v>151</v>
      </c>
      <c r="D3309" s="84" t="s">
        <v>17488</v>
      </c>
      <c r="E3309" s="86">
        <v>104</v>
      </c>
      <c r="F3309" s="85" t="s">
        <v>15016</v>
      </c>
    </row>
    <row r="3310" spans="1:6" ht="38.25" x14ac:dyDescent="0.2">
      <c r="A3310" s="86" t="s">
        <v>17828</v>
      </c>
      <c r="B3310" s="85" t="s">
        <v>17827</v>
      </c>
      <c r="C3310" s="87" t="s">
        <v>151</v>
      </c>
      <c r="D3310" s="84" t="s">
        <v>17488</v>
      </c>
      <c r="E3310" s="86">
        <v>1650</v>
      </c>
      <c r="F3310" s="85" t="s">
        <v>14527</v>
      </c>
    </row>
    <row r="3311" spans="1:6" ht="102" x14ac:dyDescent="0.2">
      <c r="A3311" s="86" t="s">
        <v>18768</v>
      </c>
      <c r="B3311" s="85" t="s">
        <v>18766</v>
      </c>
      <c r="C3311" s="87" t="s">
        <v>149</v>
      </c>
      <c r="D3311" s="84" t="s">
        <v>17488</v>
      </c>
      <c r="E3311" s="86">
        <v>6600</v>
      </c>
      <c r="F3311" s="85" t="s">
        <v>18767</v>
      </c>
    </row>
    <row r="3312" spans="1:6" ht="38.25" x14ac:dyDescent="0.2">
      <c r="A3312" s="86" t="s">
        <v>17833</v>
      </c>
      <c r="B3312" s="85" t="s">
        <v>17832</v>
      </c>
      <c r="C3312" s="87" t="s">
        <v>151</v>
      </c>
      <c r="D3312" s="84" t="s">
        <v>17488</v>
      </c>
      <c r="E3312" s="86">
        <v>3150</v>
      </c>
      <c r="F3312" s="85" t="s">
        <v>14567</v>
      </c>
    </row>
    <row r="3313" spans="1:6" ht="51" x14ac:dyDescent="0.2">
      <c r="A3313" s="86" t="s">
        <v>18722</v>
      </c>
      <c r="B3313" s="85" t="s">
        <v>18721</v>
      </c>
      <c r="C3313" s="87" t="s">
        <v>151</v>
      </c>
      <c r="D3313" s="84" t="s">
        <v>17488</v>
      </c>
      <c r="E3313" s="86">
        <v>525</v>
      </c>
      <c r="F3313" s="85" t="s">
        <v>15009</v>
      </c>
    </row>
    <row r="3314" spans="1:6" ht="38.25" x14ac:dyDescent="0.2">
      <c r="A3314" s="86" t="s">
        <v>17835</v>
      </c>
      <c r="B3314" s="85" t="s">
        <v>17834</v>
      </c>
      <c r="C3314" s="87" t="s">
        <v>151</v>
      </c>
      <c r="D3314" s="84" t="s">
        <v>17488</v>
      </c>
      <c r="E3314" s="86">
        <v>8316</v>
      </c>
      <c r="F3314" s="85" t="s">
        <v>14567</v>
      </c>
    </row>
    <row r="3315" spans="1:6" ht="38.25" x14ac:dyDescent="0.2">
      <c r="A3315" s="86" t="s">
        <v>17837</v>
      </c>
      <c r="B3315" s="85" t="s">
        <v>17836</v>
      </c>
      <c r="C3315" s="87" t="s">
        <v>151</v>
      </c>
      <c r="D3315" s="84" t="s">
        <v>17488</v>
      </c>
      <c r="E3315" s="86">
        <v>6250</v>
      </c>
      <c r="F3315" s="85" t="s">
        <v>14527</v>
      </c>
    </row>
    <row r="3316" spans="1:6" ht="38.25" x14ac:dyDescent="0.2">
      <c r="A3316" s="86" t="s">
        <v>18724</v>
      </c>
      <c r="B3316" s="85" t="s">
        <v>18723</v>
      </c>
      <c r="C3316" s="87" t="s">
        <v>151</v>
      </c>
      <c r="D3316" s="84" t="s">
        <v>17488</v>
      </c>
      <c r="E3316" s="86">
        <v>1042</v>
      </c>
      <c r="F3316" s="85" t="s">
        <v>15016</v>
      </c>
    </row>
    <row r="3317" spans="1:6" ht="38.25" x14ac:dyDescent="0.2">
      <c r="A3317" s="86" t="s">
        <v>17839</v>
      </c>
      <c r="B3317" s="85" t="s">
        <v>17838</v>
      </c>
      <c r="C3317" s="87" t="s">
        <v>151</v>
      </c>
      <c r="D3317" s="84" t="s">
        <v>17488</v>
      </c>
      <c r="E3317" s="86">
        <v>16500</v>
      </c>
      <c r="F3317" s="85" t="s">
        <v>14527</v>
      </c>
    </row>
    <row r="3318" spans="1:6" ht="76.5" x14ac:dyDescent="0.2">
      <c r="A3318" s="86" t="s">
        <v>18771</v>
      </c>
      <c r="B3318" s="85" t="s">
        <v>18769</v>
      </c>
      <c r="C3318" s="87" t="s">
        <v>149</v>
      </c>
      <c r="D3318" s="84" t="s">
        <v>17488</v>
      </c>
      <c r="E3318" s="86">
        <v>11000</v>
      </c>
      <c r="F3318" s="85" t="s">
        <v>18770</v>
      </c>
    </row>
    <row r="3319" spans="1:6" ht="76.5" x14ac:dyDescent="0.2">
      <c r="A3319" s="86" t="s">
        <v>18773</v>
      </c>
      <c r="B3319" s="85" t="s">
        <v>18772</v>
      </c>
      <c r="C3319" s="87" t="s">
        <v>149</v>
      </c>
      <c r="D3319" s="84" t="s">
        <v>17488</v>
      </c>
      <c r="E3319" s="86">
        <v>10560</v>
      </c>
      <c r="F3319" s="85" t="s">
        <v>18770</v>
      </c>
    </row>
    <row r="3320" spans="1:6" ht="76.5" x14ac:dyDescent="0.2">
      <c r="A3320" s="86" t="s">
        <v>18775</v>
      </c>
      <c r="B3320" s="85" t="s">
        <v>18774</v>
      </c>
      <c r="C3320" s="87" t="s">
        <v>149</v>
      </c>
      <c r="D3320" s="84" t="s">
        <v>17488</v>
      </c>
      <c r="E3320" s="86">
        <v>10340</v>
      </c>
      <c r="F3320" s="85" t="s">
        <v>18770</v>
      </c>
    </row>
    <row r="3321" spans="1:6" ht="76.5" x14ac:dyDescent="0.2">
      <c r="A3321" s="86" t="s">
        <v>18777</v>
      </c>
      <c r="B3321" s="85" t="s">
        <v>18776</v>
      </c>
      <c r="C3321" s="87" t="s">
        <v>149</v>
      </c>
      <c r="D3321" s="84" t="s">
        <v>17488</v>
      </c>
      <c r="E3321" s="86">
        <v>10010</v>
      </c>
      <c r="F3321" s="85" t="s">
        <v>18770</v>
      </c>
    </row>
    <row r="3322" spans="1:6" ht="76.5" x14ac:dyDescent="0.2">
      <c r="A3322" s="86" t="s">
        <v>18779</v>
      </c>
      <c r="B3322" s="85" t="s">
        <v>18778</v>
      </c>
      <c r="C3322" s="87" t="s">
        <v>149</v>
      </c>
      <c r="D3322" s="84" t="s">
        <v>17488</v>
      </c>
      <c r="E3322" s="86">
        <v>9680</v>
      </c>
      <c r="F3322" s="85" t="s">
        <v>18770</v>
      </c>
    </row>
    <row r="3323" spans="1:6" ht="38.25" x14ac:dyDescent="0.2">
      <c r="A3323" s="86" t="s">
        <v>17852</v>
      </c>
      <c r="B3323" s="85" t="s">
        <v>17851</v>
      </c>
      <c r="C3323" s="87" t="s">
        <v>151</v>
      </c>
      <c r="D3323" s="84" t="s">
        <v>17488</v>
      </c>
      <c r="E3323" s="86">
        <v>5250</v>
      </c>
      <c r="F3323" s="85" t="s">
        <v>14567</v>
      </c>
    </row>
    <row r="3324" spans="1:6" ht="51" x14ac:dyDescent="0.2">
      <c r="A3324" s="86" t="s">
        <v>17854</v>
      </c>
      <c r="B3324" s="85" t="s">
        <v>17853</v>
      </c>
      <c r="C3324" s="87" t="s">
        <v>151</v>
      </c>
      <c r="D3324" s="84" t="s">
        <v>17488</v>
      </c>
      <c r="E3324" s="86">
        <v>875</v>
      </c>
      <c r="F3324" s="85" t="s">
        <v>15009</v>
      </c>
    </row>
    <row r="3325" spans="1:6" ht="38.25" x14ac:dyDescent="0.2">
      <c r="A3325" s="86" t="s">
        <v>17856</v>
      </c>
      <c r="B3325" s="85" t="s">
        <v>17855</v>
      </c>
      <c r="C3325" s="87" t="s">
        <v>151</v>
      </c>
      <c r="D3325" s="84" t="s">
        <v>17488</v>
      </c>
      <c r="E3325" s="86">
        <v>13860</v>
      </c>
      <c r="F3325" s="85" t="s">
        <v>14567</v>
      </c>
    </row>
    <row r="3326" spans="1:6" ht="38.25" x14ac:dyDescent="0.2">
      <c r="A3326" s="86" t="s">
        <v>17858</v>
      </c>
      <c r="B3326" s="85" t="s">
        <v>17857</v>
      </c>
      <c r="C3326" s="87" t="s">
        <v>151</v>
      </c>
      <c r="D3326" s="84" t="s">
        <v>17488</v>
      </c>
      <c r="E3326" s="86">
        <v>6250</v>
      </c>
      <c r="F3326" s="85" t="s">
        <v>14527</v>
      </c>
    </row>
    <row r="3327" spans="1:6" ht="38.25" x14ac:dyDescent="0.2">
      <c r="A3327" s="86" t="s">
        <v>17860</v>
      </c>
      <c r="B3327" s="85" t="s">
        <v>17859</v>
      </c>
      <c r="C3327" s="87" t="s">
        <v>151</v>
      </c>
      <c r="D3327" s="84" t="s">
        <v>17488</v>
      </c>
      <c r="E3327" s="86">
        <v>1042</v>
      </c>
      <c r="F3327" s="85" t="s">
        <v>15016</v>
      </c>
    </row>
    <row r="3328" spans="1:6" ht="38.25" x14ac:dyDescent="0.2">
      <c r="A3328" s="86" t="s">
        <v>17862</v>
      </c>
      <c r="B3328" s="85" t="s">
        <v>17861</v>
      </c>
      <c r="C3328" s="87" t="s">
        <v>151</v>
      </c>
      <c r="D3328" s="84" t="s">
        <v>17488</v>
      </c>
      <c r="E3328" s="86">
        <v>16500</v>
      </c>
      <c r="F3328" s="85" t="s">
        <v>14527</v>
      </c>
    </row>
    <row r="3329" spans="1:6" ht="38.25" x14ac:dyDescent="0.2">
      <c r="A3329" s="86" t="s">
        <v>18781</v>
      </c>
      <c r="B3329" s="85" t="s">
        <v>18780</v>
      </c>
      <c r="C3329" s="87" t="s">
        <v>151</v>
      </c>
      <c r="D3329" s="84" t="s">
        <v>17488</v>
      </c>
      <c r="E3329" s="86">
        <v>378</v>
      </c>
      <c r="F3329" s="85" t="s">
        <v>14567</v>
      </c>
    </row>
    <row r="3330" spans="1:6" ht="38.25" x14ac:dyDescent="0.2">
      <c r="A3330" s="86" t="s">
        <v>18783</v>
      </c>
      <c r="B3330" s="85" t="s">
        <v>18782</v>
      </c>
      <c r="C3330" s="87" t="s">
        <v>151</v>
      </c>
      <c r="D3330" s="84" t="s">
        <v>17488</v>
      </c>
      <c r="E3330" s="86">
        <v>750</v>
      </c>
      <c r="F3330" s="85" t="s">
        <v>14527</v>
      </c>
    </row>
    <row r="3331" spans="1:6" ht="38.25" x14ac:dyDescent="0.2">
      <c r="A3331" s="86" t="s">
        <v>18785</v>
      </c>
      <c r="B3331" s="85" t="s">
        <v>18784</v>
      </c>
      <c r="C3331" s="87" t="s">
        <v>151</v>
      </c>
      <c r="D3331" s="84" t="s">
        <v>17488</v>
      </c>
      <c r="E3331" s="86">
        <v>630</v>
      </c>
      <c r="F3331" s="85" t="s">
        <v>14567</v>
      </c>
    </row>
    <row r="3332" spans="1:6" ht="38.25" x14ac:dyDescent="0.2">
      <c r="A3332" s="86" t="s">
        <v>18787</v>
      </c>
      <c r="B3332" s="85" t="s">
        <v>18786</v>
      </c>
      <c r="C3332" s="87" t="s">
        <v>151</v>
      </c>
      <c r="D3332" s="84" t="s">
        <v>17488</v>
      </c>
      <c r="E3332" s="86">
        <v>750</v>
      </c>
      <c r="F3332" s="85" t="s">
        <v>14527</v>
      </c>
    </row>
    <row r="3333" spans="1:6" ht="38.25" x14ac:dyDescent="0.2">
      <c r="A3333" s="86" t="s">
        <v>18789</v>
      </c>
      <c r="B3333" s="85" t="s">
        <v>18788</v>
      </c>
      <c r="C3333" s="87" t="s">
        <v>151</v>
      </c>
      <c r="D3333" s="84" t="s">
        <v>17488</v>
      </c>
      <c r="E3333" s="86">
        <v>3780</v>
      </c>
      <c r="F3333" s="85" t="s">
        <v>14567</v>
      </c>
    </row>
    <row r="3334" spans="1:6" ht="38.25" x14ac:dyDescent="0.2">
      <c r="A3334" s="86" t="s">
        <v>18791</v>
      </c>
      <c r="B3334" s="85" t="s">
        <v>18790</v>
      </c>
      <c r="C3334" s="87" t="s">
        <v>151</v>
      </c>
      <c r="D3334" s="84" t="s">
        <v>17488</v>
      </c>
      <c r="E3334" s="86">
        <v>7500</v>
      </c>
      <c r="F3334" s="85" t="s">
        <v>14527</v>
      </c>
    </row>
    <row r="3335" spans="1:6" ht="38.25" x14ac:dyDescent="0.2">
      <c r="A3335" s="86" t="s">
        <v>18793</v>
      </c>
      <c r="B3335" s="85" t="s">
        <v>18792</v>
      </c>
      <c r="C3335" s="87" t="s">
        <v>151</v>
      </c>
      <c r="D3335" s="84" t="s">
        <v>17488</v>
      </c>
      <c r="E3335" s="86">
        <v>6300</v>
      </c>
      <c r="F3335" s="85" t="s">
        <v>14567</v>
      </c>
    </row>
    <row r="3336" spans="1:6" ht="38.25" x14ac:dyDescent="0.2">
      <c r="A3336" s="86" t="s">
        <v>18795</v>
      </c>
      <c r="B3336" s="85" t="s">
        <v>18794</v>
      </c>
      <c r="C3336" s="87" t="s">
        <v>151</v>
      </c>
      <c r="D3336" s="84" t="s">
        <v>17488</v>
      </c>
      <c r="E3336" s="86">
        <v>7500</v>
      </c>
      <c r="F3336" s="85" t="s">
        <v>14527</v>
      </c>
    </row>
    <row r="3337" spans="1:6" ht="38.25" x14ac:dyDescent="0.2">
      <c r="A3337" s="86" t="s">
        <v>18737</v>
      </c>
      <c r="B3337" s="85" t="s">
        <v>18736</v>
      </c>
      <c r="C3337" s="87" t="s">
        <v>151</v>
      </c>
      <c r="D3337" s="84" t="s">
        <v>17488</v>
      </c>
      <c r="E3337" s="86">
        <v>189</v>
      </c>
      <c r="F3337" s="85" t="s">
        <v>14567</v>
      </c>
    </row>
    <row r="3338" spans="1:6" ht="38.25" x14ac:dyDescent="0.2">
      <c r="A3338" s="86" t="s">
        <v>18739</v>
      </c>
      <c r="B3338" s="85" t="s">
        <v>18738</v>
      </c>
      <c r="C3338" s="87" t="s">
        <v>151</v>
      </c>
      <c r="D3338" s="84" t="s">
        <v>17488</v>
      </c>
      <c r="E3338" s="86">
        <v>375</v>
      </c>
      <c r="F3338" s="85" t="s">
        <v>14527</v>
      </c>
    </row>
    <row r="3339" spans="1:6" ht="38.25" x14ac:dyDescent="0.2">
      <c r="A3339" s="86" t="s">
        <v>18741</v>
      </c>
      <c r="B3339" s="85" t="s">
        <v>18740</v>
      </c>
      <c r="C3339" s="87" t="s">
        <v>151</v>
      </c>
      <c r="D3339" s="84" t="s">
        <v>17488</v>
      </c>
      <c r="E3339" s="86">
        <v>315</v>
      </c>
      <c r="F3339" s="85" t="s">
        <v>14567</v>
      </c>
    </row>
    <row r="3340" spans="1:6" ht="38.25" x14ac:dyDescent="0.2">
      <c r="A3340" s="86" t="s">
        <v>18743</v>
      </c>
      <c r="B3340" s="85" t="s">
        <v>18742</v>
      </c>
      <c r="C3340" s="87" t="s">
        <v>151</v>
      </c>
      <c r="D3340" s="84" t="s">
        <v>17488</v>
      </c>
      <c r="E3340" s="86">
        <v>375</v>
      </c>
      <c r="F3340" s="85" t="s">
        <v>14527</v>
      </c>
    </row>
    <row r="3341" spans="1:6" ht="38.25" x14ac:dyDescent="0.2">
      <c r="A3341" s="86" t="s">
        <v>18745</v>
      </c>
      <c r="B3341" s="85" t="s">
        <v>18744</v>
      </c>
      <c r="C3341" s="87" t="s">
        <v>151</v>
      </c>
      <c r="D3341" s="84" t="s">
        <v>17488</v>
      </c>
      <c r="E3341" s="86">
        <v>1890</v>
      </c>
      <c r="F3341" s="85" t="s">
        <v>14567</v>
      </c>
    </row>
    <row r="3342" spans="1:6" ht="38.25" x14ac:dyDescent="0.2">
      <c r="A3342" s="86" t="s">
        <v>18747</v>
      </c>
      <c r="B3342" s="85" t="s">
        <v>18746</v>
      </c>
      <c r="C3342" s="87" t="s">
        <v>151</v>
      </c>
      <c r="D3342" s="84" t="s">
        <v>17488</v>
      </c>
      <c r="E3342" s="86">
        <v>3750</v>
      </c>
      <c r="F3342" s="85" t="s">
        <v>14527</v>
      </c>
    </row>
    <row r="3343" spans="1:6" ht="38.25" x14ac:dyDescent="0.2">
      <c r="A3343" s="86" t="s">
        <v>18749</v>
      </c>
      <c r="B3343" s="85" t="s">
        <v>18748</v>
      </c>
      <c r="C3343" s="87" t="s">
        <v>151</v>
      </c>
      <c r="D3343" s="84" t="s">
        <v>17488</v>
      </c>
      <c r="E3343" s="86">
        <v>3150</v>
      </c>
      <c r="F3343" s="85" t="s">
        <v>14567</v>
      </c>
    </row>
    <row r="3344" spans="1:6" ht="38.25" x14ac:dyDescent="0.2">
      <c r="A3344" s="86" t="s">
        <v>18751</v>
      </c>
      <c r="B3344" s="85" t="s">
        <v>18750</v>
      </c>
      <c r="C3344" s="87" t="s">
        <v>151</v>
      </c>
      <c r="D3344" s="84" t="s">
        <v>17488</v>
      </c>
      <c r="E3344" s="86">
        <v>3750</v>
      </c>
      <c r="F3344" s="85" t="s">
        <v>14527</v>
      </c>
    </row>
    <row r="3345" spans="1:6" ht="38.25" x14ac:dyDescent="0.2">
      <c r="A3345" s="86" t="s">
        <v>18292</v>
      </c>
      <c r="B3345" s="85" t="s">
        <v>18291</v>
      </c>
      <c r="C3345" s="87" t="s">
        <v>151</v>
      </c>
      <c r="D3345" s="84" t="s">
        <v>17488</v>
      </c>
      <c r="E3345" s="86">
        <v>2394</v>
      </c>
      <c r="F3345" s="85" t="s">
        <v>14567</v>
      </c>
    </row>
    <row r="3346" spans="1:6" ht="51" x14ac:dyDescent="0.2">
      <c r="A3346" s="86" t="s">
        <v>18294</v>
      </c>
      <c r="B3346" s="85" t="s">
        <v>18293</v>
      </c>
      <c r="C3346" s="87" t="s">
        <v>151</v>
      </c>
      <c r="D3346" s="84" t="s">
        <v>17488</v>
      </c>
      <c r="E3346" s="86">
        <v>399</v>
      </c>
      <c r="F3346" s="85" t="s">
        <v>15009</v>
      </c>
    </row>
    <row r="3347" spans="1:6" ht="38.25" x14ac:dyDescent="0.2">
      <c r="A3347" s="86" t="s">
        <v>18296</v>
      </c>
      <c r="B3347" s="85" t="s">
        <v>18295</v>
      </c>
      <c r="C3347" s="87" t="s">
        <v>151</v>
      </c>
      <c r="D3347" s="84" t="s">
        <v>17488</v>
      </c>
      <c r="E3347" s="86">
        <v>6320.16</v>
      </c>
      <c r="F3347" s="85" t="s">
        <v>14567</v>
      </c>
    </row>
    <row r="3348" spans="1:6" ht="38.25" x14ac:dyDescent="0.2">
      <c r="A3348" s="86" t="s">
        <v>18298</v>
      </c>
      <c r="B3348" s="85" t="s">
        <v>18297</v>
      </c>
      <c r="C3348" s="87" t="s">
        <v>151</v>
      </c>
      <c r="D3348" s="84" t="s">
        <v>17488</v>
      </c>
      <c r="E3348" s="86">
        <v>4750</v>
      </c>
      <c r="F3348" s="85" t="s">
        <v>14527</v>
      </c>
    </row>
    <row r="3349" spans="1:6" ht="38.25" x14ac:dyDescent="0.2">
      <c r="A3349" s="86" t="s">
        <v>18300</v>
      </c>
      <c r="B3349" s="85" t="s">
        <v>18299</v>
      </c>
      <c r="C3349" s="87" t="s">
        <v>151</v>
      </c>
      <c r="D3349" s="84" t="s">
        <v>17488</v>
      </c>
      <c r="E3349" s="86">
        <v>792</v>
      </c>
      <c r="F3349" s="85" t="s">
        <v>15016</v>
      </c>
    </row>
    <row r="3350" spans="1:6" ht="38.25" x14ac:dyDescent="0.2">
      <c r="A3350" s="86" t="s">
        <v>18302</v>
      </c>
      <c r="B3350" s="85" t="s">
        <v>18301</v>
      </c>
      <c r="C3350" s="87" t="s">
        <v>151</v>
      </c>
      <c r="D3350" s="84" t="s">
        <v>17488</v>
      </c>
      <c r="E3350" s="86">
        <v>12540</v>
      </c>
      <c r="F3350" s="85" t="s">
        <v>14527</v>
      </c>
    </row>
    <row r="3351" spans="1:6" ht="38.25" x14ac:dyDescent="0.2">
      <c r="A3351" s="86" t="s">
        <v>18315</v>
      </c>
      <c r="B3351" s="85" t="s">
        <v>18314</v>
      </c>
      <c r="C3351" s="87" t="s">
        <v>151</v>
      </c>
      <c r="D3351" s="84" t="s">
        <v>17488</v>
      </c>
      <c r="E3351" s="86">
        <v>3990</v>
      </c>
      <c r="F3351" s="85" t="s">
        <v>14567</v>
      </c>
    </row>
    <row r="3352" spans="1:6" ht="51" x14ac:dyDescent="0.2">
      <c r="A3352" s="86" t="s">
        <v>18317</v>
      </c>
      <c r="B3352" s="85" t="s">
        <v>18316</v>
      </c>
      <c r="C3352" s="87" t="s">
        <v>151</v>
      </c>
      <c r="D3352" s="84" t="s">
        <v>17488</v>
      </c>
      <c r="E3352" s="86">
        <v>665</v>
      </c>
      <c r="F3352" s="85" t="s">
        <v>15009</v>
      </c>
    </row>
    <row r="3353" spans="1:6" ht="38.25" x14ac:dyDescent="0.2">
      <c r="A3353" s="86" t="s">
        <v>18319</v>
      </c>
      <c r="B3353" s="85" t="s">
        <v>18318</v>
      </c>
      <c r="C3353" s="87" t="s">
        <v>151</v>
      </c>
      <c r="D3353" s="84" t="s">
        <v>17488</v>
      </c>
      <c r="E3353" s="86">
        <v>10533.6</v>
      </c>
      <c r="F3353" s="85" t="s">
        <v>14567</v>
      </c>
    </row>
    <row r="3354" spans="1:6" ht="38.25" x14ac:dyDescent="0.2">
      <c r="A3354" s="86" t="s">
        <v>18321</v>
      </c>
      <c r="B3354" s="85" t="s">
        <v>18320</v>
      </c>
      <c r="C3354" s="87" t="s">
        <v>151</v>
      </c>
      <c r="D3354" s="84" t="s">
        <v>17488</v>
      </c>
      <c r="E3354" s="86">
        <v>4750</v>
      </c>
      <c r="F3354" s="85" t="s">
        <v>14527</v>
      </c>
    </row>
    <row r="3355" spans="1:6" ht="38.25" x14ac:dyDescent="0.2">
      <c r="A3355" s="86" t="s">
        <v>18323</v>
      </c>
      <c r="B3355" s="85" t="s">
        <v>18322</v>
      </c>
      <c r="C3355" s="87" t="s">
        <v>151</v>
      </c>
      <c r="D3355" s="84" t="s">
        <v>17488</v>
      </c>
      <c r="E3355" s="86">
        <v>792</v>
      </c>
      <c r="F3355" s="85" t="s">
        <v>15016</v>
      </c>
    </row>
    <row r="3356" spans="1:6" ht="38.25" x14ac:dyDescent="0.2">
      <c r="A3356" s="86" t="s">
        <v>18325</v>
      </c>
      <c r="B3356" s="85" t="s">
        <v>18324</v>
      </c>
      <c r="C3356" s="87" t="s">
        <v>151</v>
      </c>
      <c r="D3356" s="84" t="s">
        <v>17488</v>
      </c>
      <c r="E3356" s="86">
        <v>12540</v>
      </c>
      <c r="F3356" s="85" t="s">
        <v>14527</v>
      </c>
    </row>
    <row r="3357" spans="1:6" ht="140.25" x14ac:dyDescent="0.2">
      <c r="A3357" s="86" t="s">
        <v>18798</v>
      </c>
      <c r="B3357" s="85" t="s">
        <v>18796</v>
      </c>
      <c r="C3357" s="87" t="s">
        <v>149</v>
      </c>
      <c r="D3357" s="84" t="s">
        <v>17488</v>
      </c>
      <c r="E3357" s="86">
        <v>7500</v>
      </c>
      <c r="F3357" s="85" t="s">
        <v>18797</v>
      </c>
    </row>
    <row r="3358" spans="1:6" ht="38.25" x14ac:dyDescent="0.2">
      <c r="A3358" s="86" t="s">
        <v>17547</v>
      </c>
      <c r="B3358" s="85" t="s">
        <v>17546</v>
      </c>
      <c r="C3358" s="87" t="s">
        <v>151</v>
      </c>
      <c r="D3358" s="84" t="s">
        <v>17488</v>
      </c>
      <c r="E3358" s="86">
        <v>3150</v>
      </c>
      <c r="F3358" s="85" t="s">
        <v>14567</v>
      </c>
    </row>
    <row r="3359" spans="1:6" ht="51" x14ac:dyDescent="0.2">
      <c r="A3359" s="86" t="s">
        <v>17549</v>
      </c>
      <c r="B3359" s="85" t="s">
        <v>17548</v>
      </c>
      <c r="C3359" s="87" t="s">
        <v>151</v>
      </c>
      <c r="D3359" s="84" t="s">
        <v>17488</v>
      </c>
      <c r="E3359" s="86">
        <v>525</v>
      </c>
      <c r="F3359" s="85" t="s">
        <v>15009</v>
      </c>
    </row>
    <row r="3360" spans="1:6" ht="38.25" x14ac:dyDescent="0.2">
      <c r="A3360" s="86" t="s">
        <v>17551</v>
      </c>
      <c r="B3360" s="85" t="s">
        <v>17550</v>
      </c>
      <c r="C3360" s="87" t="s">
        <v>151</v>
      </c>
      <c r="D3360" s="84" t="s">
        <v>17488</v>
      </c>
      <c r="E3360" s="86">
        <v>8316</v>
      </c>
      <c r="F3360" s="85" t="s">
        <v>14567</v>
      </c>
    </row>
    <row r="3361" spans="1:6" ht="38.25" x14ac:dyDescent="0.2">
      <c r="A3361" s="86" t="s">
        <v>17553</v>
      </c>
      <c r="B3361" s="85" t="s">
        <v>17552</v>
      </c>
      <c r="C3361" s="87" t="s">
        <v>151</v>
      </c>
      <c r="D3361" s="84" t="s">
        <v>17488</v>
      </c>
      <c r="E3361" s="86">
        <v>6250</v>
      </c>
      <c r="F3361" s="85" t="s">
        <v>14527</v>
      </c>
    </row>
    <row r="3362" spans="1:6" ht="38.25" x14ac:dyDescent="0.2">
      <c r="A3362" s="86" t="s">
        <v>17555</v>
      </c>
      <c r="B3362" s="85" t="s">
        <v>17554</v>
      </c>
      <c r="C3362" s="87" t="s">
        <v>151</v>
      </c>
      <c r="D3362" s="84" t="s">
        <v>17488</v>
      </c>
      <c r="E3362" s="86">
        <v>1042</v>
      </c>
      <c r="F3362" s="85" t="s">
        <v>15016</v>
      </c>
    </row>
    <row r="3363" spans="1:6" ht="38.25" x14ac:dyDescent="0.2">
      <c r="A3363" s="86" t="s">
        <v>17557</v>
      </c>
      <c r="B3363" s="85" t="s">
        <v>17556</v>
      </c>
      <c r="C3363" s="87" t="s">
        <v>151</v>
      </c>
      <c r="D3363" s="84" t="s">
        <v>17488</v>
      </c>
      <c r="E3363" s="86">
        <v>16500</v>
      </c>
      <c r="F3363" s="85" t="s">
        <v>14527</v>
      </c>
    </row>
    <row r="3364" spans="1:6" ht="102" x14ac:dyDescent="0.2">
      <c r="A3364" s="86" t="s">
        <v>18801</v>
      </c>
      <c r="B3364" s="85" t="s">
        <v>18799</v>
      </c>
      <c r="C3364" s="87" t="s">
        <v>149</v>
      </c>
      <c r="D3364" s="84" t="s">
        <v>17488</v>
      </c>
      <c r="E3364" s="86">
        <v>12500</v>
      </c>
      <c r="F3364" s="85" t="s">
        <v>18800</v>
      </c>
    </row>
    <row r="3365" spans="1:6" ht="102" x14ac:dyDescent="0.2">
      <c r="A3365" s="86" t="s">
        <v>18803</v>
      </c>
      <c r="B3365" s="85" t="s">
        <v>18802</v>
      </c>
      <c r="C3365" s="87" t="s">
        <v>149</v>
      </c>
      <c r="D3365" s="84" t="s">
        <v>17488</v>
      </c>
      <c r="E3365" s="86">
        <v>12000</v>
      </c>
      <c r="F3365" s="85" t="s">
        <v>18800</v>
      </c>
    </row>
    <row r="3366" spans="1:6" ht="102" x14ac:dyDescent="0.2">
      <c r="A3366" s="86" t="s">
        <v>18805</v>
      </c>
      <c r="B3366" s="85" t="s">
        <v>18804</v>
      </c>
      <c r="C3366" s="87" t="s">
        <v>149</v>
      </c>
      <c r="D3366" s="84" t="s">
        <v>17488</v>
      </c>
      <c r="E3366" s="86">
        <v>11750</v>
      </c>
      <c r="F3366" s="85" t="s">
        <v>18800</v>
      </c>
    </row>
    <row r="3367" spans="1:6" ht="102" x14ac:dyDescent="0.2">
      <c r="A3367" s="86" t="s">
        <v>18807</v>
      </c>
      <c r="B3367" s="85" t="s">
        <v>18806</v>
      </c>
      <c r="C3367" s="87" t="s">
        <v>149</v>
      </c>
      <c r="D3367" s="84" t="s">
        <v>17488</v>
      </c>
      <c r="E3367" s="86">
        <v>11375</v>
      </c>
      <c r="F3367" s="85" t="s">
        <v>18800</v>
      </c>
    </row>
    <row r="3368" spans="1:6" ht="102" x14ac:dyDescent="0.2">
      <c r="A3368" s="86" t="s">
        <v>18809</v>
      </c>
      <c r="B3368" s="85" t="s">
        <v>18808</v>
      </c>
      <c r="C3368" s="87" t="s">
        <v>149</v>
      </c>
      <c r="D3368" s="84" t="s">
        <v>17488</v>
      </c>
      <c r="E3368" s="86">
        <v>11000</v>
      </c>
      <c r="F3368" s="85" t="s">
        <v>18800</v>
      </c>
    </row>
    <row r="3369" spans="1:6" ht="38.25" x14ac:dyDescent="0.2">
      <c r="A3369" s="86" t="s">
        <v>17570</v>
      </c>
      <c r="B3369" s="85" t="s">
        <v>17569</v>
      </c>
      <c r="C3369" s="87" t="s">
        <v>151</v>
      </c>
      <c r="D3369" s="84" t="s">
        <v>17488</v>
      </c>
      <c r="E3369" s="86">
        <v>5250</v>
      </c>
      <c r="F3369" s="85" t="s">
        <v>14567</v>
      </c>
    </row>
    <row r="3370" spans="1:6" ht="51" x14ac:dyDescent="0.2">
      <c r="A3370" s="86" t="s">
        <v>17572</v>
      </c>
      <c r="B3370" s="85" t="s">
        <v>17571</v>
      </c>
      <c r="C3370" s="87" t="s">
        <v>151</v>
      </c>
      <c r="D3370" s="84" t="s">
        <v>17488</v>
      </c>
      <c r="E3370" s="86">
        <v>875</v>
      </c>
      <c r="F3370" s="85" t="s">
        <v>15009</v>
      </c>
    </row>
    <row r="3371" spans="1:6" ht="38.25" x14ac:dyDescent="0.2">
      <c r="A3371" s="86" t="s">
        <v>17574</v>
      </c>
      <c r="B3371" s="85" t="s">
        <v>17573</v>
      </c>
      <c r="C3371" s="87" t="s">
        <v>151</v>
      </c>
      <c r="D3371" s="84" t="s">
        <v>17488</v>
      </c>
      <c r="E3371" s="86">
        <v>13860</v>
      </c>
      <c r="F3371" s="85" t="s">
        <v>14567</v>
      </c>
    </row>
    <row r="3372" spans="1:6" ht="38.25" x14ac:dyDescent="0.2">
      <c r="A3372" s="86" t="s">
        <v>17576</v>
      </c>
      <c r="B3372" s="85" t="s">
        <v>17575</v>
      </c>
      <c r="C3372" s="87" t="s">
        <v>151</v>
      </c>
      <c r="D3372" s="84" t="s">
        <v>17488</v>
      </c>
      <c r="E3372" s="86">
        <v>6250</v>
      </c>
      <c r="F3372" s="85" t="s">
        <v>14527</v>
      </c>
    </row>
    <row r="3373" spans="1:6" ht="38.25" x14ac:dyDescent="0.2">
      <c r="A3373" s="86" t="s">
        <v>17578</v>
      </c>
      <c r="B3373" s="85" t="s">
        <v>17577</v>
      </c>
      <c r="C3373" s="87" t="s">
        <v>151</v>
      </c>
      <c r="D3373" s="84" t="s">
        <v>17488</v>
      </c>
      <c r="E3373" s="86">
        <v>1042</v>
      </c>
      <c r="F3373" s="85" t="s">
        <v>15016</v>
      </c>
    </row>
    <row r="3374" spans="1:6" ht="38.25" x14ac:dyDescent="0.2">
      <c r="A3374" s="86" t="s">
        <v>17580</v>
      </c>
      <c r="B3374" s="85" t="s">
        <v>17579</v>
      </c>
      <c r="C3374" s="87" t="s">
        <v>151</v>
      </c>
      <c r="D3374" s="84" t="s">
        <v>17488</v>
      </c>
      <c r="E3374" s="86">
        <v>16500</v>
      </c>
      <c r="F3374" s="85" t="s">
        <v>14527</v>
      </c>
    </row>
    <row r="3375" spans="1:6" ht="51" x14ac:dyDescent="0.2">
      <c r="A3375" s="86" t="s">
        <v>18813</v>
      </c>
      <c r="B3375" s="85" t="s">
        <v>18811</v>
      </c>
      <c r="C3375" s="87" t="s">
        <v>149</v>
      </c>
      <c r="D3375" s="84" t="s">
        <v>18810</v>
      </c>
      <c r="E3375" s="86">
        <v>550</v>
      </c>
      <c r="F3375" s="85" t="s">
        <v>18812</v>
      </c>
    </row>
    <row r="3376" spans="1:6" ht="51" x14ac:dyDescent="0.2">
      <c r="A3376" s="86" t="s">
        <v>18815</v>
      </c>
      <c r="B3376" s="85" t="s">
        <v>18814</v>
      </c>
      <c r="C3376" s="87" t="s">
        <v>149</v>
      </c>
      <c r="D3376" s="84" t="s">
        <v>18810</v>
      </c>
      <c r="E3376" s="86">
        <v>528</v>
      </c>
      <c r="F3376" s="85" t="s">
        <v>18812</v>
      </c>
    </row>
    <row r="3377" spans="1:6" ht="51" x14ac:dyDescent="0.2">
      <c r="A3377" s="86" t="s">
        <v>18817</v>
      </c>
      <c r="B3377" s="85" t="s">
        <v>18816</v>
      </c>
      <c r="C3377" s="87" t="s">
        <v>149</v>
      </c>
      <c r="D3377" s="84" t="s">
        <v>18810</v>
      </c>
      <c r="E3377" s="86">
        <v>517</v>
      </c>
      <c r="F3377" s="85" t="s">
        <v>18812</v>
      </c>
    </row>
    <row r="3378" spans="1:6" ht="51" x14ac:dyDescent="0.2">
      <c r="A3378" s="86" t="s">
        <v>18819</v>
      </c>
      <c r="B3378" s="85" t="s">
        <v>18818</v>
      </c>
      <c r="C3378" s="87" t="s">
        <v>149</v>
      </c>
      <c r="D3378" s="84" t="s">
        <v>18810</v>
      </c>
      <c r="E3378" s="86">
        <v>500.5</v>
      </c>
      <c r="F3378" s="85" t="s">
        <v>18812</v>
      </c>
    </row>
    <row r="3379" spans="1:6" ht="51" x14ac:dyDescent="0.2">
      <c r="A3379" s="86" t="s">
        <v>18821</v>
      </c>
      <c r="B3379" s="85" t="s">
        <v>18820</v>
      </c>
      <c r="C3379" s="87" t="s">
        <v>149</v>
      </c>
      <c r="D3379" s="84" t="s">
        <v>18810</v>
      </c>
      <c r="E3379" s="86">
        <v>484</v>
      </c>
      <c r="F3379" s="85" t="s">
        <v>18812</v>
      </c>
    </row>
    <row r="3380" spans="1:6" ht="76.5" x14ac:dyDescent="0.2">
      <c r="A3380" s="86" t="s">
        <v>18824</v>
      </c>
      <c r="B3380" s="85" t="s">
        <v>18822</v>
      </c>
      <c r="C3380" s="87" t="s">
        <v>149</v>
      </c>
      <c r="D3380" s="84" t="s">
        <v>18810</v>
      </c>
      <c r="E3380" s="86">
        <v>4500</v>
      </c>
      <c r="F3380" s="85" t="s">
        <v>18823</v>
      </c>
    </row>
    <row r="3381" spans="1:6" ht="76.5" x14ac:dyDescent="0.2">
      <c r="A3381" s="86" t="s">
        <v>18826</v>
      </c>
      <c r="B3381" s="85" t="s">
        <v>18825</v>
      </c>
      <c r="C3381" s="87" t="s">
        <v>149</v>
      </c>
      <c r="D3381" s="84" t="s">
        <v>18810</v>
      </c>
      <c r="E3381" s="86">
        <v>4320</v>
      </c>
      <c r="F3381" s="85" t="s">
        <v>18823</v>
      </c>
    </row>
    <row r="3382" spans="1:6" ht="76.5" x14ac:dyDescent="0.2">
      <c r="A3382" s="86" t="s">
        <v>18828</v>
      </c>
      <c r="B3382" s="85" t="s">
        <v>18827</v>
      </c>
      <c r="C3382" s="87" t="s">
        <v>149</v>
      </c>
      <c r="D3382" s="84" t="s">
        <v>18810</v>
      </c>
      <c r="E3382" s="86">
        <v>4230</v>
      </c>
      <c r="F3382" s="85" t="s">
        <v>18823</v>
      </c>
    </row>
    <row r="3383" spans="1:6" ht="76.5" x14ac:dyDescent="0.2">
      <c r="A3383" s="86" t="s">
        <v>18830</v>
      </c>
      <c r="B3383" s="85" t="s">
        <v>18829</v>
      </c>
      <c r="C3383" s="87" t="s">
        <v>149</v>
      </c>
      <c r="D3383" s="84" t="s">
        <v>18810</v>
      </c>
      <c r="E3383" s="86">
        <v>4095</v>
      </c>
      <c r="F3383" s="85" t="s">
        <v>18823</v>
      </c>
    </row>
    <row r="3384" spans="1:6" ht="76.5" x14ac:dyDescent="0.2">
      <c r="A3384" s="86" t="s">
        <v>18832</v>
      </c>
      <c r="B3384" s="85" t="s">
        <v>18831</v>
      </c>
      <c r="C3384" s="87" t="s">
        <v>149</v>
      </c>
      <c r="D3384" s="84" t="s">
        <v>18810</v>
      </c>
      <c r="E3384" s="86">
        <v>3960</v>
      </c>
      <c r="F3384" s="85" t="s">
        <v>18823</v>
      </c>
    </row>
    <row r="3385" spans="1:6" ht="89.25" x14ac:dyDescent="0.2">
      <c r="A3385" s="86" t="s">
        <v>18835</v>
      </c>
      <c r="B3385" s="85" t="s">
        <v>18833</v>
      </c>
      <c r="C3385" s="87" t="s">
        <v>149</v>
      </c>
      <c r="D3385" s="84" t="s">
        <v>18810</v>
      </c>
      <c r="E3385" s="86">
        <v>4950</v>
      </c>
      <c r="F3385" s="85" t="s">
        <v>18834</v>
      </c>
    </row>
    <row r="3386" spans="1:6" ht="89.25" x14ac:dyDescent="0.2">
      <c r="A3386" s="86" t="s">
        <v>18837</v>
      </c>
      <c r="B3386" s="85" t="s">
        <v>18836</v>
      </c>
      <c r="C3386" s="87" t="s">
        <v>149</v>
      </c>
      <c r="D3386" s="84" t="s">
        <v>18810</v>
      </c>
      <c r="E3386" s="86">
        <v>4752</v>
      </c>
      <c r="F3386" s="85" t="s">
        <v>18834</v>
      </c>
    </row>
    <row r="3387" spans="1:6" ht="89.25" x14ac:dyDescent="0.2">
      <c r="A3387" s="86" t="s">
        <v>18839</v>
      </c>
      <c r="B3387" s="85" t="s">
        <v>18838</v>
      </c>
      <c r="C3387" s="87" t="s">
        <v>149</v>
      </c>
      <c r="D3387" s="84" t="s">
        <v>18810</v>
      </c>
      <c r="E3387" s="86">
        <v>4653</v>
      </c>
      <c r="F3387" s="85" t="s">
        <v>18834</v>
      </c>
    </row>
    <row r="3388" spans="1:6" ht="89.25" x14ac:dyDescent="0.2">
      <c r="A3388" s="86" t="s">
        <v>18841</v>
      </c>
      <c r="B3388" s="85" t="s">
        <v>18840</v>
      </c>
      <c r="C3388" s="87" t="s">
        <v>149</v>
      </c>
      <c r="D3388" s="84" t="s">
        <v>18810</v>
      </c>
      <c r="E3388" s="86">
        <v>4504.5</v>
      </c>
      <c r="F3388" s="85" t="s">
        <v>18834</v>
      </c>
    </row>
    <row r="3389" spans="1:6" ht="89.25" x14ac:dyDescent="0.2">
      <c r="A3389" s="86" t="s">
        <v>18843</v>
      </c>
      <c r="B3389" s="85" t="s">
        <v>18842</v>
      </c>
      <c r="C3389" s="87" t="s">
        <v>149</v>
      </c>
      <c r="D3389" s="84" t="s">
        <v>18810</v>
      </c>
      <c r="E3389" s="86">
        <v>4356</v>
      </c>
      <c r="F3389" s="85" t="s">
        <v>18834</v>
      </c>
    </row>
    <row r="3390" spans="1:6" ht="51" x14ac:dyDescent="0.2">
      <c r="A3390" s="86" t="s">
        <v>18846</v>
      </c>
      <c r="B3390" s="85" t="s">
        <v>18844</v>
      </c>
      <c r="C3390" s="86"/>
      <c r="D3390" s="84" t="s">
        <v>18810</v>
      </c>
      <c r="E3390" s="86">
        <v>5640</v>
      </c>
      <c r="F3390" s="85" t="s">
        <v>18845</v>
      </c>
    </row>
    <row r="3391" spans="1:6" ht="51" x14ac:dyDescent="0.2">
      <c r="A3391" s="86" t="s">
        <v>18848</v>
      </c>
      <c r="B3391" s="85" t="s">
        <v>18847</v>
      </c>
      <c r="C3391" s="86"/>
      <c r="D3391" s="84" t="s">
        <v>18810</v>
      </c>
      <c r="E3391" s="86">
        <v>5414.4</v>
      </c>
      <c r="F3391" s="85" t="s">
        <v>18845</v>
      </c>
    </row>
    <row r="3392" spans="1:6" ht="51" x14ac:dyDescent="0.2">
      <c r="A3392" s="86" t="s">
        <v>18850</v>
      </c>
      <c r="B3392" s="85" t="s">
        <v>18849</v>
      </c>
      <c r="C3392" s="86"/>
      <c r="D3392" s="84" t="s">
        <v>18810</v>
      </c>
      <c r="E3392" s="86">
        <v>5301.6</v>
      </c>
      <c r="F3392" s="85" t="s">
        <v>18845</v>
      </c>
    </row>
    <row r="3393" spans="1:6" ht="51" x14ac:dyDescent="0.2">
      <c r="A3393" s="86" t="s">
        <v>18852</v>
      </c>
      <c r="B3393" s="85" t="s">
        <v>18851</v>
      </c>
      <c r="C3393" s="86"/>
      <c r="D3393" s="84" t="s">
        <v>18810</v>
      </c>
      <c r="E3393" s="86">
        <v>5132.3999999999996</v>
      </c>
      <c r="F3393" s="85" t="s">
        <v>18845</v>
      </c>
    </row>
    <row r="3394" spans="1:6" ht="51" x14ac:dyDescent="0.2">
      <c r="A3394" s="86" t="s">
        <v>18854</v>
      </c>
      <c r="B3394" s="85" t="s">
        <v>18853</v>
      </c>
      <c r="C3394" s="86"/>
      <c r="D3394" s="84" t="s">
        <v>18810</v>
      </c>
      <c r="E3394" s="86">
        <v>4963.2</v>
      </c>
      <c r="F3394" s="85" t="s">
        <v>18845</v>
      </c>
    </row>
    <row r="3395" spans="1:6" ht="89.25" x14ac:dyDescent="0.2">
      <c r="A3395" s="86" t="s">
        <v>18857</v>
      </c>
      <c r="B3395" s="85" t="s">
        <v>18855</v>
      </c>
      <c r="C3395" s="86"/>
      <c r="D3395" s="84" t="s">
        <v>18810</v>
      </c>
      <c r="E3395" s="86">
        <v>1800</v>
      </c>
      <c r="F3395" s="85" t="s">
        <v>18856</v>
      </c>
    </row>
    <row r="3396" spans="1:6" ht="51" x14ac:dyDescent="0.2">
      <c r="A3396" s="86" t="s">
        <v>18859</v>
      </c>
      <c r="B3396" s="85" t="s">
        <v>18858</v>
      </c>
      <c r="C3396" s="86"/>
      <c r="D3396" s="84" t="s">
        <v>18810</v>
      </c>
      <c r="E3396" s="86">
        <v>3000</v>
      </c>
      <c r="F3396" s="85" t="s">
        <v>18845</v>
      </c>
    </row>
    <row r="3397" spans="1:6" ht="51" x14ac:dyDescent="0.2">
      <c r="A3397" s="86" t="s">
        <v>18861</v>
      </c>
      <c r="B3397" s="85" t="s">
        <v>18860</v>
      </c>
      <c r="C3397" s="86"/>
      <c r="D3397" s="84" t="s">
        <v>18810</v>
      </c>
      <c r="E3397" s="86">
        <v>2880</v>
      </c>
      <c r="F3397" s="85" t="s">
        <v>18845</v>
      </c>
    </row>
    <row r="3398" spans="1:6" ht="51" x14ac:dyDescent="0.2">
      <c r="A3398" s="86" t="s">
        <v>18863</v>
      </c>
      <c r="B3398" s="85" t="s">
        <v>18862</v>
      </c>
      <c r="C3398" s="86"/>
      <c r="D3398" s="84" t="s">
        <v>18810</v>
      </c>
      <c r="E3398" s="86">
        <v>2820</v>
      </c>
      <c r="F3398" s="85" t="s">
        <v>18845</v>
      </c>
    </row>
    <row r="3399" spans="1:6" ht="51" x14ac:dyDescent="0.2">
      <c r="A3399" s="86" t="s">
        <v>18865</v>
      </c>
      <c r="B3399" s="85" t="s">
        <v>18864</v>
      </c>
      <c r="C3399" s="86"/>
      <c r="D3399" s="84" t="s">
        <v>18810</v>
      </c>
      <c r="E3399" s="86">
        <v>2730</v>
      </c>
      <c r="F3399" s="85" t="s">
        <v>18845</v>
      </c>
    </row>
    <row r="3400" spans="1:6" ht="51" x14ac:dyDescent="0.2">
      <c r="A3400" s="86" t="s">
        <v>18867</v>
      </c>
      <c r="B3400" s="85" t="s">
        <v>18866</v>
      </c>
      <c r="C3400" s="86"/>
      <c r="D3400" s="84" t="s">
        <v>18810</v>
      </c>
      <c r="E3400" s="86">
        <v>2640</v>
      </c>
      <c r="F3400" s="85" t="s">
        <v>18845</v>
      </c>
    </row>
    <row r="3401" spans="1:6" ht="38.25" x14ac:dyDescent="0.2">
      <c r="A3401" s="86" t="s">
        <v>17498</v>
      </c>
      <c r="B3401" s="85" t="s">
        <v>17497</v>
      </c>
      <c r="C3401" s="87" t="s">
        <v>151</v>
      </c>
      <c r="D3401" s="84" t="s">
        <v>17488</v>
      </c>
      <c r="E3401" s="86">
        <v>37800</v>
      </c>
      <c r="F3401" s="85" t="s">
        <v>14567</v>
      </c>
    </row>
    <row r="3402" spans="1:6" ht="38.25" x14ac:dyDescent="0.2">
      <c r="A3402" s="86" t="s">
        <v>17500</v>
      </c>
      <c r="B3402" s="85" t="s">
        <v>17499</v>
      </c>
      <c r="C3402" s="87" t="s">
        <v>151</v>
      </c>
      <c r="D3402" s="84" t="s">
        <v>17488</v>
      </c>
      <c r="E3402" s="86">
        <v>75000</v>
      </c>
      <c r="F3402" s="85" t="s">
        <v>14527</v>
      </c>
    </row>
    <row r="3403" spans="1:6" ht="25.5" x14ac:dyDescent="0.2">
      <c r="A3403" s="86" t="s">
        <v>17502</v>
      </c>
      <c r="B3403" s="85" t="s">
        <v>17501</v>
      </c>
      <c r="C3403" s="87" t="s">
        <v>151</v>
      </c>
      <c r="D3403" s="84" t="s">
        <v>17488</v>
      </c>
      <c r="E3403" s="86">
        <v>63000</v>
      </c>
      <c r="F3403" s="85" t="s">
        <v>14567</v>
      </c>
    </row>
    <row r="3404" spans="1:6" ht="25.5" x14ac:dyDescent="0.2">
      <c r="A3404" s="86" t="s">
        <v>17504</v>
      </c>
      <c r="B3404" s="85" t="s">
        <v>17503</v>
      </c>
      <c r="C3404" s="87" t="s">
        <v>151</v>
      </c>
      <c r="D3404" s="84" t="s">
        <v>17488</v>
      </c>
      <c r="E3404" s="86">
        <v>75000</v>
      </c>
      <c r="F3404" s="85" t="s">
        <v>14527</v>
      </c>
    </row>
    <row r="3405" spans="1:6" ht="38.25" x14ac:dyDescent="0.2">
      <c r="A3405" s="86" t="s">
        <v>18869</v>
      </c>
      <c r="B3405" s="85" t="s">
        <v>18868</v>
      </c>
      <c r="C3405" s="87" t="s">
        <v>151</v>
      </c>
      <c r="D3405" s="84" t="s">
        <v>17488</v>
      </c>
      <c r="E3405" s="86">
        <v>9450</v>
      </c>
      <c r="F3405" s="85" t="s">
        <v>14567</v>
      </c>
    </row>
    <row r="3406" spans="1:6" ht="38.25" x14ac:dyDescent="0.2">
      <c r="A3406" s="86" t="s">
        <v>18871</v>
      </c>
      <c r="B3406" s="85" t="s">
        <v>18870</v>
      </c>
      <c r="C3406" s="87" t="s">
        <v>151</v>
      </c>
      <c r="D3406" s="84" t="s">
        <v>17488</v>
      </c>
      <c r="E3406" s="86">
        <v>18750</v>
      </c>
      <c r="F3406" s="85" t="s">
        <v>14527</v>
      </c>
    </row>
    <row r="3407" spans="1:6" ht="38.25" x14ac:dyDescent="0.2">
      <c r="A3407" s="86" t="s">
        <v>18873</v>
      </c>
      <c r="B3407" s="85" t="s">
        <v>18872</v>
      </c>
      <c r="C3407" s="87" t="s">
        <v>151</v>
      </c>
      <c r="D3407" s="84" t="s">
        <v>17488</v>
      </c>
      <c r="E3407" s="86">
        <v>15750</v>
      </c>
      <c r="F3407" s="85" t="s">
        <v>14567</v>
      </c>
    </row>
    <row r="3408" spans="1:6" ht="38.25" x14ac:dyDescent="0.2">
      <c r="A3408" s="86" t="s">
        <v>18875</v>
      </c>
      <c r="B3408" s="85" t="s">
        <v>18874</v>
      </c>
      <c r="C3408" s="87" t="s">
        <v>151</v>
      </c>
      <c r="D3408" s="84" t="s">
        <v>17488</v>
      </c>
      <c r="E3408" s="86">
        <v>18750</v>
      </c>
      <c r="F3408" s="85" t="s">
        <v>14527</v>
      </c>
    </row>
    <row r="3409" spans="1:6" ht="38.25" x14ac:dyDescent="0.2">
      <c r="A3409" s="86" t="s">
        <v>17490</v>
      </c>
      <c r="B3409" s="85" t="s">
        <v>17489</v>
      </c>
      <c r="C3409" s="87" t="s">
        <v>151</v>
      </c>
      <c r="D3409" s="84" t="s">
        <v>17488</v>
      </c>
      <c r="E3409" s="86">
        <v>18900</v>
      </c>
      <c r="F3409" s="85" t="s">
        <v>14567</v>
      </c>
    </row>
    <row r="3410" spans="1:6" ht="38.25" x14ac:dyDescent="0.2">
      <c r="A3410" s="86" t="s">
        <v>17492</v>
      </c>
      <c r="B3410" s="85" t="s">
        <v>17491</v>
      </c>
      <c r="C3410" s="87" t="s">
        <v>151</v>
      </c>
      <c r="D3410" s="84" t="s">
        <v>17488</v>
      </c>
      <c r="E3410" s="86">
        <v>37500</v>
      </c>
      <c r="F3410" s="85" t="s">
        <v>14527</v>
      </c>
    </row>
    <row r="3411" spans="1:6" ht="38.25" x14ac:dyDescent="0.2">
      <c r="A3411" s="86" t="s">
        <v>17494</v>
      </c>
      <c r="B3411" s="85" t="s">
        <v>17493</v>
      </c>
      <c r="C3411" s="87" t="s">
        <v>151</v>
      </c>
      <c r="D3411" s="84" t="s">
        <v>17488</v>
      </c>
      <c r="E3411" s="86">
        <v>31500</v>
      </c>
      <c r="F3411" s="85" t="s">
        <v>14567</v>
      </c>
    </row>
    <row r="3412" spans="1:6" ht="38.25" x14ac:dyDescent="0.2">
      <c r="A3412" s="86" t="s">
        <v>17496</v>
      </c>
      <c r="B3412" s="85" t="s">
        <v>17495</v>
      </c>
      <c r="C3412" s="87" t="s">
        <v>151</v>
      </c>
      <c r="D3412" s="84" t="s">
        <v>17488</v>
      </c>
      <c r="E3412" s="86">
        <v>37500</v>
      </c>
      <c r="F3412" s="85" t="s">
        <v>14527</v>
      </c>
    </row>
    <row r="3413" spans="1:6" ht="38.25" x14ac:dyDescent="0.2">
      <c r="A3413" s="86" t="s">
        <v>18877</v>
      </c>
      <c r="B3413" s="85" t="s">
        <v>18876</v>
      </c>
      <c r="C3413" s="87" t="s">
        <v>151</v>
      </c>
      <c r="D3413" s="84" t="s">
        <v>17488</v>
      </c>
      <c r="E3413" s="86">
        <v>630</v>
      </c>
      <c r="F3413" s="85" t="s">
        <v>14567</v>
      </c>
    </row>
    <row r="3414" spans="1:6" ht="38.25" x14ac:dyDescent="0.2">
      <c r="A3414" s="86" t="s">
        <v>18879</v>
      </c>
      <c r="B3414" s="85" t="s">
        <v>18878</v>
      </c>
      <c r="C3414" s="87" t="s">
        <v>151</v>
      </c>
      <c r="D3414" s="84" t="s">
        <v>17488</v>
      </c>
      <c r="E3414" s="86">
        <v>1250</v>
      </c>
      <c r="F3414" s="85" t="s">
        <v>14527</v>
      </c>
    </row>
    <row r="3415" spans="1:6" ht="38.25" x14ac:dyDescent="0.2">
      <c r="A3415" s="86" t="s">
        <v>18877</v>
      </c>
      <c r="B3415" s="85" t="s">
        <v>18876</v>
      </c>
      <c r="C3415" s="87" t="s">
        <v>151</v>
      </c>
      <c r="D3415" s="84" t="s">
        <v>17488</v>
      </c>
      <c r="E3415" s="86">
        <v>630</v>
      </c>
      <c r="F3415" s="85" t="s">
        <v>14567</v>
      </c>
    </row>
    <row r="3416" spans="1:6" ht="38.25" x14ac:dyDescent="0.2">
      <c r="A3416" s="86" t="s">
        <v>18879</v>
      </c>
      <c r="B3416" s="85" t="s">
        <v>18878</v>
      </c>
      <c r="C3416" s="87" t="s">
        <v>151</v>
      </c>
      <c r="D3416" s="84" t="s">
        <v>17488</v>
      </c>
      <c r="E3416" s="86">
        <v>1250</v>
      </c>
      <c r="F3416" s="85" t="s">
        <v>14527</v>
      </c>
    </row>
    <row r="3417" spans="1:6" ht="25.5" x14ac:dyDescent="0.2">
      <c r="A3417" s="86" t="s">
        <v>18881</v>
      </c>
      <c r="B3417" s="85" t="s">
        <v>18880</v>
      </c>
      <c r="C3417" s="87" t="s">
        <v>151</v>
      </c>
      <c r="D3417" s="84" t="s">
        <v>17488</v>
      </c>
      <c r="E3417" s="86">
        <v>1050</v>
      </c>
      <c r="F3417" s="85" t="s">
        <v>14567</v>
      </c>
    </row>
    <row r="3418" spans="1:6" ht="25.5" x14ac:dyDescent="0.2">
      <c r="A3418" s="86" t="s">
        <v>18883</v>
      </c>
      <c r="B3418" s="85" t="s">
        <v>18882</v>
      </c>
      <c r="C3418" s="87" t="s">
        <v>151</v>
      </c>
      <c r="D3418" s="84" t="s">
        <v>17488</v>
      </c>
      <c r="E3418" s="86">
        <v>1250</v>
      </c>
      <c r="F3418" s="85" t="s">
        <v>14527</v>
      </c>
    </row>
    <row r="3419" spans="1:6" ht="25.5" x14ac:dyDescent="0.2">
      <c r="A3419" s="86" t="s">
        <v>18881</v>
      </c>
      <c r="B3419" s="85" t="s">
        <v>18880</v>
      </c>
      <c r="C3419" s="87" t="s">
        <v>151</v>
      </c>
      <c r="D3419" s="84" t="s">
        <v>17488</v>
      </c>
      <c r="E3419" s="86">
        <v>1050</v>
      </c>
      <c r="F3419" s="85" t="s">
        <v>14567</v>
      </c>
    </row>
    <row r="3420" spans="1:6" ht="25.5" x14ac:dyDescent="0.2">
      <c r="A3420" s="86" t="s">
        <v>18883</v>
      </c>
      <c r="B3420" s="85" t="s">
        <v>18882</v>
      </c>
      <c r="C3420" s="87" t="s">
        <v>151</v>
      </c>
      <c r="D3420" s="84" t="s">
        <v>17488</v>
      </c>
      <c r="E3420" s="86">
        <v>1250</v>
      </c>
      <c r="F3420" s="85" t="s">
        <v>14527</v>
      </c>
    </row>
    <row r="3421" spans="1:6" ht="38.25" x14ac:dyDescent="0.2">
      <c r="A3421" s="86" t="s">
        <v>18885</v>
      </c>
      <c r="B3421" s="85" t="s">
        <v>18884</v>
      </c>
      <c r="C3421" s="87" t="s">
        <v>151</v>
      </c>
      <c r="D3421" s="84" t="s">
        <v>17488</v>
      </c>
      <c r="E3421" s="86">
        <v>6300</v>
      </c>
      <c r="F3421" s="85" t="s">
        <v>14567</v>
      </c>
    </row>
    <row r="3422" spans="1:6" ht="38.25" x14ac:dyDescent="0.2">
      <c r="A3422" s="86" t="s">
        <v>18887</v>
      </c>
      <c r="B3422" s="85" t="s">
        <v>18886</v>
      </c>
      <c r="C3422" s="87" t="s">
        <v>151</v>
      </c>
      <c r="D3422" s="84" t="s">
        <v>17488</v>
      </c>
      <c r="E3422" s="86">
        <v>12500</v>
      </c>
      <c r="F3422" s="85" t="s">
        <v>14527</v>
      </c>
    </row>
    <row r="3423" spans="1:6" ht="38.25" x14ac:dyDescent="0.2">
      <c r="A3423" s="86" t="s">
        <v>18885</v>
      </c>
      <c r="B3423" s="85" t="s">
        <v>18884</v>
      </c>
      <c r="C3423" s="87" t="s">
        <v>151</v>
      </c>
      <c r="D3423" s="84" t="s">
        <v>17488</v>
      </c>
      <c r="E3423" s="86">
        <v>6300</v>
      </c>
      <c r="F3423" s="85" t="s">
        <v>14567</v>
      </c>
    </row>
    <row r="3424" spans="1:6" ht="38.25" x14ac:dyDescent="0.2">
      <c r="A3424" s="86" t="s">
        <v>18887</v>
      </c>
      <c r="B3424" s="85" t="s">
        <v>18886</v>
      </c>
      <c r="C3424" s="87" t="s">
        <v>151</v>
      </c>
      <c r="D3424" s="84" t="s">
        <v>17488</v>
      </c>
      <c r="E3424" s="86">
        <v>12500</v>
      </c>
      <c r="F3424" s="85" t="s">
        <v>14527</v>
      </c>
    </row>
    <row r="3425" spans="1:6" ht="25.5" x14ac:dyDescent="0.2">
      <c r="A3425" s="86" t="s">
        <v>18889</v>
      </c>
      <c r="B3425" s="85" t="s">
        <v>18888</v>
      </c>
      <c r="C3425" s="87" t="s">
        <v>151</v>
      </c>
      <c r="D3425" s="84" t="s">
        <v>17488</v>
      </c>
      <c r="E3425" s="86">
        <v>10500</v>
      </c>
      <c r="F3425" s="85" t="s">
        <v>14567</v>
      </c>
    </row>
    <row r="3426" spans="1:6" ht="25.5" x14ac:dyDescent="0.2">
      <c r="A3426" s="86" t="s">
        <v>18891</v>
      </c>
      <c r="B3426" s="85" t="s">
        <v>18890</v>
      </c>
      <c r="C3426" s="87" t="s">
        <v>151</v>
      </c>
      <c r="D3426" s="84" t="s">
        <v>17488</v>
      </c>
      <c r="E3426" s="86">
        <v>12500</v>
      </c>
      <c r="F3426" s="85" t="s">
        <v>14527</v>
      </c>
    </row>
    <row r="3427" spans="1:6" ht="25.5" x14ac:dyDescent="0.2">
      <c r="A3427" s="86" t="s">
        <v>18889</v>
      </c>
      <c r="B3427" s="85" t="s">
        <v>18888</v>
      </c>
      <c r="C3427" s="87" t="s">
        <v>151</v>
      </c>
      <c r="D3427" s="84" t="s">
        <v>17488</v>
      </c>
      <c r="E3427" s="86">
        <v>10500</v>
      </c>
      <c r="F3427" s="85" t="s">
        <v>14567</v>
      </c>
    </row>
    <row r="3428" spans="1:6" ht="25.5" x14ac:dyDescent="0.2">
      <c r="A3428" s="86" t="s">
        <v>18891</v>
      </c>
      <c r="B3428" s="85" t="s">
        <v>18890</v>
      </c>
      <c r="C3428" s="87" t="s">
        <v>151</v>
      </c>
      <c r="D3428" s="84" t="s">
        <v>17488</v>
      </c>
      <c r="E3428" s="86">
        <v>12500</v>
      </c>
      <c r="F3428" s="85" t="s">
        <v>14527</v>
      </c>
    </row>
    <row r="3429" spans="1:6" ht="38.25" x14ac:dyDescent="0.2">
      <c r="A3429" s="86" t="s">
        <v>18893</v>
      </c>
      <c r="B3429" s="85" t="s">
        <v>18892</v>
      </c>
      <c r="C3429" s="87" t="s">
        <v>151</v>
      </c>
      <c r="D3429" s="84" t="s">
        <v>17488</v>
      </c>
      <c r="E3429" s="86">
        <v>15750</v>
      </c>
      <c r="F3429" s="85" t="s">
        <v>14567</v>
      </c>
    </row>
    <row r="3430" spans="1:6" ht="38.25" x14ac:dyDescent="0.2">
      <c r="A3430" s="86" t="s">
        <v>18895</v>
      </c>
      <c r="B3430" s="85" t="s">
        <v>18894</v>
      </c>
      <c r="C3430" s="87" t="s">
        <v>151</v>
      </c>
      <c r="D3430" s="84" t="s">
        <v>17488</v>
      </c>
      <c r="E3430" s="86">
        <v>31250</v>
      </c>
      <c r="F3430" s="85" t="s">
        <v>14527</v>
      </c>
    </row>
    <row r="3431" spans="1:6" ht="25.5" x14ac:dyDescent="0.2">
      <c r="A3431" s="86" t="s">
        <v>18897</v>
      </c>
      <c r="B3431" s="85" t="s">
        <v>18896</v>
      </c>
      <c r="C3431" s="87" t="s">
        <v>151</v>
      </c>
      <c r="D3431" s="84" t="s">
        <v>17488</v>
      </c>
      <c r="E3431" s="86">
        <v>26250</v>
      </c>
      <c r="F3431" s="85" t="s">
        <v>14567</v>
      </c>
    </row>
    <row r="3432" spans="1:6" ht="25.5" x14ac:dyDescent="0.2">
      <c r="A3432" s="86" t="s">
        <v>18899</v>
      </c>
      <c r="B3432" s="85" t="s">
        <v>18898</v>
      </c>
      <c r="C3432" s="87" t="s">
        <v>151</v>
      </c>
      <c r="D3432" s="84" t="s">
        <v>17488</v>
      </c>
      <c r="E3432" s="86">
        <v>31250</v>
      </c>
      <c r="F3432" s="85" t="s">
        <v>14527</v>
      </c>
    </row>
    <row r="3433" spans="1:6" ht="38.25" x14ac:dyDescent="0.2">
      <c r="A3433" s="86" t="s">
        <v>18901</v>
      </c>
      <c r="B3433" s="85" t="s">
        <v>18900</v>
      </c>
      <c r="C3433" s="87" t="s">
        <v>151</v>
      </c>
      <c r="D3433" s="84" t="s">
        <v>17488</v>
      </c>
      <c r="E3433" s="86">
        <v>31500</v>
      </c>
      <c r="F3433" s="85" t="s">
        <v>14567</v>
      </c>
    </row>
    <row r="3434" spans="1:6" ht="38.25" x14ac:dyDescent="0.2">
      <c r="A3434" s="86" t="s">
        <v>18903</v>
      </c>
      <c r="B3434" s="85" t="s">
        <v>18902</v>
      </c>
      <c r="C3434" s="87" t="s">
        <v>151</v>
      </c>
      <c r="D3434" s="84" t="s">
        <v>17488</v>
      </c>
      <c r="E3434" s="86">
        <v>62500</v>
      </c>
      <c r="F3434" s="85" t="s">
        <v>14527</v>
      </c>
    </row>
    <row r="3435" spans="1:6" ht="25.5" x14ac:dyDescent="0.2">
      <c r="A3435" s="86" t="s">
        <v>18905</v>
      </c>
      <c r="B3435" s="85" t="s">
        <v>18904</v>
      </c>
      <c r="C3435" s="87" t="s">
        <v>151</v>
      </c>
      <c r="D3435" s="84" t="s">
        <v>17488</v>
      </c>
      <c r="E3435" s="86">
        <v>52500</v>
      </c>
      <c r="F3435" s="85" t="s">
        <v>14567</v>
      </c>
    </row>
    <row r="3436" spans="1:6" ht="25.5" x14ac:dyDescent="0.2">
      <c r="A3436" s="86" t="s">
        <v>18907</v>
      </c>
      <c r="B3436" s="85" t="s">
        <v>18906</v>
      </c>
      <c r="C3436" s="87" t="s">
        <v>151</v>
      </c>
      <c r="D3436" s="84" t="s">
        <v>17488</v>
      </c>
      <c r="E3436" s="86">
        <v>62500</v>
      </c>
      <c r="F3436" s="85" t="s">
        <v>14527</v>
      </c>
    </row>
    <row r="3437" spans="1:6" ht="38.25" x14ac:dyDescent="0.2">
      <c r="A3437" s="86" t="s">
        <v>17761</v>
      </c>
      <c r="B3437" s="85" t="s">
        <v>17760</v>
      </c>
      <c r="C3437" s="87" t="s">
        <v>151</v>
      </c>
      <c r="D3437" s="84" t="s">
        <v>17488</v>
      </c>
      <c r="E3437" s="86">
        <v>725</v>
      </c>
      <c r="F3437" s="85" t="s">
        <v>14567</v>
      </c>
    </row>
    <row r="3438" spans="1:6" ht="51" x14ac:dyDescent="0.2">
      <c r="A3438" s="86" t="s">
        <v>17763</v>
      </c>
      <c r="B3438" s="85" t="s">
        <v>17762</v>
      </c>
      <c r="C3438" s="87" t="s">
        <v>151</v>
      </c>
      <c r="D3438" s="84" t="s">
        <v>17488</v>
      </c>
      <c r="E3438" s="86">
        <v>120.84</v>
      </c>
      <c r="F3438" s="85" t="s">
        <v>15009</v>
      </c>
    </row>
    <row r="3439" spans="1:6" ht="38.25" x14ac:dyDescent="0.2">
      <c r="A3439" s="86" t="s">
        <v>17765</v>
      </c>
      <c r="B3439" s="85" t="s">
        <v>17764</v>
      </c>
      <c r="C3439" s="87" t="s">
        <v>151</v>
      </c>
      <c r="D3439" s="84" t="s">
        <v>17488</v>
      </c>
      <c r="E3439" s="86">
        <v>1914</v>
      </c>
      <c r="F3439" s="85" t="s">
        <v>14567</v>
      </c>
    </row>
    <row r="3440" spans="1:6" ht="38.25" x14ac:dyDescent="0.2">
      <c r="A3440" s="86" t="s">
        <v>17767</v>
      </c>
      <c r="B3440" s="85" t="s">
        <v>17766</v>
      </c>
      <c r="C3440" s="87" t="s">
        <v>151</v>
      </c>
      <c r="D3440" s="84" t="s">
        <v>17488</v>
      </c>
      <c r="E3440" s="86">
        <v>1438</v>
      </c>
      <c r="F3440" s="85" t="s">
        <v>14527</v>
      </c>
    </row>
    <row r="3441" spans="1:6" ht="38.25" x14ac:dyDescent="0.2">
      <c r="A3441" s="86" t="s">
        <v>17769</v>
      </c>
      <c r="B3441" s="85" t="s">
        <v>17768</v>
      </c>
      <c r="C3441" s="87" t="s">
        <v>151</v>
      </c>
      <c r="D3441" s="84" t="s">
        <v>17488</v>
      </c>
      <c r="E3441" s="86">
        <v>239.66</v>
      </c>
      <c r="F3441" s="85" t="s">
        <v>15016</v>
      </c>
    </row>
    <row r="3442" spans="1:6" ht="38.25" x14ac:dyDescent="0.2">
      <c r="A3442" s="86" t="s">
        <v>17771</v>
      </c>
      <c r="B3442" s="85" t="s">
        <v>17770</v>
      </c>
      <c r="C3442" s="87" t="s">
        <v>151</v>
      </c>
      <c r="D3442" s="84" t="s">
        <v>17488</v>
      </c>
      <c r="E3442" s="86">
        <v>3796.32</v>
      </c>
      <c r="F3442" s="85" t="s">
        <v>14527</v>
      </c>
    </row>
    <row r="3443" spans="1:6" ht="38.25" x14ac:dyDescent="0.2">
      <c r="A3443" s="86" t="s">
        <v>17784</v>
      </c>
      <c r="B3443" s="85" t="s">
        <v>17783</v>
      </c>
      <c r="C3443" s="87" t="s">
        <v>151</v>
      </c>
      <c r="D3443" s="84" t="s">
        <v>17488</v>
      </c>
      <c r="E3443" s="86">
        <v>1208</v>
      </c>
      <c r="F3443" s="85" t="s">
        <v>14567</v>
      </c>
    </row>
    <row r="3444" spans="1:6" ht="51" x14ac:dyDescent="0.2">
      <c r="A3444" s="86" t="s">
        <v>17786</v>
      </c>
      <c r="B3444" s="85" t="s">
        <v>17785</v>
      </c>
      <c r="C3444" s="87" t="s">
        <v>151</v>
      </c>
      <c r="D3444" s="84" t="s">
        <v>17488</v>
      </c>
      <c r="E3444" s="86">
        <v>201.34</v>
      </c>
      <c r="F3444" s="85" t="s">
        <v>15009</v>
      </c>
    </row>
    <row r="3445" spans="1:6" ht="38.25" x14ac:dyDescent="0.2">
      <c r="A3445" s="86" t="s">
        <v>17788</v>
      </c>
      <c r="B3445" s="85" t="s">
        <v>17787</v>
      </c>
      <c r="C3445" s="87" t="s">
        <v>151</v>
      </c>
      <c r="D3445" s="84" t="s">
        <v>17488</v>
      </c>
      <c r="E3445" s="86">
        <v>3189.12</v>
      </c>
      <c r="F3445" s="85" t="s">
        <v>14567</v>
      </c>
    </row>
    <row r="3446" spans="1:6" ht="38.25" x14ac:dyDescent="0.2">
      <c r="A3446" s="86" t="s">
        <v>17790</v>
      </c>
      <c r="B3446" s="85" t="s">
        <v>17789</v>
      </c>
      <c r="C3446" s="87" t="s">
        <v>151</v>
      </c>
      <c r="D3446" s="84" t="s">
        <v>17488</v>
      </c>
      <c r="E3446" s="86">
        <v>1438</v>
      </c>
      <c r="F3446" s="85" t="s">
        <v>14527</v>
      </c>
    </row>
    <row r="3447" spans="1:6" ht="38.25" x14ac:dyDescent="0.2">
      <c r="A3447" s="86" t="s">
        <v>17792</v>
      </c>
      <c r="B3447" s="85" t="s">
        <v>17791</v>
      </c>
      <c r="C3447" s="87" t="s">
        <v>151</v>
      </c>
      <c r="D3447" s="84" t="s">
        <v>17488</v>
      </c>
      <c r="E3447" s="86">
        <v>239.66</v>
      </c>
      <c r="F3447" s="85" t="s">
        <v>15016</v>
      </c>
    </row>
    <row r="3448" spans="1:6" ht="38.25" x14ac:dyDescent="0.2">
      <c r="A3448" s="86" t="s">
        <v>17794</v>
      </c>
      <c r="B3448" s="85" t="s">
        <v>17793</v>
      </c>
      <c r="C3448" s="87" t="s">
        <v>151</v>
      </c>
      <c r="D3448" s="84" t="s">
        <v>17488</v>
      </c>
      <c r="E3448" s="86">
        <v>3796.32</v>
      </c>
      <c r="F3448" s="85" t="s">
        <v>14527</v>
      </c>
    </row>
    <row r="3449" spans="1:6" ht="38.25" x14ac:dyDescent="0.2">
      <c r="A3449" s="86" t="s">
        <v>17585</v>
      </c>
      <c r="B3449" s="85" t="s">
        <v>17584</v>
      </c>
      <c r="C3449" s="87" t="s">
        <v>151</v>
      </c>
      <c r="D3449" s="84" t="s">
        <v>17488</v>
      </c>
      <c r="E3449" s="86">
        <v>7245</v>
      </c>
      <c r="F3449" s="85" t="s">
        <v>14567</v>
      </c>
    </row>
    <row r="3450" spans="1:6" ht="51" x14ac:dyDescent="0.2">
      <c r="A3450" s="86" t="s">
        <v>17587</v>
      </c>
      <c r="B3450" s="85" t="s">
        <v>17586</v>
      </c>
      <c r="C3450" s="87" t="s">
        <v>151</v>
      </c>
      <c r="D3450" s="84" t="s">
        <v>17488</v>
      </c>
      <c r="E3450" s="86">
        <v>1207.5</v>
      </c>
      <c r="F3450" s="85" t="s">
        <v>15009</v>
      </c>
    </row>
    <row r="3451" spans="1:6" ht="38.25" x14ac:dyDescent="0.2">
      <c r="A3451" s="86" t="s">
        <v>17589</v>
      </c>
      <c r="B3451" s="85" t="s">
        <v>17588</v>
      </c>
      <c r="C3451" s="87" t="s">
        <v>151</v>
      </c>
      <c r="D3451" s="84" t="s">
        <v>17488</v>
      </c>
      <c r="E3451" s="86">
        <v>19126.8</v>
      </c>
      <c r="F3451" s="85" t="s">
        <v>14567</v>
      </c>
    </row>
    <row r="3452" spans="1:6" ht="38.25" x14ac:dyDescent="0.2">
      <c r="A3452" s="86" t="s">
        <v>17591</v>
      </c>
      <c r="B3452" s="85" t="s">
        <v>17590</v>
      </c>
      <c r="C3452" s="87" t="s">
        <v>151</v>
      </c>
      <c r="D3452" s="84" t="s">
        <v>17488</v>
      </c>
      <c r="E3452" s="86">
        <v>14375</v>
      </c>
      <c r="F3452" s="85" t="s">
        <v>14527</v>
      </c>
    </row>
    <row r="3453" spans="1:6" ht="38.25" x14ac:dyDescent="0.2">
      <c r="A3453" s="86" t="s">
        <v>17593</v>
      </c>
      <c r="B3453" s="85" t="s">
        <v>17592</v>
      </c>
      <c r="C3453" s="87" t="s">
        <v>151</v>
      </c>
      <c r="D3453" s="84" t="s">
        <v>17488</v>
      </c>
      <c r="E3453" s="86">
        <v>2395.84</v>
      </c>
      <c r="F3453" s="85" t="s">
        <v>15016</v>
      </c>
    </row>
    <row r="3454" spans="1:6" ht="38.25" x14ac:dyDescent="0.2">
      <c r="A3454" s="86" t="s">
        <v>17595</v>
      </c>
      <c r="B3454" s="85" t="s">
        <v>17594</v>
      </c>
      <c r="C3454" s="87" t="s">
        <v>151</v>
      </c>
      <c r="D3454" s="84" t="s">
        <v>17488</v>
      </c>
      <c r="E3454" s="86">
        <v>37950</v>
      </c>
      <c r="F3454" s="85" t="s">
        <v>14527</v>
      </c>
    </row>
    <row r="3455" spans="1:6" ht="38.25" x14ac:dyDescent="0.2">
      <c r="A3455" s="86" t="s">
        <v>17608</v>
      </c>
      <c r="B3455" s="85" t="s">
        <v>17607</v>
      </c>
      <c r="C3455" s="87" t="s">
        <v>151</v>
      </c>
      <c r="D3455" s="84" t="s">
        <v>17488</v>
      </c>
      <c r="E3455" s="86">
        <v>12075</v>
      </c>
      <c r="F3455" s="85" t="s">
        <v>14567</v>
      </c>
    </row>
    <row r="3456" spans="1:6" ht="51" x14ac:dyDescent="0.2">
      <c r="A3456" s="86" t="s">
        <v>17610</v>
      </c>
      <c r="B3456" s="85" t="s">
        <v>17609</v>
      </c>
      <c r="C3456" s="87" t="s">
        <v>151</v>
      </c>
      <c r="D3456" s="84" t="s">
        <v>17488</v>
      </c>
      <c r="E3456" s="86">
        <v>2012.5</v>
      </c>
      <c r="F3456" s="85" t="s">
        <v>15009</v>
      </c>
    </row>
    <row r="3457" spans="1:6" ht="38.25" x14ac:dyDescent="0.2">
      <c r="A3457" s="86" t="s">
        <v>17612</v>
      </c>
      <c r="B3457" s="85" t="s">
        <v>17611</v>
      </c>
      <c r="C3457" s="87" t="s">
        <v>151</v>
      </c>
      <c r="D3457" s="84" t="s">
        <v>17488</v>
      </c>
      <c r="E3457" s="86">
        <v>31878</v>
      </c>
      <c r="F3457" s="85" t="s">
        <v>14567</v>
      </c>
    </row>
    <row r="3458" spans="1:6" ht="38.25" x14ac:dyDescent="0.2">
      <c r="A3458" s="86" t="s">
        <v>17614</v>
      </c>
      <c r="B3458" s="85" t="s">
        <v>17613</v>
      </c>
      <c r="C3458" s="87" t="s">
        <v>151</v>
      </c>
      <c r="D3458" s="84" t="s">
        <v>17488</v>
      </c>
      <c r="E3458" s="86">
        <v>14375</v>
      </c>
      <c r="F3458" s="85" t="s">
        <v>14527</v>
      </c>
    </row>
    <row r="3459" spans="1:6" ht="38.25" x14ac:dyDescent="0.2">
      <c r="A3459" s="86" t="s">
        <v>17616</v>
      </c>
      <c r="B3459" s="85" t="s">
        <v>17615</v>
      </c>
      <c r="C3459" s="87" t="s">
        <v>151</v>
      </c>
      <c r="D3459" s="84" t="s">
        <v>17488</v>
      </c>
      <c r="E3459" s="86">
        <v>2395.84</v>
      </c>
      <c r="F3459" s="85" t="s">
        <v>15016</v>
      </c>
    </row>
    <row r="3460" spans="1:6" ht="38.25" x14ac:dyDescent="0.2">
      <c r="A3460" s="86" t="s">
        <v>17618</v>
      </c>
      <c r="B3460" s="85" t="s">
        <v>17617</v>
      </c>
      <c r="C3460" s="87" t="s">
        <v>151</v>
      </c>
      <c r="D3460" s="84" t="s">
        <v>17488</v>
      </c>
      <c r="E3460" s="86">
        <v>37950</v>
      </c>
      <c r="F3460" s="85" t="s">
        <v>14527</v>
      </c>
    </row>
    <row r="3461" spans="1:6" ht="102" x14ac:dyDescent="0.2">
      <c r="A3461" s="86" t="s">
        <v>18909</v>
      </c>
      <c r="B3461" s="85" t="s">
        <v>18908</v>
      </c>
      <c r="C3461" s="87" t="s">
        <v>149</v>
      </c>
      <c r="D3461" s="84" t="s">
        <v>17488</v>
      </c>
      <c r="E3461" s="86">
        <v>1500</v>
      </c>
      <c r="F3461" s="85" t="s">
        <v>17506</v>
      </c>
    </row>
    <row r="3462" spans="1:6" ht="38.25" x14ac:dyDescent="0.2">
      <c r="A3462" s="86" t="s">
        <v>17509</v>
      </c>
      <c r="B3462" s="85" t="s">
        <v>17508</v>
      </c>
      <c r="C3462" s="87" t="s">
        <v>151</v>
      </c>
      <c r="D3462" s="84" t="s">
        <v>17488</v>
      </c>
      <c r="E3462" s="86">
        <v>315</v>
      </c>
      <c r="F3462" s="85" t="s">
        <v>14567</v>
      </c>
    </row>
    <row r="3463" spans="1:6" ht="38.25" x14ac:dyDescent="0.2">
      <c r="A3463" s="86" t="s">
        <v>17513</v>
      </c>
      <c r="B3463" s="85" t="s">
        <v>17512</v>
      </c>
      <c r="C3463" s="87" t="s">
        <v>151</v>
      </c>
      <c r="D3463" s="84" t="s">
        <v>17488</v>
      </c>
      <c r="E3463" s="86">
        <v>831.6</v>
      </c>
      <c r="F3463" s="85" t="s">
        <v>14567</v>
      </c>
    </row>
    <row r="3464" spans="1:6" ht="38.25" x14ac:dyDescent="0.2">
      <c r="A3464" s="86" t="s">
        <v>17515</v>
      </c>
      <c r="B3464" s="85" t="s">
        <v>17514</v>
      </c>
      <c r="C3464" s="87" t="s">
        <v>151</v>
      </c>
      <c r="D3464" s="84" t="s">
        <v>17488</v>
      </c>
      <c r="E3464" s="86">
        <v>625</v>
      </c>
      <c r="F3464" s="85" t="s">
        <v>14527</v>
      </c>
    </row>
    <row r="3465" spans="1:6" ht="38.25" x14ac:dyDescent="0.2">
      <c r="A3465" s="86" t="s">
        <v>17519</v>
      </c>
      <c r="B3465" s="85" t="s">
        <v>17518</v>
      </c>
      <c r="C3465" s="87" t="s">
        <v>151</v>
      </c>
      <c r="D3465" s="84" t="s">
        <v>17488</v>
      </c>
      <c r="E3465" s="86">
        <v>1650</v>
      </c>
      <c r="F3465" s="85" t="s">
        <v>14527</v>
      </c>
    </row>
    <row r="3466" spans="1:6" ht="63.75" x14ac:dyDescent="0.2">
      <c r="A3466" s="86" t="s">
        <v>18911</v>
      </c>
      <c r="B3466" s="85" t="s">
        <v>18910</v>
      </c>
      <c r="C3466" s="87" t="s">
        <v>149</v>
      </c>
      <c r="D3466" s="84" t="s">
        <v>17488</v>
      </c>
      <c r="E3466" s="86">
        <v>2500</v>
      </c>
      <c r="F3466" s="85" t="s">
        <v>17521</v>
      </c>
    </row>
    <row r="3467" spans="1:6" ht="63.75" x14ac:dyDescent="0.2">
      <c r="A3467" s="86" t="s">
        <v>18913</v>
      </c>
      <c r="B3467" s="85" t="s">
        <v>18912</v>
      </c>
      <c r="C3467" s="87" t="s">
        <v>149</v>
      </c>
      <c r="D3467" s="84" t="s">
        <v>17488</v>
      </c>
      <c r="E3467" s="86">
        <v>2400</v>
      </c>
      <c r="F3467" s="85" t="s">
        <v>17521</v>
      </c>
    </row>
    <row r="3468" spans="1:6" ht="63.75" x14ac:dyDescent="0.2">
      <c r="A3468" s="86" t="s">
        <v>18915</v>
      </c>
      <c r="B3468" s="85" t="s">
        <v>18914</v>
      </c>
      <c r="C3468" s="87" t="s">
        <v>149</v>
      </c>
      <c r="D3468" s="84" t="s">
        <v>17488</v>
      </c>
      <c r="E3468" s="86">
        <v>2350</v>
      </c>
      <c r="F3468" s="85" t="s">
        <v>17521</v>
      </c>
    </row>
    <row r="3469" spans="1:6" ht="63.75" x14ac:dyDescent="0.2">
      <c r="A3469" s="86" t="s">
        <v>18917</v>
      </c>
      <c r="B3469" s="85" t="s">
        <v>18916</v>
      </c>
      <c r="C3469" s="87" t="s">
        <v>149</v>
      </c>
      <c r="D3469" s="84" t="s">
        <v>17488</v>
      </c>
      <c r="E3469" s="86">
        <v>2275</v>
      </c>
      <c r="F3469" s="85" t="s">
        <v>17521</v>
      </c>
    </row>
    <row r="3470" spans="1:6" ht="63.75" x14ac:dyDescent="0.2">
      <c r="A3470" s="86" t="s">
        <v>18919</v>
      </c>
      <c r="B3470" s="85" t="s">
        <v>18918</v>
      </c>
      <c r="C3470" s="87" t="s">
        <v>149</v>
      </c>
      <c r="D3470" s="84" t="s">
        <v>17488</v>
      </c>
      <c r="E3470" s="86">
        <v>2200</v>
      </c>
      <c r="F3470" s="85" t="s">
        <v>17521</v>
      </c>
    </row>
    <row r="3471" spans="1:6" ht="38.25" x14ac:dyDescent="0.2">
      <c r="A3471" s="86" t="s">
        <v>17532</v>
      </c>
      <c r="B3471" s="85" t="s">
        <v>17531</v>
      </c>
      <c r="C3471" s="87" t="s">
        <v>151</v>
      </c>
      <c r="D3471" s="84" t="s">
        <v>17488</v>
      </c>
      <c r="E3471" s="86">
        <v>525</v>
      </c>
      <c r="F3471" s="85" t="s">
        <v>14567</v>
      </c>
    </row>
    <row r="3472" spans="1:6" ht="38.25" x14ac:dyDescent="0.2">
      <c r="A3472" s="86" t="s">
        <v>17536</v>
      </c>
      <c r="B3472" s="85" t="s">
        <v>17535</v>
      </c>
      <c r="C3472" s="87" t="s">
        <v>151</v>
      </c>
      <c r="D3472" s="84" t="s">
        <v>17488</v>
      </c>
      <c r="E3472" s="86">
        <v>1386</v>
      </c>
      <c r="F3472" s="85" t="s">
        <v>14567</v>
      </c>
    </row>
    <row r="3473" spans="1:6" ht="38.25" x14ac:dyDescent="0.2">
      <c r="A3473" s="86" t="s">
        <v>17538</v>
      </c>
      <c r="B3473" s="85" t="s">
        <v>17537</v>
      </c>
      <c r="C3473" s="87" t="s">
        <v>151</v>
      </c>
      <c r="D3473" s="84" t="s">
        <v>17488</v>
      </c>
      <c r="E3473" s="86">
        <v>625</v>
      </c>
      <c r="F3473" s="85" t="s">
        <v>14527</v>
      </c>
    </row>
    <row r="3474" spans="1:6" ht="38.25" x14ac:dyDescent="0.2">
      <c r="A3474" s="86" t="s">
        <v>17542</v>
      </c>
      <c r="B3474" s="85" t="s">
        <v>17541</v>
      </c>
      <c r="C3474" s="87" t="s">
        <v>151</v>
      </c>
      <c r="D3474" s="84" t="s">
        <v>17488</v>
      </c>
      <c r="E3474" s="86">
        <v>1650</v>
      </c>
      <c r="F3474" s="85" t="s">
        <v>14527</v>
      </c>
    </row>
    <row r="3475" spans="1:6" ht="102" x14ac:dyDescent="0.2">
      <c r="A3475" s="86" t="s">
        <v>18921</v>
      </c>
      <c r="B3475" s="85" t="s">
        <v>18920</v>
      </c>
      <c r="C3475" s="87" t="s">
        <v>149</v>
      </c>
      <c r="D3475" s="84" t="s">
        <v>17488</v>
      </c>
      <c r="E3475" s="86">
        <v>15000</v>
      </c>
      <c r="F3475" s="85" t="s">
        <v>17544</v>
      </c>
    </row>
    <row r="3476" spans="1:6" ht="38.25" x14ac:dyDescent="0.2">
      <c r="A3476" s="86" t="s">
        <v>17547</v>
      </c>
      <c r="B3476" s="85" t="s">
        <v>17546</v>
      </c>
      <c r="C3476" s="87" t="s">
        <v>151</v>
      </c>
      <c r="D3476" s="84" t="s">
        <v>17488</v>
      </c>
      <c r="E3476" s="86">
        <v>3150</v>
      </c>
      <c r="F3476" s="85" t="s">
        <v>14567</v>
      </c>
    </row>
    <row r="3477" spans="1:6" ht="38.25" x14ac:dyDescent="0.2">
      <c r="A3477" s="86" t="s">
        <v>17551</v>
      </c>
      <c r="B3477" s="85" t="s">
        <v>17550</v>
      </c>
      <c r="C3477" s="87" t="s">
        <v>151</v>
      </c>
      <c r="D3477" s="84" t="s">
        <v>17488</v>
      </c>
      <c r="E3477" s="86">
        <v>8316</v>
      </c>
      <c r="F3477" s="85" t="s">
        <v>14567</v>
      </c>
    </row>
    <row r="3478" spans="1:6" ht="38.25" x14ac:dyDescent="0.2">
      <c r="A3478" s="86" t="s">
        <v>17553</v>
      </c>
      <c r="B3478" s="85" t="s">
        <v>17552</v>
      </c>
      <c r="C3478" s="87" t="s">
        <v>151</v>
      </c>
      <c r="D3478" s="84" t="s">
        <v>17488</v>
      </c>
      <c r="E3478" s="86">
        <v>6250</v>
      </c>
      <c r="F3478" s="85" t="s">
        <v>14527</v>
      </c>
    </row>
    <row r="3479" spans="1:6" ht="38.25" x14ac:dyDescent="0.2">
      <c r="A3479" s="86" t="s">
        <v>17557</v>
      </c>
      <c r="B3479" s="85" t="s">
        <v>17556</v>
      </c>
      <c r="C3479" s="87" t="s">
        <v>151</v>
      </c>
      <c r="D3479" s="84" t="s">
        <v>17488</v>
      </c>
      <c r="E3479" s="86">
        <v>16500</v>
      </c>
      <c r="F3479" s="85" t="s">
        <v>14527</v>
      </c>
    </row>
    <row r="3480" spans="1:6" ht="63.75" x14ac:dyDescent="0.2">
      <c r="A3480" s="86" t="s">
        <v>18923</v>
      </c>
      <c r="B3480" s="85" t="s">
        <v>18922</v>
      </c>
      <c r="C3480" s="87" t="s">
        <v>149</v>
      </c>
      <c r="D3480" s="84" t="s">
        <v>17488</v>
      </c>
      <c r="E3480" s="86">
        <v>25000</v>
      </c>
      <c r="F3480" s="85" t="s">
        <v>17559</v>
      </c>
    </row>
    <row r="3481" spans="1:6" ht="63.75" x14ac:dyDescent="0.2">
      <c r="A3481" s="86" t="s">
        <v>18925</v>
      </c>
      <c r="B3481" s="85" t="s">
        <v>18924</v>
      </c>
      <c r="C3481" s="87" t="s">
        <v>149</v>
      </c>
      <c r="D3481" s="84" t="s">
        <v>17488</v>
      </c>
      <c r="E3481" s="86">
        <v>24000</v>
      </c>
      <c r="F3481" s="85" t="s">
        <v>17559</v>
      </c>
    </row>
    <row r="3482" spans="1:6" ht="63.75" x14ac:dyDescent="0.2">
      <c r="A3482" s="86" t="s">
        <v>18927</v>
      </c>
      <c r="B3482" s="85" t="s">
        <v>18926</v>
      </c>
      <c r="C3482" s="87" t="s">
        <v>149</v>
      </c>
      <c r="D3482" s="84" t="s">
        <v>17488</v>
      </c>
      <c r="E3482" s="86">
        <v>23500</v>
      </c>
      <c r="F3482" s="85" t="s">
        <v>17559</v>
      </c>
    </row>
    <row r="3483" spans="1:6" ht="63.75" x14ac:dyDescent="0.2">
      <c r="A3483" s="86" t="s">
        <v>18929</v>
      </c>
      <c r="B3483" s="85" t="s">
        <v>18928</v>
      </c>
      <c r="C3483" s="87" t="s">
        <v>149</v>
      </c>
      <c r="D3483" s="84" t="s">
        <v>17488</v>
      </c>
      <c r="E3483" s="86">
        <v>22750</v>
      </c>
      <c r="F3483" s="85" t="s">
        <v>17559</v>
      </c>
    </row>
    <row r="3484" spans="1:6" ht="63.75" x14ac:dyDescent="0.2">
      <c r="A3484" s="86" t="s">
        <v>18931</v>
      </c>
      <c r="B3484" s="85" t="s">
        <v>18930</v>
      </c>
      <c r="C3484" s="87" t="s">
        <v>149</v>
      </c>
      <c r="D3484" s="84" t="s">
        <v>17488</v>
      </c>
      <c r="E3484" s="86">
        <v>22000</v>
      </c>
      <c r="F3484" s="85" t="s">
        <v>17559</v>
      </c>
    </row>
    <row r="3485" spans="1:6" ht="38.25" x14ac:dyDescent="0.2">
      <c r="A3485" s="86" t="s">
        <v>17570</v>
      </c>
      <c r="B3485" s="85" t="s">
        <v>17569</v>
      </c>
      <c r="C3485" s="87" t="s">
        <v>151</v>
      </c>
      <c r="D3485" s="84" t="s">
        <v>17488</v>
      </c>
      <c r="E3485" s="86">
        <v>5250</v>
      </c>
      <c r="F3485" s="85" t="s">
        <v>14567</v>
      </c>
    </row>
    <row r="3486" spans="1:6" ht="38.25" x14ac:dyDescent="0.2">
      <c r="A3486" s="86" t="s">
        <v>17574</v>
      </c>
      <c r="B3486" s="85" t="s">
        <v>17573</v>
      </c>
      <c r="C3486" s="87" t="s">
        <v>151</v>
      </c>
      <c r="D3486" s="84" t="s">
        <v>17488</v>
      </c>
      <c r="E3486" s="86">
        <v>13860</v>
      </c>
      <c r="F3486" s="85" t="s">
        <v>14567</v>
      </c>
    </row>
    <row r="3487" spans="1:6" ht="38.25" x14ac:dyDescent="0.2">
      <c r="A3487" s="86" t="s">
        <v>17576</v>
      </c>
      <c r="B3487" s="85" t="s">
        <v>17575</v>
      </c>
      <c r="C3487" s="87" t="s">
        <v>151</v>
      </c>
      <c r="D3487" s="84" t="s">
        <v>17488</v>
      </c>
      <c r="E3487" s="86">
        <v>6250</v>
      </c>
      <c r="F3487" s="85" t="s">
        <v>14527</v>
      </c>
    </row>
    <row r="3488" spans="1:6" ht="38.25" x14ac:dyDescent="0.2">
      <c r="A3488" s="86" t="s">
        <v>17580</v>
      </c>
      <c r="B3488" s="85" t="s">
        <v>17579</v>
      </c>
      <c r="C3488" s="87" t="s">
        <v>151</v>
      </c>
      <c r="D3488" s="84" t="s">
        <v>17488</v>
      </c>
      <c r="E3488" s="86">
        <v>16500</v>
      </c>
      <c r="F3488" s="85" t="s">
        <v>14527</v>
      </c>
    </row>
    <row r="3489" spans="1:6" ht="127.5" x14ac:dyDescent="0.2">
      <c r="A3489" s="86" t="s">
        <v>18934</v>
      </c>
      <c r="B3489" s="85" t="s">
        <v>18932</v>
      </c>
      <c r="C3489" s="87" t="s">
        <v>149</v>
      </c>
      <c r="D3489" s="84" t="s">
        <v>17488</v>
      </c>
      <c r="E3489" s="86">
        <v>1140</v>
      </c>
      <c r="F3489" s="85" t="s">
        <v>18933</v>
      </c>
    </row>
    <row r="3490" spans="1:6" ht="38.25" x14ac:dyDescent="0.2">
      <c r="A3490" s="86" t="s">
        <v>18189</v>
      </c>
      <c r="B3490" s="85" t="s">
        <v>18188</v>
      </c>
      <c r="C3490" s="87" t="s">
        <v>151</v>
      </c>
      <c r="D3490" s="84" t="s">
        <v>17488</v>
      </c>
      <c r="E3490" s="86">
        <v>239</v>
      </c>
      <c r="F3490" s="85" t="s">
        <v>14567</v>
      </c>
    </row>
    <row r="3491" spans="1:6" ht="38.25" x14ac:dyDescent="0.2">
      <c r="A3491" s="86" t="s">
        <v>18193</v>
      </c>
      <c r="B3491" s="85" t="s">
        <v>18192</v>
      </c>
      <c r="C3491" s="87" t="s">
        <v>151</v>
      </c>
      <c r="D3491" s="84" t="s">
        <v>17488</v>
      </c>
      <c r="E3491" s="86">
        <v>630.96</v>
      </c>
      <c r="F3491" s="85" t="s">
        <v>14567</v>
      </c>
    </row>
    <row r="3492" spans="1:6" ht="38.25" x14ac:dyDescent="0.2">
      <c r="A3492" s="86" t="s">
        <v>18195</v>
      </c>
      <c r="B3492" s="85" t="s">
        <v>18194</v>
      </c>
      <c r="C3492" s="87" t="s">
        <v>151</v>
      </c>
      <c r="D3492" s="84" t="s">
        <v>17488</v>
      </c>
      <c r="E3492" s="86">
        <v>475</v>
      </c>
      <c r="F3492" s="85" t="s">
        <v>14527</v>
      </c>
    </row>
    <row r="3493" spans="1:6" ht="38.25" x14ac:dyDescent="0.2">
      <c r="A3493" s="86" t="s">
        <v>18199</v>
      </c>
      <c r="B3493" s="85" t="s">
        <v>18198</v>
      </c>
      <c r="C3493" s="87" t="s">
        <v>151</v>
      </c>
      <c r="D3493" s="84" t="s">
        <v>17488</v>
      </c>
      <c r="E3493" s="86">
        <v>1254</v>
      </c>
      <c r="F3493" s="85" t="s">
        <v>14527</v>
      </c>
    </row>
    <row r="3494" spans="1:6" ht="89.25" x14ac:dyDescent="0.2">
      <c r="A3494" s="86" t="s">
        <v>18937</v>
      </c>
      <c r="B3494" s="85" t="s">
        <v>18935</v>
      </c>
      <c r="C3494" s="87" t="s">
        <v>149</v>
      </c>
      <c r="D3494" s="84" t="s">
        <v>17488</v>
      </c>
      <c r="E3494" s="86">
        <v>1900</v>
      </c>
      <c r="F3494" s="85" t="s">
        <v>18936</v>
      </c>
    </row>
    <row r="3495" spans="1:6" ht="89.25" x14ac:dyDescent="0.2">
      <c r="A3495" s="86" t="s">
        <v>18939</v>
      </c>
      <c r="B3495" s="85" t="s">
        <v>18938</v>
      </c>
      <c r="C3495" s="87" t="s">
        <v>149</v>
      </c>
      <c r="D3495" s="84" t="s">
        <v>17488</v>
      </c>
      <c r="E3495" s="86">
        <v>1824</v>
      </c>
      <c r="F3495" s="85" t="s">
        <v>18936</v>
      </c>
    </row>
    <row r="3496" spans="1:6" ht="89.25" x14ac:dyDescent="0.2">
      <c r="A3496" s="86" t="s">
        <v>18941</v>
      </c>
      <c r="B3496" s="85" t="s">
        <v>18940</v>
      </c>
      <c r="C3496" s="87" t="s">
        <v>149</v>
      </c>
      <c r="D3496" s="84" t="s">
        <v>17488</v>
      </c>
      <c r="E3496" s="86">
        <v>1786</v>
      </c>
      <c r="F3496" s="85" t="s">
        <v>18936</v>
      </c>
    </row>
    <row r="3497" spans="1:6" ht="89.25" x14ac:dyDescent="0.2">
      <c r="A3497" s="86" t="s">
        <v>18943</v>
      </c>
      <c r="B3497" s="85" t="s">
        <v>18942</v>
      </c>
      <c r="C3497" s="87" t="s">
        <v>149</v>
      </c>
      <c r="D3497" s="84" t="s">
        <v>17488</v>
      </c>
      <c r="E3497" s="86">
        <v>1729</v>
      </c>
      <c r="F3497" s="85" t="s">
        <v>18936</v>
      </c>
    </row>
    <row r="3498" spans="1:6" ht="89.25" x14ac:dyDescent="0.2">
      <c r="A3498" s="86" t="s">
        <v>18945</v>
      </c>
      <c r="B3498" s="85" t="s">
        <v>18944</v>
      </c>
      <c r="C3498" s="87" t="s">
        <v>149</v>
      </c>
      <c r="D3498" s="84" t="s">
        <v>17488</v>
      </c>
      <c r="E3498" s="86">
        <v>1672</v>
      </c>
      <c r="F3498" s="85" t="s">
        <v>18936</v>
      </c>
    </row>
    <row r="3499" spans="1:6" ht="38.25" x14ac:dyDescent="0.2">
      <c r="A3499" s="86" t="s">
        <v>18211</v>
      </c>
      <c r="B3499" s="85" t="s">
        <v>18210</v>
      </c>
      <c r="C3499" s="87" t="s">
        <v>151</v>
      </c>
      <c r="D3499" s="84" t="s">
        <v>17488</v>
      </c>
      <c r="E3499" s="86">
        <v>399</v>
      </c>
      <c r="F3499" s="85" t="s">
        <v>14567</v>
      </c>
    </row>
    <row r="3500" spans="1:6" ht="38.25" x14ac:dyDescent="0.2">
      <c r="A3500" s="86" t="s">
        <v>18215</v>
      </c>
      <c r="B3500" s="85" t="s">
        <v>18214</v>
      </c>
      <c r="C3500" s="87" t="s">
        <v>151</v>
      </c>
      <c r="D3500" s="84" t="s">
        <v>17488</v>
      </c>
      <c r="E3500" s="86">
        <v>1053.3599999999999</v>
      </c>
      <c r="F3500" s="85" t="s">
        <v>14567</v>
      </c>
    </row>
    <row r="3501" spans="1:6" ht="38.25" x14ac:dyDescent="0.2">
      <c r="A3501" s="86" t="s">
        <v>18217</v>
      </c>
      <c r="B3501" s="85" t="s">
        <v>18216</v>
      </c>
      <c r="C3501" s="87" t="s">
        <v>151</v>
      </c>
      <c r="D3501" s="84" t="s">
        <v>17488</v>
      </c>
      <c r="E3501" s="86">
        <v>475</v>
      </c>
      <c r="F3501" s="85" t="s">
        <v>14527</v>
      </c>
    </row>
    <row r="3502" spans="1:6" ht="38.25" x14ac:dyDescent="0.2">
      <c r="A3502" s="86" t="s">
        <v>18221</v>
      </c>
      <c r="B3502" s="85" t="s">
        <v>18220</v>
      </c>
      <c r="C3502" s="87" t="s">
        <v>151</v>
      </c>
      <c r="D3502" s="84" t="s">
        <v>17488</v>
      </c>
      <c r="E3502" s="86">
        <v>1254</v>
      </c>
      <c r="F3502" s="85" t="s">
        <v>14527</v>
      </c>
    </row>
    <row r="3503" spans="1:6" ht="127.5" x14ac:dyDescent="0.2">
      <c r="A3503" s="86" t="s">
        <v>18948</v>
      </c>
      <c r="B3503" s="85" t="s">
        <v>18946</v>
      </c>
      <c r="C3503" s="87" t="s">
        <v>149</v>
      </c>
      <c r="D3503" s="84" t="s">
        <v>17488</v>
      </c>
      <c r="E3503" s="86">
        <v>11400</v>
      </c>
      <c r="F3503" s="85" t="s">
        <v>18947</v>
      </c>
    </row>
    <row r="3504" spans="1:6" ht="38.25" x14ac:dyDescent="0.2">
      <c r="A3504" s="86" t="s">
        <v>18292</v>
      </c>
      <c r="B3504" s="85" t="s">
        <v>18291</v>
      </c>
      <c r="C3504" s="87" t="s">
        <v>151</v>
      </c>
      <c r="D3504" s="84" t="s">
        <v>17488</v>
      </c>
      <c r="E3504" s="86">
        <v>2394</v>
      </c>
      <c r="F3504" s="85" t="s">
        <v>14567</v>
      </c>
    </row>
    <row r="3505" spans="1:6" ht="38.25" x14ac:dyDescent="0.2">
      <c r="A3505" s="86" t="s">
        <v>18296</v>
      </c>
      <c r="B3505" s="85" t="s">
        <v>18295</v>
      </c>
      <c r="C3505" s="87" t="s">
        <v>151</v>
      </c>
      <c r="D3505" s="84" t="s">
        <v>17488</v>
      </c>
      <c r="E3505" s="86">
        <v>6320.16</v>
      </c>
      <c r="F3505" s="85" t="s">
        <v>14567</v>
      </c>
    </row>
    <row r="3506" spans="1:6" ht="38.25" x14ac:dyDescent="0.2">
      <c r="A3506" s="86" t="s">
        <v>18298</v>
      </c>
      <c r="B3506" s="85" t="s">
        <v>18297</v>
      </c>
      <c r="C3506" s="87" t="s">
        <v>151</v>
      </c>
      <c r="D3506" s="84" t="s">
        <v>17488</v>
      </c>
      <c r="E3506" s="86">
        <v>4750</v>
      </c>
      <c r="F3506" s="85" t="s">
        <v>14527</v>
      </c>
    </row>
    <row r="3507" spans="1:6" ht="38.25" x14ac:dyDescent="0.2">
      <c r="A3507" s="86" t="s">
        <v>18302</v>
      </c>
      <c r="B3507" s="85" t="s">
        <v>18301</v>
      </c>
      <c r="C3507" s="87" t="s">
        <v>151</v>
      </c>
      <c r="D3507" s="84" t="s">
        <v>17488</v>
      </c>
      <c r="E3507" s="86">
        <v>12540</v>
      </c>
      <c r="F3507" s="85" t="s">
        <v>14527</v>
      </c>
    </row>
    <row r="3508" spans="1:6" ht="89.25" x14ac:dyDescent="0.2">
      <c r="A3508" s="86" t="s">
        <v>18951</v>
      </c>
      <c r="B3508" s="85" t="s">
        <v>18949</v>
      </c>
      <c r="C3508" s="87" t="s">
        <v>149</v>
      </c>
      <c r="D3508" s="84" t="s">
        <v>17488</v>
      </c>
      <c r="E3508" s="86">
        <v>19000</v>
      </c>
      <c r="F3508" s="85" t="s">
        <v>18950</v>
      </c>
    </row>
    <row r="3509" spans="1:6" ht="89.25" x14ac:dyDescent="0.2">
      <c r="A3509" s="86" t="s">
        <v>18953</v>
      </c>
      <c r="B3509" s="85" t="s">
        <v>18952</v>
      </c>
      <c r="C3509" s="87" t="s">
        <v>149</v>
      </c>
      <c r="D3509" s="84" t="s">
        <v>17488</v>
      </c>
      <c r="E3509" s="86">
        <v>18240</v>
      </c>
      <c r="F3509" s="85" t="s">
        <v>18950</v>
      </c>
    </row>
    <row r="3510" spans="1:6" ht="89.25" x14ac:dyDescent="0.2">
      <c r="A3510" s="86" t="s">
        <v>18955</v>
      </c>
      <c r="B3510" s="85" t="s">
        <v>18954</v>
      </c>
      <c r="C3510" s="87" t="s">
        <v>149</v>
      </c>
      <c r="D3510" s="84" t="s">
        <v>17488</v>
      </c>
      <c r="E3510" s="86">
        <v>17860</v>
      </c>
      <c r="F3510" s="85" t="s">
        <v>18950</v>
      </c>
    </row>
    <row r="3511" spans="1:6" ht="89.25" x14ac:dyDescent="0.2">
      <c r="A3511" s="86" t="s">
        <v>18957</v>
      </c>
      <c r="B3511" s="85" t="s">
        <v>18956</v>
      </c>
      <c r="C3511" s="87" t="s">
        <v>149</v>
      </c>
      <c r="D3511" s="84" t="s">
        <v>17488</v>
      </c>
      <c r="E3511" s="86">
        <v>17290</v>
      </c>
      <c r="F3511" s="85" t="s">
        <v>18950</v>
      </c>
    </row>
    <row r="3512" spans="1:6" ht="89.25" x14ac:dyDescent="0.2">
      <c r="A3512" s="86" t="s">
        <v>18959</v>
      </c>
      <c r="B3512" s="85" t="s">
        <v>18958</v>
      </c>
      <c r="C3512" s="87" t="s">
        <v>149</v>
      </c>
      <c r="D3512" s="84" t="s">
        <v>17488</v>
      </c>
      <c r="E3512" s="86">
        <v>16720</v>
      </c>
      <c r="F3512" s="85" t="s">
        <v>18950</v>
      </c>
    </row>
    <row r="3513" spans="1:6" ht="38.25" x14ac:dyDescent="0.2">
      <c r="A3513" s="86" t="s">
        <v>18315</v>
      </c>
      <c r="B3513" s="85" t="s">
        <v>18314</v>
      </c>
      <c r="C3513" s="87" t="s">
        <v>151</v>
      </c>
      <c r="D3513" s="84" t="s">
        <v>17488</v>
      </c>
      <c r="E3513" s="86">
        <v>3990</v>
      </c>
      <c r="F3513" s="85" t="s">
        <v>14567</v>
      </c>
    </row>
    <row r="3514" spans="1:6" ht="38.25" x14ac:dyDescent="0.2">
      <c r="A3514" s="86" t="s">
        <v>18319</v>
      </c>
      <c r="B3514" s="85" t="s">
        <v>18318</v>
      </c>
      <c r="C3514" s="87" t="s">
        <v>151</v>
      </c>
      <c r="D3514" s="84" t="s">
        <v>17488</v>
      </c>
      <c r="E3514" s="86">
        <v>10533.6</v>
      </c>
      <c r="F3514" s="85" t="s">
        <v>14567</v>
      </c>
    </row>
    <row r="3515" spans="1:6" ht="38.25" x14ac:dyDescent="0.2">
      <c r="A3515" s="86" t="s">
        <v>18321</v>
      </c>
      <c r="B3515" s="85" t="s">
        <v>18320</v>
      </c>
      <c r="C3515" s="87" t="s">
        <v>151</v>
      </c>
      <c r="D3515" s="84" t="s">
        <v>17488</v>
      </c>
      <c r="E3515" s="86">
        <v>4750</v>
      </c>
      <c r="F3515" s="85" t="s">
        <v>14527</v>
      </c>
    </row>
    <row r="3516" spans="1:6" ht="38.25" x14ac:dyDescent="0.2">
      <c r="A3516" s="86" t="s">
        <v>18325</v>
      </c>
      <c r="B3516" s="85" t="s">
        <v>18324</v>
      </c>
      <c r="C3516" s="87" t="s">
        <v>151</v>
      </c>
      <c r="D3516" s="84" t="s">
        <v>17488</v>
      </c>
      <c r="E3516" s="86">
        <v>12540</v>
      </c>
      <c r="F3516" s="85" t="s">
        <v>14527</v>
      </c>
    </row>
    <row r="3517" spans="1:6" ht="38.25" x14ac:dyDescent="0.2">
      <c r="A3517" s="86" t="s">
        <v>18781</v>
      </c>
      <c r="B3517" s="85" t="s">
        <v>18780</v>
      </c>
      <c r="C3517" s="87" t="s">
        <v>151</v>
      </c>
      <c r="D3517" s="84" t="s">
        <v>17488</v>
      </c>
      <c r="E3517" s="86">
        <v>378</v>
      </c>
      <c r="F3517" s="85" t="s">
        <v>14567</v>
      </c>
    </row>
    <row r="3518" spans="1:6" ht="38.25" x14ac:dyDescent="0.2">
      <c r="A3518" s="86" t="s">
        <v>18783</v>
      </c>
      <c r="B3518" s="85" t="s">
        <v>18782</v>
      </c>
      <c r="C3518" s="87" t="s">
        <v>151</v>
      </c>
      <c r="D3518" s="84" t="s">
        <v>17488</v>
      </c>
      <c r="E3518" s="86">
        <v>750</v>
      </c>
      <c r="F3518" s="85" t="s">
        <v>14527</v>
      </c>
    </row>
    <row r="3519" spans="1:6" ht="38.25" x14ac:dyDescent="0.2">
      <c r="A3519" s="86" t="s">
        <v>18781</v>
      </c>
      <c r="B3519" s="85" t="s">
        <v>18780</v>
      </c>
      <c r="C3519" s="87" t="s">
        <v>151</v>
      </c>
      <c r="D3519" s="84" t="s">
        <v>17488</v>
      </c>
      <c r="E3519" s="86">
        <v>378</v>
      </c>
      <c r="F3519" s="85" t="s">
        <v>14567</v>
      </c>
    </row>
    <row r="3520" spans="1:6" ht="38.25" x14ac:dyDescent="0.2">
      <c r="A3520" s="86" t="s">
        <v>18783</v>
      </c>
      <c r="B3520" s="85" t="s">
        <v>18782</v>
      </c>
      <c r="C3520" s="87" t="s">
        <v>151</v>
      </c>
      <c r="D3520" s="84" t="s">
        <v>17488</v>
      </c>
      <c r="E3520" s="86">
        <v>750</v>
      </c>
      <c r="F3520" s="85" t="s">
        <v>14527</v>
      </c>
    </row>
    <row r="3521" spans="1:6" ht="38.25" x14ac:dyDescent="0.2">
      <c r="A3521" s="86" t="s">
        <v>18785</v>
      </c>
      <c r="B3521" s="85" t="s">
        <v>18784</v>
      </c>
      <c r="C3521" s="87" t="s">
        <v>151</v>
      </c>
      <c r="D3521" s="84" t="s">
        <v>17488</v>
      </c>
      <c r="E3521" s="86">
        <v>630</v>
      </c>
      <c r="F3521" s="85" t="s">
        <v>14567</v>
      </c>
    </row>
    <row r="3522" spans="1:6" ht="38.25" x14ac:dyDescent="0.2">
      <c r="A3522" s="86" t="s">
        <v>18787</v>
      </c>
      <c r="B3522" s="85" t="s">
        <v>18786</v>
      </c>
      <c r="C3522" s="87" t="s">
        <v>151</v>
      </c>
      <c r="D3522" s="84" t="s">
        <v>17488</v>
      </c>
      <c r="E3522" s="86">
        <v>750</v>
      </c>
      <c r="F3522" s="85" t="s">
        <v>14527</v>
      </c>
    </row>
    <row r="3523" spans="1:6" ht="38.25" x14ac:dyDescent="0.2">
      <c r="A3523" s="86" t="s">
        <v>18781</v>
      </c>
      <c r="B3523" s="85" t="s">
        <v>18780</v>
      </c>
      <c r="C3523" s="87" t="s">
        <v>151</v>
      </c>
      <c r="D3523" s="84" t="s">
        <v>17488</v>
      </c>
      <c r="E3523" s="86">
        <v>378</v>
      </c>
      <c r="F3523" s="85" t="s">
        <v>14567</v>
      </c>
    </row>
    <row r="3524" spans="1:6" ht="38.25" x14ac:dyDescent="0.2">
      <c r="A3524" s="86" t="s">
        <v>18783</v>
      </c>
      <c r="B3524" s="85" t="s">
        <v>18782</v>
      </c>
      <c r="C3524" s="87" t="s">
        <v>151</v>
      </c>
      <c r="D3524" s="84" t="s">
        <v>17488</v>
      </c>
      <c r="E3524" s="86">
        <v>750</v>
      </c>
      <c r="F3524" s="85" t="s">
        <v>14527</v>
      </c>
    </row>
    <row r="3525" spans="1:6" ht="38.25" x14ac:dyDescent="0.2">
      <c r="A3525" s="86" t="s">
        <v>18785</v>
      </c>
      <c r="B3525" s="85" t="s">
        <v>18784</v>
      </c>
      <c r="C3525" s="87" t="s">
        <v>151</v>
      </c>
      <c r="D3525" s="84" t="s">
        <v>17488</v>
      </c>
      <c r="E3525" s="86">
        <v>630</v>
      </c>
      <c r="F3525" s="85" t="s">
        <v>14567</v>
      </c>
    </row>
    <row r="3526" spans="1:6" ht="38.25" x14ac:dyDescent="0.2">
      <c r="A3526" s="86" t="s">
        <v>18787</v>
      </c>
      <c r="B3526" s="85" t="s">
        <v>18786</v>
      </c>
      <c r="C3526" s="87" t="s">
        <v>151</v>
      </c>
      <c r="D3526" s="84" t="s">
        <v>17488</v>
      </c>
      <c r="E3526" s="86">
        <v>750</v>
      </c>
      <c r="F3526" s="85" t="s">
        <v>14527</v>
      </c>
    </row>
    <row r="3527" spans="1:6" ht="38.25" x14ac:dyDescent="0.2">
      <c r="A3527" s="86" t="s">
        <v>18785</v>
      </c>
      <c r="B3527" s="85" t="s">
        <v>18784</v>
      </c>
      <c r="C3527" s="87" t="s">
        <v>151</v>
      </c>
      <c r="D3527" s="84" t="s">
        <v>17488</v>
      </c>
      <c r="E3527" s="86">
        <v>630</v>
      </c>
      <c r="F3527" s="85" t="s">
        <v>14567</v>
      </c>
    </row>
    <row r="3528" spans="1:6" ht="38.25" x14ac:dyDescent="0.2">
      <c r="A3528" s="86" t="s">
        <v>18787</v>
      </c>
      <c r="B3528" s="85" t="s">
        <v>18786</v>
      </c>
      <c r="C3528" s="87" t="s">
        <v>151</v>
      </c>
      <c r="D3528" s="84" t="s">
        <v>17488</v>
      </c>
      <c r="E3528" s="86">
        <v>750</v>
      </c>
      <c r="F3528" s="85" t="s">
        <v>14527</v>
      </c>
    </row>
    <row r="3529" spans="1:6" ht="38.25" x14ac:dyDescent="0.2">
      <c r="A3529" s="86" t="s">
        <v>18789</v>
      </c>
      <c r="B3529" s="85" t="s">
        <v>18788</v>
      </c>
      <c r="C3529" s="87" t="s">
        <v>151</v>
      </c>
      <c r="D3529" s="84" t="s">
        <v>17488</v>
      </c>
      <c r="E3529" s="86">
        <v>3780</v>
      </c>
      <c r="F3529" s="85" t="s">
        <v>14567</v>
      </c>
    </row>
    <row r="3530" spans="1:6" ht="38.25" x14ac:dyDescent="0.2">
      <c r="A3530" s="86" t="s">
        <v>18791</v>
      </c>
      <c r="B3530" s="85" t="s">
        <v>18790</v>
      </c>
      <c r="C3530" s="87" t="s">
        <v>151</v>
      </c>
      <c r="D3530" s="84" t="s">
        <v>17488</v>
      </c>
      <c r="E3530" s="86">
        <v>7500</v>
      </c>
      <c r="F3530" s="85" t="s">
        <v>14527</v>
      </c>
    </row>
    <row r="3531" spans="1:6" ht="38.25" x14ac:dyDescent="0.2">
      <c r="A3531" s="86" t="s">
        <v>18789</v>
      </c>
      <c r="B3531" s="85" t="s">
        <v>18788</v>
      </c>
      <c r="C3531" s="87" t="s">
        <v>151</v>
      </c>
      <c r="D3531" s="84" t="s">
        <v>17488</v>
      </c>
      <c r="E3531" s="86">
        <v>3780</v>
      </c>
      <c r="F3531" s="85" t="s">
        <v>14567</v>
      </c>
    </row>
    <row r="3532" spans="1:6" ht="38.25" x14ac:dyDescent="0.2">
      <c r="A3532" s="86" t="s">
        <v>18791</v>
      </c>
      <c r="B3532" s="85" t="s">
        <v>18790</v>
      </c>
      <c r="C3532" s="87" t="s">
        <v>151</v>
      </c>
      <c r="D3532" s="84" t="s">
        <v>17488</v>
      </c>
      <c r="E3532" s="86">
        <v>7500</v>
      </c>
      <c r="F3532" s="85" t="s">
        <v>14527</v>
      </c>
    </row>
    <row r="3533" spans="1:6" ht="38.25" x14ac:dyDescent="0.2">
      <c r="A3533" s="86" t="s">
        <v>18793</v>
      </c>
      <c r="B3533" s="85" t="s">
        <v>18792</v>
      </c>
      <c r="C3533" s="87" t="s">
        <v>151</v>
      </c>
      <c r="D3533" s="84" t="s">
        <v>17488</v>
      </c>
      <c r="E3533" s="86">
        <v>6300</v>
      </c>
      <c r="F3533" s="85" t="s">
        <v>14567</v>
      </c>
    </row>
    <row r="3534" spans="1:6" ht="38.25" x14ac:dyDescent="0.2">
      <c r="A3534" s="86" t="s">
        <v>18795</v>
      </c>
      <c r="B3534" s="85" t="s">
        <v>18794</v>
      </c>
      <c r="C3534" s="87" t="s">
        <v>151</v>
      </c>
      <c r="D3534" s="84" t="s">
        <v>17488</v>
      </c>
      <c r="E3534" s="86">
        <v>7500</v>
      </c>
      <c r="F3534" s="85" t="s">
        <v>14527</v>
      </c>
    </row>
    <row r="3535" spans="1:6" ht="38.25" x14ac:dyDescent="0.2">
      <c r="A3535" s="86" t="s">
        <v>18789</v>
      </c>
      <c r="B3535" s="85" t="s">
        <v>18788</v>
      </c>
      <c r="C3535" s="87" t="s">
        <v>151</v>
      </c>
      <c r="D3535" s="84" t="s">
        <v>17488</v>
      </c>
      <c r="E3535" s="86">
        <v>3780</v>
      </c>
      <c r="F3535" s="85" t="s">
        <v>14567</v>
      </c>
    </row>
    <row r="3536" spans="1:6" ht="38.25" x14ac:dyDescent="0.2">
      <c r="A3536" s="86" t="s">
        <v>18791</v>
      </c>
      <c r="B3536" s="85" t="s">
        <v>18790</v>
      </c>
      <c r="C3536" s="87" t="s">
        <v>151</v>
      </c>
      <c r="D3536" s="84" t="s">
        <v>17488</v>
      </c>
      <c r="E3536" s="86">
        <v>7500</v>
      </c>
      <c r="F3536" s="85" t="s">
        <v>14527</v>
      </c>
    </row>
    <row r="3537" spans="1:6" ht="38.25" x14ac:dyDescent="0.2">
      <c r="A3537" s="86" t="s">
        <v>18793</v>
      </c>
      <c r="B3537" s="85" t="s">
        <v>18792</v>
      </c>
      <c r="C3537" s="87" t="s">
        <v>151</v>
      </c>
      <c r="D3537" s="84" t="s">
        <v>17488</v>
      </c>
      <c r="E3537" s="86">
        <v>6300</v>
      </c>
      <c r="F3537" s="85" t="s">
        <v>14567</v>
      </c>
    </row>
    <row r="3538" spans="1:6" ht="38.25" x14ac:dyDescent="0.2">
      <c r="A3538" s="86" t="s">
        <v>18795</v>
      </c>
      <c r="B3538" s="85" t="s">
        <v>18794</v>
      </c>
      <c r="C3538" s="87" t="s">
        <v>151</v>
      </c>
      <c r="D3538" s="84" t="s">
        <v>17488</v>
      </c>
      <c r="E3538" s="86">
        <v>7500</v>
      </c>
      <c r="F3538" s="85" t="s">
        <v>14527</v>
      </c>
    </row>
    <row r="3539" spans="1:6" ht="38.25" x14ac:dyDescent="0.2">
      <c r="A3539" s="86" t="s">
        <v>18793</v>
      </c>
      <c r="B3539" s="85" t="s">
        <v>18792</v>
      </c>
      <c r="C3539" s="87" t="s">
        <v>151</v>
      </c>
      <c r="D3539" s="84" t="s">
        <v>17488</v>
      </c>
      <c r="E3539" s="86">
        <v>6300</v>
      </c>
      <c r="F3539" s="85" t="s">
        <v>14567</v>
      </c>
    </row>
    <row r="3540" spans="1:6" ht="38.25" x14ac:dyDescent="0.2">
      <c r="A3540" s="86" t="s">
        <v>18795</v>
      </c>
      <c r="B3540" s="85" t="s">
        <v>18794</v>
      </c>
      <c r="C3540" s="87" t="s">
        <v>151</v>
      </c>
      <c r="D3540" s="84" t="s">
        <v>17488</v>
      </c>
      <c r="E3540" s="86">
        <v>7500</v>
      </c>
      <c r="F3540" s="85" t="s">
        <v>14527</v>
      </c>
    </row>
    <row r="3541" spans="1:6" ht="38.25" x14ac:dyDescent="0.2">
      <c r="A3541" s="86" t="s">
        <v>17761</v>
      </c>
      <c r="B3541" s="85" t="s">
        <v>17760</v>
      </c>
      <c r="C3541" s="87" t="s">
        <v>151</v>
      </c>
      <c r="D3541" s="84" t="s">
        <v>17488</v>
      </c>
      <c r="E3541" s="86">
        <v>725</v>
      </c>
      <c r="F3541" s="85" t="s">
        <v>14567</v>
      </c>
    </row>
    <row r="3542" spans="1:6" ht="51" x14ac:dyDescent="0.2">
      <c r="A3542" s="86" t="s">
        <v>17763</v>
      </c>
      <c r="B3542" s="85" t="s">
        <v>17762</v>
      </c>
      <c r="C3542" s="87" t="s">
        <v>151</v>
      </c>
      <c r="D3542" s="84" t="s">
        <v>17488</v>
      </c>
      <c r="E3542" s="86">
        <v>120.84</v>
      </c>
      <c r="F3542" s="85" t="s">
        <v>15009</v>
      </c>
    </row>
    <row r="3543" spans="1:6" ht="38.25" x14ac:dyDescent="0.2">
      <c r="A3543" s="86" t="s">
        <v>17765</v>
      </c>
      <c r="B3543" s="85" t="s">
        <v>17764</v>
      </c>
      <c r="C3543" s="87" t="s">
        <v>151</v>
      </c>
      <c r="D3543" s="84" t="s">
        <v>17488</v>
      </c>
      <c r="E3543" s="86">
        <v>1914</v>
      </c>
      <c r="F3543" s="85" t="s">
        <v>14567</v>
      </c>
    </row>
    <row r="3544" spans="1:6" ht="38.25" x14ac:dyDescent="0.2">
      <c r="A3544" s="86" t="s">
        <v>17767</v>
      </c>
      <c r="B3544" s="85" t="s">
        <v>17766</v>
      </c>
      <c r="C3544" s="87" t="s">
        <v>151</v>
      </c>
      <c r="D3544" s="84" t="s">
        <v>17488</v>
      </c>
      <c r="E3544" s="86">
        <v>1438</v>
      </c>
      <c r="F3544" s="85" t="s">
        <v>14527</v>
      </c>
    </row>
    <row r="3545" spans="1:6" ht="38.25" x14ac:dyDescent="0.2">
      <c r="A3545" s="86" t="s">
        <v>17769</v>
      </c>
      <c r="B3545" s="85" t="s">
        <v>17768</v>
      </c>
      <c r="C3545" s="87" t="s">
        <v>151</v>
      </c>
      <c r="D3545" s="84" t="s">
        <v>17488</v>
      </c>
      <c r="E3545" s="86">
        <v>239.66</v>
      </c>
      <c r="F3545" s="85" t="s">
        <v>15016</v>
      </c>
    </row>
    <row r="3546" spans="1:6" ht="38.25" x14ac:dyDescent="0.2">
      <c r="A3546" s="86" t="s">
        <v>17771</v>
      </c>
      <c r="B3546" s="85" t="s">
        <v>17770</v>
      </c>
      <c r="C3546" s="87" t="s">
        <v>151</v>
      </c>
      <c r="D3546" s="84" t="s">
        <v>17488</v>
      </c>
      <c r="E3546" s="86">
        <v>3796.32</v>
      </c>
      <c r="F3546" s="85" t="s">
        <v>14527</v>
      </c>
    </row>
    <row r="3547" spans="1:6" ht="38.25" x14ac:dyDescent="0.2">
      <c r="A3547" s="86" t="s">
        <v>17784</v>
      </c>
      <c r="B3547" s="85" t="s">
        <v>17783</v>
      </c>
      <c r="C3547" s="87" t="s">
        <v>151</v>
      </c>
      <c r="D3547" s="84" t="s">
        <v>17488</v>
      </c>
      <c r="E3547" s="86">
        <v>1208</v>
      </c>
      <c r="F3547" s="85" t="s">
        <v>14567</v>
      </c>
    </row>
    <row r="3548" spans="1:6" ht="51" x14ac:dyDescent="0.2">
      <c r="A3548" s="86" t="s">
        <v>17786</v>
      </c>
      <c r="B3548" s="85" t="s">
        <v>17785</v>
      </c>
      <c r="C3548" s="87" t="s">
        <v>151</v>
      </c>
      <c r="D3548" s="84" t="s">
        <v>17488</v>
      </c>
      <c r="E3548" s="86">
        <v>201.34</v>
      </c>
      <c r="F3548" s="85" t="s">
        <v>15009</v>
      </c>
    </row>
    <row r="3549" spans="1:6" ht="38.25" x14ac:dyDescent="0.2">
      <c r="A3549" s="86" t="s">
        <v>17788</v>
      </c>
      <c r="B3549" s="85" t="s">
        <v>17787</v>
      </c>
      <c r="C3549" s="87" t="s">
        <v>151</v>
      </c>
      <c r="D3549" s="84" t="s">
        <v>17488</v>
      </c>
      <c r="E3549" s="86">
        <v>3189.12</v>
      </c>
      <c r="F3549" s="85" t="s">
        <v>14567</v>
      </c>
    </row>
    <row r="3550" spans="1:6" ht="38.25" x14ac:dyDescent="0.2">
      <c r="A3550" s="86" t="s">
        <v>17790</v>
      </c>
      <c r="B3550" s="85" t="s">
        <v>17789</v>
      </c>
      <c r="C3550" s="87" t="s">
        <v>151</v>
      </c>
      <c r="D3550" s="84" t="s">
        <v>17488</v>
      </c>
      <c r="E3550" s="86">
        <v>1438</v>
      </c>
      <c r="F3550" s="85" t="s">
        <v>14527</v>
      </c>
    </row>
    <row r="3551" spans="1:6" ht="38.25" x14ac:dyDescent="0.2">
      <c r="A3551" s="86" t="s">
        <v>17792</v>
      </c>
      <c r="B3551" s="85" t="s">
        <v>17791</v>
      </c>
      <c r="C3551" s="87" t="s">
        <v>151</v>
      </c>
      <c r="D3551" s="84" t="s">
        <v>17488</v>
      </c>
      <c r="E3551" s="86">
        <v>239.66</v>
      </c>
      <c r="F3551" s="85" t="s">
        <v>15016</v>
      </c>
    </row>
    <row r="3552" spans="1:6" ht="38.25" x14ac:dyDescent="0.2">
      <c r="A3552" s="86" t="s">
        <v>17794</v>
      </c>
      <c r="B3552" s="85" t="s">
        <v>17793</v>
      </c>
      <c r="C3552" s="87" t="s">
        <v>151</v>
      </c>
      <c r="D3552" s="84" t="s">
        <v>17488</v>
      </c>
      <c r="E3552" s="86">
        <v>3796.32</v>
      </c>
      <c r="F3552" s="85" t="s">
        <v>14527</v>
      </c>
    </row>
    <row r="3553" spans="1:6" ht="38.25" x14ac:dyDescent="0.2">
      <c r="A3553" s="86" t="s">
        <v>17585</v>
      </c>
      <c r="B3553" s="85" t="s">
        <v>17584</v>
      </c>
      <c r="C3553" s="87" t="s">
        <v>151</v>
      </c>
      <c r="D3553" s="84" t="s">
        <v>17488</v>
      </c>
      <c r="E3553" s="86">
        <v>7245</v>
      </c>
      <c r="F3553" s="85" t="s">
        <v>14567</v>
      </c>
    </row>
    <row r="3554" spans="1:6" ht="51" x14ac:dyDescent="0.2">
      <c r="A3554" s="86" t="s">
        <v>17587</v>
      </c>
      <c r="B3554" s="85" t="s">
        <v>17586</v>
      </c>
      <c r="C3554" s="87" t="s">
        <v>151</v>
      </c>
      <c r="D3554" s="84" t="s">
        <v>17488</v>
      </c>
      <c r="E3554" s="86">
        <v>1207.5</v>
      </c>
      <c r="F3554" s="85" t="s">
        <v>15009</v>
      </c>
    </row>
    <row r="3555" spans="1:6" ht="38.25" x14ac:dyDescent="0.2">
      <c r="A3555" s="86" t="s">
        <v>17589</v>
      </c>
      <c r="B3555" s="85" t="s">
        <v>17588</v>
      </c>
      <c r="C3555" s="87" t="s">
        <v>151</v>
      </c>
      <c r="D3555" s="84" t="s">
        <v>17488</v>
      </c>
      <c r="E3555" s="86">
        <v>19126.8</v>
      </c>
      <c r="F3555" s="85" t="s">
        <v>14567</v>
      </c>
    </row>
    <row r="3556" spans="1:6" ht="38.25" x14ac:dyDescent="0.2">
      <c r="A3556" s="86" t="s">
        <v>17591</v>
      </c>
      <c r="B3556" s="85" t="s">
        <v>17590</v>
      </c>
      <c r="C3556" s="87" t="s">
        <v>151</v>
      </c>
      <c r="D3556" s="84" t="s">
        <v>17488</v>
      </c>
      <c r="E3556" s="86">
        <v>14375</v>
      </c>
      <c r="F3556" s="85" t="s">
        <v>14527</v>
      </c>
    </row>
    <row r="3557" spans="1:6" ht="38.25" x14ac:dyDescent="0.2">
      <c r="A3557" s="86" t="s">
        <v>17593</v>
      </c>
      <c r="B3557" s="85" t="s">
        <v>17592</v>
      </c>
      <c r="C3557" s="87" t="s">
        <v>151</v>
      </c>
      <c r="D3557" s="84" t="s">
        <v>17488</v>
      </c>
      <c r="E3557" s="86">
        <v>2395.84</v>
      </c>
      <c r="F3557" s="85" t="s">
        <v>15016</v>
      </c>
    </row>
    <row r="3558" spans="1:6" ht="38.25" x14ac:dyDescent="0.2">
      <c r="A3558" s="86" t="s">
        <v>17595</v>
      </c>
      <c r="B3558" s="85" t="s">
        <v>17594</v>
      </c>
      <c r="C3558" s="87" t="s">
        <v>151</v>
      </c>
      <c r="D3558" s="84" t="s">
        <v>17488</v>
      </c>
      <c r="E3558" s="86">
        <v>37950</v>
      </c>
      <c r="F3558" s="85" t="s">
        <v>14527</v>
      </c>
    </row>
    <row r="3559" spans="1:6" ht="38.25" x14ac:dyDescent="0.2">
      <c r="A3559" s="86" t="s">
        <v>17608</v>
      </c>
      <c r="B3559" s="85" t="s">
        <v>17607</v>
      </c>
      <c r="C3559" s="87" t="s">
        <v>151</v>
      </c>
      <c r="D3559" s="84" t="s">
        <v>17488</v>
      </c>
      <c r="E3559" s="86">
        <v>12075</v>
      </c>
      <c r="F3559" s="85" t="s">
        <v>14567</v>
      </c>
    </row>
    <row r="3560" spans="1:6" ht="51" x14ac:dyDescent="0.2">
      <c r="A3560" s="86" t="s">
        <v>17610</v>
      </c>
      <c r="B3560" s="85" t="s">
        <v>17609</v>
      </c>
      <c r="C3560" s="87" t="s">
        <v>151</v>
      </c>
      <c r="D3560" s="84" t="s">
        <v>17488</v>
      </c>
      <c r="E3560" s="86">
        <v>2012.5</v>
      </c>
      <c r="F3560" s="85" t="s">
        <v>15009</v>
      </c>
    </row>
    <row r="3561" spans="1:6" ht="38.25" x14ac:dyDescent="0.2">
      <c r="A3561" s="86" t="s">
        <v>17612</v>
      </c>
      <c r="B3561" s="85" t="s">
        <v>17611</v>
      </c>
      <c r="C3561" s="87" t="s">
        <v>151</v>
      </c>
      <c r="D3561" s="84" t="s">
        <v>17488</v>
      </c>
      <c r="E3561" s="86">
        <v>31878</v>
      </c>
      <c r="F3561" s="85" t="s">
        <v>14567</v>
      </c>
    </row>
    <row r="3562" spans="1:6" ht="38.25" x14ac:dyDescent="0.2">
      <c r="A3562" s="86" t="s">
        <v>17614</v>
      </c>
      <c r="B3562" s="85" t="s">
        <v>17613</v>
      </c>
      <c r="C3562" s="87" t="s">
        <v>151</v>
      </c>
      <c r="D3562" s="84" t="s">
        <v>17488</v>
      </c>
      <c r="E3562" s="86">
        <v>14375</v>
      </c>
      <c r="F3562" s="85" t="s">
        <v>14527</v>
      </c>
    </row>
    <row r="3563" spans="1:6" ht="38.25" x14ac:dyDescent="0.2">
      <c r="A3563" s="86" t="s">
        <v>17616</v>
      </c>
      <c r="B3563" s="85" t="s">
        <v>17615</v>
      </c>
      <c r="C3563" s="87" t="s">
        <v>151</v>
      </c>
      <c r="D3563" s="84" t="s">
        <v>17488</v>
      </c>
      <c r="E3563" s="86">
        <v>2395.84</v>
      </c>
      <c r="F3563" s="85" t="s">
        <v>15016</v>
      </c>
    </row>
    <row r="3564" spans="1:6" ht="38.25" x14ac:dyDescent="0.2">
      <c r="A3564" s="86" t="s">
        <v>17618</v>
      </c>
      <c r="B3564" s="85" t="s">
        <v>17617</v>
      </c>
      <c r="C3564" s="87" t="s">
        <v>151</v>
      </c>
      <c r="D3564" s="84" t="s">
        <v>17488</v>
      </c>
      <c r="E3564" s="86">
        <v>37950</v>
      </c>
      <c r="F3564" s="85" t="s">
        <v>14527</v>
      </c>
    </row>
    <row r="3565" spans="1:6" ht="38.25" x14ac:dyDescent="0.2">
      <c r="A3565" s="86" t="s">
        <v>17931</v>
      </c>
      <c r="B3565" s="85" t="s">
        <v>17930</v>
      </c>
      <c r="C3565" s="87" t="s">
        <v>151</v>
      </c>
      <c r="D3565" s="84" t="s">
        <v>17488</v>
      </c>
      <c r="E3565" s="86">
        <v>441</v>
      </c>
      <c r="F3565" s="85" t="s">
        <v>14567</v>
      </c>
    </row>
    <row r="3566" spans="1:6" ht="51" x14ac:dyDescent="0.2">
      <c r="A3566" s="86" t="s">
        <v>17933</v>
      </c>
      <c r="B3566" s="85" t="s">
        <v>17932</v>
      </c>
      <c r="C3566" s="87" t="s">
        <v>151</v>
      </c>
      <c r="D3566" s="84" t="s">
        <v>17488</v>
      </c>
      <c r="E3566" s="86">
        <v>73.5</v>
      </c>
      <c r="F3566" s="85" t="s">
        <v>15009</v>
      </c>
    </row>
    <row r="3567" spans="1:6" ht="38.25" x14ac:dyDescent="0.2">
      <c r="A3567" s="86" t="s">
        <v>17935</v>
      </c>
      <c r="B3567" s="85" t="s">
        <v>17934</v>
      </c>
      <c r="C3567" s="87" t="s">
        <v>151</v>
      </c>
      <c r="D3567" s="84" t="s">
        <v>17488</v>
      </c>
      <c r="E3567" s="86">
        <v>1164.24</v>
      </c>
      <c r="F3567" s="85" t="s">
        <v>14567</v>
      </c>
    </row>
    <row r="3568" spans="1:6" ht="38.25" x14ac:dyDescent="0.2">
      <c r="A3568" s="86" t="s">
        <v>17937</v>
      </c>
      <c r="B3568" s="85" t="s">
        <v>17936</v>
      </c>
      <c r="C3568" s="87" t="s">
        <v>151</v>
      </c>
      <c r="D3568" s="84" t="s">
        <v>17488</v>
      </c>
      <c r="E3568" s="86">
        <v>875</v>
      </c>
      <c r="F3568" s="85" t="s">
        <v>14527</v>
      </c>
    </row>
    <row r="3569" spans="1:6" ht="38.25" x14ac:dyDescent="0.2">
      <c r="A3569" s="86" t="s">
        <v>17939</v>
      </c>
      <c r="B3569" s="85" t="s">
        <v>17938</v>
      </c>
      <c r="C3569" s="87" t="s">
        <v>151</v>
      </c>
      <c r="D3569" s="84" t="s">
        <v>17488</v>
      </c>
      <c r="E3569" s="86">
        <v>145.84</v>
      </c>
      <c r="F3569" s="85" t="s">
        <v>15016</v>
      </c>
    </row>
    <row r="3570" spans="1:6" ht="38.25" x14ac:dyDescent="0.2">
      <c r="A3570" s="86" t="s">
        <v>17941</v>
      </c>
      <c r="B3570" s="85" t="s">
        <v>17940</v>
      </c>
      <c r="C3570" s="87" t="s">
        <v>151</v>
      </c>
      <c r="D3570" s="84" t="s">
        <v>17488</v>
      </c>
      <c r="E3570" s="86">
        <v>2310</v>
      </c>
      <c r="F3570" s="85" t="s">
        <v>14527</v>
      </c>
    </row>
    <row r="3571" spans="1:6" ht="38.25" x14ac:dyDescent="0.2">
      <c r="A3571" s="86" t="s">
        <v>17954</v>
      </c>
      <c r="B3571" s="85" t="s">
        <v>17953</v>
      </c>
      <c r="C3571" s="87" t="s">
        <v>151</v>
      </c>
      <c r="D3571" s="84" t="s">
        <v>17488</v>
      </c>
      <c r="E3571" s="86">
        <v>735</v>
      </c>
      <c r="F3571" s="85" t="s">
        <v>14567</v>
      </c>
    </row>
    <row r="3572" spans="1:6" ht="51" x14ac:dyDescent="0.2">
      <c r="A3572" s="86" t="s">
        <v>17956</v>
      </c>
      <c r="B3572" s="85" t="s">
        <v>17955</v>
      </c>
      <c r="C3572" s="87" t="s">
        <v>151</v>
      </c>
      <c r="D3572" s="84" t="s">
        <v>17488</v>
      </c>
      <c r="E3572" s="86">
        <v>122.5</v>
      </c>
      <c r="F3572" s="85" t="s">
        <v>15009</v>
      </c>
    </row>
    <row r="3573" spans="1:6" ht="38.25" x14ac:dyDescent="0.2">
      <c r="A3573" s="86" t="s">
        <v>17958</v>
      </c>
      <c r="B3573" s="85" t="s">
        <v>17957</v>
      </c>
      <c r="C3573" s="87" t="s">
        <v>151</v>
      </c>
      <c r="D3573" s="84" t="s">
        <v>17488</v>
      </c>
      <c r="E3573" s="86">
        <v>1940.4</v>
      </c>
      <c r="F3573" s="85" t="s">
        <v>14567</v>
      </c>
    </row>
    <row r="3574" spans="1:6" ht="38.25" x14ac:dyDescent="0.2">
      <c r="A3574" s="86" t="s">
        <v>17960</v>
      </c>
      <c r="B3574" s="85" t="s">
        <v>17959</v>
      </c>
      <c r="C3574" s="87" t="s">
        <v>151</v>
      </c>
      <c r="D3574" s="84" t="s">
        <v>17488</v>
      </c>
      <c r="E3574" s="86">
        <v>875</v>
      </c>
      <c r="F3574" s="85" t="s">
        <v>14527</v>
      </c>
    </row>
    <row r="3575" spans="1:6" ht="38.25" x14ac:dyDescent="0.2">
      <c r="A3575" s="86" t="s">
        <v>17962</v>
      </c>
      <c r="B3575" s="85" t="s">
        <v>17961</v>
      </c>
      <c r="C3575" s="87" t="s">
        <v>151</v>
      </c>
      <c r="D3575" s="84" t="s">
        <v>17488</v>
      </c>
      <c r="E3575" s="86">
        <v>145.84</v>
      </c>
      <c r="F3575" s="85" t="s">
        <v>15016</v>
      </c>
    </row>
    <row r="3576" spans="1:6" ht="38.25" x14ac:dyDescent="0.2">
      <c r="A3576" s="86" t="s">
        <v>17964</v>
      </c>
      <c r="B3576" s="85" t="s">
        <v>17963</v>
      </c>
      <c r="C3576" s="87" t="s">
        <v>151</v>
      </c>
      <c r="D3576" s="84" t="s">
        <v>17488</v>
      </c>
      <c r="E3576" s="86">
        <v>2310</v>
      </c>
      <c r="F3576" s="85" t="s">
        <v>14527</v>
      </c>
    </row>
    <row r="3577" spans="1:6" ht="38.25" x14ac:dyDescent="0.2">
      <c r="A3577" s="86" t="s">
        <v>17623</v>
      </c>
      <c r="B3577" s="85" t="s">
        <v>17622</v>
      </c>
      <c r="C3577" s="87" t="s">
        <v>151</v>
      </c>
      <c r="D3577" s="84" t="s">
        <v>17488</v>
      </c>
      <c r="E3577" s="86">
        <v>4410</v>
      </c>
      <c r="F3577" s="85" t="s">
        <v>14567</v>
      </c>
    </row>
    <row r="3578" spans="1:6" ht="51" x14ac:dyDescent="0.2">
      <c r="A3578" s="86" t="s">
        <v>17625</v>
      </c>
      <c r="B3578" s="85" t="s">
        <v>17624</v>
      </c>
      <c r="C3578" s="87" t="s">
        <v>151</v>
      </c>
      <c r="D3578" s="84" t="s">
        <v>17488</v>
      </c>
      <c r="E3578" s="86">
        <v>735</v>
      </c>
      <c r="F3578" s="85" t="s">
        <v>15009</v>
      </c>
    </row>
    <row r="3579" spans="1:6" ht="38.25" x14ac:dyDescent="0.2">
      <c r="A3579" s="86" t="s">
        <v>17627</v>
      </c>
      <c r="B3579" s="85" t="s">
        <v>17626</v>
      </c>
      <c r="C3579" s="87" t="s">
        <v>151</v>
      </c>
      <c r="D3579" s="84" t="s">
        <v>17488</v>
      </c>
      <c r="E3579" s="86">
        <v>11642.4</v>
      </c>
      <c r="F3579" s="85" t="s">
        <v>14567</v>
      </c>
    </row>
    <row r="3580" spans="1:6" ht="38.25" x14ac:dyDescent="0.2">
      <c r="A3580" s="86" t="s">
        <v>17629</v>
      </c>
      <c r="B3580" s="85" t="s">
        <v>17628</v>
      </c>
      <c r="C3580" s="87" t="s">
        <v>151</v>
      </c>
      <c r="D3580" s="84" t="s">
        <v>17488</v>
      </c>
      <c r="E3580" s="86">
        <v>8750</v>
      </c>
      <c r="F3580" s="85" t="s">
        <v>14527</v>
      </c>
    </row>
    <row r="3581" spans="1:6" ht="38.25" x14ac:dyDescent="0.2">
      <c r="A3581" s="86" t="s">
        <v>17631</v>
      </c>
      <c r="B3581" s="85" t="s">
        <v>17630</v>
      </c>
      <c r="C3581" s="87" t="s">
        <v>151</v>
      </c>
      <c r="D3581" s="84" t="s">
        <v>17488</v>
      </c>
      <c r="E3581" s="86">
        <v>1458.34</v>
      </c>
      <c r="F3581" s="85" t="s">
        <v>15016</v>
      </c>
    </row>
    <row r="3582" spans="1:6" ht="38.25" x14ac:dyDescent="0.2">
      <c r="A3582" s="86" t="s">
        <v>17633</v>
      </c>
      <c r="B3582" s="85" t="s">
        <v>17632</v>
      </c>
      <c r="C3582" s="87" t="s">
        <v>151</v>
      </c>
      <c r="D3582" s="84" t="s">
        <v>17488</v>
      </c>
      <c r="E3582" s="86">
        <v>23100</v>
      </c>
      <c r="F3582" s="85" t="s">
        <v>14527</v>
      </c>
    </row>
    <row r="3583" spans="1:6" ht="38.25" x14ac:dyDescent="0.2">
      <c r="A3583" s="86" t="s">
        <v>17646</v>
      </c>
      <c r="B3583" s="85" t="s">
        <v>17645</v>
      </c>
      <c r="C3583" s="87" t="s">
        <v>151</v>
      </c>
      <c r="D3583" s="84" t="s">
        <v>17488</v>
      </c>
      <c r="E3583" s="86">
        <v>7350</v>
      </c>
      <c r="F3583" s="85" t="s">
        <v>14567</v>
      </c>
    </row>
    <row r="3584" spans="1:6" ht="51" x14ac:dyDescent="0.2">
      <c r="A3584" s="86" t="s">
        <v>17648</v>
      </c>
      <c r="B3584" s="85" t="s">
        <v>17647</v>
      </c>
      <c r="C3584" s="87" t="s">
        <v>151</v>
      </c>
      <c r="D3584" s="84" t="s">
        <v>17488</v>
      </c>
      <c r="E3584" s="86">
        <v>1225</v>
      </c>
      <c r="F3584" s="85" t="s">
        <v>15009</v>
      </c>
    </row>
    <row r="3585" spans="1:6" ht="38.25" x14ac:dyDescent="0.2">
      <c r="A3585" s="86" t="s">
        <v>17650</v>
      </c>
      <c r="B3585" s="85" t="s">
        <v>17649</v>
      </c>
      <c r="C3585" s="87" t="s">
        <v>151</v>
      </c>
      <c r="D3585" s="84" t="s">
        <v>17488</v>
      </c>
      <c r="E3585" s="86">
        <v>19404</v>
      </c>
      <c r="F3585" s="85" t="s">
        <v>14567</v>
      </c>
    </row>
    <row r="3586" spans="1:6" ht="38.25" x14ac:dyDescent="0.2">
      <c r="A3586" s="86" t="s">
        <v>17652</v>
      </c>
      <c r="B3586" s="85" t="s">
        <v>17651</v>
      </c>
      <c r="C3586" s="87" t="s">
        <v>151</v>
      </c>
      <c r="D3586" s="84" t="s">
        <v>17488</v>
      </c>
      <c r="E3586" s="86">
        <v>8750</v>
      </c>
      <c r="F3586" s="85" t="s">
        <v>14527</v>
      </c>
    </row>
    <row r="3587" spans="1:6" ht="38.25" x14ac:dyDescent="0.2">
      <c r="A3587" s="86" t="s">
        <v>17654</v>
      </c>
      <c r="B3587" s="85" t="s">
        <v>17653</v>
      </c>
      <c r="C3587" s="87" t="s">
        <v>151</v>
      </c>
      <c r="D3587" s="84" t="s">
        <v>17488</v>
      </c>
      <c r="E3587" s="86">
        <v>1458.34</v>
      </c>
      <c r="F3587" s="85" t="s">
        <v>15016</v>
      </c>
    </row>
    <row r="3588" spans="1:6" ht="38.25" x14ac:dyDescent="0.2">
      <c r="A3588" s="86" t="s">
        <v>17656</v>
      </c>
      <c r="B3588" s="85" t="s">
        <v>17655</v>
      </c>
      <c r="C3588" s="87" t="s">
        <v>151</v>
      </c>
      <c r="D3588" s="84" t="s">
        <v>17488</v>
      </c>
      <c r="E3588" s="86">
        <v>23100</v>
      </c>
      <c r="F3588" s="85" t="s">
        <v>14527</v>
      </c>
    </row>
    <row r="3589" spans="1:6" ht="127.5" x14ac:dyDescent="0.2">
      <c r="A3589" s="86" t="s">
        <v>18962</v>
      </c>
      <c r="B3589" s="85" t="s">
        <v>18960</v>
      </c>
      <c r="C3589" s="87" t="s">
        <v>149</v>
      </c>
      <c r="D3589" s="84" t="s">
        <v>17488</v>
      </c>
      <c r="E3589" s="86">
        <v>10260</v>
      </c>
      <c r="F3589" s="85" t="s">
        <v>18961</v>
      </c>
    </row>
    <row r="3590" spans="1:6" ht="38.25" x14ac:dyDescent="0.2">
      <c r="A3590" s="86" t="s">
        <v>18292</v>
      </c>
      <c r="B3590" s="85" t="s">
        <v>18291</v>
      </c>
      <c r="C3590" s="87" t="s">
        <v>151</v>
      </c>
      <c r="D3590" s="84" t="s">
        <v>17488</v>
      </c>
      <c r="E3590" s="86">
        <v>2394</v>
      </c>
      <c r="F3590" s="85" t="s">
        <v>14567</v>
      </c>
    </row>
    <row r="3591" spans="1:6" ht="51" x14ac:dyDescent="0.2">
      <c r="A3591" s="86" t="s">
        <v>18294</v>
      </c>
      <c r="B3591" s="85" t="s">
        <v>18293</v>
      </c>
      <c r="C3591" s="87" t="s">
        <v>151</v>
      </c>
      <c r="D3591" s="84" t="s">
        <v>17488</v>
      </c>
      <c r="E3591" s="86">
        <v>399</v>
      </c>
      <c r="F3591" s="85" t="s">
        <v>15009</v>
      </c>
    </row>
    <row r="3592" spans="1:6" ht="38.25" x14ac:dyDescent="0.2">
      <c r="A3592" s="86" t="s">
        <v>18296</v>
      </c>
      <c r="B3592" s="85" t="s">
        <v>18295</v>
      </c>
      <c r="C3592" s="87" t="s">
        <v>151</v>
      </c>
      <c r="D3592" s="84" t="s">
        <v>17488</v>
      </c>
      <c r="E3592" s="86">
        <v>6320.16</v>
      </c>
      <c r="F3592" s="85" t="s">
        <v>14567</v>
      </c>
    </row>
    <row r="3593" spans="1:6" ht="38.25" x14ac:dyDescent="0.2">
      <c r="A3593" s="86" t="s">
        <v>18298</v>
      </c>
      <c r="B3593" s="85" t="s">
        <v>18297</v>
      </c>
      <c r="C3593" s="87" t="s">
        <v>151</v>
      </c>
      <c r="D3593" s="84" t="s">
        <v>17488</v>
      </c>
      <c r="E3593" s="86">
        <v>4750</v>
      </c>
      <c r="F3593" s="85" t="s">
        <v>14527</v>
      </c>
    </row>
    <row r="3594" spans="1:6" ht="38.25" x14ac:dyDescent="0.2">
      <c r="A3594" s="86" t="s">
        <v>18300</v>
      </c>
      <c r="B3594" s="85" t="s">
        <v>18299</v>
      </c>
      <c r="C3594" s="87" t="s">
        <v>151</v>
      </c>
      <c r="D3594" s="84" t="s">
        <v>17488</v>
      </c>
      <c r="E3594" s="86">
        <v>792</v>
      </c>
      <c r="F3594" s="85" t="s">
        <v>15016</v>
      </c>
    </row>
    <row r="3595" spans="1:6" ht="38.25" x14ac:dyDescent="0.2">
      <c r="A3595" s="86" t="s">
        <v>18302</v>
      </c>
      <c r="B3595" s="85" t="s">
        <v>18301</v>
      </c>
      <c r="C3595" s="87" t="s">
        <v>151</v>
      </c>
      <c r="D3595" s="84" t="s">
        <v>17488</v>
      </c>
      <c r="E3595" s="86">
        <v>12540</v>
      </c>
      <c r="F3595" s="85" t="s">
        <v>14527</v>
      </c>
    </row>
    <row r="3596" spans="1:6" ht="89.25" x14ac:dyDescent="0.2">
      <c r="A3596" s="86" t="s">
        <v>18965</v>
      </c>
      <c r="B3596" s="85" t="s">
        <v>18963</v>
      </c>
      <c r="C3596" s="87" t="s">
        <v>149</v>
      </c>
      <c r="D3596" s="84" t="s">
        <v>17488</v>
      </c>
      <c r="E3596" s="86">
        <v>17100</v>
      </c>
      <c r="F3596" s="85" t="s">
        <v>18964</v>
      </c>
    </row>
    <row r="3597" spans="1:6" ht="89.25" x14ac:dyDescent="0.2">
      <c r="A3597" s="86" t="s">
        <v>18967</v>
      </c>
      <c r="B3597" s="85" t="s">
        <v>18966</v>
      </c>
      <c r="C3597" s="87" t="s">
        <v>149</v>
      </c>
      <c r="D3597" s="84" t="s">
        <v>17488</v>
      </c>
      <c r="E3597" s="86">
        <v>16416</v>
      </c>
      <c r="F3597" s="85" t="s">
        <v>18964</v>
      </c>
    </row>
    <row r="3598" spans="1:6" ht="89.25" x14ac:dyDescent="0.2">
      <c r="A3598" s="86" t="s">
        <v>18969</v>
      </c>
      <c r="B3598" s="85" t="s">
        <v>18968</v>
      </c>
      <c r="C3598" s="87" t="s">
        <v>149</v>
      </c>
      <c r="D3598" s="84" t="s">
        <v>17488</v>
      </c>
      <c r="E3598" s="86">
        <v>16074</v>
      </c>
      <c r="F3598" s="85" t="s">
        <v>18964</v>
      </c>
    </row>
    <row r="3599" spans="1:6" ht="89.25" x14ac:dyDescent="0.2">
      <c r="A3599" s="86" t="s">
        <v>18971</v>
      </c>
      <c r="B3599" s="85" t="s">
        <v>18970</v>
      </c>
      <c r="C3599" s="87" t="s">
        <v>149</v>
      </c>
      <c r="D3599" s="84" t="s">
        <v>17488</v>
      </c>
      <c r="E3599" s="86">
        <v>15561</v>
      </c>
      <c r="F3599" s="85" t="s">
        <v>18964</v>
      </c>
    </row>
    <row r="3600" spans="1:6" ht="89.25" x14ac:dyDescent="0.2">
      <c r="A3600" s="86" t="s">
        <v>18973</v>
      </c>
      <c r="B3600" s="85" t="s">
        <v>18972</v>
      </c>
      <c r="C3600" s="87" t="s">
        <v>149</v>
      </c>
      <c r="D3600" s="84" t="s">
        <v>17488</v>
      </c>
      <c r="E3600" s="86">
        <v>15048</v>
      </c>
      <c r="F3600" s="85" t="s">
        <v>18964</v>
      </c>
    </row>
    <row r="3601" spans="1:6" ht="38.25" x14ac:dyDescent="0.2">
      <c r="A3601" s="86" t="s">
        <v>18315</v>
      </c>
      <c r="B3601" s="85" t="s">
        <v>18314</v>
      </c>
      <c r="C3601" s="87" t="s">
        <v>151</v>
      </c>
      <c r="D3601" s="84" t="s">
        <v>17488</v>
      </c>
      <c r="E3601" s="86">
        <v>3990</v>
      </c>
      <c r="F3601" s="85" t="s">
        <v>14567</v>
      </c>
    </row>
    <row r="3602" spans="1:6" ht="51" x14ac:dyDescent="0.2">
      <c r="A3602" s="86" t="s">
        <v>18317</v>
      </c>
      <c r="B3602" s="85" t="s">
        <v>18316</v>
      </c>
      <c r="C3602" s="87" t="s">
        <v>151</v>
      </c>
      <c r="D3602" s="84" t="s">
        <v>17488</v>
      </c>
      <c r="E3602" s="86">
        <v>665</v>
      </c>
      <c r="F3602" s="85" t="s">
        <v>15009</v>
      </c>
    </row>
    <row r="3603" spans="1:6" ht="38.25" x14ac:dyDescent="0.2">
      <c r="A3603" s="86" t="s">
        <v>18319</v>
      </c>
      <c r="B3603" s="85" t="s">
        <v>18318</v>
      </c>
      <c r="C3603" s="87" t="s">
        <v>151</v>
      </c>
      <c r="D3603" s="84" t="s">
        <v>17488</v>
      </c>
      <c r="E3603" s="86">
        <v>10533.6</v>
      </c>
      <c r="F3603" s="85" t="s">
        <v>14567</v>
      </c>
    </row>
    <row r="3604" spans="1:6" ht="38.25" x14ac:dyDescent="0.2">
      <c r="A3604" s="86" t="s">
        <v>18321</v>
      </c>
      <c r="B3604" s="85" t="s">
        <v>18320</v>
      </c>
      <c r="C3604" s="87" t="s">
        <v>151</v>
      </c>
      <c r="D3604" s="84" t="s">
        <v>17488</v>
      </c>
      <c r="E3604" s="86">
        <v>4750</v>
      </c>
      <c r="F3604" s="85" t="s">
        <v>14527</v>
      </c>
    </row>
    <row r="3605" spans="1:6" ht="38.25" x14ac:dyDescent="0.2">
      <c r="A3605" s="86" t="s">
        <v>18323</v>
      </c>
      <c r="B3605" s="85" t="s">
        <v>18322</v>
      </c>
      <c r="C3605" s="87" t="s">
        <v>151</v>
      </c>
      <c r="D3605" s="84" t="s">
        <v>17488</v>
      </c>
      <c r="E3605" s="86">
        <v>792</v>
      </c>
      <c r="F3605" s="85" t="s">
        <v>15016</v>
      </c>
    </row>
    <row r="3606" spans="1:6" ht="38.25" x14ac:dyDescent="0.2">
      <c r="A3606" s="86" t="s">
        <v>18325</v>
      </c>
      <c r="B3606" s="85" t="s">
        <v>18324</v>
      </c>
      <c r="C3606" s="87" t="s">
        <v>151</v>
      </c>
      <c r="D3606" s="84" t="s">
        <v>17488</v>
      </c>
      <c r="E3606" s="86">
        <v>12540</v>
      </c>
      <c r="F3606" s="85" t="s">
        <v>14527</v>
      </c>
    </row>
    <row r="3607" spans="1:6" ht="102" x14ac:dyDescent="0.2">
      <c r="A3607" s="86" t="s">
        <v>18975</v>
      </c>
      <c r="B3607" s="85" t="s">
        <v>18974</v>
      </c>
      <c r="C3607" s="87" t="s">
        <v>149</v>
      </c>
      <c r="D3607" s="84" t="s">
        <v>17488</v>
      </c>
      <c r="E3607" s="86">
        <v>12000</v>
      </c>
      <c r="F3607" s="85" t="s">
        <v>17544</v>
      </c>
    </row>
    <row r="3608" spans="1:6" ht="38.25" x14ac:dyDescent="0.2">
      <c r="A3608" s="86" t="s">
        <v>17547</v>
      </c>
      <c r="B3608" s="85" t="s">
        <v>17546</v>
      </c>
      <c r="C3608" s="87" t="s">
        <v>151</v>
      </c>
      <c r="D3608" s="84" t="s">
        <v>17488</v>
      </c>
      <c r="E3608" s="86">
        <v>3150</v>
      </c>
      <c r="F3608" s="85" t="s">
        <v>14567</v>
      </c>
    </row>
    <row r="3609" spans="1:6" ht="51" x14ac:dyDescent="0.2">
      <c r="A3609" s="86" t="s">
        <v>17549</v>
      </c>
      <c r="B3609" s="85" t="s">
        <v>17548</v>
      </c>
      <c r="C3609" s="87" t="s">
        <v>151</v>
      </c>
      <c r="D3609" s="84" t="s">
        <v>17488</v>
      </c>
      <c r="E3609" s="86">
        <v>525</v>
      </c>
      <c r="F3609" s="85" t="s">
        <v>15009</v>
      </c>
    </row>
    <row r="3610" spans="1:6" ht="38.25" x14ac:dyDescent="0.2">
      <c r="A3610" s="86" t="s">
        <v>17551</v>
      </c>
      <c r="B3610" s="85" t="s">
        <v>17550</v>
      </c>
      <c r="C3610" s="87" t="s">
        <v>151</v>
      </c>
      <c r="D3610" s="84" t="s">
        <v>17488</v>
      </c>
      <c r="E3610" s="86">
        <v>8316</v>
      </c>
      <c r="F3610" s="85" t="s">
        <v>14567</v>
      </c>
    </row>
    <row r="3611" spans="1:6" ht="38.25" x14ac:dyDescent="0.2">
      <c r="A3611" s="86" t="s">
        <v>17553</v>
      </c>
      <c r="B3611" s="85" t="s">
        <v>17552</v>
      </c>
      <c r="C3611" s="87" t="s">
        <v>151</v>
      </c>
      <c r="D3611" s="84" t="s">
        <v>17488</v>
      </c>
      <c r="E3611" s="86">
        <v>6250</v>
      </c>
      <c r="F3611" s="85" t="s">
        <v>14527</v>
      </c>
    </row>
    <row r="3612" spans="1:6" ht="38.25" x14ac:dyDescent="0.2">
      <c r="A3612" s="86" t="s">
        <v>17555</v>
      </c>
      <c r="B3612" s="85" t="s">
        <v>17554</v>
      </c>
      <c r="C3612" s="87" t="s">
        <v>151</v>
      </c>
      <c r="D3612" s="84" t="s">
        <v>17488</v>
      </c>
      <c r="E3612" s="86">
        <v>1042</v>
      </c>
      <c r="F3612" s="85" t="s">
        <v>15016</v>
      </c>
    </row>
    <row r="3613" spans="1:6" ht="38.25" x14ac:dyDescent="0.2">
      <c r="A3613" s="86" t="s">
        <v>17557</v>
      </c>
      <c r="B3613" s="85" t="s">
        <v>17556</v>
      </c>
      <c r="C3613" s="87" t="s">
        <v>151</v>
      </c>
      <c r="D3613" s="84" t="s">
        <v>17488</v>
      </c>
      <c r="E3613" s="86">
        <v>16500</v>
      </c>
      <c r="F3613" s="85" t="s">
        <v>14527</v>
      </c>
    </row>
    <row r="3614" spans="1:6" ht="63.75" x14ac:dyDescent="0.2">
      <c r="A3614" s="86" t="s">
        <v>18977</v>
      </c>
      <c r="B3614" s="85" t="s">
        <v>18976</v>
      </c>
      <c r="C3614" s="87" t="s">
        <v>149</v>
      </c>
      <c r="D3614" s="84" t="s">
        <v>17488</v>
      </c>
      <c r="E3614" s="86">
        <v>20000</v>
      </c>
      <c r="F3614" s="85" t="s">
        <v>17559</v>
      </c>
    </row>
    <row r="3615" spans="1:6" ht="63.75" x14ac:dyDescent="0.2">
      <c r="A3615" s="86" t="s">
        <v>18979</v>
      </c>
      <c r="B3615" s="85" t="s">
        <v>18978</v>
      </c>
      <c r="C3615" s="87" t="s">
        <v>149</v>
      </c>
      <c r="D3615" s="84" t="s">
        <v>17488</v>
      </c>
      <c r="E3615" s="86">
        <v>19200</v>
      </c>
      <c r="F3615" s="85" t="s">
        <v>17559</v>
      </c>
    </row>
    <row r="3616" spans="1:6" ht="63.75" x14ac:dyDescent="0.2">
      <c r="A3616" s="86" t="s">
        <v>18981</v>
      </c>
      <c r="B3616" s="85" t="s">
        <v>18980</v>
      </c>
      <c r="C3616" s="87" t="s">
        <v>149</v>
      </c>
      <c r="D3616" s="84" t="s">
        <v>17488</v>
      </c>
      <c r="E3616" s="86">
        <v>18800</v>
      </c>
      <c r="F3616" s="85" t="s">
        <v>17559</v>
      </c>
    </row>
    <row r="3617" spans="1:6" ht="63.75" x14ac:dyDescent="0.2">
      <c r="A3617" s="86" t="s">
        <v>18983</v>
      </c>
      <c r="B3617" s="85" t="s">
        <v>18982</v>
      </c>
      <c r="C3617" s="87" t="s">
        <v>149</v>
      </c>
      <c r="D3617" s="84" t="s">
        <v>17488</v>
      </c>
      <c r="E3617" s="86">
        <v>18200</v>
      </c>
      <c r="F3617" s="85" t="s">
        <v>17559</v>
      </c>
    </row>
    <row r="3618" spans="1:6" ht="63.75" x14ac:dyDescent="0.2">
      <c r="A3618" s="86" t="s">
        <v>18985</v>
      </c>
      <c r="B3618" s="85" t="s">
        <v>18984</v>
      </c>
      <c r="C3618" s="87" t="s">
        <v>149</v>
      </c>
      <c r="D3618" s="84" t="s">
        <v>17488</v>
      </c>
      <c r="E3618" s="86">
        <v>17600</v>
      </c>
      <c r="F3618" s="85" t="s">
        <v>17559</v>
      </c>
    </row>
    <row r="3619" spans="1:6" ht="38.25" x14ac:dyDescent="0.2">
      <c r="A3619" s="86" t="s">
        <v>17570</v>
      </c>
      <c r="B3619" s="85" t="s">
        <v>17569</v>
      </c>
      <c r="C3619" s="87" t="s">
        <v>151</v>
      </c>
      <c r="D3619" s="84" t="s">
        <v>17488</v>
      </c>
      <c r="E3619" s="86">
        <v>5250</v>
      </c>
      <c r="F3619" s="85" t="s">
        <v>14567</v>
      </c>
    </row>
    <row r="3620" spans="1:6" ht="51" x14ac:dyDescent="0.2">
      <c r="A3620" s="86" t="s">
        <v>17572</v>
      </c>
      <c r="B3620" s="85" t="s">
        <v>17571</v>
      </c>
      <c r="C3620" s="87" t="s">
        <v>151</v>
      </c>
      <c r="D3620" s="84" t="s">
        <v>17488</v>
      </c>
      <c r="E3620" s="86">
        <v>875</v>
      </c>
      <c r="F3620" s="85" t="s">
        <v>15009</v>
      </c>
    </row>
    <row r="3621" spans="1:6" ht="38.25" x14ac:dyDescent="0.2">
      <c r="A3621" s="86" t="s">
        <v>17574</v>
      </c>
      <c r="B3621" s="85" t="s">
        <v>17573</v>
      </c>
      <c r="C3621" s="87" t="s">
        <v>151</v>
      </c>
      <c r="D3621" s="84" t="s">
        <v>17488</v>
      </c>
      <c r="E3621" s="86">
        <v>13860</v>
      </c>
      <c r="F3621" s="85" t="s">
        <v>14567</v>
      </c>
    </row>
    <row r="3622" spans="1:6" ht="38.25" x14ac:dyDescent="0.2">
      <c r="A3622" s="86" t="s">
        <v>17576</v>
      </c>
      <c r="B3622" s="85" t="s">
        <v>17575</v>
      </c>
      <c r="C3622" s="87" t="s">
        <v>151</v>
      </c>
      <c r="D3622" s="84" t="s">
        <v>17488</v>
      </c>
      <c r="E3622" s="86">
        <v>6250</v>
      </c>
      <c r="F3622" s="85" t="s">
        <v>14527</v>
      </c>
    </row>
    <row r="3623" spans="1:6" ht="38.25" x14ac:dyDescent="0.2">
      <c r="A3623" s="86" t="s">
        <v>17578</v>
      </c>
      <c r="B3623" s="85" t="s">
        <v>17577</v>
      </c>
      <c r="C3623" s="87" t="s">
        <v>151</v>
      </c>
      <c r="D3623" s="84" t="s">
        <v>17488</v>
      </c>
      <c r="E3623" s="86">
        <v>1042</v>
      </c>
      <c r="F3623" s="85" t="s">
        <v>15016</v>
      </c>
    </row>
    <row r="3624" spans="1:6" ht="38.25" x14ac:dyDescent="0.2">
      <c r="A3624" s="86" t="s">
        <v>17580</v>
      </c>
      <c r="B3624" s="85" t="s">
        <v>17579</v>
      </c>
      <c r="C3624" s="87" t="s">
        <v>151</v>
      </c>
      <c r="D3624" s="84" t="s">
        <v>17488</v>
      </c>
      <c r="E3624" s="86">
        <v>16500</v>
      </c>
      <c r="F3624" s="85" t="s">
        <v>14527</v>
      </c>
    </row>
    <row r="3625" spans="1:6" ht="102" x14ac:dyDescent="0.2">
      <c r="A3625" s="86" t="s">
        <v>18987</v>
      </c>
      <c r="B3625" s="85" t="s">
        <v>18986</v>
      </c>
      <c r="C3625" s="87" t="s">
        <v>149</v>
      </c>
      <c r="D3625" s="84" t="s">
        <v>17488</v>
      </c>
      <c r="E3625" s="86">
        <v>1260</v>
      </c>
      <c r="F3625" s="85" t="s">
        <v>17506</v>
      </c>
    </row>
    <row r="3626" spans="1:6" ht="38.25" x14ac:dyDescent="0.2">
      <c r="A3626" s="86" t="s">
        <v>17509</v>
      </c>
      <c r="B3626" s="85" t="s">
        <v>17508</v>
      </c>
      <c r="C3626" s="87" t="s">
        <v>151</v>
      </c>
      <c r="D3626" s="84" t="s">
        <v>17488</v>
      </c>
      <c r="E3626" s="86">
        <v>315</v>
      </c>
      <c r="F3626" s="85" t="s">
        <v>14567</v>
      </c>
    </row>
    <row r="3627" spans="1:6" ht="51" x14ac:dyDescent="0.2">
      <c r="A3627" s="86" t="s">
        <v>17511</v>
      </c>
      <c r="B3627" s="85" t="s">
        <v>17510</v>
      </c>
      <c r="C3627" s="87" t="s">
        <v>151</v>
      </c>
      <c r="D3627" s="84" t="s">
        <v>17488</v>
      </c>
      <c r="E3627" s="86">
        <v>53</v>
      </c>
      <c r="F3627" s="85" t="s">
        <v>15009</v>
      </c>
    </row>
    <row r="3628" spans="1:6" ht="38.25" x14ac:dyDescent="0.2">
      <c r="A3628" s="86" t="s">
        <v>17513</v>
      </c>
      <c r="B3628" s="85" t="s">
        <v>17512</v>
      </c>
      <c r="C3628" s="87" t="s">
        <v>151</v>
      </c>
      <c r="D3628" s="84" t="s">
        <v>17488</v>
      </c>
      <c r="E3628" s="86">
        <v>831.6</v>
      </c>
      <c r="F3628" s="85" t="s">
        <v>14567</v>
      </c>
    </row>
    <row r="3629" spans="1:6" ht="38.25" x14ac:dyDescent="0.2">
      <c r="A3629" s="86" t="s">
        <v>17515</v>
      </c>
      <c r="B3629" s="85" t="s">
        <v>17514</v>
      </c>
      <c r="C3629" s="87" t="s">
        <v>151</v>
      </c>
      <c r="D3629" s="84" t="s">
        <v>17488</v>
      </c>
      <c r="E3629" s="86">
        <v>625</v>
      </c>
      <c r="F3629" s="85" t="s">
        <v>14527</v>
      </c>
    </row>
    <row r="3630" spans="1:6" ht="38.25" x14ac:dyDescent="0.2">
      <c r="A3630" s="86" t="s">
        <v>17517</v>
      </c>
      <c r="B3630" s="85" t="s">
        <v>17516</v>
      </c>
      <c r="C3630" s="87" t="s">
        <v>151</v>
      </c>
      <c r="D3630" s="84" t="s">
        <v>17488</v>
      </c>
      <c r="E3630" s="86">
        <v>104</v>
      </c>
      <c r="F3630" s="85" t="s">
        <v>15016</v>
      </c>
    </row>
    <row r="3631" spans="1:6" ht="38.25" x14ac:dyDescent="0.2">
      <c r="A3631" s="86" t="s">
        <v>17519</v>
      </c>
      <c r="B3631" s="85" t="s">
        <v>17518</v>
      </c>
      <c r="C3631" s="87" t="s">
        <v>151</v>
      </c>
      <c r="D3631" s="84" t="s">
        <v>17488</v>
      </c>
      <c r="E3631" s="86">
        <v>1650</v>
      </c>
      <c r="F3631" s="85" t="s">
        <v>14527</v>
      </c>
    </row>
    <row r="3632" spans="1:6" ht="63.75" x14ac:dyDescent="0.2">
      <c r="A3632" s="86" t="s">
        <v>18990</v>
      </c>
      <c r="B3632" s="85" t="s">
        <v>18988</v>
      </c>
      <c r="C3632" s="87" t="s">
        <v>149</v>
      </c>
      <c r="D3632" s="84" t="s">
        <v>17488</v>
      </c>
      <c r="E3632" s="86">
        <v>2100</v>
      </c>
      <c r="F3632" s="85" t="s">
        <v>18989</v>
      </c>
    </row>
    <row r="3633" spans="1:6" ht="63.75" x14ac:dyDescent="0.2">
      <c r="A3633" s="86" t="s">
        <v>18992</v>
      </c>
      <c r="B3633" s="85" t="s">
        <v>18991</v>
      </c>
      <c r="C3633" s="87" t="s">
        <v>149</v>
      </c>
      <c r="D3633" s="84" t="s">
        <v>17488</v>
      </c>
      <c r="E3633" s="86">
        <v>2016</v>
      </c>
      <c r="F3633" s="85" t="s">
        <v>18989</v>
      </c>
    </row>
    <row r="3634" spans="1:6" ht="63.75" x14ac:dyDescent="0.2">
      <c r="A3634" s="86" t="s">
        <v>18994</v>
      </c>
      <c r="B3634" s="85" t="s">
        <v>18993</v>
      </c>
      <c r="C3634" s="87" t="s">
        <v>149</v>
      </c>
      <c r="D3634" s="84" t="s">
        <v>17488</v>
      </c>
      <c r="E3634" s="86">
        <v>1974</v>
      </c>
      <c r="F3634" s="85" t="s">
        <v>18989</v>
      </c>
    </row>
    <row r="3635" spans="1:6" ht="63.75" x14ac:dyDescent="0.2">
      <c r="A3635" s="86" t="s">
        <v>18996</v>
      </c>
      <c r="B3635" s="85" t="s">
        <v>18995</v>
      </c>
      <c r="C3635" s="87" t="s">
        <v>149</v>
      </c>
      <c r="D3635" s="84" t="s">
        <v>17488</v>
      </c>
      <c r="E3635" s="86">
        <v>1911</v>
      </c>
      <c r="F3635" s="85" t="s">
        <v>18989</v>
      </c>
    </row>
    <row r="3636" spans="1:6" ht="63.75" x14ac:dyDescent="0.2">
      <c r="A3636" s="86" t="s">
        <v>18998</v>
      </c>
      <c r="B3636" s="85" t="s">
        <v>18997</v>
      </c>
      <c r="C3636" s="87" t="s">
        <v>149</v>
      </c>
      <c r="D3636" s="84" t="s">
        <v>17488</v>
      </c>
      <c r="E3636" s="86">
        <v>1848</v>
      </c>
      <c r="F3636" s="85" t="s">
        <v>18989</v>
      </c>
    </row>
    <row r="3637" spans="1:6" ht="38.25" x14ac:dyDescent="0.2">
      <c r="A3637" s="86" t="s">
        <v>17532</v>
      </c>
      <c r="B3637" s="85" t="s">
        <v>17531</v>
      </c>
      <c r="C3637" s="87" t="s">
        <v>151</v>
      </c>
      <c r="D3637" s="84" t="s">
        <v>17488</v>
      </c>
      <c r="E3637" s="86">
        <v>525</v>
      </c>
      <c r="F3637" s="85" t="s">
        <v>14567</v>
      </c>
    </row>
    <row r="3638" spans="1:6" ht="51" x14ac:dyDescent="0.2">
      <c r="A3638" s="86" t="s">
        <v>17534</v>
      </c>
      <c r="B3638" s="85" t="s">
        <v>17533</v>
      </c>
      <c r="C3638" s="87" t="s">
        <v>151</v>
      </c>
      <c r="D3638" s="84" t="s">
        <v>17488</v>
      </c>
      <c r="E3638" s="86">
        <v>88</v>
      </c>
      <c r="F3638" s="85" t="s">
        <v>15009</v>
      </c>
    </row>
    <row r="3639" spans="1:6" ht="38.25" x14ac:dyDescent="0.2">
      <c r="A3639" s="86" t="s">
        <v>17536</v>
      </c>
      <c r="B3639" s="85" t="s">
        <v>17535</v>
      </c>
      <c r="C3639" s="87" t="s">
        <v>151</v>
      </c>
      <c r="D3639" s="84" t="s">
        <v>17488</v>
      </c>
      <c r="E3639" s="86">
        <v>1386</v>
      </c>
      <c r="F3639" s="85" t="s">
        <v>14567</v>
      </c>
    </row>
    <row r="3640" spans="1:6" ht="38.25" x14ac:dyDescent="0.2">
      <c r="A3640" s="86" t="s">
        <v>17538</v>
      </c>
      <c r="B3640" s="85" t="s">
        <v>17537</v>
      </c>
      <c r="C3640" s="87" t="s">
        <v>151</v>
      </c>
      <c r="D3640" s="84" t="s">
        <v>17488</v>
      </c>
      <c r="E3640" s="86">
        <v>625</v>
      </c>
      <c r="F3640" s="85" t="s">
        <v>14527</v>
      </c>
    </row>
    <row r="3641" spans="1:6" ht="38.25" x14ac:dyDescent="0.2">
      <c r="A3641" s="86" t="s">
        <v>17540</v>
      </c>
      <c r="B3641" s="85" t="s">
        <v>17539</v>
      </c>
      <c r="C3641" s="87" t="s">
        <v>151</v>
      </c>
      <c r="D3641" s="84" t="s">
        <v>17488</v>
      </c>
      <c r="E3641" s="86">
        <v>104</v>
      </c>
      <c r="F3641" s="85" t="s">
        <v>15016</v>
      </c>
    </row>
    <row r="3642" spans="1:6" ht="38.25" x14ac:dyDescent="0.2">
      <c r="A3642" s="86" t="s">
        <v>17542</v>
      </c>
      <c r="B3642" s="85" t="s">
        <v>17541</v>
      </c>
      <c r="C3642" s="87" t="s">
        <v>151</v>
      </c>
      <c r="D3642" s="84" t="s">
        <v>17488</v>
      </c>
      <c r="E3642" s="86">
        <v>1650</v>
      </c>
      <c r="F3642" s="85" t="s">
        <v>14527</v>
      </c>
    </row>
    <row r="3643" spans="1:6" ht="140.25" x14ac:dyDescent="0.2">
      <c r="A3643" s="86" t="s">
        <v>19002</v>
      </c>
      <c r="B3643" s="85" t="s">
        <v>19000</v>
      </c>
      <c r="C3643" s="87" t="s">
        <v>149</v>
      </c>
      <c r="D3643" s="84" t="s">
        <v>18999</v>
      </c>
      <c r="E3643" s="86">
        <v>3150</v>
      </c>
      <c r="F3643" s="85" t="s">
        <v>19001</v>
      </c>
    </row>
    <row r="3644" spans="1:6" ht="102" x14ac:dyDescent="0.2">
      <c r="A3644" s="86" t="s">
        <v>19005</v>
      </c>
      <c r="B3644" s="85" t="s">
        <v>19003</v>
      </c>
      <c r="C3644" s="87" t="s">
        <v>149</v>
      </c>
      <c r="D3644" s="84" t="s">
        <v>18999</v>
      </c>
      <c r="E3644" s="86">
        <v>5250</v>
      </c>
      <c r="F3644" s="85" t="s">
        <v>19004</v>
      </c>
    </row>
    <row r="3645" spans="1:6" ht="102" x14ac:dyDescent="0.2">
      <c r="A3645" s="86" t="s">
        <v>19007</v>
      </c>
      <c r="B3645" s="85" t="s">
        <v>19006</v>
      </c>
      <c r="C3645" s="87" t="s">
        <v>149</v>
      </c>
      <c r="D3645" s="84" t="s">
        <v>18999</v>
      </c>
      <c r="E3645" s="86">
        <v>5040</v>
      </c>
      <c r="F3645" s="85" t="s">
        <v>19004</v>
      </c>
    </row>
    <row r="3646" spans="1:6" ht="102" x14ac:dyDescent="0.2">
      <c r="A3646" s="86" t="s">
        <v>19009</v>
      </c>
      <c r="B3646" s="85" t="s">
        <v>19008</v>
      </c>
      <c r="C3646" s="87" t="s">
        <v>149</v>
      </c>
      <c r="D3646" s="84" t="s">
        <v>18999</v>
      </c>
      <c r="E3646" s="86">
        <v>4935</v>
      </c>
      <c r="F3646" s="85" t="s">
        <v>19004</v>
      </c>
    </row>
    <row r="3647" spans="1:6" ht="102" x14ac:dyDescent="0.2">
      <c r="A3647" s="86" t="s">
        <v>19011</v>
      </c>
      <c r="B3647" s="85" t="s">
        <v>19010</v>
      </c>
      <c r="C3647" s="87" t="s">
        <v>149</v>
      </c>
      <c r="D3647" s="84" t="s">
        <v>18999</v>
      </c>
      <c r="E3647" s="86">
        <v>4777.5</v>
      </c>
      <c r="F3647" s="85" t="s">
        <v>19004</v>
      </c>
    </row>
    <row r="3648" spans="1:6" ht="102" x14ac:dyDescent="0.2">
      <c r="A3648" s="86" t="s">
        <v>19013</v>
      </c>
      <c r="B3648" s="85" t="s">
        <v>19012</v>
      </c>
      <c r="C3648" s="87" t="s">
        <v>149</v>
      </c>
      <c r="D3648" s="84" t="s">
        <v>18999</v>
      </c>
      <c r="E3648" s="86">
        <v>4620</v>
      </c>
      <c r="F3648" s="85" t="s">
        <v>19004</v>
      </c>
    </row>
    <row r="3649" spans="1:6" ht="140.25" x14ac:dyDescent="0.2">
      <c r="A3649" s="86" t="s">
        <v>19016</v>
      </c>
      <c r="B3649" s="85" t="s">
        <v>19014</v>
      </c>
      <c r="C3649" s="87" t="s">
        <v>149</v>
      </c>
      <c r="D3649" s="84" t="s">
        <v>18999</v>
      </c>
      <c r="E3649" s="86">
        <v>31500</v>
      </c>
      <c r="F3649" s="85" t="s">
        <v>19015</v>
      </c>
    </row>
    <row r="3650" spans="1:6" ht="102" x14ac:dyDescent="0.2">
      <c r="A3650" s="86" t="s">
        <v>19019</v>
      </c>
      <c r="B3650" s="85" t="s">
        <v>19017</v>
      </c>
      <c r="C3650" s="87" t="s">
        <v>149</v>
      </c>
      <c r="D3650" s="84" t="s">
        <v>18999</v>
      </c>
      <c r="E3650" s="86">
        <v>52500</v>
      </c>
      <c r="F3650" s="85" t="s">
        <v>19018</v>
      </c>
    </row>
    <row r="3651" spans="1:6" ht="102" x14ac:dyDescent="0.2">
      <c r="A3651" s="86" t="s">
        <v>19021</v>
      </c>
      <c r="B3651" s="85" t="s">
        <v>19020</v>
      </c>
      <c r="C3651" s="87" t="s">
        <v>149</v>
      </c>
      <c r="D3651" s="84" t="s">
        <v>18999</v>
      </c>
      <c r="E3651" s="86">
        <v>50400</v>
      </c>
      <c r="F3651" s="85" t="s">
        <v>19018</v>
      </c>
    </row>
    <row r="3652" spans="1:6" ht="102" x14ac:dyDescent="0.2">
      <c r="A3652" s="86" t="s">
        <v>19023</v>
      </c>
      <c r="B3652" s="85" t="s">
        <v>19022</v>
      </c>
      <c r="C3652" s="87" t="s">
        <v>149</v>
      </c>
      <c r="D3652" s="84" t="s">
        <v>18999</v>
      </c>
      <c r="E3652" s="86">
        <v>49350</v>
      </c>
      <c r="F3652" s="85" t="s">
        <v>19018</v>
      </c>
    </row>
    <row r="3653" spans="1:6" ht="102" x14ac:dyDescent="0.2">
      <c r="A3653" s="86" t="s">
        <v>19025</v>
      </c>
      <c r="B3653" s="85" t="s">
        <v>19024</v>
      </c>
      <c r="C3653" s="87" t="s">
        <v>149</v>
      </c>
      <c r="D3653" s="84" t="s">
        <v>18999</v>
      </c>
      <c r="E3653" s="86">
        <v>47775</v>
      </c>
      <c r="F3653" s="85" t="s">
        <v>19018</v>
      </c>
    </row>
    <row r="3654" spans="1:6" ht="102" x14ac:dyDescent="0.2">
      <c r="A3654" s="86" t="s">
        <v>19027</v>
      </c>
      <c r="B3654" s="85" t="s">
        <v>19026</v>
      </c>
      <c r="C3654" s="87" t="s">
        <v>149</v>
      </c>
      <c r="D3654" s="84" t="s">
        <v>18999</v>
      </c>
      <c r="E3654" s="86">
        <v>46200</v>
      </c>
      <c r="F3654" s="85" t="s">
        <v>19018</v>
      </c>
    </row>
    <row r="3655" spans="1:6" ht="127.5" x14ac:dyDescent="0.2">
      <c r="A3655" s="86" t="s">
        <v>19030</v>
      </c>
      <c r="B3655" s="85" t="s">
        <v>19028</v>
      </c>
      <c r="C3655" s="87" t="s">
        <v>149</v>
      </c>
      <c r="D3655" s="84" t="s">
        <v>18999</v>
      </c>
      <c r="E3655" s="86">
        <v>1920</v>
      </c>
      <c r="F3655" s="85" t="s">
        <v>19029</v>
      </c>
    </row>
    <row r="3656" spans="1:6" ht="102" x14ac:dyDescent="0.2">
      <c r="A3656" s="86" t="s">
        <v>19033</v>
      </c>
      <c r="B3656" s="85" t="s">
        <v>19031</v>
      </c>
      <c r="C3656" s="87" t="s">
        <v>149</v>
      </c>
      <c r="D3656" s="84" t="s">
        <v>18999</v>
      </c>
      <c r="E3656" s="86">
        <v>3200</v>
      </c>
      <c r="F3656" s="85" t="s">
        <v>19032</v>
      </c>
    </row>
    <row r="3657" spans="1:6" ht="102" x14ac:dyDescent="0.2">
      <c r="A3657" s="86" t="s">
        <v>19035</v>
      </c>
      <c r="B3657" s="85" t="s">
        <v>19034</v>
      </c>
      <c r="C3657" s="87" t="s">
        <v>149</v>
      </c>
      <c r="D3657" s="84" t="s">
        <v>18999</v>
      </c>
      <c r="E3657" s="86">
        <v>3072</v>
      </c>
      <c r="F3657" s="85" t="s">
        <v>19032</v>
      </c>
    </row>
    <row r="3658" spans="1:6" ht="102" x14ac:dyDescent="0.2">
      <c r="A3658" s="86" t="s">
        <v>19037</v>
      </c>
      <c r="B3658" s="85" t="s">
        <v>19036</v>
      </c>
      <c r="C3658" s="87" t="s">
        <v>149</v>
      </c>
      <c r="D3658" s="84" t="s">
        <v>18999</v>
      </c>
      <c r="E3658" s="86">
        <v>3008</v>
      </c>
      <c r="F3658" s="85" t="s">
        <v>19032</v>
      </c>
    </row>
    <row r="3659" spans="1:6" ht="102" x14ac:dyDescent="0.2">
      <c r="A3659" s="86" t="s">
        <v>19039</v>
      </c>
      <c r="B3659" s="85" t="s">
        <v>19038</v>
      </c>
      <c r="C3659" s="87" t="s">
        <v>149</v>
      </c>
      <c r="D3659" s="84" t="s">
        <v>18999</v>
      </c>
      <c r="E3659" s="86">
        <v>2912</v>
      </c>
      <c r="F3659" s="85" t="s">
        <v>19032</v>
      </c>
    </row>
    <row r="3660" spans="1:6" ht="102" x14ac:dyDescent="0.2">
      <c r="A3660" s="86" t="s">
        <v>19041</v>
      </c>
      <c r="B3660" s="85" t="s">
        <v>19040</v>
      </c>
      <c r="C3660" s="87" t="s">
        <v>149</v>
      </c>
      <c r="D3660" s="84" t="s">
        <v>18999</v>
      </c>
      <c r="E3660" s="86">
        <v>2816</v>
      </c>
      <c r="F3660" s="85" t="s">
        <v>19032</v>
      </c>
    </row>
    <row r="3661" spans="1:6" ht="127.5" x14ac:dyDescent="0.2">
      <c r="A3661" s="86" t="s">
        <v>19044</v>
      </c>
      <c r="B3661" s="85" t="s">
        <v>19042</v>
      </c>
      <c r="C3661" s="87" t="s">
        <v>149</v>
      </c>
      <c r="D3661" s="84" t="s">
        <v>18999</v>
      </c>
      <c r="E3661" s="86">
        <v>19200</v>
      </c>
      <c r="F3661" s="85" t="s">
        <v>19043</v>
      </c>
    </row>
    <row r="3662" spans="1:6" ht="102" x14ac:dyDescent="0.2">
      <c r="A3662" s="86" t="s">
        <v>19047</v>
      </c>
      <c r="B3662" s="85" t="s">
        <v>19045</v>
      </c>
      <c r="C3662" s="87" t="s">
        <v>149</v>
      </c>
      <c r="D3662" s="84" t="s">
        <v>18999</v>
      </c>
      <c r="E3662" s="86">
        <v>32000</v>
      </c>
      <c r="F3662" s="85" t="s">
        <v>19046</v>
      </c>
    </row>
    <row r="3663" spans="1:6" ht="102" x14ac:dyDescent="0.2">
      <c r="A3663" s="86" t="s">
        <v>19049</v>
      </c>
      <c r="B3663" s="85" t="s">
        <v>19048</v>
      </c>
      <c r="C3663" s="87" t="s">
        <v>149</v>
      </c>
      <c r="D3663" s="84" t="s">
        <v>18999</v>
      </c>
      <c r="E3663" s="86">
        <v>30720</v>
      </c>
      <c r="F3663" s="85" t="s">
        <v>19046</v>
      </c>
    </row>
    <row r="3664" spans="1:6" ht="102" x14ac:dyDescent="0.2">
      <c r="A3664" s="86" t="s">
        <v>19051</v>
      </c>
      <c r="B3664" s="85" t="s">
        <v>19050</v>
      </c>
      <c r="C3664" s="87" t="s">
        <v>149</v>
      </c>
      <c r="D3664" s="84" t="s">
        <v>18999</v>
      </c>
      <c r="E3664" s="86">
        <v>30080</v>
      </c>
      <c r="F3664" s="85" t="s">
        <v>19046</v>
      </c>
    </row>
    <row r="3665" spans="1:6" ht="102" x14ac:dyDescent="0.2">
      <c r="A3665" s="86" t="s">
        <v>19053</v>
      </c>
      <c r="B3665" s="85" t="s">
        <v>19052</v>
      </c>
      <c r="C3665" s="87" t="s">
        <v>149</v>
      </c>
      <c r="D3665" s="84" t="s">
        <v>18999</v>
      </c>
      <c r="E3665" s="86">
        <v>29120</v>
      </c>
      <c r="F3665" s="85" t="s">
        <v>19046</v>
      </c>
    </row>
    <row r="3666" spans="1:6" ht="102" x14ac:dyDescent="0.2">
      <c r="A3666" s="86" t="s">
        <v>19055</v>
      </c>
      <c r="B3666" s="85" t="s">
        <v>19054</v>
      </c>
      <c r="C3666" s="87" t="s">
        <v>149</v>
      </c>
      <c r="D3666" s="84" t="s">
        <v>18999</v>
      </c>
      <c r="E3666" s="86">
        <v>28160</v>
      </c>
      <c r="F3666" s="85" t="s">
        <v>19046</v>
      </c>
    </row>
    <row r="3667" spans="1:6" ht="38.25" x14ac:dyDescent="0.2">
      <c r="A3667" s="86" t="s">
        <v>18869</v>
      </c>
      <c r="B3667" s="85" t="s">
        <v>18868</v>
      </c>
      <c r="C3667" s="87" t="s">
        <v>151</v>
      </c>
      <c r="D3667" s="84" t="s">
        <v>17488</v>
      </c>
      <c r="E3667" s="86">
        <v>9450</v>
      </c>
      <c r="F3667" s="85" t="s">
        <v>14567</v>
      </c>
    </row>
    <row r="3668" spans="1:6" ht="38.25" x14ac:dyDescent="0.2">
      <c r="A3668" s="86" t="s">
        <v>18871</v>
      </c>
      <c r="B3668" s="85" t="s">
        <v>18870</v>
      </c>
      <c r="C3668" s="87" t="s">
        <v>151</v>
      </c>
      <c r="D3668" s="84" t="s">
        <v>17488</v>
      </c>
      <c r="E3668" s="86">
        <v>18750</v>
      </c>
      <c r="F3668" s="85" t="s">
        <v>14527</v>
      </c>
    </row>
    <row r="3669" spans="1:6" ht="38.25" x14ac:dyDescent="0.2">
      <c r="A3669" s="86" t="s">
        <v>18873</v>
      </c>
      <c r="B3669" s="85" t="s">
        <v>18872</v>
      </c>
      <c r="C3669" s="87" t="s">
        <v>151</v>
      </c>
      <c r="D3669" s="84" t="s">
        <v>17488</v>
      </c>
      <c r="E3669" s="86">
        <v>15750</v>
      </c>
      <c r="F3669" s="85" t="s">
        <v>14567</v>
      </c>
    </row>
    <row r="3670" spans="1:6" ht="38.25" x14ac:dyDescent="0.2">
      <c r="A3670" s="86" t="s">
        <v>18875</v>
      </c>
      <c r="B3670" s="85" t="s">
        <v>18874</v>
      </c>
      <c r="C3670" s="87" t="s">
        <v>151</v>
      </c>
      <c r="D3670" s="84" t="s">
        <v>17488</v>
      </c>
      <c r="E3670" s="86">
        <v>18750</v>
      </c>
      <c r="F3670" s="85" t="s">
        <v>14527</v>
      </c>
    </row>
    <row r="3671" spans="1:6" ht="38.25" x14ac:dyDescent="0.2">
      <c r="A3671" s="86" t="s">
        <v>17490</v>
      </c>
      <c r="B3671" s="85" t="s">
        <v>17489</v>
      </c>
      <c r="C3671" s="87" t="s">
        <v>151</v>
      </c>
      <c r="D3671" s="84" t="s">
        <v>17488</v>
      </c>
      <c r="E3671" s="86">
        <v>18900</v>
      </c>
      <c r="F3671" s="85" t="s">
        <v>14567</v>
      </c>
    </row>
    <row r="3672" spans="1:6" ht="38.25" x14ac:dyDescent="0.2">
      <c r="A3672" s="86" t="s">
        <v>17492</v>
      </c>
      <c r="B3672" s="85" t="s">
        <v>17491</v>
      </c>
      <c r="C3672" s="87" t="s">
        <v>151</v>
      </c>
      <c r="D3672" s="84" t="s">
        <v>17488</v>
      </c>
      <c r="E3672" s="86">
        <v>37500</v>
      </c>
      <c r="F3672" s="85" t="s">
        <v>14527</v>
      </c>
    </row>
    <row r="3673" spans="1:6" ht="38.25" x14ac:dyDescent="0.2">
      <c r="A3673" s="86" t="s">
        <v>17494</v>
      </c>
      <c r="B3673" s="85" t="s">
        <v>17493</v>
      </c>
      <c r="C3673" s="87" t="s">
        <v>151</v>
      </c>
      <c r="D3673" s="84" t="s">
        <v>17488</v>
      </c>
      <c r="E3673" s="86">
        <v>31500</v>
      </c>
      <c r="F3673" s="85" t="s">
        <v>14567</v>
      </c>
    </row>
    <row r="3674" spans="1:6" ht="38.25" x14ac:dyDescent="0.2">
      <c r="A3674" s="86" t="s">
        <v>17496</v>
      </c>
      <c r="B3674" s="85" t="s">
        <v>17495</v>
      </c>
      <c r="C3674" s="87" t="s">
        <v>151</v>
      </c>
      <c r="D3674" s="84" t="s">
        <v>17488</v>
      </c>
      <c r="E3674" s="86">
        <v>37500</v>
      </c>
      <c r="F3674" s="85" t="s">
        <v>14527</v>
      </c>
    </row>
    <row r="3675" spans="1:6" ht="38.25" x14ac:dyDescent="0.2">
      <c r="A3675" s="86" t="s">
        <v>17498</v>
      </c>
      <c r="B3675" s="85" t="s">
        <v>17497</v>
      </c>
      <c r="C3675" s="87" t="s">
        <v>151</v>
      </c>
      <c r="D3675" s="84" t="s">
        <v>17488</v>
      </c>
      <c r="E3675" s="86">
        <v>37800</v>
      </c>
      <c r="F3675" s="85" t="s">
        <v>14567</v>
      </c>
    </row>
    <row r="3676" spans="1:6" ht="38.25" x14ac:dyDescent="0.2">
      <c r="A3676" s="86" t="s">
        <v>17500</v>
      </c>
      <c r="B3676" s="85" t="s">
        <v>17499</v>
      </c>
      <c r="C3676" s="87" t="s">
        <v>151</v>
      </c>
      <c r="D3676" s="84" t="s">
        <v>17488</v>
      </c>
      <c r="E3676" s="86">
        <v>75000</v>
      </c>
      <c r="F3676" s="85" t="s">
        <v>14527</v>
      </c>
    </row>
    <row r="3677" spans="1:6" ht="25.5" x14ac:dyDescent="0.2">
      <c r="A3677" s="86" t="s">
        <v>17502</v>
      </c>
      <c r="B3677" s="85" t="s">
        <v>17501</v>
      </c>
      <c r="C3677" s="87" t="s">
        <v>151</v>
      </c>
      <c r="D3677" s="84" t="s">
        <v>17488</v>
      </c>
      <c r="E3677" s="86">
        <v>63000</v>
      </c>
      <c r="F3677" s="85" t="s">
        <v>14567</v>
      </c>
    </row>
    <row r="3678" spans="1:6" ht="25.5" x14ac:dyDescent="0.2">
      <c r="A3678" s="86" t="s">
        <v>17504</v>
      </c>
      <c r="B3678" s="85" t="s">
        <v>17503</v>
      </c>
      <c r="C3678" s="87" t="s">
        <v>151</v>
      </c>
      <c r="D3678" s="84" t="s">
        <v>17488</v>
      </c>
      <c r="E3678" s="86">
        <v>75000</v>
      </c>
      <c r="F3678" s="85" t="s">
        <v>14527</v>
      </c>
    </row>
    <row r="3679" spans="1:6" ht="38.25" x14ac:dyDescent="0.2">
      <c r="A3679" s="86" t="s">
        <v>17490</v>
      </c>
      <c r="B3679" s="85" t="s">
        <v>17489</v>
      </c>
      <c r="C3679" s="87" t="s">
        <v>151</v>
      </c>
      <c r="D3679" s="84" t="s">
        <v>17488</v>
      </c>
      <c r="E3679" s="86">
        <v>18900</v>
      </c>
      <c r="F3679" s="85" t="s">
        <v>14567</v>
      </c>
    </row>
    <row r="3680" spans="1:6" ht="38.25" x14ac:dyDescent="0.2">
      <c r="A3680" s="86" t="s">
        <v>17492</v>
      </c>
      <c r="B3680" s="85" t="s">
        <v>17491</v>
      </c>
      <c r="C3680" s="87" t="s">
        <v>151</v>
      </c>
      <c r="D3680" s="84" t="s">
        <v>17488</v>
      </c>
      <c r="E3680" s="86">
        <v>37500</v>
      </c>
      <c r="F3680" s="85" t="s">
        <v>14527</v>
      </c>
    </row>
    <row r="3681" spans="1:6" ht="38.25" x14ac:dyDescent="0.2">
      <c r="A3681" s="86" t="s">
        <v>17494</v>
      </c>
      <c r="B3681" s="85" t="s">
        <v>17493</v>
      </c>
      <c r="C3681" s="87" t="s">
        <v>151</v>
      </c>
      <c r="D3681" s="84" t="s">
        <v>17488</v>
      </c>
      <c r="E3681" s="86">
        <v>31500</v>
      </c>
      <c r="F3681" s="85" t="s">
        <v>14567</v>
      </c>
    </row>
    <row r="3682" spans="1:6" ht="38.25" x14ac:dyDescent="0.2">
      <c r="A3682" s="86" t="s">
        <v>17496</v>
      </c>
      <c r="B3682" s="85" t="s">
        <v>17495</v>
      </c>
      <c r="C3682" s="87" t="s">
        <v>151</v>
      </c>
      <c r="D3682" s="84" t="s">
        <v>17488</v>
      </c>
      <c r="E3682" s="86">
        <v>37500</v>
      </c>
      <c r="F3682" s="85" t="s">
        <v>14527</v>
      </c>
    </row>
    <row r="3683" spans="1:6" ht="114.75" x14ac:dyDescent="0.2">
      <c r="A3683" s="86" t="s">
        <v>19057</v>
      </c>
      <c r="B3683" s="85" t="s">
        <v>19056</v>
      </c>
      <c r="C3683" s="87" t="s">
        <v>149</v>
      </c>
      <c r="D3683" s="84" t="s">
        <v>17488</v>
      </c>
      <c r="E3683" s="86">
        <v>1380</v>
      </c>
      <c r="F3683" s="85" t="s">
        <v>18636</v>
      </c>
    </row>
    <row r="3684" spans="1:6" ht="38.25" x14ac:dyDescent="0.2">
      <c r="A3684" s="86" t="s">
        <v>17661</v>
      </c>
      <c r="B3684" s="85" t="s">
        <v>17660</v>
      </c>
      <c r="C3684" s="87" t="s">
        <v>151</v>
      </c>
      <c r="D3684" s="84" t="s">
        <v>17488</v>
      </c>
      <c r="E3684" s="86">
        <v>504</v>
      </c>
      <c r="F3684" s="85" t="s">
        <v>14567</v>
      </c>
    </row>
    <row r="3685" spans="1:6" ht="51" x14ac:dyDescent="0.2">
      <c r="A3685" s="86" t="s">
        <v>18639</v>
      </c>
      <c r="B3685" s="85" t="s">
        <v>18638</v>
      </c>
      <c r="C3685" s="87" t="s">
        <v>151</v>
      </c>
      <c r="D3685" s="84" t="s">
        <v>17488</v>
      </c>
      <c r="E3685" s="86">
        <v>84</v>
      </c>
      <c r="F3685" s="85" t="s">
        <v>15009</v>
      </c>
    </row>
    <row r="3686" spans="1:6" ht="38.25" x14ac:dyDescent="0.2">
      <c r="A3686" s="86" t="s">
        <v>17663</v>
      </c>
      <c r="B3686" s="85" t="s">
        <v>17662</v>
      </c>
      <c r="C3686" s="87" t="s">
        <v>151</v>
      </c>
      <c r="D3686" s="84" t="s">
        <v>17488</v>
      </c>
      <c r="E3686" s="86">
        <v>1330.56</v>
      </c>
      <c r="F3686" s="85" t="s">
        <v>14567</v>
      </c>
    </row>
    <row r="3687" spans="1:6" ht="38.25" x14ac:dyDescent="0.2">
      <c r="A3687" s="86" t="s">
        <v>17665</v>
      </c>
      <c r="B3687" s="85" t="s">
        <v>17664</v>
      </c>
      <c r="C3687" s="87" t="s">
        <v>151</v>
      </c>
      <c r="D3687" s="84" t="s">
        <v>17488</v>
      </c>
      <c r="E3687" s="86">
        <v>1000</v>
      </c>
      <c r="F3687" s="85" t="s">
        <v>14527</v>
      </c>
    </row>
    <row r="3688" spans="1:6" ht="38.25" x14ac:dyDescent="0.2">
      <c r="A3688" s="86" t="s">
        <v>18641</v>
      </c>
      <c r="B3688" s="85" t="s">
        <v>18640</v>
      </c>
      <c r="C3688" s="87" t="s">
        <v>151</v>
      </c>
      <c r="D3688" s="84" t="s">
        <v>17488</v>
      </c>
      <c r="E3688" s="86">
        <v>167</v>
      </c>
      <c r="F3688" s="85" t="s">
        <v>15016</v>
      </c>
    </row>
    <row r="3689" spans="1:6" ht="38.25" x14ac:dyDescent="0.2">
      <c r="A3689" s="86" t="s">
        <v>17667</v>
      </c>
      <c r="B3689" s="85" t="s">
        <v>17666</v>
      </c>
      <c r="C3689" s="87" t="s">
        <v>151</v>
      </c>
      <c r="D3689" s="84" t="s">
        <v>17488</v>
      </c>
      <c r="E3689" s="86">
        <v>2640</v>
      </c>
      <c r="F3689" s="85" t="s">
        <v>14527</v>
      </c>
    </row>
    <row r="3690" spans="1:6" ht="76.5" x14ac:dyDescent="0.2">
      <c r="A3690" s="86" t="s">
        <v>19059</v>
      </c>
      <c r="B3690" s="85" t="s">
        <v>19058</v>
      </c>
      <c r="C3690" s="87" t="s">
        <v>149</v>
      </c>
      <c r="D3690" s="84" t="s">
        <v>17488</v>
      </c>
      <c r="E3690" s="86">
        <v>2300</v>
      </c>
      <c r="F3690" s="85" t="s">
        <v>18643</v>
      </c>
    </row>
    <row r="3691" spans="1:6" ht="76.5" x14ac:dyDescent="0.2">
      <c r="A3691" s="86" t="s">
        <v>19061</v>
      </c>
      <c r="B3691" s="85" t="s">
        <v>19060</v>
      </c>
      <c r="C3691" s="87" t="s">
        <v>149</v>
      </c>
      <c r="D3691" s="84" t="s">
        <v>17488</v>
      </c>
      <c r="E3691" s="86">
        <v>2208</v>
      </c>
      <c r="F3691" s="85" t="s">
        <v>18643</v>
      </c>
    </row>
    <row r="3692" spans="1:6" ht="76.5" x14ac:dyDescent="0.2">
      <c r="A3692" s="86" t="s">
        <v>19063</v>
      </c>
      <c r="B3692" s="85" t="s">
        <v>19062</v>
      </c>
      <c r="C3692" s="87" t="s">
        <v>149</v>
      </c>
      <c r="D3692" s="84" t="s">
        <v>17488</v>
      </c>
      <c r="E3692" s="86">
        <v>2162</v>
      </c>
      <c r="F3692" s="85" t="s">
        <v>18643</v>
      </c>
    </row>
    <row r="3693" spans="1:6" ht="76.5" x14ac:dyDescent="0.2">
      <c r="A3693" s="86" t="s">
        <v>19065</v>
      </c>
      <c r="B3693" s="85" t="s">
        <v>19064</v>
      </c>
      <c r="C3693" s="87" t="s">
        <v>149</v>
      </c>
      <c r="D3693" s="84" t="s">
        <v>17488</v>
      </c>
      <c r="E3693" s="86">
        <v>2093</v>
      </c>
      <c r="F3693" s="85" t="s">
        <v>18643</v>
      </c>
    </row>
    <row r="3694" spans="1:6" ht="76.5" x14ac:dyDescent="0.2">
      <c r="A3694" s="86" t="s">
        <v>19067</v>
      </c>
      <c r="B3694" s="85" t="s">
        <v>19066</v>
      </c>
      <c r="C3694" s="87" t="s">
        <v>149</v>
      </c>
      <c r="D3694" s="84" t="s">
        <v>17488</v>
      </c>
      <c r="E3694" s="86">
        <v>2024</v>
      </c>
      <c r="F3694" s="85" t="s">
        <v>18643</v>
      </c>
    </row>
    <row r="3695" spans="1:6" ht="38.25" x14ac:dyDescent="0.2">
      <c r="A3695" s="86" t="s">
        <v>17680</v>
      </c>
      <c r="B3695" s="85" t="s">
        <v>17679</v>
      </c>
      <c r="C3695" s="87" t="s">
        <v>151</v>
      </c>
      <c r="D3695" s="84" t="s">
        <v>17488</v>
      </c>
      <c r="E3695" s="86">
        <v>840</v>
      </c>
      <c r="F3695" s="85" t="s">
        <v>14567</v>
      </c>
    </row>
    <row r="3696" spans="1:6" ht="51" x14ac:dyDescent="0.2">
      <c r="A3696" s="86" t="s">
        <v>17682</v>
      </c>
      <c r="B3696" s="85" t="s">
        <v>17681</v>
      </c>
      <c r="C3696" s="87" t="s">
        <v>151</v>
      </c>
      <c r="D3696" s="84" t="s">
        <v>17488</v>
      </c>
      <c r="E3696" s="86">
        <v>140</v>
      </c>
      <c r="F3696" s="85" t="s">
        <v>15009</v>
      </c>
    </row>
    <row r="3697" spans="1:6" ht="38.25" x14ac:dyDescent="0.2">
      <c r="A3697" s="86" t="s">
        <v>17684</v>
      </c>
      <c r="B3697" s="85" t="s">
        <v>17683</v>
      </c>
      <c r="C3697" s="87" t="s">
        <v>151</v>
      </c>
      <c r="D3697" s="84" t="s">
        <v>17488</v>
      </c>
      <c r="E3697" s="86">
        <v>2217.6</v>
      </c>
      <c r="F3697" s="85" t="s">
        <v>14567</v>
      </c>
    </row>
    <row r="3698" spans="1:6" ht="38.25" x14ac:dyDescent="0.2">
      <c r="A3698" s="86" t="s">
        <v>17686</v>
      </c>
      <c r="B3698" s="85" t="s">
        <v>17685</v>
      </c>
      <c r="C3698" s="87" t="s">
        <v>151</v>
      </c>
      <c r="D3698" s="84" t="s">
        <v>17488</v>
      </c>
      <c r="E3698" s="86">
        <v>1000</v>
      </c>
      <c r="F3698" s="85" t="s">
        <v>14527</v>
      </c>
    </row>
    <row r="3699" spans="1:6" ht="38.25" x14ac:dyDescent="0.2">
      <c r="A3699" s="86" t="s">
        <v>17688</v>
      </c>
      <c r="B3699" s="85" t="s">
        <v>17687</v>
      </c>
      <c r="C3699" s="87" t="s">
        <v>151</v>
      </c>
      <c r="D3699" s="84" t="s">
        <v>17488</v>
      </c>
      <c r="E3699" s="86">
        <v>167</v>
      </c>
      <c r="F3699" s="85" t="s">
        <v>15016</v>
      </c>
    </row>
    <row r="3700" spans="1:6" ht="38.25" x14ac:dyDescent="0.2">
      <c r="A3700" s="86" t="s">
        <v>17690</v>
      </c>
      <c r="B3700" s="85" t="s">
        <v>17689</v>
      </c>
      <c r="C3700" s="87" t="s">
        <v>151</v>
      </c>
      <c r="D3700" s="84" t="s">
        <v>17488</v>
      </c>
      <c r="E3700" s="86">
        <v>2640</v>
      </c>
      <c r="F3700" s="85" t="s">
        <v>14527</v>
      </c>
    </row>
    <row r="3701" spans="1:6" ht="114.75" x14ac:dyDescent="0.2">
      <c r="A3701" s="86" t="s">
        <v>19069</v>
      </c>
      <c r="B3701" s="85" t="s">
        <v>19068</v>
      </c>
      <c r="C3701" s="87" t="s">
        <v>149</v>
      </c>
      <c r="D3701" s="84" t="s">
        <v>17488</v>
      </c>
      <c r="E3701" s="86">
        <v>13800</v>
      </c>
      <c r="F3701" s="85" t="s">
        <v>18654</v>
      </c>
    </row>
    <row r="3702" spans="1:6" ht="38.25" x14ac:dyDescent="0.2">
      <c r="A3702" s="86" t="s">
        <v>17695</v>
      </c>
      <c r="B3702" s="85" t="s">
        <v>17694</v>
      </c>
      <c r="C3702" s="87" t="s">
        <v>151</v>
      </c>
      <c r="D3702" s="84" t="s">
        <v>17488</v>
      </c>
      <c r="E3702" s="86">
        <v>5040</v>
      </c>
      <c r="F3702" s="85" t="s">
        <v>14567</v>
      </c>
    </row>
    <row r="3703" spans="1:6" ht="51" x14ac:dyDescent="0.2">
      <c r="A3703" s="86" t="s">
        <v>18657</v>
      </c>
      <c r="B3703" s="85" t="s">
        <v>18656</v>
      </c>
      <c r="C3703" s="87" t="s">
        <v>151</v>
      </c>
      <c r="D3703" s="84" t="s">
        <v>17488</v>
      </c>
      <c r="E3703" s="86">
        <v>840</v>
      </c>
      <c r="F3703" s="85" t="s">
        <v>15009</v>
      </c>
    </row>
    <row r="3704" spans="1:6" ht="38.25" x14ac:dyDescent="0.2">
      <c r="A3704" s="86" t="s">
        <v>17697</v>
      </c>
      <c r="B3704" s="85" t="s">
        <v>17696</v>
      </c>
      <c r="C3704" s="87" t="s">
        <v>151</v>
      </c>
      <c r="D3704" s="84" t="s">
        <v>17488</v>
      </c>
      <c r="E3704" s="86">
        <v>13305.6</v>
      </c>
      <c r="F3704" s="85" t="s">
        <v>14567</v>
      </c>
    </row>
    <row r="3705" spans="1:6" ht="38.25" x14ac:dyDescent="0.2">
      <c r="A3705" s="86" t="s">
        <v>17699</v>
      </c>
      <c r="B3705" s="85" t="s">
        <v>17698</v>
      </c>
      <c r="C3705" s="87" t="s">
        <v>151</v>
      </c>
      <c r="D3705" s="84" t="s">
        <v>17488</v>
      </c>
      <c r="E3705" s="86">
        <v>10000</v>
      </c>
      <c r="F3705" s="85" t="s">
        <v>14527</v>
      </c>
    </row>
    <row r="3706" spans="1:6" ht="38.25" x14ac:dyDescent="0.2">
      <c r="A3706" s="86" t="s">
        <v>18659</v>
      </c>
      <c r="B3706" s="85" t="s">
        <v>18658</v>
      </c>
      <c r="C3706" s="87" t="s">
        <v>151</v>
      </c>
      <c r="D3706" s="84" t="s">
        <v>17488</v>
      </c>
      <c r="E3706" s="86">
        <v>1667</v>
      </c>
      <c r="F3706" s="85" t="s">
        <v>15016</v>
      </c>
    </row>
    <row r="3707" spans="1:6" ht="38.25" x14ac:dyDescent="0.2">
      <c r="A3707" s="86" t="s">
        <v>17701</v>
      </c>
      <c r="B3707" s="85" t="s">
        <v>17700</v>
      </c>
      <c r="C3707" s="87" t="s">
        <v>151</v>
      </c>
      <c r="D3707" s="84" t="s">
        <v>17488</v>
      </c>
      <c r="E3707" s="86">
        <v>26400</v>
      </c>
      <c r="F3707" s="85" t="s">
        <v>14527</v>
      </c>
    </row>
    <row r="3708" spans="1:6" ht="76.5" x14ac:dyDescent="0.2">
      <c r="A3708" s="86" t="s">
        <v>19071</v>
      </c>
      <c r="B3708" s="85" t="s">
        <v>19070</v>
      </c>
      <c r="C3708" s="87" t="s">
        <v>149</v>
      </c>
      <c r="D3708" s="84" t="s">
        <v>17488</v>
      </c>
      <c r="E3708" s="86">
        <v>23000</v>
      </c>
      <c r="F3708" s="85" t="s">
        <v>18661</v>
      </c>
    </row>
    <row r="3709" spans="1:6" ht="76.5" x14ac:dyDescent="0.2">
      <c r="A3709" s="86" t="s">
        <v>19073</v>
      </c>
      <c r="B3709" s="85" t="s">
        <v>19072</v>
      </c>
      <c r="C3709" s="87" t="s">
        <v>149</v>
      </c>
      <c r="D3709" s="84" t="s">
        <v>17488</v>
      </c>
      <c r="E3709" s="86">
        <v>22080</v>
      </c>
      <c r="F3709" s="85" t="s">
        <v>18661</v>
      </c>
    </row>
    <row r="3710" spans="1:6" ht="76.5" x14ac:dyDescent="0.2">
      <c r="A3710" s="86" t="s">
        <v>19075</v>
      </c>
      <c r="B3710" s="85" t="s">
        <v>19074</v>
      </c>
      <c r="C3710" s="87" t="s">
        <v>149</v>
      </c>
      <c r="D3710" s="84" t="s">
        <v>17488</v>
      </c>
      <c r="E3710" s="86">
        <v>21620</v>
      </c>
      <c r="F3710" s="85" t="s">
        <v>18661</v>
      </c>
    </row>
    <row r="3711" spans="1:6" ht="76.5" x14ac:dyDescent="0.2">
      <c r="A3711" s="86" t="s">
        <v>19077</v>
      </c>
      <c r="B3711" s="85" t="s">
        <v>19076</v>
      </c>
      <c r="C3711" s="87" t="s">
        <v>149</v>
      </c>
      <c r="D3711" s="84" t="s">
        <v>17488</v>
      </c>
      <c r="E3711" s="86">
        <v>20930</v>
      </c>
      <c r="F3711" s="85" t="s">
        <v>18661</v>
      </c>
    </row>
    <row r="3712" spans="1:6" ht="76.5" x14ac:dyDescent="0.2">
      <c r="A3712" s="86" t="s">
        <v>19079</v>
      </c>
      <c r="B3712" s="85" t="s">
        <v>19078</v>
      </c>
      <c r="C3712" s="87" t="s">
        <v>149</v>
      </c>
      <c r="D3712" s="84" t="s">
        <v>17488</v>
      </c>
      <c r="E3712" s="86">
        <v>20240</v>
      </c>
      <c r="F3712" s="85" t="s">
        <v>18661</v>
      </c>
    </row>
    <row r="3713" spans="1:6" ht="38.25" x14ac:dyDescent="0.2">
      <c r="A3713" s="86" t="s">
        <v>17714</v>
      </c>
      <c r="B3713" s="85" t="s">
        <v>17713</v>
      </c>
      <c r="C3713" s="87" t="s">
        <v>151</v>
      </c>
      <c r="D3713" s="84" t="s">
        <v>17488</v>
      </c>
      <c r="E3713" s="86">
        <v>8400</v>
      </c>
      <c r="F3713" s="85" t="s">
        <v>14567</v>
      </c>
    </row>
    <row r="3714" spans="1:6" ht="51" x14ac:dyDescent="0.2">
      <c r="A3714" s="86" t="s">
        <v>17716</v>
      </c>
      <c r="B3714" s="85" t="s">
        <v>17715</v>
      </c>
      <c r="C3714" s="87" t="s">
        <v>151</v>
      </c>
      <c r="D3714" s="84" t="s">
        <v>17488</v>
      </c>
      <c r="E3714" s="86">
        <v>1400</v>
      </c>
      <c r="F3714" s="85" t="s">
        <v>15009</v>
      </c>
    </row>
    <row r="3715" spans="1:6" ht="38.25" x14ac:dyDescent="0.2">
      <c r="A3715" s="86" t="s">
        <v>17718</v>
      </c>
      <c r="B3715" s="85" t="s">
        <v>17717</v>
      </c>
      <c r="C3715" s="87" t="s">
        <v>151</v>
      </c>
      <c r="D3715" s="84" t="s">
        <v>17488</v>
      </c>
      <c r="E3715" s="86">
        <v>22176</v>
      </c>
      <c r="F3715" s="85" t="s">
        <v>14567</v>
      </c>
    </row>
    <row r="3716" spans="1:6" ht="38.25" x14ac:dyDescent="0.2">
      <c r="A3716" s="86" t="s">
        <v>17720</v>
      </c>
      <c r="B3716" s="85" t="s">
        <v>17719</v>
      </c>
      <c r="C3716" s="87" t="s">
        <v>151</v>
      </c>
      <c r="D3716" s="84" t="s">
        <v>17488</v>
      </c>
      <c r="E3716" s="86">
        <v>10000</v>
      </c>
      <c r="F3716" s="85" t="s">
        <v>14527</v>
      </c>
    </row>
    <row r="3717" spans="1:6" ht="38.25" x14ac:dyDescent="0.2">
      <c r="A3717" s="86" t="s">
        <v>17722</v>
      </c>
      <c r="B3717" s="85" t="s">
        <v>17721</v>
      </c>
      <c r="C3717" s="87" t="s">
        <v>151</v>
      </c>
      <c r="D3717" s="84" t="s">
        <v>17488</v>
      </c>
      <c r="E3717" s="86">
        <v>1667</v>
      </c>
      <c r="F3717" s="85" t="s">
        <v>15016</v>
      </c>
    </row>
    <row r="3718" spans="1:6" ht="38.25" x14ac:dyDescent="0.2">
      <c r="A3718" s="86" t="s">
        <v>17724</v>
      </c>
      <c r="B3718" s="85" t="s">
        <v>17723</v>
      </c>
      <c r="C3718" s="87" t="s">
        <v>151</v>
      </c>
      <c r="D3718" s="84" t="s">
        <v>17488</v>
      </c>
      <c r="E3718" s="86">
        <v>26400</v>
      </c>
      <c r="F3718" s="85" t="s">
        <v>14527</v>
      </c>
    </row>
    <row r="3719" spans="1:6" ht="140.25" x14ac:dyDescent="0.2">
      <c r="A3719" s="86" t="s">
        <v>19081</v>
      </c>
      <c r="B3719" s="85" t="s">
        <v>19080</v>
      </c>
      <c r="C3719" s="87" t="s">
        <v>149</v>
      </c>
      <c r="D3719" s="84" t="s">
        <v>17488</v>
      </c>
      <c r="E3719" s="86">
        <v>2535</v>
      </c>
      <c r="F3719" s="85" t="s">
        <v>17758</v>
      </c>
    </row>
    <row r="3720" spans="1:6" ht="38.25" x14ac:dyDescent="0.2">
      <c r="A3720" s="86" t="s">
        <v>17761</v>
      </c>
      <c r="B3720" s="85" t="s">
        <v>17760</v>
      </c>
      <c r="C3720" s="87" t="s">
        <v>151</v>
      </c>
      <c r="D3720" s="84" t="s">
        <v>17488</v>
      </c>
      <c r="E3720" s="86">
        <v>725</v>
      </c>
      <c r="F3720" s="85" t="s">
        <v>14567</v>
      </c>
    </row>
    <row r="3721" spans="1:6" ht="51" x14ac:dyDescent="0.2">
      <c r="A3721" s="86" t="s">
        <v>17763</v>
      </c>
      <c r="B3721" s="85" t="s">
        <v>17762</v>
      </c>
      <c r="C3721" s="87" t="s">
        <v>151</v>
      </c>
      <c r="D3721" s="84" t="s">
        <v>17488</v>
      </c>
      <c r="E3721" s="86">
        <v>120.84</v>
      </c>
      <c r="F3721" s="85" t="s">
        <v>15009</v>
      </c>
    </row>
    <row r="3722" spans="1:6" ht="38.25" x14ac:dyDescent="0.2">
      <c r="A3722" s="86" t="s">
        <v>17765</v>
      </c>
      <c r="B3722" s="85" t="s">
        <v>17764</v>
      </c>
      <c r="C3722" s="87" t="s">
        <v>151</v>
      </c>
      <c r="D3722" s="84" t="s">
        <v>17488</v>
      </c>
      <c r="E3722" s="86">
        <v>1914</v>
      </c>
      <c r="F3722" s="85" t="s">
        <v>14567</v>
      </c>
    </row>
    <row r="3723" spans="1:6" ht="38.25" x14ac:dyDescent="0.2">
      <c r="A3723" s="86" t="s">
        <v>17767</v>
      </c>
      <c r="B3723" s="85" t="s">
        <v>17766</v>
      </c>
      <c r="C3723" s="87" t="s">
        <v>151</v>
      </c>
      <c r="D3723" s="84" t="s">
        <v>17488</v>
      </c>
      <c r="E3723" s="86">
        <v>1438</v>
      </c>
      <c r="F3723" s="85" t="s">
        <v>14527</v>
      </c>
    </row>
    <row r="3724" spans="1:6" ht="38.25" x14ac:dyDescent="0.2">
      <c r="A3724" s="86" t="s">
        <v>17769</v>
      </c>
      <c r="B3724" s="85" t="s">
        <v>17768</v>
      </c>
      <c r="C3724" s="87" t="s">
        <v>151</v>
      </c>
      <c r="D3724" s="84" t="s">
        <v>17488</v>
      </c>
      <c r="E3724" s="86">
        <v>239.66</v>
      </c>
      <c r="F3724" s="85" t="s">
        <v>15016</v>
      </c>
    </row>
    <row r="3725" spans="1:6" ht="38.25" x14ac:dyDescent="0.2">
      <c r="A3725" s="86" t="s">
        <v>17771</v>
      </c>
      <c r="B3725" s="85" t="s">
        <v>17770</v>
      </c>
      <c r="C3725" s="87" t="s">
        <v>151</v>
      </c>
      <c r="D3725" s="84" t="s">
        <v>17488</v>
      </c>
      <c r="E3725" s="86">
        <v>3796.32</v>
      </c>
      <c r="F3725" s="85" t="s">
        <v>14527</v>
      </c>
    </row>
    <row r="3726" spans="1:6" ht="102" x14ac:dyDescent="0.2">
      <c r="A3726" s="86" t="s">
        <v>19083</v>
      </c>
      <c r="B3726" s="85" t="s">
        <v>19082</v>
      </c>
      <c r="C3726" s="87" t="s">
        <v>149</v>
      </c>
      <c r="D3726" s="84" t="s">
        <v>17488</v>
      </c>
      <c r="E3726" s="86">
        <v>4225</v>
      </c>
      <c r="F3726" s="85" t="s">
        <v>17773</v>
      </c>
    </row>
    <row r="3727" spans="1:6" ht="102" x14ac:dyDescent="0.2">
      <c r="A3727" s="86" t="s">
        <v>19085</v>
      </c>
      <c r="B3727" s="85" t="s">
        <v>19084</v>
      </c>
      <c r="C3727" s="87" t="s">
        <v>149</v>
      </c>
      <c r="D3727" s="84" t="s">
        <v>17488</v>
      </c>
      <c r="E3727" s="86">
        <v>4056</v>
      </c>
      <c r="F3727" s="85" t="s">
        <v>17773</v>
      </c>
    </row>
    <row r="3728" spans="1:6" ht="102" x14ac:dyDescent="0.2">
      <c r="A3728" s="86" t="s">
        <v>19087</v>
      </c>
      <c r="B3728" s="85" t="s">
        <v>19086</v>
      </c>
      <c r="C3728" s="87" t="s">
        <v>149</v>
      </c>
      <c r="D3728" s="84" t="s">
        <v>17488</v>
      </c>
      <c r="E3728" s="86">
        <v>3971.5</v>
      </c>
      <c r="F3728" s="85" t="s">
        <v>17773</v>
      </c>
    </row>
    <row r="3729" spans="1:6" ht="102" x14ac:dyDescent="0.2">
      <c r="A3729" s="86" t="s">
        <v>19089</v>
      </c>
      <c r="B3729" s="85" t="s">
        <v>19088</v>
      </c>
      <c r="C3729" s="87" t="s">
        <v>149</v>
      </c>
      <c r="D3729" s="84" t="s">
        <v>17488</v>
      </c>
      <c r="E3729" s="86">
        <v>3844.75</v>
      </c>
      <c r="F3729" s="85" t="s">
        <v>17773</v>
      </c>
    </row>
    <row r="3730" spans="1:6" ht="102" x14ac:dyDescent="0.2">
      <c r="A3730" s="86" t="s">
        <v>19091</v>
      </c>
      <c r="B3730" s="85" t="s">
        <v>19090</v>
      </c>
      <c r="C3730" s="87" t="s">
        <v>149</v>
      </c>
      <c r="D3730" s="84" t="s">
        <v>17488</v>
      </c>
      <c r="E3730" s="86">
        <v>3718</v>
      </c>
      <c r="F3730" s="85" t="s">
        <v>17773</v>
      </c>
    </row>
    <row r="3731" spans="1:6" ht="38.25" x14ac:dyDescent="0.2">
      <c r="A3731" s="86" t="s">
        <v>17784</v>
      </c>
      <c r="B3731" s="85" t="s">
        <v>17783</v>
      </c>
      <c r="C3731" s="87" t="s">
        <v>151</v>
      </c>
      <c r="D3731" s="84" t="s">
        <v>17488</v>
      </c>
      <c r="E3731" s="86">
        <v>1208</v>
      </c>
      <c r="F3731" s="85" t="s">
        <v>14567</v>
      </c>
    </row>
    <row r="3732" spans="1:6" ht="51" x14ac:dyDescent="0.2">
      <c r="A3732" s="86" t="s">
        <v>17786</v>
      </c>
      <c r="B3732" s="85" t="s">
        <v>17785</v>
      </c>
      <c r="C3732" s="87" t="s">
        <v>151</v>
      </c>
      <c r="D3732" s="84" t="s">
        <v>17488</v>
      </c>
      <c r="E3732" s="86">
        <v>201.34</v>
      </c>
      <c r="F3732" s="85" t="s">
        <v>15009</v>
      </c>
    </row>
    <row r="3733" spans="1:6" ht="38.25" x14ac:dyDescent="0.2">
      <c r="A3733" s="86" t="s">
        <v>17788</v>
      </c>
      <c r="B3733" s="85" t="s">
        <v>17787</v>
      </c>
      <c r="C3733" s="87" t="s">
        <v>151</v>
      </c>
      <c r="D3733" s="84" t="s">
        <v>17488</v>
      </c>
      <c r="E3733" s="86">
        <v>3189.12</v>
      </c>
      <c r="F3733" s="85" t="s">
        <v>14567</v>
      </c>
    </row>
    <row r="3734" spans="1:6" ht="38.25" x14ac:dyDescent="0.2">
      <c r="A3734" s="86" t="s">
        <v>17790</v>
      </c>
      <c r="B3734" s="85" t="s">
        <v>17789</v>
      </c>
      <c r="C3734" s="87" t="s">
        <v>151</v>
      </c>
      <c r="D3734" s="84" t="s">
        <v>17488</v>
      </c>
      <c r="E3734" s="86">
        <v>1438</v>
      </c>
      <c r="F3734" s="85" t="s">
        <v>14527</v>
      </c>
    </row>
    <row r="3735" spans="1:6" ht="38.25" x14ac:dyDescent="0.2">
      <c r="A3735" s="86" t="s">
        <v>17792</v>
      </c>
      <c r="B3735" s="85" t="s">
        <v>17791</v>
      </c>
      <c r="C3735" s="87" t="s">
        <v>151</v>
      </c>
      <c r="D3735" s="84" t="s">
        <v>17488</v>
      </c>
      <c r="E3735" s="86">
        <v>239.66</v>
      </c>
      <c r="F3735" s="85" t="s">
        <v>15016</v>
      </c>
    </row>
    <row r="3736" spans="1:6" ht="38.25" x14ac:dyDescent="0.2">
      <c r="A3736" s="86" t="s">
        <v>17794</v>
      </c>
      <c r="B3736" s="85" t="s">
        <v>17793</v>
      </c>
      <c r="C3736" s="87" t="s">
        <v>151</v>
      </c>
      <c r="D3736" s="84" t="s">
        <v>17488</v>
      </c>
      <c r="E3736" s="86">
        <v>3796.32</v>
      </c>
      <c r="F3736" s="85" t="s">
        <v>14527</v>
      </c>
    </row>
    <row r="3737" spans="1:6" ht="140.25" x14ac:dyDescent="0.2">
      <c r="A3737" s="86" t="s">
        <v>19093</v>
      </c>
      <c r="B3737" s="85" t="s">
        <v>19092</v>
      </c>
      <c r="C3737" s="87" t="s">
        <v>149</v>
      </c>
      <c r="D3737" s="84" t="s">
        <v>17488</v>
      </c>
      <c r="E3737" s="86">
        <v>25350</v>
      </c>
      <c r="F3737" s="85" t="s">
        <v>17582</v>
      </c>
    </row>
    <row r="3738" spans="1:6" ht="38.25" x14ac:dyDescent="0.2">
      <c r="A3738" s="86" t="s">
        <v>17585</v>
      </c>
      <c r="B3738" s="85" t="s">
        <v>17584</v>
      </c>
      <c r="C3738" s="87" t="s">
        <v>151</v>
      </c>
      <c r="D3738" s="84" t="s">
        <v>17488</v>
      </c>
      <c r="E3738" s="86">
        <v>7245</v>
      </c>
      <c r="F3738" s="85" t="s">
        <v>14567</v>
      </c>
    </row>
    <row r="3739" spans="1:6" ht="51" x14ac:dyDescent="0.2">
      <c r="A3739" s="86" t="s">
        <v>17587</v>
      </c>
      <c r="B3739" s="85" t="s">
        <v>17586</v>
      </c>
      <c r="C3739" s="87" t="s">
        <v>151</v>
      </c>
      <c r="D3739" s="84" t="s">
        <v>17488</v>
      </c>
      <c r="E3739" s="86">
        <v>1207.5</v>
      </c>
      <c r="F3739" s="85" t="s">
        <v>15009</v>
      </c>
    </row>
    <row r="3740" spans="1:6" ht="38.25" x14ac:dyDescent="0.2">
      <c r="A3740" s="86" t="s">
        <v>17589</v>
      </c>
      <c r="B3740" s="85" t="s">
        <v>17588</v>
      </c>
      <c r="C3740" s="87" t="s">
        <v>151</v>
      </c>
      <c r="D3740" s="84" t="s">
        <v>17488</v>
      </c>
      <c r="E3740" s="86">
        <v>19126.8</v>
      </c>
      <c r="F3740" s="85" t="s">
        <v>14567</v>
      </c>
    </row>
    <row r="3741" spans="1:6" ht="38.25" x14ac:dyDescent="0.2">
      <c r="A3741" s="86" t="s">
        <v>17591</v>
      </c>
      <c r="B3741" s="85" t="s">
        <v>17590</v>
      </c>
      <c r="C3741" s="87" t="s">
        <v>151</v>
      </c>
      <c r="D3741" s="84" t="s">
        <v>17488</v>
      </c>
      <c r="E3741" s="86">
        <v>14375</v>
      </c>
      <c r="F3741" s="85" t="s">
        <v>14527</v>
      </c>
    </row>
    <row r="3742" spans="1:6" ht="38.25" x14ac:dyDescent="0.2">
      <c r="A3742" s="86" t="s">
        <v>17593</v>
      </c>
      <c r="B3742" s="85" t="s">
        <v>17592</v>
      </c>
      <c r="C3742" s="87" t="s">
        <v>151</v>
      </c>
      <c r="D3742" s="84" t="s">
        <v>17488</v>
      </c>
      <c r="E3742" s="86">
        <v>2395.84</v>
      </c>
      <c r="F3742" s="85" t="s">
        <v>15016</v>
      </c>
    </row>
    <row r="3743" spans="1:6" ht="38.25" x14ac:dyDescent="0.2">
      <c r="A3743" s="86" t="s">
        <v>17595</v>
      </c>
      <c r="B3743" s="85" t="s">
        <v>17594</v>
      </c>
      <c r="C3743" s="87" t="s">
        <v>151</v>
      </c>
      <c r="D3743" s="84" t="s">
        <v>17488</v>
      </c>
      <c r="E3743" s="86">
        <v>37950</v>
      </c>
      <c r="F3743" s="85" t="s">
        <v>14527</v>
      </c>
    </row>
    <row r="3744" spans="1:6" ht="102" x14ac:dyDescent="0.2">
      <c r="A3744" s="86" t="s">
        <v>19095</v>
      </c>
      <c r="B3744" s="85" t="s">
        <v>19094</v>
      </c>
      <c r="C3744" s="87" t="s">
        <v>149</v>
      </c>
      <c r="D3744" s="84" t="s">
        <v>17488</v>
      </c>
      <c r="E3744" s="86">
        <v>42250</v>
      </c>
      <c r="F3744" s="85" t="s">
        <v>17597</v>
      </c>
    </row>
    <row r="3745" spans="1:6" ht="102" x14ac:dyDescent="0.2">
      <c r="A3745" s="86" t="s">
        <v>19097</v>
      </c>
      <c r="B3745" s="85" t="s">
        <v>19096</v>
      </c>
      <c r="C3745" s="87" t="s">
        <v>149</v>
      </c>
      <c r="D3745" s="84" t="s">
        <v>17488</v>
      </c>
      <c r="E3745" s="86">
        <v>40560</v>
      </c>
      <c r="F3745" s="85" t="s">
        <v>17597</v>
      </c>
    </row>
    <row r="3746" spans="1:6" ht="102" x14ac:dyDescent="0.2">
      <c r="A3746" s="86" t="s">
        <v>19099</v>
      </c>
      <c r="B3746" s="85" t="s">
        <v>19098</v>
      </c>
      <c r="C3746" s="87" t="s">
        <v>149</v>
      </c>
      <c r="D3746" s="84" t="s">
        <v>17488</v>
      </c>
      <c r="E3746" s="86">
        <v>39715</v>
      </c>
      <c r="F3746" s="85" t="s">
        <v>17597</v>
      </c>
    </row>
    <row r="3747" spans="1:6" ht="102" x14ac:dyDescent="0.2">
      <c r="A3747" s="86" t="s">
        <v>19101</v>
      </c>
      <c r="B3747" s="85" t="s">
        <v>19100</v>
      </c>
      <c r="C3747" s="87" t="s">
        <v>149</v>
      </c>
      <c r="D3747" s="84" t="s">
        <v>17488</v>
      </c>
      <c r="E3747" s="86">
        <v>38447.5</v>
      </c>
      <c r="F3747" s="85" t="s">
        <v>17597</v>
      </c>
    </row>
    <row r="3748" spans="1:6" ht="102" x14ac:dyDescent="0.2">
      <c r="A3748" s="86" t="s">
        <v>19103</v>
      </c>
      <c r="B3748" s="85" t="s">
        <v>19102</v>
      </c>
      <c r="C3748" s="87" t="s">
        <v>149</v>
      </c>
      <c r="D3748" s="84" t="s">
        <v>17488</v>
      </c>
      <c r="E3748" s="86">
        <v>37180</v>
      </c>
      <c r="F3748" s="85" t="s">
        <v>17597</v>
      </c>
    </row>
    <row r="3749" spans="1:6" ht="38.25" x14ac:dyDescent="0.2">
      <c r="A3749" s="86" t="s">
        <v>17608</v>
      </c>
      <c r="B3749" s="85" t="s">
        <v>17607</v>
      </c>
      <c r="C3749" s="87" t="s">
        <v>151</v>
      </c>
      <c r="D3749" s="84" t="s">
        <v>17488</v>
      </c>
      <c r="E3749" s="86">
        <v>12075</v>
      </c>
      <c r="F3749" s="85" t="s">
        <v>14567</v>
      </c>
    </row>
    <row r="3750" spans="1:6" ht="51" x14ac:dyDescent="0.2">
      <c r="A3750" s="86" t="s">
        <v>17610</v>
      </c>
      <c r="B3750" s="85" t="s">
        <v>17609</v>
      </c>
      <c r="C3750" s="87" t="s">
        <v>151</v>
      </c>
      <c r="D3750" s="84" t="s">
        <v>17488</v>
      </c>
      <c r="E3750" s="86">
        <v>2012.5</v>
      </c>
      <c r="F3750" s="85" t="s">
        <v>15009</v>
      </c>
    </row>
    <row r="3751" spans="1:6" ht="38.25" x14ac:dyDescent="0.2">
      <c r="A3751" s="86" t="s">
        <v>17612</v>
      </c>
      <c r="B3751" s="85" t="s">
        <v>17611</v>
      </c>
      <c r="C3751" s="87" t="s">
        <v>151</v>
      </c>
      <c r="D3751" s="84" t="s">
        <v>17488</v>
      </c>
      <c r="E3751" s="86">
        <v>31878</v>
      </c>
      <c r="F3751" s="85" t="s">
        <v>14567</v>
      </c>
    </row>
    <row r="3752" spans="1:6" ht="38.25" x14ac:dyDescent="0.2">
      <c r="A3752" s="86" t="s">
        <v>17614</v>
      </c>
      <c r="B3752" s="85" t="s">
        <v>17613</v>
      </c>
      <c r="C3752" s="87" t="s">
        <v>151</v>
      </c>
      <c r="D3752" s="84" t="s">
        <v>17488</v>
      </c>
      <c r="E3752" s="86">
        <v>14375</v>
      </c>
      <c r="F3752" s="85" t="s">
        <v>14527</v>
      </c>
    </row>
    <row r="3753" spans="1:6" ht="38.25" x14ac:dyDescent="0.2">
      <c r="A3753" s="86" t="s">
        <v>17616</v>
      </c>
      <c r="B3753" s="85" t="s">
        <v>17615</v>
      </c>
      <c r="C3753" s="87" t="s">
        <v>151</v>
      </c>
      <c r="D3753" s="84" t="s">
        <v>17488</v>
      </c>
      <c r="E3753" s="86">
        <v>2395.84</v>
      </c>
      <c r="F3753" s="85" t="s">
        <v>15016</v>
      </c>
    </row>
    <row r="3754" spans="1:6" ht="38.25" x14ac:dyDescent="0.2">
      <c r="A3754" s="86" t="s">
        <v>17618</v>
      </c>
      <c r="B3754" s="85" t="s">
        <v>17617</v>
      </c>
      <c r="C3754" s="87" t="s">
        <v>151</v>
      </c>
      <c r="D3754" s="84" t="s">
        <v>17488</v>
      </c>
      <c r="E3754" s="86">
        <v>37950</v>
      </c>
      <c r="F3754" s="85" t="s">
        <v>14527</v>
      </c>
    </row>
    <row r="3755" spans="1:6" ht="102" x14ac:dyDescent="0.2">
      <c r="A3755" s="86" t="s">
        <v>19105</v>
      </c>
      <c r="B3755" s="85" t="s">
        <v>19104</v>
      </c>
      <c r="C3755" s="87" t="s">
        <v>149</v>
      </c>
      <c r="D3755" s="84" t="s">
        <v>17488</v>
      </c>
      <c r="E3755" s="86">
        <v>600</v>
      </c>
      <c r="F3755" s="85" t="s">
        <v>17506</v>
      </c>
    </row>
    <row r="3756" spans="1:6" ht="38.25" x14ac:dyDescent="0.2">
      <c r="A3756" s="86" t="s">
        <v>17509</v>
      </c>
      <c r="B3756" s="85" t="s">
        <v>17508</v>
      </c>
      <c r="C3756" s="87" t="s">
        <v>151</v>
      </c>
      <c r="D3756" s="84" t="s">
        <v>17488</v>
      </c>
      <c r="E3756" s="86">
        <v>315</v>
      </c>
      <c r="F3756" s="85" t="s">
        <v>14567</v>
      </c>
    </row>
    <row r="3757" spans="1:6" ht="51" x14ac:dyDescent="0.2">
      <c r="A3757" s="86" t="s">
        <v>17511</v>
      </c>
      <c r="B3757" s="85" t="s">
        <v>17510</v>
      </c>
      <c r="C3757" s="87" t="s">
        <v>151</v>
      </c>
      <c r="D3757" s="84" t="s">
        <v>17488</v>
      </c>
      <c r="E3757" s="86">
        <v>53</v>
      </c>
      <c r="F3757" s="85" t="s">
        <v>15009</v>
      </c>
    </row>
    <row r="3758" spans="1:6" ht="38.25" x14ac:dyDescent="0.2">
      <c r="A3758" s="86" t="s">
        <v>17513</v>
      </c>
      <c r="B3758" s="85" t="s">
        <v>17512</v>
      </c>
      <c r="C3758" s="87" t="s">
        <v>151</v>
      </c>
      <c r="D3758" s="84" t="s">
        <v>17488</v>
      </c>
      <c r="E3758" s="86">
        <v>831.6</v>
      </c>
      <c r="F3758" s="85" t="s">
        <v>14567</v>
      </c>
    </row>
    <row r="3759" spans="1:6" ht="38.25" x14ac:dyDescent="0.2">
      <c r="A3759" s="86" t="s">
        <v>17515</v>
      </c>
      <c r="B3759" s="85" t="s">
        <v>17514</v>
      </c>
      <c r="C3759" s="87" t="s">
        <v>151</v>
      </c>
      <c r="D3759" s="84" t="s">
        <v>17488</v>
      </c>
      <c r="E3759" s="86">
        <v>625</v>
      </c>
      <c r="F3759" s="85" t="s">
        <v>14527</v>
      </c>
    </row>
    <row r="3760" spans="1:6" ht="38.25" x14ac:dyDescent="0.2">
      <c r="A3760" s="86" t="s">
        <v>17517</v>
      </c>
      <c r="B3760" s="85" t="s">
        <v>17516</v>
      </c>
      <c r="C3760" s="87" t="s">
        <v>151</v>
      </c>
      <c r="D3760" s="84" t="s">
        <v>17488</v>
      </c>
      <c r="E3760" s="86">
        <v>104</v>
      </c>
      <c r="F3760" s="85" t="s">
        <v>15016</v>
      </c>
    </row>
    <row r="3761" spans="1:6" ht="38.25" x14ac:dyDescent="0.2">
      <c r="A3761" s="86" t="s">
        <v>17519</v>
      </c>
      <c r="B3761" s="85" t="s">
        <v>17518</v>
      </c>
      <c r="C3761" s="87" t="s">
        <v>151</v>
      </c>
      <c r="D3761" s="84" t="s">
        <v>17488</v>
      </c>
      <c r="E3761" s="86">
        <v>1650</v>
      </c>
      <c r="F3761" s="85" t="s">
        <v>14527</v>
      </c>
    </row>
    <row r="3762" spans="1:6" ht="63.75" x14ac:dyDescent="0.2">
      <c r="A3762" s="86" t="s">
        <v>19107</v>
      </c>
      <c r="B3762" s="85" t="s">
        <v>19106</v>
      </c>
      <c r="C3762" s="87" t="s">
        <v>149</v>
      </c>
      <c r="D3762" s="84" t="s">
        <v>17488</v>
      </c>
      <c r="E3762" s="86">
        <v>1000</v>
      </c>
      <c r="F3762" s="85" t="s">
        <v>17521</v>
      </c>
    </row>
    <row r="3763" spans="1:6" ht="63.75" x14ac:dyDescent="0.2">
      <c r="A3763" s="86" t="s">
        <v>19109</v>
      </c>
      <c r="B3763" s="85" t="s">
        <v>19108</v>
      </c>
      <c r="C3763" s="87" t="s">
        <v>149</v>
      </c>
      <c r="D3763" s="84" t="s">
        <v>17488</v>
      </c>
      <c r="E3763" s="86">
        <v>960</v>
      </c>
      <c r="F3763" s="85" t="s">
        <v>17521</v>
      </c>
    </row>
    <row r="3764" spans="1:6" ht="63.75" x14ac:dyDescent="0.2">
      <c r="A3764" s="86" t="s">
        <v>19111</v>
      </c>
      <c r="B3764" s="85" t="s">
        <v>19110</v>
      </c>
      <c r="C3764" s="87" t="s">
        <v>149</v>
      </c>
      <c r="D3764" s="84" t="s">
        <v>17488</v>
      </c>
      <c r="E3764" s="86">
        <v>940</v>
      </c>
      <c r="F3764" s="85" t="s">
        <v>17521</v>
      </c>
    </row>
    <row r="3765" spans="1:6" ht="63.75" x14ac:dyDescent="0.2">
      <c r="A3765" s="86" t="s">
        <v>19113</v>
      </c>
      <c r="B3765" s="85" t="s">
        <v>19112</v>
      </c>
      <c r="C3765" s="87" t="s">
        <v>149</v>
      </c>
      <c r="D3765" s="84" t="s">
        <v>17488</v>
      </c>
      <c r="E3765" s="86">
        <v>910</v>
      </c>
      <c r="F3765" s="85" t="s">
        <v>17521</v>
      </c>
    </row>
    <row r="3766" spans="1:6" ht="63.75" x14ac:dyDescent="0.2">
      <c r="A3766" s="86" t="s">
        <v>19115</v>
      </c>
      <c r="B3766" s="85" t="s">
        <v>19114</v>
      </c>
      <c r="C3766" s="87" t="s">
        <v>149</v>
      </c>
      <c r="D3766" s="84" t="s">
        <v>17488</v>
      </c>
      <c r="E3766" s="86">
        <v>880</v>
      </c>
      <c r="F3766" s="85" t="s">
        <v>17521</v>
      </c>
    </row>
    <row r="3767" spans="1:6" ht="38.25" x14ac:dyDescent="0.2">
      <c r="A3767" s="86" t="s">
        <v>17532</v>
      </c>
      <c r="B3767" s="85" t="s">
        <v>17531</v>
      </c>
      <c r="C3767" s="87" t="s">
        <v>151</v>
      </c>
      <c r="D3767" s="84" t="s">
        <v>17488</v>
      </c>
      <c r="E3767" s="86">
        <v>525</v>
      </c>
      <c r="F3767" s="85" t="s">
        <v>14567</v>
      </c>
    </row>
    <row r="3768" spans="1:6" ht="51" x14ac:dyDescent="0.2">
      <c r="A3768" s="86" t="s">
        <v>17534</v>
      </c>
      <c r="B3768" s="85" t="s">
        <v>17533</v>
      </c>
      <c r="C3768" s="87" t="s">
        <v>151</v>
      </c>
      <c r="D3768" s="84" t="s">
        <v>17488</v>
      </c>
      <c r="E3768" s="86">
        <v>88</v>
      </c>
      <c r="F3768" s="85" t="s">
        <v>15009</v>
      </c>
    </row>
    <row r="3769" spans="1:6" ht="38.25" x14ac:dyDescent="0.2">
      <c r="A3769" s="86" t="s">
        <v>17536</v>
      </c>
      <c r="B3769" s="85" t="s">
        <v>17535</v>
      </c>
      <c r="C3769" s="87" t="s">
        <v>151</v>
      </c>
      <c r="D3769" s="84" t="s">
        <v>17488</v>
      </c>
      <c r="E3769" s="86">
        <v>1386</v>
      </c>
      <c r="F3769" s="85" t="s">
        <v>14567</v>
      </c>
    </row>
    <row r="3770" spans="1:6" ht="38.25" x14ac:dyDescent="0.2">
      <c r="A3770" s="86" t="s">
        <v>17538</v>
      </c>
      <c r="B3770" s="85" t="s">
        <v>17537</v>
      </c>
      <c r="C3770" s="87" t="s">
        <v>151</v>
      </c>
      <c r="D3770" s="84" t="s">
        <v>17488</v>
      </c>
      <c r="E3770" s="86">
        <v>625</v>
      </c>
      <c r="F3770" s="85" t="s">
        <v>14527</v>
      </c>
    </row>
    <row r="3771" spans="1:6" ht="38.25" x14ac:dyDescent="0.2">
      <c r="A3771" s="86" t="s">
        <v>17540</v>
      </c>
      <c r="B3771" s="85" t="s">
        <v>17539</v>
      </c>
      <c r="C3771" s="87" t="s">
        <v>151</v>
      </c>
      <c r="D3771" s="84" t="s">
        <v>17488</v>
      </c>
      <c r="E3771" s="86">
        <v>104</v>
      </c>
      <c r="F3771" s="85" t="s">
        <v>15016</v>
      </c>
    </row>
    <row r="3772" spans="1:6" ht="38.25" x14ac:dyDescent="0.2">
      <c r="A3772" s="86" t="s">
        <v>17542</v>
      </c>
      <c r="B3772" s="85" t="s">
        <v>17541</v>
      </c>
      <c r="C3772" s="87" t="s">
        <v>151</v>
      </c>
      <c r="D3772" s="84" t="s">
        <v>17488</v>
      </c>
      <c r="E3772" s="86">
        <v>1650</v>
      </c>
      <c r="F3772" s="85" t="s">
        <v>14527</v>
      </c>
    </row>
    <row r="3773" spans="1:6" ht="102" x14ac:dyDescent="0.2">
      <c r="A3773" s="86" t="s">
        <v>19117</v>
      </c>
      <c r="B3773" s="85" t="s">
        <v>19116</v>
      </c>
      <c r="C3773" s="87" t="s">
        <v>149</v>
      </c>
      <c r="D3773" s="84" t="s">
        <v>17488</v>
      </c>
      <c r="E3773" s="86">
        <v>6000</v>
      </c>
      <c r="F3773" s="85" t="s">
        <v>17544</v>
      </c>
    </row>
    <row r="3774" spans="1:6" ht="38.25" x14ac:dyDescent="0.2">
      <c r="A3774" s="86" t="s">
        <v>17547</v>
      </c>
      <c r="B3774" s="85" t="s">
        <v>17546</v>
      </c>
      <c r="C3774" s="87" t="s">
        <v>151</v>
      </c>
      <c r="D3774" s="84" t="s">
        <v>17488</v>
      </c>
      <c r="E3774" s="86">
        <v>3150</v>
      </c>
      <c r="F3774" s="85" t="s">
        <v>14567</v>
      </c>
    </row>
    <row r="3775" spans="1:6" ht="51" x14ac:dyDescent="0.2">
      <c r="A3775" s="86" t="s">
        <v>17549</v>
      </c>
      <c r="B3775" s="85" t="s">
        <v>17548</v>
      </c>
      <c r="C3775" s="87" t="s">
        <v>151</v>
      </c>
      <c r="D3775" s="84" t="s">
        <v>17488</v>
      </c>
      <c r="E3775" s="86">
        <v>525</v>
      </c>
      <c r="F3775" s="85" t="s">
        <v>15009</v>
      </c>
    </row>
    <row r="3776" spans="1:6" ht="38.25" x14ac:dyDescent="0.2">
      <c r="A3776" s="86" t="s">
        <v>17551</v>
      </c>
      <c r="B3776" s="85" t="s">
        <v>17550</v>
      </c>
      <c r="C3776" s="87" t="s">
        <v>151</v>
      </c>
      <c r="D3776" s="84" t="s">
        <v>17488</v>
      </c>
      <c r="E3776" s="86">
        <v>8316</v>
      </c>
      <c r="F3776" s="85" t="s">
        <v>14567</v>
      </c>
    </row>
    <row r="3777" spans="1:6" ht="38.25" x14ac:dyDescent="0.2">
      <c r="A3777" s="86" t="s">
        <v>17553</v>
      </c>
      <c r="B3777" s="85" t="s">
        <v>17552</v>
      </c>
      <c r="C3777" s="87" t="s">
        <v>151</v>
      </c>
      <c r="D3777" s="84" t="s">
        <v>17488</v>
      </c>
      <c r="E3777" s="86">
        <v>6250</v>
      </c>
      <c r="F3777" s="85" t="s">
        <v>14527</v>
      </c>
    </row>
    <row r="3778" spans="1:6" ht="38.25" x14ac:dyDescent="0.2">
      <c r="A3778" s="86" t="s">
        <v>17555</v>
      </c>
      <c r="B3778" s="85" t="s">
        <v>17554</v>
      </c>
      <c r="C3778" s="87" t="s">
        <v>151</v>
      </c>
      <c r="D3778" s="84" t="s">
        <v>17488</v>
      </c>
      <c r="E3778" s="86">
        <v>1042</v>
      </c>
      <c r="F3778" s="85" t="s">
        <v>15016</v>
      </c>
    </row>
    <row r="3779" spans="1:6" ht="38.25" x14ac:dyDescent="0.2">
      <c r="A3779" s="86" t="s">
        <v>17557</v>
      </c>
      <c r="B3779" s="85" t="s">
        <v>17556</v>
      </c>
      <c r="C3779" s="87" t="s">
        <v>151</v>
      </c>
      <c r="D3779" s="84" t="s">
        <v>17488</v>
      </c>
      <c r="E3779" s="86">
        <v>16500</v>
      </c>
      <c r="F3779" s="85" t="s">
        <v>14527</v>
      </c>
    </row>
    <row r="3780" spans="1:6" ht="63.75" x14ac:dyDescent="0.2">
      <c r="A3780" s="86" t="s">
        <v>19119</v>
      </c>
      <c r="B3780" s="85" t="s">
        <v>19118</v>
      </c>
      <c r="C3780" s="87" t="s">
        <v>149</v>
      </c>
      <c r="D3780" s="84" t="s">
        <v>17488</v>
      </c>
      <c r="E3780" s="86">
        <v>10000</v>
      </c>
      <c r="F3780" s="85" t="s">
        <v>17559</v>
      </c>
    </row>
    <row r="3781" spans="1:6" ht="63.75" x14ac:dyDescent="0.2">
      <c r="A3781" s="86" t="s">
        <v>19121</v>
      </c>
      <c r="B3781" s="85" t="s">
        <v>19120</v>
      </c>
      <c r="C3781" s="87" t="s">
        <v>149</v>
      </c>
      <c r="D3781" s="84" t="s">
        <v>17488</v>
      </c>
      <c r="E3781" s="86">
        <v>9600</v>
      </c>
      <c r="F3781" s="85" t="s">
        <v>17559</v>
      </c>
    </row>
    <row r="3782" spans="1:6" ht="63.75" x14ac:dyDescent="0.2">
      <c r="A3782" s="86" t="s">
        <v>19123</v>
      </c>
      <c r="B3782" s="85" t="s">
        <v>19122</v>
      </c>
      <c r="C3782" s="87" t="s">
        <v>149</v>
      </c>
      <c r="D3782" s="84" t="s">
        <v>17488</v>
      </c>
      <c r="E3782" s="86">
        <v>9400</v>
      </c>
      <c r="F3782" s="85" t="s">
        <v>17559</v>
      </c>
    </row>
    <row r="3783" spans="1:6" ht="63.75" x14ac:dyDescent="0.2">
      <c r="A3783" s="86" t="s">
        <v>19125</v>
      </c>
      <c r="B3783" s="85" t="s">
        <v>19124</v>
      </c>
      <c r="C3783" s="87" t="s">
        <v>149</v>
      </c>
      <c r="D3783" s="84" t="s">
        <v>17488</v>
      </c>
      <c r="E3783" s="86">
        <v>9100</v>
      </c>
      <c r="F3783" s="85" t="s">
        <v>17559</v>
      </c>
    </row>
    <row r="3784" spans="1:6" ht="63.75" x14ac:dyDescent="0.2">
      <c r="A3784" s="86" t="s">
        <v>19127</v>
      </c>
      <c r="B3784" s="85" t="s">
        <v>19126</v>
      </c>
      <c r="C3784" s="87" t="s">
        <v>149</v>
      </c>
      <c r="D3784" s="84" t="s">
        <v>17488</v>
      </c>
      <c r="E3784" s="86">
        <v>8800</v>
      </c>
      <c r="F3784" s="85" t="s">
        <v>17559</v>
      </c>
    </row>
    <row r="3785" spans="1:6" ht="38.25" x14ac:dyDescent="0.2">
      <c r="A3785" s="86" t="s">
        <v>17570</v>
      </c>
      <c r="B3785" s="85" t="s">
        <v>17569</v>
      </c>
      <c r="C3785" s="87" t="s">
        <v>151</v>
      </c>
      <c r="D3785" s="84" t="s">
        <v>17488</v>
      </c>
      <c r="E3785" s="86">
        <v>5250</v>
      </c>
      <c r="F3785" s="85" t="s">
        <v>14567</v>
      </c>
    </row>
    <row r="3786" spans="1:6" ht="51" x14ac:dyDescent="0.2">
      <c r="A3786" s="86" t="s">
        <v>17572</v>
      </c>
      <c r="B3786" s="85" t="s">
        <v>17571</v>
      </c>
      <c r="C3786" s="87" t="s">
        <v>151</v>
      </c>
      <c r="D3786" s="84" t="s">
        <v>17488</v>
      </c>
      <c r="E3786" s="86">
        <v>875</v>
      </c>
      <c r="F3786" s="85" t="s">
        <v>15009</v>
      </c>
    </row>
    <row r="3787" spans="1:6" ht="38.25" x14ac:dyDescent="0.2">
      <c r="A3787" s="86" t="s">
        <v>17574</v>
      </c>
      <c r="B3787" s="85" t="s">
        <v>17573</v>
      </c>
      <c r="C3787" s="87" t="s">
        <v>151</v>
      </c>
      <c r="D3787" s="84" t="s">
        <v>17488</v>
      </c>
      <c r="E3787" s="86">
        <v>13860</v>
      </c>
      <c r="F3787" s="85" t="s">
        <v>14567</v>
      </c>
    </row>
    <row r="3788" spans="1:6" ht="38.25" x14ac:dyDescent="0.2">
      <c r="A3788" s="86" t="s">
        <v>17576</v>
      </c>
      <c r="B3788" s="85" t="s">
        <v>17575</v>
      </c>
      <c r="C3788" s="87" t="s">
        <v>151</v>
      </c>
      <c r="D3788" s="84" t="s">
        <v>17488</v>
      </c>
      <c r="E3788" s="86">
        <v>6250</v>
      </c>
      <c r="F3788" s="85" t="s">
        <v>14527</v>
      </c>
    </row>
    <row r="3789" spans="1:6" ht="38.25" x14ac:dyDescent="0.2">
      <c r="A3789" s="86" t="s">
        <v>17578</v>
      </c>
      <c r="B3789" s="85" t="s">
        <v>17577</v>
      </c>
      <c r="C3789" s="87" t="s">
        <v>151</v>
      </c>
      <c r="D3789" s="84" t="s">
        <v>17488</v>
      </c>
      <c r="E3789" s="86">
        <v>1042</v>
      </c>
      <c r="F3789" s="85" t="s">
        <v>15016</v>
      </c>
    </row>
    <row r="3790" spans="1:6" ht="38.25" x14ac:dyDescent="0.2">
      <c r="A3790" s="86" t="s">
        <v>17580</v>
      </c>
      <c r="B3790" s="85" t="s">
        <v>17579</v>
      </c>
      <c r="C3790" s="87" t="s">
        <v>151</v>
      </c>
      <c r="D3790" s="84" t="s">
        <v>17488</v>
      </c>
      <c r="E3790" s="86">
        <v>16500</v>
      </c>
      <c r="F3790" s="85" t="s">
        <v>14527</v>
      </c>
    </row>
    <row r="3791" spans="1:6" ht="38.25" x14ac:dyDescent="0.2">
      <c r="A3791" s="86" t="s">
        <v>17661</v>
      </c>
      <c r="B3791" s="85" t="s">
        <v>17660</v>
      </c>
      <c r="C3791" s="87" t="s">
        <v>151</v>
      </c>
      <c r="D3791" s="84" t="s">
        <v>17488</v>
      </c>
      <c r="E3791" s="86">
        <v>504</v>
      </c>
      <c r="F3791" s="85" t="s">
        <v>14567</v>
      </c>
    </row>
    <row r="3792" spans="1:6" ht="51" x14ac:dyDescent="0.2">
      <c r="A3792" s="86" t="s">
        <v>18639</v>
      </c>
      <c r="B3792" s="85" t="s">
        <v>18638</v>
      </c>
      <c r="C3792" s="87" t="s">
        <v>151</v>
      </c>
      <c r="D3792" s="84" t="s">
        <v>17488</v>
      </c>
      <c r="E3792" s="86">
        <v>84</v>
      </c>
      <c r="F3792" s="85" t="s">
        <v>15009</v>
      </c>
    </row>
    <row r="3793" spans="1:6" ht="38.25" x14ac:dyDescent="0.2">
      <c r="A3793" s="86" t="s">
        <v>17663</v>
      </c>
      <c r="B3793" s="85" t="s">
        <v>17662</v>
      </c>
      <c r="C3793" s="87" t="s">
        <v>151</v>
      </c>
      <c r="D3793" s="84" t="s">
        <v>17488</v>
      </c>
      <c r="E3793" s="86">
        <v>1330.56</v>
      </c>
      <c r="F3793" s="85" t="s">
        <v>14567</v>
      </c>
    </row>
    <row r="3794" spans="1:6" ht="38.25" x14ac:dyDescent="0.2">
      <c r="A3794" s="86" t="s">
        <v>17665</v>
      </c>
      <c r="B3794" s="85" t="s">
        <v>17664</v>
      </c>
      <c r="C3794" s="87" t="s">
        <v>151</v>
      </c>
      <c r="D3794" s="84" t="s">
        <v>17488</v>
      </c>
      <c r="E3794" s="86">
        <v>1000</v>
      </c>
      <c r="F3794" s="85" t="s">
        <v>14527</v>
      </c>
    </row>
    <row r="3795" spans="1:6" ht="38.25" x14ac:dyDescent="0.2">
      <c r="A3795" s="86" t="s">
        <v>18641</v>
      </c>
      <c r="B3795" s="85" t="s">
        <v>18640</v>
      </c>
      <c r="C3795" s="87" t="s">
        <v>151</v>
      </c>
      <c r="D3795" s="84" t="s">
        <v>17488</v>
      </c>
      <c r="E3795" s="86">
        <v>167</v>
      </c>
      <c r="F3795" s="85" t="s">
        <v>15016</v>
      </c>
    </row>
    <row r="3796" spans="1:6" ht="38.25" x14ac:dyDescent="0.2">
      <c r="A3796" s="86" t="s">
        <v>17667</v>
      </c>
      <c r="B3796" s="85" t="s">
        <v>17666</v>
      </c>
      <c r="C3796" s="87" t="s">
        <v>151</v>
      </c>
      <c r="D3796" s="84" t="s">
        <v>17488</v>
      </c>
      <c r="E3796" s="86">
        <v>2640</v>
      </c>
      <c r="F3796" s="85" t="s">
        <v>14527</v>
      </c>
    </row>
    <row r="3797" spans="1:6" ht="38.25" x14ac:dyDescent="0.2">
      <c r="A3797" s="86" t="s">
        <v>17680</v>
      </c>
      <c r="B3797" s="85" t="s">
        <v>17679</v>
      </c>
      <c r="C3797" s="87" t="s">
        <v>151</v>
      </c>
      <c r="D3797" s="84" t="s">
        <v>17488</v>
      </c>
      <c r="E3797" s="86">
        <v>840</v>
      </c>
      <c r="F3797" s="85" t="s">
        <v>14567</v>
      </c>
    </row>
    <row r="3798" spans="1:6" ht="51" x14ac:dyDescent="0.2">
      <c r="A3798" s="86" t="s">
        <v>17682</v>
      </c>
      <c r="B3798" s="85" t="s">
        <v>17681</v>
      </c>
      <c r="C3798" s="87" t="s">
        <v>151</v>
      </c>
      <c r="D3798" s="84" t="s">
        <v>17488</v>
      </c>
      <c r="E3798" s="86">
        <v>140</v>
      </c>
      <c r="F3798" s="85" t="s">
        <v>15009</v>
      </c>
    </row>
    <row r="3799" spans="1:6" ht="38.25" x14ac:dyDescent="0.2">
      <c r="A3799" s="86" t="s">
        <v>17684</v>
      </c>
      <c r="B3799" s="85" t="s">
        <v>17683</v>
      </c>
      <c r="C3799" s="87" t="s">
        <v>151</v>
      </c>
      <c r="D3799" s="84" t="s">
        <v>17488</v>
      </c>
      <c r="E3799" s="86">
        <v>2217.6</v>
      </c>
      <c r="F3799" s="85" t="s">
        <v>14567</v>
      </c>
    </row>
    <row r="3800" spans="1:6" ht="38.25" x14ac:dyDescent="0.2">
      <c r="A3800" s="86" t="s">
        <v>17686</v>
      </c>
      <c r="B3800" s="85" t="s">
        <v>17685</v>
      </c>
      <c r="C3800" s="87" t="s">
        <v>151</v>
      </c>
      <c r="D3800" s="84" t="s">
        <v>17488</v>
      </c>
      <c r="E3800" s="86">
        <v>1000</v>
      </c>
      <c r="F3800" s="85" t="s">
        <v>14527</v>
      </c>
    </row>
    <row r="3801" spans="1:6" ht="38.25" x14ac:dyDescent="0.2">
      <c r="A3801" s="86" t="s">
        <v>17688</v>
      </c>
      <c r="B3801" s="85" t="s">
        <v>17687</v>
      </c>
      <c r="C3801" s="87" t="s">
        <v>151</v>
      </c>
      <c r="D3801" s="84" t="s">
        <v>17488</v>
      </c>
      <c r="E3801" s="86">
        <v>167</v>
      </c>
      <c r="F3801" s="85" t="s">
        <v>15016</v>
      </c>
    </row>
    <row r="3802" spans="1:6" ht="38.25" x14ac:dyDescent="0.2">
      <c r="A3802" s="86" t="s">
        <v>17690</v>
      </c>
      <c r="B3802" s="85" t="s">
        <v>17689</v>
      </c>
      <c r="C3802" s="87" t="s">
        <v>151</v>
      </c>
      <c r="D3802" s="84" t="s">
        <v>17488</v>
      </c>
      <c r="E3802" s="86">
        <v>2640</v>
      </c>
      <c r="F3802" s="85" t="s">
        <v>14527</v>
      </c>
    </row>
    <row r="3803" spans="1:6" ht="38.25" x14ac:dyDescent="0.2">
      <c r="A3803" s="86" t="s">
        <v>17695</v>
      </c>
      <c r="B3803" s="85" t="s">
        <v>17694</v>
      </c>
      <c r="C3803" s="87" t="s">
        <v>151</v>
      </c>
      <c r="D3803" s="84" t="s">
        <v>17488</v>
      </c>
      <c r="E3803" s="86">
        <v>5040</v>
      </c>
      <c r="F3803" s="85" t="s">
        <v>14567</v>
      </c>
    </row>
    <row r="3804" spans="1:6" ht="51" x14ac:dyDescent="0.2">
      <c r="A3804" s="86" t="s">
        <v>18657</v>
      </c>
      <c r="B3804" s="85" t="s">
        <v>18656</v>
      </c>
      <c r="C3804" s="87" t="s">
        <v>151</v>
      </c>
      <c r="D3804" s="84" t="s">
        <v>17488</v>
      </c>
      <c r="E3804" s="86">
        <v>840</v>
      </c>
      <c r="F3804" s="85" t="s">
        <v>15009</v>
      </c>
    </row>
    <row r="3805" spans="1:6" ht="38.25" x14ac:dyDescent="0.2">
      <c r="A3805" s="86" t="s">
        <v>17697</v>
      </c>
      <c r="B3805" s="85" t="s">
        <v>17696</v>
      </c>
      <c r="C3805" s="87" t="s">
        <v>151</v>
      </c>
      <c r="D3805" s="84" t="s">
        <v>17488</v>
      </c>
      <c r="E3805" s="86">
        <v>13305.6</v>
      </c>
      <c r="F3805" s="85" t="s">
        <v>14567</v>
      </c>
    </row>
    <row r="3806" spans="1:6" ht="38.25" x14ac:dyDescent="0.2">
      <c r="A3806" s="86" t="s">
        <v>17699</v>
      </c>
      <c r="B3806" s="85" t="s">
        <v>17698</v>
      </c>
      <c r="C3806" s="87" t="s">
        <v>151</v>
      </c>
      <c r="D3806" s="84" t="s">
        <v>17488</v>
      </c>
      <c r="E3806" s="86">
        <v>10000</v>
      </c>
      <c r="F3806" s="85" t="s">
        <v>14527</v>
      </c>
    </row>
    <row r="3807" spans="1:6" ht="38.25" x14ac:dyDescent="0.2">
      <c r="A3807" s="86" t="s">
        <v>18659</v>
      </c>
      <c r="B3807" s="85" t="s">
        <v>18658</v>
      </c>
      <c r="C3807" s="87" t="s">
        <v>151</v>
      </c>
      <c r="D3807" s="84" t="s">
        <v>17488</v>
      </c>
      <c r="E3807" s="86">
        <v>1667</v>
      </c>
      <c r="F3807" s="85" t="s">
        <v>15016</v>
      </c>
    </row>
    <row r="3808" spans="1:6" ht="38.25" x14ac:dyDescent="0.2">
      <c r="A3808" s="86" t="s">
        <v>17701</v>
      </c>
      <c r="B3808" s="85" t="s">
        <v>17700</v>
      </c>
      <c r="C3808" s="87" t="s">
        <v>151</v>
      </c>
      <c r="D3808" s="84" t="s">
        <v>17488</v>
      </c>
      <c r="E3808" s="86">
        <v>26400</v>
      </c>
      <c r="F3808" s="85" t="s">
        <v>14527</v>
      </c>
    </row>
    <row r="3809" spans="1:6" ht="38.25" x14ac:dyDescent="0.2">
      <c r="A3809" s="86" t="s">
        <v>17714</v>
      </c>
      <c r="B3809" s="85" t="s">
        <v>17713</v>
      </c>
      <c r="C3809" s="87" t="s">
        <v>151</v>
      </c>
      <c r="D3809" s="84" t="s">
        <v>17488</v>
      </c>
      <c r="E3809" s="86">
        <v>8400</v>
      </c>
      <c r="F3809" s="85" t="s">
        <v>14567</v>
      </c>
    </row>
    <row r="3810" spans="1:6" ht="51" x14ac:dyDescent="0.2">
      <c r="A3810" s="86" t="s">
        <v>17716</v>
      </c>
      <c r="B3810" s="85" t="s">
        <v>17715</v>
      </c>
      <c r="C3810" s="87" t="s">
        <v>151</v>
      </c>
      <c r="D3810" s="84" t="s">
        <v>17488</v>
      </c>
      <c r="E3810" s="86">
        <v>1400</v>
      </c>
      <c r="F3810" s="85" t="s">
        <v>15009</v>
      </c>
    </row>
    <row r="3811" spans="1:6" ht="38.25" x14ac:dyDescent="0.2">
      <c r="A3811" s="86" t="s">
        <v>17718</v>
      </c>
      <c r="B3811" s="85" t="s">
        <v>17717</v>
      </c>
      <c r="C3811" s="87" t="s">
        <v>151</v>
      </c>
      <c r="D3811" s="84" t="s">
        <v>17488</v>
      </c>
      <c r="E3811" s="86">
        <v>22176</v>
      </c>
      <c r="F3811" s="85" t="s">
        <v>14567</v>
      </c>
    </row>
    <row r="3812" spans="1:6" ht="38.25" x14ac:dyDescent="0.2">
      <c r="A3812" s="86" t="s">
        <v>17720</v>
      </c>
      <c r="B3812" s="85" t="s">
        <v>17719</v>
      </c>
      <c r="C3812" s="87" t="s">
        <v>151</v>
      </c>
      <c r="D3812" s="84" t="s">
        <v>17488</v>
      </c>
      <c r="E3812" s="86">
        <v>10000</v>
      </c>
      <c r="F3812" s="85" t="s">
        <v>14527</v>
      </c>
    </row>
    <row r="3813" spans="1:6" ht="38.25" x14ac:dyDescent="0.2">
      <c r="A3813" s="86" t="s">
        <v>17722</v>
      </c>
      <c r="B3813" s="85" t="s">
        <v>17721</v>
      </c>
      <c r="C3813" s="87" t="s">
        <v>151</v>
      </c>
      <c r="D3813" s="84" t="s">
        <v>17488</v>
      </c>
      <c r="E3813" s="86">
        <v>1667</v>
      </c>
      <c r="F3813" s="85" t="s">
        <v>15016</v>
      </c>
    </row>
    <row r="3814" spans="1:6" ht="38.25" x14ac:dyDescent="0.2">
      <c r="A3814" s="86" t="s">
        <v>17724</v>
      </c>
      <c r="B3814" s="85" t="s">
        <v>17723</v>
      </c>
      <c r="C3814" s="87" t="s">
        <v>151</v>
      </c>
      <c r="D3814" s="84" t="s">
        <v>17488</v>
      </c>
      <c r="E3814" s="86">
        <v>26400</v>
      </c>
      <c r="F3814" s="85" t="s">
        <v>14527</v>
      </c>
    </row>
    <row r="3815" spans="1:6" ht="102" x14ac:dyDescent="0.2">
      <c r="A3815" s="86" t="s">
        <v>19129</v>
      </c>
      <c r="B3815" s="85" t="s">
        <v>19128</v>
      </c>
      <c r="C3815" s="87" t="s">
        <v>149</v>
      </c>
      <c r="D3815" s="84" t="s">
        <v>17488</v>
      </c>
      <c r="E3815" s="86">
        <v>990</v>
      </c>
      <c r="F3815" s="85" t="s">
        <v>17658</v>
      </c>
    </row>
    <row r="3816" spans="1:6" ht="38.25" x14ac:dyDescent="0.2">
      <c r="A3816" s="86" t="s">
        <v>17661</v>
      </c>
      <c r="B3816" s="85" t="s">
        <v>17660</v>
      </c>
      <c r="C3816" s="87" t="s">
        <v>151</v>
      </c>
      <c r="D3816" s="84" t="s">
        <v>17488</v>
      </c>
      <c r="E3816" s="86">
        <v>504</v>
      </c>
      <c r="F3816" s="85" t="s">
        <v>14567</v>
      </c>
    </row>
    <row r="3817" spans="1:6" ht="51" x14ac:dyDescent="0.2">
      <c r="A3817" s="86" t="s">
        <v>18639</v>
      </c>
      <c r="B3817" s="85" t="s">
        <v>18638</v>
      </c>
      <c r="C3817" s="87" t="s">
        <v>151</v>
      </c>
      <c r="D3817" s="84" t="s">
        <v>17488</v>
      </c>
      <c r="E3817" s="86">
        <v>84</v>
      </c>
      <c r="F3817" s="85" t="s">
        <v>15009</v>
      </c>
    </row>
    <row r="3818" spans="1:6" ht="38.25" x14ac:dyDescent="0.2">
      <c r="A3818" s="86" t="s">
        <v>17663</v>
      </c>
      <c r="B3818" s="85" t="s">
        <v>17662</v>
      </c>
      <c r="C3818" s="87" t="s">
        <v>151</v>
      </c>
      <c r="D3818" s="84" t="s">
        <v>17488</v>
      </c>
      <c r="E3818" s="86">
        <v>1330.56</v>
      </c>
      <c r="F3818" s="85" t="s">
        <v>14567</v>
      </c>
    </row>
    <row r="3819" spans="1:6" ht="38.25" x14ac:dyDescent="0.2">
      <c r="A3819" s="86" t="s">
        <v>17665</v>
      </c>
      <c r="B3819" s="85" t="s">
        <v>17664</v>
      </c>
      <c r="C3819" s="87" t="s">
        <v>151</v>
      </c>
      <c r="D3819" s="84" t="s">
        <v>17488</v>
      </c>
      <c r="E3819" s="86">
        <v>1000</v>
      </c>
      <c r="F3819" s="85" t="s">
        <v>14527</v>
      </c>
    </row>
    <row r="3820" spans="1:6" ht="38.25" x14ac:dyDescent="0.2">
      <c r="A3820" s="86" t="s">
        <v>18641</v>
      </c>
      <c r="B3820" s="85" t="s">
        <v>18640</v>
      </c>
      <c r="C3820" s="87" t="s">
        <v>151</v>
      </c>
      <c r="D3820" s="84" t="s">
        <v>17488</v>
      </c>
      <c r="E3820" s="86">
        <v>167</v>
      </c>
      <c r="F3820" s="85" t="s">
        <v>15016</v>
      </c>
    </row>
    <row r="3821" spans="1:6" ht="38.25" x14ac:dyDescent="0.2">
      <c r="A3821" s="86" t="s">
        <v>17667</v>
      </c>
      <c r="B3821" s="85" t="s">
        <v>17666</v>
      </c>
      <c r="C3821" s="87" t="s">
        <v>151</v>
      </c>
      <c r="D3821" s="84" t="s">
        <v>17488</v>
      </c>
      <c r="E3821" s="86">
        <v>2640</v>
      </c>
      <c r="F3821" s="85" t="s">
        <v>14527</v>
      </c>
    </row>
    <row r="3822" spans="1:6" ht="76.5" x14ac:dyDescent="0.2">
      <c r="A3822" s="86" t="s">
        <v>19131</v>
      </c>
      <c r="B3822" s="85" t="s">
        <v>19130</v>
      </c>
      <c r="C3822" s="87" t="s">
        <v>149</v>
      </c>
      <c r="D3822" s="84" t="s">
        <v>17488</v>
      </c>
      <c r="E3822" s="86">
        <v>1650</v>
      </c>
      <c r="F3822" s="85" t="s">
        <v>17669</v>
      </c>
    </row>
    <row r="3823" spans="1:6" ht="76.5" x14ac:dyDescent="0.2">
      <c r="A3823" s="86" t="s">
        <v>19133</v>
      </c>
      <c r="B3823" s="85" t="s">
        <v>19132</v>
      </c>
      <c r="C3823" s="87" t="s">
        <v>149</v>
      </c>
      <c r="D3823" s="84" t="s">
        <v>17488</v>
      </c>
      <c r="E3823" s="86">
        <v>1584</v>
      </c>
      <c r="F3823" s="85" t="s">
        <v>17669</v>
      </c>
    </row>
    <row r="3824" spans="1:6" ht="76.5" x14ac:dyDescent="0.2">
      <c r="A3824" s="86" t="s">
        <v>19135</v>
      </c>
      <c r="B3824" s="85" t="s">
        <v>19134</v>
      </c>
      <c r="C3824" s="87" t="s">
        <v>149</v>
      </c>
      <c r="D3824" s="84" t="s">
        <v>17488</v>
      </c>
      <c r="E3824" s="86">
        <v>1551</v>
      </c>
      <c r="F3824" s="85" t="s">
        <v>17669</v>
      </c>
    </row>
    <row r="3825" spans="1:6" ht="76.5" x14ac:dyDescent="0.2">
      <c r="A3825" s="86" t="s">
        <v>19137</v>
      </c>
      <c r="B3825" s="85" t="s">
        <v>19136</v>
      </c>
      <c r="C3825" s="87" t="s">
        <v>149</v>
      </c>
      <c r="D3825" s="84" t="s">
        <v>17488</v>
      </c>
      <c r="E3825" s="86">
        <v>1501.5</v>
      </c>
      <c r="F3825" s="85" t="s">
        <v>17669</v>
      </c>
    </row>
    <row r="3826" spans="1:6" ht="76.5" x14ac:dyDescent="0.2">
      <c r="A3826" s="86" t="s">
        <v>19139</v>
      </c>
      <c r="B3826" s="85" t="s">
        <v>19138</v>
      </c>
      <c r="C3826" s="87" t="s">
        <v>149</v>
      </c>
      <c r="D3826" s="84" t="s">
        <v>17488</v>
      </c>
      <c r="E3826" s="86">
        <v>1452</v>
      </c>
      <c r="F3826" s="85" t="s">
        <v>17669</v>
      </c>
    </row>
    <row r="3827" spans="1:6" ht="38.25" x14ac:dyDescent="0.2">
      <c r="A3827" s="86" t="s">
        <v>17680</v>
      </c>
      <c r="B3827" s="85" t="s">
        <v>17679</v>
      </c>
      <c r="C3827" s="87" t="s">
        <v>151</v>
      </c>
      <c r="D3827" s="84" t="s">
        <v>17488</v>
      </c>
      <c r="E3827" s="86">
        <v>840</v>
      </c>
      <c r="F3827" s="85" t="s">
        <v>14567</v>
      </c>
    </row>
    <row r="3828" spans="1:6" ht="51" x14ac:dyDescent="0.2">
      <c r="A3828" s="86" t="s">
        <v>17682</v>
      </c>
      <c r="B3828" s="85" t="s">
        <v>17681</v>
      </c>
      <c r="C3828" s="87" t="s">
        <v>151</v>
      </c>
      <c r="D3828" s="84" t="s">
        <v>17488</v>
      </c>
      <c r="E3828" s="86">
        <v>140</v>
      </c>
      <c r="F3828" s="85" t="s">
        <v>15009</v>
      </c>
    </row>
    <row r="3829" spans="1:6" ht="38.25" x14ac:dyDescent="0.2">
      <c r="A3829" s="86" t="s">
        <v>17684</v>
      </c>
      <c r="B3829" s="85" t="s">
        <v>17683</v>
      </c>
      <c r="C3829" s="87" t="s">
        <v>151</v>
      </c>
      <c r="D3829" s="84" t="s">
        <v>17488</v>
      </c>
      <c r="E3829" s="86">
        <v>2217.6</v>
      </c>
      <c r="F3829" s="85" t="s">
        <v>14567</v>
      </c>
    </row>
    <row r="3830" spans="1:6" ht="38.25" x14ac:dyDescent="0.2">
      <c r="A3830" s="86" t="s">
        <v>17686</v>
      </c>
      <c r="B3830" s="85" t="s">
        <v>17685</v>
      </c>
      <c r="C3830" s="87" t="s">
        <v>151</v>
      </c>
      <c r="D3830" s="84" t="s">
        <v>17488</v>
      </c>
      <c r="E3830" s="86">
        <v>1000</v>
      </c>
      <c r="F3830" s="85" t="s">
        <v>14527</v>
      </c>
    </row>
    <row r="3831" spans="1:6" ht="38.25" x14ac:dyDescent="0.2">
      <c r="A3831" s="86" t="s">
        <v>17688</v>
      </c>
      <c r="B3831" s="85" t="s">
        <v>17687</v>
      </c>
      <c r="C3831" s="87" t="s">
        <v>151</v>
      </c>
      <c r="D3831" s="84" t="s">
        <v>17488</v>
      </c>
      <c r="E3831" s="86">
        <v>167</v>
      </c>
      <c r="F3831" s="85" t="s">
        <v>15016</v>
      </c>
    </row>
    <row r="3832" spans="1:6" ht="38.25" x14ac:dyDescent="0.2">
      <c r="A3832" s="86" t="s">
        <v>17690</v>
      </c>
      <c r="B3832" s="85" t="s">
        <v>17689</v>
      </c>
      <c r="C3832" s="87" t="s">
        <v>151</v>
      </c>
      <c r="D3832" s="84" t="s">
        <v>17488</v>
      </c>
      <c r="E3832" s="86">
        <v>2640</v>
      </c>
      <c r="F3832" s="85" t="s">
        <v>14527</v>
      </c>
    </row>
    <row r="3833" spans="1:6" ht="102" x14ac:dyDescent="0.2">
      <c r="A3833" s="86" t="s">
        <v>19141</v>
      </c>
      <c r="B3833" s="85" t="s">
        <v>19140</v>
      </c>
      <c r="C3833" s="87" t="s">
        <v>149</v>
      </c>
      <c r="D3833" s="84" t="s">
        <v>17488</v>
      </c>
      <c r="E3833" s="86">
        <v>9900</v>
      </c>
      <c r="F3833" s="85" t="s">
        <v>17692</v>
      </c>
    </row>
    <row r="3834" spans="1:6" ht="38.25" x14ac:dyDescent="0.2">
      <c r="A3834" s="86" t="s">
        <v>17695</v>
      </c>
      <c r="B3834" s="85" t="s">
        <v>17694</v>
      </c>
      <c r="C3834" s="87" t="s">
        <v>151</v>
      </c>
      <c r="D3834" s="84" t="s">
        <v>17488</v>
      </c>
      <c r="E3834" s="86">
        <v>5040</v>
      </c>
      <c r="F3834" s="85" t="s">
        <v>14567</v>
      </c>
    </row>
    <row r="3835" spans="1:6" ht="51" x14ac:dyDescent="0.2">
      <c r="A3835" s="86" t="s">
        <v>18657</v>
      </c>
      <c r="B3835" s="85" t="s">
        <v>18656</v>
      </c>
      <c r="C3835" s="87" t="s">
        <v>151</v>
      </c>
      <c r="D3835" s="84" t="s">
        <v>17488</v>
      </c>
      <c r="E3835" s="86">
        <v>840</v>
      </c>
      <c r="F3835" s="85" t="s">
        <v>15009</v>
      </c>
    </row>
    <row r="3836" spans="1:6" ht="38.25" x14ac:dyDescent="0.2">
      <c r="A3836" s="86" t="s">
        <v>17697</v>
      </c>
      <c r="B3836" s="85" t="s">
        <v>17696</v>
      </c>
      <c r="C3836" s="87" t="s">
        <v>151</v>
      </c>
      <c r="D3836" s="84" t="s">
        <v>17488</v>
      </c>
      <c r="E3836" s="86">
        <v>13305.6</v>
      </c>
      <c r="F3836" s="85" t="s">
        <v>14567</v>
      </c>
    </row>
    <row r="3837" spans="1:6" ht="38.25" x14ac:dyDescent="0.2">
      <c r="A3837" s="86" t="s">
        <v>17699</v>
      </c>
      <c r="B3837" s="85" t="s">
        <v>17698</v>
      </c>
      <c r="C3837" s="87" t="s">
        <v>151</v>
      </c>
      <c r="D3837" s="84" t="s">
        <v>17488</v>
      </c>
      <c r="E3837" s="86">
        <v>10000</v>
      </c>
      <c r="F3837" s="85" t="s">
        <v>14527</v>
      </c>
    </row>
    <row r="3838" spans="1:6" ht="38.25" x14ac:dyDescent="0.2">
      <c r="A3838" s="86" t="s">
        <v>18659</v>
      </c>
      <c r="B3838" s="85" t="s">
        <v>18658</v>
      </c>
      <c r="C3838" s="87" t="s">
        <v>151</v>
      </c>
      <c r="D3838" s="84" t="s">
        <v>17488</v>
      </c>
      <c r="E3838" s="86">
        <v>1667</v>
      </c>
      <c r="F3838" s="85" t="s">
        <v>15016</v>
      </c>
    </row>
    <row r="3839" spans="1:6" ht="38.25" x14ac:dyDescent="0.2">
      <c r="A3839" s="86" t="s">
        <v>17701</v>
      </c>
      <c r="B3839" s="85" t="s">
        <v>17700</v>
      </c>
      <c r="C3839" s="87" t="s">
        <v>151</v>
      </c>
      <c r="D3839" s="84" t="s">
        <v>17488</v>
      </c>
      <c r="E3839" s="86">
        <v>26400</v>
      </c>
      <c r="F3839" s="85" t="s">
        <v>14527</v>
      </c>
    </row>
    <row r="3840" spans="1:6" ht="76.5" x14ac:dyDescent="0.2">
      <c r="A3840" s="86" t="s">
        <v>19143</v>
      </c>
      <c r="B3840" s="85" t="s">
        <v>19142</v>
      </c>
      <c r="C3840" s="87" t="s">
        <v>149</v>
      </c>
      <c r="D3840" s="84" t="s">
        <v>17488</v>
      </c>
      <c r="E3840" s="86">
        <v>16500</v>
      </c>
      <c r="F3840" s="85" t="s">
        <v>17703</v>
      </c>
    </row>
    <row r="3841" spans="1:6" ht="76.5" x14ac:dyDescent="0.2">
      <c r="A3841" s="86" t="s">
        <v>19145</v>
      </c>
      <c r="B3841" s="85" t="s">
        <v>19144</v>
      </c>
      <c r="C3841" s="87" t="s">
        <v>149</v>
      </c>
      <c r="D3841" s="84" t="s">
        <v>17488</v>
      </c>
      <c r="E3841" s="86">
        <v>15840</v>
      </c>
      <c r="F3841" s="85" t="s">
        <v>17703</v>
      </c>
    </row>
    <row r="3842" spans="1:6" ht="76.5" x14ac:dyDescent="0.2">
      <c r="A3842" s="86" t="s">
        <v>19147</v>
      </c>
      <c r="B3842" s="85" t="s">
        <v>19146</v>
      </c>
      <c r="C3842" s="87" t="s">
        <v>149</v>
      </c>
      <c r="D3842" s="84" t="s">
        <v>17488</v>
      </c>
      <c r="E3842" s="86">
        <v>15510</v>
      </c>
      <c r="F3842" s="85" t="s">
        <v>17703</v>
      </c>
    </row>
    <row r="3843" spans="1:6" ht="76.5" x14ac:dyDescent="0.2">
      <c r="A3843" s="86" t="s">
        <v>19149</v>
      </c>
      <c r="B3843" s="85" t="s">
        <v>19148</v>
      </c>
      <c r="C3843" s="87" t="s">
        <v>149</v>
      </c>
      <c r="D3843" s="84" t="s">
        <v>17488</v>
      </c>
      <c r="E3843" s="86">
        <v>15015</v>
      </c>
      <c r="F3843" s="85" t="s">
        <v>17703</v>
      </c>
    </row>
    <row r="3844" spans="1:6" ht="76.5" x14ac:dyDescent="0.2">
      <c r="A3844" s="86" t="s">
        <v>19151</v>
      </c>
      <c r="B3844" s="85" t="s">
        <v>19150</v>
      </c>
      <c r="C3844" s="87" t="s">
        <v>149</v>
      </c>
      <c r="D3844" s="84" t="s">
        <v>17488</v>
      </c>
      <c r="E3844" s="86">
        <v>14520</v>
      </c>
      <c r="F3844" s="85" t="s">
        <v>17703</v>
      </c>
    </row>
    <row r="3845" spans="1:6" ht="38.25" x14ac:dyDescent="0.2">
      <c r="A3845" s="86" t="s">
        <v>17714</v>
      </c>
      <c r="B3845" s="85" t="s">
        <v>17713</v>
      </c>
      <c r="C3845" s="87" t="s">
        <v>151</v>
      </c>
      <c r="D3845" s="84" t="s">
        <v>17488</v>
      </c>
      <c r="E3845" s="86">
        <v>8400</v>
      </c>
      <c r="F3845" s="85" t="s">
        <v>14567</v>
      </c>
    </row>
    <row r="3846" spans="1:6" ht="51" x14ac:dyDescent="0.2">
      <c r="A3846" s="86" t="s">
        <v>17716</v>
      </c>
      <c r="B3846" s="85" t="s">
        <v>17715</v>
      </c>
      <c r="C3846" s="87" t="s">
        <v>151</v>
      </c>
      <c r="D3846" s="84" t="s">
        <v>17488</v>
      </c>
      <c r="E3846" s="86">
        <v>1400</v>
      </c>
      <c r="F3846" s="85" t="s">
        <v>15009</v>
      </c>
    </row>
    <row r="3847" spans="1:6" ht="38.25" x14ac:dyDescent="0.2">
      <c r="A3847" s="86" t="s">
        <v>17718</v>
      </c>
      <c r="B3847" s="85" t="s">
        <v>17717</v>
      </c>
      <c r="C3847" s="87" t="s">
        <v>151</v>
      </c>
      <c r="D3847" s="84" t="s">
        <v>17488</v>
      </c>
      <c r="E3847" s="86">
        <v>22176</v>
      </c>
      <c r="F3847" s="85" t="s">
        <v>14567</v>
      </c>
    </row>
    <row r="3848" spans="1:6" ht="38.25" x14ac:dyDescent="0.2">
      <c r="A3848" s="86" t="s">
        <v>17720</v>
      </c>
      <c r="B3848" s="85" t="s">
        <v>17719</v>
      </c>
      <c r="C3848" s="87" t="s">
        <v>151</v>
      </c>
      <c r="D3848" s="84" t="s">
        <v>17488</v>
      </c>
      <c r="E3848" s="86">
        <v>10000</v>
      </c>
      <c r="F3848" s="85" t="s">
        <v>14527</v>
      </c>
    </row>
    <row r="3849" spans="1:6" ht="38.25" x14ac:dyDescent="0.2">
      <c r="A3849" s="86" t="s">
        <v>17722</v>
      </c>
      <c r="B3849" s="85" t="s">
        <v>17721</v>
      </c>
      <c r="C3849" s="87" t="s">
        <v>151</v>
      </c>
      <c r="D3849" s="84" t="s">
        <v>17488</v>
      </c>
      <c r="E3849" s="86">
        <v>1667</v>
      </c>
      <c r="F3849" s="85" t="s">
        <v>15016</v>
      </c>
    </row>
    <row r="3850" spans="1:6" ht="38.25" x14ac:dyDescent="0.2">
      <c r="A3850" s="86" t="s">
        <v>17724</v>
      </c>
      <c r="B3850" s="85" t="s">
        <v>17723</v>
      </c>
      <c r="C3850" s="87" t="s">
        <v>151</v>
      </c>
      <c r="D3850" s="84" t="s">
        <v>17488</v>
      </c>
      <c r="E3850" s="86">
        <v>26400</v>
      </c>
      <c r="F3850" s="85" t="s">
        <v>14527</v>
      </c>
    </row>
    <row r="3851" spans="1:6" ht="102" x14ac:dyDescent="0.2">
      <c r="A3851" s="86" t="s">
        <v>19154</v>
      </c>
      <c r="B3851" s="85" t="s">
        <v>19152</v>
      </c>
      <c r="C3851" s="87" t="s">
        <v>149</v>
      </c>
      <c r="D3851" s="84" t="s">
        <v>17488</v>
      </c>
      <c r="E3851" s="86">
        <v>24750</v>
      </c>
      <c r="F3851" s="85" t="s">
        <v>19153</v>
      </c>
    </row>
    <row r="3852" spans="1:6" ht="38.25" x14ac:dyDescent="0.2">
      <c r="A3852" s="86" t="s">
        <v>17726</v>
      </c>
      <c r="B3852" s="85" t="s">
        <v>17725</v>
      </c>
      <c r="C3852" s="87" t="s">
        <v>151</v>
      </c>
      <c r="D3852" s="84" t="s">
        <v>17488</v>
      </c>
      <c r="E3852" s="86">
        <v>12600</v>
      </c>
      <c r="F3852" s="85" t="s">
        <v>14567</v>
      </c>
    </row>
    <row r="3853" spans="1:6" ht="51" x14ac:dyDescent="0.2">
      <c r="A3853" s="86" t="s">
        <v>19156</v>
      </c>
      <c r="B3853" s="85" t="s">
        <v>19155</v>
      </c>
      <c r="C3853" s="87" t="s">
        <v>151</v>
      </c>
      <c r="D3853" s="84" t="s">
        <v>17488</v>
      </c>
      <c r="E3853" s="86">
        <v>2100</v>
      </c>
      <c r="F3853" s="85" t="s">
        <v>15009</v>
      </c>
    </row>
    <row r="3854" spans="1:6" ht="38.25" x14ac:dyDescent="0.2">
      <c r="A3854" s="86" t="s">
        <v>17728</v>
      </c>
      <c r="B3854" s="85" t="s">
        <v>17727</v>
      </c>
      <c r="C3854" s="87" t="s">
        <v>151</v>
      </c>
      <c r="D3854" s="84" t="s">
        <v>17488</v>
      </c>
      <c r="E3854" s="86">
        <v>33264</v>
      </c>
      <c r="F3854" s="85" t="s">
        <v>14567</v>
      </c>
    </row>
    <row r="3855" spans="1:6" ht="38.25" x14ac:dyDescent="0.2">
      <c r="A3855" s="86" t="s">
        <v>17730</v>
      </c>
      <c r="B3855" s="85" t="s">
        <v>17729</v>
      </c>
      <c r="C3855" s="87" t="s">
        <v>151</v>
      </c>
      <c r="D3855" s="84" t="s">
        <v>17488</v>
      </c>
      <c r="E3855" s="86">
        <v>25000</v>
      </c>
      <c r="F3855" s="85" t="s">
        <v>14527</v>
      </c>
    </row>
    <row r="3856" spans="1:6" ht="38.25" x14ac:dyDescent="0.2">
      <c r="A3856" s="86" t="s">
        <v>19158</v>
      </c>
      <c r="B3856" s="85" t="s">
        <v>19157</v>
      </c>
      <c r="C3856" s="87" t="s">
        <v>151</v>
      </c>
      <c r="D3856" s="84" t="s">
        <v>17488</v>
      </c>
      <c r="E3856" s="86">
        <v>4167</v>
      </c>
      <c r="F3856" s="85" t="s">
        <v>15016</v>
      </c>
    </row>
    <row r="3857" spans="1:6" ht="38.25" x14ac:dyDescent="0.2">
      <c r="A3857" s="86" t="s">
        <v>17732</v>
      </c>
      <c r="B3857" s="85" t="s">
        <v>17731</v>
      </c>
      <c r="C3857" s="87" t="s">
        <v>151</v>
      </c>
      <c r="D3857" s="84" t="s">
        <v>17488</v>
      </c>
      <c r="E3857" s="86">
        <v>66000</v>
      </c>
      <c r="F3857" s="85" t="s">
        <v>14527</v>
      </c>
    </row>
    <row r="3858" spans="1:6" ht="76.5" x14ac:dyDescent="0.2">
      <c r="A3858" s="86" t="s">
        <v>19161</v>
      </c>
      <c r="B3858" s="85" t="s">
        <v>19159</v>
      </c>
      <c r="C3858" s="87" t="s">
        <v>149</v>
      </c>
      <c r="D3858" s="84" t="s">
        <v>17488</v>
      </c>
      <c r="E3858" s="86">
        <v>41250</v>
      </c>
      <c r="F3858" s="85" t="s">
        <v>19160</v>
      </c>
    </row>
    <row r="3859" spans="1:6" ht="76.5" x14ac:dyDescent="0.2">
      <c r="A3859" s="86" t="s">
        <v>19163</v>
      </c>
      <c r="B3859" s="85" t="s">
        <v>19162</v>
      </c>
      <c r="C3859" s="87" t="s">
        <v>149</v>
      </c>
      <c r="D3859" s="84" t="s">
        <v>17488</v>
      </c>
      <c r="E3859" s="86">
        <v>39600</v>
      </c>
      <c r="F3859" s="85" t="s">
        <v>19160</v>
      </c>
    </row>
    <row r="3860" spans="1:6" ht="76.5" x14ac:dyDescent="0.2">
      <c r="A3860" s="86" t="s">
        <v>19165</v>
      </c>
      <c r="B3860" s="85" t="s">
        <v>19164</v>
      </c>
      <c r="C3860" s="87" t="s">
        <v>149</v>
      </c>
      <c r="D3860" s="84" t="s">
        <v>17488</v>
      </c>
      <c r="E3860" s="86">
        <v>38775</v>
      </c>
      <c r="F3860" s="85" t="s">
        <v>19160</v>
      </c>
    </row>
    <row r="3861" spans="1:6" ht="76.5" x14ac:dyDescent="0.2">
      <c r="A3861" s="86" t="s">
        <v>19167</v>
      </c>
      <c r="B3861" s="85" t="s">
        <v>19166</v>
      </c>
      <c r="C3861" s="87" t="s">
        <v>149</v>
      </c>
      <c r="D3861" s="84" t="s">
        <v>17488</v>
      </c>
      <c r="E3861" s="86">
        <v>37537.5</v>
      </c>
      <c r="F3861" s="85" t="s">
        <v>19160</v>
      </c>
    </row>
    <row r="3862" spans="1:6" ht="76.5" x14ac:dyDescent="0.2">
      <c r="A3862" s="86" t="s">
        <v>19169</v>
      </c>
      <c r="B3862" s="85" t="s">
        <v>19168</v>
      </c>
      <c r="C3862" s="87" t="s">
        <v>149</v>
      </c>
      <c r="D3862" s="84" t="s">
        <v>17488</v>
      </c>
      <c r="E3862" s="86">
        <v>36300</v>
      </c>
      <c r="F3862" s="85" t="s">
        <v>19160</v>
      </c>
    </row>
    <row r="3863" spans="1:6" ht="38.25" x14ac:dyDescent="0.2">
      <c r="A3863" s="86" t="s">
        <v>17734</v>
      </c>
      <c r="B3863" s="85" t="s">
        <v>17733</v>
      </c>
      <c r="C3863" s="87" t="s">
        <v>151</v>
      </c>
      <c r="D3863" s="84" t="s">
        <v>17488</v>
      </c>
      <c r="E3863" s="86">
        <v>21000</v>
      </c>
      <c r="F3863" s="85" t="s">
        <v>14567</v>
      </c>
    </row>
    <row r="3864" spans="1:6" ht="51" x14ac:dyDescent="0.2">
      <c r="A3864" s="86" t="s">
        <v>19171</v>
      </c>
      <c r="B3864" s="85" t="s">
        <v>19170</v>
      </c>
      <c r="C3864" s="87" t="s">
        <v>151</v>
      </c>
      <c r="D3864" s="84" t="s">
        <v>17488</v>
      </c>
      <c r="E3864" s="86">
        <v>3500</v>
      </c>
      <c r="F3864" s="85" t="s">
        <v>15009</v>
      </c>
    </row>
    <row r="3865" spans="1:6" ht="38.25" x14ac:dyDescent="0.2">
      <c r="A3865" s="86" t="s">
        <v>17736</v>
      </c>
      <c r="B3865" s="85" t="s">
        <v>17735</v>
      </c>
      <c r="C3865" s="87" t="s">
        <v>151</v>
      </c>
      <c r="D3865" s="84" t="s">
        <v>17488</v>
      </c>
      <c r="E3865" s="86">
        <v>55440</v>
      </c>
      <c r="F3865" s="85" t="s">
        <v>14567</v>
      </c>
    </row>
    <row r="3866" spans="1:6" ht="38.25" x14ac:dyDescent="0.2">
      <c r="A3866" s="86" t="s">
        <v>17738</v>
      </c>
      <c r="B3866" s="85" t="s">
        <v>17737</v>
      </c>
      <c r="C3866" s="87" t="s">
        <v>151</v>
      </c>
      <c r="D3866" s="84" t="s">
        <v>17488</v>
      </c>
      <c r="E3866" s="86">
        <v>25000</v>
      </c>
      <c r="F3866" s="85" t="s">
        <v>14527</v>
      </c>
    </row>
    <row r="3867" spans="1:6" ht="38.25" x14ac:dyDescent="0.2">
      <c r="A3867" s="86" t="s">
        <v>19173</v>
      </c>
      <c r="B3867" s="85" t="s">
        <v>19172</v>
      </c>
      <c r="C3867" s="87" t="s">
        <v>151</v>
      </c>
      <c r="D3867" s="84" t="s">
        <v>17488</v>
      </c>
      <c r="E3867" s="86">
        <v>4167</v>
      </c>
      <c r="F3867" s="85" t="s">
        <v>15016</v>
      </c>
    </row>
    <row r="3868" spans="1:6" ht="38.25" x14ac:dyDescent="0.2">
      <c r="A3868" s="86" t="s">
        <v>17740</v>
      </c>
      <c r="B3868" s="85" t="s">
        <v>17739</v>
      </c>
      <c r="C3868" s="87" t="s">
        <v>151</v>
      </c>
      <c r="D3868" s="84" t="s">
        <v>17488</v>
      </c>
      <c r="E3868" s="86">
        <v>66000</v>
      </c>
      <c r="F3868" s="85" t="s">
        <v>14527</v>
      </c>
    </row>
    <row r="3869" spans="1:6" ht="102" x14ac:dyDescent="0.2">
      <c r="A3869" s="86" t="s">
        <v>19176</v>
      </c>
      <c r="B3869" s="85" t="s">
        <v>19174</v>
      </c>
      <c r="C3869" s="87" t="s">
        <v>149</v>
      </c>
      <c r="D3869" s="84" t="s">
        <v>17488</v>
      </c>
      <c r="E3869" s="86">
        <v>49500</v>
      </c>
      <c r="F3869" s="85" t="s">
        <v>19175</v>
      </c>
    </row>
    <row r="3870" spans="1:6" ht="38.25" x14ac:dyDescent="0.2">
      <c r="A3870" s="86" t="s">
        <v>17742</v>
      </c>
      <c r="B3870" s="85" t="s">
        <v>17741</v>
      </c>
      <c r="C3870" s="87" t="s">
        <v>151</v>
      </c>
      <c r="D3870" s="84" t="s">
        <v>17488</v>
      </c>
      <c r="E3870" s="86">
        <v>25200</v>
      </c>
      <c r="F3870" s="85" t="s">
        <v>14567</v>
      </c>
    </row>
    <row r="3871" spans="1:6" ht="51" x14ac:dyDescent="0.2">
      <c r="A3871" s="86" t="s">
        <v>19178</v>
      </c>
      <c r="B3871" s="85" t="s">
        <v>19177</v>
      </c>
      <c r="C3871" s="87" t="s">
        <v>151</v>
      </c>
      <c r="D3871" s="84" t="s">
        <v>17488</v>
      </c>
      <c r="E3871" s="86">
        <v>4200</v>
      </c>
      <c r="F3871" s="85" t="s">
        <v>15009</v>
      </c>
    </row>
    <row r="3872" spans="1:6" ht="38.25" x14ac:dyDescent="0.2">
      <c r="A3872" s="86" t="s">
        <v>17744</v>
      </c>
      <c r="B3872" s="85" t="s">
        <v>17743</v>
      </c>
      <c r="C3872" s="87" t="s">
        <v>151</v>
      </c>
      <c r="D3872" s="84" t="s">
        <v>17488</v>
      </c>
      <c r="E3872" s="86">
        <v>66528</v>
      </c>
      <c r="F3872" s="85" t="s">
        <v>14567</v>
      </c>
    </row>
    <row r="3873" spans="1:6" ht="38.25" x14ac:dyDescent="0.2">
      <c r="A3873" s="86" t="s">
        <v>17746</v>
      </c>
      <c r="B3873" s="85" t="s">
        <v>17745</v>
      </c>
      <c r="C3873" s="87" t="s">
        <v>151</v>
      </c>
      <c r="D3873" s="84" t="s">
        <v>17488</v>
      </c>
      <c r="E3873" s="86">
        <v>50000</v>
      </c>
      <c r="F3873" s="85" t="s">
        <v>14527</v>
      </c>
    </row>
    <row r="3874" spans="1:6" ht="38.25" x14ac:dyDescent="0.2">
      <c r="A3874" s="86" t="s">
        <v>19180</v>
      </c>
      <c r="B3874" s="85" t="s">
        <v>19179</v>
      </c>
      <c r="C3874" s="87" t="s">
        <v>151</v>
      </c>
      <c r="D3874" s="84" t="s">
        <v>17488</v>
      </c>
      <c r="E3874" s="86">
        <v>8333</v>
      </c>
      <c r="F3874" s="85" t="s">
        <v>15016</v>
      </c>
    </row>
    <row r="3875" spans="1:6" ht="38.25" x14ac:dyDescent="0.2">
      <c r="A3875" s="86" t="s">
        <v>17748</v>
      </c>
      <c r="B3875" s="85" t="s">
        <v>17747</v>
      </c>
      <c r="C3875" s="87" t="s">
        <v>151</v>
      </c>
      <c r="D3875" s="84" t="s">
        <v>17488</v>
      </c>
      <c r="E3875" s="86">
        <v>132000</v>
      </c>
      <c r="F3875" s="85" t="s">
        <v>14527</v>
      </c>
    </row>
    <row r="3876" spans="1:6" ht="76.5" x14ac:dyDescent="0.2">
      <c r="A3876" s="86" t="s">
        <v>19183</v>
      </c>
      <c r="B3876" s="85" t="s">
        <v>19181</v>
      </c>
      <c r="C3876" s="87" t="s">
        <v>149</v>
      </c>
      <c r="D3876" s="84" t="s">
        <v>17488</v>
      </c>
      <c r="E3876" s="86">
        <v>82500</v>
      </c>
      <c r="F3876" s="85" t="s">
        <v>19182</v>
      </c>
    </row>
    <row r="3877" spans="1:6" ht="76.5" x14ac:dyDescent="0.2">
      <c r="A3877" s="86" t="s">
        <v>19185</v>
      </c>
      <c r="B3877" s="85" t="s">
        <v>19184</v>
      </c>
      <c r="C3877" s="87" t="s">
        <v>149</v>
      </c>
      <c r="D3877" s="84" t="s">
        <v>17488</v>
      </c>
      <c r="E3877" s="86">
        <v>79200</v>
      </c>
      <c r="F3877" s="85" t="s">
        <v>19182</v>
      </c>
    </row>
    <row r="3878" spans="1:6" ht="76.5" x14ac:dyDescent="0.2">
      <c r="A3878" s="86" t="s">
        <v>19187</v>
      </c>
      <c r="B3878" s="85" t="s">
        <v>19186</v>
      </c>
      <c r="C3878" s="87" t="s">
        <v>149</v>
      </c>
      <c r="D3878" s="84" t="s">
        <v>17488</v>
      </c>
      <c r="E3878" s="86">
        <v>77550</v>
      </c>
      <c r="F3878" s="85" t="s">
        <v>19182</v>
      </c>
    </row>
    <row r="3879" spans="1:6" ht="76.5" x14ac:dyDescent="0.2">
      <c r="A3879" s="86" t="s">
        <v>19189</v>
      </c>
      <c r="B3879" s="85" t="s">
        <v>19188</v>
      </c>
      <c r="C3879" s="87" t="s">
        <v>149</v>
      </c>
      <c r="D3879" s="84" t="s">
        <v>17488</v>
      </c>
      <c r="E3879" s="86">
        <v>75075</v>
      </c>
      <c r="F3879" s="85" t="s">
        <v>19182</v>
      </c>
    </row>
    <row r="3880" spans="1:6" ht="76.5" x14ac:dyDescent="0.2">
      <c r="A3880" s="86" t="s">
        <v>19191</v>
      </c>
      <c r="B3880" s="85" t="s">
        <v>19190</v>
      </c>
      <c r="C3880" s="87" t="s">
        <v>149</v>
      </c>
      <c r="D3880" s="84" t="s">
        <v>17488</v>
      </c>
      <c r="E3880" s="86">
        <v>72600</v>
      </c>
      <c r="F3880" s="85" t="s">
        <v>19182</v>
      </c>
    </row>
    <row r="3881" spans="1:6" ht="38.25" x14ac:dyDescent="0.2">
      <c r="A3881" s="86" t="s">
        <v>17750</v>
      </c>
      <c r="B3881" s="85" t="s">
        <v>17749</v>
      </c>
      <c r="C3881" s="87" t="s">
        <v>151</v>
      </c>
      <c r="D3881" s="84" t="s">
        <v>17488</v>
      </c>
      <c r="E3881" s="86">
        <v>42000</v>
      </c>
      <c r="F3881" s="85" t="s">
        <v>14567</v>
      </c>
    </row>
    <row r="3882" spans="1:6" ht="51" x14ac:dyDescent="0.2">
      <c r="A3882" s="86" t="s">
        <v>19193</v>
      </c>
      <c r="B3882" s="85" t="s">
        <v>19192</v>
      </c>
      <c r="C3882" s="87" t="s">
        <v>151</v>
      </c>
      <c r="D3882" s="84" t="s">
        <v>17488</v>
      </c>
      <c r="E3882" s="86">
        <v>7000</v>
      </c>
      <c r="F3882" s="85" t="s">
        <v>15009</v>
      </c>
    </row>
    <row r="3883" spans="1:6" ht="38.25" x14ac:dyDescent="0.2">
      <c r="A3883" s="86" t="s">
        <v>17752</v>
      </c>
      <c r="B3883" s="85" t="s">
        <v>17751</v>
      </c>
      <c r="C3883" s="87" t="s">
        <v>151</v>
      </c>
      <c r="D3883" s="84" t="s">
        <v>17488</v>
      </c>
      <c r="E3883" s="86">
        <v>110880</v>
      </c>
      <c r="F3883" s="85" t="s">
        <v>14567</v>
      </c>
    </row>
    <row r="3884" spans="1:6" ht="38.25" x14ac:dyDescent="0.2">
      <c r="A3884" s="86" t="s">
        <v>17754</v>
      </c>
      <c r="B3884" s="85" t="s">
        <v>17753</v>
      </c>
      <c r="C3884" s="87" t="s">
        <v>151</v>
      </c>
      <c r="D3884" s="84" t="s">
        <v>17488</v>
      </c>
      <c r="E3884" s="86">
        <v>50000</v>
      </c>
      <c r="F3884" s="85" t="s">
        <v>14527</v>
      </c>
    </row>
    <row r="3885" spans="1:6" ht="38.25" x14ac:dyDescent="0.2">
      <c r="A3885" s="86" t="s">
        <v>19195</v>
      </c>
      <c r="B3885" s="85" t="s">
        <v>19194</v>
      </c>
      <c r="C3885" s="87" t="s">
        <v>151</v>
      </c>
      <c r="D3885" s="84" t="s">
        <v>17488</v>
      </c>
      <c r="E3885" s="86">
        <v>8333</v>
      </c>
      <c r="F3885" s="85" t="s">
        <v>15016</v>
      </c>
    </row>
    <row r="3886" spans="1:6" ht="38.25" x14ac:dyDescent="0.2">
      <c r="A3886" s="86" t="s">
        <v>17756</v>
      </c>
      <c r="B3886" s="85" t="s">
        <v>17755</v>
      </c>
      <c r="C3886" s="87" t="s">
        <v>151</v>
      </c>
      <c r="D3886" s="84" t="s">
        <v>17488</v>
      </c>
      <c r="E3886" s="86">
        <v>132000</v>
      </c>
      <c r="F3886" s="85" t="s">
        <v>14527</v>
      </c>
    </row>
    <row r="3887" spans="1:6" ht="102" x14ac:dyDescent="0.2">
      <c r="A3887" s="86" t="s">
        <v>19198</v>
      </c>
      <c r="B3887" s="85" t="s">
        <v>19196</v>
      </c>
      <c r="C3887" s="87" t="s">
        <v>149</v>
      </c>
      <c r="D3887" s="84" t="s">
        <v>17488</v>
      </c>
      <c r="E3887" s="86">
        <v>82500</v>
      </c>
      <c r="F3887" s="85" t="s">
        <v>19197</v>
      </c>
    </row>
    <row r="3888" spans="1:6" ht="38.25" x14ac:dyDescent="0.2">
      <c r="A3888" s="86" t="s">
        <v>17864</v>
      </c>
      <c r="B3888" s="85" t="s">
        <v>17863</v>
      </c>
      <c r="C3888" s="87" t="s">
        <v>151</v>
      </c>
      <c r="D3888" s="84" t="s">
        <v>17488</v>
      </c>
      <c r="E3888" s="86">
        <v>31500</v>
      </c>
      <c r="F3888" s="85" t="s">
        <v>14567</v>
      </c>
    </row>
    <row r="3889" spans="1:6" ht="51" x14ac:dyDescent="0.2">
      <c r="A3889" s="86" t="s">
        <v>19200</v>
      </c>
      <c r="B3889" s="85" t="s">
        <v>19199</v>
      </c>
      <c r="C3889" s="87" t="s">
        <v>151</v>
      </c>
      <c r="D3889" s="84" t="s">
        <v>17488</v>
      </c>
      <c r="E3889" s="86">
        <v>5250</v>
      </c>
      <c r="F3889" s="85" t="s">
        <v>15009</v>
      </c>
    </row>
    <row r="3890" spans="1:6" ht="38.25" x14ac:dyDescent="0.2">
      <c r="A3890" s="86" t="s">
        <v>17866</v>
      </c>
      <c r="B3890" s="85" t="s">
        <v>17865</v>
      </c>
      <c r="C3890" s="87" t="s">
        <v>151</v>
      </c>
      <c r="D3890" s="84" t="s">
        <v>17488</v>
      </c>
      <c r="E3890" s="86">
        <v>83160</v>
      </c>
      <c r="F3890" s="85" t="s">
        <v>14567</v>
      </c>
    </row>
    <row r="3891" spans="1:6" ht="38.25" x14ac:dyDescent="0.2">
      <c r="A3891" s="86" t="s">
        <v>17868</v>
      </c>
      <c r="B3891" s="85" t="s">
        <v>17867</v>
      </c>
      <c r="C3891" s="87" t="s">
        <v>151</v>
      </c>
      <c r="D3891" s="84" t="s">
        <v>17488</v>
      </c>
      <c r="E3891" s="86">
        <v>62500</v>
      </c>
      <c r="F3891" s="85" t="s">
        <v>14527</v>
      </c>
    </row>
    <row r="3892" spans="1:6" ht="38.25" x14ac:dyDescent="0.2">
      <c r="A3892" s="86" t="s">
        <v>19202</v>
      </c>
      <c r="B3892" s="85" t="s">
        <v>19201</v>
      </c>
      <c r="C3892" s="87" t="s">
        <v>151</v>
      </c>
      <c r="D3892" s="84" t="s">
        <v>17488</v>
      </c>
      <c r="E3892" s="86">
        <v>10417</v>
      </c>
      <c r="F3892" s="85" t="s">
        <v>15016</v>
      </c>
    </row>
    <row r="3893" spans="1:6" ht="38.25" x14ac:dyDescent="0.2">
      <c r="A3893" s="86" t="s">
        <v>17870</v>
      </c>
      <c r="B3893" s="85" t="s">
        <v>17869</v>
      </c>
      <c r="C3893" s="87" t="s">
        <v>151</v>
      </c>
      <c r="D3893" s="84" t="s">
        <v>17488</v>
      </c>
      <c r="E3893" s="86">
        <v>165000</v>
      </c>
      <c r="F3893" s="85" t="s">
        <v>14527</v>
      </c>
    </row>
    <row r="3894" spans="1:6" ht="76.5" x14ac:dyDescent="0.2">
      <c r="A3894" s="86" t="s">
        <v>19205</v>
      </c>
      <c r="B3894" s="85" t="s">
        <v>19203</v>
      </c>
      <c r="C3894" s="87" t="s">
        <v>149</v>
      </c>
      <c r="D3894" s="84" t="s">
        <v>17488</v>
      </c>
      <c r="E3894" s="86">
        <v>137500</v>
      </c>
      <c r="F3894" s="85" t="s">
        <v>19204</v>
      </c>
    </row>
    <row r="3895" spans="1:6" ht="76.5" x14ac:dyDescent="0.2">
      <c r="A3895" s="86" t="s">
        <v>19207</v>
      </c>
      <c r="B3895" s="85" t="s">
        <v>19206</v>
      </c>
      <c r="C3895" s="87" t="s">
        <v>149</v>
      </c>
      <c r="D3895" s="84" t="s">
        <v>17488</v>
      </c>
      <c r="E3895" s="86">
        <v>132000</v>
      </c>
      <c r="F3895" s="85" t="s">
        <v>19204</v>
      </c>
    </row>
    <row r="3896" spans="1:6" ht="76.5" x14ac:dyDescent="0.2">
      <c r="A3896" s="86" t="s">
        <v>19209</v>
      </c>
      <c r="B3896" s="85" t="s">
        <v>19208</v>
      </c>
      <c r="C3896" s="87" t="s">
        <v>149</v>
      </c>
      <c r="D3896" s="84" t="s">
        <v>17488</v>
      </c>
      <c r="E3896" s="86">
        <v>129250</v>
      </c>
      <c r="F3896" s="85" t="s">
        <v>19204</v>
      </c>
    </row>
    <row r="3897" spans="1:6" ht="76.5" x14ac:dyDescent="0.2">
      <c r="A3897" s="86" t="s">
        <v>19211</v>
      </c>
      <c r="B3897" s="85" t="s">
        <v>19210</v>
      </c>
      <c r="C3897" s="87" t="s">
        <v>149</v>
      </c>
      <c r="D3897" s="84" t="s">
        <v>17488</v>
      </c>
      <c r="E3897" s="86">
        <v>125125</v>
      </c>
      <c r="F3897" s="85" t="s">
        <v>19204</v>
      </c>
    </row>
    <row r="3898" spans="1:6" ht="76.5" x14ac:dyDescent="0.2">
      <c r="A3898" s="86" t="s">
        <v>19213</v>
      </c>
      <c r="B3898" s="85" t="s">
        <v>19212</v>
      </c>
      <c r="C3898" s="87" t="s">
        <v>149</v>
      </c>
      <c r="D3898" s="84" t="s">
        <v>17488</v>
      </c>
      <c r="E3898" s="86">
        <v>121000</v>
      </c>
      <c r="F3898" s="85" t="s">
        <v>19204</v>
      </c>
    </row>
    <row r="3899" spans="1:6" ht="38.25" x14ac:dyDescent="0.2">
      <c r="A3899" s="86" t="s">
        <v>17872</v>
      </c>
      <c r="B3899" s="85" t="s">
        <v>17871</v>
      </c>
      <c r="C3899" s="87" t="s">
        <v>151</v>
      </c>
      <c r="D3899" s="84" t="s">
        <v>17488</v>
      </c>
      <c r="E3899" s="86">
        <v>52500</v>
      </c>
      <c r="F3899" s="85" t="s">
        <v>14567</v>
      </c>
    </row>
    <row r="3900" spans="1:6" ht="51" x14ac:dyDescent="0.2">
      <c r="A3900" s="86" t="s">
        <v>19215</v>
      </c>
      <c r="B3900" s="85" t="s">
        <v>19214</v>
      </c>
      <c r="C3900" s="87" t="s">
        <v>151</v>
      </c>
      <c r="D3900" s="84" t="s">
        <v>17488</v>
      </c>
      <c r="E3900" s="86">
        <v>8750</v>
      </c>
      <c r="F3900" s="85" t="s">
        <v>15009</v>
      </c>
    </row>
    <row r="3901" spans="1:6" ht="38.25" x14ac:dyDescent="0.2">
      <c r="A3901" s="86" t="s">
        <v>17874</v>
      </c>
      <c r="B3901" s="85" t="s">
        <v>17873</v>
      </c>
      <c r="C3901" s="87" t="s">
        <v>151</v>
      </c>
      <c r="D3901" s="84" t="s">
        <v>17488</v>
      </c>
      <c r="E3901" s="86">
        <v>138600</v>
      </c>
      <c r="F3901" s="85" t="s">
        <v>14567</v>
      </c>
    </row>
    <row r="3902" spans="1:6" ht="38.25" x14ac:dyDescent="0.2">
      <c r="A3902" s="86" t="s">
        <v>17876</v>
      </c>
      <c r="B3902" s="85" t="s">
        <v>17875</v>
      </c>
      <c r="C3902" s="87" t="s">
        <v>151</v>
      </c>
      <c r="D3902" s="84" t="s">
        <v>17488</v>
      </c>
      <c r="E3902" s="86">
        <v>62500</v>
      </c>
      <c r="F3902" s="85" t="s">
        <v>14527</v>
      </c>
    </row>
    <row r="3903" spans="1:6" ht="38.25" x14ac:dyDescent="0.2">
      <c r="A3903" s="86" t="s">
        <v>19217</v>
      </c>
      <c r="B3903" s="85" t="s">
        <v>19216</v>
      </c>
      <c r="C3903" s="87" t="s">
        <v>151</v>
      </c>
      <c r="D3903" s="84" t="s">
        <v>17488</v>
      </c>
      <c r="E3903" s="86">
        <v>10417</v>
      </c>
      <c r="F3903" s="85" t="s">
        <v>15016</v>
      </c>
    </row>
    <row r="3904" spans="1:6" ht="38.25" x14ac:dyDescent="0.2">
      <c r="A3904" s="86" t="s">
        <v>17878</v>
      </c>
      <c r="B3904" s="85" t="s">
        <v>17877</v>
      </c>
      <c r="C3904" s="87" t="s">
        <v>151</v>
      </c>
      <c r="D3904" s="84" t="s">
        <v>17488</v>
      </c>
      <c r="E3904" s="86">
        <v>165000</v>
      </c>
      <c r="F3904" s="85" t="s">
        <v>14527</v>
      </c>
    </row>
    <row r="3905" spans="1:6" ht="102" x14ac:dyDescent="0.2">
      <c r="A3905" s="86" t="s">
        <v>19220</v>
      </c>
      <c r="B3905" s="85" t="s">
        <v>19218</v>
      </c>
      <c r="C3905" s="87" t="s">
        <v>149</v>
      </c>
      <c r="D3905" s="84" t="s">
        <v>17488</v>
      </c>
      <c r="E3905" s="86">
        <v>1650</v>
      </c>
      <c r="F3905" s="85" t="s">
        <v>19219</v>
      </c>
    </row>
    <row r="3906" spans="1:6" ht="38.25" x14ac:dyDescent="0.2">
      <c r="A3906" s="86" t="s">
        <v>17880</v>
      </c>
      <c r="B3906" s="85" t="s">
        <v>17879</v>
      </c>
      <c r="C3906" s="87" t="s">
        <v>151</v>
      </c>
      <c r="D3906" s="84" t="s">
        <v>17488</v>
      </c>
      <c r="E3906" s="86">
        <v>630</v>
      </c>
      <c r="F3906" s="85" t="s">
        <v>14567</v>
      </c>
    </row>
    <row r="3907" spans="1:6" ht="51" x14ac:dyDescent="0.2">
      <c r="A3907" s="86" t="s">
        <v>19222</v>
      </c>
      <c r="B3907" s="85" t="s">
        <v>19221</v>
      </c>
      <c r="C3907" s="87" t="s">
        <v>151</v>
      </c>
      <c r="D3907" s="84" t="s">
        <v>17488</v>
      </c>
      <c r="E3907" s="86">
        <v>105</v>
      </c>
      <c r="F3907" s="85" t="s">
        <v>15009</v>
      </c>
    </row>
    <row r="3908" spans="1:6" ht="38.25" x14ac:dyDescent="0.2">
      <c r="A3908" s="86" t="s">
        <v>17882</v>
      </c>
      <c r="B3908" s="85" t="s">
        <v>17881</v>
      </c>
      <c r="C3908" s="87" t="s">
        <v>151</v>
      </c>
      <c r="D3908" s="84" t="s">
        <v>17488</v>
      </c>
      <c r="E3908" s="86">
        <v>1663.2</v>
      </c>
      <c r="F3908" s="85" t="s">
        <v>14567</v>
      </c>
    </row>
    <row r="3909" spans="1:6" ht="38.25" x14ac:dyDescent="0.2">
      <c r="A3909" s="86" t="s">
        <v>17884</v>
      </c>
      <c r="B3909" s="85" t="s">
        <v>17883</v>
      </c>
      <c r="C3909" s="87" t="s">
        <v>151</v>
      </c>
      <c r="D3909" s="84" t="s">
        <v>17488</v>
      </c>
      <c r="E3909" s="86">
        <v>1250</v>
      </c>
      <c r="F3909" s="85" t="s">
        <v>14527</v>
      </c>
    </row>
    <row r="3910" spans="1:6" ht="38.25" x14ac:dyDescent="0.2">
      <c r="A3910" s="86" t="s">
        <v>19224</v>
      </c>
      <c r="B3910" s="85" t="s">
        <v>19223</v>
      </c>
      <c r="C3910" s="87" t="s">
        <v>151</v>
      </c>
      <c r="D3910" s="84" t="s">
        <v>17488</v>
      </c>
      <c r="E3910" s="86">
        <v>208</v>
      </c>
      <c r="F3910" s="85" t="s">
        <v>15016</v>
      </c>
    </row>
    <row r="3911" spans="1:6" ht="38.25" x14ac:dyDescent="0.2">
      <c r="A3911" s="86" t="s">
        <v>17886</v>
      </c>
      <c r="B3911" s="85" t="s">
        <v>17885</v>
      </c>
      <c r="C3911" s="87" t="s">
        <v>151</v>
      </c>
      <c r="D3911" s="84" t="s">
        <v>17488</v>
      </c>
      <c r="E3911" s="86">
        <v>3300</v>
      </c>
      <c r="F3911" s="85" t="s">
        <v>14527</v>
      </c>
    </row>
    <row r="3912" spans="1:6" ht="76.5" x14ac:dyDescent="0.2">
      <c r="A3912" s="86" t="s">
        <v>19227</v>
      </c>
      <c r="B3912" s="85" t="s">
        <v>19225</v>
      </c>
      <c r="C3912" s="87" t="s">
        <v>149</v>
      </c>
      <c r="D3912" s="84" t="s">
        <v>17488</v>
      </c>
      <c r="E3912" s="86">
        <v>2750</v>
      </c>
      <c r="F3912" s="85" t="s">
        <v>19226</v>
      </c>
    </row>
    <row r="3913" spans="1:6" ht="76.5" x14ac:dyDescent="0.2">
      <c r="A3913" s="86" t="s">
        <v>19229</v>
      </c>
      <c r="B3913" s="85" t="s">
        <v>19228</v>
      </c>
      <c r="C3913" s="87" t="s">
        <v>149</v>
      </c>
      <c r="D3913" s="84" t="s">
        <v>17488</v>
      </c>
      <c r="E3913" s="86">
        <v>2640</v>
      </c>
      <c r="F3913" s="85" t="s">
        <v>19226</v>
      </c>
    </row>
    <row r="3914" spans="1:6" ht="76.5" x14ac:dyDescent="0.2">
      <c r="A3914" s="86" t="s">
        <v>19231</v>
      </c>
      <c r="B3914" s="85" t="s">
        <v>19230</v>
      </c>
      <c r="C3914" s="87" t="s">
        <v>149</v>
      </c>
      <c r="D3914" s="84" t="s">
        <v>17488</v>
      </c>
      <c r="E3914" s="86">
        <v>2585</v>
      </c>
      <c r="F3914" s="85" t="s">
        <v>19226</v>
      </c>
    </row>
    <row r="3915" spans="1:6" ht="76.5" x14ac:dyDescent="0.2">
      <c r="A3915" s="86" t="s">
        <v>19233</v>
      </c>
      <c r="B3915" s="85" t="s">
        <v>19232</v>
      </c>
      <c r="C3915" s="87" t="s">
        <v>149</v>
      </c>
      <c r="D3915" s="84" t="s">
        <v>17488</v>
      </c>
      <c r="E3915" s="86">
        <v>2502.5</v>
      </c>
      <c r="F3915" s="85" t="s">
        <v>19226</v>
      </c>
    </row>
    <row r="3916" spans="1:6" ht="76.5" x14ac:dyDescent="0.2">
      <c r="A3916" s="86" t="s">
        <v>19235</v>
      </c>
      <c r="B3916" s="85" t="s">
        <v>19234</v>
      </c>
      <c r="C3916" s="87" t="s">
        <v>149</v>
      </c>
      <c r="D3916" s="84" t="s">
        <v>17488</v>
      </c>
      <c r="E3916" s="86">
        <v>2420</v>
      </c>
      <c r="F3916" s="85" t="s">
        <v>19226</v>
      </c>
    </row>
    <row r="3917" spans="1:6" ht="38.25" x14ac:dyDescent="0.2">
      <c r="A3917" s="86" t="s">
        <v>17888</v>
      </c>
      <c r="B3917" s="85" t="s">
        <v>17887</v>
      </c>
      <c r="C3917" s="87" t="s">
        <v>151</v>
      </c>
      <c r="D3917" s="84" t="s">
        <v>17488</v>
      </c>
      <c r="E3917" s="86">
        <v>1050</v>
      </c>
      <c r="F3917" s="85" t="s">
        <v>14567</v>
      </c>
    </row>
    <row r="3918" spans="1:6" ht="51" x14ac:dyDescent="0.2">
      <c r="A3918" s="86" t="s">
        <v>19237</v>
      </c>
      <c r="B3918" s="85" t="s">
        <v>19236</v>
      </c>
      <c r="C3918" s="87" t="s">
        <v>151</v>
      </c>
      <c r="D3918" s="84" t="s">
        <v>17488</v>
      </c>
      <c r="E3918" s="86">
        <v>175</v>
      </c>
      <c r="F3918" s="85" t="s">
        <v>15009</v>
      </c>
    </row>
    <row r="3919" spans="1:6" ht="38.25" x14ac:dyDescent="0.2">
      <c r="A3919" s="86" t="s">
        <v>17890</v>
      </c>
      <c r="B3919" s="85" t="s">
        <v>17889</v>
      </c>
      <c r="C3919" s="87" t="s">
        <v>151</v>
      </c>
      <c r="D3919" s="84" t="s">
        <v>17488</v>
      </c>
      <c r="E3919" s="86">
        <v>2772</v>
      </c>
      <c r="F3919" s="85" t="s">
        <v>14567</v>
      </c>
    </row>
    <row r="3920" spans="1:6" ht="38.25" x14ac:dyDescent="0.2">
      <c r="A3920" s="86" t="s">
        <v>17892</v>
      </c>
      <c r="B3920" s="85" t="s">
        <v>17891</v>
      </c>
      <c r="C3920" s="87" t="s">
        <v>151</v>
      </c>
      <c r="D3920" s="84" t="s">
        <v>17488</v>
      </c>
      <c r="E3920" s="86">
        <v>1250</v>
      </c>
      <c r="F3920" s="85" t="s">
        <v>14527</v>
      </c>
    </row>
    <row r="3921" spans="1:6" ht="38.25" x14ac:dyDescent="0.2">
      <c r="A3921" s="86" t="s">
        <v>19239</v>
      </c>
      <c r="B3921" s="85" t="s">
        <v>19238</v>
      </c>
      <c r="C3921" s="87" t="s">
        <v>151</v>
      </c>
      <c r="D3921" s="84" t="s">
        <v>17488</v>
      </c>
      <c r="E3921" s="86">
        <v>208</v>
      </c>
      <c r="F3921" s="85" t="s">
        <v>15016</v>
      </c>
    </row>
    <row r="3922" spans="1:6" ht="38.25" x14ac:dyDescent="0.2">
      <c r="A3922" s="86" t="s">
        <v>17894</v>
      </c>
      <c r="B3922" s="85" t="s">
        <v>17893</v>
      </c>
      <c r="C3922" s="87" t="s">
        <v>151</v>
      </c>
      <c r="D3922" s="84" t="s">
        <v>17488</v>
      </c>
      <c r="E3922" s="86">
        <v>3300</v>
      </c>
      <c r="F3922" s="85" t="s">
        <v>14527</v>
      </c>
    </row>
    <row r="3923" spans="1:6" ht="102" x14ac:dyDescent="0.2">
      <c r="A3923" s="86" t="s">
        <v>19242</v>
      </c>
      <c r="B3923" s="85" t="s">
        <v>19240</v>
      </c>
      <c r="C3923" s="87" t="s">
        <v>149</v>
      </c>
      <c r="D3923" s="84" t="s">
        <v>17488</v>
      </c>
      <c r="E3923" s="86">
        <v>16500</v>
      </c>
      <c r="F3923" s="85" t="s">
        <v>19241</v>
      </c>
    </row>
    <row r="3924" spans="1:6" ht="38.25" x14ac:dyDescent="0.2">
      <c r="A3924" s="86" t="s">
        <v>17896</v>
      </c>
      <c r="B3924" s="85" t="s">
        <v>17895</v>
      </c>
      <c r="C3924" s="87" t="s">
        <v>151</v>
      </c>
      <c r="D3924" s="84" t="s">
        <v>17488</v>
      </c>
      <c r="E3924" s="86">
        <v>6300</v>
      </c>
      <c r="F3924" s="85" t="s">
        <v>14567</v>
      </c>
    </row>
    <row r="3925" spans="1:6" ht="51" x14ac:dyDescent="0.2">
      <c r="A3925" s="86" t="s">
        <v>19244</v>
      </c>
      <c r="B3925" s="85" t="s">
        <v>19243</v>
      </c>
      <c r="C3925" s="87" t="s">
        <v>151</v>
      </c>
      <c r="D3925" s="84" t="s">
        <v>17488</v>
      </c>
      <c r="E3925" s="86">
        <v>1050</v>
      </c>
      <c r="F3925" s="85" t="s">
        <v>15009</v>
      </c>
    </row>
    <row r="3926" spans="1:6" ht="38.25" x14ac:dyDescent="0.2">
      <c r="A3926" s="86" t="s">
        <v>17898</v>
      </c>
      <c r="B3926" s="85" t="s">
        <v>17897</v>
      </c>
      <c r="C3926" s="87" t="s">
        <v>151</v>
      </c>
      <c r="D3926" s="84" t="s">
        <v>17488</v>
      </c>
      <c r="E3926" s="86">
        <v>16632</v>
      </c>
      <c r="F3926" s="85" t="s">
        <v>14567</v>
      </c>
    </row>
    <row r="3927" spans="1:6" ht="38.25" x14ac:dyDescent="0.2">
      <c r="A3927" s="86" t="s">
        <v>17900</v>
      </c>
      <c r="B3927" s="85" t="s">
        <v>17899</v>
      </c>
      <c r="C3927" s="87" t="s">
        <v>151</v>
      </c>
      <c r="D3927" s="84" t="s">
        <v>17488</v>
      </c>
      <c r="E3927" s="86">
        <v>12500</v>
      </c>
      <c r="F3927" s="85" t="s">
        <v>14527</v>
      </c>
    </row>
    <row r="3928" spans="1:6" ht="38.25" x14ac:dyDescent="0.2">
      <c r="A3928" s="86" t="s">
        <v>19246</v>
      </c>
      <c r="B3928" s="85" t="s">
        <v>19245</v>
      </c>
      <c r="C3928" s="87" t="s">
        <v>151</v>
      </c>
      <c r="D3928" s="84" t="s">
        <v>17488</v>
      </c>
      <c r="E3928" s="86">
        <v>2083</v>
      </c>
      <c r="F3928" s="85" t="s">
        <v>15016</v>
      </c>
    </row>
    <row r="3929" spans="1:6" ht="38.25" x14ac:dyDescent="0.2">
      <c r="A3929" s="86" t="s">
        <v>17902</v>
      </c>
      <c r="B3929" s="85" t="s">
        <v>17901</v>
      </c>
      <c r="C3929" s="87" t="s">
        <v>151</v>
      </c>
      <c r="D3929" s="84" t="s">
        <v>17488</v>
      </c>
      <c r="E3929" s="86">
        <v>33000</v>
      </c>
      <c r="F3929" s="85" t="s">
        <v>14527</v>
      </c>
    </row>
    <row r="3930" spans="1:6" ht="76.5" x14ac:dyDescent="0.2">
      <c r="A3930" s="86" t="s">
        <v>19249</v>
      </c>
      <c r="B3930" s="85" t="s">
        <v>19247</v>
      </c>
      <c r="C3930" s="87" t="s">
        <v>149</v>
      </c>
      <c r="D3930" s="84" t="s">
        <v>17488</v>
      </c>
      <c r="E3930" s="86">
        <v>27500</v>
      </c>
      <c r="F3930" s="85" t="s">
        <v>19248</v>
      </c>
    </row>
    <row r="3931" spans="1:6" ht="76.5" x14ac:dyDescent="0.2">
      <c r="A3931" s="86" t="s">
        <v>19251</v>
      </c>
      <c r="B3931" s="85" t="s">
        <v>19250</v>
      </c>
      <c r="C3931" s="87" t="s">
        <v>149</v>
      </c>
      <c r="D3931" s="84" t="s">
        <v>17488</v>
      </c>
      <c r="E3931" s="86">
        <v>26400</v>
      </c>
      <c r="F3931" s="85" t="s">
        <v>19248</v>
      </c>
    </row>
    <row r="3932" spans="1:6" ht="76.5" x14ac:dyDescent="0.2">
      <c r="A3932" s="86" t="s">
        <v>19253</v>
      </c>
      <c r="B3932" s="85" t="s">
        <v>19252</v>
      </c>
      <c r="C3932" s="87" t="s">
        <v>149</v>
      </c>
      <c r="D3932" s="84" t="s">
        <v>17488</v>
      </c>
      <c r="E3932" s="86">
        <v>25850</v>
      </c>
      <c r="F3932" s="85" t="s">
        <v>19248</v>
      </c>
    </row>
    <row r="3933" spans="1:6" ht="76.5" x14ac:dyDescent="0.2">
      <c r="A3933" s="86" t="s">
        <v>19255</v>
      </c>
      <c r="B3933" s="85" t="s">
        <v>19254</v>
      </c>
      <c r="C3933" s="87" t="s">
        <v>149</v>
      </c>
      <c r="D3933" s="84" t="s">
        <v>17488</v>
      </c>
      <c r="E3933" s="86">
        <v>25025</v>
      </c>
      <c r="F3933" s="85" t="s">
        <v>19248</v>
      </c>
    </row>
    <row r="3934" spans="1:6" ht="76.5" x14ac:dyDescent="0.2">
      <c r="A3934" s="86" t="s">
        <v>19257</v>
      </c>
      <c r="B3934" s="85" t="s">
        <v>19256</v>
      </c>
      <c r="C3934" s="87" t="s">
        <v>149</v>
      </c>
      <c r="D3934" s="84" t="s">
        <v>17488</v>
      </c>
      <c r="E3934" s="86">
        <v>24200</v>
      </c>
      <c r="F3934" s="85" t="s">
        <v>19248</v>
      </c>
    </row>
    <row r="3935" spans="1:6" ht="38.25" x14ac:dyDescent="0.2">
      <c r="A3935" s="86" t="s">
        <v>17904</v>
      </c>
      <c r="B3935" s="85" t="s">
        <v>17903</v>
      </c>
      <c r="C3935" s="87" t="s">
        <v>151</v>
      </c>
      <c r="D3935" s="84" t="s">
        <v>17488</v>
      </c>
      <c r="E3935" s="86">
        <v>10500</v>
      </c>
      <c r="F3935" s="85" t="s">
        <v>14567</v>
      </c>
    </row>
    <row r="3936" spans="1:6" ht="51" x14ac:dyDescent="0.2">
      <c r="A3936" s="86" t="s">
        <v>19259</v>
      </c>
      <c r="B3936" s="85" t="s">
        <v>19258</v>
      </c>
      <c r="C3936" s="87" t="s">
        <v>151</v>
      </c>
      <c r="D3936" s="84" t="s">
        <v>17488</v>
      </c>
      <c r="E3936" s="86">
        <v>1750</v>
      </c>
      <c r="F3936" s="85" t="s">
        <v>15009</v>
      </c>
    </row>
    <row r="3937" spans="1:6" ht="38.25" x14ac:dyDescent="0.2">
      <c r="A3937" s="86" t="s">
        <v>17906</v>
      </c>
      <c r="B3937" s="85" t="s">
        <v>17905</v>
      </c>
      <c r="C3937" s="87" t="s">
        <v>151</v>
      </c>
      <c r="D3937" s="84" t="s">
        <v>17488</v>
      </c>
      <c r="E3937" s="86">
        <v>27720</v>
      </c>
      <c r="F3937" s="85" t="s">
        <v>14567</v>
      </c>
    </row>
    <row r="3938" spans="1:6" ht="38.25" x14ac:dyDescent="0.2">
      <c r="A3938" s="86" t="s">
        <v>17908</v>
      </c>
      <c r="B3938" s="85" t="s">
        <v>17907</v>
      </c>
      <c r="C3938" s="87" t="s">
        <v>151</v>
      </c>
      <c r="D3938" s="84" t="s">
        <v>17488</v>
      </c>
      <c r="E3938" s="86">
        <v>12500</v>
      </c>
      <c r="F3938" s="85" t="s">
        <v>14527</v>
      </c>
    </row>
    <row r="3939" spans="1:6" ht="38.25" x14ac:dyDescent="0.2">
      <c r="A3939" s="86" t="s">
        <v>19261</v>
      </c>
      <c r="B3939" s="85" t="s">
        <v>19260</v>
      </c>
      <c r="C3939" s="87" t="s">
        <v>151</v>
      </c>
      <c r="D3939" s="84" t="s">
        <v>17488</v>
      </c>
      <c r="E3939" s="86">
        <v>2083</v>
      </c>
      <c r="F3939" s="85" t="s">
        <v>15016</v>
      </c>
    </row>
    <row r="3940" spans="1:6" ht="38.25" x14ac:dyDescent="0.2">
      <c r="A3940" s="86" t="s">
        <v>17910</v>
      </c>
      <c r="B3940" s="85" t="s">
        <v>17909</v>
      </c>
      <c r="C3940" s="87" t="s">
        <v>151</v>
      </c>
      <c r="D3940" s="84" t="s">
        <v>17488</v>
      </c>
      <c r="E3940" s="86">
        <v>33000</v>
      </c>
      <c r="F3940" s="85" t="s">
        <v>14527</v>
      </c>
    </row>
    <row r="3941" spans="1:6" ht="102" x14ac:dyDescent="0.2">
      <c r="A3941" s="86" t="s">
        <v>19264</v>
      </c>
      <c r="B3941" s="85" t="s">
        <v>19262</v>
      </c>
      <c r="C3941" s="87" t="s">
        <v>149</v>
      </c>
      <c r="D3941" s="84" t="s">
        <v>17488</v>
      </c>
      <c r="E3941" s="86">
        <v>41250</v>
      </c>
      <c r="F3941" s="85" t="s">
        <v>19263</v>
      </c>
    </row>
    <row r="3942" spans="1:6" ht="38.25" x14ac:dyDescent="0.2">
      <c r="A3942" s="86" t="s">
        <v>17912</v>
      </c>
      <c r="B3942" s="85" t="s">
        <v>17911</v>
      </c>
      <c r="C3942" s="87" t="s">
        <v>151</v>
      </c>
      <c r="D3942" s="84" t="s">
        <v>17488</v>
      </c>
      <c r="E3942" s="86">
        <v>15750</v>
      </c>
      <c r="F3942" s="85" t="s">
        <v>14567</v>
      </c>
    </row>
    <row r="3943" spans="1:6" ht="51" x14ac:dyDescent="0.2">
      <c r="A3943" s="86" t="s">
        <v>19266</v>
      </c>
      <c r="B3943" s="85" t="s">
        <v>19265</v>
      </c>
      <c r="C3943" s="87" t="s">
        <v>151</v>
      </c>
      <c r="D3943" s="84" t="s">
        <v>17488</v>
      </c>
      <c r="E3943" s="86">
        <v>2620</v>
      </c>
      <c r="F3943" s="85" t="s">
        <v>15009</v>
      </c>
    </row>
    <row r="3944" spans="1:6" ht="38.25" x14ac:dyDescent="0.2">
      <c r="A3944" s="86" t="s">
        <v>17914</v>
      </c>
      <c r="B3944" s="85" t="s">
        <v>17913</v>
      </c>
      <c r="C3944" s="87" t="s">
        <v>151</v>
      </c>
      <c r="D3944" s="84" t="s">
        <v>17488</v>
      </c>
      <c r="E3944" s="86">
        <v>41580</v>
      </c>
      <c r="F3944" s="85" t="s">
        <v>14567</v>
      </c>
    </row>
    <row r="3945" spans="1:6" ht="38.25" x14ac:dyDescent="0.2">
      <c r="A3945" s="86" t="s">
        <v>17916</v>
      </c>
      <c r="B3945" s="85" t="s">
        <v>17915</v>
      </c>
      <c r="C3945" s="87" t="s">
        <v>151</v>
      </c>
      <c r="D3945" s="84" t="s">
        <v>17488</v>
      </c>
      <c r="E3945" s="86">
        <v>31250</v>
      </c>
      <c r="F3945" s="85" t="s">
        <v>14527</v>
      </c>
    </row>
    <row r="3946" spans="1:6" ht="38.25" x14ac:dyDescent="0.2">
      <c r="A3946" s="86" t="s">
        <v>19268</v>
      </c>
      <c r="B3946" s="85" t="s">
        <v>19267</v>
      </c>
      <c r="C3946" s="87" t="s">
        <v>151</v>
      </c>
      <c r="D3946" s="84" t="s">
        <v>17488</v>
      </c>
      <c r="E3946" s="86">
        <v>5208</v>
      </c>
      <c r="F3946" s="85" t="s">
        <v>15016</v>
      </c>
    </row>
    <row r="3947" spans="1:6" ht="38.25" x14ac:dyDescent="0.2">
      <c r="A3947" s="86" t="s">
        <v>17918</v>
      </c>
      <c r="B3947" s="85" t="s">
        <v>17917</v>
      </c>
      <c r="C3947" s="87" t="s">
        <v>151</v>
      </c>
      <c r="D3947" s="84" t="s">
        <v>17488</v>
      </c>
      <c r="E3947" s="86">
        <v>82500</v>
      </c>
      <c r="F3947" s="85" t="s">
        <v>14527</v>
      </c>
    </row>
    <row r="3948" spans="1:6" ht="76.5" x14ac:dyDescent="0.2">
      <c r="A3948" s="86" t="s">
        <v>19271</v>
      </c>
      <c r="B3948" s="85" t="s">
        <v>19269</v>
      </c>
      <c r="C3948" s="87" t="s">
        <v>149</v>
      </c>
      <c r="D3948" s="84" t="s">
        <v>17488</v>
      </c>
      <c r="E3948" s="86">
        <v>68750</v>
      </c>
      <c r="F3948" s="85" t="s">
        <v>19270</v>
      </c>
    </row>
    <row r="3949" spans="1:6" ht="76.5" x14ac:dyDescent="0.2">
      <c r="A3949" s="86" t="s">
        <v>19273</v>
      </c>
      <c r="B3949" s="85" t="s">
        <v>19272</v>
      </c>
      <c r="C3949" s="87" t="s">
        <v>149</v>
      </c>
      <c r="D3949" s="84" t="s">
        <v>17488</v>
      </c>
      <c r="E3949" s="86">
        <v>66000</v>
      </c>
      <c r="F3949" s="85" t="s">
        <v>19270</v>
      </c>
    </row>
    <row r="3950" spans="1:6" ht="76.5" x14ac:dyDescent="0.2">
      <c r="A3950" s="86" t="s">
        <v>19275</v>
      </c>
      <c r="B3950" s="85" t="s">
        <v>19274</v>
      </c>
      <c r="C3950" s="87" t="s">
        <v>149</v>
      </c>
      <c r="D3950" s="84" t="s">
        <v>17488</v>
      </c>
      <c r="E3950" s="86">
        <v>64625</v>
      </c>
      <c r="F3950" s="85" t="s">
        <v>19270</v>
      </c>
    </row>
    <row r="3951" spans="1:6" ht="76.5" x14ac:dyDescent="0.2">
      <c r="A3951" s="86" t="s">
        <v>19277</v>
      </c>
      <c r="B3951" s="85" t="s">
        <v>19276</v>
      </c>
      <c r="C3951" s="87" t="s">
        <v>149</v>
      </c>
      <c r="D3951" s="84" t="s">
        <v>17488</v>
      </c>
      <c r="E3951" s="86">
        <v>62562.5</v>
      </c>
      <c r="F3951" s="85" t="s">
        <v>19270</v>
      </c>
    </row>
    <row r="3952" spans="1:6" ht="76.5" x14ac:dyDescent="0.2">
      <c r="A3952" s="86" t="s">
        <v>19279</v>
      </c>
      <c r="B3952" s="85" t="s">
        <v>19278</v>
      </c>
      <c r="C3952" s="87" t="s">
        <v>149</v>
      </c>
      <c r="D3952" s="84" t="s">
        <v>17488</v>
      </c>
      <c r="E3952" s="86">
        <v>60500</v>
      </c>
      <c r="F3952" s="85" t="s">
        <v>19270</v>
      </c>
    </row>
    <row r="3953" spans="1:6" ht="38.25" x14ac:dyDescent="0.2">
      <c r="A3953" s="86" t="s">
        <v>17920</v>
      </c>
      <c r="B3953" s="85" t="s">
        <v>17919</v>
      </c>
      <c r="C3953" s="87" t="s">
        <v>151</v>
      </c>
      <c r="D3953" s="84" t="s">
        <v>17488</v>
      </c>
      <c r="E3953" s="86">
        <v>26250</v>
      </c>
      <c r="F3953" s="85" t="s">
        <v>14567</v>
      </c>
    </row>
    <row r="3954" spans="1:6" ht="51" x14ac:dyDescent="0.2">
      <c r="A3954" s="86" t="s">
        <v>19281</v>
      </c>
      <c r="B3954" s="85" t="s">
        <v>19280</v>
      </c>
      <c r="C3954" s="87" t="s">
        <v>151</v>
      </c>
      <c r="D3954" s="84" t="s">
        <v>17488</v>
      </c>
      <c r="E3954" s="86">
        <v>4367</v>
      </c>
      <c r="F3954" s="85" t="s">
        <v>15009</v>
      </c>
    </row>
    <row r="3955" spans="1:6" ht="38.25" x14ac:dyDescent="0.2">
      <c r="A3955" s="86" t="s">
        <v>17922</v>
      </c>
      <c r="B3955" s="85" t="s">
        <v>17921</v>
      </c>
      <c r="C3955" s="87" t="s">
        <v>151</v>
      </c>
      <c r="D3955" s="84" t="s">
        <v>17488</v>
      </c>
      <c r="E3955" s="86">
        <v>69300</v>
      </c>
      <c r="F3955" s="85" t="s">
        <v>14567</v>
      </c>
    </row>
    <row r="3956" spans="1:6" ht="38.25" x14ac:dyDescent="0.2">
      <c r="A3956" s="86" t="s">
        <v>17924</v>
      </c>
      <c r="B3956" s="85" t="s">
        <v>17923</v>
      </c>
      <c r="C3956" s="87" t="s">
        <v>151</v>
      </c>
      <c r="D3956" s="84" t="s">
        <v>17488</v>
      </c>
      <c r="E3956" s="86">
        <v>31250</v>
      </c>
      <c r="F3956" s="85" t="s">
        <v>14527</v>
      </c>
    </row>
    <row r="3957" spans="1:6" ht="38.25" x14ac:dyDescent="0.2">
      <c r="A3957" s="86" t="s">
        <v>19283</v>
      </c>
      <c r="B3957" s="85" t="s">
        <v>19282</v>
      </c>
      <c r="C3957" s="87" t="s">
        <v>151</v>
      </c>
      <c r="D3957" s="84" t="s">
        <v>17488</v>
      </c>
      <c r="E3957" s="86">
        <v>5208</v>
      </c>
      <c r="F3957" s="85" t="s">
        <v>15016</v>
      </c>
    </row>
    <row r="3958" spans="1:6" ht="38.25" x14ac:dyDescent="0.2">
      <c r="A3958" s="86" t="s">
        <v>17926</v>
      </c>
      <c r="B3958" s="85" t="s">
        <v>17925</v>
      </c>
      <c r="C3958" s="87" t="s">
        <v>151</v>
      </c>
      <c r="D3958" s="84" t="s">
        <v>17488</v>
      </c>
      <c r="E3958" s="86">
        <v>82500</v>
      </c>
      <c r="F3958" s="85" t="s">
        <v>14527</v>
      </c>
    </row>
    <row r="3959" spans="1:6" ht="38.25" x14ac:dyDescent="0.2">
      <c r="A3959" s="86" t="s">
        <v>17761</v>
      </c>
      <c r="B3959" s="85" t="s">
        <v>17760</v>
      </c>
      <c r="C3959" s="87" t="s">
        <v>151</v>
      </c>
      <c r="D3959" s="84" t="s">
        <v>17488</v>
      </c>
      <c r="E3959" s="86">
        <v>725</v>
      </c>
      <c r="F3959" s="85" t="s">
        <v>14567</v>
      </c>
    </row>
    <row r="3960" spans="1:6" ht="51" x14ac:dyDescent="0.2">
      <c r="A3960" s="86" t="s">
        <v>17763</v>
      </c>
      <c r="B3960" s="85" t="s">
        <v>17762</v>
      </c>
      <c r="C3960" s="87" t="s">
        <v>151</v>
      </c>
      <c r="D3960" s="84" t="s">
        <v>17488</v>
      </c>
      <c r="E3960" s="86">
        <v>120.84</v>
      </c>
      <c r="F3960" s="85" t="s">
        <v>15009</v>
      </c>
    </row>
    <row r="3961" spans="1:6" ht="38.25" x14ac:dyDescent="0.2">
      <c r="A3961" s="86" t="s">
        <v>17765</v>
      </c>
      <c r="B3961" s="85" t="s">
        <v>17764</v>
      </c>
      <c r="C3961" s="87" t="s">
        <v>151</v>
      </c>
      <c r="D3961" s="84" t="s">
        <v>17488</v>
      </c>
      <c r="E3961" s="86">
        <v>1914</v>
      </c>
      <c r="F3961" s="85" t="s">
        <v>14567</v>
      </c>
    </row>
    <row r="3962" spans="1:6" ht="38.25" x14ac:dyDescent="0.2">
      <c r="A3962" s="86" t="s">
        <v>17767</v>
      </c>
      <c r="B3962" s="85" t="s">
        <v>17766</v>
      </c>
      <c r="C3962" s="87" t="s">
        <v>151</v>
      </c>
      <c r="D3962" s="84" t="s">
        <v>17488</v>
      </c>
      <c r="E3962" s="86">
        <v>1438</v>
      </c>
      <c r="F3962" s="85" t="s">
        <v>14527</v>
      </c>
    </row>
    <row r="3963" spans="1:6" ht="38.25" x14ac:dyDescent="0.2">
      <c r="A3963" s="86" t="s">
        <v>17769</v>
      </c>
      <c r="B3963" s="85" t="s">
        <v>17768</v>
      </c>
      <c r="C3963" s="87" t="s">
        <v>151</v>
      </c>
      <c r="D3963" s="84" t="s">
        <v>17488</v>
      </c>
      <c r="E3963" s="86">
        <v>239.66</v>
      </c>
      <c r="F3963" s="85" t="s">
        <v>15016</v>
      </c>
    </row>
    <row r="3964" spans="1:6" ht="38.25" x14ac:dyDescent="0.2">
      <c r="A3964" s="86" t="s">
        <v>17771</v>
      </c>
      <c r="B3964" s="85" t="s">
        <v>17770</v>
      </c>
      <c r="C3964" s="87" t="s">
        <v>151</v>
      </c>
      <c r="D3964" s="84" t="s">
        <v>17488</v>
      </c>
      <c r="E3964" s="86">
        <v>3796.32</v>
      </c>
      <c r="F3964" s="85" t="s">
        <v>14527</v>
      </c>
    </row>
    <row r="3965" spans="1:6" ht="38.25" x14ac:dyDescent="0.2">
      <c r="A3965" s="86" t="s">
        <v>17784</v>
      </c>
      <c r="B3965" s="85" t="s">
        <v>17783</v>
      </c>
      <c r="C3965" s="87" t="s">
        <v>151</v>
      </c>
      <c r="D3965" s="84" t="s">
        <v>17488</v>
      </c>
      <c r="E3965" s="86">
        <v>1208</v>
      </c>
      <c r="F3965" s="85" t="s">
        <v>14567</v>
      </c>
    </row>
    <row r="3966" spans="1:6" ht="51" x14ac:dyDescent="0.2">
      <c r="A3966" s="86" t="s">
        <v>17786</v>
      </c>
      <c r="B3966" s="85" t="s">
        <v>17785</v>
      </c>
      <c r="C3966" s="87" t="s">
        <v>151</v>
      </c>
      <c r="D3966" s="84" t="s">
        <v>17488</v>
      </c>
      <c r="E3966" s="86">
        <v>201.34</v>
      </c>
      <c r="F3966" s="85" t="s">
        <v>15009</v>
      </c>
    </row>
    <row r="3967" spans="1:6" ht="38.25" x14ac:dyDescent="0.2">
      <c r="A3967" s="86" t="s">
        <v>17788</v>
      </c>
      <c r="B3967" s="85" t="s">
        <v>17787</v>
      </c>
      <c r="C3967" s="87" t="s">
        <v>151</v>
      </c>
      <c r="D3967" s="84" t="s">
        <v>17488</v>
      </c>
      <c r="E3967" s="86">
        <v>3189.12</v>
      </c>
      <c r="F3967" s="85" t="s">
        <v>14567</v>
      </c>
    </row>
    <row r="3968" spans="1:6" ht="38.25" x14ac:dyDescent="0.2">
      <c r="A3968" s="86" t="s">
        <v>17790</v>
      </c>
      <c r="B3968" s="85" t="s">
        <v>17789</v>
      </c>
      <c r="C3968" s="87" t="s">
        <v>151</v>
      </c>
      <c r="D3968" s="84" t="s">
        <v>17488</v>
      </c>
      <c r="E3968" s="86">
        <v>1438</v>
      </c>
      <c r="F3968" s="85" t="s">
        <v>14527</v>
      </c>
    </row>
    <row r="3969" spans="1:6" ht="38.25" x14ac:dyDescent="0.2">
      <c r="A3969" s="86" t="s">
        <v>17792</v>
      </c>
      <c r="B3969" s="85" t="s">
        <v>17791</v>
      </c>
      <c r="C3969" s="87" t="s">
        <v>151</v>
      </c>
      <c r="D3969" s="84" t="s">
        <v>17488</v>
      </c>
      <c r="E3969" s="86">
        <v>239.66</v>
      </c>
      <c r="F3969" s="85" t="s">
        <v>15016</v>
      </c>
    </row>
    <row r="3970" spans="1:6" ht="38.25" x14ac:dyDescent="0.2">
      <c r="A3970" s="86" t="s">
        <v>17794</v>
      </c>
      <c r="B3970" s="85" t="s">
        <v>17793</v>
      </c>
      <c r="C3970" s="87" t="s">
        <v>151</v>
      </c>
      <c r="D3970" s="84" t="s">
        <v>17488</v>
      </c>
      <c r="E3970" s="86">
        <v>3796.32</v>
      </c>
      <c r="F3970" s="85" t="s">
        <v>14527</v>
      </c>
    </row>
    <row r="3971" spans="1:6" ht="38.25" x14ac:dyDescent="0.2">
      <c r="A3971" s="86" t="s">
        <v>17585</v>
      </c>
      <c r="B3971" s="85" t="s">
        <v>17584</v>
      </c>
      <c r="C3971" s="87" t="s">
        <v>151</v>
      </c>
      <c r="D3971" s="84" t="s">
        <v>17488</v>
      </c>
      <c r="E3971" s="86">
        <v>7245</v>
      </c>
      <c r="F3971" s="85" t="s">
        <v>14567</v>
      </c>
    </row>
    <row r="3972" spans="1:6" ht="51" x14ac:dyDescent="0.2">
      <c r="A3972" s="86" t="s">
        <v>17587</v>
      </c>
      <c r="B3972" s="85" t="s">
        <v>17586</v>
      </c>
      <c r="C3972" s="87" t="s">
        <v>151</v>
      </c>
      <c r="D3972" s="84" t="s">
        <v>17488</v>
      </c>
      <c r="E3972" s="86">
        <v>1207.5</v>
      </c>
      <c r="F3972" s="85" t="s">
        <v>15009</v>
      </c>
    </row>
    <row r="3973" spans="1:6" ht="38.25" x14ac:dyDescent="0.2">
      <c r="A3973" s="86" t="s">
        <v>17589</v>
      </c>
      <c r="B3973" s="85" t="s">
        <v>17588</v>
      </c>
      <c r="C3973" s="87" t="s">
        <v>151</v>
      </c>
      <c r="D3973" s="84" t="s">
        <v>17488</v>
      </c>
      <c r="E3973" s="86">
        <v>19126.8</v>
      </c>
      <c r="F3973" s="85" t="s">
        <v>14567</v>
      </c>
    </row>
    <row r="3974" spans="1:6" ht="38.25" x14ac:dyDescent="0.2">
      <c r="A3974" s="86" t="s">
        <v>17591</v>
      </c>
      <c r="B3974" s="85" t="s">
        <v>17590</v>
      </c>
      <c r="C3974" s="87" t="s">
        <v>151</v>
      </c>
      <c r="D3974" s="84" t="s">
        <v>17488</v>
      </c>
      <c r="E3974" s="86">
        <v>14375</v>
      </c>
      <c r="F3974" s="85" t="s">
        <v>14527</v>
      </c>
    </row>
    <row r="3975" spans="1:6" ht="38.25" x14ac:dyDescent="0.2">
      <c r="A3975" s="86" t="s">
        <v>17593</v>
      </c>
      <c r="B3975" s="85" t="s">
        <v>17592</v>
      </c>
      <c r="C3975" s="87" t="s">
        <v>151</v>
      </c>
      <c r="D3975" s="84" t="s">
        <v>17488</v>
      </c>
      <c r="E3975" s="86">
        <v>2395.84</v>
      </c>
      <c r="F3975" s="85" t="s">
        <v>15016</v>
      </c>
    </row>
    <row r="3976" spans="1:6" ht="38.25" x14ac:dyDescent="0.2">
      <c r="A3976" s="86" t="s">
        <v>17595</v>
      </c>
      <c r="B3976" s="85" t="s">
        <v>17594</v>
      </c>
      <c r="C3976" s="87" t="s">
        <v>151</v>
      </c>
      <c r="D3976" s="84" t="s">
        <v>17488</v>
      </c>
      <c r="E3976" s="86">
        <v>37950</v>
      </c>
      <c r="F3976" s="85" t="s">
        <v>14527</v>
      </c>
    </row>
    <row r="3977" spans="1:6" ht="38.25" x14ac:dyDescent="0.2">
      <c r="A3977" s="86" t="s">
        <v>17608</v>
      </c>
      <c r="B3977" s="85" t="s">
        <v>17607</v>
      </c>
      <c r="C3977" s="87" t="s">
        <v>151</v>
      </c>
      <c r="D3977" s="84" t="s">
        <v>17488</v>
      </c>
      <c r="E3977" s="86">
        <v>12075</v>
      </c>
      <c r="F3977" s="85" t="s">
        <v>14567</v>
      </c>
    </row>
    <row r="3978" spans="1:6" ht="51" x14ac:dyDescent="0.2">
      <c r="A3978" s="86" t="s">
        <v>17610</v>
      </c>
      <c r="B3978" s="85" t="s">
        <v>17609</v>
      </c>
      <c r="C3978" s="87" t="s">
        <v>151</v>
      </c>
      <c r="D3978" s="84" t="s">
        <v>17488</v>
      </c>
      <c r="E3978" s="86">
        <v>2012.5</v>
      </c>
      <c r="F3978" s="85" t="s">
        <v>15009</v>
      </c>
    </row>
    <row r="3979" spans="1:6" ht="38.25" x14ac:dyDescent="0.2">
      <c r="A3979" s="86" t="s">
        <v>17612</v>
      </c>
      <c r="B3979" s="85" t="s">
        <v>17611</v>
      </c>
      <c r="C3979" s="87" t="s">
        <v>151</v>
      </c>
      <c r="D3979" s="84" t="s">
        <v>17488</v>
      </c>
      <c r="E3979" s="86">
        <v>31878</v>
      </c>
      <c r="F3979" s="85" t="s">
        <v>14567</v>
      </c>
    </row>
    <row r="3980" spans="1:6" ht="38.25" x14ac:dyDescent="0.2">
      <c r="A3980" s="86" t="s">
        <v>17614</v>
      </c>
      <c r="B3980" s="85" t="s">
        <v>17613</v>
      </c>
      <c r="C3980" s="87" t="s">
        <v>151</v>
      </c>
      <c r="D3980" s="84" t="s">
        <v>17488</v>
      </c>
      <c r="E3980" s="86">
        <v>14375</v>
      </c>
      <c r="F3980" s="85" t="s">
        <v>14527</v>
      </c>
    </row>
    <row r="3981" spans="1:6" ht="38.25" x14ac:dyDescent="0.2">
      <c r="A3981" s="86" t="s">
        <v>17616</v>
      </c>
      <c r="B3981" s="85" t="s">
        <v>17615</v>
      </c>
      <c r="C3981" s="87" t="s">
        <v>151</v>
      </c>
      <c r="D3981" s="84" t="s">
        <v>17488</v>
      </c>
      <c r="E3981" s="86">
        <v>2395.84</v>
      </c>
      <c r="F3981" s="85" t="s">
        <v>15016</v>
      </c>
    </row>
    <row r="3982" spans="1:6" ht="38.25" x14ac:dyDescent="0.2">
      <c r="A3982" s="86" t="s">
        <v>17618</v>
      </c>
      <c r="B3982" s="85" t="s">
        <v>17617</v>
      </c>
      <c r="C3982" s="87" t="s">
        <v>151</v>
      </c>
      <c r="D3982" s="84" t="s">
        <v>17488</v>
      </c>
      <c r="E3982" s="86">
        <v>37950</v>
      </c>
      <c r="F3982" s="85" t="s">
        <v>14527</v>
      </c>
    </row>
    <row r="3983" spans="1:6" ht="140.25" x14ac:dyDescent="0.2">
      <c r="A3983" s="86" t="s">
        <v>19285</v>
      </c>
      <c r="B3983" s="85" t="s">
        <v>19284</v>
      </c>
      <c r="C3983" s="87" t="s">
        <v>149</v>
      </c>
      <c r="D3983" s="84" t="s">
        <v>17488</v>
      </c>
      <c r="E3983" s="86">
        <v>2145</v>
      </c>
      <c r="F3983" s="85" t="s">
        <v>17758</v>
      </c>
    </row>
    <row r="3984" spans="1:6" ht="38.25" x14ac:dyDescent="0.2">
      <c r="A3984" s="86" t="s">
        <v>17761</v>
      </c>
      <c r="B3984" s="85" t="s">
        <v>17760</v>
      </c>
      <c r="C3984" s="87" t="s">
        <v>151</v>
      </c>
      <c r="D3984" s="84" t="s">
        <v>17488</v>
      </c>
      <c r="E3984" s="86">
        <v>725</v>
      </c>
      <c r="F3984" s="85" t="s">
        <v>14567</v>
      </c>
    </row>
    <row r="3985" spans="1:6" ht="51" x14ac:dyDescent="0.2">
      <c r="A3985" s="86" t="s">
        <v>17763</v>
      </c>
      <c r="B3985" s="85" t="s">
        <v>17762</v>
      </c>
      <c r="C3985" s="87" t="s">
        <v>151</v>
      </c>
      <c r="D3985" s="84" t="s">
        <v>17488</v>
      </c>
      <c r="E3985" s="86">
        <v>120.84</v>
      </c>
      <c r="F3985" s="85" t="s">
        <v>15009</v>
      </c>
    </row>
    <row r="3986" spans="1:6" ht="38.25" x14ac:dyDescent="0.2">
      <c r="A3986" s="86" t="s">
        <v>17765</v>
      </c>
      <c r="B3986" s="85" t="s">
        <v>17764</v>
      </c>
      <c r="C3986" s="87" t="s">
        <v>151</v>
      </c>
      <c r="D3986" s="84" t="s">
        <v>17488</v>
      </c>
      <c r="E3986" s="86">
        <v>1914</v>
      </c>
      <c r="F3986" s="85" t="s">
        <v>14567</v>
      </c>
    </row>
    <row r="3987" spans="1:6" ht="38.25" x14ac:dyDescent="0.2">
      <c r="A3987" s="86" t="s">
        <v>17767</v>
      </c>
      <c r="B3987" s="85" t="s">
        <v>17766</v>
      </c>
      <c r="C3987" s="87" t="s">
        <v>151</v>
      </c>
      <c r="D3987" s="84" t="s">
        <v>17488</v>
      </c>
      <c r="E3987" s="86">
        <v>1438</v>
      </c>
      <c r="F3987" s="85" t="s">
        <v>14527</v>
      </c>
    </row>
    <row r="3988" spans="1:6" ht="38.25" x14ac:dyDescent="0.2">
      <c r="A3988" s="86" t="s">
        <v>17769</v>
      </c>
      <c r="B3988" s="85" t="s">
        <v>17768</v>
      </c>
      <c r="C3988" s="87" t="s">
        <v>151</v>
      </c>
      <c r="D3988" s="84" t="s">
        <v>17488</v>
      </c>
      <c r="E3988" s="86">
        <v>239.66</v>
      </c>
      <c r="F3988" s="85" t="s">
        <v>15016</v>
      </c>
    </row>
    <row r="3989" spans="1:6" ht="38.25" x14ac:dyDescent="0.2">
      <c r="A3989" s="86" t="s">
        <v>17771</v>
      </c>
      <c r="B3989" s="85" t="s">
        <v>17770</v>
      </c>
      <c r="C3989" s="87" t="s">
        <v>151</v>
      </c>
      <c r="D3989" s="84" t="s">
        <v>17488</v>
      </c>
      <c r="E3989" s="86">
        <v>3796.32</v>
      </c>
      <c r="F3989" s="85" t="s">
        <v>14527</v>
      </c>
    </row>
    <row r="3990" spans="1:6" ht="102" x14ac:dyDescent="0.2">
      <c r="A3990" s="86" t="s">
        <v>19287</v>
      </c>
      <c r="B3990" s="85" t="s">
        <v>19286</v>
      </c>
      <c r="C3990" s="87" t="s">
        <v>149</v>
      </c>
      <c r="D3990" s="84" t="s">
        <v>17488</v>
      </c>
      <c r="E3990" s="86">
        <v>3575</v>
      </c>
      <c r="F3990" s="85" t="s">
        <v>17773</v>
      </c>
    </row>
    <row r="3991" spans="1:6" ht="102" x14ac:dyDescent="0.2">
      <c r="A3991" s="86" t="s">
        <v>19289</v>
      </c>
      <c r="B3991" s="85" t="s">
        <v>19288</v>
      </c>
      <c r="C3991" s="87" t="s">
        <v>149</v>
      </c>
      <c r="D3991" s="84" t="s">
        <v>17488</v>
      </c>
      <c r="E3991" s="86">
        <v>3432</v>
      </c>
      <c r="F3991" s="85" t="s">
        <v>17773</v>
      </c>
    </row>
    <row r="3992" spans="1:6" ht="102" x14ac:dyDescent="0.2">
      <c r="A3992" s="86" t="s">
        <v>19291</v>
      </c>
      <c r="B3992" s="85" t="s">
        <v>19290</v>
      </c>
      <c r="C3992" s="87" t="s">
        <v>149</v>
      </c>
      <c r="D3992" s="84" t="s">
        <v>17488</v>
      </c>
      <c r="E3992" s="86">
        <v>3360.5</v>
      </c>
      <c r="F3992" s="85" t="s">
        <v>17773</v>
      </c>
    </row>
    <row r="3993" spans="1:6" ht="102" x14ac:dyDescent="0.2">
      <c r="A3993" s="86" t="s">
        <v>19293</v>
      </c>
      <c r="B3993" s="85" t="s">
        <v>19292</v>
      </c>
      <c r="C3993" s="87" t="s">
        <v>149</v>
      </c>
      <c r="D3993" s="84" t="s">
        <v>17488</v>
      </c>
      <c r="E3993" s="86">
        <v>3253.25</v>
      </c>
      <c r="F3993" s="85" t="s">
        <v>17773</v>
      </c>
    </row>
    <row r="3994" spans="1:6" ht="102" x14ac:dyDescent="0.2">
      <c r="A3994" s="86" t="s">
        <v>19295</v>
      </c>
      <c r="B3994" s="85" t="s">
        <v>19294</v>
      </c>
      <c r="C3994" s="87" t="s">
        <v>149</v>
      </c>
      <c r="D3994" s="84" t="s">
        <v>17488</v>
      </c>
      <c r="E3994" s="86">
        <v>3146</v>
      </c>
      <c r="F3994" s="85" t="s">
        <v>17773</v>
      </c>
    </row>
    <row r="3995" spans="1:6" ht="38.25" x14ac:dyDescent="0.2">
      <c r="A3995" s="86" t="s">
        <v>17784</v>
      </c>
      <c r="B3995" s="85" t="s">
        <v>17783</v>
      </c>
      <c r="C3995" s="87" t="s">
        <v>151</v>
      </c>
      <c r="D3995" s="84" t="s">
        <v>17488</v>
      </c>
      <c r="E3995" s="86">
        <v>1208</v>
      </c>
      <c r="F3995" s="85" t="s">
        <v>14567</v>
      </c>
    </row>
    <row r="3996" spans="1:6" ht="51" x14ac:dyDescent="0.2">
      <c r="A3996" s="86" t="s">
        <v>17786</v>
      </c>
      <c r="B3996" s="85" t="s">
        <v>17785</v>
      </c>
      <c r="C3996" s="87" t="s">
        <v>151</v>
      </c>
      <c r="D3996" s="84" t="s">
        <v>17488</v>
      </c>
      <c r="E3996" s="86">
        <v>201.34</v>
      </c>
      <c r="F3996" s="85" t="s">
        <v>15009</v>
      </c>
    </row>
    <row r="3997" spans="1:6" ht="38.25" x14ac:dyDescent="0.2">
      <c r="A3997" s="86" t="s">
        <v>17788</v>
      </c>
      <c r="B3997" s="85" t="s">
        <v>17787</v>
      </c>
      <c r="C3997" s="87" t="s">
        <v>151</v>
      </c>
      <c r="D3997" s="84" t="s">
        <v>17488</v>
      </c>
      <c r="E3997" s="86">
        <v>3189.12</v>
      </c>
      <c r="F3997" s="85" t="s">
        <v>14567</v>
      </c>
    </row>
    <row r="3998" spans="1:6" ht="38.25" x14ac:dyDescent="0.2">
      <c r="A3998" s="86" t="s">
        <v>17790</v>
      </c>
      <c r="B3998" s="85" t="s">
        <v>17789</v>
      </c>
      <c r="C3998" s="87" t="s">
        <v>151</v>
      </c>
      <c r="D3998" s="84" t="s">
        <v>17488</v>
      </c>
      <c r="E3998" s="86">
        <v>1438</v>
      </c>
      <c r="F3998" s="85" t="s">
        <v>14527</v>
      </c>
    </row>
    <row r="3999" spans="1:6" ht="38.25" x14ac:dyDescent="0.2">
      <c r="A3999" s="86" t="s">
        <v>17792</v>
      </c>
      <c r="B3999" s="85" t="s">
        <v>17791</v>
      </c>
      <c r="C3999" s="87" t="s">
        <v>151</v>
      </c>
      <c r="D3999" s="84" t="s">
        <v>17488</v>
      </c>
      <c r="E3999" s="86">
        <v>239.66</v>
      </c>
      <c r="F3999" s="85" t="s">
        <v>15016</v>
      </c>
    </row>
    <row r="4000" spans="1:6" ht="38.25" x14ac:dyDescent="0.2">
      <c r="A4000" s="86" t="s">
        <v>17794</v>
      </c>
      <c r="B4000" s="85" t="s">
        <v>17793</v>
      </c>
      <c r="C4000" s="87" t="s">
        <v>151</v>
      </c>
      <c r="D4000" s="84" t="s">
        <v>17488</v>
      </c>
      <c r="E4000" s="86">
        <v>3796.32</v>
      </c>
      <c r="F4000" s="85" t="s">
        <v>14527</v>
      </c>
    </row>
    <row r="4001" spans="1:6" ht="38.25" x14ac:dyDescent="0.2">
      <c r="A4001" s="86" t="s">
        <v>17585</v>
      </c>
      <c r="B4001" s="85" t="s">
        <v>17584</v>
      </c>
      <c r="C4001" s="87" t="s">
        <v>151</v>
      </c>
      <c r="D4001" s="84" t="s">
        <v>17488</v>
      </c>
      <c r="E4001" s="86">
        <v>7245</v>
      </c>
      <c r="F4001" s="85" t="s">
        <v>14567</v>
      </c>
    </row>
    <row r="4002" spans="1:6" ht="51" x14ac:dyDescent="0.2">
      <c r="A4002" s="86" t="s">
        <v>17587</v>
      </c>
      <c r="B4002" s="85" t="s">
        <v>17586</v>
      </c>
      <c r="C4002" s="87" t="s">
        <v>151</v>
      </c>
      <c r="D4002" s="84" t="s">
        <v>17488</v>
      </c>
      <c r="E4002" s="86">
        <v>1207.5</v>
      </c>
      <c r="F4002" s="85" t="s">
        <v>15009</v>
      </c>
    </row>
    <row r="4003" spans="1:6" ht="38.25" x14ac:dyDescent="0.2">
      <c r="A4003" s="86" t="s">
        <v>17589</v>
      </c>
      <c r="B4003" s="85" t="s">
        <v>17588</v>
      </c>
      <c r="C4003" s="87" t="s">
        <v>151</v>
      </c>
      <c r="D4003" s="84" t="s">
        <v>17488</v>
      </c>
      <c r="E4003" s="86">
        <v>19126.8</v>
      </c>
      <c r="F4003" s="85" t="s">
        <v>14567</v>
      </c>
    </row>
    <row r="4004" spans="1:6" ht="38.25" x14ac:dyDescent="0.2">
      <c r="A4004" s="86" t="s">
        <v>17591</v>
      </c>
      <c r="B4004" s="85" t="s">
        <v>17590</v>
      </c>
      <c r="C4004" s="87" t="s">
        <v>151</v>
      </c>
      <c r="D4004" s="84" t="s">
        <v>17488</v>
      </c>
      <c r="E4004" s="86">
        <v>14375</v>
      </c>
      <c r="F4004" s="85" t="s">
        <v>14527</v>
      </c>
    </row>
    <row r="4005" spans="1:6" ht="38.25" x14ac:dyDescent="0.2">
      <c r="A4005" s="86" t="s">
        <v>17593</v>
      </c>
      <c r="B4005" s="85" t="s">
        <v>17592</v>
      </c>
      <c r="C4005" s="87" t="s">
        <v>151</v>
      </c>
      <c r="D4005" s="84" t="s">
        <v>17488</v>
      </c>
      <c r="E4005" s="86">
        <v>2395.84</v>
      </c>
      <c r="F4005" s="85" t="s">
        <v>15016</v>
      </c>
    </row>
    <row r="4006" spans="1:6" ht="38.25" x14ac:dyDescent="0.2">
      <c r="A4006" s="86" t="s">
        <v>17595</v>
      </c>
      <c r="B4006" s="85" t="s">
        <v>17594</v>
      </c>
      <c r="C4006" s="87" t="s">
        <v>151</v>
      </c>
      <c r="D4006" s="84" t="s">
        <v>17488</v>
      </c>
      <c r="E4006" s="86">
        <v>37950</v>
      </c>
      <c r="F4006" s="85" t="s">
        <v>14527</v>
      </c>
    </row>
    <row r="4007" spans="1:6" ht="38.25" x14ac:dyDescent="0.2">
      <c r="A4007" s="86" t="s">
        <v>17608</v>
      </c>
      <c r="B4007" s="85" t="s">
        <v>17607</v>
      </c>
      <c r="C4007" s="87" t="s">
        <v>151</v>
      </c>
      <c r="D4007" s="84" t="s">
        <v>17488</v>
      </c>
      <c r="E4007" s="86">
        <v>12075</v>
      </c>
      <c r="F4007" s="85" t="s">
        <v>14567</v>
      </c>
    </row>
    <row r="4008" spans="1:6" ht="51" x14ac:dyDescent="0.2">
      <c r="A4008" s="86" t="s">
        <v>17610</v>
      </c>
      <c r="B4008" s="85" t="s">
        <v>17609</v>
      </c>
      <c r="C4008" s="87" t="s">
        <v>151</v>
      </c>
      <c r="D4008" s="84" t="s">
        <v>17488</v>
      </c>
      <c r="E4008" s="86">
        <v>2012.5</v>
      </c>
      <c r="F4008" s="85" t="s">
        <v>15009</v>
      </c>
    </row>
    <row r="4009" spans="1:6" ht="38.25" x14ac:dyDescent="0.2">
      <c r="A4009" s="86" t="s">
        <v>17612</v>
      </c>
      <c r="B4009" s="85" t="s">
        <v>17611</v>
      </c>
      <c r="C4009" s="87" t="s">
        <v>151</v>
      </c>
      <c r="D4009" s="84" t="s">
        <v>17488</v>
      </c>
      <c r="E4009" s="86">
        <v>31878</v>
      </c>
      <c r="F4009" s="85" t="s">
        <v>14567</v>
      </c>
    </row>
    <row r="4010" spans="1:6" ht="38.25" x14ac:dyDescent="0.2">
      <c r="A4010" s="86" t="s">
        <v>17614</v>
      </c>
      <c r="B4010" s="85" t="s">
        <v>17613</v>
      </c>
      <c r="C4010" s="87" t="s">
        <v>151</v>
      </c>
      <c r="D4010" s="84" t="s">
        <v>17488</v>
      </c>
      <c r="E4010" s="86">
        <v>14375</v>
      </c>
      <c r="F4010" s="85" t="s">
        <v>14527</v>
      </c>
    </row>
    <row r="4011" spans="1:6" ht="38.25" x14ac:dyDescent="0.2">
      <c r="A4011" s="86" t="s">
        <v>17616</v>
      </c>
      <c r="B4011" s="85" t="s">
        <v>17615</v>
      </c>
      <c r="C4011" s="87" t="s">
        <v>151</v>
      </c>
      <c r="D4011" s="84" t="s">
        <v>17488</v>
      </c>
      <c r="E4011" s="86">
        <v>2395.84</v>
      </c>
      <c r="F4011" s="85" t="s">
        <v>15016</v>
      </c>
    </row>
    <row r="4012" spans="1:6" ht="38.25" x14ac:dyDescent="0.2">
      <c r="A4012" s="86" t="s">
        <v>17618</v>
      </c>
      <c r="B4012" s="85" t="s">
        <v>17617</v>
      </c>
      <c r="C4012" s="87" t="s">
        <v>151</v>
      </c>
      <c r="D4012" s="84" t="s">
        <v>17488</v>
      </c>
      <c r="E4012" s="86">
        <v>37950</v>
      </c>
      <c r="F4012" s="85" t="s">
        <v>14527</v>
      </c>
    </row>
    <row r="4013" spans="1:6" ht="140.25" x14ac:dyDescent="0.2">
      <c r="A4013" s="86" t="s">
        <v>19298</v>
      </c>
      <c r="B4013" s="85" t="s">
        <v>19296</v>
      </c>
      <c r="C4013" s="87" t="s">
        <v>149</v>
      </c>
      <c r="D4013" s="84" t="s">
        <v>17488</v>
      </c>
      <c r="E4013" s="86">
        <v>53625</v>
      </c>
      <c r="F4013" s="85" t="s">
        <v>19297</v>
      </c>
    </row>
    <row r="4014" spans="1:6" ht="38.25" x14ac:dyDescent="0.2">
      <c r="A4014" s="86" t="s">
        <v>18351</v>
      </c>
      <c r="B4014" s="85" t="s">
        <v>18350</v>
      </c>
      <c r="C4014" s="87" t="s">
        <v>151</v>
      </c>
      <c r="D4014" s="84" t="s">
        <v>17488</v>
      </c>
      <c r="E4014" s="86">
        <v>18113</v>
      </c>
      <c r="F4014" s="85" t="s">
        <v>14567</v>
      </c>
    </row>
    <row r="4015" spans="1:6" ht="51" x14ac:dyDescent="0.2">
      <c r="A4015" s="86" t="s">
        <v>19300</v>
      </c>
      <c r="B4015" s="85" t="s">
        <v>19299</v>
      </c>
      <c r="C4015" s="87" t="s">
        <v>151</v>
      </c>
      <c r="D4015" s="84" t="s">
        <v>17488</v>
      </c>
      <c r="E4015" s="86">
        <v>2625</v>
      </c>
      <c r="F4015" s="85" t="s">
        <v>15009</v>
      </c>
    </row>
    <row r="4016" spans="1:6" ht="38.25" x14ac:dyDescent="0.2">
      <c r="A4016" s="86" t="s">
        <v>18353</v>
      </c>
      <c r="B4016" s="85" t="s">
        <v>18352</v>
      </c>
      <c r="C4016" s="87" t="s">
        <v>151</v>
      </c>
      <c r="D4016" s="84" t="s">
        <v>17488</v>
      </c>
      <c r="E4016" s="86">
        <v>47818.32</v>
      </c>
      <c r="F4016" s="85" t="s">
        <v>14567</v>
      </c>
    </row>
    <row r="4017" spans="1:6" ht="38.25" x14ac:dyDescent="0.2">
      <c r="A4017" s="86" t="s">
        <v>18355</v>
      </c>
      <c r="B4017" s="85" t="s">
        <v>18354</v>
      </c>
      <c r="C4017" s="87" t="s">
        <v>151</v>
      </c>
      <c r="D4017" s="84" t="s">
        <v>17488</v>
      </c>
      <c r="E4017" s="86">
        <v>35938</v>
      </c>
      <c r="F4017" s="85" t="s">
        <v>14527</v>
      </c>
    </row>
    <row r="4018" spans="1:6" ht="38.25" x14ac:dyDescent="0.2">
      <c r="A4018" s="86" t="s">
        <v>19302</v>
      </c>
      <c r="B4018" s="85" t="s">
        <v>19301</v>
      </c>
      <c r="C4018" s="87" t="s">
        <v>151</v>
      </c>
      <c r="D4018" s="84" t="s">
        <v>17488</v>
      </c>
      <c r="E4018" s="86">
        <v>5208</v>
      </c>
      <c r="F4018" s="85" t="s">
        <v>15016</v>
      </c>
    </row>
    <row r="4019" spans="1:6" ht="38.25" x14ac:dyDescent="0.2">
      <c r="A4019" s="86" t="s">
        <v>18357</v>
      </c>
      <c r="B4019" s="85" t="s">
        <v>18356</v>
      </c>
      <c r="C4019" s="87" t="s">
        <v>151</v>
      </c>
      <c r="D4019" s="84" t="s">
        <v>17488</v>
      </c>
      <c r="E4019" s="86">
        <v>94876.32</v>
      </c>
      <c r="F4019" s="85" t="s">
        <v>14527</v>
      </c>
    </row>
    <row r="4020" spans="1:6" ht="102" x14ac:dyDescent="0.2">
      <c r="A4020" s="86" t="s">
        <v>19305</v>
      </c>
      <c r="B4020" s="85" t="s">
        <v>19303</v>
      </c>
      <c r="C4020" s="87" t="s">
        <v>149</v>
      </c>
      <c r="D4020" s="84" t="s">
        <v>17488</v>
      </c>
      <c r="E4020" s="86">
        <v>89375</v>
      </c>
      <c r="F4020" s="85" t="s">
        <v>19304</v>
      </c>
    </row>
    <row r="4021" spans="1:6" ht="102" x14ac:dyDescent="0.2">
      <c r="A4021" s="86" t="s">
        <v>19307</v>
      </c>
      <c r="B4021" s="85" t="s">
        <v>19306</v>
      </c>
      <c r="C4021" s="87" t="s">
        <v>149</v>
      </c>
      <c r="D4021" s="84" t="s">
        <v>17488</v>
      </c>
      <c r="E4021" s="86">
        <v>85800</v>
      </c>
      <c r="F4021" s="85" t="s">
        <v>19304</v>
      </c>
    </row>
    <row r="4022" spans="1:6" ht="102" x14ac:dyDescent="0.2">
      <c r="A4022" s="86" t="s">
        <v>19309</v>
      </c>
      <c r="B4022" s="85" t="s">
        <v>19308</v>
      </c>
      <c r="C4022" s="87" t="s">
        <v>149</v>
      </c>
      <c r="D4022" s="84" t="s">
        <v>17488</v>
      </c>
      <c r="E4022" s="86">
        <v>84012.5</v>
      </c>
      <c r="F4022" s="85" t="s">
        <v>19304</v>
      </c>
    </row>
    <row r="4023" spans="1:6" ht="102" x14ac:dyDescent="0.2">
      <c r="A4023" s="86" t="s">
        <v>19311</v>
      </c>
      <c r="B4023" s="85" t="s">
        <v>19310</v>
      </c>
      <c r="C4023" s="87" t="s">
        <v>149</v>
      </c>
      <c r="D4023" s="84" t="s">
        <v>17488</v>
      </c>
      <c r="E4023" s="86">
        <v>81331.25</v>
      </c>
      <c r="F4023" s="85" t="s">
        <v>19304</v>
      </c>
    </row>
    <row r="4024" spans="1:6" ht="102" x14ac:dyDescent="0.2">
      <c r="A4024" s="86" t="s">
        <v>19313</v>
      </c>
      <c r="B4024" s="85" t="s">
        <v>19312</v>
      </c>
      <c r="C4024" s="87" t="s">
        <v>149</v>
      </c>
      <c r="D4024" s="84" t="s">
        <v>17488</v>
      </c>
      <c r="E4024" s="86">
        <v>78650</v>
      </c>
      <c r="F4024" s="85" t="s">
        <v>19304</v>
      </c>
    </row>
    <row r="4025" spans="1:6" ht="38.25" x14ac:dyDescent="0.2">
      <c r="A4025" s="86" t="s">
        <v>18359</v>
      </c>
      <c r="B4025" s="85" t="s">
        <v>18358</v>
      </c>
      <c r="C4025" s="87" t="s">
        <v>151</v>
      </c>
      <c r="D4025" s="84" t="s">
        <v>17488</v>
      </c>
      <c r="E4025" s="86">
        <v>30188</v>
      </c>
      <c r="F4025" s="85" t="s">
        <v>14567</v>
      </c>
    </row>
    <row r="4026" spans="1:6" ht="51" x14ac:dyDescent="0.2">
      <c r="A4026" s="86" t="s">
        <v>19315</v>
      </c>
      <c r="B4026" s="85" t="s">
        <v>19314</v>
      </c>
      <c r="C4026" s="87" t="s">
        <v>151</v>
      </c>
      <c r="D4026" s="84" t="s">
        <v>17488</v>
      </c>
      <c r="E4026" s="86">
        <v>4375</v>
      </c>
      <c r="F4026" s="85" t="s">
        <v>15009</v>
      </c>
    </row>
    <row r="4027" spans="1:6" ht="38.25" x14ac:dyDescent="0.2">
      <c r="A4027" s="86" t="s">
        <v>18361</v>
      </c>
      <c r="B4027" s="85" t="s">
        <v>18360</v>
      </c>
      <c r="C4027" s="87" t="s">
        <v>151</v>
      </c>
      <c r="D4027" s="84" t="s">
        <v>17488</v>
      </c>
      <c r="E4027" s="86">
        <v>79696.320000000007</v>
      </c>
      <c r="F4027" s="85" t="s">
        <v>14567</v>
      </c>
    </row>
    <row r="4028" spans="1:6" ht="38.25" x14ac:dyDescent="0.2">
      <c r="A4028" s="86" t="s">
        <v>18363</v>
      </c>
      <c r="B4028" s="85" t="s">
        <v>18362</v>
      </c>
      <c r="C4028" s="87" t="s">
        <v>151</v>
      </c>
      <c r="D4028" s="84" t="s">
        <v>17488</v>
      </c>
      <c r="E4028" s="86">
        <v>35938</v>
      </c>
      <c r="F4028" s="85" t="s">
        <v>14527</v>
      </c>
    </row>
    <row r="4029" spans="1:6" ht="38.25" x14ac:dyDescent="0.2">
      <c r="A4029" s="86" t="s">
        <v>19317</v>
      </c>
      <c r="B4029" s="85" t="s">
        <v>19316</v>
      </c>
      <c r="C4029" s="87" t="s">
        <v>151</v>
      </c>
      <c r="D4029" s="84" t="s">
        <v>17488</v>
      </c>
      <c r="E4029" s="86">
        <v>5208</v>
      </c>
      <c r="F4029" s="85" t="s">
        <v>15016</v>
      </c>
    </row>
    <row r="4030" spans="1:6" ht="38.25" x14ac:dyDescent="0.2">
      <c r="A4030" s="86" t="s">
        <v>18365</v>
      </c>
      <c r="B4030" s="85" t="s">
        <v>18364</v>
      </c>
      <c r="C4030" s="87" t="s">
        <v>151</v>
      </c>
      <c r="D4030" s="84" t="s">
        <v>17488</v>
      </c>
      <c r="E4030" s="86">
        <v>94876.32</v>
      </c>
      <c r="F4030" s="85" t="s">
        <v>14527</v>
      </c>
    </row>
    <row r="4031" spans="1:6" ht="140.25" x14ac:dyDescent="0.2">
      <c r="A4031" s="86" t="s">
        <v>19320</v>
      </c>
      <c r="B4031" s="85" t="s">
        <v>19318</v>
      </c>
      <c r="C4031" s="87" t="s">
        <v>149</v>
      </c>
      <c r="D4031" s="84" t="s">
        <v>17488</v>
      </c>
      <c r="E4031" s="86">
        <v>107250</v>
      </c>
      <c r="F4031" s="85" t="s">
        <v>19319</v>
      </c>
    </row>
    <row r="4032" spans="1:6" ht="38.25" x14ac:dyDescent="0.2">
      <c r="A4032" s="86" t="s">
        <v>18367</v>
      </c>
      <c r="B4032" s="85" t="s">
        <v>18366</v>
      </c>
      <c r="C4032" s="87" t="s">
        <v>151</v>
      </c>
      <c r="D4032" s="84" t="s">
        <v>17488</v>
      </c>
      <c r="E4032" s="86">
        <v>36225</v>
      </c>
      <c r="F4032" s="85" t="s">
        <v>14567</v>
      </c>
    </row>
    <row r="4033" spans="1:6" ht="51" x14ac:dyDescent="0.2">
      <c r="A4033" s="86" t="s">
        <v>19322</v>
      </c>
      <c r="B4033" s="85" t="s">
        <v>19321</v>
      </c>
      <c r="C4033" s="87" t="s">
        <v>151</v>
      </c>
      <c r="D4033" s="84" t="s">
        <v>17488</v>
      </c>
      <c r="E4033" s="86">
        <v>5250</v>
      </c>
      <c r="F4033" s="85" t="s">
        <v>15009</v>
      </c>
    </row>
    <row r="4034" spans="1:6" ht="38.25" x14ac:dyDescent="0.2">
      <c r="A4034" s="86" t="s">
        <v>18369</v>
      </c>
      <c r="B4034" s="85" t="s">
        <v>18368</v>
      </c>
      <c r="C4034" s="87" t="s">
        <v>151</v>
      </c>
      <c r="D4034" s="84" t="s">
        <v>17488</v>
      </c>
      <c r="E4034" s="86">
        <v>95634</v>
      </c>
      <c r="F4034" s="85" t="s">
        <v>14567</v>
      </c>
    </row>
    <row r="4035" spans="1:6" ht="38.25" x14ac:dyDescent="0.2">
      <c r="A4035" s="86" t="s">
        <v>18371</v>
      </c>
      <c r="B4035" s="85" t="s">
        <v>18370</v>
      </c>
      <c r="C4035" s="87" t="s">
        <v>151</v>
      </c>
      <c r="D4035" s="84" t="s">
        <v>17488</v>
      </c>
      <c r="E4035" s="86">
        <v>71875</v>
      </c>
      <c r="F4035" s="85" t="s">
        <v>14527</v>
      </c>
    </row>
    <row r="4036" spans="1:6" ht="38.25" x14ac:dyDescent="0.2">
      <c r="A4036" s="86" t="s">
        <v>19324</v>
      </c>
      <c r="B4036" s="85" t="s">
        <v>19323</v>
      </c>
      <c r="C4036" s="87" t="s">
        <v>151</v>
      </c>
      <c r="D4036" s="84" t="s">
        <v>17488</v>
      </c>
      <c r="E4036" s="86">
        <v>10417</v>
      </c>
      <c r="F4036" s="85" t="s">
        <v>15016</v>
      </c>
    </row>
    <row r="4037" spans="1:6" ht="38.25" x14ac:dyDescent="0.2">
      <c r="A4037" s="86" t="s">
        <v>18373</v>
      </c>
      <c r="B4037" s="85" t="s">
        <v>18372</v>
      </c>
      <c r="C4037" s="87" t="s">
        <v>151</v>
      </c>
      <c r="D4037" s="84" t="s">
        <v>17488</v>
      </c>
      <c r="E4037" s="86">
        <v>189750</v>
      </c>
      <c r="F4037" s="85" t="s">
        <v>14527</v>
      </c>
    </row>
    <row r="4038" spans="1:6" ht="114.75" x14ac:dyDescent="0.2">
      <c r="A4038" s="86" t="s">
        <v>19327</v>
      </c>
      <c r="B4038" s="85" t="s">
        <v>19325</v>
      </c>
      <c r="C4038" s="87" t="s">
        <v>149</v>
      </c>
      <c r="D4038" s="84" t="s">
        <v>17488</v>
      </c>
      <c r="E4038" s="86">
        <v>178750</v>
      </c>
      <c r="F4038" s="85" t="s">
        <v>19326</v>
      </c>
    </row>
    <row r="4039" spans="1:6" ht="114.75" x14ac:dyDescent="0.2">
      <c r="A4039" s="86" t="s">
        <v>19329</v>
      </c>
      <c r="B4039" s="85" t="s">
        <v>19328</v>
      </c>
      <c r="C4039" s="87" t="s">
        <v>149</v>
      </c>
      <c r="D4039" s="84" t="s">
        <v>17488</v>
      </c>
      <c r="E4039" s="86">
        <v>171600</v>
      </c>
      <c r="F4039" s="85" t="s">
        <v>19326</v>
      </c>
    </row>
    <row r="4040" spans="1:6" ht="114.75" x14ac:dyDescent="0.2">
      <c r="A4040" s="86" t="s">
        <v>19331</v>
      </c>
      <c r="B4040" s="85" t="s">
        <v>19330</v>
      </c>
      <c r="C4040" s="87" t="s">
        <v>149</v>
      </c>
      <c r="D4040" s="84" t="s">
        <v>17488</v>
      </c>
      <c r="E4040" s="86">
        <v>168025</v>
      </c>
      <c r="F4040" s="85" t="s">
        <v>19326</v>
      </c>
    </row>
    <row r="4041" spans="1:6" ht="114.75" x14ac:dyDescent="0.2">
      <c r="A4041" s="86" t="s">
        <v>19333</v>
      </c>
      <c r="B4041" s="85" t="s">
        <v>19332</v>
      </c>
      <c r="C4041" s="87" t="s">
        <v>149</v>
      </c>
      <c r="D4041" s="84" t="s">
        <v>17488</v>
      </c>
      <c r="E4041" s="86">
        <v>162662.5</v>
      </c>
      <c r="F4041" s="85" t="s">
        <v>19326</v>
      </c>
    </row>
    <row r="4042" spans="1:6" ht="114.75" x14ac:dyDescent="0.2">
      <c r="A4042" s="86" t="s">
        <v>19335</v>
      </c>
      <c r="B4042" s="85" t="s">
        <v>19334</v>
      </c>
      <c r="C4042" s="87" t="s">
        <v>149</v>
      </c>
      <c r="D4042" s="84" t="s">
        <v>17488</v>
      </c>
      <c r="E4042" s="86">
        <v>157300</v>
      </c>
      <c r="F4042" s="85" t="s">
        <v>19326</v>
      </c>
    </row>
    <row r="4043" spans="1:6" ht="38.25" x14ac:dyDescent="0.2">
      <c r="A4043" s="86" t="s">
        <v>18375</v>
      </c>
      <c r="B4043" s="85" t="s">
        <v>18374</v>
      </c>
      <c r="C4043" s="87" t="s">
        <v>151</v>
      </c>
      <c r="D4043" s="84" t="s">
        <v>17488</v>
      </c>
      <c r="E4043" s="86">
        <v>60375</v>
      </c>
      <c r="F4043" s="85" t="s">
        <v>14567</v>
      </c>
    </row>
    <row r="4044" spans="1:6" ht="51" x14ac:dyDescent="0.2">
      <c r="A4044" s="86" t="s">
        <v>19337</v>
      </c>
      <c r="B4044" s="85" t="s">
        <v>19336</v>
      </c>
      <c r="C4044" s="87" t="s">
        <v>151</v>
      </c>
      <c r="D4044" s="84" t="s">
        <v>17488</v>
      </c>
      <c r="E4044" s="86">
        <v>8750</v>
      </c>
      <c r="F4044" s="85" t="s">
        <v>15009</v>
      </c>
    </row>
    <row r="4045" spans="1:6" ht="38.25" x14ac:dyDescent="0.2">
      <c r="A4045" s="86" t="s">
        <v>18377</v>
      </c>
      <c r="B4045" s="85" t="s">
        <v>18376</v>
      </c>
      <c r="C4045" s="87" t="s">
        <v>151</v>
      </c>
      <c r="D4045" s="84" t="s">
        <v>17488</v>
      </c>
      <c r="E4045" s="86">
        <v>159390</v>
      </c>
      <c r="F4045" s="85" t="s">
        <v>14567</v>
      </c>
    </row>
    <row r="4046" spans="1:6" ht="38.25" x14ac:dyDescent="0.2">
      <c r="A4046" s="86" t="s">
        <v>18379</v>
      </c>
      <c r="B4046" s="85" t="s">
        <v>18378</v>
      </c>
      <c r="C4046" s="87" t="s">
        <v>151</v>
      </c>
      <c r="D4046" s="84" t="s">
        <v>17488</v>
      </c>
      <c r="E4046" s="86">
        <v>71875</v>
      </c>
      <c r="F4046" s="85" t="s">
        <v>14527</v>
      </c>
    </row>
    <row r="4047" spans="1:6" ht="38.25" x14ac:dyDescent="0.2">
      <c r="A4047" s="86" t="s">
        <v>19339</v>
      </c>
      <c r="B4047" s="85" t="s">
        <v>19338</v>
      </c>
      <c r="C4047" s="87" t="s">
        <v>151</v>
      </c>
      <c r="D4047" s="84" t="s">
        <v>17488</v>
      </c>
      <c r="E4047" s="86">
        <v>10417</v>
      </c>
      <c r="F4047" s="85" t="s">
        <v>15016</v>
      </c>
    </row>
    <row r="4048" spans="1:6" ht="38.25" x14ac:dyDescent="0.2">
      <c r="A4048" s="86" t="s">
        <v>18381</v>
      </c>
      <c r="B4048" s="85" t="s">
        <v>18380</v>
      </c>
      <c r="C4048" s="87" t="s">
        <v>151</v>
      </c>
      <c r="D4048" s="84" t="s">
        <v>17488</v>
      </c>
      <c r="E4048" s="86">
        <v>189750</v>
      </c>
      <c r="F4048" s="85" t="s">
        <v>14527</v>
      </c>
    </row>
    <row r="4049" spans="1:6" ht="140.25" x14ac:dyDescent="0.2">
      <c r="A4049" s="86" t="s">
        <v>19342</v>
      </c>
      <c r="B4049" s="85" t="s">
        <v>19340</v>
      </c>
      <c r="C4049" s="87" t="s">
        <v>149</v>
      </c>
      <c r="D4049" s="84" t="s">
        <v>17488</v>
      </c>
      <c r="E4049" s="86">
        <v>148500</v>
      </c>
      <c r="F4049" s="85" t="s">
        <v>19341</v>
      </c>
    </row>
    <row r="4050" spans="1:6" ht="38.25" x14ac:dyDescent="0.2">
      <c r="A4050" s="86" t="s">
        <v>18407</v>
      </c>
      <c r="B4050" s="85" t="s">
        <v>18406</v>
      </c>
      <c r="C4050" s="87" t="s">
        <v>151</v>
      </c>
      <c r="D4050" s="84" t="s">
        <v>17488</v>
      </c>
      <c r="E4050" s="86">
        <v>44100</v>
      </c>
      <c r="F4050" s="85" t="s">
        <v>14567</v>
      </c>
    </row>
    <row r="4051" spans="1:6" ht="51" x14ac:dyDescent="0.2">
      <c r="A4051" s="86" t="s">
        <v>19344</v>
      </c>
      <c r="B4051" s="85" t="s">
        <v>19343</v>
      </c>
      <c r="C4051" s="87" t="s">
        <v>151</v>
      </c>
      <c r="D4051" s="84" t="s">
        <v>17488</v>
      </c>
      <c r="E4051" s="86">
        <v>6300</v>
      </c>
      <c r="F4051" s="85" t="s">
        <v>15009</v>
      </c>
    </row>
    <row r="4052" spans="1:6" ht="38.25" x14ac:dyDescent="0.2">
      <c r="A4052" s="86" t="s">
        <v>18409</v>
      </c>
      <c r="B4052" s="85" t="s">
        <v>18408</v>
      </c>
      <c r="C4052" s="87" t="s">
        <v>151</v>
      </c>
      <c r="D4052" s="84" t="s">
        <v>17488</v>
      </c>
      <c r="E4052" s="86">
        <v>116424</v>
      </c>
      <c r="F4052" s="85" t="s">
        <v>14567</v>
      </c>
    </row>
    <row r="4053" spans="1:6" ht="38.25" x14ac:dyDescent="0.2">
      <c r="A4053" s="86" t="s">
        <v>18411</v>
      </c>
      <c r="B4053" s="85" t="s">
        <v>18410</v>
      </c>
      <c r="C4053" s="87" t="s">
        <v>151</v>
      </c>
      <c r="D4053" s="84" t="s">
        <v>17488</v>
      </c>
      <c r="E4053" s="86">
        <v>87500</v>
      </c>
      <c r="F4053" s="85" t="s">
        <v>14527</v>
      </c>
    </row>
    <row r="4054" spans="1:6" ht="38.25" x14ac:dyDescent="0.2">
      <c r="A4054" s="86" t="s">
        <v>19346</v>
      </c>
      <c r="B4054" s="85" t="s">
        <v>19345</v>
      </c>
      <c r="C4054" s="87" t="s">
        <v>151</v>
      </c>
      <c r="D4054" s="84" t="s">
        <v>17488</v>
      </c>
      <c r="E4054" s="86">
        <v>12500</v>
      </c>
      <c r="F4054" s="85" t="s">
        <v>15016</v>
      </c>
    </row>
    <row r="4055" spans="1:6" ht="38.25" x14ac:dyDescent="0.2">
      <c r="A4055" s="86" t="s">
        <v>18413</v>
      </c>
      <c r="B4055" s="85" t="s">
        <v>18412</v>
      </c>
      <c r="C4055" s="87" t="s">
        <v>151</v>
      </c>
      <c r="D4055" s="84" t="s">
        <v>17488</v>
      </c>
      <c r="E4055" s="86">
        <v>231000</v>
      </c>
      <c r="F4055" s="85" t="s">
        <v>14527</v>
      </c>
    </row>
    <row r="4056" spans="1:6" ht="102" x14ac:dyDescent="0.2">
      <c r="A4056" s="86" t="s">
        <v>19349</v>
      </c>
      <c r="B4056" s="85" t="s">
        <v>19347</v>
      </c>
      <c r="C4056" s="87" t="s">
        <v>149</v>
      </c>
      <c r="D4056" s="84" t="s">
        <v>17488</v>
      </c>
      <c r="E4056" s="86">
        <v>247500</v>
      </c>
      <c r="F4056" s="85" t="s">
        <v>19348</v>
      </c>
    </row>
    <row r="4057" spans="1:6" ht="102" x14ac:dyDescent="0.2">
      <c r="A4057" s="86" t="s">
        <v>19351</v>
      </c>
      <c r="B4057" s="85" t="s">
        <v>19350</v>
      </c>
      <c r="C4057" s="87" t="s">
        <v>149</v>
      </c>
      <c r="D4057" s="84" t="s">
        <v>17488</v>
      </c>
      <c r="E4057" s="86">
        <v>237600</v>
      </c>
      <c r="F4057" s="85" t="s">
        <v>19348</v>
      </c>
    </row>
    <row r="4058" spans="1:6" ht="102" x14ac:dyDescent="0.2">
      <c r="A4058" s="86" t="s">
        <v>19353</v>
      </c>
      <c r="B4058" s="85" t="s">
        <v>19352</v>
      </c>
      <c r="C4058" s="87" t="s">
        <v>149</v>
      </c>
      <c r="D4058" s="84" t="s">
        <v>17488</v>
      </c>
      <c r="E4058" s="86">
        <v>232650</v>
      </c>
      <c r="F4058" s="85" t="s">
        <v>19348</v>
      </c>
    </row>
    <row r="4059" spans="1:6" ht="102" x14ac:dyDescent="0.2">
      <c r="A4059" s="86" t="s">
        <v>19355</v>
      </c>
      <c r="B4059" s="85" t="s">
        <v>19354</v>
      </c>
      <c r="C4059" s="87" t="s">
        <v>149</v>
      </c>
      <c r="D4059" s="84" t="s">
        <v>17488</v>
      </c>
      <c r="E4059" s="86">
        <v>225225</v>
      </c>
      <c r="F4059" s="85" t="s">
        <v>19348</v>
      </c>
    </row>
    <row r="4060" spans="1:6" ht="102" x14ac:dyDescent="0.2">
      <c r="A4060" s="86" t="s">
        <v>19357</v>
      </c>
      <c r="B4060" s="85" t="s">
        <v>19356</v>
      </c>
      <c r="C4060" s="87" t="s">
        <v>149</v>
      </c>
      <c r="D4060" s="84" t="s">
        <v>17488</v>
      </c>
      <c r="E4060" s="86">
        <v>217800</v>
      </c>
      <c r="F4060" s="85" t="s">
        <v>19348</v>
      </c>
    </row>
    <row r="4061" spans="1:6" ht="38.25" x14ac:dyDescent="0.2">
      <c r="A4061" s="86" t="s">
        <v>18415</v>
      </c>
      <c r="B4061" s="85" t="s">
        <v>18414</v>
      </c>
      <c r="C4061" s="87" t="s">
        <v>151</v>
      </c>
      <c r="D4061" s="84" t="s">
        <v>17488</v>
      </c>
      <c r="E4061" s="86">
        <v>73500</v>
      </c>
      <c r="F4061" s="85" t="s">
        <v>14567</v>
      </c>
    </row>
    <row r="4062" spans="1:6" ht="51" x14ac:dyDescent="0.2">
      <c r="A4062" s="86" t="s">
        <v>19359</v>
      </c>
      <c r="B4062" s="85" t="s">
        <v>19358</v>
      </c>
      <c r="C4062" s="87" t="s">
        <v>151</v>
      </c>
      <c r="D4062" s="84" t="s">
        <v>17488</v>
      </c>
      <c r="E4062" s="86">
        <v>10500</v>
      </c>
      <c r="F4062" s="85" t="s">
        <v>15009</v>
      </c>
    </row>
    <row r="4063" spans="1:6" ht="38.25" x14ac:dyDescent="0.2">
      <c r="A4063" s="86" t="s">
        <v>18417</v>
      </c>
      <c r="B4063" s="85" t="s">
        <v>18416</v>
      </c>
      <c r="C4063" s="87" t="s">
        <v>151</v>
      </c>
      <c r="D4063" s="84" t="s">
        <v>17488</v>
      </c>
      <c r="E4063" s="86">
        <v>194040</v>
      </c>
      <c r="F4063" s="85" t="s">
        <v>14567</v>
      </c>
    </row>
    <row r="4064" spans="1:6" ht="38.25" x14ac:dyDescent="0.2">
      <c r="A4064" s="86" t="s">
        <v>18419</v>
      </c>
      <c r="B4064" s="85" t="s">
        <v>18418</v>
      </c>
      <c r="C4064" s="87" t="s">
        <v>151</v>
      </c>
      <c r="D4064" s="84" t="s">
        <v>17488</v>
      </c>
      <c r="E4064" s="86">
        <v>87500</v>
      </c>
      <c r="F4064" s="85" t="s">
        <v>14527</v>
      </c>
    </row>
    <row r="4065" spans="1:6" ht="38.25" x14ac:dyDescent="0.2">
      <c r="A4065" s="86" t="s">
        <v>19361</v>
      </c>
      <c r="B4065" s="85" t="s">
        <v>19360</v>
      </c>
      <c r="C4065" s="87" t="s">
        <v>151</v>
      </c>
      <c r="D4065" s="84" t="s">
        <v>17488</v>
      </c>
      <c r="E4065" s="86">
        <v>12500</v>
      </c>
      <c r="F4065" s="85" t="s">
        <v>15016</v>
      </c>
    </row>
    <row r="4066" spans="1:6" ht="38.25" x14ac:dyDescent="0.2">
      <c r="A4066" s="86" t="s">
        <v>18421</v>
      </c>
      <c r="B4066" s="85" t="s">
        <v>18420</v>
      </c>
      <c r="C4066" s="87" t="s">
        <v>151</v>
      </c>
      <c r="D4066" s="84" t="s">
        <v>17488</v>
      </c>
      <c r="E4066" s="86">
        <v>231000</v>
      </c>
      <c r="F4066" s="85" t="s">
        <v>14527</v>
      </c>
    </row>
    <row r="4067" spans="1:6" ht="140.25" x14ac:dyDescent="0.2">
      <c r="A4067" s="86" t="s">
        <v>19364</v>
      </c>
      <c r="B4067" s="85" t="s">
        <v>19362</v>
      </c>
      <c r="C4067" s="87" t="s">
        <v>149</v>
      </c>
      <c r="D4067" s="84" t="s">
        <v>17488</v>
      </c>
      <c r="E4067" s="86">
        <v>2970</v>
      </c>
      <c r="F4067" s="85" t="s">
        <v>19363</v>
      </c>
    </row>
    <row r="4068" spans="1:6" ht="38.25" x14ac:dyDescent="0.2">
      <c r="A4068" s="86" t="s">
        <v>18423</v>
      </c>
      <c r="B4068" s="85" t="s">
        <v>18422</v>
      </c>
      <c r="C4068" s="87" t="s">
        <v>151</v>
      </c>
      <c r="D4068" s="84" t="s">
        <v>17488</v>
      </c>
      <c r="E4068" s="86">
        <v>882</v>
      </c>
      <c r="F4068" s="85" t="s">
        <v>14567</v>
      </c>
    </row>
    <row r="4069" spans="1:6" ht="51" x14ac:dyDescent="0.2">
      <c r="A4069" s="86" t="s">
        <v>19366</v>
      </c>
      <c r="B4069" s="85" t="s">
        <v>19365</v>
      </c>
      <c r="C4069" s="87" t="s">
        <v>151</v>
      </c>
      <c r="D4069" s="84" t="s">
        <v>17488</v>
      </c>
      <c r="E4069" s="86">
        <v>126</v>
      </c>
      <c r="F4069" s="85" t="s">
        <v>15009</v>
      </c>
    </row>
    <row r="4070" spans="1:6" ht="38.25" x14ac:dyDescent="0.2">
      <c r="A4070" s="86" t="s">
        <v>18425</v>
      </c>
      <c r="B4070" s="85" t="s">
        <v>18424</v>
      </c>
      <c r="C4070" s="87" t="s">
        <v>151</v>
      </c>
      <c r="D4070" s="84" t="s">
        <v>17488</v>
      </c>
      <c r="E4070" s="86">
        <v>2328.48</v>
      </c>
      <c r="F4070" s="85" t="s">
        <v>14567</v>
      </c>
    </row>
    <row r="4071" spans="1:6" ht="38.25" x14ac:dyDescent="0.2">
      <c r="A4071" s="86" t="s">
        <v>18427</v>
      </c>
      <c r="B4071" s="85" t="s">
        <v>18426</v>
      </c>
      <c r="C4071" s="87" t="s">
        <v>151</v>
      </c>
      <c r="D4071" s="84" t="s">
        <v>17488</v>
      </c>
      <c r="E4071" s="86">
        <v>1750</v>
      </c>
      <c r="F4071" s="85" t="s">
        <v>14527</v>
      </c>
    </row>
    <row r="4072" spans="1:6" ht="38.25" x14ac:dyDescent="0.2">
      <c r="A4072" s="86" t="s">
        <v>19368</v>
      </c>
      <c r="B4072" s="85" t="s">
        <v>19367</v>
      </c>
      <c r="C4072" s="87" t="s">
        <v>151</v>
      </c>
      <c r="D4072" s="84" t="s">
        <v>17488</v>
      </c>
      <c r="E4072" s="86">
        <v>250</v>
      </c>
      <c r="F4072" s="85" t="s">
        <v>15016</v>
      </c>
    </row>
    <row r="4073" spans="1:6" ht="38.25" x14ac:dyDescent="0.2">
      <c r="A4073" s="86" t="s">
        <v>18429</v>
      </c>
      <c r="B4073" s="85" t="s">
        <v>18428</v>
      </c>
      <c r="C4073" s="87" t="s">
        <v>151</v>
      </c>
      <c r="D4073" s="84" t="s">
        <v>17488</v>
      </c>
      <c r="E4073" s="86">
        <v>4620</v>
      </c>
      <c r="F4073" s="85" t="s">
        <v>14527</v>
      </c>
    </row>
    <row r="4074" spans="1:6" ht="102" x14ac:dyDescent="0.2">
      <c r="A4074" s="86" t="s">
        <v>19371</v>
      </c>
      <c r="B4074" s="85" t="s">
        <v>19369</v>
      </c>
      <c r="C4074" s="87" t="s">
        <v>149</v>
      </c>
      <c r="D4074" s="84" t="s">
        <v>17488</v>
      </c>
      <c r="E4074" s="86">
        <v>4950</v>
      </c>
      <c r="F4074" s="85" t="s">
        <v>19370</v>
      </c>
    </row>
    <row r="4075" spans="1:6" ht="102" x14ac:dyDescent="0.2">
      <c r="A4075" s="86" t="s">
        <v>19373</v>
      </c>
      <c r="B4075" s="85" t="s">
        <v>19372</v>
      </c>
      <c r="C4075" s="87" t="s">
        <v>149</v>
      </c>
      <c r="D4075" s="84" t="s">
        <v>17488</v>
      </c>
      <c r="E4075" s="86">
        <v>4752</v>
      </c>
      <c r="F4075" s="85" t="s">
        <v>19370</v>
      </c>
    </row>
    <row r="4076" spans="1:6" ht="102" x14ac:dyDescent="0.2">
      <c r="A4076" s="86" t="s">
        <v>19375</v>
      </c>
      <c r="B4076" s="85" t="s">
        <v>19374</v>
      </c>
      <c r="C4076" s="87" t="s">
        <v>149</v>
      </c>
      <c r="D4076" s="84" t="s">
        <v>17488</v>
      </c>
      <c r="E4076" s="86">
        <v>4653</v>
      </c>
      <c r="F4076" s="85" t="s">
        <v>19370</v>
      </c>
    </row>
    <row r="4077" spans="1:6" ht="102" x14ac:dyDescent="0.2">
      <c r="A4077" s="86" t="s">
        <v>19377</v>
      </c>
      <c r="B4077" s="85" t="s">
        <v>19376</v>
      </c>
      <c r="C4077" s="87" t="s">
        <v>149</v>
      </c>
      <c r="D4077" s="84" t="s">
        <v>17488</v>
      </c>
      <c r="E4077" s="86">
        <v>4504.5</v>
      </c>
      <c r="F4077" s="85" t="s">
        <v>19370</v>
      </c>
    </row>
    <row r="4078" spans="1:6" ht="102" x14ac:dyDescent="0.2">
      <c r="A4078" s="86" t="s">
        <v>19379</v>
      </c>
      <c r="B4078" s="85" t="s">
        <v>19378</v>
      </c>
      <c r="C4078" s="87" t="s">
        <v>149</v>
      </c>
      <c r="D4078" s="84" t="s">
        <v>17488</v>
      </c>
      <c r="E4078" s="86">
        <v>4356</v>
      </c>
      <c r="F4078" s="85" t="s">
        <v>19370</v>
      </c>
    </row>
    <row r="4079" spans="1:6" ht="38.25" x14ac:dyDescent="0.2">
      <c r="A4079" s="86" t="s">
        <v>18431</v>
      </c>
      <c r="B4079" s="85" t="s">
        <v>18430</v>
      </c>
      <c r="C4079" s="87" t="s">
        <v>151</v>
      </c>
      <c r="D4079" s="84" t="s">
        <v>17488</v>
      </c>
      <c r="E4079" s="86">
        <v>1470</v>
      </c>
      <c r="F4079" s="85" t="s">
        <v>14567</v>
      </c>
    </row>
    <row r="4080" spans="1:6" ht="51" x14ac:dyDescent="0.2">
      <c r="A4080" s="86" t="s">
        <v>19381</v>
      </c>
      <c r="B4080" s="85" t="s">
        <v>19380</v>
      </c>
      <c r="C4080" s="87" t="s">
        <v>151</v>
      </c>
      <c r="D4080" s="84" t="s">
        <v>17488</v>
      </c>
      <c r="E4080" s="86">
        <v>210</v>
      </c>
      <c r="F4080" s="85" t="s">
        <v>15009</v>
      </c>
    </row>
    <row r="4081" spans="1:6" ht="38.25" x14ac:dyDescent="0.2">
      <c r="A4081" s="86" t="s">
        <v>18433</v>
      </c>
      <c r="B4081" s="85" t="s">
        <v>18432</v>
      </c>
      <c r="C4081" s="87" t="s">
        <v>151</v>
      </c>
      <c r="D4081" s="84" t="s">
        <v>17488</v>
      </c>
      <c r="E4081" s="86">
        <v>3880.8</v>
      </c>
      <c r="F4081" s="85" t="s">
        <v>14567</v>
      </c>
    </row>
    <row r="4082" spans="1:6" ht="38.25" x14ac:dyDescent="0.2">
      <c r="A4082" s="86" t="s">
        <v>18435</v>
      </c>
      <c r="B4082" s="85" t="s">
        <v>18434</v>
      </c>
      <c r="C4082" s="87" t="s">
        <v>151</v>
      </c>
      <c r="D4082" s="84" t="s">
        <v>17488</v>
      </c>
      <c r="E4082" s="86">
        <v>1750</v>
      </c>
      <c r="F4082" s="85" t="s">
        <v>14527</v>
      </c>
    </row>
    <row r="4083" spans="1:6" ht="38.25" x14ac:dyDescent="0.2">
      <c r="A4083" s="86" t="s">
        <v>19383</v>
      </c>
      <c r="B4083" s="85" t="s">
        <v>19382</v>
      </c>
      <c r="C4083" s="87" t="s">
        <v>151</v>
      </c>
      <c r="D4083" s="84" t="s">
        <v>17488</v>
      </c>
      <c r="E4083" s="86">
        <v>250</v>
      </c>
      <c r="F4083" s="85" t="s">
        <v>15016</v>
      </c>
    </row>
    <row r="4084" spans="1:6" ht="38.25" x14ac:dyDescent="0.2">
      <c r="A4084" s="86" t="s">
        <v>18437</v>
      </c>
      <c r="B4084" s="85" t="s">
        <v>18436</v>
      </c>
      <c r="C4084" s="87" t="s">
        <v>151</v>
      </c>
      <c r="D4084" s="84" t="s">
        <v>17488</v>
      </c>
      <c r="E4084" s="86">
        <v>4620</v>
      </c>
      <c r="F4084" s="85" t="s">
        <v>14527</v>
      </c>
    </row>
    <row r="4085" spans="1:6" ht="140.25" x14ac:dyDescent="0.2">
      <c r="A4085" s="86" t="s">
        <v>19386</v>
      </c>
      <c r="B4085" s="85" t="s">
        <v>19384</v>
      </c>
      <c r="C4085" s="87" t="s">
        <v>149</v>
      </c>
      <c r="D4085" s="84" t="s">
        <v>17488</v>
      </c>
      <c r="E4085" s="86">
        <v>29700</v>
      </c>
      <c r="F4085" s="85" t="s">
        <v>19385</v>
      </c>
    </row>
    <row r="4086" spans="1:6" ht="38.25" x14ac:dyDescent="0.2">
      <c r="A4086" s="86" t="s">
        <v>18439</v>
      </c>
      <c r="B4086" s="85" t="s">
        <v>18438</v>
      </c>
      <c r="C4086" s="87" t="s">
        <v>151</v>
      </c>
      <c r="D4086" s="84" t="s">
        <v>17488</v>
      </c>
      <c r="E4086" s="86">
        <v>8820</v>
      </c>
      <c r="F4086" s="85" t="s">
        <v>14567</v>
      </c>
    </row>
    <row r="4087" spans="1:6" ht="51" x14ac:dyDescent="0.2">
      <c r="A4087" s="86" t="s">
        <v>19388</v>
      </c>
      <c r="B4087" s="85" t="s">
        <v>19387</v>
      </c>
      <c r="C4087" s="87" t="s">
        <v>151</v>
      </c>
      <c r="D4087" s="84" t="s">
        <v>17488</v>
      </c>
      <c r="E4087" s="86">
        <v>1260</v>
      </c>
      <c r="F4087" s="85" t="s">
        <v>15009</v>
      </c>
    </row>
    <row r="4088" spans="1:6" ht="38.25" x14ac:dyDescent="0.2">
      <c r="A4088" s="86" t="s">
        <v>18441</v>
      </c>
      <c r="B4088" s="85" t="s">
        <v>18440</v>
      </c>
      <c r="C4088" s="87" t="s">
        <v>151</v>
      </c>
      <c r="D4088" s="84" t="s">
        <v>17488</v>
      </c>
      <c r="E4088" s="86">
        <v>23284.799999999999</v>
      </c>
      <c r="F4088" s="85" t="s">
        <v>14567</v>
      </c>
    </row>
    <row r="4089" spans="1:6" ht="38.25" x14ac:dyDescent="0.2">
      <c r="A4089" s="86" t="s">
        <v>18443</v>
      </c>
      <c r="B4089" s="85" t="s">
        <v>18442</v>
      </c>
      <c r="C4089" s="87" t="s">
        <v>151</v>
      </c>
      <c r="D4089" s="84" t="s">
        <v>17488</v>
      </c>
      <c r="E4089" s="86">
        <v>17500</v>
      </c>
      <c r="F4089" s="85" t="s">
        <v>14527</v>
      </c>
    </row>
    <row r="4090" spans="1:6" ht="38.25" x14ac:dyDescent="0.2">
      <c r="A4090" s="86" t="s">
        <v>19390</v>
      </c>
      <c r="B4090" s="85" t="s">
        <v>19389</v>
      </c>
      <c r="C4090" s="87" t="s">
        <v>151</v>
      </c>
      <c r="D4090" s="84" t="s">
        <v>17488</v>
      </c>
      <c r="E4090" s="86">
        <v>2500</v>
      </c>
      <c r="F4090" s="85" t="s">
        <v>15016</v>
      </c>
    </row>
    <row r="4091" spans="1:6" ht="38.25" x14ac:dyDescent="0.2">
      <c r="A4091" s="86" t="s">
        <v>18445</v>
      </c>
      <c r="B4091" s="85" t="s">
        <v>18444</v>
      </c>
      <c r="C4091" s="87" t="s">
        <v>151</v>
      </c>
      <c r="D4091" s="84" t="s">
        <v>17488</v>
      </c>
      <c r="E4091" s="86">
        <v>46200</v>
      </c>
      <c r="F4091" s="85" t="s">
        <v>14527</v>
      </c>
    </row>
    <row r="4092" spans="1:6" ht="102" x14ac:dyDescent="0.2">
      <c r="A4092" s="86" t="s">
        <v>19393</v>
      </c>
      <c r="B4092" s="85" t="s">
        <v>19391</v>
      </c>
      <c r="C4092" s="87" t="s">
        <v>149</v>
      </c>
      <c r="D4092" s="84" t="s">
        <v>17488</v>
      </c>
      <c r="E4092" s="86">
        <v>49500</v>
      </c>
      <c r="F4092" s="85" t="s">
        <v>19392</v>
      </c>
    </row>
    <row r="4093" spans="1:6" ht="102" x14ac:dyDescent="0.2">
      <c r="A4093" s="86" t="s">
        <v>19395</v>
      </c>
      <c r="B4093" s="85" t="s">
        <v>19394</v>
      </c>
      <c r="C4093" s="87" t="s">
        <v>149</v>
      </c>
      <c r="D4093" s="84" t="s">
        <v>17488</v>
      </c>
      <c r="E4093" s="86">
        <v>47520</v>
      </c>
      <c r="F4093" s="85" t="s">
        <v>19392</v>
      </c>
    </row>
    <row r="4094" spans="1:6" ht="102" x14ac:dyDescent="0.2">
      <c r="A4094" s="86" t="s">
        <v>19397</v>
      </c>
      <c r="B4094" s="85" t="s">
        <v>19396</v>
      </c>
      <c r="C4094" s="87" t="s">
        <v>149</v>
      </c>
      <c r="D4094" s="84" t="s">
        <v>17488</v>
      </c>
      <c r="E4094" s="86">
        <v>46530</v>
      </c>
      <c r="F4094" s="85" t="s">
        <v>19392</v>
      </c>
    </row>
    <row r="4095" spans="1:6" ht="102" x14ac:dyDescent="0.2">
      <c r="A4095" s="86" t="s">
        <v>19399</v>
      </c>
      <c r="B4095" s="85" t="s">
        <v>19398</v>
      </c>
      <c r="C4095" s="87" t="s">
        <v>149</v>
      </c>
      <c r="D4095" s="84" t="s">
        <v>17488</v>
      </c>
      <c r="E4095" s="86">
        <v>45045</v>
      </c>
      <c r="F4095" s="85" t="s">
        <v>19392</v>
      </c>
    </row>
    <row r="4096" spans="1:6" ht="102" x14ac:dyDescent="0.2">
      <c r="A4096" s="86" t="s">
        <v>19401</v>
      </c>
      <c r="B4096" s="85" t="s">
        <v>19400</v>
      </c>
      <c r="C4096" s="87" t="s">
        <v>149</v>
      </c>
      <c r="D4096" s="84" t="s">
        <v>17488</v>
      </c>
      <c r="E4096" s="86">
        <v>43560</v>
      </c>
      <c r="F4096" s="85" t="s">
        <v>19392</v>
      </c>
    </row>
    <row r="4097" spans="1:6" ht="38.25" x14ac:dyDescent="0.2">
      <c r="A4097" s="86" t="s">
        <v>18447</v>
      </c>
      <c r="B4097" s="85" t="s">
        <v>18446</v>
      </c>
      <c r="C4097" s="87" t="s">
        <v>151</v>
      </c>
      <c r="D4097" s="84" t="s">
        <v>17488</v>
      </c>
      <c r="E4097" s="86">
        <v>14700</v>
      </c>
      <c r="F4097" s="85" t="s">
        <v>14567</v>
      </c>
    </row>
    <row r="4098" spans="1:6" ht="51" x14ac:dyDescent="0.2">
      <c r="A4098" s="86" t="s">
        <v>19403</v>
      </c>
      <c r="B4098" s="85" t="s">
        <v>19402</v>
      </c>
      <c r="C4098" s="87" t="s">
        <v>151</v>
      </c>
      <c r="D4098" s="84" t="s">
        <v>17488</v>
      </c>
      <c r="E4098" s="86">
        <v>2100</v>
      </c>
      <c r="F4098" s="85" t="s">
        <v>15009</v>
      </c>
    </row>
    <row r="4099" spans="1:6" ht="38.25" x14ac:dyDescent="0.2">
      <c r="A4099" s="86" t="s">
        <v>18449</v>
      </c>
      <c r="B4099" s="85" t="s">
        <v>18448</v>
      </c>
      <c r="C4099" s="87" t="s">
        <v>151</v>
      </c>
      <c r="D4099" s="84" t="s">
        <v>17488</v>
      </c>
      <c r="E4099" s="86">
        <v>38808</v>
      </c>
      <c r="F4099" s="85" t="s">
        <v>14567</v>
      </c>
    </row>
    <row r="4100" spans="1:6" ht="38.25" x14ac:dyDescent="0.2">
      <c r="A4100" s="86" t="s">
        <v>18451</v>
      </c>
      <c r="B4100" s="85" t="s">
        <v>18450</v>
      </c>
      <c r="C4100" s="87" t="s">
        <v>151</v>
      </c>
      <c r="D4100" s="84" t="s">
        <v>17488</v>
      </c>
      <c r="E4100" s="86">
        <v>17500</v>
      </c>
      <c r="F4100" s="85" t="s">
        <v>14527</v>
      </c>
    </row>
    <row r="4101" spans="1:6" ht="38.25" x14ac:dyDescent="0.2">
      <c r="A4101" s="86" t="s">
        <v>19405</v>
      </c>
      <c r="B4101" s="85" t="s">
        <v>19404</v>
      </c>
      <c r="C4101" s="87" t="s">
        <v>151</v>
      </c>
      <c r="D4101" s="84" t="s">
        <v>17488</v>
      </c>
      <c r="E4101" s="86">
        <v>2500</v>
      </c>
      <c r="F4101" s="85" t="s">
        <v>15016</v>
      </c>
    </row>
    <row r="4102" spans="1:6" ht="38.25" x14ac:dyDescent="0.2">
      <c r="A4102" s="86" t="s">
        <v>18453</v>
      </c>
      <c r="B4102" s="85" t="s">
        <v>18452</v>
      </c>
      <c r="C4102" s="87" t="s">
        <v>151</v>
      </c>
      <c r="D4102" s="84" t="s">
        <v>17488</v>
      </c>
      <c r="E4102" s="86">
        <v>46200</v>
      </c>
      <c r="F4102" s="85" t="s">
        <v>14527</v>
      </c>
    </row>
    <row r="4103" spans="1:6" ht="140.25" x14ac:dyDescent="0.2">
      <c r="A4103" s="86" t="s">
        <v>19408</v>
      </c>
      <c r="B4103" s="85" t="s">
        <v>19406</v>
      </c>
      <c r="C4103" s="87" t="s">
        <v>149</v>
      </c>
      <c r="D4103" s="84" t="s">
        <v>17488</v>
      </c>
      <c r="E4103" s="86">
        <v>74250</v>
      </c>
      <c r="F4103" s="85" t="s">
        <v>19407</v>
      </c>
    </row>
    <row r="4104" spans="1:6" ht="38.25" x14ac:dyDescent="0.2">
      <c r="A4104" s="86" t="s">
        <v>18455</v>
      </c>
      <c r="B4104" s="85" t="s">
        <v>18454</v>
      </c>
      <c r="C4104" s="87" t="s">
        <v>151</v>
      </c>
      <c r="D4104" s="84" t="s">
        <v>17488</v>
      </c>
      <c r="E4104" s="86">
        <v>22050</v>
      </c>
      <c r="F4104" s="85" t="s">
        <v>14567</v>
      </c>
    </row>
    <row r="4105" spans="1:6" ht="51" x14ac:dyDescent="0.2">
      <c r="A4105" s="86" t="s">
        <v>19410</v>
      </c>
      <c r="B4105" s="85" t="s">
        <v>19409</v>
      </c>
      <c r="C4105" s="87" t="s">
        <v>151</v>
      </c>
      <c r="D4105" s="84" t="s">
        <v>17488</v>
      </c>
      <c r="E4105" s="86">
        <v>3150</v>
      </c>
      <c r="F4105" s="85" t="s">
        <v>15009</v>
      </c>
    </row>
    <row r="4106" spans="1:6" ht="38.25" x14ac:dyDescent="0.2">
      <c r="A4106" s="86" t="s">
        <v>18457</v>
      </c>
      <c r="B4106" s="85" t="s">
        <v>18456</v>
      </c>
      <c r="C4106" s="87" t="s">
        <v>151</v>
      </c>
      <c r="D4106" s="84" t="s">
        <v>17488</v>
      </c>
      <c r="E4106" s="86">
        <v>58212</v>
      </c>
      <c r="F4106" s="85" t="s">
        <v>14567</v>
      </c>
    </row>
    <row r="4107" spans="1:6" ht="38.25" x14ac:dyDescent="0.2">
      <c r="A4107" s="86" t="s">
        <v>18459</v>
      </c>
      <c r="B4107" s="85" t="s">
        <v>18458</v>
      </c>
      <c r="C4107" s="87" t="s">
        <v>151</v>
      </c>
      <c r="D4107" s="84" t="s">
        <v>17488</v>
      </c>
      <c r="E4107" s="86">
        <v>43750</v>
      </c>
      <c r="F4107" s="85" t="s">
        <v>14527</v>
      </c>
    </row>
    <row r="4108" spans="1:6" ht="38.25" x14ac:dyDescent="0.2">
      <c r="A4108" s="86" t="s">
        <v>19412</v>
      </c>
      <c r="B4108" s="85" t="s">
        <v>19411</v>
      </c>
      <c r="C4108" s="87" t="s">
        <v>151</v>
      </c>
      <c r="D4108" s="84" t="s">
        <v>17488</v>
      </c>
      <c r="E4108" s="86">
        <v>6250</v>
      </c>
      <c r="F4108" s="85" t="s">
        <v>15016</v>
      </c>
    </row>
    <row r="4109" spans="1:6" ht="38.25" x14ac:dyDescent="0.2">
      <c r="A4109" s="86" t="s">
        <v>18461</v>
      </c>
      <c r="B4109" s="85" t="s">
        <v>18460</v>
      </c>
      <c r="C4109" s="87" t="s">
        <v>151</v>
      </c>
      <c r="D4109" s="84" t="s">
        <v>17488</v>
      </c>
      <c r="E4109" s="86">
        <v>115500</v>
      </c>
      <c r="F4109" s="85" t="s">
        <v>14527</v>
      </c>
    </row>
    <row r="4110" spans="1:6" ht="102" x14ac:dyDescent="0.2">
      <c r="A4110" s="86" t="s">
        <v>19415</v>
      </c>
      <c r="B4110" s="85" t="s">
        <v>19413</v>
      </c>
      <c r="C4110" s="87" t="s">
        <v>149</v>
      </c>
      <c r="D4110" s="84" t="s">
        <v>17488</v>
      </c>
      <c r="E4110" s="86">
        <v>123750</v>
      </c>
      <c r="F4110" s="85" t="s">
        <v>19414</v>
      </c>
    </row>
    <row r="4111" spans="1:6" ht="102" x14ac:dyDescent="0.2">
      <c r="A4111" s="86" t="s">
        <v>19417</v>
      </c>
      <c r="B4111" s="85" t="s">
        <v>19416</v>
      </c>
      <c r="C4111" s="87" t="s">
        <v>149</v>
      </c>
      <c r="D4111" s="84" t="s">
        <v>17488</v>
      </c>
      <c r="E4111" s="86">
        <v>118800</v>
      </c>
      <c r="F4111" s="85" t="s">
        <v>19414</v>
      </c>
    </row>
    <row r="4112" spans="1:6" ht="102" x14ac:dyDescent="0.2">
      <c r="A4112" s="86" t="s">
        <v>19419</v>
      </c>
      <c r="B4112" s="85" t="s">
        <v>19418</v>
      </c>
      <c r="C4112" s="87" t="s">
        <v>149</v>
      </c>
      <c r="D4112" s="84" t="s">
        <v>17488</v>
      </c>
      <c r="E4112" s="86">
        <v>116325</v>
      </c>
      <c r="F4112" s="85" t="s">
        <v>19414</v>
      </c>
    </row>
    <row r="4113" spans="1:6" ht="102" x14ac:dyDescent="0.2">
      <c r="A4113" s="86" t="s">
        <v>19421</v>
      </c>
      <c r="B4113" s="85" t="s">
        <v>19420</v>
      </c>
      <c r="C4113" s="87" t="s">
        <v>149</v>
      </c>
      <c r="D4113" s="84" t="s">
        <v>17488</v>
      </c>
      <c r="E4113" s="86">
        <v>112612.5</v>
      </c>
      <c r="F4113" s="85" t="s">
        <v>19414</v>
      </c>
    </row>
    <row r="4114" spans="1:6" ht="102" x14ac:dyDescent="0.2">
      <c r="A4114" s="86" t="s">
        <v>19423</v>
      </c>
      <c r="B4114" s="85" t="s">
        <v>19422</v>
      </c>
      <c r="C4114" s="87" t="s">
        <v>149</v>
      </c>
      <c r="D4114" s="84" t="s">
        <v>17488</v>
      </c>
      <c r="E4114" s="86">
        <v>108900</v>
      </c>
      <c r="F4114" s="85" t="s">
        <v>19414</v>
      </c>
    </row>
    <row r="4115" spans="1:6" ht="38.25" x14ac:dyDescent="0.2">
      <c r="A4115" s="86" t="s">
        <v>18463</v>
      </c>
      <c r="B4115" s="85" t="s">
        <v>18462</v>
      </c>
      <c r="C4115" s="87" t="s">
        <v>151</v>
      </c>
      <c r="D4115" s="84" t="s">
        <v>17488</v>
      </c>
      <c r="E4115" s="86">
        <v>36750</v>
      </c>
      <c r="F4115" s="85" t="s">
        <v>14567</v>
      </c>
    </row>
    <row r="4116" spans="1:6" ht="51" x14ac:dyDescent="0.2">
      <c r="A4116" s="86" t="s">
        <v>19425</v>
      </c>
      <c r="B4116" s="85" t="s">
        <v>19424</v>
      </c>
      <c r="C4116" s="87" t="s">
        <v>151</v>
      </c>
      <c r="D4116" s="84" t="s">
        <v>17488</v>
      </c>
      <c r="E4116" s="86">
        <v>5250</v>
      </c>
      <c r="F4116" s="85" t="s">
        <v>15009</v>
      </c>
    </row>
    <row r="4117" spans="1:6" ht="38.25" x14ac:dyDescent="0.2">
      <c r="A4117" s="86" t="s">
        <v>18465</v>
      </c>
      <c r="B4117" s="85" t="s">
        <v>18464</v>
      </c>
      <c r="C4117" s="87" t="s">
        <v>151</v>
      </c>
      <c r="D4117" s="84" t="s">
        <v>17488</v>
      </c>
      <c r="E4117" s="86">
        <v>97020</v>
      </c>
      <c r="F4117" s="85" t="s">
        <v>14567</v>
      </c>
    </row>
    <row r="4118" spans="1:6" ht="38.25" x14ac:dyDescent="0.2">
      <c r="A4118" s="86" t="s">
        <v>18467</v>
      </c>
      <c r="B4118" s="85" t="s">
        <v>18466</v>
      </c>
      <c r="C4118" s="87" t="s">
        <v>151</v>
      </c>
      <c r="D4118" s="84" t="s">
        <v>17488</v>
      </c>
      <c r="E4118" s="86">
        <v>43750</v>
      </c>
      <c r="F4118" s="85" t="s">
        <v>14527</v>
      </c>
    </row>
    <row r="4119" spans="1:6" ht="38.25" x14ac:dyDescent="0.2">
      <c r="A4119" s="86" t="s">
        <v>19427</v>
      </c>
      <c r="B4119" s="85" t="s">
        <v>19426</v>
      </c>
      <c r="C4119" s="87" t="s">
        <v>151</v>
      </c>
      <c r="D4119" s="84" t="s">
        <v>17488</v>
      </c>
      <c r="E4119" s="86">
        <v>6250</v>
      </c>
      <c r="F4119" s="85" t="s">
        <v>15016</v>
      </c>
    </row>
    <row r="4120" spans="1:6" ht="38.25" x14ac:dyDescent="0.2">
      <c r="A4120" s="86" t="s">
        <v>18469</v>
      </c>
      <c r="B4120" s="85" t="s">
        <v>18468</v>
      </c>
      <c r="C4120" s="87" t="s">
        <v>151</v>
      </c>
      <c r="D4120" s="84" t="s">
        <v>17488</v>
      </c>
      <c r="E4120" s="86">
        <v>115500</v>
      </c>
      <c r="F4120" s="85" t="s">
        <v>14527</v>
      </c>
    </row>
    <row r="4121" spans="1:6" ht="38.25" x14ac:dyDescent="0.2">
      <c r="A4121" s="86" t="s">
        <v>18781</v>
      </c>
      <c r="B4121" s="85" t="s">
        <v>18780</v>
      </c>
      <c r="C4121" s="87" t="s">
        <v>151</v>
      </c>
      <c r="D4121" s="84" t="s">
        <v>17488</v>
      </c>
      <c r="E4121" s="86">
        <v>378</v>
      </c>
      <c r="F4121" s="85" t="s">
        <v>14567</v>
      </c>
    </row>
    <row r="4122" spans="1:6" ht="38.25" x14ac:dyDescent="0.2">
      <c r="A4122" s="86" t="s">
        <v>18783</v>
      </c>
      <c r="B4122" s="85" t="s">
        <v>18782</v>
      </c>
      <c r="C4122" s="87" t="s">
        <v>151</v>
      </c>
      <c r="D4122" s="84" t="s">
        <v>17488</v>
      </c>
      <c r="E4122" s="86">
        <v>750</v>
      </c>
      <c r="F4122" s="85" t="s">
        <v>14527</v>
      </c>
    </row>
    <row r="4123" spans="1:6" ht="38.25" x14ac:dyDescent="0.2">
      <c r="A4123" s="86" t="s">
        <v>18785</v>
      </c>
      <c r="B4123" s="85" t="s">
        <v>18784</v>
      </c>
      <c r="C4123" s="87" t="s">
        <v>151</v>
      </c>
      <c r="D4123" s="84" t="s">
        <v>17488</v>
      </c>
      <c r="E4123" s="86">
        <v>630</v>
      </c>
      <c r="F4123" s="85" t="s">
        <v>14567</v>
      </c>
    </row>
    <row r="4124" spans="1:6" ht="38.25" x14ac:dyDescent="0.2">
      <c r="A4124" s="86" t="s">
        <v>18787</v>
      </c>
      <c r="B4124" s="85" t="s">
        <v>18786</v>
      </c>
      <c r="C4124" s="87" t="s">
        <v>151</v>
      </c>
      <c r="D4124" s="84" t="s">
        <v>17488</v>
      </c>
      <c r="E4124" s="86">
        <v>750</v>
      </c>
      <c r="F4124" s="85" t="s">
        <v>14527</v>
      </c>
    </row>
    <row r="4125" spans="1:6" ht="38.25" x14ac:dyDescent="0.2">
      <c r="A4125" s="86" t="s">
        <v>18789</v>
      </c>
      <c r="B4125" s="85" t="s">
        <v>18788</v>
      </c>
      <c r="C4125" s="87" t="s">
        <v>151</v>
      </c>
      <c r="D4125" s="84" t="s">
        <v>17488</v>
      </c>
      <c r="E4125" s="86">
        <v>3780</v>
      </c>
      <c r="F4125" s="85" t="s">
        <v>14567</v>
      </c>
    </row>
    <row r="4126" spans="1:6" ht="38.25" x14ac:dyDescent="0.2">
      <c r="A4126" s="86" t="s">
        <v>18791</v>
      </c>
      <c r="B4126" s="85" t="s">
        <v>18790</v>
      </c>
      <c r="C4126" s="87" t="s">
        <v>151</v>
      </c>
      <c r="D4126" s="84" t="s">
        <v>17488</v>
      </c>
      <c r="E4126" s="86">
        <v>7500</v>
      </c>
      <c r="F4126" s="85" t="s">
        <v>14527</v>
      </c>
    </row>
    <row r="4127" spans="1:6" ht="38.25" x14ac:dyDescent="0.2">
      <c r="A4127" s="86" t="s">
        <v>18793</v>
      </c>
      <c r="B4127" s="85" t="s">
        <v>18792</v>
      </c>
      <c r="C4127" s="87" t="s">
        <v>151</v>
      </c>
      <c r="D4127" s="84" t="s">
        <v>17488</v>
      </c>
      <c r="E4127" s="86">
        <v>6300</v>
      </c>
      <c r="F4127" s="85" t="s">
        <v>14567</v>
      </c>
    </row>
    <row r="4128" spans="1:6" ht="38.25" x14ac:dyDescent="0.2">
      <c r="A4128" s="86" t="s">
        <v>18795</v>
      </c>
      <c r="B4128" s="85" t="s">
        <v>18794</v>
      </c>
      <c r="C4128" s="87" t="s">
        <v>151</v>
      </c>
      <c r="D4128" s="84" t="s">
        <v>17488</v>
      </c>
      <c r="E4128" s="86">
        <v>7500</v>
      </c>
      <c r="F4128" s="85" t="s">
        <v>14527</v>
      </c>
    </row>
    <row r="4129" spans="1:6" ht="38.25" x14ac:dyDescent="0.2">
      <c r="A4129" s="86" t="s">
        <v>19429</v>
      </c>
      <c r="B4129" s="85" t="s">
        <v>19428</v>
      </c>
      <c r="C4129" s="87" t="s">
        <v>151</v>
      </c>
      <c r="D4129" s="84" t="s">
        <v>17488</v>
      </c>
      <c r="E4129" s="86">
        <v>756</v>
      </c>
      <c r="F4129" s="85" t="s">
        <v>14567</v>
      </c>
    </row>
    <row r="4130" spans="1:6" ht="38.25" x14ac:dyDescent="0.2">
      <c r="A4130" s="86" t="s">
        <v>19431</v>
      </c>
      <c r="B4130" s="85" t="s">
        <v>19430</v>
      </c>
      <c r="C4130" s="87" t="s">
        <v>151</v>
      </c>
      <c r="D4130" s="84" t="s">
        <v>17488</v>
      </c>
      <c r="E4130" s="86">
        <v>1500</v>
      </c>
      <c r="F4130" s="85" t="s">
        <v>14527</v>
      </c>
    </row>
    <row r="4131" spans="1:6" ht="38.25" x14ac:dyDescent="0.2">
      <c r="A4131" s="86" t="s">
        <v>19429</v>
      </c>
      <c r="B4131" s="85" t="s">
        <v>19428</v>
      </c>
      <c r="C4131" s="87" t="s">
        <v>151</v>
      </c>
      <c r="D4131" s="84" t="s">
        <v>17488</v>
      </c>
      <c r="E4131" s="86">
        <v>756</v>
      </c>
      <c r="F4131" s="85" t="s">
        <v>14567</v>
      </c>
    </row>
    <row r="4132" spans="1:6" ht="38.25" x14ac:dyDescent="0.2">
      <c r="A4132" s="86" t="s">
        <v>19431</v>
      </c>
      <c r="B4132" s="85" t="s">
        <v>19430</v>
      </c>
      <c r="C4132" s="87" t="s">
        <v>151</v>
      </c>
      <c r="D4132" s="84" t="s">
        <v>17488</v>
      </c>
      <c r="E4132" s="86">
        <v>1500</v>
      </c>
      <c r="F4132" s="85" t="s">
        <v>14527</v>
      </c>
    </row>
    <row r="4133" spans="1:6" ht="38.25" x14ac:dyDescent="0.2">
      <c r="A4133" s="86" t="s">
        <v>19433</v>
      </c>
      <c r="B4133" s="85" t="s">
        <v>19432</v>
      </c>
      <c r="C4133" s="87" t="s">
        <v>151</v>
      </c>
      <c r="D4133" s="84" t="s">
        <v>17488</v>
      </c>
      <c r="E4133" s="86">
        <v>1260</v>
      </c>
      <c r="F4133" s="85" t="s">
        <v>14567</v>
      </c>
    </row>
    <row r="4134" spans="1:6" ht="38.25" x14ac:dyDescent="0.2">
      <c r="A4134" s="86" t="s">
        <v>19435</v>
      </c>
      <c r="B4134" s="85" t="s">
        <v>19434</v>
      </c>
      <c r="C4134" s="87" t="s">
        <v>151</v>
      </c>
      <c r="D4134" s="84" t="s">
        <v>17488</v>
      </c>
      <c r="E4134" s="86">
        <v>1500</v>
      </c>
      <c r="F4134" s="85" t="s">
        <v>14527</v>
      </c>
    </row>
    <row r="4135" spans="1:6" ht="38.25" x14ac:dyDescent="0.2">
      <c r="A4135" s="86" t="s">
        <v>19433</v>
      </c>
      <c r="B4135" s="85" t="s">
        <v>19432</v>
      </c>
      <c r="C4135" s="87" t="s">
        <v>151</v>
      </c>
      <c r="D4135" s="84" t="s">
        <v>17488</v>
      </c>
      <c r="E4135" s="86">
        <v>1260</v>
      </c>
      <c r="F4135" s="85" t="s">
        <v>14567</v>
      </c>
    </row>
    <row r="4136" spans="1:6" ht="38.25" x14ac:dyDescent="0.2">
      <c r="A4136" s="86" t="s">
        <v>19435</v>
      </c>
      <c r="B4136" s="85" t="s">
        <v>19434</v>
      </c>
      <c r="C4136" s="87" t="s">
        <v>151</v>
      </c>
      <c r="D4136" s="84" t="s">
        <v>17488</v>
      </c>
      <c r="E4136" s="86">
        <v>1500</v>
      </c>
      <c r="F4136" s="85" t="s">
        <v>14527</v>
      </c>
    </row>
    <row r="4137" spans="1:6" ht="38.25" x14ac:dyDescent="0.2">
      <c r="A4137" s="86" t="s">
        <v>19437</v>
      </c>
      <c r="B4137" s="85" t="s">
        <v>19436</v>
      </c>
      <c r="C4137" s="87" t="s">
        <v>151</v>
      </c>
      <c r="D4137" s="84" t="s">
        <v>17488</v>
      </c>
      <c r="E4137" s="86">
        <v>7560</v>
      </c>
      <c r="F4137" s="85" t="s">
        <v>14567</v>
      </c>
    </row>
    <row r="4138" spans="1:6" ht="38.25" x14ac:dyDescent="0.2">
      <c r="A4138" s="86" t="s">
        <v>19439</v>
      </c>
      <c r="B4138" s="85" t="s">
        <v>19438</v>
      </c>
      <c r="C4138" s="87" t="s">
        <v>151</v>
      </c>
      <c r="D4138" s="84" t="s">
        <v>17488</v>
      </c>
      <c r="E4138" s="86">
        <v>15000</v>
      </c>
      <c r="F4138" s="85" t="s">
        <v>14527</v>
      </c>
    </row>
    <row r="4139" spans="1:6" ht="38.25" x14ac:dyDescent="0.2">
      <c r="A4139" s="86" t="s">
        <v>19437</v>
      </c>
      <c r="B4139" s="85" t="s">
        <v>19436</v>
      </c>
      <c r="C4139" s="87" t="s">
        <v>151</v>
      </c>
      <c r="D4139" s="84" t="s">
        <v>17488</v>
      </c>
      <c r="E4139" s="86">
        <v>7560</v>
      </c>
      <c r="F4139" s="85" t="s">
        <v>14567</v>
      </c>
    </row>
    <row r="4140" spans="1:6" ht="38.25" x14ac:dyDescent="0.2">
      <c r="A4140" s="86" t="s">
        <v>19439</v>
      </c>
      <c r="B4140" s="85" t="s">
        <v>19438</v>
      </c>
      <c r="C4140" s="87" t="s">
        <v>151</v>
      </c>
      <c r="D4140" s="84" t="s">
        <v>17488</v>
      </c>
      <c r="E4140" s="86">
        <v>15000</v>
      </c>
      <c r="F4140" s="85" t="s">
        <v>14527</v>
      </c>
    </row>
    <row r="4141" spans="1:6" ht="38.25" x14ac:dyDescent="0.2">
      <c r="A4141" s="86" t="s">
        <v>19441</v>
      </c>
      <c r="B4141" s="85" t="s">
        <v>19440</v>
      </c>
      <c r="C4141" s="87" t="s">
        <v>151</v>
      </c>
      <c r="D4141" s="84" t="s">
        <v>17488</v>
      </c>
      <c r="E4141" s="86">
        <v>12600</v>
      </c>
      <c r="F4141" s="85" t="s">
        <v>14567</v>
      </c>
    </row>
    <row r="4142" spans="1:6" ht="38.25" x14ac:dyDescent="0.2">
      <c r="A4142" s="86" t="s">
        <v>19443</v>
      </c>
      <c r="B4142" s="85" t="s">
        <v>19442</v>
      </c>
      <c r="C4142" s="87" t="s">
        <v>151</v>
      </c>
      <c r="D4142" s="84" t="s">
        <v>17488</v>
      </c>
      <c r="E4142" s="86">
        <v>15000</v>
      </c>
      <c r="F4142" s="85" t="s">
        <v>14527</v>
      </c>
    </row>
    <row r="4143" spans="1:6" ht="38.25" x14ac:dyDescent="0.2">
      <c r="A4143" s="86" t="s">
        <v>19441</v>
      </c>
      <c r="B4143" s="85" t="s">
        <v>19440</v>
      </c>
      <c r="C4143" s="87" t="s">
        <v>151</v>
      </c>
      <c r="D4143" s="84" t="s">
        <v>17488</v>
      </c>
      <c r="E4143" s="86">
        <v>12600</v>
      </c>
      <c r="F4143" s="85" t="s">
        <v>14567</v>
      </c>
    </row>
    <row r="4144" spans="1:6" ht="38.25" x14ac:dyDescent="0.2">
      <c r="A4144" s="86" t="s">
        <v>19443</v>
      </c>
      <c r="B4144" s="85" t="s">
        <v>19442</v>
      </c>
      <c r="C4144" s="87" t="s">
        <v>151</v>
      </c>
      <c r="D4144" s="84" t="s">
        <v>17488</v>
      </c>
      <c r="E4144" s="86">
        <v>15000</v>
      </c>
      <c r="F4144" s="85" t="s">
        <v>14527</v>
      </c>
    </row>
    <row r="4145" spans="1:6" ht="38.25" x14ac:dyDescent="0.2">
      <c r="A4145" s="86" t="s">
        <v>18877</v>
      </c>
      <c r="B4145" s="85" t="s">
        <v>18876</v>
      </c>
      <c r="C4145" s="87" t="s">
        <v>151</v>
      </c>
      <c r="D4145" s="84" t="s">
        <v>17488</v>
      </c>
      <c r="E4145" s="86">
        <v>630</v>
      </c>
      <c r="F4145" s="85" t="s">
        <v>14567</v>
      </c>
    </row>
    <row r="4146" spans="1:6" ht="38.25" x14ac:dyDescent="0.2">
      <c r="A4146" s="86" t="s">
        <v>18879</v>
      </c>
      <c r="B4146" s="85" t="s">
        <v>18878</v>
      </c>
      <c r="C4146" s="87" t="s">
        <v>151</v>
      </c>
      <c r="D4146" s="84" t="s">
        <v>17488</v>
      </c>
      <c r="E4146" s="86">
        <v>1250</v>
      </c>
      <c r="F4146" s="85" t="s">
        <v>14527</v>
      </c>
    </row>
    <row r="4147" spans="1:6" ht="25.5" x14ac:dyDescent="0.2">
      <c r="A4147" s="86" t="s">
        <v>18881</v>
      </c>
      <c r="B4147" s="85" t="s">
        <v>18880</v>
      </c>
      <c r="C4147" s="87" t="s">
        <v>151</v>
      </c>
      <c r="D4147" s="84" t="s">
        <v>17488</v>
      </c>
      <c r="E4147" s="86">
        <v>1050</v>
      </c>
      <c r="F4147" s="85" t="s">
        <v>14567</v>
      </c>
    </row>
    <row r="4148" spans="1:6" ht="25.5" x14ac:dyDescent="0.2">
      <c r="A4148" s="86" t="s">
        <v>18883</v>
      </c>
      <c r="B4148" s="85" t="s">
        <v>18882</v>
      </c>
      <c r="C4148" s="87" t="s">
        <v>151</v>
      </c>
      <c r="D4148" s="84" t="s">
        <v>17488</v>
      </c>
      <c r="E4148" s="86">
        <v>1250</v>
      </c>
      <c r="F4148" s="85" t="s">
        <v>14527</v>
      </c>
    </row>
    <row r="4149" spans="1:6" ht="38.25" x14ac:dyDescent="0.2">
      <c r="A4149" s="86" t="s">
        <v>18885</v>
      </c>
      <c r="B4149" s="85" t="s">
        <v>18884</v>
      </c>
      <c r="C4149" s="87" t="s">
        <v>151</v>
      </c>
      <c r="D4149" s="84" t="s">
        <v>17488</v>
      </c>
      <c r="E4149" s="86">
        <v>6300</v>
      </c>
      <c r="F4149" s="85" t="s">
        <v>14567</v>
      </c>
    </row>
    <row r="4150" spans="1:6" ht="38.25" x14ac:dyDescent="0.2">
      <c r="A4150" s="86" t="s">
        <v>18887</v>
      </c>
      <c r="B4150" s="85" t="s">
        <v>18886</v>
      </c>
      <c r="C4150" s="87" t="s">
        <v>151</v>
      </c>
      <c r="D4150" s="84" t="s">
        <v>17488</v>
      </c>
      <c r="E4150" s="86">
        <v>12500</v>
      </c>
      <c r="F4150" s="85" t="s">
        <v>14527</v>
      </c>
    </row>
    <row r="4151" spans="1:6" ht="25.5" x14ac:dyDescent="0.2">
      <c r="A4151" s="86" t="s">
        <v>18889</v>
      </c>
      <c r="B4151" s="85" t="s">
        <v>18888</v>
      </c>
      <c r="C4151" s="87" t="s">
        <v>151</v>
      </c>
      <c r="D4151" s="84" t="s">
        <v>17488</v>
      </c>
      <c r="E4151" s="86">
        <v>10500</v>
      </c>
      <c r="F4151" s="85" t="s">
        <v>14567</v>
      </c>
    </row>
    <row r="4152" spans="1:6" ht="25.5" x14ac:dyDescent="0.2">
      <c r="A4152" s="86" t="s">
        <v>18891</v>
      </c>
      <c r="B4152" s="85" t="s">
        <v>18890</v>
      </c>
      <c r="C4152" s="87" t="s">
        <v>151</v>
      </c>
      <c r="D4152" s="84" t="s">
        <v>17488</v>
      </c>
      <c r="E4152" s="86">
        <v>12500</v>
      </c>
      <c r="F4152" s="85" t="s">
        <v>14527</v>
      </c>
    </row>
    <row r="4153" spans="1:6" ht="38.25" x14ac:dyDescent="0.2">
      <c r="A4153" s="86" t="s">
        <v>18893</v>
      </c>
      <c r="B4153" s="85" t="s">
        <v>18892</v>
      </c>
      <c r="C4153" s="87" t="s">
        <v>151</v>
      </c>
      <c r="D4153" s="84" t="s">
        <v>17488</v>
      </c>
      <c r="E4153" s="86">
        <v>15750</v>
      </c>
      <c r="F4153" s="85" t="s">
        <v>14567</v>
      </c>
    </row>
    <row r="4154" spans="1:6" ht="38.25" x14ac:dyDescent="0.2">
      <c r="A4154" s="86" t="s">
        <v>18895</v>
      </c>
      <c r="B4154" s="85" t="s">
        <v>18894</v>
      </c>
      <c r="C4154" s="87" t="s">
        <v>151</v>
      </c>
      <c r="D4154" s="84" t="s">
        <v>17488</v>
      </c>
      <c r="E4154" s="86">
        <v>31250</v>
      </c>
      <c r="F4154" s="85" t="s">
        <v>14527</v>
      </c>
    </row>
    <row r="4155" spans="1:6" ht="25.5" x14ac:dyDescent="0.2">
      <c r="A4155" s="86" t="s">
        <v>18897</v>
      </c>
      <c r="B4155" s="85" t="s">
        <v>18896</v>
      </c>
      <c r="C4155" s="87" t="s">
        <v>151</v>
      </c>
      <c r="D4155" s="84" t="s">
        <v>17488</v>
      </c>
      <c r="E4155" s="86">
        <v>26250</v>
      </c>
      <c r="F4155" s="85" t="s">
        <v>14567</v>
      </c>
    </row>
    <row r="4156" spans="1:6" ht="25.5" x14ac:dyDescent="0.2">
      <c r="A4156" s="86" t="s">
        <v>18899</v>
      </c>
      <c r="B4156" s="85" t="s">
        <v>18898</v>
      </c>
      <c r="C4156" s="87" t="s">
        <v>151</v>
      </c>
      <c r="D4156" s="84" t="s">
        <v>17488</v>
      </c>
      <c r="E4156" s="86">
        <v>31250</v>
      </c>
      <c r="F4156" s="85" t="s">
        <v>14527</v>
      </c>
    </row>
    <row r="4157" spans="1:6" ht="38.25" x14ac:dyDescent="0.2">
      <c r="A4157" s="86" t="s">
        <v>18901</v>
      </c>
      <c r="B4157" s="85" t="s">
        <v>18900</v>
      </c>
      <c r="C4157" s="87" t="s">
        <v>151</v>
      </c>
      <c r="D4157" s="84" t="s">
        <v>17488</v>
      </c>
      <c r="E4157" s="86">
        <v>31500</v>
      </c>
      <c r="F4157" s="85" t="s">
        <v>14567</v>
      </c>
    </row>
    <row r="4158" spans="1:6" ht="38.25" x14ac:dyDescent="0.2">
      <c r="A4158" s="86" t="s">
        <v>18903</v>
      </c>
      <c r="B4158" s="85" t="s">
        <v>18902</v>
      </c>
      <c r="C4158" s="87" t="s">
        <v>151</v>
      </c>
      <c r="D4158" s="84" t="s">
        <v>17488</v>
      </c>
      <c r="E4158" s="86">
        <v>62500</v>
      </c>
      <c r="F4158" s="85" t="s">
        <v>14527</v>
      </c>
    </row>
    <row r="4159" spans="1:6" ht="25.5" x14ac:dyDescent="0.2">
      <c r="A4159" s="86" t="s">
        <v>18905</v>
      </c>
      <c r="B4159" s="85" t="s">
        <v>18904</v>
      </c>
      <c r="C4159" s="87" t="s">
        <v>151</v>
      </c>
      <c r="D4159" s="84" t="s">
        <v>17488</v>
      </c>
      <c r="E4159" s="86">
        <v>52500</v>
      </c>
      <c r="F4159" s="85" t="s">
        <v>14567</v>
      </c>
    </row>
    <row r="4160" spans="1:6" ht="25.5" x14ac:dyDescent="0.2">
      <c r="A4160" s="86" t="s">
        <v>18907</v>
      </c>
      <c r="B4160" s="85" t="s">
        <v>18906</v>
      </c>
      <c r="C4160" s="87" t="s">
        <v>151</v>
      </c>
      <c r="D4160" s="84" t="s">
        <v>17488</v>
      </c>
      <c r="E4160" s="86">
        <v>62500</v>
      </c>
      <c r="F4160" s="85" t="s">
        <v>14527</v>
      </c>
    </row>
    <row r="4161" spans="1:6" ht="38.25" x14ac:dyDescent="0.2">
      <c r="A4161" s="86" t="s">
        <v>18877</v>
      </c>
      <c r="B4161" s="85" t="s">
        <v>18876</v>
      </c>
      <c r="C4161" s="87" t="s">
        <v>151</v>
      </c>
      <c r="D4161" s="84" t="s">
        <v>17488</v>
      </c>
      <c r="E4161" s="86">
        <v>630</v>
      </c>
      <c r="F4161" s="85" t="s">
        <v>14567</v>
      </c>
    </row>
    <row r="4162" spans="1:6" ht="38.25" x14ac:dyDescent="0.2">
      <c r="A4162" s="86" t="s">
        <v>18879</v>
      </c>
      <c r="B4162" s="85" t="s">
        <v>18878</v>
      </c>
      <c r="C4162" s="87" t="s">
        <v>151</v>
      </c>
      <c r="D4162" s="84" t="s">
        <v>17488</v>
      </c>
      <c r="E4162" s="86">
        <v>1250</v>
      </c>
      <c r="F4162" s="85" t="s">
        <v>14527</v>
      </c>
    </row>
    <row r="4163" spans="1:6" ht="25.5" x14ac:dyDescent="0.2">
      <c r="A4163" s="86" t="s">
        <v>18881</v>
      </c>
      <c r="B4163" s="85" t="s">
        <v>18880</v>
      </c>
      <c r="C4163" s="87" t="s">
        <v>151</v>
      </c>
      <c r="D4163" s="84" t="s">
        <v>17488</v>
      </c>
      <c r="E4163" s="86">
        <v>1050</v>
      </c>
      <c r="F4163" s="85" t="s">
        <v>14567</v>
      </c>
    </row>
    <row r="4164" spans="1:6" ht="25.5" x14ac:dyDescent="0.2">
      <c r="A4164" s="86" t="s">
        <v>18883</v>
      </c>
      <c r="B4164" s="85" t="s">
        <v>18882</v>
      </c>
      <c r="C4164" s="87" t="s">
        <v>151</v>
      </c>
      <c r="D4164" s="84" t="s">
        <v>17488</v>
      </c>
      <c r="E4164" s="86">
        <v>1250</v>
      </c>
      <c r="F4164" s="85" t="s">
        <v>14527</v>
      </c>
    </row>
    <row r="4165" spans="1:6" ht="38.25" x14ac:dyDescent="0.2">
      <c r="A4165" s="86" t="s">
        <v>18885</v>
      </c>
      <c r="B4165" s="85" t="s">
        <v>18884</v>
      </c>
      <c r="C4165" s="87" t="s">
        <v>151</v>
      </c>
      <c r="D4165" s="84" t="s">
        <v>17488</v>
      </c>
      <c r="E4165" s="86">
        <v>6300</v>
      </c>
      <c r="F4165" s="85" t="s">
        <v>14567</v>
      </c>
    </row>
    <row r="4166" spans="1:6" ht="38.25" x14ac:dyDescent="0.2">
      <c r="A4166" s="86" t="s">
        <v>18887</v>
      </c>
      <c r="B4166" s="85" t="s">
        <v>18886</v>
      </c>
      <c r="C4166" s="87" t="s">
        <v>151</v>
      </c>
      <c r="D4166" s="84" t="s">
        <v>17488</v>
      </c>
      <c r="E4166" s="86">
        <v>12500</v>
      </c>
      <c r="F4166" s="85" t="s">
        <v>14527</v>
      </c>
    </row>
    <row r="4167" spans="1:6" ht="25.5" x14ac:dyDescent="0.2">
      <c r="A4167" s="86" t="s">
        <v>18889</v>
      </c>
      <c r="B4167" s="85" t="s">
        <v>18888</v>
      </c>
      <c r="C4167" s="87" t="s">
        <v>151</v>
      </c>
      <c r="D4167" s="84" t="s">
        <v>17488</v>
      </c>
      <c r="E4167" s="86">
        <v>10500</v>
      </c>
      <c r="F4167" s="85" t="s">
        <v>14567</v>
      </c>
    </row>
    <row r="4168" spans="1:6" ht="25.5" x14ac:dyDescent="0.2">
      <c r="A4168" s="86" t="s">
        <v>18891</v>
      </c>
      <c r="B4168" s="85" t="s">
        <v>18890</v>
      </c>
      <c r="C4168" s="87" t="s">
        <v>151</v>
      </c>
      <c r="D4168" s="84" t="s">
        <v>17488</v>
      </c>
      <c r="E4168" s="86">
        <v>12500</v>
      </c>
      <c r="F4168" s="85" t="s">
        <v>14527</v>
      </c>
    </row>
    <row r="4169" spans="1:6" ht="38.25" x14ac:dyDescent="0.2">
      <c r="A4169" s="86" t="s">
        <v>18893</v>
      </c>
      <c r="B4169" s="85" t="s">
        <v>18892</v>
      </c>
      <c r="C4169" s="87" t="s">
        <v>151</v>
      </c>
      <c r="D4169" s="84" t="s">
        <v>17488</v>
      </c>
      <c r="E4169" s="86">
        <v>15750</v>
      </c>
      <c r="F4169" s="85" t="s">
        <v>14567</v>
      </c>
    </row>
    <row r="4170" spans="1:6" ht="38.25" x14ac:dyDescent="0.2">
      <c r="A4170" s="86" t="s">
        <v>18895</v>
      </c>
      <c r="B4170" s="85" t="s">
        <v>18894</v>
      </c>
      <c r="C4170" s="87" t="s">
        <v>151</v>
      </c>
      <c r="D4170" s="84" t="s">
        <v>17488</v>
      </c>
      <c r="E4170" s="86">
        <v>31250</v>
      </c>
      <c r="F4170" s="85" t="s">
        <v>14527</v>
      </c>
    </row>
    <row r="4171" spans="1:6" ht="25.5" x14ac:dyDescent="0.2">
      <c r="A4171" s="86" t="s">
        <v>18897</v>
      </c>
      <c r="B4171" s="85" t="s">
        <v>18896</v>
      </c>
      <c r="C4171" s="87" t="s">
        <v>151</v>
      </c>
      <c r="D4171" s="84" t="s">
        <v>17488</v>
      </c>
      <c r="E4171" s="86">
        <v>26250</v>
      </c>
      <c r="F4171" s="85" t="s">
        <v>14567</v>
      </c>
    </row>
    <row r="4172" spans="1:6" ht="25.5" x14ac:dyDescent="0.2">
      <c r="A4172" s="86" t="s">
        <v>18899</v>
      </c>
      <c r="B4172" s="85" t="s">
        <v>18898</v>
      </c>
      <c r="C4172" s="87" t="s">
        <v>151</v>
      </c>
      <c r="D4172" s="84" t="s">
        <v>17488</v>
      </c>
      <c r="E4172" s="86">
        <v>31250</v>
      </c>
      <c r="F4172" s="85" t="s">
        <v>14527</v>
      </c>
    </row>
    <row r="4173" spans="1:6" ht="38.25" x14ac:dyDescent="0.2">
      <c r="A4173" s="86" t="s">
        <v>18901</v>
      </c>
      <c r="B4173" s="85" t="s">
        <v>18900</v>
      </c>
      <c r="C4173" s="87" t="s">
        <v>151</v>
      </c>
      <c r="D4173" s="84" t="s">
        <v>17488</v>
      </c>
      <c r="E4173" s="86">
        <v>31500</v>
      </c>
      <c r="F4173" s="85" t="s">
        <v>14567</v>
      </c>
    </row>
    <row r="4174" spans="1:6" ht="38.25" x14ac:dyDescent="0.2">
      <c r="A4174" s="86" t="s">
        <v>18903</v>
      </c>
      <c r="B4174" s="85" t="s">
        <v>18902</v>
      </c>
      <c r="C4174" s="87" t="s">
        <v>151</v>
      </c>
      <c r="D4174" s="84" t="s">
        <v>17488</v>
      </c>
      <c r="E4174" s="86">
        <v>62500</v>
      </c>
      <c r="F4174" s="85" t="s">
        <v>14527</v>
      </c>
    </row>
    <row r="4175" spans="1:6" ht="25.5" x14ac:dyDescent="0.2">
      <c r="A4175" s="86" t="s">
        <v>18905</v>
      </c>
      <c r="B4175" s="85" t="s">
        <v>18904</v>
      </c>
      <c r="C4175" s="87" t="s">
        <v>151</v>
      </c>
      <c r="D4175" s="84" t="s">
        <v>17488</v>
      </c>
      <c r="E4175" s="86">
        <v>52500</v>
      </c>
      <c r="F4175" s="85" t="s">
        <v>14567</v>
      </c>
    </row>
    <row r="4176" spans="1:6" ht="25.5" x14ac:dyDescent="0.2">
      <c r="A4176" s="86" t="s">
        <v>18907</v>
      </c>
      <c r="B4176" s="85" t="s">
        <v>18906</v>
      </c>
      <c r="C4176" s="87" t="s">
        <v>151</v>
      </c>
      <c r="D4176" s="84" t="s">
        <v>17488</v>
      </c>
      <c r="E4176" s="86">
        <v>62500</v>
      </c>
      <c r="F4176" s="85" t="s">
        <v>14527</v>
      </c>
    </row>
    <row r="4177" spans="1:6" ht="38.25" x14ac:dyDescent="0.2">
      <c r="A4177" s="86" t="s">
        <v>19445</v>
      </c>
      <c r="B4177" s="85" t="s">
        <v>19444</v>
      </c>
      <c r="C4177" s="87" t="s">
        <v>151</v>
      </c>
      <c r="D4177" s="84" t="s">
        <v>17488</v>
      </c>
      <c r="E4177" s="86">
        <v>189</v>
      </c>
      <c r="F4177" s="85" t="s">
        <v>14567</v>
      </c>
    </row>
    <row r="4178" spans="1:6" ht="38.25" x14ac:dyDescent="0.2">
      <c r="A4178" s="86" t="s">
        <v>19447</v>
      </c>
      <c r="B4178" s="85" t="s">
        <v>19446</v>
      </c>
      <c r="C4178" s="87" t="s">
        <v>151</v>
      </c>
      <c r="D4178" s="84" t="s">
        <v>17488</v>
      </c>
      <c r="E4178" s="86">
        <v>375</v>
      </c>
      <c r="F4178" s="85" t="s">
        <v>14527</v>
      </c>
    </row>
    <row r="4179" spans="1:6" ht="38.25" x14ac:dyDescent="0.2">
      <c r="A4179" s="86" t="s">
        <v>19449</v>
      </c>
      <c r="B4179" s="85" t="s">
        <v>19448</v>
      </c>
      <c r="C4179" s="87" t="s">
        <v>151</v>
      </c>
      <c r="D4179" s="84" t="s">
        <v>17488</v>
      </c>
      <c r="E4179" s="86">
        <v>315</v>
      </c>
      <c r="F4179" s="85" t="s">
        <v>14567</v>
      </c>
    </row>
    <row r="4180" spans="1:6" ht="38.25" x14ac:dyDescent="0.2">
      <c r="A4180" s="86" t="s">
        <v>19451</v>
      </c>
      <c r="B4180" s="85" t="s">
        <v>19450</v>
      </c>
      <c r="C4180" s="87" t="s">
        <v>151</v>
      </c>
      <c r="D4180" s="84" t="s">
        <v>17488</v>
      </c>
      <c r="E4180" s="86">
        <v>375</v>
      </c>
      <c r="F4180" s="85" t="s">
        <v>14527</v>
      </c>
    </row>
    <row r="4181" spans="1:6" ht="38.25" x14ac:dyDescent="0.2">
      <c r="A4181" s="86" t="s">
        <v>19453</v>
      </c>
      <c r="B4181" s="85" t="s">
        <v>19452</v>
      </c>
      <c r="C4181" s="87" t="s">
        <v>151</v>
      </c>
      <c r="D4181" s="84" t="s">
        <v>17488</v>
      </c>
      <c r="E4181" s="86">
        <v>1890</v>
      </c>
      <c r="F4181" s="85" t="s">
        <v>14567</v>
      </c>
    </row>
    <row r="4182" spans="1:6" ht="38.25" x14ac:dyDescent="0.2">
      <c r="A4182" s="86" t="s">
        <v>19455</v>
      </c>
      <c r="B4182" s="85" t="s">
        <v>19454</v>
      </c>
      <c r="C4182" s="87" t="s">
        <v>151</v>
      </c>
      <c r="D4182" s="84" t="s">
        <v>17488</v>
      </c>
      <c r="E4182" s="86">
        <v>3750</v>
      </c>
      <c r="F4182" s="85" t="s">
        <v>14527</v>
      </c>
    </row>
    <row r="4183" spans="1:6" ht="38.25" x14ac:dyDescent="0.2">
      <c r="A4183" s="86" t="s">
        <v>19457</v>
      </c>
      <c r="B4183" s="85" t="s">
        <v>19456</v>
      </c>
      <c r="C4183" s="87" t="s">
        <v>151</v>
      </c>
      <c r="D4183" s="84" t="s">
        <v>17488</v>
      </c>
      <c r="E4183" s="86">
        <v>3150</v>
      </c>
      <c r="F4183" s="85" t="s">
        <v>14567</v>
      </c>
    </row>
    <row r="4184" spans="1:6" ht="38.25" x14ac:dyDescent="0.2">
      <c r="A4184" s="86" t="s">
        <v>19459</v>
      </c>
      <c r="B4184" s="85" t="s">
        <v>19458</v>
      </c>
      <c r="C4184" s="87" t="s">
        <v>151</v>
      </c>
      <c r="D4184" s="84" t="s">
        <v>17488</v>
      </c>
      <c r="E4184" s="86">
        <v>3750</v>
      </c>
      <c r="F4184" s="85" t="s">
        <v>14527</v>
      </c>
    </row>
    <row r="4185" spans="1:6" ht="102" x14ac:dyDescent="0.2">
      <c r="A4185" s="86" t="s">
        <v>19462</v>
      </c>
      <c r="B4185" s="85" t="s">
        <v>19460</v>
      </c>
      <c r="C4185" s="87" t="s">
        <v>149</v>
      </c>
      <c r="D4185" s="84" t="s">
        <v>17488</v>
      </c>
      <c r="E4185" s="86">
        <v>660</v>
      </c>
      <c r="F4185" s="85" t="s">
        <v>19461</v>
      </c>
    </row>
    <row r="4186" spans="1:6" ht="38.25" x14ac:dyDescent="0.2">
      <c r="A4186" s="86" t="s">
        <v>17799</v>
      </c>
      <c r="B4186" s="85" t="s">
        <v>17798</v>
      </c>
      <c r="C4186" s="87" t="s">
        <v>151</v>
      </c>
      <c r="D4186" s="84" t="s">
        <v>17488</v>
      </c>
      <c r="E4186" s="86">
        <v>315</v>
      </c>
      <c r="F4186" s="85" t="s">
        <v>14567</v>
      </c>
    </row>
    <row r="4187" spans="1:6" ht="51" x14ac:dyDescent="0.2">
      <c r="A4187" s="86" t="s">
        <v>18704</v>
      </c>
      <c r="B4187" s="85" t="s">
        <v>18703</v>
      </c>
      <c r="C4187" s="87" t="s">
        <v>151</v>
      </c>
      <c r="D4187" s="84" t="s">
        <v>17488</v>
      </c>
      <c r="E4187" s="86">
        <v>53</v>
      </c>
      <c r="F4187" s="85" t="s">
        <v>15009</v>
      </c>
    </row>
    <row r="4188" spans="1:6" ht="38.25" x14ac:dyDescent="0.2">
      <c r="A4188" s="86" t="s">
        <v>17801</v>
      </c>
      <c r="B4188" s="85" t="s">
        <v>17800</v>
      </c>
      <c r="C4188" s="87" t="s">
        <v>151</v>
      </c>
      <c r="D4188" s="84" t="s">
        <v>17488</v>
      </c>
      <c r="E4188" s="86">
        <v>831.6</v>
      </c>
      <c r="F4188" s="85" t="s">
        <v>14567</v>
      </c>
    </row>
    <row r="4189" spans="1:6" ht="38.25" x14ac:dyDescent="0.2">
      <c r="A4189" s="86" t="s">
        <v>17803</v>
      </c>
      <c r="B4189" s="85" t="s">
        <v>17802</v>
      </c>
      <c r="C4189" s="87" t="s">
        <v>151</v>
      </c>
      <c r="D4189" s="84" t="s">
        <v>17488</v>
      </c>
      <c r="E4189" s="86">
        <v>625</v>
      </c>
      <c r="F4189" s="85" t="s">
        <v>14527</v>
      </c>
    </row>
    <row r="4190" spans="1:6" ht="38.25" x14ac:dyDescent="0.2">
      <c r="A4190" s="86" t="s">
        <v>18706</v>
      </c>
      <c r="B4190" s="85" t="s">
        <v>18705</v>
      </c>
      <c r="C4190" s="87" t="s">
        <v>151</v>
      </c>
      <c r="D4190" s="84" t="s">
        <v>17488</v>
      </c>
      <c r="E4190" s="86">
        <v>104</v>
      </c>
      <c r="F4190" s="85" t="s">
        <v>15016</v>
      </c>
    </row>
    <row r="4191" spans="1:6" ht="38.25" x14ac:dyDescent="0.2">
      <c r="A4191" s="86" t="s">
        <v>17805</v>
      </c>
      <c r="B4191" s="85" t="s">
        <v>17804</v>
      </c>
      <c r="C4191" s="87" t="s">
        <v>151</v>
      </c>
      <c r="D4191" s="84" t="s">
        <v>17488</v>
      </c>
      <c r="E4191" s="86">
        <v>1650</v>
      </c>
      <c r="F4191" s="85" t="s">
        <v>14527</v>
      </c>
    </row>
    <row r="4192" spans="1:6" ht="76.5" x14ac:dyDescent="0.2">
      <c r="A4192" s="86" t="s">
        <v>19465</v>
      </c>
      <c r="B4192" s="85" t="s">
        <v>19463</v>
      </c>
      <c r="C4192" s="87" t="s">
        <v>149</v>
      </c>
      <c r="D4192" s="84" t="s">
        <v>17488</v>
      </c>
      <c r="E4192" s="86">
        <v>1100</v>
      </c>
      <c r="F4192" s="85" t="s">
        <v>19464</v>
      </c>
    </row>
    <row r="4193" spans="1:6" ht="76.5" x14ac:dyDescent="0.2">
      <c r="A4193" s="86" t="s">
        <v>19467</v>
      </c>
      <c r="B4193" s="85" t="s">
        <v>19466</v>
      </c>
      <c r="C4193" s="87" t="s">
        <v>149</v>
      </c>
      <c r="D4193" s="84" t="s">
        <v>17488</v>
      </c>
      <c r="E4193" s="86">
        <v>1056</v>
      </c>
      <c r="F4193" s="85" t="s">
        <v>19464</v>
      </c>
    </row>
    <row r="4194" spans="1:6" ht="76.5" x14ac:dyDescent="0.2">
      <c r="A4194" s="86" t="s">
        <v>19469</v>
      </c>
      <c r="B4194" s="85" t="s">
        <v>19468</v>
      </c>
      <c r="C4194" s="87" t="s">
        <v>149</v>
      </c>
      <c r="D4194" s="84" t="s">
        <v>17488</v>
      </c>
      <c r="E4194" s="86">
        <v>1034</v>
      </c>
      <c r="F4194" s="85" t="s">
        <v>19464</v>
      </c>
    </row>
    <row r="4195" spans="1:6" ht="76.5" x14ac:dyDescent="0.2">
      <c r="A4195" s="86" t="s">
        <v>19471</v>
      </c>
      <c r="B4195" s="85" t="s">
        <v>19470</v>
      </c>
      <c r="C4195" s="87" t="s">
        <v>149</v>
      </c>
      <c r="D4195" s="84" t="s">
        <v>17488</v>
      </c>
      <c r="E4195" s="86">
        <v>1001</v>
      </c>
      <c r="F4195" s="85" t="s">
        <v>19464</v>
      </c>
    </row>
    <row r="4196" spans="1:6" ht="76.5" x14ac:dyDescent="0.2">
      <c r="A4196" s="86" t="s">
        <v>19473</v>
      </c>
      <c r="B4196" s="85" t="s">
        <v>19472</v>
      </c>
      <c r="C4196" s="87" t="s">
        <v>149</v>
      </c>
      <c r="D4196" s="84" t="s">
        <v>17488</v>
      </c>
      <c r="E4196" s="86">
        <v>968</v>
      </c>
      <c r="F4196" s="85" t="s">
        <v>19464</v>
      </c>
    </row>
    <row r="4197" spans="1:6" ht="38.25" x14ac:dyDescent="0.2">
      <c r="A4197" s="86" t="s">
        <v>17818</v>
      </c>
      <c r="B4197" s="85" t="s">
        <v>17817</v>
      </c>
      <c r="C4197" s="87" t="s">
        <v>151</v>
      </c>
      <c r="D4197" s="84" t="s">
        <v>17488</v>
      </c>
      <c r="E4197" s="86">
        <v>525</v>
      </c>
      <c r="F4197" s="85" t="s">
        <v>14567</v>
      </c>
    </row>
    <row r="4198" spans="1:6" ht="51" x14ac:dyDescent="0.2">
      <c r="A4198" s="86" t="s">
        <v>17820</v>
      </c>
      <c r="B4198" s="85" t="s">
        <v>17819</v>
      </c>
      <c r="C4198" s="87" t="s">
        <v>151</v>
      </c>
      <c r="D4198" s="84" t="s">
        <v>17488</v>
      </c>
      <c r="E4198" s="86">
        <v>88</v>
      </c>
      <c r="F4198" s="85" t="s">
        <v>15009</v>
      </c>
    </row>
    <row r="4199" spans="1:6" ht="38.25" x14ac:dyDescent="0.2">
      <c r="A4199" s="86" t="s">
        <v>17822</v>
      </c>
      <c r="B4199" s="85" t="s">
        <v>17821</v>
      </c>
      <c r="C4199" s="87" t="s">
        <v>151</v>
      </c>
      <c r="D4199" s="84" t="s">
        <v>17488</v>
      </c>
      <c r="E4199" s="86">
        <v>1386</v>
      </c>
      <c r="F4199" s="85" t="s">
        <v>14567</v>
      </c>
    </row>
    <row r="4200" spans="1:6" ht="38.25" x14ac:dyDescent="0.2">
      <c r="A4200" s="86" t="s">
        <v>17824</v>
      </c>
      <c r="B4200" s="85" t="s">
        <v>17823</v>
      </c>
      <c r="C4200" s="87" t="s">
        <v>151</v>
      </c>
      <c r="D4200" s="84" t="s">
        <v>17488</v>
      </c>
      <c r="E4200" s="86">
        <v>625</v>
      </c>
      <c r="F4200" s="85" t="s">
        <v>14527</v>
      </c>
    </row>
    <row r="4201" spans="1:6" ht="38.25" x14ac:dyDescent="0.2">
      <c r="A4201" s="86" t="s">
        <v>17826</v>
      </c>
      <c r="B4201" s="85" t="s">
        <v>17825</v>
      </c>
      <c r="C4201" s="87" t="s">
        <v>151</v>
      </c>
      <c r="D4201" s="84" t="s">
        <v>17488</v>
      </c>
      <c r="E4201" s="86">
        <v>104</v>
      </c>
      <c r="F4201" s="85" t="s">
        <v>15016</v>
      </c>
    </row>
    <row r="4202" spans="1:6" ht="38.25" x14ac:dyDescent="0.2">
      <c r="A4202" s="86" t="s">
        <v>17828</v>
      </c>
      <c r="B4202" s="85" t="s">
        <v>17827</v>
      </c>
      <c r="C4202" s="87" t="s">
        <v>151</v>
      </c>
      <c r="D4202" s="84" t="s">
        <v>17488</v>
      </c>
      <c r="E4202" s="86">
        <v>1650</v>
      </c>
      <c r="F4202" s="85" t="s">
        <v>14527</v>
      </c>
    </row>
    <row r="4203" spans="1:6" ht="102" x14ac:dyDescent="0.2">
      <c r="A4203" s="86" t="s">
        <v>19476</v>
      </c>
      <c r="B4203" s="85" t="s">
        <v>19474</v>
      </c>
      <c r="C4203" s="87" t="s">
        <v>149</v>
      </c>
      <c r="D4203" s="84" t="s">
        <v>17488</v>
      </c>
      <c r="E4203" s="86">
        <v>6600</v>
      </c>
      <c r="F4203" s="85" t="s">
        <v>19475</v>
      </c>
    </row>
    <row r="4204" spans="1:6" ht="38.25" x14ac:dyDescent="0.2">
      <c r="A4204" s="86" t="s">
        <v>17833</v>
      </c>
      <c r="B4204" s="85" t="s">
        <v>17832</v>
      </c>
      <c r="C4204" s="87" t="s">
        <v>151</v>
      </c>
      <c r="D4204" s="84" t="s">
        <v>17488</v>
      </c>
      <c r="E4204" s="86">
        <v>3150</v>
      </c>
      <c r="F4204" s="85" t="s">
        <v>14567</v>
      </c>
    </row>
    <row r="4205" spans="1:6" ht="51" x14ac:dyDescent="0.2">
      <c r="A4205" s="86" t="s">
        <v>18722</v>
      </c>
      <c r="B4205" s="85" t="s">
        <v>18721</v>
      </c>
      <c r="C4205" s="87" t="s">
        <v>151</v>
      </c>
      <c r="D4205" s="84" t="s">
        <v>17488</v>
      </c>
      <c r="E4205" s="86">
        <v>525</v>
      </c>
      <c r="F4205" s="85" t="s">
        <v>15009</v>
      </c>
    </row>
    <row r="4206" spans="1:6" ht="38.25" x14ac:dyDescent="0.2">
      <c r="A4206" s="86" t="s">
        <v>17835</v>
      </c>
      <c r="B4206" s="85" t="s">
        <v>17834</v>
      </c>
      <c r="C4206" s="87" t="s">
        <v>151</v>
      </c>
      <c r="D4206" s="84" t="s">
        <v>17488</v>
      </c>
      <c r="E4206" s="86">
        <v>8316</v>
      </c>
      <c r="F4206" s="85" t="s">
        <v>14567</v>
      </c>
    </row>
    <row r="4207" spans="1:6" ht="38.25" x14ac:dyDescent="0.2">
      <c r="A4207" s="86" t="s">
        <v>17837</v>
      </c>
      <c r="B4207" s="85" t="s">
        <v>17836</v>
      </c>
      <c r="C4207" s="87" t="s">
        <v>151</v>
      </c>
      <c r="D4207" s="84" t="s">
        <v>17488</v>
      </c>
      <c r="E4207" s="86">
        <v>6250</v>
      </c>
      <c r="F4207" s="85" t="s">
        <v>14527</v>
      </c>
    </row>
    <row r="4208" spans="1:6" ht="38.25" x14ac:dyDescent="0.2">
      <c r="A4208" s="86" t="s">
        <v>18724</v>
      </c>
      <c r="B4208" s="85" t="s">
        <v>18723</v>
      </c>
      <c r="C4208" s="87" t="s">
        <v>151</v>
      </c>
      <c r="D4208" s="84" t="s">
        <v>17488</v>
      </c>
      <c r="E4208" s="86">
        <v>1042</v>
      </c>
      <c r="F4208" s="85" t="s">
        <v>15016</v>
      </c>
    </row>
    <row r="4209" spans="1:6" ht="38.25" x14ac:dyDescent="0.2">
      <c r="A4209" s="86" t="s">
        <v>17839</v>
      </c>
      <c r="B4209" s="85" t="s">
        <v>17838</v>
      </c>
      <c r="C4209" s="87" t="s">
        <v>151</v>
      </c>
      <c r="D4209" s="84" t="s">
        <v>17488</v>
      </c>
      <c r="E4209" s="86">
        <v>16500</v>
      </c>
      <c r="F4209" s="85" t="s">
        <v>14527</v>
      </c>
    </row>
    <row r="4210" spans="1:6" ht="76.5" x14ac:dyDescent="0.2">
      <c r="A4210" s="86" t="s">
        <v>19478</v>
      </c>
      <c r="B4210" s="85" t="s">
        <v>19477</v>
      </c>
      <c r="C4210" s="87" t="s">
        <v>149</v>
      </c>
      <c r="D4210" s="84" t="s">
        <v>17488</v>
      </c>
      <c r="E4210" s="86">
        <v>11000</v>
      </c>
      <c r="F4210" s="85" t="s">
        <v>17841</v>
      </c>
    </row>
    <row r="4211" spans="1:6" ht="76.5" x14ac:dyDescent="0.2">
      <c r="A4211" s="86" t="s">
        <v>19480</v>
      </c>
      <c r="B4211" s="85" t="s">
        <v>19479</v>
      </c>
      <c r="C4211" s="87" t="s">
        <v>149</v>
      </c>
      <c r="D4211" s="84" t="s">
        <v>17488</v>
      </c>
      <c r="E4211" s="86">
        <v>10560</v>
      </c>
      <c r="F4211" s="85" t="s">
        <v>17841</v>
      </c>
    </row>
    <row r="4212" spans="1:6" ht="76.5" x14ac:dyDescent="0.2">
      <c r="A4212" s="86" t="s">
        <v>19482</v>
      </c>
      <c r="B4212" s="85" t="s">
        <v>19481</v>
      </c>
      <c r="C4212" s="87" t="s">
        <v>149</v>
      </c>
      <c r="D4212" s="84" t="s">
        <v>17488</v>
      </c>
      <c r="E4212" s="86">
        <v>10340</v>
      </c>
      <c r="F4212" s="85" t="s">
        <v>17841</v>
      </c>
    </row>
    <row r="4213" spans="1:6" ht="76.5" x14ac:dyDescent="0.2">
      <c r="A4213" s="86" t="s">
        <v>19484</v>
      </c>
      <c r="B4213" s="85" t="s">
        <v>19483</v>
      </c>
      <c r="C4213" s="87" t="s">
        <v>149</v>
      </c>
      <c r="D4213" s="84" t="s">
        <v>17488</v>
      </c>
      <c r="E4213" s="86">
        <v>10010</v>
      </c>
      <c r="F4213" s="85" t="s">
        <v>17841</v>
      </c>
    </row>
    <row r="4214" spans="1:6" ht="76.5" x14ac:dyDescent="0.2">
      <c r="A4214" s="86" t="s">
        <v>19486</v>
      </c>
      <c r="B4214" s="85" t="s">
        <v>19485</v>
      </c>
      <c r="C4214" s="87" t="s">
        <v>149</v>
      </c>
      <c r="D4214" s="84" t="s">
        <v>17488</v>
      </c>
      <c r="E4214" s="86">
        <v>9680</v>
      </c>
      <c r="F4214" s="85" t="s">
        <v>17841</v>
      </c>
    </row>
    <row r="4215" spans="1:6" ht="38.25" x14ac:dyDescent="0.2">
      <c r="A4215" s="86" t="s">
        <v>17852</v>
      </c>
      <c r="B4215" s="85" t="s">
        <v>17851</v>
      </c>
      <c r="C4215" s="87" t="s">
        <v>151</v>
      </c>
      <c r="D4215" s="84" t="s">
        <v>17488</v>
      </c>
      <c r="E4215" s="86">
        <v>5250</v>
      </c>
      <c r="F4215" s="85" t="s">
        <v>14567</v>
      </c>
    </row>
    <row r="4216" spans="1:6" ht="51" x14ac:dyDescent="0.2">
      <c r="A4216" s="86" t="s">
        <v>17854</v>
      </c>
      <c r="B4216" s="85" t="s">
        <v>17853</v>
      </c>
      <c r="C4216" s="87" t="s">
        <v>151</v>
      </c>
      <c r="D4216" s="84" t="s">
        <v>17488</v>
      </c>
      <c r="E4216" s="86">
        <v>875</v>
      </c>
      <c r="F4216" s="85" t="s">
        <v>15009</v>
      </c>
    </row>
    <row r="4217" spans="1:6" ht="38.25" x14ac:dyDescent="0.2">
      <c r="A4217" s="86" t="s">
        <v>17856</v>
      </c>
      <c r="B4217" s="85" t="s">
        <v>17855</v>
      </c>
      <c r="C4217" s="87" t="s">
        <v>151</v>
      </c>
      <c r="D4217" s="84" t="s">
        <v>17488</v>
      </c>
      <c r="E4217" s="86">
        <v>13860</v>
      </c>
      <c r="F4217" s="85" t="s">
        <v>14567</v>
      </c>
    </row>
    <row r="4218" spans="1:6" ht="38.25" x14ac:dyDescent="0.2">
      <c r="A4218" s="86" t="s">
        <v>17858</v>
      </c>
      <c r="B4218" s="85" t="s">
        <v>17857</v>
      </c>
      <c r="C4218" s="87" t="s">
        <v>151</v>
      </c>
      <c r="D4218" s="84" t="s">
        <v>17488</v>
      </c>
      <c r="E4218" s="86">
        <v>6250</v>
      </c>
      <c r="F4218" s="85" t="s">
        <v>14527</v>
      </c>
    </row>
    <row r="4219" spans="1:6" ht="38.25" x14ac:dyDescent="0.2">
      <c r="A4219" s="86" t="s">
        <v>17860</v>
      </c>
      <c r="B4219" s="85" t="s">
        <v>17859</v>
      </c>
      <c r="C4219" s="87" t="s">
        <v>151</v>
      </c>
      <c r="D4219" s="84" t="s">
        <v>17488</v>
      </c>
      <c r="E4219" s="86">
        <v>1042</v>
      </c>
      <c r="F4219" s="85" t="s">
        <v>15016</v>
      </c>
    </row>
    <row r="4220" spans="1:6" ht="38.25" x14ac:dyDescent="0.2">
      <c r="A4220" s="86" t="s">
        <v>17862</v>
      </c>
      <c r="B4220" s="85" t="s">
        <v>17861</v>
      </c>
      <c r="C4220" s="87" t="s">
        <v>151</v>
      </c>
      <c r="D4220" s="84" t="s">
        <v>17488</v>
      </c>
      <c r="E4220" s="86">
        <v>16500</v>
      </c>
      <c r="F4220" s="85" t="s">
        <v>14527</v>
      </c>
    </row>
    <row r="4221" spans="1:6" ht="38.25" x14ac:dyDescent="0.2">
      <c r="A4221" s="86" t="s">
        <v>18781</v>
      </c>
      <c r="B4221" s="85" t="s">
        <v>18780</v>
      </c>
      <c r="C4221" s="87" t="s">
        <v>151</v>
      </c>
      <c r="D4221" s="84" t="s">
        <v>17488</v>
      </c>
      <c r="E4221" s="86">
        <v>378</v>
      </c>
      <c r="F4221" s="85" t="s">
        <v>14567</v>
      </c>
    </row>
    <row r="4222" spans="1:6" ht="38.25" x14ac:dyDescent="0.2">
      <c r="A4222" s="86" t="s">
        <v>18783</v>
      </c>
      <c r="B4222" s="85" t="s">
        <v>18782</v>
      </c>
      <c r="C4222" s="87" t="s">
        <v>151</v>
      </c>
      <c r="D4222" s="84" t="s">
        <v>17488</v>
      </c>
      <c r="E4222" s="86">
        <v>750</v>
      </c>
      <c r="F4222" s="85" t="s">
        <v>14527</v>
      </c>
    </row>
    <row r="4223" spans="1:6" ht="38.25" x14ac:dyDescent="0.2">
      <c r="A4223" s="86" t="s">
        <v>18785</v>
      </c>
      <c r="B4223" s="85" t="s">
        <v>18784</v>
      </c>
      <c r="C4223" s="87" t="s">
        <v>151</v>
      </c>
      <c r="D4223" s="84" t="s">
        <v>17488</v>
      </c>
      <c r="E4223" s="86">
        <v>630</v>
      </c>
      <c r="F4223" s="85" t="s">
        <v>14567</v>
      </c>
    </row>
    <row r="4224" spans="1:6" ht="38.25" x14ac:dyDescent="0.2">
      <c r="A4224" s="86" t="s">
        <v>18787</v>
      </c>
      <c r="B4224" s="85" t="s">
        <v>18786</v>
      </c>
      <c r="C4224" s="87" t="s">
        <v>151</v>
      </c>
      <c r="D4224" s="84" t="s">
        <v>17488</v>
      </c>
      <c r="E4224" s="86">
        <v>750</v>
      </c>
      <c r="F4224" s="85" t="s">
        <v>14527</v>
      </c>
    </row>
    <row r="4225" spans="1:6" ht="38.25" x14ac:dyDescent="0.2">
      <c r="A4225" s="86" t="s">
        <v>18789</v>
      </c>
      <c r="B4225" s="85" t="s">
        <v>18788</v>
      </c>
      <c r="C4225" s="87" t="s">
        <v>151</v>
      </c>
      <c r="D4225" s="84" t="s">
        <v>17488</v>
      </c>
      <c r="E4225" s="86">
        <v>3780</v>
      </c>
      <c r="F4225" s="85" t="s">
        <v>14567</v>
      </c>
    </row>
    <row r="4226" spans="1:6" ht="38.25" x14ac:dyDescent="0.2">
      <c r="A4226" s="86" t="s">
        <v>18791</v>
      </c>
      <c r="B4226" s="85" t="s">
        <v>18790</v>
      </c>
      <c r="C4226" s="87" t="s">
        <v>151</v>
      </c>
      <c r="D4226" s="84" t="s">
        <v>17488</v>
      </c>
      <c r="E4226" s="86">
        <v>7500</v>
      </c>
      <c r="F4226" s="85" t="s">
        <v>14527</v>
      </c>
    </row>
    <row r="4227" spans="1:6" ht="38.25" x14ac:dyDescent="0.2">
      <c r="A4227" s="86" t="s">
        <v>18793</v>
      </c>
      <c r="B4227" s="85" t="s">
        <v>18792</v>
      </c>
      <c r="C4227" s="87" t="s">
        <v>151</v>
      </c>
      <c r="D4227" s="84" t="s">
        <v>17488</v>
      </c>
      <c r="E4227" s="86">
        <v>6300</v>
      </c>
      <c r="F4227" s="85" t="s">
        <v>14567</v>
      </c>
    </row>
    <row r="4228" spans="1:6" ht="38.25" x14ac:dyDescent="0.2">
      <c r="A4228" s="86" t="s">
        <v>18795</v>
      </c>
      <c r="B4228" s="85" t="s">
        <v>18794</v>
      </c>
      <c r="C4228" s="87" t="s">
        <v>151</v>
      </c>
      <c r="D4228" s="84" t="s">
        <v>17488</v>
      </c>
      <c r="E4228" s="86">
        <v>7500</v>
      </c>
      <c r="F4228" s="85" t="s">
        <v>14527</v>
      </c>
    </row>
    <row r="4229" spans="1:6" ht="76.5" x14ac:dyDescent="0.2">
      <c r="A4229" s="86" t="s">
        <v>19490</v>
      </c>
      <c r="B4229" s="85" t="s">
        <v>19488</v>
      </c>
      <c r="C4229" s="87" t="s">
        <v>151</v>
      </c>
      <c r="D4229" s="84" t="s">
        <v>19487</v>
      </c>
      <c r="E4229" s="86">
        <v>525000</v>
      </c>
      <c r="F4229" s="85" t="s">
        <v>19489</v>
      </c>
    </row>
    <row r="4230" spans="1:6" ht="76.5" x14ac:dyDescent="0.2">
      <c r="A4230" s="86" t="s">
        <v>19493</v>
      </c>
      <c r="B4230" s="85" t="s">
        <v>19491</v>
      </c>
      <c r="C4230" s="87" t="s">
        <v>151</v>
      </c>
      <c r="D4230" s="84" t="s">
        <v>19487</v>
      </c>
      <c r="E4230" s="86">
        <v>175000</v>
      </c>
      <c r="F4230" s="85" t="s">
        <v>19492</v>
      </c>
    </row>
    <row r="4231" spans="1:6" ht="63.75" x14ac:dyDescent="0.2">
      <c r="A4231" s="86" t="s">
        <v>19496</v>
      </c>
      <c r="B4231" s="85" t="s">
        <v>19494</v>
      </c>
      <c r="C4231" s="87" t="s">
        <v>151</v>
      </c>
      <c r="D4231" s="84" t="s">
        <v>19487</v>
      </c>
      <c r="E4231" s="86">
        <v>1500000</v>
      </c>
      <c r="F4231" s="85" t="s">
        <v>19495</v>
      </c>
    </row>
    <row r="4232" spans="1:6" ht="63.75" x14ac:dyDescent="0.2">
      <c r="A4232" s="86" t="s">
        <v>19499</v>
      </c>
      <c r="B4232" s="85" t="s">
        <v>19497</v>
      </c>
      <c r="C4232" s="87" t="s">
        <v>151</v>
      </c>
      <c r="D4232" s="84" t="s">
        <v>19487</v>
      </c>
      <c r="E4232" s="86">
        <v>500000</v>
      </c>
      <c r="F4232" s="85" t="s">
        <v>19498</v>
      </c>
    </row>
    <row r="4233" spans="1:6" ht="25.5" x14ac:dyDescent="0.2">
      <c r="A4233" s="86" t="s">
        <v>19501</v>
      </c>
      <c r="B4233" s="85" t="s">
        <v>19500</v>
      </c>
      <c r="C4233" s="87" t="s">
        <v>151</v>
      </c>
      <c r="D4233" s="84" t="s">
        <v>18671</v>
      </c>
      <c r="E4233" s="86">
        <v>189</v>
      </c>
      <c r="F4233" s="85" t="s">
        <v>14567</v>
      </c>
    </row>
    <row r="4234" spans="1:6" ht="25.5" x14ac:dyDescent="0.2">
      <c r="A4234" s="86" t="s">
        <v>19503</v>
      </c>
      <c r="B4234" s="85" t="s">
        <v>19502</v>
      </c>
      <c r="C4234" s="87" t="s">
        <v>151</v>
      </c>
      <c r="D4234" s="84" t="s">
        <v>18671</v>
      </c>
      <c r="E4234" s="86">
        <v>375</v>
      </c>
      <c r="F4234" s="85" t="s">
        <v>14527</v>
      </c>
    </row>
    <row r="4235" spans="1:6" ht="25.5" x14ac:dyDescent="0.2">
      <c r="A4235" s="86" t="s">
        <v>19505</v>
      </c>
      <c r="B4235" s="85" t="s">
        <v>19504</v>
      </c>
      <c r="C4235" s="87" t="s">
        <v>151</v>
      </c>
      <c r="D4235" s="84" t="s">
        <v>18671</v>
      </c>
      <c r="E4235" s="86">
        <v>315</v>
      </c>
      <c r="F4235" s="85" t="s">
        <v>14567</v>
      </c>
    </row>
    <row r="4236" spans="1:6" ht="25.5" x14ac:dyDescent="0.2">
      <c r="A4236" s="86" t="s">
        <v>19507</v>
      </c>
      <c r="B4236" s="85" t="s">
        <v>19506</v>
      </c>
      <c r="C4236" s="87" t="s">
        <v>151</v>
      </c>
      <c r="D4236" s="84" t="s">
        <v>18671</v>
      </c>
      <c r="E4236" s="86">
        <v>375</v>
      </c>
      <c r="F4236" s="85" t="s">
        <v>14527</v>
      </c>
    </row>
    <row r="4237" spans="1:6" ht="25.5" x14ac:dyDescent="0.2">
      <c r="A4237" s="86" t="s">
        <v>19509</v>
      </c>
      <c r="B4237" s="85" t="s">
        <v>19508</v>
      </c>
      <c r="C4237" s="87" t="s">
        <v>151</v>
      </c>
      <c r="D4237" s="84" t="s">
        <v>18671</v>
      </c>
      <c r="E4237" s="86">
        <v>1890</v>
      </c>
      <c r="F4237" s="85" t="s">
        <v>14567</v>
      </c>
    </row>
    <row r="4238" spans="1:6" ht="25.5" x14ac:dyDescent="0.2">
      <c r="A4238" s="86" t="s">
        <v>19511</v>
      </c>
      <c r="B4238" s="85" t="s">
        <v>19510</v>
      </c>
      <c r="C4238" s="87" t="s">
        <v>151</v>
      </c>
      <c r="D4238" s="84" t="s">
        <v>18671</v>
      </c>
      <c r="E4238" s="86">
        <v>3750</v>
      </c>
      <c r="F4238" s="85" t="s">
        <v>14527</v>
      </c>
    </row>
    <row r="4239" spans="1:6" ht="25.5" x14ac:dyDescent="0.2">
      <c r="A4239" s="86" t="s">
        <v>19513</v>
      </c>
      <c r="B4239" s="85" t="s">
        <v>19512</v>
      </c>
      <c r="C4239" s="87" t="s">
        <v>151</v>
      </c>
      <c r="D4239" s="84" t="s">
        <v>18671</v>
      </c>
      <c r="E4239" s="86">
        <v>3150</v>
      </c>
      <c r="F4239" s="85" t="s">
        <v>14567</v>
      </c>
    </row>
    <row r="4240" spans="1:6" ht="25.5" x14ac:dyDescent="0.2">
      <c r="A4240" s="86" t="s">
        <v>19515</v>
      </c>
      <c r="B4240" s="85" t="s">
        <v>19514</v>
      </c>
      <c r="C4240" s="87" t="s">
        <v>151</v>
      </c>
      <c r="D4240" s="84" t="s">
        <v>18671</v>
      </c>
      <c r="E4240" s="86">
        <v>3750</v>
      </c>
      <c r="F4240" s="85" t="s">
        <v>14527</v>
      </c>
    </row>
    <row r="4241" spans="1:6" ht="76.5" x14ac:dyDescent="0.2">
      <c r="A4241" s="86" t="s">
        <v>19518</v>
      </c>
      <c r="B4241" s="85" t="s">
        <v>19516</v>
      </c>
      <c r="C4241" s="87" t="s">
        <v>149</v>
      </c>
      <c r="D4241" s="84" t="s">
        <v>18671</v>
      </c>
      <c r="E4241" s="86">
        <v>900</v>
      </c>
      <c r="F4241" s="85" t="s">
        <v>19517</v>
      </c>
    </row>
    <row r="4242" spans="1:6" ht="38.25" x14ac:dyDescent="0.2">
      <c r="A4242" s="86" t="s">
        <v>19520</v>
      </c>
      <c r="B4242" s="85" t="s">
        <v>19519</v>
      </c>
      <c r="C4242" s="87" t="s">
        <v>151</v>
      </c>
      <c r="D4242" s="84" t="s">
        <v>18671</v>
      </c>
      <c r="E4242" s="86">
        <v>189</v>
      </c>
      <c r="F4242" s="85" t="s">
        <v>14567</v>
      </c>
    </row>
    <row r="4243" spans="1:6" ht="38.25" x14ac:dyDescent="0.2">
      <c r="A4243" s="86" t="s">
        <v>19522</v>
      </c>
      <c r="B4243" s="85" t="s">
        <v>19521</v>
      </c>
      <c r="C4243" s="87" t="s">
        <v>151</v>
      </c>
      <c r="D4243" s="84" t="s">
        <v>18671</v>
      </c>
      <c r="E4243" s="86">
        <v>498.96</v>
      </c>
      <c r="F4243" s="85" t="s">
        <v>14567</v>
      </c>
    </row>
    <row r="4244" spans="1:6" ht="38.25" x14ac:dyDescent="0.2">
      <c r="A4244" s="86" t="s">
        <v>19524</v>
      </c>
      <c r="B4244" s="85" t="s">
        <v>19523</v>
      </c>
      <c r="C4244" s="87" t="s">
        <v>151</v>
      </c>
      <c r="D4244" s="84" t="s">
        <v>18671</v>
      </c>
      <c r="E4244" s="86">
        <v>375</v>
      </c>
      <c r="F4244" s="85" t="s">
        <v>14527</v>
      </c>
    </row>
    <row r="4245" spans="1:6" ht="38.25" x14ac:dyDescent="0.2">
      <c r="A4245" s="86" t="s">
        <v>19526</v>
      </c>
      <c r="B4245" s="85" t="s">
        <v>19525</v>
      </c>
      <c r="C4245" s="87" t="s">
        <v>151</v>
      </c>
      <c r="D4245" s="84" t="s">
        <v>18671</v>
      </c>
      <c r="E4245" s="86">
        <v>990</v>
      </c>
      <c r="F4245" s="85" t="s">
        <v>14527</v>
      </c>
    </row>
    <row r="4246" spans="1:6" ht="51" x14ac:dyDescent="0.2">
      <c r="A4246" s="86" t="s">
        <v>19529</v>
      </c>
      <c r="B4246" s="85" t="s">
        <v>19527</v>
      </c>
      <c r="C4246" s="87" t="s">
        <v>149</v>
      </c>
      <c r="D4246" s="84" t="s">
        <v>18671</v>
      </c>
      <c r="E4246" s="86">
        <v>1500</v>
      </c>
      <c r="F4246" s="85" t="s">
        <v>19528</v>
      </c>
    </row>
    <row r="4247" spans="1:6" ht="51" x14ac:dyDescent="0.2">
      <c r="A4247" s="86" t="s">
        <v>19531</v>
      </c>
      <c r="B4247" s="85" t="s">
        <v>19530</v>
      </c>
      <c r="C4247" s="87" t="s">
        <v>149</v>
      </c>
      <c r="D4247" s="84" t="s">
        <v>18671</v>
      </c>
      <c r="E4247" s="86">
        <v>1440</v>
      </c>
      <c r="F4247" s="85" t="s">
        <v>19528</v>
      </c>
    </row>
    <row r="4248" spans="1:6" ht="51" x14ac:dyDescent="0.2">
      <c r="A4248" s="86" t="s">
        <v>19533</v>
      </c>
      <c r="B4248" s="85" t="s">
        <v>19532</v>
      </c>
      <c r="C4248" s="87" t="s">
        <v>149</v>
      </c>
      <c r="D4248" s="84" t="s">
        <v>18671</v>
      </c>
      <c r="E4248" s="86">
        <v>1410</v>
      </c>
      <c r="F4248" s="85" t="s">
        <v>19528</v>
      </c>
    </row>
    <row r="4249" spans="1:6" ht="51" x14ac:dyDescent="0.2">
      <c r="A4249" s="86" t="s">
        <v>19535</v>
      </c>
      <c r="B4249" s="85" t="s">
        <v>19534</v>
      </c>
      <c r="C4249" s="87" t="s">
        <v>149</v>
      </c>
      <c r="D4249" s="84" t="s">
        <v>18671</v>
      </c>
      <c r="E4249" s="86">
        <v>1365</v>
      </c>
      <c r="F4249" s="85" t="s">
        <v>19528</v>
      </c>
    </row>
    <row r="4250" spans="1:6" ht="51" x14ac:dyDescent="0.2">
      <c r="A4250" s="86" t="s">
        <v>19537</v>
      </c>
      <c r="B4250" s="85" t="s">
        <v>19536</v>
      </c>
      <c r="C4250" s="87" t="s">
        <v>149</v>
      </c>
      <c r="D4250" s="84" t="s">
        <v>18671</v>
      </c>
      <c r="E4250" s="86">
        <v>1320</v>
      </c>
      <c r="F4250" s="85" t="s">
        <v>19528</v>
      </c>
    </row>
    <row r="4251" spans="1:6" ht="25.5" x14ac:dyDescent="0.2">
      <c r="A4251" s="86" t="s">
        <v>19539</v>
      </c>
      <c r="B4251" s="85" t="s">
        <v>19538</v>
      </c>
      <c r="C4251" s="87" t="s">
        <v>151</v>
      </c>
      <c r="D4251" s="84" t="s">
        <v>18671</v>
      </c>
      <c r="E4251" s="86">
        <v>315</v>
      </c>
      <c r="F4251" s="85" t="s">
        <v>14567</v>
      </c>
    </row>
    <row r="4252" spans="1:6" ht="25.5" x14ac:dyDescent="0.2">
      <c r="A4252" s="86" t="s">
        <v>19541</v>
      </c>
      <c r="B4252" s="85" t="s">
        <v>19540</v>
      </c>
      <c r="C4252" s="87" t="s">
        <v>151</v>
      </c>
      <c r="D4252" s="84" t="s">
        <v>18671</v>
      </c>
      <c r="E4252" s="86">
        <v>831.6</v>
      </c>
      <c r="F4252" s="85" t="s">
        <v>14567</v>
      </c>
    </row>
    <row r="4253" spans="1:6" ht="25.5" x14ac:dyDescent="0.2">
      <c r="A4253" s="86" t="s">
        <v>19543</v>
      </c>
      <c r="B4253" s="85" t="s">
        <v>19542</v>
      </c>
      <c r="C4253" s="87" t="s">
        <v>151</v>
      </c>
      <c r="D4253" s="84" t="s">
        <v>18671</v>
      </c>
      <c r="E4253" s="86">
        <v>375</v>
      </c>
      <c r="F4253" s="85" t="s">
        <v>14527</v>
      </c>
    </row>
    <row r="4254" spans="1:6" ht="25.5" x14ac:dyDescent="0.2">
      <c r="A4254" s="86" t="s">
        <v>19545</v>
      </c>
      <c r="B4254" s="85" t="s">
        <v>19544</v>
      </c>
      <c r="C4254" s="87" t="s">
        <v>151</v>
      </c>
      <c r="D4254" s="84" t="s">
        <v>18671</v>
      </c>
      <c r="E4254" s="86">
        <v>990</v>
      </c>
      <c r="F4254" s="85" t="s">
        <v>14527</v>
      </c>
    </row>
    <row r="4255" spans="1:6" ht="76.5" x14ac:dyDescent="0.2">
      <c r="A4255" s="86" t="s">
        <v>19548</v>
      </c>
      <c r="B4255" s="85" t="s">
        <v>19546</v>
      </c>
      <c r="C4255" s="87" t="s">
        <v>149</v>
      </c>
      <c r="D4255" s="84" t="s">
        <v>18671</v>
      </c>
      <c r="E4255" s="86">
        <v>9000</v>
      </c>
      <c r="F4255" s="85" t="s">
        <v>19547</v>
      </c>
    </row>
    <row r="4256" spans="1:6" ht="38.25" x14ac:dyDescent="0.2">
      <c r="A4256" s="86" t="s">
        <v>19550</v>
      </c>
      <c r="B4256" s="85" t="s">
        <v>19549</v>
      </c>
      <c r="C4256" s="87" t="s">
        <v>151</v>
      </c>
      <c r="D4256" s="84" t="s">
        <v>18671</v>
      </c>
      <c r="E4256" s="86">
        <v>1890</v>
      </c>
      <c r="F4256" s="85" t="s">
        <v>14567</v>
      </c>
    </row>
    <row r="4257" spans="1:6" ht="38.25" x14ac:dyDescent="0.2">
      <c r="A4257" s="86" t="s">
        <v>19552</v>
      </c>
      <c r="B4257" s="85" t="s">
        <v>19551</v>
      </c>
      <c r="C4257" s="87" t="s">
        <v>151</v>
      </c>
      <c r="D4257" s="84" t="s">
        <v>18671</v>
      </c>
      <c r="E4257" s="86">
        <v>4989.6000000000004</v>
      </c>
      <c r="F4257" s="85" t="s">
        <v>14567</v>
      </c>
    </row>
    <row r="4258" spans="1:6" ht="38.25" x14ac:dyDescent="0.2">
      <c r="A4258" s="86" t="s">
        <v>19554</v>
      </c>
      <c r="B4258" s="85" t="s">
        <v>19553</v>
      </c>
      <c r="C4258" s="87" t="s">
        <v>151</v>
      </c>
      <c r="D4258" s="84" t="s">
        <v>18671</v>
      </c>
      <c r="E4258" s="86">
        <v>3750</v>
      </c>
      <c r="F4258" s="85" t="s">
        <v>14527</v>
      </c>
    </row>
    <row r="4259" spans="1:6" ht="38.25" x14ac:dyDescent="0.2">
      <c r="A4259" s="86" t="s">
        <v>19556</v>
      </c>
      <c r="B4259" s="85" t="s">
        <v>19555</v>
      </c>
      <c r="C4259" s="87" t="s">
        <v>151</v>
      </c>
      <c r="D4259" s="84" t="s">
        <v>18671</v>
      </c>
      <c r="E4259" s="86">
        <v>9900</v>
      </c>
      <c r="F4259" s="85" t="s">
        <v>14527</v>
      </c>
    </row>
    <row r="4260" spans="1:6" ht="51" x14ac:dyDescent="0.2">
      <c r="A4260" s="86" t="s">
        <v>19559</v>
      </c>
      <c r="B4260" s="85" t="s">
        <v>19557</v>
      </c>
      <c r="C4260" s="87" t="s">
        <v>149</v>
      </c>
      <c r="D4260" s="84" t="s">
        <v>18671</v>
      </c>
      <c r="E4260" s="86">
        <v>15000</v>
      </c>
      <c r="F4260" s="85" t="s">
        <v>19558</v>
      </c>
    </row>
    <row r="4261" spans="1:6" ht="51" x14ac:dyDescent="0.2">
      <c r="A4261" s="86" t="s">
        <v>19561</v>
      </c>
      <c r="B4261" s="85" t="s">
        <v>19560</v>
      </c>
      <c r="C4261" s="87" t="s">
        <v>149</v>
      </c>
      <c r="D4261" s="84" t="s">
        <v>18671</v>
      </c>
      <c r="E4261" s="86">
        <v>14400</v>
      </c>
      <c r="F4261" s="85" t="s">
        <v>19558</v>
      </c>
    </row>
    <row r="4262" spans="1:6" ht="51" x14ac:dyDescent="0.2">
      <c r="A4262" s="86" t="s">
        <v>19563</v>
      </c>
      <c r="B4262" s="85" t="s">
        <v>19562</v>
      </c>
      <c r="C4262" s="87" t="s">
        <v>149</v>
      </c>
      <c r="D4262" s="84" t="s">
        <v>18671</v>
      </c>
      <c r="E4262" s="86">
        <v>14100</v>
      </c>
      <c r="F4262" s="85" t="s">
        <v>19558</v>
      </c>
    </row>
    <row r="4263" spans="1:6" ht="51" x14ac:dyDescent="0.2">
      <c r="A4263" s="86" t="s">
        <v>19565</v>
      </c>
      <c r="B4263" s="85" t="s">
        <v>19564</v>
      </c>
      <c r="C4263" s="87" t="s">
        <v>149</v>
      </c>
      <c r="D4263" s="84" t="s">
        <v>18671</v>
      </c>
      <c r="E4263" s="86">
        <v>13650</v>
      </c>
      <c r="F4263" s="85" t="s">
        <v>19558</v>
      </c>
    </row>
    <row r="4264" spans="1:6" ht="51" x14ac:dyDescent="0.2">
      <c r="A4264" s="86" t="s">
        <v>19567</v>
      </c>
      <c r="B4264" s="85" t="s">
        <v>19566</v>
      </c>
      <c r="C4264" s="87" t="s">
        <v>149</v>
      </c>
      <c r="D4264" s="84" t="s">
        <v>18671</v>
      </c>
      <c r="E4264" s="86">
        <v>13200</v>
      </c>
      <c r="F4264" s="85" t="s">
        <v>19558</v>
      </c>
    </row>
    <row r="4265" spans="1:6" ht="25.5" x14ac:dyDescent="0.2">
      <c r="A4265" s="86" t="s">
        <v>19569</v>
      </c>
      <c r="B4265" s="85" t="s">
        <v>19568</v>
      </c>
      <c r="C4265" s="87" t="s">
        <v>151</v>
      </c>
      <c r="D4265" s="84" t="s">
        <v>18671</v>
      </c>
      <c r="E4265" s="86">
        <v>3150</v>
      </c>
      <c r="F4265" s="85" t="s">
        <v>14567</v>
      </c>
    </row>
    <row r="4266" spans="1:6" ht="25.5" x14ac:dyDescent="0.2">
      <c r="A4266" s="86" t="s">
        <v>19571</v>
      </c>
      <c r="B4266" s="85" t="s">
        <v>19570</v>
      </c>
      <c r="C4266" s="87" t="s">
        <v>151</v>
      </c>
      <c r="D4266" s="84" t="s">
        <v>18671</v>
      </c>
      <c r="E4266" s="86">
        <v>8316</v>
      </c>
      <c r="F4266" s="85" t="s">
        <v>14567</v>
      </c>
    </row>
    <row r="4267" spans="1:6" ht="25.5" x14ac:dyDescent="0.2">
      <c r="A4267" s="86" t="s">
        <v>19573</v>
      </c>
      <c r="B4267" s="85" t="s">
        <v>19572</v>
      </c>
      <c r="C4267" s="87" t="s">
        <v>151</v>
      </c>
      <c r="D4267" s="84" t="s">
        <v>18671</v>
      </c>
      <c r="E4267" s="86">
        <v>3750</v>
      </c>
      <c r="F4267" s="85" t="s">
        <v>14527</v>
      </c>
    </row>
    <row r="4268" spans="1:6" ht="25.5" x14ac:dyDescent="0.2">
      <c r="A4268" s="86" t="s">
        <v>19575</v>
      </c>
      <c r="B4268" s="85" t="s">
        <v>19574</v>
      </c>
      <c r="C4268" s="87" t="s">
        <v>151</v>
      </c>
      <c r="D4268" s="84" t="s">
        <v>18671</v>
      </c>
      <c r="E4268" s="86">
        <v>9900</v>
      </c>
      <c r="F4268" s="85" t="s">
        <v>14527</v>
      </c>
    </row>
    <row r="4269" spans="1:6" ht="89.25" x14ac:dyDescent="0.2">
      <c r="A4269" s="86" t="s">
        <v>19578</v>
      </c>
      <c r="B4269" s="85" t="s">
        <v>19576</v>
      </c>
      <c r="C4269" s="87" t="s">
        <v>149</v>
      </c>
      <c r="D4269" s="84" t="s">
        <v>18671</v>
      </c>
      <c r="E4269" s="86">
        <v>30</v>
      </c>
      <c r="F4269" s="85" t="s">
        <v>19577</v>
      </c>
    </row>
    <row r="4270" spans="1:6" ht="51" x14ac:dyDescent="0.2">
      <c r="A4270" s="86" t="s">
        <v>19581</v>
      </c>
      <c r="B4270" s="85" t="s">
        <v>19579</v>
      </c>
      <c r="C4270" s="87" t="s">
        <v>149</v>
      </c>
      <c r="D4270" s="84" t="s">
        <v>18671</v>
      </c>
      <c r="E4270" s="86">
        <v>50</v>
      </c>
      <c r="F4270" s="85" t="s">
        <v>19580</v>
      </c>
    </row>
    <row r="4271" spans="1:6" ht="165.75" x14ac:dyDescent="0.2">
      <c r="A4271" s="86" t="s">
        <v>19584</v>
      </c>
      <c r="B4271" s="85" t="s">
        <v>19582</v>
      </c>
      <c r="C4271" s="87" t="s">
        <v>149</v>
      </c>
      <c r="D4271" s="84" t="s">
        <v>18671</v>
      </c>
      <c r="E4271" s="86">
        <v>660</v>
      </c>
      <c r="F4271" s="85" t="s">
        <v>19583</v>
      </c>
    </row>
    <row r="4272" spans="1:6" ht="38.25" x14ac:dyDescent="0.2">
      <c r="A4272" s="86" t="s">
        <v>19520</v>
      </c>
      <c r="B4272" s="85" t="s">
        <v>19519</v>
      </c>
      <c r="C4272" s="87" t="s">
        <v>151</v>
      </c>
      <c r="D4272" s="84" t="s">
        <v>18671</v>
      </c>
      <c r="E4272" s="86">
        <v>189</v>
      </c>
      <c r="F4272" s="85" t="s">
        <v>14567</v>
      </c>
    </row>
    <row r="4273" spans="1:6" ht="38.25" x14ac:dyDescent="0.2">
      <c r="A4273" s="86" t="s">
        <v>19522</v>
      </c>
      <c r="B4273" s="85" t="s">
        <v>19521</v>
      </c>
      <c r="C4273" s="87" t="s">
        <v>151</v>
      </c>
      <c r="D4273" s="84" t="s">
        <v>18671</v>
      </c>
      <c r="E4273" s="86">
        <v>498.96</v>
      </c>
      <c r="F4273" s="85" t="s">
        <v>14567</v>
      </c>
    </row>
    <row r="4274" spans="1:6" ht="38.25" x14ac:dyDescent="0.2">
      <c r="A4274" s="86" t="s">
        <v>19524</v>
      </c>
      <c r="B4274" s="85" t="s">
        <v>19523</v>
      </c>
      <c r="C4274" s="87" t="s">
        <v>151</v>
      </c>
      <c r="D4274" s="84" t="s">
        <v>18671</v>
      </c>
      <c r="E4274" s="86">
        <v>375</v>
      </c>
      <c r="F4274" s="85" t="s">
        <v>14527</v>
      </c>
    </row>
    <row r="4275" spans="1:6" ht="38.25" x14ac:dyDescent="0.2">
      <c r="A4275" s="86" t="s">
        <v>19526</v>
      </c>
      <c r="B4275" s="85" t="s">
        <v>19525</v>
      </c>
      <c r="C4275" s="87" t="s">
        <v>151</v>
      </c>
      <c r="D4275" s="84" t="s">
        <v>18671</v>
      </c>
      <c r="E4275" s="86">
        <v>990</v>
      </c>
      <c r="F4275" s="85" t="s">
        <v>14527</v>
      </c>
    </row>
    <row r="4276" spans="1:6" ht="127.5" x14ac:dyDescent="0.2">
      <c r="A4276" s="86" t="s">
        <v>19587</v>
      </c>
      <c r="B4276" s="85" t="s">
        <v>19585</v>
      </c>
      <c r="C4276" s="87" t="s">
        <v>149</v>
      </c>
      <c r="D4276" s="84" t="s">
        <v>18671</v>
      </c>
      <c r="E4276" s="86">
        <v>1100</v>
      </c>
      <c r="F4276" s="85" t="s">
        <v>19586</v>
      </c>
    </row>
    <row r="4277" spans="1:6" ht="127.5" x14ac:dyDescent="0.2">
      <c r="A4277" s="86" t="s">
        <v>19589</v>
      </c>
      <c r="B4277" s="85" t="s">
        <v>19588</v>
      </c>
      <c r="C4277" s="87" t="s">
        <v>149</v>
      </c>
      <c r="D4277" s="84" t="s">
        <v>18671</v>
      </c>
      <c r="E4277" s="86">
        <v>1056</v>
      </c>
      <c r="F4277" s="85" t="s">
        <v>19586</v>
      </c>
    </row>
    <row r="4278" spans="1:6" ht="127.5" x14ac:dyDescent="0.2">
      <c r="A4278" s="86" t="s">
        <v>19591</v>
      </c>
      <c r="B4278" s="85" t="s">
        <v>19590</v>
      </c>
      <c r="C4278" s="87" t="s">
        <v>149</v>
      </c>
      <c r="D4278" s="84" t="s">
        <v>18671</v>
      </c>
      <c r="E4278" s="86">
        <v>1034</v>
      </c>
      <c r="F4278" s="85" t="s">
        <v>19586</v>
      </c>
    </row>
    <row r="4279" spans="1:6" ht="127.5" x14ac:dyDescent="0.2">
      <c r="A4279" s="86" t="s">
        <v>19593</v>
      </c>
      <c r="B4279" s="85" t="s">
        <v>19592</v>
      </c>
      <c r="C4279" s="87" t="s">
        <v>149</v>
      </c>
      <c r="D4279" s="84" t="s">
        <v>18671</v>
      </c>
      <c r="E4279" s="86">
        <v>1001</v>
      </c>
      <c r="F4279" s="85" t="s">
        <v>19586</v>
      </c>
    </row>
    <row r="4280" spans="1:6" ht="127.5" x14ac:dyDescent="0.2">
      <c r="A4280" s="86" t="s">
        <v>19595</v>
      </c>
      <c r="B4280" s="85" t="s">
        <v>19594</v>
      </c>
      <c r="C4280" s="87" t="s">
        <v>149</v>
      </c>
      <c r="D4280" s="84" t="s">
        <v>18671</v>
      </c>
      <c r="E4280" s="86">
        <v>968</v>
      </c>
      <c r="F4280" s="85" t="s">
        <v>19586</v>
      </c>
    </row>
    <row r="4281" spans="1:6" ht="25.5" x14ac:dyDescent="0.2">
      <c r="A4281" s="86" t="s">
        <v>19539</v>
      </c>
      <c r="B4281" s="85" t="s">
        <v>19538</v>
      </c>
      <c r="C4281" s="87" t="s">
        <v>151</v>
      </c>
      <c r="D4281" s="84" t="s">
        <v>18671</v>
      </c>
      <c r="E4281" s="86">
        <v>315</v>
      </c>
      <c r="F4281" s="85" t="s">
        <v>14567</v>
      </c>
    </row>
    <row r="4282" spans="1:6" ht="25.5" x14ac:dyDescent="0.2">
      <c r="A4282" s="86" t="s">
        <v>19541</v>
      </c>
      <c r="B4282" s="85" t="s">
        <v>19540</v>
      </c>
      <c r="C4282" s="87" t="s">
        <v>151</v>
      </c>
      <c r="D4282" s="84" t="s">
        <v>18671</v>
      </c>
      <c r="E4282" s="86">
        <v>831.6</v>
      </c>
      <c r="F4282" s="85" t="s">
        <v>14567</v>
      </c>
    </row>
    <row r="4283" spans="1:6" ht="25.5" x14ac:dyDescent="0.2">
      <c r="A4283" s="86" t="s">
        <v>19543</v>
      </c>
      <c r="B4283" s="85" t="s">
        <v>19542</v>
      </c>
      <c r="C4283" s="87" t="s">
        <v>151</v>
      </c>
      <c r="D4283" s="84" t="s">
        <v>18671</v>
      </c>
      <c r="E4283" s="86">
        <v>375</v>
      </c>
      <c r="F4283" s="85" t="s">
        <v>14527</v>
      </c>
    </row>
    <row r="4284" spans="1:6" ht="25.5" x14ac:dyDescent="0.2">
      <c r="A4284" s="86" t="s">
        <v>19545</v>
      </c>
      <c r="B4284" s="85" t="s">
        <v>19544</v>
      </c>
      <c r="C4284" s="87" t="s">
        <v>151</v>
      </c>
      <c r="D4284" s="84" t="s">
        <v>18671</v>
      </c>
      <c r="E4284" s="86">
        <v>990</v>
      </c>
      <c r="F4284" s="85" t="s">
        <v>14527</v>
      </c>
    </row>
    <row r="4285" spans="1:6" ht="165.75" x14ac:dyDescent="0.2">
      <c r="A4285" s="86" t="s">
        <v>19598</v>
      </c>
      <c r="B4285" s="85" t="s">
        <v>19596</v>
      </c>
      <c r="C4285" s="87" t="s">
        <v>149</v>
      </c>
      <c r="D4285" s="84" t="s">
        <v>18671</v>
      </c>
      <c r="E4285" s="86">
        <v>6336</v>
      </c>
      <c r="F4285" s="85" t="s">
        <v>19597</v>
      </c>
    </row>
    <row r="4286" spans="1:6" ht="38.25" x14ac:dyDescent="0.2">
      <c r="A4286" s="86" t="s">
        <v>19550</v>
      </c>
      <c r="B4286" s="85" t="s">
        <v>19549</v>
      </c>
      <c r="C4286" s="87" t="s">
        <v>151</v>
      </c>
      <c r="D4286" s="84" t="s">
        <v>18671</v>
      </c>
      <c r="E4286" s="86">
        <v>1890</v>
      </c>
      <c r="F4286" s="85" t="s">
        <v>14567</v>
      </c>
    </row>
    <row r="4287" spans="1:6" ht="38.25" x14ac:dyDescent="0.2">
      <c r="A4287" s="86" t="s">
        <v>19552</v>
      </c>
      <c r="B4287" s="85" t="s">
        <v>19551</v>
      </c>
      <c r="C4287" s="87" t="s">
        <v>151</v>
      </c>
      <c r="D4287" s="84" t="s">
        <v>18671</v>
      </c>
      <c r="E4287" s="86">
        <v>4989.6000000000004</v>
      </c>
      <c r="F4287" s="85" t="s">
        <v>14567</v>
      </c>
    </row>
    <row r="4288" spans="1:6" ht="38.25" x14ac:dyDescent="0.2">
      <c r="A4288" s="86" t="s">
        <v>19554</v>
      </c>
      <c r="B4288" s="85" t="s">
        <v>19553</v>
      </c>
      <c r="C4288" s="87" t="s">
        <v>151</v>
      </c>
      <c r="D4288" s="84" t="s">
        <v>18671</v>
      </c>
      <c r="E4288" s="86">
        <v>3750</v>
      </c>
      <c r="F4288" s="85" t="s">
        <v>14527</v>
      </c>
    </row>
    <row r="4289" spans="1:6" ht="38.25" x14ac:dyDescent="0.2">
      <c r="A4289" s="86" t="s">
        <v>19556</v>
      </c>
      <c r="B4289" s="85" t="s">
        <v>19555</v>
      </c>
      <c r="C4289" s="87" t="s">
        <v>151</v>
      </c>
      <c r="D4289" s="84" t="s">
        <v>18671</v>
      </c>
      <c r="E4289" s="86">
        <v>9900</v>
      </c>
      <c r="F4289" s="85" t="s">
        <v>14527</v>
      </c>
    </row>
    <row r="4290" spans="1:6" ht="127.5" x14ac:dyDescent="0.2">
      <c r="A4290" s="86" t="s">
        <v>19601</v>
      </c>
      <c r="B4290" s="85" t="s">
        <v>19599</v>
      </c>
      <c r="C4290" s="87" t="s">
        <v>149</v>
      </c>
      <c r="D4290" s="84" t="s">
        <v>18671</v>
      </c>
      <c r="E4290" s="86">
        <v>10560</v>
      </c>
      <c r="F4290" s="85" t="s">
        <v>19600</v>
      </c>
    </row>
    <row r="4291" spans="1:6" ht="127.5" x14ac:dyDescent="0.2">
      <c r="A4291" s="86" t="s">
        <v>19603</v>
      </c>
      <c r="B4291" s="85" t="s">
        <v>19602</v>
      </c>
      <c r="C4291" s="87" t="s">
        <v>149</v>
      </c>
      <c r="D4291" s="84" t="s">
        <v>18671</v>
      </c>
      <c r="E4291" s="86">
        <v>10137.6</v>
      </c>
      <c r="F4291" s="85" t="s">
        <v>19600</v>
      </c>
    </row>
    <row r="4292" spans="1:6" ht="127.5" x14ac:dyDescent="0.2">
      <c r="A4292" s="86" t="s">
        <v>19605</v>
      </c>
      <c r="B4292" s="85" t="s">
        <v>19604</v>
      </c>
      <c r="C4292" s="87" t="s">
        <v>149</v>
      </c>
      <c r="D4292" s="84" t="s">
        <v>18671</v>
      </c>
      <c r="E4292" s="86">
        <v>9926.4</v>
      </c>
      <c r="F4292" s="85" t="s">
        <v>19600</v>
      </c>
    </row>
    <row r="4293" spans="1:6" ht="127.5" x14ac:dyDescent="0.2">
      <c r="A4293" s="86" t="s">
        <v>19607</v>
      </c>
      <c r="B4293" s="85" t="s">
        <v>19606</v>
      </c>
      <c r="C4293" s="87" t="s">
        <v>149</v>
      </c>
      <c r="D4293" s="84" t="s">
        <v>18671</v>
      </c>
      <c r="E4293" s="86">
        <v>9609.6</v>
      </c>
      <c r="F4293" s="85" t="s">
        <v>19600</v>
      </c>
    </row>
    <row r="4294" spans="1:6" ht="127.5" x14ac:dyDescent="0.2">
      <c r="A4294" s="86" t="s">
        <v>19609</v>
      </c>
      <c r="B4294" s="85" t="s">
        <v>19608</v>
      </c>
      <c r="C4294" s="87" t="s">
        <v>149</v>
      </c>
      <c r="D4294" s="84" t="s">
        <v>18671</v>
      </c>
      <c r="E4294" s="86">
        <v>9292.7999999999993</v>
      </c>
      <c r="F4294" s="85" t="s">
        <v>19600</v>
      </c>
    </row>
    <row r="4295" spans="1:6" ht="25.5" x14ac:dyDescent="0.2">
      <c r="A4295" s="86" t="s">
        <v>19569</v>
      </c>
      <c r="B4295" s="85" t="s">
        <v>19568</v>
      </c>
      <c r="C4295" s="87" t="s">
        <v>151</v>
      </c>
      <c r="D4295" s="84" t="s">
        <v>18671</v>
      </c>
      <c r="E4295" s="86">
        <v>3150</v>
      </c>
      <c r="F4295" s="85" t="s">
        <v>14567</v>
      </c>
    </row>
    <row r="4296" spans="1:6" ht="25.5" x14ac:dyDescent="0.2">
      <c r="A4296" s="86" t="s">
        <v>19571</v>
      </c>
      <c r="B4296" s="85" t="s">
        <v>19570</v>
      </c>
      <c r="C4296" s="87" t="s">
        <v>151</v>
      </c>
      <c r="D4296" s="84" t="s">
        <v>18671</v>
      </c>
      <c r="E4296" s="86">
        <v>8316</v>
      </c>
      <c r="F4296" s="85" t="s">
        <v>14567</v>
      </c>
    </row>
    <row r="4297" spans="1:6" ht="25.5" x14ac:dyDescent="0.2">
      <c r="A4297" s="86" t="s">
        <v>19573</v>
      </c>
      <c r="B4297" s="85" t="s">
        <v>19572</v>
      </c>
      <c r="C4297" s="87" t="s">
        <v>151</v>
      </c>
      <c r="D4297" s="84" t="s">
        <v>18671</v>
      </c>
      <c r="E4297" s="86">
        <v>3750</v>
      </c>
      <c r="F4297" s="85" t="s">
        <v>14527</v>
      </c>
    </row>
    <row r="4298" spans="1:6" ht="25.5" x14ac:dyDescent="0.2">
      <c r="A4298" s="86" t="s">
        <v>19575</v>
      </c>
      <c r="B4298" s="85" t="s">
        <v>19574</v>
      </c>
      <c r="C4298" s="87" t="s">
        <v>151</v>
      </c>
      <c r="D4298" s="84" t="s">
        <v>18671</v>
      </c>
      <c r="E4298" s="86">
        <v>9900</v>
      </c>
      <c r="F4298" s="85" t="s">
        <v>14527</v>
      </c>
    </row>
    <row r="4299" spans="1:6" ht="25.5" x14ac:dyDescent="0.2">
      <c r="A4299" s="86" t="s">
        <v>19501</v>
      </c>
      <c r="B4299" s="85" t="s">
        <v>19500</v>
      </c>
      <c r="C4299" s="87" t="s">
        <v>151</v>
      </c>
      <c r="D4299" s="84" t="s">
        <v>18671</v>
      </c>
      <c r="E4299" s="86">
        <v>189</v>
      </c>
      <c r="F4299" s="85" t="s">
        <v>14567</v>
      </c>
    </row>
    <row r="4300" spans="1:6" ht="25.5" x14ac:dyDescent="0.2">
      <c r="A4300" s="86" t="s">
        <v>19503</v>
      </c>
      <c r="B4300" s="85" t="s">
        <v>19502</v>
      </c>
      <c r="C4300" s="87" t="s">
        <v>151</v>
      </c>
      <c r="D4300" s="84" t="s">
        <v>18671</v>
      </c>
      <c r="E4300" s="86">
        <v>375</v>
      </c>
      <c r="F4300" s="85" t="s">
        <v>14527</v>
      </c>
    </row>
    <row r="4301" spans="1:6" ht="25.5" x14ac:dyDescent="0.2">
      <c r="A4301" s="86" t="s">
        <v>19505</v>
      </c>
      <c r="B4301" s="85" t="s">
        <v>19504</v>
      </c>
      <c r="C4301" s="87" t="s">
        <v>151</v>
      </c>
      <c r="D4301" s="84" t="s">
        <v>18671</v>
      </c>
      <c r="E4301" s="86">
        <v>315</v>
      </c>
      <c r="F4301" s="85" t="s">
        <v>14567</v>
      </c>
    </row>
    <row r="4302" spans="1:6" ht="25.5" x14ac:dyDescent="0.2">
      <c r="A4302" s="86" t="s">
        <v>19507</v>
      </c>
      <c r="B4302" s="85" t="s">
        <v>19506</v>
      </c>
      <c r="C4302" s="87" t="s">
        <v>151</v>
      </c>
      <c r="D4302" s="84" t="s">
        <v>18671</v>
      </c>
      <c r="E4302" s="86">
        <v>375</v>
      </c>
      <c r="F4302" s="85" t="s">
        <v>14527</v>
      </c>
    </row>
    <row r="4303" spans="1:6" ht="25.5" x14ac:dyDescent="0.2">
      <c r="A4303" s="86" t="s">
        <v>19509</v>
      </c>
      <c r="B4303" s="85" t="s">
        <v>19508</v>
      </c>
      <c r="C4303" s="87" t="s">
        <v>151</v>
      </c>
      <c r="D4303" s="84" t="s">
        <v>18671</v>
      </c>
      <c r="E4303" s="86">
        <v>1890</v>
      </c>
      <c r="F4303" s="85" t="s">
        <v>14567</v>
      </c>
    </row>
    <row r="4304" spans="1:6" ht="25.5" x14ac:dyDescent="0.2">
      <c r="A4304" s="86" t="s">
        <v>19511</v>
      </c>
      <c r="B4304" s="85" t="s">
        <v>19510</v>
      </c>
      <c r="C4304" s="87" t="s">
        <v>151</v>
      </c>
      <c r="D4304" s="84" t="s">
        <v>18671</v>
      </c>
      <c r="E4304" s="86">
        <v>3750</v>
      </c>
      <c r="F4304" s="85" t="s">
        <v>14527</v>
      </c>
    </row>
    <row r="4305" spans="1:6" ht="25.5" x14ac:dyDescent="0.2">
      <c r="A4305" s="86" t="s">
        <v>19513</v>
      </c>
      <c r="B4305" s="85" t="s">
        <v>19512</v>
      </c>
      <c r="C4305" s="87" t="s">
        <v>151</v>
      </c>
      <c r="D4305" s="84" t="s">
        <v>18671</v>
      </c>
      <c r="E4305" s="86">
        <v>3150</v>
      </c>
      <c r="F4305" s="85" t="s">
        <v>14567</v>
      </c>
    </row>
    <row r="4306" spans="1:6" ht="25.5" x14ac:dyDescent="0.2">
      <c r="A4306" s="86" t="s">
        <v>19515</v>
      </c>
      <c r="B4306" s="85" t="s">
        <v>19514</v>
      </c>
      <c r="C4306" s="87" t="s">
        <v>151</v>
      </c>
      <c r="D4306" s="84" t="s">
        <v>18671</v>
      </c>
      <c r="E4306" s="86">
        <v>3750</v>
      </c>
      <c r="F4306" s="85" t="s">
        <v>14527</v>
      </c>
    </row>
    <row r="4307" spans="1:6" ht="102" x14ac:dyDescent="0.2">
      <c r="A4307" s="86" t="s">
        <v>19613</v>
      </c>
      <c r="B4307" s="85" t="s">
        <v>19611</v>
      </c>
      <c r="C4307" s="87" t="s">
        <v>149</v>
      </c>
      <c r="D4307" s="84" t="s">
        <v>19610</v>
      </c>
      <c r="E4307" s="86">
        <v>2997</v>
      </c>
      <c r="F4307" s="85" t="s">
        <v>19612</v>
      </c>
    </row>
    <row r="4308" spans="1:6" ht="38.25" x14ac:dyDescent="0.2">
      <c r="A4308" s="86" t="s">
        <v>19615</v>
      </c>
      <c r="B4308" s="85" t="s">
        <v>19614</v>
      </c>
      <c r="C4308" s="87" t="s">
        <v>151</v>
      </c>
      <c r="D4308" s="84" t="s">
        <v>19610</v>
      </c>
      <c r="E4308" s="86">
        <v>629</v>
      </c>
      <c r="F4308" s="85" t="s">
        <v>14567</v>
      </c>
    </row>
    <row r="4309" spans="1:6" ht="38.25" x14ac:dyDescent="0.2">
      <c r="A4309" s="86" t="s">
        <v>19617</v>
      </c>
      <c r="B4309" s="85" t="s">
        <v>19616</v>
      </c>
      <c r="C4309" s="87" t="s">
        <v>151</v>
      </c>
      <c r="D4309" s="84" t="s">
        <v>19610</v>
      </c>
      <c r="E4309" s="86">
        <v>1660.56</v>
      </c>
      <c r="F4309" s="85" t="s">
        <v>14567</v>
      </c>
    </row>
    <row r="4310" spans="1:6" ht="38.25" x14ac:dyDescent="0.2">
      <c r="A4310" s="86" t="s">
        <v>19619</v>
      </c>
      <c r="B4310" s="85" t="s">
        <v>19618</v>
      </c>
      <c r="C4310" s="87" t="s">
        <v>151</v>
      </c>
      <c r="D4310" s="84" t="s">
        <v>19610</v>
      </c>
      <c r="E4310" s="86">
        <v>1249</v>
      </c>
      <c r="F4310" s="85" t="s">
        <v>14527</v>
      </c>
    </row>
    <row r="4311" spans="1:6" ht="38.25" x14ac:dyDescent="0.2">
      <c r="A4311" s="86" t="s">
        <v>19621</v>
      </c>
      <c r="B4311" s="85" t="s">
        <v>19620</v>
      </c>
      <c r="C4311" s="87" t="s">
        <v>151</v>
      </c>
      <c r="D4311" s="84" t="s">
        <v>19610</v>
      </c>
      <c r="E4311" s="86">
        <v>3297.36</v>
      </c>
      <c r="F4311" s="85" t="s">
        <v>14527</v>
      </c>
    </row>
    <row r="4312" spans="1:6" ht="38.25" x14ac:dyDescent="0.2">
      <c r="A4312" s="86" t="s">
        <v>19615</v>
      </c>
      <c r="B4312" s="85" t="s">
        <v>19614</v>
      </c>
      <c r="C4312" s="87" t="s">
        <v>151</v>
      </c>
      <c r="D4312" s="84" t="s">
        <v>19610</v>
      </c>
      <c r="E4312" s="86">
        <v>629</v>
      </c>
      <c r="F4312" s="85" t="s">
        <v>14567</v>
      </c>
    </row>
    <row r="4313" spans="1:6" ht="38.25" x14ac:dyDescent="0.2">
      <c r="A4313" s="86" t="s">
        <v>19617</v>
      </c>
      <c r="B4313" s="85" t="s">
        <v>19616</v>
      </c>
      <c r="C4313" s="87" t="s">
        <v>151</v>
      </c>
      <c r="D4313" s="84" t="s">
        <v>19610</v>
      </c>
      <c r="E4313" s="86">
        <v>1660.56</v>
      </c>
      <c r="F4313" s="85" t="s">
        <v>14567</v>
      </c>
    </row>
    <row r="4314" spans="1:6" ht="38.25" x14ac:dyDescent="0.2">
      <c r="A4314" s="86" t="s">
        <v>19619</v>
      </c>
      <c r="B4314" s="85" t="s">
        <v>19618</v>
      </c>
      <c r="C4314" s="87" t="s">
        <v>151</v>
      </c>
      <c r="D4314" s="84" t="s">
        <v>19610</v>
      </c>
      <c r="E4314" s="86">
        <v>1249</v>
      </c>
      <c r="F4314" s="85" t="s">
        <v>14527</v>
      </c>
    </row>
    <row r="4315" spans="1:6" ht="38.25" x14ac:dyDescent="0.2">
      <c r="A4315" s="86" t="s">
        <v>19621</v>
      </c>
      <c r="B4315" s="85" t="s">
        <v>19620</v>
      </c>
      <c r="C4315" s="87" t="s">
        <v>151</v>
      </c>
      <c r="D4315" s="84" t="s">
        <v>19610</v>
      </c>
      <c r="E4315" s="86">
        <v>3297.36</v>
      </c>
      <c r="F4315" s="85" t="s">
        <v>14527</v>
      </c>
    </row>
    <row r="4316" spans="1:6" ht="63.75" x14ac:dyDescent="0.2">
      <c r="A4316" s="86" t="s">
        <v>19624</v>
      </c>
      <c r="B4316" s="85" t="s">
        <v>19622</v>
      </c>
      <c r="C4316" s="87" t="s">
        <v>149</v>
      </c>
      <c r="D4316" s="84" t="s">
        <v>19610</v>
      </c>
      <c r="E4316" s="86">
        <v>4995</v>
      </c>
      <c r="F4316" s="85" t="s">
        <v>19623</v>
      </c>
    </row>
    <row r="4317" spans="1:6" ht="63.75" x14ac:dyDescent="0.2">
      <c r="A4317" s="86" t="s">
        <v>19626</v>
      </c>
      <c r="B4317" s="85" t="s">
        <v>19625</v>
      </c>
      <c r="C4317" s="87" t="s">
        <v>149</v>
      </c>
      <c r="D4317" s="84" t="s">
        <v>19610</v>
      </c>
      <c r="E4317" s="86">
        <v>4795.2</v>
      </c>
      <c r="F4317" s="85" t="s">
        <v>19623</v>
      </c>
    </row>
    <row r="4318" spans="1:6" ht="63.75" x14ac:dyDescent="0.2">
      <c r="A4318" s="86" t="s">
        <v>19628</v>
      </c>
      <c r="B4318" s="85" t="s">
        <v>19627</v>
      </c>
      <c r="C4318" s="87" t="s">
        <v>149</v>
      </c>
      <c r="D4318" s="84" t="s">
        <v>19610</v>
      </c>
      <c r="E4318" s="86">
        <v>4695.3</v>
      </c>
      <c r="F4318" s="85" t="s">
        <v>19623</v>
      </c>
    </row>
    <row r="4319" spans="1:6" ht="63.75" x14ac:dyDescent="0.2">
      <c r="A4319" s="86" t="s">
        <v>19630</v>
      </c>
      <c r="B4319" s="85" t="s">
        <v>19629</v>
      </c>
      <c r="C4319" s="87" t="s">
        <v>149</v>
      </c>
      <c r="D4319" s="84" t="s">
        <v>19610</v>
      </c>
      <c r="E4319" s="86">
        <v>4545.45</v>
      </c>
      <c r="F4319" s="85" t="s">
        <v>19623</v>
      </c>
    </row>
    <row r="4320" spans="1:6" ht="63.75" x14ac:dyDescent="0.2">
      <c r="A4320" s="86" t="s">
        <v>19632</v>
      </c>
      <c r="B4320" s="85" t="s">
        <v>19631</v>
      </c>
      <c r="C4320" s="87" t="s">
        <v>149</v>
      </c>
      <c r="D4320" s="84" t="s">
        <v>19610</v>
      </c>
      <c r="E4320" s="86">
        <v>4395.6000000000004</v>
      </c>
      <c r="F4320" s="85" t="s">
        <v>19623</v>
      </c>
    </row>
    <row r="4321" spans="1:6" ht="38.25" x14ac:dyDescent="0.2">
      <c r="A4321" s="86" t="s">
        <v>19634</v>
      </c>
      <c r="B4321" s="85" t="s">
        <v>19633</v>
      </c>
      <c r="C4321" s="87" t="s">
        <v>151</v>
      </c>
      <c r="D4321" s="84" t="s">
        <v>19610</v>
      </c>
      <c r="E4321" s="86">
        <v>1049</v>
      </c>
      <c r="F4321" s="85" t="s">
        <v>14567</v>
      </c>
    </row>
    <row r="4322" spans="1:6" ht="38.25" x14ac:dyDescent="0.2">
      <c r="A4322" s="86" t="s">
        <v>19636</v>
      </c>
      <c r="B4322" s="85" t="s">
        <v>19635</v>
      </c>
      <c r="C4322" s="87" t="s">
        <v>151</v>
      </c>
      <c r="D4322" s="84" t="s">
        <v>19610</v>
      </c>
      <c r="E4322" s="86">
        <v>2769.36</v>
      </c>
      <c r="F4322" s="85" t="s">
        <v>14567</v>
      </c>
    </row>
    <row r="4323" spans="1:6" ht="38.25" x14ac:dyDescent="0.2">
      <c r="A4323" s="86" t="s">
        <v>19638</v>
      </c>
      <c r="B4323" s="85" t="s">
        <v>19637</v>
      </c>
      <c r="C4323" s="87" t="s">
        <v>151</v>
      </c>
      <c r="D4323" s="84" t="s">
        <v>19610</v>
      </c>
      <c r="E4323" s="86">
        <v>1249</v>
      </c>
      <c r="F4323" s="85" t="s">
        <v>14527</v>
      </c>
    </row>
    <row r="4324" spans="1:6" ht="38.25" x14ac:dyDescent="0.2">
      <c r="A4324" s="86" t="s">
        <v>19640</v>
      </c>
      <c r="B4324" s="85" t="s">
        <v>19639</v>
      </c>
      <c r="C4324" s="87" t="s">
        <v>151</v>
      </c>
      <c r="D4324" s="84" t="s">
        <v>19610</v>
      </c>
      <c r="E4324" s="86">
        <v>3297.36</v>
      </c>
      <c r="F4324" s="85" t="s">
        <v>14527</v>
      </c>
    </row>
    <row r="4325" spans="1:6" ht="38.25" x14ac:dyDescent="0.2">
      <c r="A4325" s="86" t="s">
        <v>19638</v>
      </c>
      <c r="B4325" s="85" t="s">
        <v>19637</v>
      </c>
      <c r="C4325" s="87" t="s">
        <v>151</v>
      </c>
      <c r="D4325" s="84" t="s">
        <v>19610</v>
      </c>
      <c r="E4325" s="86">
        <v>1249</v>
      </c>
      <c r="F4325" s="85" t="s">
        <v>14527</v>
      </c>
    </row>
    <row r="4326" spans="1:6" ht="38.25" x14ac:dyDescent="0.2">
      <c r="A4326" s="86" t="s">
        <v>19640</v>
      </c>
      <c r="B4326" s="85" t="s">
        <v>19639</v>
      </c>
      <c r="C4326" s="87" t="s">
        <v>151</v>
      </c>
      <c r="D4326" s="84" t="s">
        <v>19610</v>
      </c>
      <c r="E4326" s="86">
        <v>3297.36</v>
      </c>
      <c r="F4326" s="85" t="s">
        <v>14527</v>
      </c>
    </row>
    <row r="4327" spans="1:6" ht="89.25" x14ac:dyDescent="0.2">
      <c r="A4327" s="86" t="s">
        <v>19643</v>
      </c>
      <c r="B4327" s="85" t="s">
        <v>19641</v>
      </c>
      <c r="C4327" s="87" t="s">
        <v>149</v>
      </c>
      <c r="D4327" s="84" t="s">
        <v>19610</v>
      </c>
      <c r="E4327" s="86">
        <v>1320</v>
      </c>
      <c r="F4327" s="85" t="s">
        <v>19642</v>
      </c>
    </row>
    <row r="4328" spans="1:6" ht="38.25" x14ac:dyDescent="0.2">
      <c r="A4328" s="86" t="s">
        <v>19645</v>
      </c>
      <c r="B4328" s="85" t="s">
        <v>19644</v>
      </c>
      <c r="C4328" s="87" t="s">
        <v>151</v>
      </c>
      <c r="D4328" s="84" t="s">
        <v>19610</v>
      </c>
      <c r="E4328" s="86">
        <v>881</v>
      </c>
      <c r="F4328" s="85" t="s">
        <v>14567</v>
      </c>
    </row>
    <row r="4329" spans="1:6" ht="51" x14ac:dyDescent="0.2">
      <c r="A4329" s="86" t="s">
        <v>19647</v>
      </c>
      <c r="B4329" s="85" t="s">
        <v>19646</v>
      </c>
      <c r="C4329" s="87" t="s">
        <v>151</v>
      </c>
      <c r="D4329" s="84" t="s">
        <v>19610</v>
      </c>
      <c r="E4329" s="86">
        <v>147</v>
      </c>
      <c r="F4329" s="85" t="s">
        <v>15009</v>
      </c>
    </row>
    <row r="4330" spans="1:6" ht="38.25" x14ac:dyDescent="0.2">
      <c r="A4330" s="86" t="s">
        <v>19649</v>
      </c>
      <c r="B4330" s="85" t="s">
        <v>19648</v>
      </c>
      <c r="C4330" s="87" t="s">
        <v>151</v>
      </c>
      <c r="D4330" s="84" t="s">
        <v>19610</v>
      </c>
      <c r="E4330" s="86">
        <v>2325.84</v>
      </c>
      <c r="F4330" s="85" t="s">
        <v>14567</v>
      </c>
    </row>
    <row r="4331" spans="1:6" ht="38.25" x14ac:dyDescent="0.2">
      <c r="A4331" s="86" t="s">
        <v>19651</v>
      </c>
      <c r="B4331" s="85" t="s">
        <v>19650</v>
      </c>
      <c r="C4331" s="87" t="s">
        <v>151</v>
      </c>
      <c r="D4331" s="84" t="s">
        <v>19610</v>
      </c>
      <c r="E4331" s="86">
        <v>1749</v>
      </c>
      <c r="F4331" s="85" t="s">
        <v>14527</v>
      </c>
    </row>
    <row r="4332" spans="1:6" ht="38.25" x14ac:dyDescent="0.2">
      <c r="A4332" s="86" t="s">
        <v>19653</v>
      </c>
      <c r="B4332" s="85" t="s">
        <v>19652</v>
      </c>
      <c r="C4332" s="87" t="s">
        <v>151</v>
      </c>
      <c r="D4332" s="84" t="s">
        <v>19610</v>
      </c>
      <c r="E4332" s="86">
        <v>292</v>
      </c>
      <c r="F4332" s="85" t="s">
        <v>16619</v>
      </c>
    </row>
    <row r="4333" spans="1:6" ht="38.25" x14ac:dyDescent="0.2">
      <c r="A4333" s="86" t="s">
        <v>19655</v>
      </c>
      <c r="B4333" s="85" t="s">
        <v>19654</v>
      </c>
      <c r="C4333" s="87" t="s">
        <v>151</v>
      </c>
      <c r="D4333" s="84" t="s">
        <v>19610</v>
      </c>
      <c r="E4333" s="86">
        <v>4617.3599999999997</v>
      </c>
      <c r="F4333" s="85" t="s">
        <v>14527</v>
      </c>
    </row>
    <row r="4334" spans="1:6" ht="63.75" x14ac:dyDescent="0.2">
      <c r="A4334" s="86" t="s">
        <v>19658</v>
      </c>
      <c r="B4334" s="85" t="s">
        <v>19656</v>
      </c>
      <c r="C4334" s="87" t="s">
        <v>149</v>
      </c>
      <c r="D4334" s="84" t="s">
        <v>19610</v>
      </c>
      <c r="E4334" s="86">
        <v>2200</v>
      </c>
      <c r="F4334" s="85" t="s">
        <v>19657</v>
      </c>
    </row>
    <row r="4335" spans="1:6" ht="25.5" x14ac:dyDescent="0.2">
      <c r="A4335" s="86" t="s">
        <v>19660</v>
      </c>
      <c r="B4335" s="85" t="s">
        <v>19659</v>
      </c>
      <c r="C4335" s="87" t="s">
        <v>151</v>
      </c>
      <c r="D4335" s="84" t="s">
        <v>19610</v>
      </c>
      <c r="E4335" s="86">
        <v>1469</v>
      </c>
      <c r="F4335" s="85" t="s">
        <v>14567</v>
      </c>
    </row>
    <row r="4336" spans="1:6" ht="51" x14ac:dyDescent="0.2">
      <c r="A4336" s="86" t="s">
        <v>19662</v>
      </c>
      <c r="B4336" s="85" t="s">
        <v>19661</v>
      </c>
      <c r="C4336" s="87" t="s">
        <v>151</v>
      </c>
      <c r="D4336" s="84" t="s">
        <v>19610</v>
      </c>
      <c r="E4336" s="86">
        <v>245</v>
      </c>
      <c r="F4336" s="85" t="s">
        <v>15009</v>
      </c>
    </row>
    <row r="4337" spans="1:6" ht="25.5" x14ac:dyDescent="0.2">
      <c r="A4337" s="86" t="s">
        <v>19664</v>
      </c>
      <c r="B4337" s="85" t="s">
        <v>19663</v>
      </c>
      <c r="C4337" s="87" t="s">
        <v>151</v>
      </c>
      <c r="D4337" s="84" t="s">
        <v>19610</v>
      </c>
      <c r="E4337" s="86">
        <v>3878.16</v>
      </c>
      <c r="F4337" s="85" t="s">
        <v>14567</v>
      </c>
    </row>
    <row r="4338" spans="1:6" ht="25.5" x14ac:dyDescent="0.2">
      <c r="A4338" s="86" t="s">
        <v>19666</v>
      </c>
      <c r="B4338" s="85" t="s">
        <v>19665</v>
      </c>
      <c r="C4338" s="87" t="s">
        <v>151</v>
      </c>
      <c r="D4338" s="84" t="s">
        <v>19610</v>
      </c>
      <c r="E4338" s="86">
        <v>1749</v>
      </c>
      <c r="F4338" s="85" t="s">
        <v>14527</v>
      </c>
    </row>
    <row r="4339" spans="1:6" ht="38.25" x14ac:dyDescent="0.2">
      <c r="A4339" s="86" t="s">
        <v>19668</v>
      </c>
      <c r="B4339" s="85" t="s">
        <v>19667</v>
      </c>
      <c r="C4339" s="87" t="s">
        <v>151</v>
      </c>
      <c r="D4339" s="84" t="s">
        <v>19610</v>
      </c>
      <c r="E4339" s="86">
        <v>292</v>
      </c>
      <c r="F4339" s="85" t="s">
        <v>16619</v>
      </c>
    </row>
    <row r="4340" spans="1:6" ht="25.5" x14ac:dyDescent="0.2">
      <c r="A4340" s="86" t="s">
        <v>19670</v>
      </c>
      <c r="B4340" s="85" t="s">
        <v>19669</v>
      </c>
      <c r="C4340" s="87" t="s">
        <v>151</v>
      </c>
      <c r="D4340" s="84" t="s">
        <v>19610</v>
      </c>
      <c r="E4340" s="86">
        <v>4617.3599999999997</v>
      </c>
      <c r="F4340" s="85" t="s">
        <v>14527</v>
      </c>
    </row>
    <row r="4341" spans="1:6" ht="38.25" x14ac:dyDescent="0.2">
      <c r="A4341" s="86" t="s">
        <v>19634</v>
      </c>
      <c r="B4341" s="85" t="s">
        <v>19633</v>
      </c>
      <c r="C4341" s="87" t="s">
        <v>151</v>
      </c>
      <c r="D4341" s="84" t="s">
        <v>19610</v>
      </c>
      <c r="E4341" s="86">
        <v>1049</v>
      </c>
      <c r="F4341" s="85" t="s">
        <v>14567</v>
      </c>
    </row>
    <row r="4342" spans="1:6" ht="38.25" x14ac:dyDescent="0.2">
      <c r="A4342" s="86" t="s">
        <v>19636</v>
      </c>
      <c r="B4342" s="85" t="s">
        <v>19635</v>
      </c>
      <c r="C4342" s="87" t="s">
        <v>151</v>
      </c>
      <c r="D4342" s="84" t="s">
        <v>19610</v>
      </c>
      <c r="E4342" s="86">
        <v>2769.36</v>
      </c>
      <c r="F4342" s="85" t="s">
        <v>14567</v>
      </c>
    </row>
    <row r="4343" spans="1:6" ht="38.25" x14ac:dyDescent="0.2">
      <c r="A4343" s="86" t="s">
        <v>19638</v>
      </c>
      <c r="B4343" s="85" t="s">
        <v>19637</v>
      </c>
      <c r="C4343" s="87" t="s">
        <v>151</v>
      </c>
      <c r="D4343" s="84" t="s">
        <v>19610</v>
      </c>
      <c r="E4343" s="86">
        <v>1249</v>
      </c>
      <c r="F4343" s="85" t="s">
        <v>14527</v>
      </c>
    </row>
    <row r="4344" spans="1:6" ht="38.25" x14ac:dyDescent="0.2">
      <c r="A4344" s="86" t="s">
        <v>19640</v>
      </c>
      <c r="B4344" s="85" t="s">
        <v>19639</v>
      </c>
      <c r="C4344" s="87" t="s">
        <v>151</v>
      </c>
      <c r="D4344" s="84" t="s">
        <v>19610</v>
      </c>
      <c r="E4344" s="86">
        <v>3297.36</v>
      </c>
      <c r="F4344" s="85" t="s">
        <v>14527</v>
      </c>
    </row>
    <row r="4345" spans="1:6" ht="76.5" x14ac:dyDescent="0.2">
      <c r="A4345" s="86" t="s">
        <v>19673</v>
      </c>
      <c r="B4345" s="85" t="s">
        <v>19671</v>
      </c>
      <c r="C4345" s="87" t="s">
        <v>149</v>
      </c>
      <c r="D4345" s="84" t="s">
        <v>19610</v>
      </c>
      <c r="E4345" s="86">
        <v>7200</v>
      </c>
      <c r="F4345" s="85" t="s">
        <v>19672</v>
      </c>
    </row>
    <row r="4346" spans="1:6" ht="25.5" x14ac:dyDescent="0.2">
      <c r="A4346" s="86" t="s">
        <v>19675</v>
      </c>
      <c r="B4346" s="85" t="s">
        <v>19674</v>
      </c>
      <c r="C4346" s="87" t="s">
        <v>151</v>
      </c>
      <c r="D4346" s="84" t="s">
        <v>19610</v>
      </c>
      <c r="E4346" s="86">
        <v>1525</v>
      </c>
      <c r="F4346" s="85" t="s">
        <v>14567</v>
      </c>
    </row>
    <row r="4347" spans="1:6" ht="25.5" x14ac:dyDescent="0.2">
      <c r="A4347" s="86" t="s">
        <v>19677</v>
      </c>
      <c r="B4347" s="85" t="s">
        <v>19676</v>
      </c>
      <c r="C4347" s="87" t="s">
        <v>151</v>
      </c>
      <c r="D4347" s="84" t="s">
        <v>19610</v>
      </c>
      <c r="E4347" s="86">
        <v>3000</v>
      </c>
      <c r="F4347" s="85" t="s">
        <v>14527</v>
      </c>
    </row>
    <row r="4348" spans="1:6" ht="38.25" x14ac:dyDescent="0.2">
      <c r="A4348" s="86" t="s">
        <v>19680</v>
      </c>
      <c r="B4348" s="85" t="s">
        <v>19678</v>
      </c>
      <c r="C4348" s="87" t="s">
        <v>149</v>
      </c>
      <c r="D4348" s="84" t="s">
        <v>19610</v>
      </c>
      <c r="E4348" s="86">
        <v>12000</v>
      </c>
      <c r="F4348" s="85" t="s">
        <v>19679</v>
      </c>
    </row>
    <row r="4349" spans="1:6" ht="25.5" x14ac:dyDescent="0.2">
      <c r="A4349" s="86" t="s">
        <v>19682</v>
      </c>
      <c r="B4349" s="85" t="s">
        <v>19681</v>
      </c>
      <c r="C4349" s="87" t="s">
        <v>151</v>
      </c>
      <c r="D4349" s="84" t="s">
        <v>19610</v>
      </c>
      <c r="E4349" s="86">
        <v>2525</v>
      </c>
      <c r="F4349" s="85" t="s">
        <v>14567</v>
      </c>
    </row>
    <row r="4350" spans="1:6" ht="25.5" x14ac:dyDescent="0.2">
      <c r="A4350" s="86" t="s">
        <v>19684</v>
      </c>
      <c r="B4350" s="85" t="s">
        <v>19683</v>
      </c>
      <c r="C4350" s="87" t="s">
        <v>151</v>
      </c>
      <c r="D4350" s="84" t="s">
        <v>19610</v>
      </c>
      <c r="E4350" s="86">
        <v>3000</v>
      </c>
      <c r="F4350" s="85" t="s">
        <v>14527</v>
      </c>
    </row>
    <row r="4351" spans="1:6" ht="76.5" x14ac:dyDescent="0.2">
      <c r="A4351" s="86" t="s">
        <v>19687</v>
      </c>
      <c r="B4351" s="85" t="s">
        <v>19685</v>
      </c>
      <c r="C4351" s="87" t="s">
        <v>149</v>
      </c>
      <c r="D4351" s="84" t="s">
        <v>19610</v>
      </c>
      <c r="E4351" s="86">
        <v>4197</v>
      </c>
      <c r="F4351" s="85" t="s">
        <v>19686</v>
      </c>
    </row>
    <row r="4352" spans="1:6" ht="38.25" x14ac:dyDescent="0.2">
      <c r="A4352" s="86" t="s">
        <v>19645</v>
      </c>
      <c r="B4352" s="85" t="s">
        <v>19644</v>
      </c>
      <c r="C4352" s="87" t="s">
        <v>151</v>
      </c>
      <c r="D4352" s="84" t="s">
        <v>19610</v>
      </c>
      <c r="E4352" s="86">
        <v>881</v>
      </c>
      <c r="F4352" s="85" t="s">
        <v>14567</v>
      </c>
    </row>
    <row r="4353" spans="1:6" ht="38.25" x14ac:dyDescent="0.2">
      <c r="A4353" s="86" t="s">
        <v>19649</v>
      </c>
      <c r="B4353" s="85" t="s">
        <v>19648</v>
      </c>
      <c r="C4353" s="87" t="s">
        <v>151</v>
      </c>
      <c r="D4353" s="84" t="s">
        <v>19610</v>
      </c>
      <c r="E4353" s="86">
        <v>2325.84</v>
      </c>
      <c r="F4353" s="85" t="s">
        <v>14567</v>
      </c>
    </row>
    <row r="4354" spans="1:6" ht="38.25" x14ac:dyDescent="0.2">
      <c r="A4354" s="86" t="s">
        <v>19651</v>
      </c>
      <c r="B4354" s="85" t="s">
        <v>19650</v>
      </c>
      <c r="C4354" s="87" t="s">
        <v>151</v>
      </c>
      <c r="D4354" s="84" t="s">
        <v>19610</v>
      </c>
      <c r="E4354" s="86">
        <v>1749</v>
      </c>
      <c r="F4354" s="85" t="s">
        <v>14527</v>
      </c>
    </row>
    <row r="4355" spans="1:6" ht="38.25" x14ac:dyDescent="0.2">
      <c r="A4355" s="86" t="s">
        <v>19655</v>
      </c>
      <c r="B4355" s="85" t="s">
        <v>19654</v>
      </c>
      <c r="C4355" s="87" t="s">
        <v>151</v>
      </c>
      <c r="D4355" s="84" t="s">
        <v>19610</v>
      </c>
      <c r="E4355" s="86">
        <v>4617.3599999999997</v>
      </c>
      <c r="F4355" s="85" t="s">
        <v>14527</v>
      </c>
    </row>
    <row r="4356" spans="1:6" ht="51" x14ac:dyDescent="0.2">
      <c r="A4356" s="86" t="s">
        <v>19690</v>
      </c>
      <c r="B4356" s="85" t="s">
        <v>19688</v>
      </c>
      <c r="C4356" s="87" t="s">
        <v>149</v>
      </c>
      <c r="D4356" s="84" t="s">
        <v>19610</v>
      </c>
      <c r="E4356" s="86">
        <v>6995</v>
      </c>
      <c r="F4356" s="85" t="s">
        <v>19689</v>
      </c>
    </row>
    <row r="4357" spans="1:6" ht="25.5" x14ac:dyDescent="0.2">
      <c r="A4357" s="86" t="s">
        <v>19660</v>
      </c>
      <c r="B4357" s="85" t="s">
        <v>19659</v>
      </c>
      <c r="C4357" s="87" t="s">
        <v>151</v>
      </c>
      <c r="D4357" s="84" t="s">
        <v>19610</v>
      </c>
      <c r="E4357" s="86">
        <v>1469</v>
      </c>
      <c r="F4357" s="85" t="s">
        <v>14567</v>
      </c>
    </row>
    <row r="4358" spans="1:6" ht="25.5" x14ac:dyDescent="0.2">
      <c r="A4358" s="86" t="s">
        <v>19664</v>
      </c>
      <c r="B4358" s="85" t="s">
        <v>19663</v>
      </c>
      <c r="C4358" s="87" t="s">
        <v>151</v>
      </c>
      <c r="D4358" s="84" t="s">
        <v>19610</v>
      </c>
      <c r="E4358" s="86">
        <v>3878.16</v>
      </c>
      <c r="F4358" s="85" t="s">
        <v>14567</v>
      </c>
    </row>
    <row r="4359" spans="1:6" ht="25.5" x14ac:dyDescent="0.2">
      <c r="A4359" s="86" t="s">
        <v>19666</v>
      </c>
      <c r="B4359" s="85" t="s">
        <v>19665</v>
      </c>
      <c r="C4359" s="87" t="s">
        <v>151</v>
      </c>
      <c r="D4359" s="84" t="s">
        <v>19610</v>
      </c>
      <c r="E4359" s="86">
        <v>1749</v>
      </c>
      <c r="F4359" s="85" t="s">
        <v>14527</v>
      </c>
    </row>
    <row r="4360" spans="1:6" ht="25.5" x14ac:dyDescent="0.2">
      <c r="A4360" s="86" t="s">
        <v>19670</v>
      </c>
      <c r="B4360" s="85" t="s">
        <v>19669</v>
      </c>
      <c r="C4360" s="87" t="s">
        <v>151</v>
      </c>
      <c r="D4360" s="84" t="s">
        <v>19610</v>
      </c>
      <c r="E4360" s="86">
        <v>4617.3599999999997</v>
      </c>
      <c r="F4360" s="85" t="s">
        <v>14527</v>
      </c>
    </row>
    <row r="4361" spans="1:6" ht="51" x14ac:dyDescent="0.2">
      <c r="A4361" s="86" t="s">
        <v>19692</v>
      </c>
      <c r="B4361" s="85" t="s">
        <v>19691</v>
      </c>
      <c r="C4361" s="87" t="s">
        <v>149</v>
      </c>
      <c r="D4361" s="84" t="s">
        <v>19610</v>
      </c>
      <c r="E4361" s="86">
        <v>7500</v>
      </c>
      <c r="F4361" s="85" t="s">
        <v>16685</v>
      </c>
    </row>
    <row r="4362" spans="1:6" ht="63.75" x14ac:dyDescent="0.2">
      <c r="A4362" s="86" t="s">
        <v>19694</v>
      </c>
      <c r="B4362" s="85" t="s">
        <v>19693</v>
      </c>
      <c r="C4362" s="87" t="s">
        <v>151</v>
      </c>
      <c r="D4362" s="84" t="s">
        <v>19610</v>
      </c>
      <c r="E4362" s="86">
        <v>1575</v>
      </c>
      <c r="F4362" s="85" t="s">
        <v>14577</v>
      </c>
    </row>
    <row r="4363" spans="1:6" ht="63.75" x14ac:dyDescent="0.2">
      <c r="A4363" s="86" t="s">
        <v>19696</v>
      </c>
      <c r="B4363" s="85" t="s">
        <v>19695</v>
      </c>
      <c r="C4363" s="87" t="s">
        <v>151</v>
      </c>
      <c r="D4363" s="84" t="s">
        <v>19610</v>
      </c>
      <c r="E4363" s="86">
        <v>4158</v>
      </c>
      <c r="F4363" s="85" t="s">
        <v>14577</v>
      </c>
    </row>
    <row r="4364" spans="1:6" ht="51" x14ac:dyDescent="0.2">
      <c r="A4364" s="86" t="s">
        <v>19698</v>
      </c>
      <c r="B4364" s="85" t="s">
        <v>19697</v>
      </c>
      <c r="C4364" s="87" t="s">
        <v>151</v>
      </c>
      <c r="D4364" s="84" t="s">
        <v>19610</v>
      </c>
      <c r="E4364" s="86">
        <v>3125</v>
      </c>
      <c r="F4364" s="85" t="s">
        <v>14522</v>
      </c>
    </row>
    <row r="4365" spans="1:6" ht="51" x14ac:dyDescent="0.2">
      <c r="A4365" s="86" t="s">
        <v>19700</v>
      </c>
      <c r="B4365" s="85" t="s">
        <v>19699</v>
      </c>
      <c r="C4365" s="87" t="s">
        <v>151</v>
      </c>
      <c r="D4365" s="84" t="s">
        <v>19610</v>
      </c>
      <c r="E4365" s="86">
        <v>8250</v>
      </c>
      <c r="F4365" s="85" t="s">
        <v>14522</v>
      </c>
    </row>
    <row r="4366" spans="1:6" ht="25.5" x14ac:dyDescent="0.2">
      <c r="A4366" s="86" t="s">
        <v>19702</v>
      </c>
      <c r="B4366" s="85" t="s">
        <v>19701</v>
      </c>
      <c r="C4366" s="87" t="s">
        <v>149</v>
      </c>
      <c r="D4366" s="84" t="s">
        <v>19610</v>
      </c>
      <c r="E4366" s="86">
        <v>12500</v>
      </c>
      <c r="F4366" s="85" t="s">
        <v>14985</v>
      </c>
    </row>
    <row r="4367" spans="1:6" ht="25.5" x14ac:dyDescent="0.2">
      <c r="A4367" s="86" t="s">
        <v>19704</v>
      </c>
      <c r="B4367" s="85" t="s">
        <v>19703</v>
      </c>
      <c r="C4367" s="87" t="s">
        <v>149</v>
      </c>
      <c r="D4367" s="84" t="s">
        <v>19610</v>
      </c>
      <c r="E4367" s="86">
        <v>12000</v>
      </c>
      <c r="F4367" s="85" t="s">
        <v>14985</v>
      </c>
    </row>
    <row r="4368" spans="1:6" ht="25.5" x14ac:dyDescent="0.2">
      <c r="A4368" s="86" t="s">
        <v>19706</v>
      </c>
      <c r="B4368" s="85" t="s">
        <v>19705</v>
      </c>
      <c r="C4368" s="87" t="s">
        <v>149</v>
      </c>
      <c r="D4368" s="84" t="s">
        <v>19610</v>
      </c>
      <c r="E4368" s="86">
        <v>11750</v>
      </c>
      <c r="F4368" s="85" t="s">
        <v>14985</v>
      </c>
    </row>
    <row r="4369" spans="1:6" ht="25.5" x14ac:dyDescent="0.2">
      <c r="A4369" s="86" t="s">
        <v>19708</v>
      </c>
      <c r="B4369" s="85" t="s">
        <v>19707</v>
      </c>
      <c r="C4369" s="87" t="s">
        <v>149</v>
      </c>
      <c r="D4369" s="84" t="s">
        <v>19610</v>
      </c>
      <c r="E4369" s="86">
        <v>11375</v>
      </c>
      <c r="F4369" s="85" t="s">
        <v>14985</v>
      </c>
    </row>
    <row r="4370" spans="1:6" ht="25.5" x14ac:dyDescent="0.2">
      <c r="A4370" s="86" t="s">
        <v>19710</v>
      </c>
      <c r="B4370" s="85" t="s">
        <v>19709</v>
      </c>
      <c r="C4370" s="87" t="s">
        <v>149</v>
      </c>
      <c r="D4370" s="84" t="s">
        <v>19610</v>
      </c>
      <c r="E4370" s="86">
        <v>11000</v>
      </c>
      <c r="F4370" s="85" t="s">
        <v>14985</v>
      </c>
    </row>
    <row r="4371" spans="1:6" ht="38.25" x14ac:dyDescent="0.2">
      <c r="A4371" s="86" t="s">
        <v>19712</v>
      </c>
      <c r="B4371" s="85" t="s">
        <v>19711</v>
      </c>
      <c r="C4371" s="87" t="s">
        <v>151</v>
      </c>
      <c r="D4371" s="84" t="s">
        <v>19610</v>
      </c>
      <c r="E4371" s="86">
        <v>2625</v>
      </c>
      <c r="F4371" s="85" t="s">
        <v>14567</v>
      </c>
    </row>
    <row r="4372" spans="1:6" ht="38.25" x14ac:dyDescent="0.2">
      <c r="A4372" s="86" t="s">
        <v>19714</v>
      </c>
      <c r="B4372" s="85" t="s">
        <v>19713</v>
      </c>
      <c r="C4372" s="87" t="s">
        <v>151</v>
      </c>
      <c r="D4372" s="84" t="s">
        <v>19610</v>
      </c>
      <c r="E4372" s="86">
        <v>6930</v>
      </c>
      <c r="F4372" s="85" t="s">
        <v>14567</v>
      </c>
    </row>
    <row r="4373" spans="1:6" ht="38.25" x14ac:dyDescent="0.2">
      <c r="A4373" s="86" t="s">
        <v>19716</v>
      </c>
      <c r="B4373" s="85" t="s">
        <v>19715</v>
      </c>
      <c r="C4373" s="87" t="s">
        <v>151</v>
      </c>
      <c r="D4373" s="84" t="s">
        <v>19610</v>
      </c>
      <c r="E4373" s="86">
        <v>3125</v>
      </c>
      <c r="F4373" s="85" t="s">
        <v>14527</v>
      </c>
    </row>
    <row r="4374" spans="1:6" ht="38.25" x14ac:dyDescent="0.2">
      <c r="A4374" s="86" t="s">
        <v>19718</v>
      </c>
      <c r="B4374" s="85" t="s">
        <v>19717</v>
      </c>
      <c r="C4374" s="87" t="s">
        <v>151</v>
      </c>
      <c r="D4374" s="84" t="s">
        <v>19610</v>
      </c>
      <c r="E4374" s="86">
        <v>8250</v>
      </c>
      <c r="F4374" s="85" t="s">
        <v>14527</v>
      </c>
    </row>
    <row r="4375" spans="1:6" ht="76.5" x14ac:dyDescent="0.2">
      <c r="A4375" s="86" t="s">
        <v>19720</v>
      </c>
      <c r="B4375" s="85" t="s">
        <v>19719</v>
      </c>
      <c r="C4375" s="87" t="s">
        <v>149</v>
      </c>
      <c r="D4375" s="84" t="s">
        <v>19610</v>
      </c>
      <c r="E4375" s="86">
        <v>3597</v>
      </c>
      <c r="F4375" s="85" t="s">
        <v>19686</v>
      </c>
    </row>
    <row r="4376" spans="1:6" ht="25.5" x14ac:dyDescent="0.2">
      <c r="A4376" s="86" t="s">
        <v>19722</v>
      </c>
      <c r="B4376" s="85" t="s">
        <v>19721</v>
      </c>
      <c r="C4376" s="87" t="s">
        <v>151</v>
      </c>
      <c r="D4376" s="84" t="s">
        <v>19610</v>
      </c>
      <c r="E4376" s="86">
        <v>755</v>
      </c>
      <c r="F4376" s="85" t="s">
        <v>14567</v>
      </c>
    </row>
    <row r="4377" spans="1:6" ht="25.5" x14ac:dyDescent="0.2">
      <c r="A4377" s="86" t="s">
        <v>19724</v>
      </c>
      <c r="B4377" s="85" t="s">
        <v>19723</v>
      </c>
      <c r="C4377" s="87" t="s">
        <v>151</v>
      </c>
      <c r="D4377" s="84" t="s">
        <v>19610</v>
      </c>
      <c r="E4377" s="86">
        <v>1993.2</v>
      </c>
      <c r="F4377" s="85" t="s">
        <v>14567</v>
      </c>
    </row>
    <row r="4378" spans="1:6" ht="38.25" x14ac:dyDescent="0.2">
      <c r="A4378" s="86" t="s">
        <v>19726</v>
      </c>
      <c r="B4378" s="85" t="s">
        <v>19725</v>
      </c>
      <c r="C4378" s="87" t="s">
        <v>151</v>
      </c>
      <c r="D4378" s="84" t="s">
        <v>19610</v>
      </c>
      <c r="E4378" s="86">
        <v>1499</v>
      </c>
      <c r="F4378" s="85" t="s">
        <v>14527</v>
      </c>
    </row>
    <row r="4379" spans="1:6" ht="38.25" x14ac:dyDescent="0.2">
      <c r="A4379" s="86" t="s">
        <v>19728</v>
      </c>
      <c r="B4379" s="85" t="s">
        <v>19727</v>
      </c>
      <c r="C4379" s="87" t="s">
        <v>151</v>
      </c>
      <c r="D4379" s="84" t="s">
        <v>19610</v>
      </c>
      <c r="E4379" s="86">
        <v>3957.36</v>
      </c>
      <c r="F4379" s="85" t="s">
        <v>14527</v>
      </c>
    </row>
    <row r="4380" spans="1:6" ht="51" x14ac:dyDescent="0.2">
      <c r="A4380" s="86" t="s">
        <v>19730</v>
      </c>
      <c r="B4380" s="85" t="s">
        <v>19729</v>
      </c>
      <c r="C4380" s="87" t="s">
        <v>149</v>
      </c>
      <c r="D4380" s="84" t="s">
        <v>19610</v>
      </c>
      <c r="E4380" s="86">
        <v>5995</v>
      </c>
      <c r="F4380" s="85" t="s">
        <v>19689</v>
      </c>
    </row>
    <row r="4381" spans="1:6" ht="51" x14ac:dyDescent="0.2">
      <c r="A4381" s="86" t="s">
        <v>19732</v>
      </c>
      <c r="B4381" s="85" t="s">
        <v>19731</v>
      </c>
      <c r="C4381" s="87" t="s">
        <v>149</v>
      </c>
      <c r="D4381" s="84" t="s">
        <v>19610</v>
      </c>
      <c r="E4381" s="86">
        <v>5755.2</v>
      </c>
      <c r="F4381" s="85" t="s">
        <v>19689</v>
      </c>
    </row>
    <row r="4382" spans="1:6" ht="51" x14ac:dyDescent="0.2">
      <c r="A4382" s="86" t="s">
        <v>19734</v>
      </c>
      <c r="B4382" s="85" t="s">
        <v>19733</v>
      </c>
      <c r="C4382" s="87" t="s">
        <v>149</v>
      </c>
      <c r="D4382" s="84" t="s">
        <v>19610</v>
      </c>
      <c r="E4382" s="86">
        <v>5635.3</v>
      </c>
      <c r="F4382" s="85" t="s">
        <v>19689</v>
      </c>
    </row>
    <row r="4383" spans="1:6" ht="51" x14ac:dyDescent="0.2">
      <c r="A4383" s="86" t="s">
        <v>19736</v>
      </c>
      <c r="B4383" s="85" t="s">
        <v>19735</v>
      </c>
      <c r="C4383" s="87" t="s">
        <v>149</v>
      </c>
      <c r="D4383" s="84" t="s">
        <v>19610</v>
      </c>
      <c r="E4383" s="86">
        <v>5455.45</v>
      </c>
      <c r="F4383" s="85" t="s">
        <v>19689</v>
      </c>
    </row>
    <row r="4384" spans="1:6" ht="51" x14ac:dyDescent="0.2">
      <c r="A4384" s="86" t="s">
        <v>19738</v>
      </c>
      <c r="B4384" s="85" t="s">
        <v>19737</v>
      </c>
      <c r="C4384" s="87" t="s">
        <v>149</v>
      </c>
      <c r="D4384" s="84" t="s">
        <v>19610</v>
      </c>
      <c r="E4384" s="86">
        <v>5275.6</v>
      </c>
      <c r="F4384" s="85" t="s">
        <v>19689</v>
      </c>
    </row>
    <row r="4385" spans="1:6" ht="25.5" x14ac:dyDescent="0.2">
      <c r="A4385" s="86" t="s">
        <v>19740</v>
      </c>
      <c r="B4385" s="85" t="s">
        <v>19739</v>
      </c>
      <c r="C4385" s="87" t="s">
        <v>151</v>
      </c>
      <c r="D4385" s="84" t="s">
        <v>19610</v>
      </c>
      <c r="E4385" s="86">
        <v>1259</v>
      </c>
      <c r="F4385" s="85" t="s">
        <v>14567</v>
      </c>
    </row>
    <row r="4386" spans="1:6" ht="25.5" x14ac:dyDescent="0.2">
      <c r="A4386" s="86" t="s">
        <v>19742</v>
      </c>
      <c r="B4386" s="85" t="s">
        <v>19741</v>
      </c>
      <c r="C4386" s="87" t="s">
        <v>151</v>
      </c>
      <c r="D4386" s="84" t="s">
        <v>19610</v>
      </c>
      <c r="E4386" s="86">
        <v>3323.76</v>
      </c>
      <c r="F4386" s="85" t="s">
        <v>14567</v>
      </c>
    </row>
    <row r="4387" spans="1:6" ht="25.5" x14ac:dyDescent="0.2">
      <c r="A4387" s="86" t="s">
        <v>19744</v>
      </c>
      <c r="B4387" s="85" t="s">
        <v>19743</v>
      </c>
      <c r="C4387" s="87" t="s">
        <v>151</v>
      </c>
      <c r="D4387" s="84" t="s">
        <v>19610</v>
      </c>
      <c r="E4387" s="86">
        <v>1499</v>
      </c>
      <c r="F4387" s="85" t="s">
        <v>14527</v>
      </c>
    </row>
    <row r="4388" spans="1:6" ht="25.5" x14ac:dyDescent="0.2">
      <c r="A4388" s="86" t="s">
        <v>19746</v>
      </c>
      <c r="B4388" s="85" t="s">
        <v>19745</v>
      </c>
      <c r="C4388" s="87" t="s">
        <v>151</v>
      </c>
      <c r="D4388" s="84" t="s">
        <v>19610</v>
      </c>
      <c r="E4388" s="86">
        <v>3957.36</v>
      </c>
      <c r="F4388" s="85" t="s">
        <v>14527</v>
      </c>
    </row>
    <row r="4389" spans="1:6" ht="89.25" x14ac:dyDescent="0.2">
      <c r="A4389" s="86" t="s">
        <v>19748</v>
      </c>
      <c r="B4389" s="85" t="s">
        <v>19747</v>
      </c>
      <c r="C4389" s="87" t="s">
        <v>149</v>
      </c>
      <c r="D4389" s="84" t="s">
        <v>19610</v>
      </c>
      <c r="E4389" s="86">
        <v>660</v>
      </c>
      <c r="F4389" s="85" t="s">
        <v>19642</v>
      </c>
    </row>
    <row r="4390" spans="1:6" ht="38.25" x14ac:dyDescent="0.2">
      <c r="A4390" s="86" t="s">
        <v>19645</v>
      </c>
      <c r="B4390" s="85" t="s">
        <v>19644</v>
      </c>
      <c r="C4390" s="87" t="s">
        <v>151</v>
      </c>
      <c r="D4390" s="84" t="s">
        <v>19610</v>
      </c>
      <c r="E4390" s="86">
        <v>881</v>
      </c>
      <c r="F4390" s="85" t="s">
        <v>14567</v>
      </c>
    </row>
    <row r="4391" spans="1:6" ht="51" x14ac:dyDescent="0.2">
      <c r="A4391" s="86" t="s">
        <v>19647</v>
      </c>
      <c r="B4391" s="85" t="s">
        <v>19646</v>
      </c>
      <c r="C4391" s="87" t="s">
        <v>151</v>
      </c>
      <c r="D4391" s="84" t="s">
        <v>19610</v>
      </c>
      <c r="E4391" s="86">
        <v>147</v>
      </c>
      <c r="F4391" s="85" t="s">
        <v>15009</v>
      </c>
    </row>
    <row r="4392" spans="1:6" ht="38.25" x14ac:dyDescent="0.2">
      <c r="A4392" s="86" t="s">
        <v>19649</v>
      </c>
      <c r="B4392" s="85" t="s">
        <v>19648</v>
      </c>
      <c r="C4392" s="87" t="s">
        <v>151</v>
      </c>
      <c r="D4392" s="84" t="s">
        <v>19610</v>
      </c>
      <c r="E4392" s="86">
        <v>2325.84</v>
      </c>
      <c r="F4392" s="85" t="s">
        <v>14567</v>
      </c>
    </row>
    <row r="4393" spans="1:6" ht="38.25" x14ac:dyDescent="0.2">
      <c r="A4393" s="86" t="s">
        <v>19651</v>
      </c>
      <c r="B4393" s="85" t="s">
        <v>19650</v>
      </c>
      <c r="C4393" s="87" t="s">
        <v>151</v>
      </c>
      <c r="D4393" s="84" t="s">
        <v>19610</v>
      </c>
      <c r="E4393" s="86">
        <v>1749</v>
      </c>
      <c r="F4393" s="85" t="s">
        <v>14527</v>
      </c>
    </row>
    <row r="4394" spans="1:6" ht="38.25" x14ac:dyDescent="0.2">
      <c r="A4394" s="86" t="s">
        <v>19653</v>
      </c>
      <c r="B4394" s="85" t="s">
        <v>19652</v>
      </c>
      <c r="C4394" s="87" t="s">
        <v>151</v>
      </c>
      <c r="D4394" s="84" t="s">
        <v>19610</v>
      </c>
      <c r="E4394" s="86">
        <v>292</v>
      </c>
      <c r="F4394" s="85" t="s">
        <v>16619</v>
      </c>
    </row>
    <row r="4395" spans="1:6" ht="38.25" x14ac:dyDescent="0.2">
      <c r="A4395" s="86" t="s">
        <v>19655</v>
      </c>
      <c r="B4395" s="85" t="s">
        <v>19654</v>
      </c>
      <c r="C4395" s="87" t="s">
        <v>151</v>
      </c>
      <c r="D4395" s="84" t="s">
        <v>19610</v>
      </c>
      <c r="E4395" s="86">
        <v>4617.3599999999997</v>
      </c>
      <c r="F4395" s="85" t="s">
        <v>14527</v>
      </c>
    </row>
    <row r="4396" spans="1:6" ht="63.75" x14ac:dyDescent="0.2">
      <c r="A4396" s="86" t="s">
        <v>19750</v>
      </c>
      <c r="B4396" s="85" t="s">
        <v>19749</v>
      </c>
      <c r="C4396" s="87" t="s">
        <v>149</v>
      </c>
      <c r="D4396" s="84" t="s">
        <v>19610</v>
      </c>
      <c r="E4396" s="86">
        <v>1100</v>
      </c>
      <c r="F4396" s="85" t="s">
        <v>19657</v>
      </c>
    </row>
    <row r="4397" spans="1:6" ht="25.5" x14ac:dyDescent="0.2">
      <c r="A4397" s="86" t="s">
        <v>19660</v>
      </c>
      <c r="B4397" s="85" t="s">
        <v>19659</v>
      </c>
      <c r="C4397" s="87" t="s">
        <v>151</v>
      </c>
      <c r="D4397" s="84" t="s">
        <v>19610</v>
      </c>
      <c r="E4397" s="86">
        <v>1469</v>
      </c>
      <c r="F4397" s="85" t="s">
        <v>14567</v>
      </c>
    </row>
    <row r="4398" spans="1:6" ht="51" x14ac:dyDescent="0.2">
      <c r="A4398" s="86" t="s">
        <v>19662</v>
      </c>
      <c r="B4398" s="85" t="s">
        <v>19661</v>
      </c>
      <c r="C4398" s="87" t="s">
        <v>151</v>
      </c>
      <c r="D4398" s="84" t="s">
        <v>19610</v>
      </c>
      <c r="E4398" s="86">
        <v>245</v>
      </c>
      <c r="F4398" s="85" t="s">
        <v>15009</v>
      </c>
    </row>
    <row r="4399" spans="1:6" ht="25.5" x14ac:dyDescent="0.2">
      <c r="A4399" s="86" t="s">
        <v>19664</v>
      </c>
      <c r="B4399" s="85" t="s">
        <v>19663</v>
      </c>
      <c r="C4399" s="87" t="s">
        <v>151</v>
      </c>
      <c r="D4399" s="84" t="s">
        <v>19610</v>
      </c>
      <c r="E4399" s="86">
        <v>3878.16</v>
      </c>
      <c r="F4399" s="85" t="s">
        <v>14567</v>
      </c>
    </row>
    <row r="4400" spans="1:6" ht="25.5" x14ac:dyDescent="0.2">
      <c r="A4400" s="86" t="s">
        <v>19666</v>
      </c>
      <c r="B4400" s="85" t="s">
        <v>19665</v>
      </c>
      <c r="C4400" s="87" t="s">
        <v>151</v>
      </c>
      <c r="D4400" s="84" t="s">
        <v>19610</v>
      </c>
      <c r="E4400" s="86">
        <v>1749</v>
      </c>
      <c r="F4400" s="85" t="s">
        <v>14527</v>
      </c>
    </row>
    <row r="4401" spans="1:6" ht="38.25" x14ac:dyDescent="0.2">
      <c r="A4401" s="86" t="s">
        <v>19668</v>
      </c>
      <c r="B4401" s="85" t="s">
        <v>19667</v>
      </c>
      <c r="C4401" s="87" t="s">
        <v>151</v>
      </c>
      <c r="D4401" s="84" t="s">
        <v>19610</v>
      </c>
      <c r="E4401" s="86">
        <v>292</v>
      </c>
      <c r="F4401" s="85" t="s">
        <v>16619</v>
      </c>
    </row>
    <row r="4402" spans="1:6" ht="25.5" x14ac:dyDescent="0.2">
      <c r="A4402" s="86" t="s">
        <v>19670</v>
      </c>
      <c r="B4402" s="85" t="s">
        <v>19669</v>
      </c>
      <c r="C4402" s="87" t="s">
        <v>151</v>
      </c>
      <c r="D4402" s="84" t="s">
        <v>19610</v>
      </c>
      <c r="E4402" s="86">
        <v>4617.3599999999997</v>
      </c>
      <c r="F4402" s="85" t="s">
        <v>14527</v>
      </c>
    </row>
    <row r="4403" spans="1:6" ht="38.25" x14ac:dyDescent="0.2">
      <c r="A4403" s="86" t="s">
        <v>19752</v>
      </c>
      <c r="B4403" s="85" t="s">
        <v>19751</v>
      </c>
      <c r="C4403" s="87" t="s">
        <v>149</v>
      </c>
      <c r="D4403" s="84" t="s">
        <v>19610</v>
      </c>
      <c r="E4403" s="86">
        <v>6125</v>
      </c>
      <c r="F4403" s="85" t="s">
        <v>19679</v>
      </c>
    </row>
    <row r="4404" spans="1:6" ht="25.5" x14ac:dyDescent="0.2">
      <c r="A4404" s="86" t="s">
        <v>19754</v>
      </c>
      <c r="B4404" s="85" t="s">
        <v>19753</v>
      </c>
      <c r="C4404" s="87" t="s">
        <v>151</v>
      </c>
      <c r="D4404" s="84" t="s">
        <v>19610</v>
      </c>
      <c r="E4404" s="86">
        <v>1300</v>
      </c>
      <c r="F4404" s="85" t="s">
        <v>14567</v>
      </c>
    </row>
    <row r="4405" spans="1:6" ht="25.5" x14ac:dyDescent="0.2">
      <c r="A4405" s="86" t="s">
        <v>19756</v>
      </c>
      <c r="B4405" s="85" t="s">
        <v>19755</v>
      </c>
      <c r="C4405" s="87" t="s">
        <v>151</v>
      </c>
      <c r="D4405" s="84" t="s">
        <v>19610</v>
      </c>
      <c r="E4405" s="86">
        <v>2550</v>
      </c>
      <c r="F4405" s="85" t="s">
        <v>14527</v>
      </c>
    </row>
    <row r="4406" spans="1:6" ht="38.25" x14ac:dyDescent="0.2">
      <c r="A4406" s="86" t="s">
        <v>19758</v>
      </c>
      <c r="B4406" s="85" t="s">
        <v>19757</v>
      </c>
      <c r="C4406" s="87" t="s">
        <v>149</v>
      </c>
      <c r="D4406" s="84" t="s">
        <v>19610</v>
      </c>
      <c r="E4406" s="86">
        <v>10200</v>
      </c>
      <c r="F4406" s="85" t="s">
        <v>19679</v>
      </c>
    </row>
    <row r="4407" spans="1:6" ht="25.5" x14ac:dyDescent="0.2">
      <c r="A4407" s="86" t="s">
        <v>19760</v>
      </c>
      <c r="B4407" s="85" t="s">
        <v>19759</v>
      </c>
      <c r="C4407" s="87" t="s">
        <v>151</v>
      </c>
      <c r="D4407" s="84" t="s">
        <v>19610</v>
      </c>
      <c r="E4407" s="86">
        <v>2150</v>
      </c>
      <c r="F4407" s="85" t="s">
        <v>14567</v>
      </c>
    </row>
    <row r="4408" spans="1:6" ht="25.5" x14ac:dyDescent="0.2">
      <c r="A4408" s="86" t="s">
        <v>19762</v>
      </c>
      <c r="B4408" s="85" t="s">
        <v>19761</v>
      </c>
      <c r="C4408" s="87" t="s">
        <v>151</v>
      </c>
      <c r="D4408" s="84" t="s">
        <v>19610</v>
      </c>
      <c r="E4408" s="86">
        <v>2550</v>
      </c>
      <c r="F4408" s="85" t="s">
        <v>14527</v>
      </c>
    </row>
    <row r="4409" spans="1:6" ht="38.25" x14ac:dyDescent="0.2">
      <c r="A4409" s="86" t="s">
        <v>19765</v>
      </c>
      <c r="B4409" s="85" t="s">
        <v>19764</v>
      </c>
      <c r="C4409" s="87" t="s">
        <v>151</v>
      </c>
      <c r="D4409" s="84" t="s">
        <v>19763</v>
      </c>
      <c r="E4409" s="86">
        <v>17</v>
      </c>
      <c r="F4409" s="85" t="s">
        <v>15380</v>
      </c>
    </row>
    <row r="4410" spans="1:6" ht="38.25" x14ac:dyDescent="0.2">
      <c r="A4410" s="86" t="s">
        <v>19767</v>
      </c>
      <c r="B4410" s="85" t="s">
        <v>19766</v>
      </c>
      <c r="C4410" s="87" t="s">
        <v>151</v>
      </c>
      <c r="D4410" s="84" t="s">
        <v>19763</v>
      </c>
      <c r="E4410" s="86">
        <v>37</v>
      </c>
      <c r="F4410" s="85" t="s">
        <v>15385</v>
      </c>
    </row>
    <row r="4411" spans="1:6" ht="38.25" x14ac:dyDescent="0.2">
      <c r="A4411" s="86" t="s">
        <v>19769</v>
      </c>
      <c r="B4411" s="85" t="s">
        <v>19768</v>
      </c>
      <c r="C4411" s="87" t="s">
        <v>151</v>
      </c>
      <c r="D4411" s="84" t="s">
        <v>19763</v>
      </c>
      <c r="E4411" s="86">
        <v>31</v>
      </c>
      <c r="F4411" s="85" t="s">
        <v>15380</v>
      </c>
    </row>
    <row r="4412" spans="1:6" ht="38.25" x14ac:dyDescent="0.2">
      <c r="A4412" s="86" t="s">
        <v>19771</v>
      </c>
      <c r="B4412" s="85" t="s">
        <v>19770</v>
      </c>
      <c r="C4412" s="87" t="s">
        <v>151</v>
      </c>
      <c r="D4412" s="84" t="s">
        <v>19763</v>
      </c>
      <c r="E4412" s="86">
        <v>37</v>
      </c>
      <c r="F4412" s="85" t="s">
        <v>15385</v>
      </c>
    </row>
    <row r="4413" spans="1:6" ht="38.25" x14ac:dyDescent="0.2">
      <c r="A4413" s="86" t="s">
        <v>19765</v>
      </c>
      <c r="B4413" s="85" t="s">
        <v>19764</v>
      </c>
      <c r="C4413" s="87" t="s">
        <v>151</v>
      </c>
      <c r="D4413" s="84" t="s">
        <v>19763</v>
      </c>
      <c r="E4413" s="86">
        <v>17</v>
      </c>
      <c r="F4413" s="85" t="s">
        <v>15380</v>
      </c>
    </row>
    <row r="4414" spans="1:6" ht="38.25" x14ac:dyDescent="0.2">
      <c r="A4414" s="86" t="s">
        <v>19767</v>
      </c>
      <c r="B4414" s="85" t="s">
        <v>19766</v>
      </c>
      <c r="C4414" s="87" t="s">
        <v>151</v>
      </c>
      <c r="D4414" s="84" t="s">
        <v>19763</v>
      </c>
      <c r="E4414" s="86">
        <v>37</v>
      </c>
      <c r="F4414" s="85" t="s">
        <v>15385</v>
      </c>
    </row>
    <row r="4415" spans="1:6" ht="38.25" x14ac:dyDescent="0.2">
      <c r="A4415" s="86" t="s">
        <v>19769</v>
      </c>
      <c r="B4415" s="85" t="s">
        <v>19768</v>
      </c>
      <c r="C4415" s="87" t="s">
        <v>151</v>
      </c>
      <c r="D4415" s="84" t="s">
        <v>19763</v>
      </c>
      <c r="E4415" s="86">
        <v>31</v>
      </c>
      <c r="F4415" s="85" t="s">
        <v>15380</v>
      </c>
    </row>
    <row r="4416" spans="1:6" ht="38.25" x14ac:dyDescent="0.2">
      <c r="A4416" s="86" t="s">
        <v>19771</v>
      </c>
      <c r="B4416" s="85" t="s">
        <v>19770</v>
      </c>
      <c r="C4416" s="87" t="s">
        <v>151</v>
      </c>
      <c r="D4416" s="84" t="s">
        <v>19763</v>
      </c>
      <c r="E4416" s="86">
        <v>37</v>
      </c>
      <c r="F4416" s="85" t="s">
        <v>15385</v>
      </c>
    </row>
    <row r="4417" spans="1:6" ht="76.5" x14ac:dyDescent="0.2">
      <c r="A4417" s="86" t="s">
        <v>19775</v>
      </c>
      <c r="B4417" s="85" t="s">
        <v>19773</v>
      </c>
      <c r="C4417" s="87" t="s">
        <v>151</v>
      </c>
      <c r="D4417" s="84" t="s">
        <v>19772</v>
      </c>
      <c r="E4417" s="86">
        <v>12000</v>
      </c>
      <c r="F4417" s="85" t="s">
        <v>19774</v>
      </c>
    </row>
    <row r="4418" spans="1:6" ht="51" x14ac:dyDescent="0.2">
      <c r="A4418" s="86" t="s">
        <v>19778</v>
      </c>
      <c r="B4418" s="85" t="s">
        <v>19776</v>
      </c>
      <c r="C4418" s="87" t="s">
        <v>151</v>
      </c>
      <c r="D4418" s="84" t="s">
        <v>19772</v>
      </c>
      <c r="E4418" s="86">
        <v>12000</v>
      </c>
      <c r="F4418" s="85" t="s">
        <v>19777</v>
      </c>
    </row>
    <row r="4419" spans="1:6" ht="76.5" x14ac:dyDescent="0.2">
      <c r="A4419" s="86" t="s">
        <v>19782</v>
      </c>
      <c r="B4419" s="85" t="s">
        <v>19780</v>
      </c>
      <c r="C4419" s="87" t="s">
        <v>151</v>
      </c>
      <c r="D4419" s="84" t="s">
        <v>19779</v>
      </c>
      <c r="E4419" s="86">
        <v>750</v>
      </c>
      <c r="F4419" s="85" t="s">
        <v>19781</v>
      </c>
    </row>
    <row r="4420" spans="1:6" ht="38.25" x14ac:dyDescent="0.2">
      <c r="A4420" s="86" t="s">
        <v>19785</v>
      </c>
      <c r="B4420" s="85" t="s">
        <v>19783</v>
      </c>
      <c r="C4420" s="87" t="s">
        <v>151</v>
      </c>
      <c r="D4420" s="84" t="s">
        <v>19779</v>
      </c>
      <c r="E4420" s="86">
        <v>750</v>
      </c>
      <c r="F4420" s="85" t="s">
        <v>19784</v>
      </c>
    </row>
    <row r="4421" spans="1:6" ht="102" x14ac:dyDescent="0.2">
      <c r="A4421" s="86" t="s">
        <v>19788</v>
      </c>
      <c r="B4421" s="85" t="s">
        <v>19786</v>
      </c>
      <c r="C4421" s="87" t="s">
        <v>151</v>
      </c>
      <c r="D4421" s="84" t="s">
        <v>19779</v>
      </c>
      <c r="E4421" s="86">
        <v>375</v>
      </c>
      <c r="F4421" s="85" t="s">
        <v>19787</v>
      </c>
    </row>
    <row r="4422" spans="1:6" ht="63.75" x14ac:dyDescent="0.2">
      <c r="A4422" s="86" t="s">
        <v>19791</v>
      </c>
      <c r="B4422" s="85" t="s">
        <v>19789</v>
      </c>
      <c r="C4422" s="87" t="s">
        <v>151</v>
      </c>
      <c r="D4422" s="84" t="s">
        <v>19779</v>
      </c>
      <c r="E4422" s="86">
        <v>375</v>
      </c>
      <c r="F4422" s="85" t="s">
        <v>19790</v>
      </c>
    </row>
    <row r="4423" spans="1:6" ht="76.5" x14ac:dyDescent="0.2">
      <c r="A4423" s="86" t="s">
        <v>19794</v>
      </c>
      <c r="B4423" s="85" t="s">
        <v>19792</v>
      </c>
      <c r="C4423" s="87" t="s">
        <v>151</v>
      </c>
      <c r="D4423" s="84" t="s">
        <v>19779</v>
      </c>
      <c r="E4423" s="86">
        <v>300</v>
      </c>
      <c r="F4423" s="85" t="s">
        <v>19793</v>
      </c>
    </row>
    <row r="4424" spans="1:6" ht="38.25" x14ac:dyDescent="0.2">
      <c r="A4424" s="86" t="s">
        <v>19797</v>
      </c>
      <c r="B4424" s="85" t="s">
        <v>19795</v>
      </c>
      <c r="C4424" s="87" t="s">
        <v>151</v>
      </c>
      <c r="D4424" s="84" t="s">
        <v>19779</v>
      </c>
      <c r="E4424" s="86">
        <v>500</v>
      </c>
      <c r="F4424" s="85" t="s">
        <v>19796</v>
      </c>
    </row>
    <row r="4425" spans="1:6" ht="76.5" x14ac:dyDescent="0.2">
      <c r="A4425" s="86" t="s">
        <v>19800</v>
      </c>
      <c r="B4425" s="85" t="s">
        <v>19798</v>
      </c>
      <c r="C4425" s="87" t="s">
        <v>151</v>
      </c>
      <c r="D4425" s="84" t="s">
        <v>19779</v>
      </c>
      <c r="E4425" s="86">
        <v>750</v>
      </c>
      <c r="F4425" s="85" t="s">
        <v>19799</v>
      </c>
    </row>
    <row r="4426" spans="1:6" ht="38.25" x14ac:dyDescent="0.2">
      <c r="A4426" s="86" t="s">
        <v>19803</v>
      </c>
      <c r="B4426" s="85" t="s">
        <v>19801</v>
      </c>
      <c r="C4426" s="87" t="s">
        <v>151</v>
      </c>
      <c r="D4426" s="84" t="s">
        <v>19779</v>
      </c>
      <c r="E4426" s="86">
        <v>750</v>
      </c>
      <c r="F4426" s="85" t="s">
        <v>19802</v>
      </c>
    </row>
    <row r="4427" spans="1:6" ht="51" x14ac:dyDescent="0.2">
      <c r="A4427" s="86" t="s">
        <v>19806</v>
      </c>
      <c r="B4427" s="85" t="s">
        <v>19804</v>
      </c>
      <c r="C4427" s="87" t="s">
        <v>149</v>
      </c>
      <c r="D4427" s="84" t="s">
        <v>19779</v>
      </c>
      <c r="E4427" s="86">
        <v>600</v>
      </c>
      <c r="F4427" s="85" t="s">
        <v>19805</v>
      </c>
    </row>
    <row r="4428" spans="1:6" ht="25.5" x14ac:dyDescent="0.2">
      <c r="A4428" s="86" t="s">
        <v>19808</v>
      </c>
      <c r="B4428" s="85" t="s">
        <v>19807</v>
      </c>
      <c r="C4428" s="87" t="s">
        <v>149</v>
      </c>
      <c r="D4428" s="84" t="s">
        <v>19779</v>
      </c>
      <c r="E4428" s="86">
        <v>1000</v>
      </c>
      <c r="F4428" s="85" t="s">
        <v>14527</v>
      </c>
    </row>
    <row r="4429" spans="1:6" ht="51" x14ac:dyDescent="0.2">
      <c r="A4429" s="86" t="s">
        <v>19810</v>
      </c>
      <c r="B4429" s="85" t="s">
        <v>19809</v>
      </c>
      <c r="C4429" s="87" t="s">
        <v>149</v>
      </c>
      <c r="D4429" s="84" t="s">
        <v>19779</v>
      </c>
      <c r="E4429" s="86">
        <v>900</v>
      </c>
      <c r="F4429" s="85" t="s">
        <v>19805</v>
      </c>
    </row>
    <row r="4430" spans="1:6" ht="25.5" x14ac:dyDescent="0.2">
      <c r="A4430" s="86" t="s">
        <v>19812</v>
      </c>
      <c r="B4430" s="85" t="s">
        <v>19811</v>
      </c>
      <c r="C4430" s="87" t="s">
        <v>149</v>
      </c>
      <c r="D4430" s="84" t="s">
        <v>19779</v>
      </c>
      <c r="E4430" s="86">
        <v>1500</v>
      </c>
      <c r="F4430" s="85" t="s">
        <v>14527</v>
      </c>
    </row>
    <row r="4431" spans="1:6" ht="51" x14ac:dyDescent="0.2">
      <c r="A4431" s="86" t="s">
        <v>19815</v>
      </c>
      <c r="B4431" s="85" t="s">
        <v>19813</v>
      </c>
      <c r="C4431" s="87" t="s">
        <v>149</v>
      </c>
      <c r="D4431" s="84" t="s">
        <v>19779</v>
      </c>
      <c r="E4431" s="86">
        <v>540</v>
      </c>
      <c r="F4431" s="85" t="s">
        <v>19814</v>
      </c>
    </row>
    <row r="4432" spans="1:6" ht="25.5" x14ac:dyDescent="0.2">
      <c r="A4432" s="86" t="s">
        <v>19817</v>
      </c>
      <c r="B4432" s="85" t="s">
        <v>19816</v>
      </c>
      <c r="C4432" s="87" t="s">
        <v>151</v>
      </c>
      <c r="D4432" s="84" t="s">
        <v>19779</v>
      </c>
      <c r="E4432" s="86">
        <v>207</v>
      </c>
      <c r="F4432" s="85" t="s">
        <v>14527</v>
      </c>
    </row>
    <row r="4433" spans="1:6" ht="38.25" x14ac:dyDescent="0.2">
      <c r="A4433" s="86" t="s">
        <v>19819</v>
      </c>
      <c r="B4433" s="85" t="s">
        <v>19818</v>
      </c>
      <c r="C4433" s="87" t="s">
        <v>151</v>
      </c>
      <c r="D4433" s="84" t="s">
        <v>19779</v>
      </c>
      <c r="E4433" s="86">
        <v>546.48</v>
      </c>
      <c r="F4433" s="85" t="s">
        <v>14527</v>
      </c>
    </row>
    <row r="4434" spans="1:6" x14ac:dyDescent="0.2">
      <c r="A4434" s="86" t="s">
        <v>19822</v>
      </c>
      <c r="B4434" s="85" t="s">
        <v>19820</v>
      </c>
      <c r="C4434" s="87" t="s">
        <v>149</v>
      </c>
      <c r="D4434" s="84" t="s">
        <v>19779</v>
      </c>
      <c r="E4434" s="86">
        <v>900</v>
      </c>
      <c r="F4434" s="85" t="s">
        <v>19821</v>
      </c>
    </row>
    <row r="4435" spans="1:6" ht="25.5" x14ac:dyDescent="0.2">
      <c r="A4435" s="86" t="s">
        <v>19824</v>
      </c>
      <c r="B4435" s="85" t="s">
        <v>19823</v>
      </c>
      <c r="C4435" s="87" t="s">
        <v>151</v>
      </c>
      <c r="D4435" s="84" t="s">
        <v>19779</v>
      </c>
      <c r="E4435" s="86">
        <v>207</v>
      </c>
      <c r="F4435" s="85" t="s">
        <v>14527</v>
      </c>
    </row>
    <row r="4436" spans="1:6" ht="38.25" x14ac:dyDescent="0.2">
      <c r="A4436" s="86" t="s">
        <v>19826</v>
      </c>
      <c r="B4436" s="85" t="s">
        <v>19825</v>
      </c>
      <c r="C4436" s="87" t="s">
        <v>151</v>
      </c>
      <c r="D4436" s="84" t="s">
        <v>19779</v>
      </c>
      <c r="E4436" s="86">
        <v>546.48</v>
      </c>
      <c r="F4436" s="85" t="s">
        <v>14527</v>
      </c>
    </row>
    <row r="4437" spans="1:6" ht="51" x14ac:dyDescent="0.2">
      <c r="A4437" s="86" t="s">
        <v>19829</v>
      </c>
      <c r="B4437" s="85" t="s">
        <v>19827</v>
      </c>
      <c r="C4437" s="87" t="s">
        <v>151</v>
      </c>
      <c r="D4437" s="84" t="s">
        <v>19779</v>
      </c>
      <c r="E4437" s="86">
        <v>1200</v>
      </c>
      <c r="F4437" s="85" t="s">
        <v>19828</v>
      </c>
    </row>
    <row r="4438" spans="1:6" ht="51" x14ac:dyDescent="0.2">
      <c r="A4438" s="86" t="s">
        <v>19832</v>
      </c>
      <c r="B4438" s="85" t="s">
        <v>19830</v>
      </c>
      <c r="C4438" s="87" t="s">
        <v>151</v>
      </c>
      <c r="D4438" s="84" t="s">
        <v>19779</v>
      </c>
      <c r="E4438" s="86">
        <v>2000</v>
      </c>
      <c r="F4438" s="85" t="s">
        <v>19831</v>
      </c>
    </row>
    <row r="4439" spans="1:6" ht="51" x14ac:dyDescent="0.2">
      <c r="A4439" s="86" t="s">
        <v>19834</v>
      </c>
      <c r="B4439" s="85" t="s">
        <v>19833</v>
      </c>
      <c r="C4439" s="87" t="s">
        <v>149</v>
      </c>
      <c r="D4439" s="84" t="s">
        <v>19779</v>
      </c>
      <c r="E4439" s="86">
        <v>300</v>
      </c>
      <c r="F4439" s="85" t="s">
        <v>19805</v>
      </c>
    </row>
    <row r="4440" spans="1:6" ht="25.5" x14ac:dyDescent="0.2">
      <c r="A4440" s="86" t="s">
        <v>19836</v>
      </c>
      <c r="B4440" s="85" t="s">
        <v>19835</v>
      </c>
      <c r="C4440" s="87" t="s">
        <v>149</v>
      </c>
      <c r="D4440" s="84" t="s">
        <v>19779</v>
      </c>
      <c r="E4440" s="86">
        <v>500</v>
      </c>
      <c r="F4440" s="85" t="s">
        <v>14527</v>
      </c>
    </row>
    <row r="4441" spans="1:6" ht="25.5" x14ac:dyDescent="0.2">
      <c r="A4441" s="86" t="s">
        <v>19838</v>
      </c>
      <c r="B4441" s="85" t="s">
        <v>19837</v>
      </c>
      <c r="C4441" s="87" t="s">
        <v>151</v>
      </c>
      <c r="D4441" s="84" t="s">
        <v>19779</v>
      </c>
      <c r="E4441" s="86">
        <v>207</v>
      </c>
      <c r="F4441" s="85" t="s">
        <v>14527</v>
      </c>
    </row>
    <row r="4442" spans="1:6" ht="25.5" x14ac:dyDescent="0.2">
      <c r="A4442" s="86" t="s">
        <v>19840</v>
      </c>
      <c r="B4442" s="85" t="s">
        <v>19839</v>
      </c>
      <c r="C4442" s="87" t="s">
        <v>151</v>
      </c>
      <c r="D4442" s="84" t="s">
        <v>19779</v>
      </c>
      <c r="E4442" s="86">
        <v>207</v>
      </c>
      <c r="F4442" s="85" t="s">
        <v>14527</v>
      </c>
    </row>
    <row r="4443" spans="1:6" ht="76.5" x14ac:dyDescent="0.2">
      <c r="A4443" s="86" t="s">
        <v>19843</v>
      </c>
      <c r="B4443" s="85" t="s">
        <v>19841</v>
      </c>
      <c r="C4443" s="87" t="s">
        <v>151</v>
      </c>
      <c r="D4443" s="84" t="s">
        <v>19779</v>
      </c>
      <c r="E4443" s="86">
        <v>675</v>
      </c>
      <c r="F4443" s="85" t="s">
        <v>19842</v>
      </c>
    </row>
    <row r="4444" spans="1:6" ht="51" x14ac:dyDescent="0.2">
      <c r="A4444" s="86" t="s">
        <v>19846</v>
      </c>
      <c r="B4444" s="85" t="s">
        <v>19844</v>
      </c>
      <c r="C4444" s="87" t="s">
        <v>151</v>
      </c>
      <c r="D4444" s="84" t="s">
        <v>19779</v>
      </c>
      <c r="E4444" s="86">
        <v>2000</v>
      </c>
      <c r="F4444" s="85" t="s">
        <v>19845</v>
      </c>
    </row>
    <row r="4445" spans="1:6" ht="76.5" x14ac:dyDescent="0.2">
      <c r="A4445" s="86" t="s">
        <v>19848</v>
      </c>
      <c r="B4445" s="85" t="s">
        <v>19847</v>
      </c>
      <c r="C4445" s="87" t="s">
        <v>151</v>
      </c>
      <c r="D4445" s="84" t="s">
        <v>19779</v>
      </c>
      <c r="E4445" s="86">
        <v>3500</v>
      </c>
      <c r="F4445" s="85" t="s">
        <v>19842</v>
      </c>
    </row>
    <row r="4446" spans="1:6" ht="51" x14ac:dyDescent="0.2">
      <c r="A4446" s="86" t="s">
        <v>19850</v>
      </c>
      <c r="B4446" s="85" t="s">
        <v>19849</v>
      </c>
      <c r="C4446" s="87" t="s">
        <v>151</v>
      </c>
      <c r="D4446" s="84" t="s">
        <v>19779</v>
      </c>
      <c r="E4446" s="86">
        <v>3500</v>
      </c>
      <c r="F4446" s="85" t="s">
        <v>19845</v>
      </c>
    </row>
    <row r="4447" spans="1:6" ht="76.5" x14ac:dyDescent="0.2">
      <c r="A4447" s="86" t="s">
        <v>19853</v>
      </c>
      <c r="B4447" s="85" t="s">
        <v>19851</v>
      </c>
      <c r="C4447" s="87" t="s">
        <v>151</v>
      </c>
      <c r="D4447" s="84" t="s">
        <v>19779</v>
      </c>
      <c r="E4447" s="86">
        <v>1200</v>
      </c>
      <c r="F4447" s="85" t="s">
        <v>19852</v>
      </c>
    </row>
    <row r="4448" spans="1:6" ht="38.25" x14ac:dyDescent="0.2">
      <c r="A4448" s="86" t="s">
        <v>19856</v>
      </c>
      <c r="B4448" s="85" t="s">
        <v>19854</v>
      </c>
      <c r="C4448" s="87" t="s">
        <v>151</v>
      </c>
      <c r="D4448" s="84" t="s">
        <v>19779</v>
      </c>
      <c r="E4448" s="86">
        <v>2000</v>
      </c>
      <c r="F4448" s="85" t="s">
        <v>19855</v>
      </c>
    </row>
    <row r="4449" spans="1:6" ht="76.5" x14ac:dyDescent="0.2">
      <c r="A4449" s="86" t="s">
        <v>19859</v>
      </c>
      <c r="B4449" s="85" t="s">
        <v>19857</v>
      </c>
      <c r="C4449" s="87" t="s">
        <v>151</v>
      </c>
      <c r="D4449" s="84" t="s">
        <v>19779</v>
      </c>
      <c r="E4449" s="86">
        <v>3000</v>
      </c>
      <c r="F4449" s="85" t="s">
        <v>19858</v>
      </c>
    </row>
    <row r="4450" spans="1:6" ht="38.25" x14ac:dyDescent="0.2">
      <c r="A4450" s="86" t="s">
        <v>19862</v>
      </c>
      <c r="B4450" s="85" t="s">
        <v>19860</v>
      </c>
      <c r="C4450" s="87" t="s">
        <v>151</v>
      </c>
      <c r="D4450" s="84" t="s">
        <v>19779</v>
      </c>
      <c r="E4450" s="86">
        <v>3000</v>
      </c>
      <c r="F4450" s="85" t="s">
        <v>19861</v>
      </c>
    </row>
    <row r="4451" spans="1:6" ht="76.5" x14ac:dyDescent="0.2">
      <c r="A4451" s="86" t="s">
        <v>19865</v>
      </c>
      <c r="B4451" s="85" t="s">
        <v>19863</v>
      </c>
      <c r="C4451" s="87" t="s">
        <v>151</v>
      </c>
      <c r="D4451" s="84" t="s">
        <v>19779</v>
      </c>
      <c r="E4451" s="86">
        <v>450</v>
      </c>
      <c r="F4451" s="85" t="s">
        <v>19864</v>
      </c>
    </row>
    <row r="4452" spans="1:6" ht="38.25" x14ac:dyDescent="0.2">
      <c r="A4452" s="86" t="s">
        <v>19868</v>
      </c>
      <c r="B4452" s="85" t="s">
        <v>19866</v>
      </c>
      <c r="C4452" s="87" t="s">
        <v>151</v>
      </c>
      <c r="D4452" s="84" t="s">
        <v>19779</v>
      </c>
      <c r="E4452" s="86">
        <v>750</v>
      </c>
      <c r="F4452" s="85" t="s">
        <v>19867</v>
      </c>
    </row>
    <row r="4453" spans="1:6" ht="76.5" x14ac:dyDescent="0.2">
      <c r="A4453" s="86" t="s">
        <v>19871</v>
      </c>
      <c r="B4453" s="85" t="s">
        <v>19869</v>
      </c>
      <c r="C4453" s="87" t="s">
        <v>151</v>
      </c>
      <c r="D4453" s="84" t="s">
        <v>19779</v>
      </c>
      <c r="E4453" s="86">
        <v>1125</v>
      </c>
      <c r="F4453" s="85" t="s">
        <v>19870</v>
      </c>
    </row>
    <row r="4454" spans="1:6" ht="38.25" x14ac:dyDescent="0.2">
      <c r="A4454" s="86" t="s">
        <v>19874</v>
      </c>
      <c r="B4454" s="85" t="s">
        <v>19872</v>
      </c>
      <c r="C4454" s="87" t="s">
        <v>151</v>
      </c>
      <c r="D4454" s="84" t="s">
        <v>19779</v>
      </c>
      <c r="E4454" s="86">
        <v>1125</v>
      </c>
      <c r="F4454" s="85" t="s">
        <v>19873</v>
      </c>
    </row>
    <row r="4455" spans="1:6" ht="51" x14ac:dyDescent="0.2">
      <c r="A4455" s="86" t="s">
        <v>19877</v>
      </c>
      <c r="B4455" s="85" t="s">
        <v>19875</v>
      </c>
      <c r="C4455" s="87" t="s">
        <v>149</v>
      </c>
      <c r="D4455" s="84" t="s">
        <v>19779</v>
      </c>
      <c r="E4455" s="86">
        <v>90</v>
      </c>
      <c r="F4455" s="85" t="s">
        <v>19876</v>
      </c>
    </row>
    <row r="4456" spans="1:6" ht="38.25" x14ac:dyDescent="0.2">
      <c r="A4456" s="86" t="s">
        <v>19879</v>
      </c>
      <c r="B4456" s="85" t="s">
        <v>19878</v>
      </c>
      <c r="C4456" s="87" t="s">
        <v>151</v>
      </c>
      <c r="D4456" s="84" t="s">
        <v>19779</v>
      </c>
      <c r="E4456" s="86">
        <v>19</v>
      </c>
      <c r="F4456" s="85" t="s">
        <v>14567</v>
      </c>
    </row>
    <row r="4457" spans="1:6" ht="38.25" x14ac:dyDescent="0.2">
      <c r="A4457" s="86" t="s">
        <v>19881</v>
      </c>
      <c r="B4457" s="85" t="s">
        <v>19880</v>
      </c>
      <c r="C4457" s="87" t="s">
        <v>151</v>
      </c>
      <c r="D4457" s="84" t="s">
        <v>19779</v>
      </c>
      <c r="E4457" s="86">
        <v>50.16</v>
      </c>
      <c r="F4457" s="85" t="s">
        <v>14567</v>
      </c>
    </row>
    <row r="4458" spans="1:6" ht="38.25" x14ac:dyDescent="0.2">
      <c r="A4458" s="86" t="s">
        <v>19883</v>
      </c>
      <c r="B4458" s="85" t="s">
        <v>19882</v>
      </c>
      <c r="C4458" s="87" t="s">
        <v>151</v>
      </c>
      <c r="D4458" s="84" t="s">
        <v>19779</v>
      </c>
      <c r="E4458" s="86">
        <v>38</v>
      </c>
      <c r="F4458" s="85" t="s">
        <v>14527</v>
      </c>
    </row>
    <row r="4459" spans="1:6" ht="38.25" x14ac:dyDescent="0.2">
      <c r="A4459" s="86" t="s">
        <v>19885</v>
      </c>
      <c r="B4459" s="85" t="s">
        <v>19884</v>
      </c>
      <c r="C4459" s="87" t="s">
        <v>151</v>
      </c>
      <c r="D4459" s="84" t="s">
        <v>19779</v>
      </c>
      <c r="E4459" s="86">
        <v>100.32</v>
      </c>
      <c r="F4459" s="85" t="s">
        <v>14527</v>
      </c>
    </row>
    <row r="4460" spans="1:6" ht="25.5" x14ac:dyDescent="0.2">
      <c r="A4460" s="86" t="s">
        <v>19887</v>
      </c>
      <c r="B4460" s="85" t="s">
        <v>19886</v>
      </c>
      <c r="C4460" s="87" t="s">
        <v>149</v>
      </c>
      <c r="D4460" s="84" t="s">
        <v>19779</v>
      </c>
      <c r="E4460" s="86">
        <v>150</v>
      </c>
      <c r="F4460" s="85" t="s">
        <v>19821</v>
      </c>
    </row>
    <row r="4461" spans="1:6" ht="38.25" x14ac:dyDescent="0.2">
      <c r="A4461" s="86" t="s">
        <v>19889</v>
      </c>
      <c r="B4461" s="85" t="s">
        <v>19888</v>
      </c>
      <c r="C4461" s="87" t="s">
        <v>151</v>
      </c>
      <c r="D4461" s="84" t="s">
        <v>19779</v>
      </c>
      <c r="E4461" s="86">
        <v>32</v>
      </c>
      <c r="F4461" s="85" t="s">
        <v>14567</v>
      </c>
    </row>
    <row r="4462" spans="1:6" ht="38.25" x14ac:dyDescent="0.2">
      <c r="A4462" s="86" t="s">
        <v>19891</v>
      </c>
      <c r="B4462" s="85" t="s">
        <v>19890</v>
      </c>
      <c r="C4462" s="87" t="s">
        <v>151</v>
      </c>
      <c r="D4462" s="84" t="s">
        <v>19779</v>
      </c>
      <c r="E4462" s="86">
        <v>84.48</v>
      </c>
      <c r="F4462" s="85" t="s">
        <v>14567</v>
      </c>
    </row>
    <row r="4463" spans="1:6" ht="38.25" x14ac:dyDescent="0.2">
      <c r="A4463" s="86" t="s">
        <v>19893</v>
      </c>
      <c r="B4463" s="85" t="s">
        <v>19892</v>
      </c>
      <c r="C4463" s="87" t="s">
        <v>151</v>
      </c>
      <c r="D4463" s="84" t="s">
        <v>19779</v>
      </c>
      <c r="E4463" s="86">
        <v>38</v>
      </c>
      <c r="F4463" s="85" t="s">
        <v>14527</v>
      </c>
    </row>
    <row r="4464" spans="1:6" ht="38.25" x14ac:dyDescent="0.2">
      <c r="A4464" s="86" t="s">
        <v>19895</v>
      </c>
      <c r="B4464" s="85" t="s">
        <v>19894</v>
      </c>
      <c r="C4464" s="87" t="s">
        <v>151</v>
      </c>
      <c r="D4464" s="84" t="s">
        <v>19779</v>
      </c>
      <c r="E4464" s="86">
        <v>100.32</v>
      </c>
      <c r="F4464" s="85" t="s">
        <v>14527</v>
      </c>
    </row>
    <row r="4465" spans="1:6" ht="102" x14ac:dyDescent="0.2">
      <c r="A4465" s="86" t="s">
        <v>19898</v>
      </c>
      <c r="B4465" s="85" t="s">
        <v>19896</v>
      </c>
      <c r="C4465" s="87" t="s">
        <v>151</v>
      </c>
      <c r="D4465" s="84" t="s">
        <v>19779</v>
      </c>
      <c r="E4465" s="86">
        <v>7500</v>
      </c>
      <c r="F4465" s="85" t="s">
        <v>19897</v>
      </c>
    </row>
    <row r="4466" spans="1:6" ht="63.75" x14ac:dyDescent="0.2">
      <c r="A4466" s="86" t="s">
        <v>19901</v>
      </c>
      <c r="B4466" s="85" t="s">
        <v>19899</v>
      </c>
      <c r="C4466" s="87" t="s">
        <v>151</v>
      </c>
      <c r="D4466" s="84" t="s">
        <v>19779</v>
      </c>
      <c r="E4466" s="86">
        <v>7500</v>
      </c>
      <c r="F4466" s="85" t="s">
        <v>19900</v>
      </c>
    </row>
    <row r="4467" spans="1:6" ht="51" x14ac:dyDescent="0.2">
      <c r="A4467" s="86" t="s">
        <v>19903</v>
      </c>
      <c r="B4467" s="85" t="s">
        <v>19902</v>
      </c>
      <c r="C4467" s="87" t="s">
        <v>149</v>
      </c>
      <c r="D4467" s="84" t="s">
        <v>19779</v>
      </c>
      <c r="E4467" s="86">
        <v>600</v>
      </c>
      <c r="F4467" s="85" t="s">
        <v>19876</v>
      </c>
    </row>
    <row r="4468" spans="1:6" ht="38.25" x14ac:dyDescent="0.2">
      <c r="A4468" s="86" t="s">
        <v>19905</v>
      </c>
      <c r="B4468" s="85" t="s">
        <v>19904</v>
      </c>
      <c r="C4468" s="87" t="s">
        <v>151</v>
      </c>
      <c r="D4468" s="84" t="s">
        <v>19779</v>
      </c>
      <c r="E4468" s="86">
        <v>126</v>
      </c>
      <c r="F4468" s="85" t="s">
        <v>14567</v>
      </c>
    </row>
    <row r="4469" spans="1:6" ht="38.25" x14ac:dyDescent="0.2">
      <c r="A4469" s="86" t="s">
        <v>19907</v>
      </c>
      <c r="B4469" s="85" t="s">
        <v>19906</v>
      </c>
      <c r="C4469" s="87" t="s">
        <v>151</v>
      </c>
      <c r="D4469" s="84" t="s">
        <v>19779</v>
      </c>
      <c r="E4469" s="86">
        <v>332.64</v>
      </c>
      <c r="F4469" s="85" t="s">
        <v>14567</v>
      </c>
    </row>
    <row r="4470" spans="1:6" ht="38.25" x14ac:dyDescent="0.2">
      <c r="A4470" s="86" t="s">
        <v>19909</v>
      </c>
      <c r="B4470" s="85" t="s">
        <v>19908</v>
      </c>
      <c r="C4470" s="87" t="s">
        <v>151</v>
      </c>
      <c r="D4470" s="84" t="s">
        <v>19779</v>
      </c>
      <c r="E4470" s="86">
        <v>250</v>
      </c>
      <c r="F4470" s="85" t="s">
        <v>14527</v>
      </c>
    </row>
    <row r="4471" spans="1:6" ht="38.25" x14ac:dyDescent="0.2">
      <c r="A4471" s="86" t="s">
        <v>19911</v>
      </c>
      <c r="B4471" s="85" t="s">
        <v>19910</v>
      </c>
      <c r="C4471" s="87" t="s">
        <v>151</v>
      </c>
      <c r="D4471" s="84" t="s">
        <v>19779</v>
      </c>
      <c r="E4471" s="86">
        <v>660</v>
      </c>
      <c r="F4471" s="85" t="s">
        <v>14527</v>
      </c>
    </row>
    <row r="4472" spans="1:6" ht="25.5" x14ac:dyDescent="0.2">
      <c r="A4472" s="86" t="s">
        <v>19913</v>
      </c>
      <c r="B4472" s="85" t="s">
        <v>19912</v>
      </c>
      <c r="C4472" s="87" t="s">
        <v>149</v>
      </c>
      <c r="D4472" s="84" t="s">
        <v>19779</v>
      </c>
      <c r="E4472" s="86">
        <v>1000</v>
      </c>
      <c r="F4472" s="85" t="s">
        <v>19821</v>
      </c>
    </row>
    <row r="4473" spans="1:6" ht="38.25" x14ac:dyDescent="0.2">
      <c r="A4473" s="86" t="s">
        <v>19915</v>
      </c>
      <c r="B4473" s="85" t="s">
        <v>19914</v>
      </c>
      <c r="C4473" s="87" t="s">
        <v>151</v>
      </c>
      <c r="D4473" s="84" t="s">
        <v>19779</v>
      </c>
      <c r="E4473" s="86">
        <v>210</v>
      </c>
      <c r="F4473" s="85" t="s">
        <v>14567</v>
      </c>
    </row>
    <row r="4474" spans="1:6" ht="38.25" x14ac:dyDescent="0.2">
      <c r="A4474" s="86" t="s">
        <v>19917</v>
      </c>
      <c r="B4474" s="85" t="s">
        <v>19916</v>
      </c>
      <c r="C4474" s="87" t="s">
        <v>151</v>
      </c>
      <c r="D4474" s="84" t="s">
        <v>19779</v>
      </c>
      <c r="E4474" s="86">
        <v>554.4</v>
      </c>
      <c r="F4474" s="85" t="s">
        <v>14567</v>
      </c>
    </row>
    <row r="4475" spans="1:6" ht="38.25" x14ac:dyDescent="0.2">
      <c r="A4475" s="86" t="s">
        <v>19919</v>
      </c>
      <c r="B4475" s="85" t="s">
        <v>19918</v>
      </c>
      <c r="C4475" s="87" t="s">
        <v>151</v>
      </c>
      <c r="D4475" s="84" t="s">
        <v>19779</v>
      </c>
      <c r="E4475" s="86">
        <v>250</v>
      </c>
      <c r="F4475" s="85" t="s">
        <v>14527</v>
      </c>
    </row>
    <row r="4476" spans="1:6" ht="38.25" x14ac:dyDescent="0.2">
      <c r="A4476" s="86" t="s">
        <v>19921</v>
      </c>
      <c r="B4476" s="85" t="s">
        <v>19920</v>
      </c>
      <c r="C4476" s="87" t="s">
        <v>151</v>
      </c>
      <c r="D4476" s="84" t="s">
        <v>19779</v>
      </c>
      <c r="E4476" s="86">
        <v>660</v>
      </c>
      <c r="F4476" s="85" t="s">
        <v>14527</v>
      </c>
    </row>
    <row r="4477" spans="1:6" ht="51" x14ac:dyDescent="0.2">
      <c r="A4477" s="86" t="s">
        <v>19923</v>
      </c>
      <c r="B4477" s="85" t="s">
        <v>19922</v>
      </c>
      <c r="C4477" s="87" t="s">
        <v>149</v>
      </c>
      <c r="D4477" s="84" t="s">
        <v>19779</v>
      </c>
      <c r="E4477" s="86">
        <v>1500</v>
      </c>
      <c r="F4477" s="85" t="s">
        <v>19876</v>
      </c>
    </row>
    <row r="4478" spans="1:6" ht="38.25" x14ac:dyDescent="0.2">
      <c r="A4478" s="86" t="s">
        <v>19925</v>
      </c>
      <c r="B4478" s="85" t="s">
        <v>19924</v>
      </c>
      <c r="C4478" s="87" t="s">
        <v>151</v>
      </c>
      <c r="D4478" s="84" t="s">
        <v>19779</v>
      </c>
      <c r="E4478" s="86">
        <v>315</v>
      </c>
      <c r="F4478" s="85" t="s">
        <v>14567</v>
      </c>
    </row>
    <row r="4479" spans="1:6" ht="38.25" x14ac:dyDescent="0.2">
      <c r="A4479" s="86" t="s">
        <v>19927</v>
      </c>
      <c r="B4479" s="85" t="s">
        <v>19926</v>
      </c>
      <c r="C4479" s="87" t="s">
        <v>151</v>
      </c>
      <c r="D4479" s="84" t="s">
        <v>19779</v>
      </c>
      <c r="E4479" s="86">
        <v>831.6</v>
      </c>
      <c r="F4479" s="85" t="s">
        <v>14567</v>
      </c>
    </row>
    <row r="4480" spans="1:6" ht="38.25" x14ac:dyDescent="0.2">
      <c r="A4480" s="86" t="s">
        <v>19929</v>
      </c>
      <c r="B4480" s="85" t="s">
        <v>19928</v>
      </c>
      <c r="C4480" s="87" t="s">
        <v>151</v>
      </c>
      <c r="D4480" s="84" t="s">
        <v>19779</v>
      </c>
      <c r="E4480" s="86">
        <v>625</v>
      </c>
      <c r="F4480" s="85" t="s">
        <v>14527</v>
      </c>
    </row>
    <row r="4481" spans="1:6" ht="38.25" x14ac:dyDescent="0.2">
      <c r="A4481" s="86" t="s">
        <v>19931</v>
      </c>
      <c r="B4481" s="85" t="s">
        <v>19930</v>
      </c>
      <c r="C4481" s="87" t="s">
        <v>151</v>
      </c>
      <c r="D4481" s="84" t="s">
        <v>19779</v>
      </c>
      <c r="E4481" s="86">
        <v>1650</v>
      </c>
      <c r="F4481" s="85" t="s">
        <v>14527</v>
      </c>
    </row>
    <row r="4482" spans="1:6" ht="25.5" x14ac:dyDescent="0.2">
      <c r="A4482" s="86" t="s">
        <v>19933</v>
      </c>
      <c r="B4482" s="85" t="s">
        <v>19932</v>
      </c>
      <c r="C4482" s="87" t="s">
        <v>149</v>
      </c>
      <c r="D4482" s="84" t="s">
        <v>19779</v>
      </c>
      <c r="E4482" s="86">
        <v>2500</v>
      </c>
      <c r="F4482" s="85" t="s">
        <v>19821</v>
      </c>
    </row>
    <row r="4483" spans="1:6" ht="38.25" x14ac:dyDescent="0.2">
      <c r="A4483" s="86" t="s">
        <v>19935</v>
      </c>
      <c r="B4483" s="85" t="s">
        <v>19934</v>
      </c>
      <c r="C4483" s="87" t="s">
        <v>151</v>
      </c>
      <c r="D4483" s="84" t="s">
        <v>19779</v>
      </c>
      <c r="E4483" s="86">
        <v>525</v>
      </c>
      <c r="F4483" s="85" t="s">
        <v>14567</v>
      </c>
    </row>
    <row r="4484" spans="1:6" ht="38.25" x14ac:dyDescent="0.2">
      <c r="A4484" s="86" t="s">
        <v>19937</v>
      </c>
      <c r="B4484" s="85" t="s">
        <v>19936</v>
      </c>
      <c r="C4484" s="87" t="s">
        <v>151</v>
      </c>
      <c r="D4484" s="84" t="s">
        <v>19779</v>
      </c>
      <c r="E4484" s="86">
        <v>1386</v>
      </c>
      <c r="F4484" s="85" t="s">
        <v>14567</v>
      </c>
    </row>
    <row r="4485" spans="1:6" ht="38.25" x14ac:dyDescent="0.2">
      <c r="A4485" s="86" t="s">
        <v>19939</v>
      </c>
      <c r="B4485" s="85" t="s">
        <v>19938</v>
      </c>
      <c r="C4485" s="87" t="s">
        <v>151</v>
      </c>
      <c r="D4485" s="84" t="s">
        <v>19779</v>
      </c>
      <c r="E4485" s="86">
        <v>625</v>
      </c>
      <c r="F4485" s="85" t="s">
        <v>14527</v>
      </c>
    </row>
    <row r="4486" spans="1:6" ht="38.25" x14ac:dyDescent="0.2">
      <c r="A4486" s="86" t="s">
        <v>19941</v>
      </c>
      <c r="B4486" s="85" t="s">
        <v>19940</v>
      </c>
      <c r="C4486" s="87" t="s">
        <v>151</v>
      </c>
      <c r="D4486" s="84" t="s">
        <v>19779</v>
      </c>
      <c r="E4486" s="86">
        <v>1650</v>
      </c>
      <c r="F4486" s="85" t="s">
        <v>14527</v>
      </c>
    </row>
    <row r="4487" spans="1:6" ht="38.25" x14ac:dyDescent="0.2">
      <c r="A4487" s="86" t="s">
        <v>19943</v>
      </c>
      <c r="B4487" s="85" t="s">
        <v>19942</v>
      </c>
      <c r="C4487" s="87" t="s">
        <v>151</v>
      </c>
      <c r="D4487" s="84" t="s">
        <v>19779</v>
      </c>
      <c r="E4487" s="86">
        <v>315</v>
      </c>
      <c r="F4487" s="85" t="s">
        <v>14567</v>
      </c>
    </row>
    <row r="4488" spans="1:6" ht="38.25" x14ac:dyDescent="0.2">
      <c r="A4488" s="86" t="s">
        <v>19945</v>
      </c>
      <c r="B4488" s="85" t="s">
        <v>19944</v>
      </c>
      <c r="C4488" s="87" t="s">
        <v>151</v>
      </c>
      <c r="D4488" s="84" t="s">
        <v>19779</v>
      </c>
      <c r="E4488" s="86">
        <v>625</v>
      </c>
      <c r="F4488" s="85" t="s">
        <v>14527</v>
      </c>
    </row>
    <row r="4489" spans="1:6" ht="38.25" x14ac:dyDescent="0.2">
      <c r="A4489" s="86" t="s">
        <v>19947</v>
      </c>
      <c r="B4489" s="85" t="s">
        <v>19946</v>
      </c>
      <c r="C4489" s="87" t="s">
        <v>151</v>
      </c>
      <c r="D4489" s="84" t="s">
        <v>19779</v>
      </c>
      <c r="E4489" s="86">
        <v>525</v>
      </c>
      <c r="F4489" s="85" t="s">
        <v>14567</v>
      </c>
    </row>
    <row r="4490" spans="1:6" ht="38.25" x14ac:dyDescent="0.2">
      <c r="A4490" s="86" t="s">
        <v>19949</v>
      </c>
      <c r="B4490" s="85" t="s">
        <v>19948</v>
      </c>
      <c r="C4490" s="87" t="s">
        <v>151</v>
      </c>
      <c r="D4490" s="84" t="s">
        <v>19779</v>
      </c>
      <c r="E4490" s="86">
        <v>625</v>
      </c>
      <c r="F4490" s="85" t="s">
        <v>14527</v>
      </c>
    </row>
    <row r="4491" spans="1:6" ht="63.75" x14ac:dyDescent="0.2">
      <c r="A4491" s="86" t="s">
        <v>19952</v>
      </c>
      <c r="B4491" s="85" t="s">
        <v>19950</v>
      </c>
      <c r="C4491" s="87" t="s">
        <v>149</v>
      </c>
      <c r="D4491" s="84" t="s">
        <v>19779</v>
      </c>
      <c r="E4491" s="86">
        <v>1500</v>
      </c>
      <c r="F4491" s="85" t="s">
        <v>19951</v>
      </c>
    </row>
    <row r="4492" spans="1:6" ht="25.5" x14ac:dyDescent="0.2">
      <c r="A4492" s="86" t="s">
        <v>19954</v>
      </c>
      <c r="B4492" s="85" t="s">
        <v>19953</v>
      </c>
      <c r="C4492" s="87" t="s">
        <v>151</v>
      </c>
      <c r="D4492" s="84" t="s">
        <v>19779</v>
      </c>
      <c r="E4492" s="86">
        <v>315</v>
      </c>
      <c r="F4492" s="85" t="s">
        <v>14567</v>
      </c>
    </row>
    <row r="4493" spans="1:6" ht="25.5" x14ac:dyDescent="0.2">
      <c r="A4493" s="86" t="s">
        <v>19956</v>
      </c>
      <c r="B4493" s="85" t="s">
        <v>19955</v>
      </c>
      <c r="C4493" s="87" t="s">
        <v>151</v>
      </c>
      <c r="D4493" s="84" t="s">
        <v>19779</v>
      </c>
      <c r="E4493" s="86">
        <v>831.6</v>
      </c>
      <c r="F4493" s="85" t="s">
        <v>14567</v>
      </c>
    </row>
    <row r="4494" spans="1:6" ht="25.5" x14ac:dyDescent="0.2">
      <c r="A4494" s="86" t="s">
        <v>19958</v>
      </c>
      <c r="B4494" s="85" t="s">
        <v>19957</v>
      </c>
      <c r="C4494" s="87" t="s">
        <v>151</v>
      </c>
      <c r="D4494" s="84" t="s">
        <v>19779</v>
      </c>
      <c r="E4494" s="86">
        <v>625</v>
      </c>
      <c r="F4494" s="85" t="s">
        <v>14527</v>
      </c>
    </row>
    <row r="4495" spans="1:6" ht="25.5" x14ac:dyDescent="0.2">
      <c r="A4495" s="86" t="s">
        <v>19960</v>
      </c>
      <c r="B4495" s="85" t="s">
        <v>19959</v>
      </c>
      <c r="C4495" s="87" t="s">
        <v>151</v>
      </c>
      <c r="D4495" s="84" t="s">
        <v>19779</v>
      </c>
      <c r="E4495" s="86">
        <v>1650</v>
      </c>
      <c r="F4495" s="85" t="s">
        <v>14527</v>
      </c>
    </row>
    <row r="4496" spans="1:6" ht="38.25" x14ac:dyDescent="0.2">
      <c r="A4496" s="86" t="s">
        <v>19963</v>
      </c>
      <c r="B4496" s="85" t="s">
        <v>19961</v>
      </c>
      <c r="C4496" s="87" t="s">
        <v>149</v>
      </c>
      <c r="D4496" s="84" t="s">
        <v>19779</v>
      </c>
      <c r="E4496" s="86">
        <v>2500</v>
      </c>
      <c r="F4496" s="85" t="s">
        <v>19962</v>
      </c>
    </row>
    <row r="4497" spans="1:6" ht="25.5" x14ac:dyDescent="0.2">
      <c r="A4497" s="86" t="s">
        <v>19965</v>
      </c>
      <c r="B4497" s="85" t="s">
        <v>19964</v>
      </c>
      <c r="C4497" s="87" t="s">
        <v>151</v>
      </c>
      <c r="D4497" s="84" t="s">
        <v>19779</v>
      </c>
      <c r="E4497" s="86">
        <v>525</v>
      </c>
      <c r="F4497" s="85" t="s">
        <v>14567</v>
      </c>
    </row>
    <row r="4498" spans="1:6" ht="25.5" x14ac:dyDescent="0.2">
      <c r="A4498" s="86" t="s">
        <v>19967</v>
      </c>
      <c r="B4498" s="85" t="s">
        <v>19966</v>
      </c>
      <c r="C4498" s="87" t="s">
        <v>151</v>
      </c>
      <c r="D4498" s="84" t="s">
        <v>19779</v>
      </c>
      <c r="E4498" s="86">
        <v>1386</v>
      </c>
      <c r="F4498" s="85" t="s">
        <v>14567</v>
      </c>
    </row>
    <row r="4499" spans="1:6" ht="25.5" x14ac:dyDescent="0.2">
      <c r="A4499" s="86" t="s">
        <v>19969</v>
      </c>
      <c r="B4499" s="85" t="s">
        <v>19968</v>
      </c>
      <c r="C4499" s="87" t="s">
        <v>151</v>
      </c>
      <c r="D4499" s="84" t="s">
        <v>19779</v>
      </c>
      <c r="E4499" s="86">
        <v>625</v>
      </c>
      <c r="F4499" s="85" t="s">
        <v>14527</v>
      </c>
    </row>
    <row r="4500" spans="1:6" ht="25.5" x14ac:dyDescent="0.2">
      <c r="A4500" s="86" t="s">
        <v>19971</v>
      </c>
      <c r="B4500" s="85" t="s">
        <v>19970</v>
      </c>
      <c r="C4500" s="87" t="s">
        <v>151</v>
      </c>
      <c r="D4500" s="84" t="s">
        <v>19779</v>
      </c>
      <c r="E4500" s="86">
        <v>1650</v>
      </c>
      <c r="F4500" s="85" t="s">
        <v>14527</v>
      </c>
    </row>
    <row r="4501" spans="1:6" ht="51" x14ac:dyDescent="0.2">
      <c r="A4501" s="86" t="s">
        <v>19973</v>
      </c>
      <c r="B4501" s="85" t="s">
        <v>19972</v>
      </c>
      <c r="C4501" s="87" t="s">
        <v>149</v>
      </c>
      <c r="D4501" s="84" t="s">
        <v>19779</v>
      </c>
      <c r="E4501" s="86">
        <v>3000</v>
      </c>
      <c r="F4501" s="85" t="s">
        <v>19876</v>
      </c>
    </row>
    <row r="4502" spans="1:6" ht="38.25" x14ac:dyDescent="0.2">
      <c r="A4502" s="86" t="s">
        <v>19975</v>
      </c>
      <c r="B4502" s="85" t="s">
        <v>19974</v>
      </c>
      <c r="C4502" s="87" t="s">
        <v>151</v>
      </c>
      <c r="D4502" s="84" t="s">
        <v>19779</v>
      </c>
      <c r="E4502" s="86">
        <v>630</v>
      </c>
      <c r="F4502" s="85" t="s">
        <v>14567</v>
      </c>
    </row>
    <row r="4503" spans="1:6" ht="38.25" x14ac:dyDescent="0.2">
      <c r="A4503" s="86" t="s">
        <v>19977</v>
      </c>
      <c r="B4503" s="85" t="s">
        <v>19976</v>
      </c>
      <c r="C4503" s="87" t="s">
        <v>151</v>
      </c>
      <c r="D4503" s="84" t="s">
        <v>19779</v>
      </c>
      <c r="E4503" s="86">
        <v>1663.2</v>
      </c>
      <c r="F4503" s="85" t="s">
        <v>14567</v>
      </c>
    </row>
    <row r="4504" spans="1:6" ht="38.25" x14ac:dyDescent="0.2">
      <c r="A4504" s="86" t="s">
        <v>19979</v>
      </c>
      <c r="B4504" s="85" t="s">
        <v>19978</v>
      </c>
      <c r="C4504" s="87" t="s">
        <v>151</v>
      </c>
      <c r="D4504" s="84" t="s">
        <v>19779</v>
      </c>
      <c r="E4504" s="86">
        <v>1250</v>
      </c>
      <c r="F4504" s="85" t="s">
        <v>14527</v>
      </c>
    </row>
    <row r="4505" spans="1:6" ht="38.25" x14ac:dyDescent="0.2">
      <c r="A4505" s="86" t="s">
        <v>19981</v>
      </c>
      <c r="B4505" s="85" t="s">
        <v>19980</v>
      </c>
      <c r="C4505" s="87" t="s">
        <v>151</v>
      </c>
      <c r="D4505" s="84" t="s">
        <v>19779</v>
      </c>
      <c r="E4505" s="86">
        <v>3300</v>
      </c>
      <c r="F4505" s="85" t="s">
        <v>14527</v>
      </c>
    </row>
    <row r="4506" spans="1:6" x14ac:dyDescent="0.2">
      <c r="A4506" s="86" t="s">
        <v>19983</v>
      </c>
      <c r="B4506" s="85" t="s">
        <v>19982</v>
      </c>
      <c r="C4506" s="87" t="s">
        <v>149</v>
      </c>
      <c r="D4506" s="84" t="s">
        <v>19779</v>
      </c>
      <c r="E4506" s="86">
        <v>5000</v>
      </c>
      <c r="F4506" s="85" t="s">
        <v>19821</v>
      </c>
    </row>
    <row r="4507" spans="1:6" ht="25.5" x14ac:dyDescent="0.2">
      <c r="A4507" s="86" t="s">
        <v>19985</v>
      </c>
      <c r="B4507" s="85" t="s">
        <v>19984</v>
      </c>
      <c r="C4507" s="87" t="s">
        <v>151</v>
      </c>
      <c r="D4507" s="84" t="s">
        <v>19779</v>
      </c>
      <c r="E4507" s="86">
        <v>1050</v>
      </c>
      <c r="F4507" s="85" t="s">
        <v>14567</v>
      </c>
    </row>
    <row r="4508" spans="1:6" ht="25.5" x14ac:dyDescent="0.2">
      <c r="A4508" s="86" t="s">
        <v>19987</v>
      </c>
      <c r="B4508" s="85" t="s">
        <v>19986</v>
      </c>
      <c r="C4508" s="87" t="s">
        <v>151</v>
      </c>
      <c r="D4508" s="84" t="s">
        <v>19779</v>
      </c>
      <c r="E4508" s="86">
        <v>2772</v>
      </c>
      <c r="F4508" s="85" t="s">
        <v>14567</v>
      </c>
    </row>
    <row r="4509" spans="1:6" ht="38.25" x14ac:dyDescent="0.2">
      <c r="A4509" s="86" t="s">
        <v>19989</v>
      </c>
      <c r="B4509" s="85" t="s">
        <v>19988</v>
      </c>
      <c r="C4509" s="87" t="s">
        <v>151</v>
      </c>
      <c r="D4509" s="84" t="s">
        <v>19779</v>
      </c>
      <c r="E4509" s="86">
        <v>1250</v>
      </c>
      <c r="F4509" s="85" t="s">
        <v>14527</v>
      </c>
    </row>
    <row r="4510" spans="1:6" ht="38.25" x14ac:dyDescent="0.2">
      <c r="A4510" s="86" t="s">
        <v>19991</v>
      </c>
      <c r="B4510" s="85" t="s">
        <v>19990</v>
      </c>
      <c r="C4510" s="87" t="s">
        <v>151</v>
      </c>
      <c r="D4510" s="84" t="s">
        <v>19779</v>
      </c>
      <c r="E4510" s="86">
        <v>3300</v>
      </c>
      <c r="F4510" s="85" t="s">
        <v>14527</v>
      </c>
    </row>
    <row r="4511" spans="1:6" ht="89.25" x14ac:dyDescent="0.2">
      <c r="A4511" s="86" t="s">
        <v>19994</v>
      </c>
      <c r="B4511" s="85" t="s">
        <v>19992</v>
      </c>
      <c r="C4511" s="87" t="s">
        <v>151</v>
      </c>
      <c r="D4511" s="84" t="s">
        <v>19779</v>
      </c>
      <c r="E4511" s="86">
        <v>1200</v>
      </c>
      <c r="F4511" s="85" t="s">
        <v>19993</v>
      </c>
    </row>
    <row r="4512" spans="1:6" ht="51" x14ac:dyDescent="0.2">
      <c r="A4512" s="86" t="s">
        <v>19997</v>
      </c>
      <c r="B4512" s="85" t="s">
        <v>19995</v>
      </c>
      <c r="C4512" s="87" t="s">
        <v>151</v>
      </c>
      <c r="D4512" s="84" t="s">
        <v>19779</v>
      </c>
      <c r="E4512" s="86">
        <v>2000</v>
      </c>
      <c r="F4512" s="85" t="s">
        <v>19996</v>
      </c>
    </row>
    <row r="4513" spans="1:6" ht="89.25" x14ac:dyDescent="0.2">
      <c r="A4513" s="86" t="s">
        <v>20000</v>
      </c>
      <c r="B4513" s="85" t="s">
        <v>19998</v>
      </c>
      <c r="C4513" s="87" t="s">
        <v>151</v>
      </c>
      <c r="D4513" s="84" t="s">
        <v>19779</v>
      </c>
      <c r="E4513" s="86">
        <v>3000</v>
      </c>
      <c r="F4513" s="85" t="s">
        <v>19999</v>
      </c>
    </row>
    <row r="4514" spans="1:6" ht="51" x14ac:dyDescent="0.2">
      <c r="A4514" s="86" t="s">
        <v>20003</v>
      </c>
      <c r="B4514" s="85" t="s">
        <v>20001</v>
      </c>
      <c r="C4514" s="87" t="s">
        <v>151</v>
      </c>
      <c r="D4514" s="84" t="s">
        <v>19779</v>
      </c>
      <c r="E4514" s="86">
        <v>3000</v>
      </c>
      <c r="F4514" s="85" t="s">
        <v>20002</v>
      </c>
    </row>
    <row r="4515" spans="1:6" ht="63.75" x14ac:dyDescent="0.2">
      <c r="A4515" s="86" t="s">
        <v>20006</v>
      </c>
      <c r="B4515" s="85" t="s">
        <v>20004</v>
      </c>
      <c r="C4515" s="87" t="s">
        <v>151</v>
      </c>
      <c r="D4515" s="84" t="s">
        <v>19779</v>
      </c>
      <c r="E4515" s="86">
        <v>450</v>
      </c>
      <c r="F4515" s="85" t="s">
        <v>20005</v>
      </c>
    </row>
    <row r="4516" spans="1:6" ht="38.25" x14ac:dyDescent="0.2">
      <c r="A4516" s="86" t="s">
        <v>20009</v>
      </c>
      <c r="B4516" s="85" t="s">
        <v>20007</v>
      </c>
      <c r="C4516" s="87" t="s">
        <v>151</v>
      </c>
      <c r="D4516" s="84" t="s">
        <v>19779</v>
      </c>
      <c r="E4516" s="86">
        <v>750</v>
      </c>
      <c r="F4516" s="85" t="s">
        <v>20008</v>
      </c>
    </row>
    <row r="4517" spans="1:6" ht="63.75" x14ac:dyDescent="0.2">
      <c r="A4517" s="86" t="s">
        <v>20012</v>
      </c>
      <c r="B4517" s="85" t="s">
        <v>20010</v>
      </c>
      <c r="C4517" s="87" t="s">
        <v>151</v>
      </c>
      <c r="D4517" s="84" t="s">
        <v>19779</v>
      </c>
      <c r="E4517" s="86">
        <v>1125</v>
      </c>
      <c r="F4517" s="85" t="s">
        <v>20011</v>
      </c>
    </row>
    <row r="4518" spans="1:6" ht="38.25" x14ac:dyDescent="0.2">
      <c r="A4518" s="86" t="s">
        <v>20015</v>
      </c>
      <c r="B4518" s="85" t="s">
        <v>20013</v>
      </c>
      <c r="C4518" s="87" t="s">
        <v>151</v>
      </c>
      <c r="D4518" s="84" t="s">
        <v>19779</v>
      </c>
      <c r="E4518" s="86">
        <v>1125</v>
      </c>
      <c r="F4518" s="85" t="s">
        <v>20014</v>
      </c>
    </row>
    <row r="4519" spans="1:6" ht="38.25" x14ac:dyDescent="0.2">
      <c r="A4519" s="86" t="s">
        <v>20017</v>
      </c>
      <c r="B4519" s="85" t="s">
        <v>20016</v>
      </c>
      <c r="C4519" s="87" t="s">
        <v>151</v>
      </c>
      <c r="D4519" s="84" t="s">
        <v>19779</v>
      </c>
      <c r="E4519" s="86">
        <v>315</v>
      </c>
      <c r="F4519" s="85" t="s">
        <v>14567</v>
      </c>
    </row>
    <row r="4520" spans="1:6" ht="38.25" x14ac:dyDescent="0.2">
      <c r="A4520" s="86" t="s">
        <v>20019</v>
      </c>
      <c r="B4520" s="85" t="s">
        <v>20018</v>
      </c>
      <c r="C4520" s="87" t="s">
        <v>151</v>
      </c>
      <c r="D4520" s="84" t="s">
        <v>19779</v>
      </c>
      <c r="E4520" s="86">
        <v>625</v>
      </c>
      <c r="F4520" s="85" t="s">
        <v>14527</v>
      </c>
    </row>
    <row r="4521" spans="1:6" ht="25.5" x14ac:dyDescent="0.2">
      <c r="A4521" s="86" t="s">
        <v>20021</v>
      </c>
      <c r="B4521" s="85" t="s">
        <v>20020</v>
      </c>
      <c r="C4521" s="87" t="s">
        <v>151</v>
      </c>
      <c r="D4521" s="84" t="s">
        <v>19779</v>
      </c>
      <c r="E4521" s="86">
        <v>525</v>
      </c>
      <c r="F4521" s="85" t="s">
        <v>14567</v>
      </c>
    </row>
    <row r="4522" spans="1:6" ht="38.25" x14ac:dyDescent="0.2">
      <c r="A4522" s="86" t="s">
        <v>20023</v>
      </c>
      <c r="B4522" s="85" t="s">
        <v>20022</v>
      </c>
      <c r="C4522" s="87" t="s">
        <v>151</v>
      </c>
      <c r="D4522" s="84" t="s">
        <v>19779</v>
      </c>
      <c r="E4522" s="86">
        <v>625</v>
      </c>
      <c r="F4522" s="85" t="s">
        <v>14527</v>
      </c>
    </row>
    <row r="4523" spans="1:6" ht="38.25" x14ac:dyDescent="0.2">
      <c r="A4523" s="86" t="s">
        <v>20025</v>
      </c>
      <c r="B4523" s="85" t="s">
        <v>20024</v>
      </c>
      <c r="C4523" s="87" t="s">
        <v>151</v>
      </c>
      <c r="D4523" s="84" t="s">
        <v>19779</v>
      </c>
      <c r="E4523" s="86">
        <v>158</v>
      </c>
      <c r="F4523" s="85" t="s">
        <v>14567</v>
      </c>
    </row>
    <row r="4524" spans="1:6" ht="38.25" x14ac:dyDescent="0.2">
      <c r="A4524" s="86" t="s">
        <v>20027</v>
      </c>
      <c r="B4524" s="85" t="s">
        <v>20026</v>
      </c>
      <c r="C4524" s="87" t="s">
        <v>151</v>
      </c>
      <c r="D4524" s="84" t="s">
        <v>19779</v>
      </c>
      <c r="E4524" s="86">
        <v>313</v>
      </c>
      <c r="F4524" s="85" t="s">
        <v>14527</v>
      </c>
    </row>
    <row r="4525" spans="1:6" ht="25.5" x14ac:dyDescent="0.2">
      <c r="A4525" s="86" t="s">
        <v>20029</v>
      </c>
      <c r="B4525" s="85" t="s">
        <v>20028</v>
      </c>
      <c r="C4525" s="87" t="s">
        <v>151</v>
      </c>
      <c r="D4525" s="84" t="s">
        <v>19779</v>
      </c>
      <c r="E4525" s="86">
        <v>263</v>
      </c>
      <c r="F4525" s="85" t="s">
        <v>14567</v>
      </c>
    </row>
    <row r="4526" spans="1:6" ht="25.5" x14ac:dyDescent="0.2">
      <c r="A4526" s="86" t="s">
        <v>20031</v>
      </c>
      <c r="B4526" s="85" t="s">
        <v>20030</v>
      </c>
      <c r="C4526" s="87" t="s">
        <v>151</v>
      </c>
      <c r="D4526" s="84" t="s">
        <v>19779</v>
      </c>
      <c r="E4526" s="86">
        <v>313</v>
      </c>
      <c r="F4526" s="85" t="s">
        <v>14527</v>
      </c>
    </row>
    <row r="4527" spans="1:6" ht="38.25" x14ac:dyDescent="0.2">
      <c r="A4527" s="86" t="s">
        <v>20017</v>
      </c>
      <c r="B4527" s="85" t="s">
        <v>20016</v>
      </c>
      <c r="C4527" s="87" t="s">
        <v>151</v>
      </c>
      <c r="D4527" s="84" t="s">
        <v>19779</v>
      </c>
      <c r="E4527" s="86">
        <v>315</v>
      </c>
      <c r="F4527" s="85" t="s">
        <v>14567</v>
      </c>
    </row>
    <row r="4528" spans="1:6" ht="38.25" x14ac:dyDescent="0.2">
      <c r="A4528" s="86" t="s">
        <v>20019</v>
      </c>
      <c r="B4528" s="85" t="s">
        <v>20018</v>
      </c>
      <c r="C4528" s="87" t="s">
        <v>151</v>
      </c>
      <c r="D4528" s="84" t="s">
        <v>19779</v>
      </c>
      <c r="E4528" s="86">
        <v>625</v>
      </c>
      <c r="F4528" s="85" t="s">
        <v>14527</v>
      </c>
    </row>
    <row r="4529" spans="1:6" ht="25.5" x14ac:dyDescent="0.2">
      <c r="A4529" s="86" t="s">
        <v>20021</v>
      </c>
      <c r="B4529" s="85" t="s">
        <v>20020</v>
      </c>
      <c r="C4529" s="87" t="s">
        <v>151</v>
      </c>
      <c r="D4529" s="84" t="s">
        <v>19779</v>
      </c>
      <c r="E4529" s="86">
        <v>525</v>
      </c>
      <c r="F4529" s="85" t="s">
        <v>14567</v>
      </c>
    </row>
    <row r="4530" spans="1:6" ht="38.25" x14ac:dyDescent="0.2">
      <c r="A4530" s="86" t="s">
        <v>20023</v>
      </c>
      <c r="B4530" s="85" t="s">
        <v>20022</v>
      </c>
      <c r="C4530" s="87" t="s">
        <v>151</v>
      </c>
      <c r="D4530" s="84" t="s">
        <v>19779</v>
      </c>
      <c r="E4530" s="86">
        <v>625</v>
      </c>
      <c r="F4530" s="85" t="s">
        <v>14527</v>
      </c>
    </row>
    <row r="4531" spans="1:6" ht="38.25" x14ac:dyDescent="0.2">
      <c r="A4531" s="86" t="s">
        <v>20033</v>
      </c>
      <c r="B4531" s="85" t="s">
        <v>20032</v>
      </c>
      <c r="C4531" s="87" t="s">
        <v>151</v>
      </c>
      <c r="D4531" s="84" t="s">
        <v>19779</v>
      </c>
      <c r="E4531" s="86">
        <v>315</v>
      </c>
      <c r="F4531" s="85" t="s">
        <v>14567</v>
      </c>
    </row>
    <row r="4532" spans="1:6" ht="38.25" x14ac:dyDescent="0.2">
      <c r="A4532" s="86" t="s">
        <v>20035</v>
      </c>
      <c r="B4532" s="85" t="s">
        <v>20034</v>
      </c>
      <c r="C4532" s="87" t="s">
        <v>151</v>
      </c>
      <c r="D4532" s="84" t="s">
        <v>19779</v>
      </c>
      <c r="E4532" s="86">
        <v>625</v>
      </c>
      <c r="F4532" s="85" t="s">
        <v>14527</v>
      </c>
    </row>
    <row r="4533" spans="1:6" ht="38.25" x14ac:dyDescent="0.2">
      <c r="A4533" s="86" t="s">
        <v>20037</v>
      </c>
      <c r="B4533" s="85" t="s">
        <v>20036</v>
      </c>
      <c r="C4533" s="87" t="s">
        <v>151</v>
      </c>
      <c r="D4533" s="84" t="s">
        <v>19779</v>
      </c>
      <c r="E4533" s="86">
        <v>525</v>
      </c>
      <c r="F4533" s="85" t="s">
        <v>14567</v>
      </c>
    </row>
    <row r="4534" spans="1:6" ht="38.25" x14ac:dyDescent="0.2">
      <c r="A4534" s="86" t="s">
        <v>20039</v>
      </c>
      <c r="B4534" s="85" t="s">
        <v>20038</v>
      </c>
      <c r="C4534" s="87" t="s">
        <v>151</v>
      </c>
      <c r="D4534" s="84" t="s">
        <v>19779</v>
      </c>
      <c r="E4534" s="86">
        <v>625</v>
      </c>
      <c r="F4534" s="85" t="s">
        <v>14527</v>
      </c>
    </row>
    <row r="4535" spans="1:6" ht="63.75" x14ac:dyDescent="0.2">
      <c r="A4535" s="86" t="s">
        <v>20042</v>
      </c>
      <c r="B4535" s="85" t="s">
        <v>20040</v>
      </c>
      <c r="C4535" s="87" t="s">
        <v>149</v>
      </c>
      <c r="D4535" s="84" t="s">
        <v>19779</v>
      </c>
      <c r="E4535" s="86">
        <v>948</v>
      </c>
      <c r="F4535" s="85" t="s">
        <v>20041</v>
      </c>
    </row>
    <row r="4536" spans="1:6" ht="38.25" x14ac:dyDescent="0.2">
      <c r="A4536" s="86" t="s">
        <v>20044</v>
      </c>
      <c r="B4536" s="85" t="s">
        <v>20043</v>
      </c>
      <c r="C4536" s="87" t="s">
        <v>149</v>
      </c>
      <c r="D4536" s="84" t="s">
        <v>19779</v>
      </c>
      <c r="E4536" s="86">
        <v>1580</v>
      </c>
      <c r="F4536" s="85" t="s">
        <v>14567</v>
      </c>
    </row>
    <row r="4537" spans="1:6" ht="51" x14ac:dyDescent="0.2">
      <c r="A4537" s="86" t="s">
        <v>20047</v>
      </c>
      <c r="B4537" s="85" t="s">
        <v>20045</v>
      </c>
      <c r="C4537" s="87" t="s">
        <v>149</v>
      </c>
      <c r="D4537" s="84" t="s">
        <v>19779</v>
      </c>
      <c r="E4537" s="86">
        <v>2360</v>
      </c>
      <c r="F4537" s="85" t="s">
        <v>20046</v>
      </c>
    </row>
    <row r="4538" spans="1:6" ht="38.25" x14ac:dyDescent="0.2">
      <c r="A4538" s="86" t="s">
        <v>20049</v>
      </c>
      <c r="B4538" s="85" t="s">
        <v>20048</v>
      </c>
      <c r="C4538" s="87" t="s">
        <v>149</v>
      </c>
      <c r="D4538" s="84" t="s">
        <v>19779</v>
      </c>
      <c r="E4538" s="86">
        <v>2360</v>
      </c>
      <c r="F4538" s="85" t="s">
        <v>14527</v>
      </c>
    </row>
    <row r="4539" spans="1:6" ht="63.75" x14ac:dyDescent="0.2">
      <c r="A4539" s="86" t="s">
        <v>20051</v>
      </c>
      <c r="B4539" s="85" t="s">
        <v>20050</v>
      </c>
      <c r="C4539" s="87" t="s">
        <v>149</v>
      </c>
      <c r="D4539" s="84" t="s">
        <v>19779</v>
      </c>
      <c r="E4539" s="86">
        <v>1422</v>
      </c>
      <c r="F4539" s="85" t="s">
        <v>20041</v>
      </c>
    </row>
    <row r="4540" spans="1:6" ht="38.25" x14ac:dyDescent="0.2">
      <c r="A4540" s="86" t="s">
        <v>20053</v>
      </c>
      <c r="B4540" s="85" t="s">
        <v>20052</v>
      </c>
      <c r="C4540" s="87" t="s">
        <v>149</v>
      </c>
      <c r="D4540" s="84" t="s">
        <v>19779</v>
      </c>
      <c r="E4540" s="86">
        <v>2370</v>
      </c>
      <c r="F4540" s="85" t="s">
        <v>14567</v>
      </c>
    </row>
    <row r="4541" spans="1:6" ht="51" x14ac:dyDescent="0.2">
      <c r="A4541" s="86" t="s">
        <v>20055</v>
      </c>
      <c r="B4541" s="85" t="s">
        <v>20054</v>
      </c>
      <c r="C4541" s="87" t="s">
        <v>149</v>
      </c>
      <c r="D4541" s="84" t="s">
        <v>19779</v>
      </c>
      <c r="E4541" s="86">
        <v>3540</v>
      </c>
      <c r="F4541" s="85" t="s">
        <v>20046</v>
      </c>
    </row>
    <row r="4542" spans="1:6" ht="38.25" x14ac:dyDescent="0.2">
      <c r="A4542" s="86" t="s">
        <v>20057</v>
      </c>
      <c r="B4542" s="85" t="s">
        <v>20056</v>
      </c>
      <c r="C4542" s="87" t="s">
        <v>149</v>
      </c>
      <c r="D4542" s="84" t="s">
        <v>19779</v>
      </c>
      <c r="E4542" s="86">
        <v>3540</v>
      </c>
      <c r="F4542" s="85" t="s">
        <v>14527</v>
      </c>
    </row>
    <row r="4543" spans="1:6" ht="51" x14ac:dyDescent="0.2">
      <c r="A4543" s="86" t="s">
        <v>20059</v>
      </c>
      <c r="B4543" s="85" t="s">
        <v>20058</v>
      </c>
      <c r="C4543" s="87" t="s">
        <v>149</v>
      </c>
      <c r="D4543" s="84" t="s">
        <v>19779</v>
      </c>
      <c r="E4543" s="86">
        <v>1500</v>
      </c>
      <c r="F4543" s="85" t="s">
        <v>19876</v>
      </c>
    </row>
    <row r="4544" spans="1:6" ht="38.25" x14ac:dyDescent="0.2">
      <c r="A4544" s="86" t="s">
        <v>20061</v>
      </c>
      <c r="B4544" s="85" t="s">
        <v>20060</v>
      </c>
      <c r="C4544" s="87" t="s">
        <v>151</v>
      </c>
      <c r="D4544" s="84" t="s">
        <v>19779</v>
      </c>
      <c r="E4544" s="86">
        <v>315</v>
      </c>
      <c r="F4544" s="85" t="s">
        <v>14567</v>
      </c>
    </row>
    <row r="4545" spans="1:6" ht="38.25" x14ac:dyDescent="0.2">
      <c r="A4545" s="86" t="s">
        <v>20063</v>
      </c>
      <c r="B4545" s="85" t="s">
        <v>20062</v>
      </c>
      <c r="C4545" s="87" t="s">
        <v>151</v>
      </c>
      <c r="D4545" s="84" t="s">
        <v>19779</v>
      </c>
      <c r="E4545" s="86">
        <v>831.6</v>
      </c>
      <c r="F4545" s="85" t="s">
        <v>14567</v>
      </c>
    </row>
    <row r="4546" spans="1:6" ht="38.25" x14ac:dyDescent="0.2">
      <c r="A4546" s="86" t="s">
        <v>20065</v>
      </c>
      <c r="B4546" s="85" t="s">
        <v>20064</v>
      </c>
      <c r="C4546" s="87" t="s">
        <v>151</v>
      </c>
      <c r="D4546" s="84" t="s">
        <v>19779</v>
      </c>
      <c r="E4546" s="86">
        <v>625</v>
      </c>
      <c r="F4546" s="85" t="s">
        <v>14527</v>
      </c>
    </row>
    <row r="4547" spans="1:6" ht="38.25" x14ac:dyDescent="0.2">
      <c r="A4547" s="86" t="s">
        <v>20067</v>
      </c>
      <c r="B4547" s="85" t="s">
        <v>20066</v>
      </c>
      <c r="C4547" s="87" t="s">
        <v>151</v>
      </c>
      <c r="D4547" s="84" t="s">
        <v>19779</v>
      </c>
      <c r="E4547" s="86">
        <v>1650</v>
      </c>
      <c r="F4547" s="85" t="s">
        <v>14527</v>
      </c>
    </row>
    <row r="4548" spans="1:6" ht="25.5" x14ac:dyDescent="0.2">
      <c r="A4548" s="86" t="s">
        <v>20069</v>
      </c>
      <c r="B4548" s="85" t="s">
        <v>20068</v>
      </c>
      <c r="C4548" s="87" t="s">
        <v>149</v>
      </c>
      <c r="D4548" s="84" t="s">
        <v>19779</v>
      </c>
      <c r="E4548" s="86">
        <v>2500</v>
      </c>
      <c r="F4548" s="85" t="s">
        <v>19821</v>
      </c>
    </row>
    <row r="4549" spans="1:6" ht="38.25" x14ac:dyDescent="0.2">
      <c r="A4549" s="86" t="s">
        <v>20071</v>
      </c>
      <c r="B4549" s="85" t="s">
        <v>20070</v>
      </c>
      <c r="C4549" s="87" t="s">
        <v>151</v>
      </c>
      <c r="D4549" s="84" t="s">
        <v>19779</v>
      </c>
      <c r="E4549" s="86">
        <v>525</v>
      </c>
      <c r="F4549" s="85" t="s">
        <v>14567</v>
      </c>
    </row>
    <row r="4550" spans="1:6" ht="38.25" x14ac:dyDescent="0.2">
      <c r="A4550" s="86" t="s">
        <v>20073</v>
      </c>
      <c r="B4550" s="85" t="s">
        <v>20072</v>
      </c>
      <c r="C4550" s="87" t="s">
        <v>151</v>
      </c>
      <c r="D4550" s="84" t="s">
        <v>19779</v>
      </c>
      <c r="E4550" s="86">
        <v>1386</v>
      </c>
      <c r="F4550" s="85" t="s">
        <v>14567</v>
      </c>
    </row>
    <row r="4551" spans="1:6" ht="38.25" x14ac:dyDescent="0.2">
      <c r="A4551" s="86" t="s">
        <v>20075</v>
      </c>
      <c r="B4551" s="85" t="s">
        <v>20074</v>
      </c>
      <c r="C4551" s="87" t="s">
        <v>151</v>
      </c>
      <c r="D4551" s="84" t="s">
        <v>19779</v>
      </c>
      <c r="E4551" s="86">
        <v>625</v>
      </c>
      <c r="F4551" s="85" t="s">
        <v>14527</v>
      </c>
    </row>
    <row r="4552" spans="1:6" ht="38.25" x14ac:dyDescent="0.2">
      <c r="A4552" s="86" t="s">
        <v>20077</v>
      </c>
      <c r="B4552" s="85" t="s">
        <v>20076</v>
      </c>
      <c r="C4552" s="87" t="s">
        <v>151</v>
      </c>
      <c r="D4552" s="84" t="s">
        <v>19779</v>
      </c>
      <c r="E4552" s="86">
        <v>1650</v>
      </c>
      <c r="F4552" s="85" t="s">
        <v>14527</v>
      </c>
    </row>
    <row r="4553" spans="1:6" ht="63.75" x14ac:dyDescent="0.2">
      <c r="A4553" s="86" t="s">
        <v>20079</v>
      </c>
      <c r="B4553" s="85" t="s">
        <v>20078</v>
      </c>
      <c r="C4553" s="87" t="s">
        <v>149</v>
      </c>
      <c r="D4553" s="84" t="s">
        <v>19779</v>
      </c>
      <c r="E4553" s="86">
        <v>474</v>
      </c>
      <c r="F4553" s="85" t="s">
        <v>20041</v>
      </c>
    </row>
    <row r="4554" spans="1:6" ht="38.25" x14ac:dyDescent="0.2">
      <c r="A4554" s="86" t="s">
        <v>20081</v>
      </c>
      <c r="B4554" s="85" t="s">
        <v>20080</v>
      </c>
      <c r="C4554" s="87" t="s">
        <v>149</v>
      </c>
      <c r="D4554" s="84" t="s">
        <v>19779</v>
      </c>
      <c r="E4554" s="86">
        <v>790</v>
      </c>
      <c r="F4554" s="85" t="s">
        <v>14567</v>
      </c>
    </row>
    <row r="4555" spans="1:6" ht="51" x14ac:dyDescent="0.2">
      <c r="A4555" s="86" t="s">
        <v>20083</v>
      </c>
      <c r="B4555" s="85" t="s">
        <v>20082</v>
      </c>
      <c r="C4555" s="87" t="s">
        <v>149</v>
      </c>
      <c r="D4555" s="84" t="s">
        <v>19779</v>
      </c>
      <c r="E4555" s="86">
        <v>1180</v>
      </c>
      <c r="F4555" s="85" t="s">
        <v>20046</v>
      </c>
    </row>
    <row r="4556" spans="1:6" ht="38.25" x14ac:dyDescent="0.2">
      <c r="A4556" s="86" t="s">
        <v>20085</v>
      </c>
      <c r="B4556" s="85" t="s">
        <v>20084</v>
      </c>
      <c r="C4556" s="87" t="s">
        <v>149</v>
      </c>
      <c r="D4556" s="84" t="s">
        <v>19779</v>
      </c>
      <c r="E4556" s="86">
        <v>1180</v>
      </c>
      <c r="F4556" s="85" t="s">
        <v>14527</v>
      </c>
    </row>
    <row r="4557" spans="1:6" ht="63.75" x14ac:dyDescent="0.2">
      <c r="A4557" s="86" t="s">
        <v>20087</v>
      </c>
      <c r="B4557" s="85" t="s">
        <v>20086</v>
      </c>
      <c r="C4557" s="87" t="s">
        <v>149</v>
      </c>
      <c r="D4557" s="84" t="s">
        <v>19779</v>
      </c>
      <c r="E4557" s="86">
        <v>636</v>
      </c>
      <c r="F4557" s="85" t="s">
        <v>20041</v>
      </c>
    </row>
    <row r="4558" spans="1:6" ht="38.25" x14ac:dyDescent="0.2">
      <c r="A4558" s="86" t="s">
        <v>20089</v>
      </c>
      <c r="B4558" s="85" t="s">
        <v>20088</v>
      </c>
      <c r="C4558" s="87" t="s">
        <v>149</v>
      </c>
      <c r="D4558" s="84" t="s">
        <v>19779</v>
      </c>
      <c r="E4558" s="86">
        <v>1060</v>
      </c>
      <c r="F4558" s="85" t="s">
        <v>14567</v>
      </c>
    </row>
    <row r="4559" spans="1:6" ht="51" x14ac:dyDescent="0.2">
      <c r="A4559" s="86" t="s">
        <v>20091</v>
      </c>
      <c r="B4559" s="85" t="s">
        <v>20090</v>
      </c>
      <c r="C4559" s="87" t="s">
        <v>149</v>
      </c>
      <c r="D4559" s="84" t="s">
        <v>19779</v>
      </c>
      <c r="E4559" s="86">
        <v>1580</v>
      </c>
      <c r="F4559" s="85" t="s">
        <v>20046</v>
      </c>
    </row>
    <row r="4560" spans="1:6" ht="38.25" x14ac:dyDescent="0.2">
      <c r="A4560" s="86" t="s">
        <v>20093</v>
      </c>
      <c r="B4560" s="85" t="s">
        <v>20092</v>
      </c>
      <c r="C4560" s="87" t="s">
        <v>149</v>
      </c>
      <c r="D4560" s="84" t="s">
        <v>19779</v>
      </c>
      <c r="E4560" s="86">
        <v>1580</v>
      </c>
      <c r="F4560" s="85" t="s">
        <v>14527</v>
      </c>
    </row>
    <row r="4561" spans="1:6" ht="63.75" x14ac:dyDescent="0.2">
      <c r="A4561" s="86" t="s">
        <v>20095</v>
      </c>
      <c r="B4561" s="85" t="s">
        <v>20094</v>
      </c>
      <c r="C4561" s="87" t="s">
        <v>149</v>
      </c>
      <c r="D4561" s="84" t="s">
        <v>19779</v>
      </c>
      <c r="E4561" s="86">
        <v>954</v>
      </c>
      <c r="F4561" s="85" t="s">
        <v>20041</v>
      </c>
    </row>
    <row r="4562" spans="1:6" ht="38.25" x14ac:dyDescent="0.2">
      <c r="A4562" s="86" t="s">
        <v>20097</v>
      </c>
      <c r="B4562" s="85" t="s">
        <v>20096</v>
      </c>
      <c r="C4562" s="87" t="s">
        <v>149</v>
      </c>
      <c r="D4562" s="84" t="s">
        <v>19779</v>
      </c>
      <c r="E4562" s="86">
        <v>1590</v>
      </c>
      <c r="F4562" s="85" t="s">
        <v>14567</v>
      </c>
    </row>
    <row r="4563" spans="1:6" ht="51" x14ac:dyDescent="0.2">
      <c r="A4563" s="86" t="s">
        <v>20099</v>
      </c>
      <c r="B4563" s="85" t="s">
        <v>20098</v>
      </c>
      <c r="C4563" s="87" t="s">
        <v>149</v>
      </c>
      <c r="D4563" s="84" t="s">
        <v>19779</v>
      </c>
      <c r="E4563" s="86">
        <v>2370</v>
      </c>
      <c r="F4563" s="85" t="s">
        <v>20046</v>
      </c>
    </row>
    <row r="4564" spans="1:6" ht="38.25" x14ac:dyDescent="0.2">
      <c r="A4564" s="86" t="s">
        <v>20101</v>
      </c>
      <c r="B4564" s="85" t="s">
        <v>20100</v>
      </c>
      <c r="C4564" s="87" t="s">
        <v>149</v>
      </c>
      <c r="D4564" s="84" t="s">
        <v>19779</v>
      </c>
      <c r="E4564" s="86">
        <v>2370</v>
      </c>
      <c r="F4564" s="85" t="s">
        <v>14527</v>
      </c>
    </row>
    <row r="4565" spans="1:6" ht="51" x14ac:dyDescent="0.2">
      <c r="A4565" s="86" t="s">
        <v>20103</v>
      </c>
      <c r="B4565" s="85" t="s">
        <v>20102</v>
      </c>
      <c r="C4565" s="87" t="s">
        <v>149</v>
      </c>
      <c r="D4565" s="84" t="s">
        <v>19779</v>
      </c>
      <c r="E4565" s="86">
        <v>1200</v>
      </c>
      <c r="F4565" s="85" t="s">
        <v>19876</v>
      </c>
    </row>
    <row r="4566" spans="1:6" ht="38.25" x14ac:dyDescent="0.2">
      <c r="A4566" s="86" t="s">
        <v>20105</v>
      </c>
      <c r="B4566" s="85" t="s">
        <v>20104</v>
      </c>
      <c r="C4566" s="87" t="s">
        <v>151</v>
      </c>
      <c r="D4566" s="84" t="s">
        <v>19779</v>
      </c>
      <c r="E4566" s="86">
        <v>252</v>
      </c>
      <c r="F4566" s="85" t="s">
        <v>14567</v>
      </c>
    </row>
    <row r="4567" spans="1:6" ht="38.25" x14ac:dyDescent="0.2">
      <c r="A4567" s="86" t="s">
        <v>20107</v>
      </c>
      <c r="B4567" s="85" t="s">
        <v>20106</v>
      </c>
      <c r="C4567" s="87" t="s">
        <v>151</v>
      </c>
      <c r="D4567" s="84" t="s">
        <v>19779</v>
      </c>
      <c r="E4567" s="86">
        <v>665.28</v>
      </c>
      <c r="F4567" s="85" t="s">
        <v>14567</v>
      </c>
    </row>
    <row r="4568" spans="1:6" ht="38.25" x14ac:dyDescent="0.2">
      <c r="A4568" s="86" t="s">
        <v>20109</v>
      </c>
      <c r="B4568" s="85" t="s">
        <v>20108</v>
      </c>
      <c r="C4568" s="87" t="s">
        <v>151</v>
      </c>
      <c r="D4568" s="84" t="s">
        <v>19779</v>
      </c>
      <c r="E4568" s="86">
        <v>500</v>
      </c>
      <c r="F4568" s="85" t="s">
        <v>14527</v>
      </c>
    </row>
    <row r="4569" spans="1:6" ht="38.25" x14ac:dyDescent="0.2">
      <c r="A4569" s="86" t="s">
        <v>20111</v>
      </c>
      <c r="B4569" s="85" t="s">
        <v>20110</v>
      </c>
      <c r="C4569" s="87" t="s">
        <v>151</v>
      </c>
      <c r="D4569" s="84" t="s">
        <v>19779</v>
      </c>
      <c r="E4569" s="86">
        <v>1320</v>
      </c>
      <c r="F4569" s="85" t="s">
        <v>14527</v>
      </c>
    </row>
    <row r="4570" spans="1:6" ht="25.5" x14ac:dyDescent="0.2">
      <c r="A4570" s="86" t="s">
        <v>20113</v>
      </c>
      <c r="B4570" s="85" t="s">
        <v>20112</v>
      </c>
      <c r="C4570" s="87" t="s">
        <v>149</v>
      </c>
      <c r="D4570" s="84" t="s">
        <v>19779</v>
      </c>
      <c r="E4570" s="86">
        <v>2000</v>
      </c>
      <c r="F4570" s="85" t="s">
        <v>19821</v>
      </c>
    </row>
    <row r="4571" spans="1:6" ht="38.25" x14ac:dyDescent="0.2">
      <c r="A4571" s="86" t="s">
        <v>20115</v>
      </c>
      <c r="B4571" s="85" t="s">
        <v>20114</v>
      </c>
      <c r="C4571" s="87" t="s">
        <v>151</v>
      </c>
      <c r="D4571" s="84" t="s">
        <v>19779</v>
      </c>
      <c r="E4571" s="86">
        <v>420</v>
      </c>
      <c r="F4571" s="85" t="s">
        <v>14567</v>
      </c>
    </row>
    <row r="4572" spans="1:6" ht="38.25" x14ac:dyDescent="0.2">
      <c r="A4572" s="86" t="s">
        <v>20117</v>
      </c>
      <c r="B4572" s="85" t="s">
        <v>20116</v>
      </c>
      <c r="C4572" s="87" t="s">
        <v>151</v>
      </c>
      <c r="D4572" s="84" t="s">
        <v>19779</v>
      </c>
      <c r="E4572" s="86">
        <v>1108.8</v>
      </c>
      <c r="F4572" s="85" t="s">
        <v>14567</v>
      </c>
    </row>
    <row r="4573" spans="1:6" ht="38.25" x14ac:dyDescent="0.2">
      <c r="A4573" s="86" t="s">
        <v>20119</v>
      </c>
      <c r="B4573" s="85" t="s">
        <v>20118</v>
      </c>
      <c r="C4573" s="87" t="s">
        <v>151</v>
      </c>
      <c r="D4573" s="84" t="s">
        <v>19779</v>
      </c>
      <c r="E4573" s="86">
        <v>500</v>
      </c>
      <c r="F4573" s="85" t="s">
        <v>14527</v>
      </c>
    </row>
    <row r="4574" spans="1:6" ht="38.25" x14ac:dyDescent="0.2">
      <c r="A4574" s="86" t="s">
        <v>20121</v>
      </c>
      <c r="B4574" s="85" t="s">
        <v>20120</v>
      </c>
      <c r="C4574" s="87" t="s">
        <v>151</v>
      </c>
      <c r="D4574" s="84" t="s">
        <v>19779</v>
      </c>
      <c r="E4574" s="86">
        <v>1320</v>
      </c>
      <c r="F4574" s="85" t="s">
        <v>14527</v>
      </c>
    </row>
    <row r="4575" spans="1:6" ht="63.75" x14ac:dyDescent="0.2">
      <c r="A4575" s="86" t="s">
        <v>20123</v>
      </c>
      <c r="B4575" s="85" t="s">
        <v>20122</v>
      </c>
      <c r="C4575" s="87" t="s">
        <v>149</v>
      </c>
      <c r="D4575" s="84" t="s">
        <v>19779</v>
      </c>
      <c r="E4575" s="86">
        <v>318</v>
      </c>
      <c r="F4575" s="85" t="s">
        <v>20041</v>
      </c>
    </row>
    <row r="4576" spans="1:6" ht="38.25" x14ac:dyDescent="0.2">
      <c r="A4576" s="86" t="s">
        <v>20125</v>
      </c>
      <c r="B4576" s="85" t="s">
        <v>20124</v>
      </c>
      <c r="C4576" s="87" t="s">
        <v>149</v>
      </c>
      <c r="D4576" s="84" t="s">
        <v>19779</v>
      </c>
      <c r="E4576" s="86">
        <v>530</v>
      </c>
      <c r="F4576" s="85" t="s">
        <v>14567</v>
      </c>
    </row>
    <row r="4577" spans="1:6" ht="51" x14ac:dyDescent="0.2">
      <c r="A4577" s="86" t="s">
        <v>20127</v>
      </c>
      <c r="B4577" s="85" t="s">
        <v>20126</v>
      </c>
      <c r="C4577" s="87" t="s">
        <v>149</v>
      </c>
      <c r="D4577" s="84" t="s">
        <v>19779</v>
      </c>
      <c r="E4577" s="86">
        <v>790</v>
      </c>
      <c r="F4577" s="85" t="s">
        <v>20046</v>
      </c>
    </row>
    <row r="4578" spans="1:6" ht="38.25" x14ac:dyDescent="0.2">
      <c r="A4578" s="86" t="s">
        <v>20129</v>
      </c>
      <c r="B4578" s="85" t="s">
        <v>20128</v>
      </c>
      <c r="C4578" s="87" t="s">
        <v>149</v>
      </c>
      <c r="D4578" s="84" t="s">
        <v>19779</v>
      </c>
      <c r="E4578" s="86">
        <v>790</v>
      </c>
      <c r="F4578" s="85" t="s">
        <v>14527</v>
      </c>
    </row>
    <row r="4579" spans="1:6" ht="76.5" x14ac:dyDescent="0.2">
      <c r="A4579" s="86" t="s">
        <v>20132</v>
      </c>
      <c r="B4579" s="85" t="s">
        <v>20130</v>
      </c>
      <c r="C4579" s="87" t="s">
        <v>149</v>
      </c>
      <c r="D4579" s="84" t="s">
        <v>19779</v>
      </c>
      <c r="E4579" s="86">
        <v>300</v>
      </c>
      <c r="F4579" s="85" t="s">
        <v>20131</v>
      </c>
    </row>
    <row r="4580" spans="1:6" ht="51" x14ac:dyDescent="0.2">
      <c r="A4580" s="86" t="s">
        <v>20135</v>
      </c>
      <c r="B4580" s="85" t="s">
        <v>20133</v>
      </c>
      <c r="C4580" s="87" t="s">
        <v>149</v>
      </c>
      <c r="D4580" s="84" t="s">
        <v>19779</v>
      </c>
      <c r="E4580" s="86">
        <v>500</v>
      </c>
      <c r="F4580" s="85" t="s">
        <v>20134</v>
      </c>
    </row>
    <row r="4581" spans="1:6" ht="63.75" x14ac:dyDescent="0.2">
      <c r="A4581" s="86" t="s">
        <v>20138</v>
      </c>
      <c r="B4581" s="85" t="s">
        <v>20136</v>
      </c>
      <c r="C4581" s="87" t="s">
        <v>149</v>
      </c>
      <c r="D4581" s="84" t="s">
        <v>19779</v>
      </c>
      <c r="E4581" s="86">
        <v>450</v>
      </c>
      <c r="F4581" s="85" t="s">
        <v>20137</v>
      </c>
    </row>
    <row r="4582" spans="1:6" ht="38.25" x14ac:dyDescent="0.2">
      <c r="A4582" s="86" t="s">
        <v>20141</v>
      </c>
      <c r="B4582" s="85" t="s">
        <v>20139</v>
      </c>
      <c r="C4582" s="87" t="s">
        <v>149</v>
      </c>
      <c r="D4582" s="84" t="s">
        <v>19779</v>
      </c>
      <c r="E4582" s="86">
        <v>750</v>
      </c>
      <c r="F4582" s="85" t="s">
        <v>20140</v>
      </c>
    </row>
    <row r="4583" spans="1:6" ht="38.25" x14ac:dyDescent="0.2">
      <c r="A4583" s="86" t="s">
        <v>20143</v>
      </c>
      <c r="B4583" s="85" t="s">
        <v>20142</v>
      </c>
      <c r="C4583" s="87" t="s">
        <v>151</v>
      </c>
      <c r="D4583" s="84" t="s">
        <v>19779</v>
      </c>
      <c r="E4583" s="86">
        <v>189</v>
      </c>
      <c r="F4583" s="85" t="s">
        <v>14567</v>
      </c>
    </row>
    <row r="4584" spans="1:6" ht="38.25" x14ac:dyDescent="0.2">
      <c r="A4584" s="86" t="s">
        <v>20145</v>
      </c>
      <c r="B4584" s="85" t="s">
        <v>20144</v>
      </c>
      <c r="C4584" s="87" t="s">
        <v>151</v>
      </c>
      <c r="D4584" s="84" t="s">
        <v>19779</v>
      </c>
      <c r="E4584" s="86">
        <v>375</v>
      </c>
      <c r="F4584" s="85" t="s">
        <v>14527</v>
      </c>
    </row>
    <row r="4585" spans="1:6" ht="25.5" x14ac:dyDescent="0.2">
      <c r="A4585" s="86" t="s">
        <v>20147</v>
      </c>
      <c r="B4585" s="85" t="s">
        <v>20146</v>
      </c>
      <c r="C4585" s="87" t="s">
        <v>151</v>
      </c>
      <c r="D4585" s="84" t="s">
        <v>19779</v>
      </c>
      <c r="E4585" s="86">
        <v>315</v>
      </c>
      <c r="F4585" s="85" t="s">
        <v>14567</v>
      </c>
    </row>
    <row r="4586" spans="1:6" ht="25.5" x14ac:dyDescent="0.2">
      <c r="A4586" s="86" t="s">
        <v>20149</v>
      </c>
      <c r="B4586" s="85" t="s">
        <v>20148</v>
      </c>
      <c r="C4586" s="87" t="s">
        <v>151</v>
      </c>
      <c r="D4586" s="84" t="s">
        <v>19779</v>
      </c>
      <c r="E4586" s="86">
        <v>375</v>
      </c>
      <c r="F4586" s="85" t="s">
        <v>14527</v>
      </c>
    </row>
    <row r="4587" spans="1:6" ht="38.25" x14ac:dyDescent="0.2">
      <c r="A4587" s="86" t="s">
        <v>20151</v>
      </c>
      <c r="B4587" s="85" t="s">
        <v>20150</v>
      </c>
      <c r="C4587" s="87" t="s">
        <v>151</v>
      </c>
      <c r="D4587" s="84" t="s">
        <v>19779</v>
      </c>
      <c r="E4587" s="86">
        <v>252</v>
      </c>
      <c r="F4587" s="85" t="s">
        <v>14567</v>
      </c>
    </row>
    <row r="4588" spans="1:6" ht="38.25" x14ac:dyDescent="0.2">
      <c r="A4588" s="86" t="s">
        <v>20153</v>
      </c>
      <c r="B4588" s="85" t="s">
        <v>20152</v>
      </c>
      <c r="C4588" s="87" t="s">
        <v>151</v>
      </c>
      <c r="D4588" s="84" t="s">
        <v>19779</v>
      </c>
      <c r="E4588" s="86">
        <v>500</v>
      </c>
      <c r="F4588" s="85" t="s">
        <v>14527</v>
      </c>
    </row>
    <row r="4589" spans="1:6" ht="63.75" x14ac:dyDescent="0.2">
      <c r="A4589" s="86" t="s">
        <v>20156</v>
      </c>
      <c r="B4589" s="85" t="s">
        <v>20154</v>
      </c>
      <c r="C4589" s="87" t="s">
        <v>151</v>
      </c>
      <c r="D4589" s="84" t="s">
        <v>19779</v>
      </c>
      <c r="E4589" s="86">
        <v>420</v>
      </c>
      <c r="F4589" s="85" t="s">
        <v>20155</v>
      </c>
    </row>
    <row r="4590" spans="1:6" ht="51" x14ac:dyDescent="0.2">
      <c r="A4590" s="86" t="s">
        <v>20159</v>
      </c>
      <c r="B4590" s="85" t="s">
        <v>20157</v>
      </c>
      <c r="C4590" s="87" t="s">
        <v>151</v>
      </c>
      <c r="D4590" s="84" t="s">
        <v>19779</v>
      </c>
      <c r="E4590" s="86">
        <v>500</v>
      </c>
      <c r="F4590" s="85" t="s">
        <v>20158</v>
      </c>
    </row>
    <row r="4591" spans="1:6" ht="25.5" x14ac:dyDescent="0.2">
      <c r="A4591" s="86" t="s">
        <v>20162</v>
      </c>
      <c r="B4591" s="85" t="s">
        <v>20160</v>
      </c>
      <c r="C4591" s="87" t="s">
        <v>151</v>
      </c>
      <c r="D4591" s="84" t="s">
        <v>15574</v>
      </c>
      <c r="E4591" s="86">
        <v>60000</v>
      </c>
      <c r="F4591" s="85" t="s">
        <v>20161</v>
      </c>
    </row>
    <row r="4592" spans="1:6" ht="25.5" x14ac:dyDescent="0.2">
      <c r="A4592" s="86" t="s">
        <v>20164</v>
      </c>
      <c r="B4592" s="85" t="s">
        <v>20163</v>
      </c>
      <c r="C4592" s="87" t="s">
        <v>151</v>
      </c>
      <c r="D4592" s="84" t="s">
        <v>15574</v>
      </c>
      <c r="E4592" s="86">
        <v>80000</v>
      </c>
      <c r="F4592" s="85" t="s">
        <v>20161</v>
      </c>
    </row>
    <row r="4593" spans="1:6" ht="25.5" x14ac:dyDescent="0.2">
      <c r="A4593" s="86" t="s">
        <v>20166</v>
      </c>
      <c r="B4593" s="85" t="s">
        <v>20165</v>
      </c>
      <c r="C4593" s="87" t="s">
        <v>151</v>
      </c>
      <c r="D4593" s="84" t="s">
        <v>15574</v>
      </c>
      <c r="E4593" s="86">
        <v>125000</v>
      </c>
      <c r="F4593" s="85" t="s">
        <v>20161</v>
      </c>
    </row>
    <row r="4594" spans="1:6" ht="25.5" x14ac:dyDescent="0.2">
      <c r="A4594" s="86" t="s">
        <v>20162</v>
      </c>
      <c r="B4594" s="85" t="s">
        <v>20160</v>
      </c>
      <c r="C4594" s="87" t="s">
        <v>151</v>
      </c>
      <c r="D4594" s="84" t="s">
        <v>15574</v>
      </c>
      <c r="E4594" s="86">
        <v>60000</v>
      </c>
      <c r="F4594" s="85" t="s">
        <v>20161</v>
      </c>
    </row>
    <row r="4595" spans="1:6" ht="25.5" x14ac:dyDescent="0.2">
      <c r="A4595" s="86" t="s">
        <v>20164</v>
      </c>
      <c r="B4595" s="85" t="s">
        <v>20163</v>
      </c>
      <c r="C4595" s="87" t="s">
        <v>151</v>
      </c>
      <c r="D4595" s="84" t="s">
        <v>15574</v>
      </c>
      <c r="E4595" s="86">
        <v>80000</v>
      </c>
      <c r="F4595" s="85" t="s">
        <v>20161</v>
      </c>
    </row>
    <row r="4596" spans="1:6" ht="25.5" x14ac:dyDescent="0.2">
      <c r="A4596" s="86" t="s">
        <v>20166</v>
      </c>
      <c r="B4596" s="85" t="s">
        <v>20165</v>
      </c>
      <c r="C4596" s="87" t="s">
        <v>151</v>
      </c>
      <c r="D4596" s="84" t="s">
        <v>15574</v>
      </c>
      <c r="E4596" s="86">
        <v>125000</v>
      </c>
      <c r="F4596" s="85" t="s">
        <v>20161</v>
      </c>
    </row>
    <row r="4597" spans="1:6" ht="63.75" x14ac:dyDescent="0.2">
      <c r="A4597" s="86" t="s">
        <v>20168</v>
      </c>
      <c r="B4597" s="85" t="s">
        <v>20167</v>
      </c>
      <c r="C4597" s="87" t="s">
        <v>151</v>
      </c>
      <c r="D4597" s="84" t="s">
        <v>15574</v>
      </c>
      <c r="E4597" s="86">
        <v>2268</v>
      </c>
      <c r="F4597" s="85" t="s">
        <v>14825</v>
      </c>
    </row>
    <row r="4598" spans="1:6" ht="51" x14ac:dyDescent="0.2">
      <c r="A4598" s="86" t="s">
        <v>20170</v>
      </c>
      <c r="B4598" s="85" t="s">
        <v>20169</v>
      </c>
      <c r="C4598" s="87" t="s">
        <v>151</v>
      </c>
      <c r="D4598" s="84" t="s">
        <v>15574</v>
      </c>
      <c r="E4598" s="86">
        <v>4500</v>
      </c>
      <c r="F4598" s="85" t="s">
        <v>14830</v>
      </c>
    </row>
    <row r="4599" spans="1:6" ht="25.5" x14ac:dyDescent="0.2">
      <c r="A4599" s="86" t="s">
        <v>20172</v>
      </c>
      <c r="B4599" s="85" t="s">
        <v>20171</v>
      </c>
      <c r="C4599" s="87" t="s">
        <v>151</v>
      </c>
      <c r="D4599" s="84" t="s">
        <v>15574</v>
      </c>
      <c r="E4599" s="86">
        <v>3780</v>
      </c>
      <c r="F4599" s="85" t="s">
        <v>14567</v>
      </c>
    </row>
    <row r="4600" spans="1:6" ht="25.5" x14ac:dyDescent="0.2">
      <c r="A4600" s="86" t="s">
        <v>20174</v>
      </c>
      <c r="B4600" s="85" t="s">
        <v>20173</v>
      </c>
      <c r="C4600" s="87" t="s">
        <v>151</v>
      </c>
      <c r="D4600" s="84" t="s">
        <v>15574</v>
      </c>
      <c r="E4600" s="86">
        <v>4500</v>
      </c>
      <c r="F4600" s="85" t="s">
        <v>14527</v>
      </c>
    </row>
    <row r="4601" spans="1:6" ht="63.75" x14ac:dyDescent="0.2">
      <c r="A4601" s="86" t="s">
        <v>20176</v>
      </c>
      <c r="B4601" s="85" t="s">
        <v>20175</v>
      </c>
      <c r="C4601" s="87" t="s">
        <v>151</v>
      </c>
      <c r="D4601" s="84" t="s">
        <v>15574</v>
      </c>
      <c r="E4601" s="86">
        <v>378</v>
      </c>
      <c r="F4601" s="85" t="s">
        <v>14825</v>
      </c>
    </row>
    <row r="4602" spans="1:6" ht="51" x14ac:dyDescent="0.2">
      <c r="A4602" s="86" t="s">
        <v>20178</v>
      </c>
      <c r="B4602" s="85" t="s">
        <v>20177</v>
      </c>
      <c r="C4602" s="87" t="s">
        <v>151</v>
      </c>
      <c r="D4602" s="84" t="s">
        <v>15574</v>
      </c>
      <c r="E4602" s="86">
        <v>750</v>
      </c>
      <c r="F4602" s="85" t="s">
        <v>14830</v>
      </c>
    </row>
    <row r="4603" spans="1:6" ht="25.5" x14ac:dyDescent="0.2">
      <c r="A4603" s="86" t="s">
        <v>20180</v>
      </c>
      <c r="B4603" s="85" t="s">
        <v>20179</v>
      </c>
      <c r="C4603" s="87" t="s">
        <v>151</v>
      </c>
      <c r="D4603" s="84" t="s">
        <v>15574</v>
      </c>
      <c r="E4603" s="86">
        <v>630</v>
      </c>
      <c r="F4603" s="85" t="s">
        <v>14567</v>
      </c>
    </row>
    <row r="4604" spans="1:6" ht="25.5" x14ac:dyDescent="0.2">
      <c r="A4604" s="86" t="s">
        <v>20182</v>
      </c>
      <c r="B4604" s="85" t="s">
        <v>20181</v>
      </c>
      <c r="C4604" s="87" t="s">
        <v>151</v>
      </c>
      <c r="D4604" s="84" t="s">
        <v>15574</v>
      </c>
      <c r="E4604" s="86">
        <v>750</v>
      </c>
      <c r="F4604" s="85" t="s">
        <v>14527</v>
      </c>
    </row>
    <row r="4605" spans="1:6" ht="63.75" x14ac:dyDescent="0.2">
      <c r="A4605" s="86" t="s">
        <v>20184</v>
      </c>
      <c r="B4605" s="85" t="s">
        <v>20183</v>
      </c>
      <c r="C4605" s="87" t="s">
        <v>151</v>
      </c>
      <c r="D4605" s="84" t="s">
        <v>15574</v>
      </c>
      <c r="E4605" s="86">
        <v>756</v>
      </c>
      <c r="F4605" s="85" t="s">
        <v>14825</v>
      </c>
    </row>
    <row r="4606" spans="1:6" ht="51" x14ac:dyDescent="0.2">
      <c r="A4606" s="86" t="s">
        <v>20186</v>
      </c>
      <c r="B4606" s="85" t="s">
        <v>20185</v>
      </c>
      <c r="C4606" s="87" t="s">
        <v>151</v>
      </c>
      <c r="D4606" s="84" t="s">
        <v>15574</v>
      </c>
      <c r="E4606" s="86">
        <v>1500</v>
      </c>
      <c r="F4606" s="85" t="s">
        <v>14830</v>
      </c>
    </row>
    <row r="4607" spans="1:6" ht="25.5" x14ac:dyDescent="0.2">
      <c r="A4607" s="86" t="s">
        <v>20188</v>
      </c>
      <c r="B4607" s="85" t="s">
        <v>20187</v>
      </c>
      <c r="C4607" s="87" t="s">
        <v>151</v>
      </c>
      <c r="D4607" s="84" t="s">
        <v>15574</v>
      </c>
      <c r="E4607" s="86">
        <v>1260</v>
      </c>
      <c r="F4607" s="85" t="s">
        <v>14567</v>
      </c>
    </row>
    <row r="4608" spans="1:6" ht="25.5" x14ac:dyDescent="0.2">
      <c r="A4608" s="86" t="s">
        <v>20190</v>
      </c>
      <c r="B4608" s="85" t="s">
        <v>20189</v>
      </c>
      <c r="C4608" s="87" t="s">
        <v>151</v>
      </c>
      <c r="D4608" s="84" t="s">
        <v>15574</v>
      </c>
      <c r="E4608" s="86">
        <v>1500</v>
      </c>
      <c r="F4608" s="85" t="s">
        <v>14527</v>
      </c>
    </row>
    <row r="4609" spans="1:6" ht="63.75" x14ac:dyDescent="0.2">
      <c r="A4609" s="86" t="s">
        <v>20192</v>
      </c>
      <c r="B4609" s="85" t="s">
        <v>20191</v>
      </c>
      <c r="C4609" s="87" t="s">
        <v>151</v>
      </c>
      <c r="D4609" s="84" t="s">
        <v>15574</v>
      </c>
      <c r="E4609" s="86">
        <v>1512</v>
      </c>
      <c r="F4609" s="85" t="s">
        <v>14825</v>
      </c>
    </row>
    <row r="4610" spans="1:6" ht="51" x14ac:dyDescent="0.2">
      <c r="A4610" s="86" t="s">
        <v>20194</v>
      </c>
      <c r="B4610" s="85" t="s">
        <v>20193</v>
      </c>
      <c r="C4610" s="87" t="s">
        <v>151</v>
      </c>
      <c r="D4610" s="84" t="s">
        <v>15574</v>
      </c>
      <c r="E4610" s="86">
        <v>3000</v>
      </c>
      <c r="F4610" s="85" t="s">
        <v>14830</v>
      </c>
    </row>
    <row r="4611" spans="1:6" ht="25.5" x14ac:dyDescent="0.2">
      <c r="A4611" s="86" t="s">
        <v>20196</v>
      </c>
      <c r="B4611" s="85" t="s">
        <v>20195</v>
      </c>
      <c r="C4611" s="87" t="s">
        <v>151</v>
      </c>
      <c r="D4611" s="84" t="s">
        <v>15574</v>
      </c>
      <c r="E4611" s="86">
        <v>2520</v>
      </c>
      <c r="F4611" s="85" t="s">
        <v>14567</v>
      </c>
    </row>
    <row r="4612" spans="1:6" ht="25.5" x14ac:dyDescent="0.2">
      <c r="A4612" s="86" t="s">
        <v>20198</v>
      </c>
      <c r="B4612" s="85" t="s">
        <v>20197</v>
      </c>
      <c r="C4612" s="87" t="s">
        <v>151</v>
      </c>
      <c r="D4612" s="84" t="s">
        <v>15574</v>
      </c>
      <c r="E4612" s="86">
        <v>3000</v>
      </c>
      <c r="F4612" s="85" t="s">
        <v>14527</v>
      </c>
    </row>
    <row r="4613" spans="1:6" ht="63.75" x14ac:dyDescent="0.2">
      <c r="A4613" s="86" t="s">
        <v>20200</v>
      </c>
      <c r="B4613" s="85" t="s">
        <v>20199</v>
      </c>
      <c r="C4613" s="87" t="s">
        <v>151</v>
      </c>
      <c r="D4613" s="84" t="s">
        <v>15574</v>
      </c>
      <c r="E4613" s="86">
        <v>756</v>
      </c>
      <c r="F4613" s="85" t="s">
        <v>14825</v>
      </c>
    </row>
    <row r="4614" spans="1:6" ht="51" x14ac:dyDescent="0.2">
      <c r="A4614" s="86" t="s">
        <v>20202</v>
      </c>
      <c r="B4614" s="85" t="s">
        <v>20201</v>
      </c>
      <c r="C4614" s="87" t="s">
        <v>151</v>
      </c>
      <c r="D4614" s="84" t="s">
        <v>15574</v>
      </c>
      <c r="E4614" s="86">
        <v>1500</v>
      </c>
      <c r="F4614" s="85" t="s">
        <v>14830</v>
      </c>
    </row>
    <row r="4615" spans="1:6" ht="25.5" x14ac:dyDescent="0.2">
      <c r="A4615" s="86" t="s">
        <v>20204</v>
      </c>
      <c r="B4615" s="85" t="s">
        <v>20203</v>
      </c>
      <c r="C4615" s="87" t="s">
        <v>151</v>
      </c>
      <c r="D4615" s="84" t="s">
        <v>15574</v>
      </c>
      <c r="E4615" s="86">
        <v>1260</v>
      </c>
      <c r="F4615" s="85" t="s">
        <v>14567</v>
      </c>
    </row>
    <row r="4616" spans="1:6" ht="25.5" x14ac:dyDescent="0.2">
      <c r="A4616" s="86" t="s">
        <v>20206</v>
      </c>
      <c r="B4616" s="85" t="s">
        <v>20205</v>
      </c>
      <c r="C4616" s="87" t="s">
        <v>151</v>
      </c>
      <c r="D4616" s="84" t="s">
        <v>15574</v>
      </c>
      <c r="E4616" s="86">
        <v>1500</v>
      </c>
      <c r="F4616" s="85" t="s">
        <v>14527</v>
      </c>
    </row>
    <row r="4617" spans="1:6" ht="63.75" x14ac:dyDescent="0.2">
      <c r="A4617" s="86" t="s">
        <v>20208</v>
      </c>
      <c r="B4617" s="85" t="s">
        <v>20207</v>
      </c>
      <c r="C4617" s="87" t="s">
        <v>151</v>
      </c>
      <c r="D4617" s="84" t="s">
        <v>15574</v>
      </c>
      <c r="E4617" s="86">
        <v>113</v>
      </c>
      <c r="F4617" s="85" t="s">
        <v>14825</v>
      </c>
    </row>
    <row r="4618" spans="1:6" ht="51" x14ac:dyDescent="0.2">
      <c r="A4618" s="86" t="s">
        <v>20210</v>
      </c>
      <c r="B4618" s="85" t="s">
        <v>20209</v>
      </c>
      <c r="C4618" s="87" t="s">
        <v>151</v>
      </c>
      <c r="D4618" s="84" t="s">
        <v>15574</v>
      </c>
      <c r="E4618" s="86">
        <v>225</v>
      </c>
      <c r="F4618" s="85" t="s">
        <v>14830</v>
      </c>
    </row>
    <row r="4619" spans="1:6" ht="25.5" x14ac:dyDescent="0.2">
      <c r="A4619" s="86" t="s">
        <v>20212</v>
      </c>
      <c r="B4619" s="85" t="s">
        <v>20211</v>
      </c>
      <c r="C4619" s="87" t="s">
        <v>151</v>
      </c>
      <c r="D4619" s="84" t="s">
        <v>15574</v>
      </c>
      <c r="E4619" s="86">
        <v>189</v>
      </c>
      <c r="F4619" s="85" t="s">
        <v>14567</v>
      </c>
    </row>
    <row r="4620" spans="1:6" ht="25.5" x14ac:dyDescent="0.2">
      <c r="A4620" s="86" t="s">
        <v>20214</v>
      </c>
      <c r="B4620" s="85" t="s">
        <v>20213</v>
      </c>
      <c r="C4620" s="87" t="s">
        <v>151</v>
      </c>
      <c r="D4620" s="84" t="s">
        <v>15574</v>
      </c>
      <c r="E4620" s="86">
        <v>225</v>
      </c>
      <c r="F4620" s="85" t="s">
        <v>14527</v>
      </c>
    </row>
    <row r="4621" spans="1:6" ht="63.75" x14ac:dyDescent="0.2">
      <c r="A4621" s="86" t="s">
        <v>20216</v>
      </c>
      <c r="B4621" s="85" t="s">
        <v>20215</v>
      </c>
      <c r="C4621" s="87" t="s">
        <v>151</v>
      </c>
      <c r="D4621" s="84" t="s">
        <v>15574</v>
      </c>
      <c r="E4621" s="86">
        <v>756</v>
      </c>
      <c r="F4621" s="85" t="s">
        <v>14825</v>
      </c>
    </row>
    <row r="4622" spans="1:6" ht="51" x14ac:dyDescent="0.2">
      <c r="A4622" s="86" t="s">
        <v>20218</v>
      </c>
      <c r="B4622" s="85" t="s">
        <v>20217</v>
      </c>
      <c r="C4622" s="87" t="s">
        <v>151</v>
      </c>
      <c r="D4622" s="84" t="s">
        <v>15574</v>
      </c>
      <c r="E4622" s="86">
        <v>1500</v>
      </c>
      <c r="F4622" s="85" t="s">
        <v>14830</v>
      </c>
    </row>
    <row r="4623" spans="1:6" ht="25.5" x14ac:dyDescent="0.2">
      <c r="A4623" s="86" t="s">
        <v>20220</v>
      </c>
      <c r="B4623" s="85" t="s">
        <v>20219</v>
      </c>
      <c r="C4623" s="87" t="s">
        <v>151</v>
      </c>
      <c r="D4623" s="84" t="s">
        <v>15574</v>
      </c>
      <c r="E4623" s="86">
        <v>1260</v>
      </c>
      <c r="F4623" s="85" t="s">
        <v>14567</v>
      </c>
    </row>
    <row r="4624" spans="1:6" ht="25.5" x14ac:dyDescent="0.2">
      <c r="A4624" s="86" t="s">
        <v>20222</v>
      </c>
      <c r="B4624" s="85" t="s">
        <v>20221</v>
      </c>
      <c r="C4624" s="87" t="s">
        <v>151</v>
      </c>
      <c r="D4624" s="84" t="s">
        <v>15574</v>
      </c>
      <c r="E4624" s="86">
        <v>1500</v>
      </c>
      <c r="F4624" s="85" t="s">
        <v>14527</v>
      </c>
    </row>
    <row r="4625" spans="1:6" ht="63.75" x14ac:dyDescent="0.2">
      <c r="A4625" s="86" t="s">
        <v>20224</v>
      </c>
      <c r="B4625" s="85" t="s">
        <v>20223</v>
      </c>
      <c r="C4625" s="87" t="s">
        <v>151</v>
      </c>
      <c r="D4625" s="84" t="s">
        <v>15574</v>
      </c>
      <c r="E4625" s="86">
        <v>756</v>
      </c>
      <c r="F4625" s="85" t="s">
        <v>14825</v>
      </c>
    </row>
    <row r="4626" spans="1:6" ht="51" x14ac:dyDescent="0.2">
      <c r="A4626" s="86" t="s">
        <v>20226</v>
      </c>
      <c r="B4626" s="85" t="s">
        <v>20225</v>
      </c>
      <c r="C4626" s="87" t="s">
        <v>151</v>
      </c>
      <c r="D4626" s="84" t="s">
        <v>15574</v>
      </c>
      <c r="E4626" s="86">
        <v>1500</v>
      </c>
      <c r="F4626" s="85" t="s">
        <v>14830</v>
      </c>
    </row>
    <row r="4627" spans="1:6" ht="25.5" x14ac:dyDescent="0.2">
      <c r="A4627" s="86" t="s">
        <v>20228</v>
      </c>
      <c r="B4627" s="85" t="s">
        <v>20227</v>
      </c>
      <c r="C4627" s="87" t="s">
        <v>151</v>
      </c>
      <c r="D4627" s="84" t="s">
        <v>15574</v>
      </c>
      <c r="E4627" s="86">
        <v>1260</v>
      </c>
      <c r="F4627" s="85" t="s">
        <v>14567</v>
      </c>
    </row>
    <row r="4628" spans="1:6" ht="25.5" x14ac:dyDescent="0.2">
      <c r="A4628" s="86" t="s">
        <v>20230</v>
      </c>
      <c r="B4628" s="85" t="s">
        <v>20229</v>
      </c>
      <c r="C4628" s="87" t="s">
        <v>151</v>
      </c>
      <c r="D4628" s="84" t="s">
        <v>15574</v>
      </c>
      <c r="E4628" s="86">
        <v>1500</v>
      </c>
      <c r="F4628" s="85" t="s">
        <v>14527</v>
      </c>
    </row>
    <row r="4629" spans="1:6" ht="63.75" x14ac:dyDescent="0.2">
      <c r="A4629" s="86" t="s">
        <v>20232</v>
      </c>
      <c r="B4629" s="85" t="s">
        <v>20231</v>
      </c>
      <c r="C4629" s="87" t="s">
        <v>151</v>
      </c>
      <c r="D4629" s="84" t="s">
        <v>15574</v>
      </c>
      <c r="E4629" s="86">
        <v>1512</v>
      </c>
      <c r="F4629" s="85" t="s">
        <v>14825</v>
      </c>
    </row>
    <row r="4630" spans="1:6" ht="51" x14ac:dyDescent="0.2">
      <c r="A4630" s="86" t="s">
        <v>20234</v>
      </c>
      <c r="B4630" s="85" t="s">
        <v>20233</v>
      </c>
      <c r="C4630" s="87" t="s">
        <v>151</v>
      </c>
      <c r="D4630" s="84" t="s">
        <v>15574</v>
      </c>
      <c r="E4630" s="86">
        <v>3000</v>
      </c>
      <c r="F4630" s="85" t="s">
        <v>14830</v>
      </c>
    </row>
    <row r="4631" spans="1:6" ht="25.5" x14ac:dyDescent="0.2">
      <c r="A4631" s="86" t="s">
        <v>20236</v>
      </c>
      <c r="B4631" s="85" t="s">
        <v>20235</v>
      </c>
      <c r="C4631" s="87" t="s">
        <v>151</v>
      </c>
      <c r="D4631" s="84" t="s">
        <v>15574</v>
      </c>
      <c r="E4631" s="86">
        <v>2520</v>
      </c>
      <c r="F4631" s="85" t="s">
        <v>14567</v>
      </c>
    </row>
    <row r="4632" spans="1:6" ht="25.5" x14ac:dyDescent="0.2">
      <c r="A4632" s="86" t="s">
        <v>20238</v>
      </c>
      <c r="B4632" s="85" t="s">
        <v>20237</v>
      </c>
      <c r="C4632" s="87" t="s">
        <v>151</v>
      </c>
      <c r="D4632" s="84" t="s">
        <v>15574</v>
      </c>
      <c r="E4632" s="86">
        <v>3000</v>
      </c>
      <c r="F4632" s="85" t="s">
        <v>14527</v>
      </c>
    </row>
    <row r="4633" spans="1:6" ht="63.75" x14ac:dyDescent="0.2">
      <c r="A4633" s="86" t="s">
        <v>20240</v>
      </c>
      <c r="B4633" s="85" t="s">
        <v>20239</v>
      </c>
      <c r="C4633" s="87" t="s">
        <v>151</v>
      </c>
      <c r="D4633" s="84" t="s">
        <v>15574</v>
      </c>
      <c r="E4633" s="86">
        <v>756</v>
      </c>
      <c r="F4633" s="85" t="s">
        <v>14825</v>
      </c>
    </row>
    <row r="4634" spans="1:6" ht="51" x14ac:dyDescent="0.2">
      <c r="A4634" s="86" t="s">
        <v>20242</v>
      </c>
      <c r="B4634" s="85" t="s">
        <v>20241</v>
      </c>
      <c r="C4634" s="87" t="s">
        <v>151</v>
      </c>
      <c r="D4634" s="84" t="s">
        <v>15574</v>
      </c>
      <c r="E4634" s="86">
        <v>1500</v>
      </c>
      <c r="F4634" s="85" t="s">
        <v>14830</v>
      </c>
    </row>
    <row r="4635" spans="1:6" ht="25.5" x14ac:dyDescent="0.2">
      <c r="A4635" s="86" t="s">
        <v>20244</v>
      </c>
      <c r="B4635" s="85" t="s">
        <v>20243</v>
      </c>
      <c r="C4635" s="87" t="s">
        <v>151</v>
      </c>
      <c r="D4635" s="84" t="s">
        <v>15574</v>
      </c>
      <c r="E4635" s="86">
        <v>1260</v>
      </c>
      <c r="F4635" s="85" t="s">
        <v>14567</v>
      </c>
    </row>
    <row r="4636" spans="1:6" ht="25.5" x14ac:dyDescent="0.2">
      <c r="A4636" s="86" t="s">
        <v>20246</v>
      </c>
      <c r="B4636" s="85" t="s">
        <v>20245</v>
      </c>
      <c r="C4636" s="87" t="s">
        <v>151</v>
      </c>
      <c r="D4636" s="84" t="s">
        <v>15574</v>
      </c>
      <c r="E4636" s="86">
        <v>1500</v>
      </c>
      <c r="F4636" s="85" t="s">
        <v>14527</v>
      </c>
    </row>
    <row r="4637" spans="1:6" ht="63.75" x14ac:dyDescent="0.2">
      <c r="A4637" s="86" t="s">
        <v>20248</v>
      </c>
      <c r="B4637" s="85" t="s">
        <v>20247</v>
      </c>
      <c r="C4637" s="87" t="s">
        <v>151</v>
      </c>
      <c r="D4637" s="84" t="s">
        <v>15574</v>
      </c>
      <c r="E4637" s="86">
        <v>756</v>
      </c>
      <c r="F4637" s="85" t="s">
        <v>14825</v>
      </c>
    </row>
    <row r="4638" spans="1:6" ht="51" x14ac:dyDescent="0.2">
      <c r="A4638" s="86" t="s">
        <v>20250</v>
      </c>
      <c r="B4638" s="85" t="s">
        <v>20249</v>
      </c>
      <c r="C4638" s="87" t="s">
        <v>151</v>
      </c>
      <c r="D4638" s="84" t="s">
        <v>15574</v>
      </c>
      <c r="E4638" s="86">
        <v>1500</v>
      </c>
      <c r="F4638" s="85" t="s">
        <v>14830</v>
      </c>
    </row>
    <row r="4639" spans="1:6" ht="25.5" x14ac:dyDescent="0.2">
      <c r="A4639" s="86" t="s">
        <v>20252</v>
      </c>
      <c r="B4639" s="85" t="s">
        <v>20251</v>
      </c>
      <c r="C4639" s="87" t="s">
        <v>151</v>
      </c>
      <c r="D4639" s="84" t="s">
        <v>15574</v>
      </c>
      <c r="E4639" s="86">
        <v>1260</v>
      </c>
      <c r="F4639" s="85" t="s">
        <v>14567</v>
      </c>
    </row>
    <row r="4640" spans="1:6" ht="38.25" x14ac:dyDescent="0.2">
      <c r="A4640" s="86" t="s">
        <v>20254</v>
      </c>
      <c r="B4640" s="85" t="s">
        <v>20253</v>
      </c>
      <c r="C4640" s="87" t="s">
        <v>151</v>
      </c>
      <c r="D4640" s="84" t="s">
        <v>15574</v>
      </c>
      <c r="E4640" s="86">
        <v>1500</v>
      </c>
      <c r="F4640" s="85" t="s">
        <v>14527</v>
      </c>
    </row>
    <row r="4641" spans="1:6" ht="63.75" x14ac:dyDescent="0.2">
      <c r="A4641" s="86" t="s">
        <v>20256</v>
      </c>
      <c r="B4641" s="85" t="s">
        <v>20255</v>
      </c>
      <c r="C4641" s="87" t="s">
        <v>151</v>
      </c>
      <c r="D4641" s="84" t="s">
        <v>15574</v>
      </c>
      <c r="E4641" s="86">
        <v>756</v>
      </c>
      <c r="F4641" s="85" t="s">
        <v>14825</v>
      </c>
    </row>
    <row r="4642" spans="1:6" ht="51" x14ac:dyDescent="0.2">
      <c r="A4642" s="86" t="s">
        <v>20258</v>
      </c>
      <c r="B4642" s="85" t="s">
        <v>20257</v>
      </c>
      <c r="C4642" s="87" t="s">
        <v>151</v>
      </c>
      <c r="D4642" s="84" t="s">
        <v>15574</v>
      </c>
      <c r="E4642" s="86">
        <v>1500</v>
      </c>
      <c r="F4642" s="85" t="s">
        <v>14830</v>
      </c>
    </row>
    <row r="4643" spans="1:6" ht="25.5" x14ac:dyDescent="0.2">
      <c r="A4643" s="86" t="s">
        <v>20260</v>
      </c>
      <c r="B4643" s="85" t="s">
        <v>20259</v>
      </c>
      <c r="C4643" s="87" t="s">
        <v>151</v>
      </c>
      <c r="D4643" s="84" t="s">
        <v>15574</v>
      </c>
      <c r="E4643" s="86">
        <v>1260</v>
      </c>
      <c r="F4643" s="85" t="s">
        <v>14567</v>
      </c>
    </row>
    <row r="4644" spans="1:6" ht="25.5" x14ac:dyDescent="0.2">
      <c r="A4644" s="86" t="s">
        <v>20262</v>
      </c>
      <c r="B4644" s="85" t="s">
        <v>20261</v>
      </c>
      <c r="C4644" s="87" t="s">
        <v>151</v>
      </c>
      <c r="D4644" s="84" t="s">
        <v>15574</v>
      </c>
      <c r="E4644" s="86">
        <v>1500</v>
      </c>
      <c r="F4644" s="85" t="s">
        <v>14527</v>
      </c>
    </row>
    <row r="4645" spans="1:6" ht="63.75" x14ac:dyDescent="0.2">
      <c r="A4645" s="86" t="s">
        <v>20264</v>
      </c>
      <c r="B4645" s="85" t="s">
        <v>20263</v>
      </c>
      <c r="C4645" s="87" t="s">
        <v>151</v>
      </c>
      <c r="D4645" s="84" t="s">
        <v>15574</v>
      </c>
      <c r="E4645" s="86">
        <v>756</v>
      </c>
      <c r="F4645" s="85" t="s">
        <v>14825</v>
      </c>
    </row>
    <row r="4646" spans="1:6" ht="51" x14ac:dyDescent="0.2">
      <c r="A4646" s="86" t="s">
        <v>20266</v>
      </c>
      <c r="B4646" s="85" t="s">
        <v>20265</v>
      </c>
      <c r="C4646" s="87" t="s">
        <v>151</v>
      </c>
      <c r="D4646" s="84" t="s">
        <v>15574</v>
      </c>
      <c r="E4646" s="86">
        <v>1500</v>
      </c>
      <c r="F4646" s="85" t="s">
        <v>14830</v>
      </c>
    </row>
    <row r="4647" spans="1:6" ht="25.5" x14ac:dyDescent="0.2">
      <c r="A4647" s="86" t="s">
        <v>20268</v>
      </c>
      <c r="B4647" s="85" t="s">
        <v>20267</v>
      </c>
      <c r="C4647" s="87" t="s">
        <v>151</v>
      </c>
      <c r="D4647" s="84" t="s">
        <v>15574</v>
      </c>
      <c r="E4647" s="86">
        <v>1260</v>
      </c>
      <c r="F4647" s="85" t="s">
        <v>14567</v>
      </c>
    </row>
    <row r="4648" spans="1:6" ht="25.5" x14ac:dyDescent="0.2">
      <c r="A4648" s="86" t="s">
        <v>20270</v>
      </c>
      <c r="B4648" s="85" t="s">
        <v>20269</v>
      </c>
      <c r="C4648" s="87" t="s">
        <v>151</v>
      </c>
      <c r="D4648" s="84" t="s">
        <v>15574</v>
      </c>
      <c r="E4648" s="86">
        <v>1500</v>
      </c>
      <c r="F4648" s="85" t="s">
        <v>14527</v>
      </c>
    </row>
    <row r="4649" spans="1:6" ht="63.75" x14ac:dyDescent="0.2">
      <c r="A4649" s="86" t="s">
        <v>20272</v>
      </c>
      <c r="B4649" s="85" t="s">
        <v>20271</v>
      </c>
      <c r="C4649" s="87" t="s">
        <v>151</v>
      </c>
      <c r="D4649" s="84" t="s">
        <v>15574</v>
      </c>
      <c r="E4649" s="86">
        <v>756</v>
      </c>
      <c r="F4649" s="85" t="s">
        <v>14825</v>
      </c>
    </row>
    <row r="4650" spans="1:6" ht="51" x14ac:dyDescent="0.2">
      <c r="A4650" s="86" t="s">
        <v>20274</v>
      </c>
      <c r="B4650" s="85" t="s">
        <v>20273</v>
      </c>
      <c r="C4650" s="87" t="s">
        <v>151</v>
      </c>
      <c r="D4650" s="84" t="s">
        <v>15574</v>
      </c>
      <c r="E4650" s="86">
        <v>1500</v>
      </c>
      <c r="F4650" s="85" t="s">
        <v>14830</v>
      </c>
    </row>
    <row r="4651" spans="1:6" ht="25.5" x14ac:dyDescent="0.2">
      <c r="A4651" s="86" t="s">
        <v>20276</v>
      </c>
      <c r="B4651" s="85" t="s">
        <v>20275</v>
      </c>
      <c r="C4651" s="87" t="s">
        <v>151</v>
      </c>
      <c r="D4651" s="84" t="s">
        <v>15574</v>
      </c>
      <c r="E4651" s="86">
        <v>1260</v>
      </c>
      <c r="F4651" s="85" t="s">
        <v>14567</v>
      </c>
    </row>
    <row r="4652" spans="1:6" ht="25.5" x14ac:dyDescent="0.2">
      <c r="A4652" s="86" t="s">
        <v>20278</v>
      </c>
      <c r="B4652" s="85" t="s">
        <v>20277</v>
      </c>
      <c r="C4652" s="87" t="s">
        <v>151</v>
      </c>
      <c r="D4652" s="84" t="s">
        <v>15574</v>
      </c>
      <c r="E4652" s="86">
        <v>1500</v>
      </c>
      <c r="F4652" s="85" t="s">
        <v>14527</v>
      </c>
    </row>
    <row r="4653" spans="1:6" ht="63.75" x14ac:dyDescent="0.2">
      <c r="A4653" s="86" t="s">
        <v>20280</v>
      </c>
      <c r="B4653" s="85" t="s">
        <v>20279</v>
      </c>
      <c r="C4653" s="87" t="s">
        <v>151</v>
      </c>
      <c r="D4653" s="84" t="s">
        <v>15574</v>
      </c>
      <c r="E4653" s="86">
        <v>756</v>
      </c>
      <c r="F4653" s="85" t="s">
        <v>14825</v>
      </c>
    </row>
    <row r="4654" spans="1:6" ht="51" x14ac:dyDescent="0.2">
      <c r="A4654" s="86" t="s">
        <v>20282</v>
      </c>
      <c r="B4654" s="85" t="s">
        <v>20281</v>
      </c>
      <c r="C4654" s="87" t="s">
        <v>151</v>
      </c>
      <c r="D4654" s="84" t="s">
        <v>15574</v>
      </c>
      <c r="E4654" s="86">
        <v>1500</v>
      </c>
      <c r="F4654" s="85" t="s">
        <v>14830</v>
      </c>
    </row>
    <row r="4655" spans="1:6" ht="25.5" x14ac:dyDescent="0.2">
      <c r="A4655" s="86" t="s">
        <v>20284</v>
      </c>
      <c r="B4655" s="85" t="s">
        <v>20283</v>
      </c>
      <c r="C4655" s="87" t="s">
        <v>151</v>
      </c>
      <c r="D4655" s="84" t="s">
        <v>15574</v>
      </c>
      <c r="E4655" s="86">
        <v>1260</v>
      </c>
      <c r="F4655" s="85" t="s">
        <v>14567</v>
      </c>
    </row>
    <row r="4656" spans="1:6" ht="25.5" x14ac:dyDescent="0.2">
      <c r="A4656" s="86" t="s">
        <v>20286</v>
      </c>
      <c r="B4656" s="85" t="s">
        <v>20285</v>
      </c>
      <c r="C4656" s="87" t="s">
        <v>151</v>
      </c>
      <c r="D4656" s="84" t="s">
        <v>15574</v>
      </c>
      <c r="E4656" s="86">
        <v>1500</v>
      </c>
      <c r="F4656" s="85" t="s">
        <v>14527</v>
      </c>
    </row>
    <row r="4657" spans="1:6" ht="63.75" x14ac:dyDescent="0.2">
      <c r="A4657" s="86" t="s">
        <v>20288</v>
      </c>
      <c r="B4657" s="85" t="s">
        <v>20287</v>
      </c>
      <c r="C4657" s="87" t="s">
        <v>151</v>
      </c>
      <c r="D4657" s="84" t="s">
        <v>15574</v>
      </c>
      <c r="E4657" s="86">
        <v>756</v>
      </c>
      <c r="F4657" s="85" t="s">
        <v>14825</v>
      </c>
    </row>
    <row r="4658" spans="1:6" ht="51" x14ac:dyDescent="0.2">
      <c r="A4658" s="86" t="s">
        <v>20290</v>
      </c>
      <c r="B4658" s="85" t="s">
        <v>20289</v>
      </c>
      <c r="C4658" s="87" t="s">
        <v>151</v>
      </c>
      <c r="D4658" s="84" t="s">
        <v>15574</v>
      </c>
      <c r="E4658" s="86">
        <v>1500</v>
      </c>
      <c r="F4658" s="85" t="s">
        <v>14830</v>
      </c>
    </row>
    <row r="4659" spans="1:6" ht="25.5" x14ac:dyDescent="0.2">
      <c r="A4659" s="86" t="s">
        <v>20292</v>
      </c>
      <c r="B4659" s="85" t="s">
        <v>20291</v>
      </c>
      <c r="C4659" s="87" t="s">
        <v>151</v>
      </c>
      <c r="D4659" s="84" t="s">
        <v>15574</v>
      </c>
      <c r="E4659" s="86">
        <v>1260</v>
      </c>
      <c r="F4659" s="85" t="s">
        <v>14567</v>
      </c>
    </row>
    <row r="4660" spans="1:6" ht="25.5" x14ac:dyDescent="0.2">
      <c r="A4660" s="86" t="s">
        <v>20294</v>
      </c>
      <c r="B4660" s="85" t="s">
        <v>20293</v>
      </c>
      <c r="C4660" s="87" t="s">
        <v>151</v>
      </c>
      <c r="D4660" s="84" t="s">
        <v>15574</v>
      </c>
      <c r="E4660" s="86">
        <v>1500</v>
      </c>
      <c r="F4660" s="85" t="s">
        <v>14527</v>
      </c>
    </row>
    <row r="4661" spans="1:6" ht="63.75" x14ac:dyDescent="0.2">
      <c r="A4661" s="86" t="s">
        <v>20296</v>
      </c>
      <c r="B4661" s="85" t="s">
        <v>20295</v>
      </c>
      <c r="C4661" s="87" t="s">
        <v>151</v>
      </c>
      <c r="D4661" s="84" t="s">
        <v>15574</v>
      </c>
      <c r="E4661" s="86">
        <v>756</v>
      </c>
      <c r="F4661" s="85" t="s">
        <v>14825</v>
      </c>
    </row>
    <row r="4662" spans="1:6" ht="51" x14ac:dyDescent="0.2">
      <c r="A4662" s="86" t="s">
        <v>20298</v>
      </c>
      <c r="B4662" s="85" t="s">
        <v>20297</v>
      </c>
      <c r="C4662" s="87" t="s">
        <v>151</v>
      </c>
      <c r="D4662" s="84" t="s">
        <v>15574</v>
      </c>
      <c r="E4662" s="86">
        <v>1500</v>
      </c>
      <c r="F4662" s="85" t="s">
        <v>14830</v>
      </c>
    </row>
    <row r="4663" spans="1:6" ht="38.25" x14ac:dyDescent="0.2">
      <c r="A4663" s="86" t="s">
        <v>20300</v>
      </c>
      <c r="B4663" s="85" t="s">
        <v>20299</v>
      </c>
      <c r="C4663" s="87" t="s">
        <v>151</v>
      </c>
      <c r="D4663" s="84" t="s">
        <v>15574</v>
      </c>
      <c r="E4663" s="86">
        <v>1260</v>
      </c>
      <c r="F4663" s="85" t="s">
        <v>14567</v>
      </c>
    </row>
    <row r="4664" spans="1:6" ht="38.25" x14ac:dyDescent="0.2">
      <c r="A4664" s="86" t="s">
        <v>20302</v>
      </c>
      <c r="B4664" s="85" t="s">
        <v>20301</v>
      </c>
      <c r="C4664" s="87" t="s">
        <v>151</v>
      </c>
      <c r="D4664" s="84" t="s">
        <v>15574</v>
      </c>
      <c r="E4664" s="86">
        <v>1500</v>
      </c>
      <c r="F4664" s="85" t="s">
        <v>14527</v>
      </c>
    </row>
    <row r="4665" spans="1:6" ht="63.75" x14ac:dyDescent="0.2">
      <c r="A4665" s="86" t="s">
        <v>20304</v>
      </c>
      <c r="B4665" s="85" t="s">
        <v>20303</v>
      </c>
      <c r="C4665" s="87" t="s">
        <v>151</v>
      </c>
      <c r="D4665" s="84" t="s">
        <v>15574</v>
      </c>
      <c r="E4665" s="86">
        <v>756</v>
      </c>
      <c r="F4665" s="85" t="s">
        <v>14825</v>
      </c>
    </row>
    <row r="4666" spans="1:6" ht="51" x14ac:dyDescent="0.2">
      <c r="A4666" s="86" t="s">
        <v>20306</v>
      </c>
      <c r="B4666" s="85" t="s">
        <v>20305</v>
      </c>
      <c r="C4666" s="87" t="s">
        <v>151</v>
      </c>
      <c r="D4666" s="84" t="s">
        <v>15574</v>
      </c>
      <c r="E4666" s="86">
        <v>1500</v>
      </c>
      <c r="F4666" s="85" t="s">
        <v>14830</v>
      </c>
    </row>
    <row r="4667" spans="1:6" ht="25.5" x14ac:dyDescent="0.2">
      <c r="A4667" s="86" t="s">
        <v>20308</v>
      </c>
      <c r="B4667" s="85" t="s">
        <v>20307</v>
      </c>
      <c r="C4667" s="87" t="s">
        <v>151</v>
      </c>
      <c r="D4667" s="84" t="s">
        <v>15574</v>
      </c>
      <c r="E4667" s="86">
        <v>1260</v>
      </c>
      <c r="F4667" s="85" t="s">
        <v>14567</v>
      </c>
    </row>
    <row r="4668" spans="1:6" ht="38.25" x14ac:dyDescent="0.2">
      <c r="A4668" s="86" t="s">
        <v>20310</v>
      </c>
      <c r="B4668" s="85" t="s">
        <v>20309</v>
      </c>
      <c r="C4668" s="87" t="s">
        <v>151</v>
      </c>
      <c r="D4668" s="84" t="s">
        <v>15574</v>
      </c>
      <c r="E4668" s="86">
        <v>1500</v>
      </c>
      <c r="F4668" s="85" t="s">
        <v>14527</v>
      </c>
    </row>
    <row r="4669" spans="1:6" ht="63.75" x14ac:dyDescent="0.2">
      <c r="A4669" s="86" t="s">
        <v>20312</v>
      </c>
      <c r="B4669" s="85" t="s">
        <v>20311</v>
      </c>
      <c r="C4669" s="87" t="s">
        <v>151</v>
      </c>
      <c r="D4669" s="84" t="s">
        <v>15574</v>
      </c>
      <c r="E4669" s="86">
        <v>756</v>
      </c>
      <c r="F4669" s="85" t="s">
        <v>14825</v>
      </c>
    </row>
    <row r="4670" spans="1:6" ht="51" x14ac:dyDescent="0.2">
      <c r="A4670" s="86" t="s">
        <v>20314</v>
      </c>
      <c r="B4670" s="85" t="s">
        <v>20313</v>
      </c>
      <c r="C4670" s="87" t="s">
        <v>151</v>
      </c>
      <c r="D4670" s="84" t="s">
        <v>15574</v>
      </c>
      <c r="E4670" s="86">
        <v>1500</v>
      </c>
      <c r="F4670" s="85" t="s">
        <v>14830</v>
      </c>
    </row>
    <row r="4671" spans="1:6" ht="25.5" x14ac:dyDescent="0.2">
      <c r="A4671" s="86" t="s">
        <v>20316</v>
      </c>
      <c r="B4671" s="85" t="s">
        <v>20315</v>
      </c>
      <c r="C4671" s="87" t="s">
        <v>151</v>
      </c>
      <c r="D4671" s="84" t="s">
        <v>15574</v>
      </c>
      <c r="E4671" s="86">
        <v>1260</v>
      </c>
      <c r="F4671" s="85" t="s">
        <v>14567</v>
      </c>
    </row>
    <row r="4672" spans="1:6" ht="38.25" x14ac:dyDescent="0.2">
      <c r="A4672" s="86" t="s">
        <v>20318</v>
      </c>
      <c r="B4672" s="85" t="s">
        <v>20317</v>
      </c>
      <c r="C4672" s="87" t="s">
        <v>151</v>
      </c>
      <c r="D4672" s="84" t="s">
        <v>15574</v>
      </c>
      <c r="E4672" s="86">
        <v>1500</v>
      </c>
      <c r="F4672" s="85" t="s">
        <v>14527</v>
      </c>
    </row>
    <row r="4673" spans="1:6" ht="63.75" x14ac:dyDescent="0.2">
      <c r="A4673" s="86" t="s">
        <v>20320</v>
      </c>
      <c r="B4673" s="85" t="s">
        <v>20319</v>
      </c>
      <c r="C4673" s="87" t="s">
        <v>151</v>
      </c>
      <c r="D4673" s="84" t="s">
        <v>15574</v>
      </c>
      <c r="E4673" s="86">
        <v>756</v>
      </c>
      <c r="F4673" s="85" t="s">
        <v>14825</v>
      </c>
    </row>
    <row r="4674" spans="1:6" ht="51" x14ac:dyDescent="0.2">
      <c r="A4674" s="86" t="s">
        <v>20322</v>
      </c>
      <c r="B4674" s="85" t="s">
        <v>20321</v>
      </c>
      <c r="C4674" s="87" t="s">
        <v>151</v>
      </c>
      <c r="D4674" s="84" t="s">
        <v>15574</v>
      </c>
      <c r="E4674" s="86">
        <v>1500</v>
      </c>
      <c r="F4674" s="85" t="s">
        <v>14830</v>
      </c>
    </row>
    <row r="4675" spans="1:6" ht="38.25" x14ac:dyDescent="0.2">
      <c r="A4675" s="86" t="s">
        <v>20324</v>
      </c>
      <c r="B4675" s="85" t="s">
        <v>20323</v>
      </c>
      <c r="C4675" s="87" t="s">
        <v>151</v>
      </c>
      <c r="D4675" s="84" t="s">
        <v>15574</v>
      </c>
      <c r="E4675" s="86">
        <v>1260</v>
      </c>
      <c r="F4675" s="85" t="s">
        <v>14567</v>
      </c>
    </row>
    <row r="4676" spans="1:6" ht="38.25" x14ac:dyDescent="0.2">
      <c r="A4676" s="86" t="s">
        <v>20326</v>
      </c>
      <c r="B4676" s="85" t="s">
        <v>20325</v>
      </c>
      <c r="C4676" s="87" t="s">
        <v>151</v>
      </c>
      <c r="D4676" s="84" t="s">
        <v>15574</v>
      </c>
      <c r="E4676" s="86">
        <v>1500</v>
      </c>
      <c r="F4676" s="85" t="s">
        <v>14527</v>
      </c>
    </row>
    <row r="4677" spans="1:6" ht="63.75" x14ac:dyDescent="0.2">
      <c r="A4677" s="86" t="s">
        <v>20328</v>
      </c>
      <c r="B4677" s="85" t="s">
        <v>20327</v>
      </c>
      <c r="C4677" s="87" t="s">
        <v>151</v>
      </c>
      <c r="D4677" s="84" t="s">
        <v>15574</v>
      </c>
      <c r="E4677" s="86">
        <v>756</v>
      </c>
      <c r="F4677" s="85" t="s">
        <v>14825</v>
      </c>
    </row>
    <row r="4678" spans="1:6" ht="51" x14ac:dyDescent="0.2">
      <c r="A4678" s="86" t="s">
        <v>20330</v>
      </c>
      <c r="B4678" s="85" t="s">
        <v>20329</v>
      </c>
      <c r="C4678" s="87" t="s">
        <v>151</v>
      </c>
      <c r="D4678" s="84" t="s">
        <v>15574</v>
      </c>
      <c r="E4678" s="86">
        <v>1500</v>
      </c>
      <c r="F4678" s="85" t="s">
        <v>14830</v>
      </c>
    </row>
    <row r="4679" spans="1:6" ht="25.5" x14ac:dyDescent="0.2">
      <c r="A4679" s="86" t="s">
        <v>20332</v>
      </c>
      <c r="B4679" s="85" t="s">
        <v>20331</v>
      </c>
      <c r="C4679" s="87" t="s">
        <v>151</v>
      </c>
      <c r="D4679" s="84" t="s">
        <v>15574</v>
      </c>
      <c r="E4679" s="86">
        <v>1260</v>
      </c>
      <c r="F4679" s="85" t="s">
        <v>14567</v>
      </c>
    </row>
    <row r="4680" spans="1:6" ht="25.5" x14ac:dyDescent="0.2">
      <c r="A4680" s="86" t="s">
        <v>20334</v>
      </c>
      <c r="B4680" s="85" t="s">
        <v>20333</v>
      </c>
      <c r="C4680" s="87" t="s">
        <v>151</v>
      </c>
      <c r="D4680" s="84" t="s">
        <v>15574</v>
      </c>
      <c r="E4680" s="86">
        <v>1500</v>
      </c>
      <c r="F4680" s="85" t="s">
        <v>14527</v>
      </c>
    </row>
    <row r="4681" spans="1:6" ht="102" x14ac:dyDescent="0.2">
      <c r="A4681" s="86" t="s">
        <v>20338</v>
      </c>
      <c r="B4681" s="85" t="s">
        <v>20336</v>
      </c>
      <c r="C4681" s="87" t="s">
        <v>150</v>
      </c>
      <c r="D4681" s="84" t="s">
        <v>20335</v>
      </c>
      <c r="E4681" s="86">
        <v>100</v>
      </c>
      <c r="F4681" s="85" t="s">
        <v>20337</v>
      </c>
    </row>
    <row r="4682" spans="1:6" ht="102" x14ac:dyDescent="0.2">
      <c r="A4682" s="86" t="s">
        <v>20340</v>
      </c>
      <c r="B4682" s="85" t="s">
        <v>20339</v>
      </c>
      <c r="C4682" s="87" t="s">
        <v>150</v>
      </c>
      <c r="D4682" s="84" t="s">
        <v>20335</v>
      </c>
      <c r="E4682" s="86">
        <v>100</v>
      </c>
      <c r="F4682" s="85" t="s">
        <v>20337</v>
      </c>
    </row>
    <row r="4683" spans="1:6" ht="102" x14ac:dyDescent="0.2">
      <c r="A4683" s="86" t="s">
        <v>20342</v>
      </c>
      <c r="B4683" s="85" t="s">
        <v>20341</v>
      </c>
      <c r="C4683" s="87" t="s">
        <v>150</v>
      </c>
      <c r="D4683" s="84" t="s">
        <v>20335</v>
      </c>
      <c r="E4683" s="86">
        <v>98</v>
      </c>
      <c r="F4683" s="85" t="s">
        <v>20337</v>
      </c>
    </row>
    <row r="4684" spans="1:6" ht="102" x14ac:dyDescent="0.2">
      <c r="A4684" s="86" t="s">
        <v>20344</v>
      </c>
      <c r="B4684" s="85" t="s">
        <v>20343</v>
      </c>
      <c r="C4684" s="87" t="s">
        <v>150</v>
      </c>
      <c r="D4684" s="84" t="s">
        <v>20335</v>
      </c>
      <c r="E4684" s="86">
        <v>97</v>
      </c>
      <c r="F4684" s="85" t="s">
        <v>20337</v>
      </c>
    </row>
    <row r="4685" spans="1:6" ht="102" x14ac:dyDescent="0.2">
      <c r="A4685" s="86" t="s">
        <v>20346</v>
      </c>
      <c r="B4685" s="85" t="s">
        <v>20345</v>
      </c>
      <c r="C4685" s="87" t="s">
        <v>150</v>
      </c>
      <c r="D4685" s="84" t="s">
        <v>20335</v>
      </c>
      <c r="E4685" s="86">
        <v>96</v>
      </c>
      <c r="F4685" s="85" t="s">
        <v>20337</v>
      </c>
    </row>
    <row r="4686" spans="1:6" ht="102" x14ac:dyDescent="0.2">
      <c r="A4686" s="86" t="s">
        <v>20348</v>
      </c>
      <c r="B4686" s="85" t="s">
        <v>20347</v>
      </c>
      <c r="C4686" s="87" t="s">
        <v>150</v>
      </c>
      <c r="D4686" s="84" t="s">
        <v>20335</v>
      </c>
      <c r="E4686" s="86">
        <v>100</v>
      </c>
      <c r="F4686" s="85" t="s">
        <v>20337</v>
      </c>
    </row>
    <row r="4687" spans="1:6" ht="102" x14ac:dyDescent="0.2">
      <c r="A4687" s="86" t="s">
        <v>20350</v>
      </c>
      <c r="B4687" s="85" t="s">
        <v>20349</v>
      </c>
      <c r="C4687" s="87" t="s">
        <v>150</v>
      </c>
      <c r="D4687" s="84" t="s">
        <v>20335</v>
      </c>
      <c r="E4687" s="86">
        <v>100</v>
      </c>
      <c r="F4687" s="85" t="s">
        <v>20337</v>
      </c>
    </row>
    <row r="4688" spans="1:6" ht="102" x14ac:dyDescent="0.2">
      <c r="A4688" s="86" t="s">
        <v>20352</v>
      </c>
      <c r="B4688" s="85" t="s">
        <v>20351</v>
      </c>
      <c r="C4688" s="87" t="s">
        <v>150</v>
      </c>
      <c r="D4688" s="84" t="s">
        <v>20335</v>
      </c>
      <c r="E4688" s="86">
        <v>98</v>
      </c>
      <c r="F4688" s="85" t="s">
        <v>20337</v>
      </c>
    </row>
    <row r="4689" spans="1:6" ht="102" x14ac:dyDescent="0.2">
      <c r="A4689" s="86" t="s">
        <v>20354</v>
      </c>
      <c r="B4689" s="85" t="s">
        <v>20353</v>
      </c>
      <c r="C4689" s="87" t="s">
        <v>150</v>
      </c>
      <c r="D4689" s="84" t="s">
        <v>20335</v>
      </c>
      <c r="E4689" s="86">
        <v>97</v>
      </c>
      <c r="F4689" s="85" t="s">
        <v>20337</v>
      </c>
    </row>
    <row r="4690" spans="1:6" ht="102" x14ac:dyDescent="0.2">
      <c r="A4690" s="86" t="s">
        <v>20356</v>
      </c>
      <c r="B4690" s="85" t="s">
        <v>20355</v>
      </c>
      <c r="C4690" s="87" t="s">
        <v>150</v>
      </c>
      <c r="D4690" s="84" t="s">
        <v>20335</v>
      </c>
      <c r="E4690" s="86">
        <v>96</v>
      </c>
      <c r="F4690" s="85" t="s">
        <v>20337</v>
      </c>
    </row>
    <row r="4691" spans="1:6" ht="25.5" x14ac:dyDescent="0.2">
      <c r="A4691" s="86" t="s">
        <v>20358</v>
      </c>
      <c r="B4691" s="85" t="s">
        <v>20357</v>
      </c>
      <c r="C4691" s="87" t="s">
        <v>151</v>
      </c>
      <c r="D4691" s="84" t="s">
        <v>0</v>
      </c>
      <c r="E4691" s="86">
        <v>3144</v>
      </c>
      <c r="F4691" s="85" t="s">
        <v>14567</v>
      </c>
    </row>
    <row r="4692" spans="1:6" ht="25.5" x14ac:dyDescent="0.2">
      <c r="A4692" s="86" t="s">
        <v>20358</v>
      </c>
      <c r="B4692" s="85" t="s">
        <v>20357</v>
      </c>
      <c r="C4692" s="87" t="s">
        <v>151</v>
      </c>
      <c r="D4692" s="84" t="s">
        <v>0</v>
      </c>
      <c r="E4692" s="86">
        <v>3144</v>
      </c>
      <c r="F4692" s="85" t="s">
        <v>14567</v>
      </c>
    </row>
    <row r="4693" spans="1:6" ht="25.5" x14ac:dyDescent="0.2">
      <c r="A4693" s="86" t="s">
        <v>20360</v>
      </c>
      <c r="B4693" s="85" t="s">
        <v>20359</v>
      </c>
      <c r="C4693" s="87" t="s">
        <v>151</v>
      </c>
      <c r="D4693" s="84" t="s">
        <v>0</v>
      </c>
      <c r="E4693" s="86">
        <v>624</v>
      </c>
      <c r="F4693" s="85" t="s">
        <v>14527</v>
      </c>
    </row>
    <row r="4694" spans="1:6" ht="25.5" x14ac:dyDescent="0.2">
      <c r="A4694" s="86" t="s">
        <v>20360</v>
      </c>
      <c r="B4694" s="85" t="s">
        <v>20359</v>
      </c>
      <c r="C4694" s="87" t="s">
        <v>151</v>
      </c>
      <c r="D4694" s="84" t="s">
        <v>0</v>
      </c>
      <c r="E4694" s="86">
        <v>624</v>
      </c>
      <c r="F4694" s="85" t="s">
        <v>14527</v>
      </c>
    </row>
    <row r="4695" spans="1:6" ht="25.5" x14ac:dyDescent="0.2">
      <c r="A4695" s="86" t="s">
        <v>20358</v>
      </c>
      <c r="B4695" s="85" t="s">
        <v>20357</v>
      </c>
      <c r="C4695" s="87" t="s">
        <v>151</v>
      </c>
      <c r="D4695" s="84" t="s">
        <v>0</v>
      </c>
      <c r="E4695" s="86">
        <v>3144</v>
      </c>
      <c r="F4695" s="85" t="s">
        <v>14567</v>
      </c>
    </row>
    <row r="4696" spans="1:6" ht="25.5" x14ac:dyDescent="0.2">
      <c r="A4696" s="86" t="s">
        <v>20362</v>
      </c>
      <c r="B4696" s="85" t="s">
        <v>20361</v>
      </c>
      <c r="C4696" s="87" t="s">
        <v>151</v>
      </c>
      <c r="D4696" s="84" t="s">
        <v>0</v>
      </c>
      <c r="E4696" s="86">
        <v>524</v>
      </c>
      <c r="F4696" s="85" t="s">
        <v>14567</v>
      </c>
    </row>
    <row r="4697" spans="1:6" ht="25.5" x14ac:dyDescent="0.2">
      <c r="A4697" s="86" t="s">
        <v>20364</v>
      </c>
      <c r="B4697" s="85" t="s">
        <v>20363</v>
      </c>
      <c r="C4697" s="87" t="s">
        <v>151</v>
      </c>
      <c r="D4697" s="84" t="s">
        <v>0</v>
      </c>
      <c r="E4697" s="86">
        <v>624</v>
      </c>
      <c r="F4697" s="85" t="s">
        <v>14527</v>
      </c>
    </row>
    <row r="4698" spans="1:6" ht="25.5" x14ac:dyDescent="0.2">
      <c r="A4698" s="86" t="s">
        <v>20362</v>
      </c>
      <c r="B4698" s="85" t="s">
        <v>20361</v>
      </c>
      <c r="C4698" s="87" t="s">
        <v>151</v>
      </c>
      <c r="D4698" s="84" t="s">
        <v>0</v>
      </c>
      <c r="E4698" s="86">
        <v>524</v>
      </c>
      <c r="F4698" s="85" t="s">
        <v>14567</v>
      </c>
    </row>
    <row r="4699" spans="1:6" ht="25.5" x14ac:dyDescent="0.2">
      <c r="A4699" s="86" t="s">
        <v>20364</v>
      </c>
      <c r="B4699" s="85" t="s">
        <v>20363</v>
      </c>
      <c r="C4699" s="87" t="s">
        <v>151</v>
      </c>
      <c r="D4699" s="84" t="s">
        <v>0</v>
      </c>
      <c r="E4699" s="86">
        <v>624</v>
      </c>
      <c r="F4699" s="85" t="s">
        <v>14527</v>
      </c>
    </row>
    <row r="4700" spans="1:6" ht="25.5" x14ac:dyDescent="0.2">
      <c r="A4700" s="86" t="s">
        <v>20362</v>
      </c>
      <c r="B4700" s="85" t="s">
        <v>20361</v>
      </c>
      <c r="C4700" s="87" t="s">
        <v>151</v>
      </c>
      <c r="D4700" s="84" t="s">
        <v>0</v>
      </c>
      <c r="E4700" s="86">
        <v>524</v>
      </c>
      <c r="F4700" s="85" t="s">
        <v>14567</v>
      </c>
    </row>
    <row r="4701" spans="1:6" ht="25.5" x14ac:dyDescent="0.2">
      <c r="A4701" s="86" t="s">
        <v>20364</v>
      </c>
      <c r="B4701" s="85" t="s">
        <v>20363</v>
      </c>
      <c r="C4701" s="87" t="s">
        <v>151</v>
      </c>
      <c r="D4701" s="84" t="s">
        <v>0</v>
      </c>
      <c r="E4701" s="86">
        <v>624</v>
      </c>
      <c r="F4701" s="85" t="s">
        <v>14527</v>
      </c>
    </row>
    <row r="4702" spans="1:6" ht="25.5" x14ac:dyDescent="0.2">
      <c r="A4702" s="86" t="s">
        <v>20362</v>
      </c>
      <c r="B4702" s="85" t="s">
        <v>20361</v>
      </c>
      <c r="C4702" s="87" t="s">
        <v>151</v>
      </c>
      <c r="D4702" s="84" t="s">
        <v>0</v>
      </c>
      <c r="E4702" s="86">
        <v>524</v>
      </c>
      <c r="F4702" s="85" t="s">
        <v>14567</v>
      </c>
    </row>
    <row r="4703" spans="1:6" ht="25.5" x14ac:dyDescent="0.2">
      <c r="A4703" s="86" t="s">
        <v>20364</v>
      </c>
      <c r="B4703" s="85" t="s">
        <v>20363</v>
      </c>
      <c r="C4703" s="87" t="s">
        <v>151</v>
      </c>
      <c r="D4703" s="84" t="s">
        <v>0</v>
      </c>
      <c r="E4703" s="86">
        <v>624</v>
      </c>
      <c r="F4703" s="85" t="s">
        <v>14527</v>
      </c>
    </row>
    <row r="4704" spans="1:6" ht="38.25" x14ac:dyDescent="0.2">
      <c r="A4704" s="86" t="s">
        <v>20366</v>
      </c>
      <c r="B4704" s="85" t="s">
        <v>20365</v>
      </c>
      <c r="C4704" s="87" t="s">
        <v>151</v>
      </c>
      <c r="D4704" s="84" t="s">
        <v>0</v>
      </c>
      <c r="E4704" s="86">
        <v>63</v>
      </c>
      <c r="F4704" s="85" t="s">
        <v>14567</v>
      </c>
    </row>
    <row r="4705" spans="1:6" ht="38.25" x14ac:dyDescent="0.2">
      <c r="A4705" s="86" t="s">
        <v>20368</v>
      </c>
      <c r="B4705" s="85" t="s">
        <v>20367</v>
      </c>
      <c r="C4705" s="87" t="s">
        <v>151</v>
      </c>
      <c r="D4705" s="84" t="s">
        <v>0</v>
      </c>
      <c r="E4705" s="86">
        <v>125</v>
      </c>
      <c r="F4705" s="85" t="s">
        <v>14527</v>
      </c>
    </row>
    <row r="4706" spans="1:6" ht="25.5" x14ac:dyDescent="0.2">
      <c r="A4706" s="86" t="s">
        <v>20370</v>
      </c>
      <c r="B4706" s="85" t="s">
        <v>20369</v>
      </c>
      <c r="C4706" s="87" t="s">
        <v>151</v>
      </c>
      <c r="D4706" s="84" t="s">
        <v>0</v>
      </c>
      <c r="E4706" s="86">
        <v>105</v>
      </c>
      <c r="F4706" s="85" t="s">
        <v>14567</v>
      </c>
    </row>
    <row r="4707" spans="1:6" ht="38.25" x14ac:dyDescent="0.2">
      <c r="A4707" s="86" t="s">
        <v>20372</v>
      </c>
      <c r="B4707" s="85" t="s">
        <v>20371</v>
      </c>
      <c r="C4707" s="87" t="s">
        <v>151</v>
      </c>
      <c r="D4707" s="84" t="s">
        <v>0</v>
      </c>
      <c r="E4707" s="86">
        <v>125</v>
      </c>
      <c r="F4707" s="85" t="s">
        <v>14527</v>
      </c>
    </row>
    <row r="4708" spans="1:6" ht="38.25" x14ac:dyDescent="0.2">
      <c r="A4708" s="86" t="s">
        <v>20374</v>
      </c>
      <c r="B4708" s="85" t="s">
        <v>20373</v>
      </c>
      <c r="C4708" s="87" t="s">
        <v>151</v>
      </c>
      <c r="D4708" s="84" t="s">
        <v>0</v>
      </c>
      <c r="E4708" s="86">
        <v>630</v>
      </c>
      <c r="F4708" s="85" t="s">
        <v>14567</v>
      </c>
    </row>
    <row r="4709" spans="1:6" ht="38.25" x14ac:dyDescent="0.2">
      <c r="A4709" s="86" t="s">
        <v>20376</v>
      </c>
      <c r="B4709" s="85" t="s">
        <v>20375</v>
      </c>
      <c r="C4709" s="87" t="s">
        <v>151</v>
      </c>
      <c r="D4709" s="84" t="s">
        <v>0</v>
      </c>
      <c r="E4709" s="86">
        <v>1250</v>
      </c>
      <c r="F4709" s="85" t="s">
        <v>14527</v>
      </c>
    </row>
    <row r="4710" spans="1:6" ht="25.5" x14ac:dyDescent="0.2">
      <c r="A4710" s="86" t="s">
        <v>20378</v>
      </c>
      <c r="B4710" s="85" t="s">
        <v>20377</v>
      </c>
      <c r="C4710" s="87" t="s">
        <v>151</v>
      </c>
      <c r="D4710" s="84" t="s">
        <v>0</v>
      </c>
      <c r="E4710" s="86">
        <v>1050</v>
      </c>
      <c r="F4710" s="85" t="s">
        <v>14567</v>
      </c>
    </row>
    <row r="4711" spans="1:6" ht="38.25" x14ac:dyDescent="0.2">
      <c r="A4711" s="86" t="s">
        <v>20380</v>
      </c>
      <c r="B4711" s="85" t="s">
        <v>20379</v>
      </c>
      <c r="C4711" s="87" t="s">
        <v>151</v>
      </c>
      <c r="D4711" s="84" t="s">
        <v>0</v>
      </c>
      <c r="E4711" s="86">
        <v>1250</v>
      </c>
      <c r="F4711" s="85" t="s">
        <v>14527</v>
      </c>
    </row>
    <row r="4712" spans="1:6" ht="51" x14ac:dyDescent="0.2">
      <c r="A4712" s="86" t="s">
        <v>20383</v>
      </c>
      <c r="B4712" s="85" t="s">
        <v>20381</v>
      </c>
      <c r="C4712" s="87" t="s">
        <v>149</v>
      </c>
      <c r="D4712" s="84" t="s">
        <v>0</v>
      </c>
      <c r="E4712" s="86">
        <v>2397</v>
      </c>
      <c r="F4712" s="85" t="s">
        <v>20382</v>
      </c>
    </row>
    <row r="4713" spans="1:6" ht="38.25" x14ac:dyDescent="0.2">
      <c r="A4713" s="86" t="s">
        <v>20385</v>
      </c>
      <c r="B4713" s="85" t="s">
        <v>20384</v>
      </c>
      <c r="C4713" s="87" t="s">
        <v>151</v>
      </c>
      <c r="D4713" s="84" t="s">
        <v>0</v>
      </c>
      <c r="E4713" s="86">
        <v>503</v>
      </c>
      <c r="F4713" s="85" t="s">
        <v>14567</v>
      </c>
    </row>
    <row r="4714" spans="1:6" ht="38.25" x14ac:dyDescent="0.2">
      <c r="A4714" s="86" t="s">
        <v>20387</v>
      </c>
      <c r="B4714" s="85" t="s">
        <v>20386</v>
      </c>
      <c r="C4714" s="87" t="s">
        <v>151</v>
      </c>
      <c r="D4714" s="84" t="s">
        <v>0</v>
      </c>
      <c r="E4714" s="86">
        <v>1327.92</v>
      </c>
      <c r="F4714" s="85" t="s">
        <v>14567</v>
      </c>
    </row>
    <row r="4715" spans="1:6" ht="38.25" x14ac:dyDescent="0.2">
      <c r="A4715" s="86" t="s">
        <v>20389</v>
      </c>
      <c r="B4715" s="85" t="s">
        <v>20388</v>
      </c>
      <c r="C4715" s="87" t="s">
        <v>151</v>
      </c>
      <c r="D4715" s="84" t="s">
        <v>0</v>
      </c>
      <c r="E4715" s="86">
        <v>999</v>
      </c>
      <c r="F4715" s="85" t="s">
        <v>14527</v>
      </c>
    </row>
    <row r="4716" spans="1:6" ht="38.25" x14ac:dyDescent="0.2">
      <c r="A4716" s="86" t="s">
        <v>20391</v>
      </c>
      <c r="B4716" s="85" t="s">
        <v>20390</v>
      </c>
      <c r="C4716" s="87" t="s">
        <v>151</v>
      </c>
      <c r="D4716" s="84" t="s">
        <v>0</v>
      </c>
      <c r="E4716" s="86">
        <v>2637.36</v>
      </c>
      <c r="F4716" s="85" t="s">
        <v>14527</v>
      </c>
    </row>
    <row r="4717" spans="1:6" ht="76.5" x14ac:dyDescent="0.2">
      <c r="A4717" s="86" t="s">
        <v>20394</v>
      </c>
      <c r="B4717" s="85" t="s">
        <v>20392</v>
      </c>
      <c r="C4717" s="87" t="s">
        <v>149</v>
      </c>
      <c r="D4717" s="84" t="s">
        <v>0</v>
      </c>
      <c r="E4717" s="86">
        <v>1917.6</v>
      </c>
      <c r="F4717" s="85" t="s">
        <v>20393</v>
      </c>
    </row>
    <row r="4718" spans="1:6" ht="38.25" x14ac:dyDescent="0.2">
      <c r="A4718" s="86" t="s">
        <v>20385</v>
      </c>
      <c r="B4718" s="85" t="s">
        <v>20384</v>
      </c>
      <c r="C4718" s="87" t="s">
        <v>151</v>
      </c>
      <c r="D4718" s="84" t="s">
        <v>0</v>
      </c>
      <c r="E4718" s="86">
        <v>503</v>
      </c>
      <c r="F4718" s="85" t="s">
        <v>14567</v>
      </c>
    </row>
    <row r="4719" spans="1:6" ht="38.25" x14ac:dyDescent="0.2">
      <c r="A4719" s="86" t="s">
        <v>20387</v>
      </c>
      <c r="B4719" s="85" t="s">
        <v>20386</v>
      </c>
      <c r="C4719" s="87" t="s">
        <v>151</v>
      </c>
      <c r="D4719" s="84" t="s">
        <v>0</v>
      </c>
      <c r="E4719" s="86">
        <v>1327.92</v>
      </c>
      <c r="F4719" s="85" t="s">
        <v>14567</v>
      </c>
    </row>
    <row r="4720" spans="1:6" ht="38.25" x14ac:dyDescent="0.2">
      <c r="A4720" s="86" t="s">
        <v>20389</v>
      </c>
      <c r="B4720" s="85" t="s">
        <v>20388</v>
      </c>
      <c r="C4720" s="87" t="s">
        <v>151</v>
      </c>
      <c r="D4720" s="84" t="s">
        <v>0</v>
      </c>
      <c r="E4720" s="86">
        <v>999</v>
      </c>
      <c r="F4720" s="85" t="s">
        <v>14527</v>
      </c>
    </row>
    <row r="4721" spans="1:6" ht="38.25" x14ac:dyDescent="0.2">
      <c r="A4721" s="86" t="s">
        <v>20391</v>
      </c>
      <c r="B4721" s="85" t="s">
        <v>20390</v>
      </c>
      <c r="C4721" s="87" t="s">
        <v>151</v>
      </c>
      <c r="D4721" s="84" t="s">
        <v>0</v>
      </c>
      <c r="E4721" s="86">
        <v>2637.36</v>
      </c>
      <c r="F4721" s="85" t="s">
        <v>14527</v>
      </c>
    </row>
    <row r="4722" spans="1:6" ht="25.5" x14ac:dyDescent="0.2">
      <c r="A4722" s="86" t="s">
        <v>20396</v>
      </c>
      <c r="B4722" s="85" t="s">
        <v>20395</v>
      </c>
      <c r="C4722" s="87" t="s">
        <v>149</v>
      </c>
      <c r="D4722" s="84" t="s">
        <v>0</v>
      </c>
      <c r="E4722" s="86">
        <v>3995</v>
      </c>
      <c r="F4722" s="85" t="s">
        <v>16101</v>
      </c>
    </row>
    <row r="4723" spans="1:6" ht="25.5" x14ac:dyDescent="0.2">
      <c r="A4723" s="86" t="s">
        <v>20398</v>
      </c>
      <c r="B4723" s="85" t="s">
        <v>20397</v>
      </c>
      <c r="C4723" s="87" t="s">
        <v>149</v>
      </c>
      <c r="D4723" s="84" t="s">
        <v>0</v>
      </c>
      <c r="E4723" s="86">
        <v>3835.2</v>
      </c>
      <c r="F4723" s="85" t="s">
        <v>16101</v>
      </c>
    </row>
    <row r="4724" spans="1:6" ht="25.5" x14ac:dyDescent="0.2">
      <c r="A4724" s="86" t="s">
        <v>20400</v>
      </c>
      <c r="B4724" s="85" t="s">
        <v>20399</v>
      </c>
      <c r="C4724" s="87" t="s">
        <v>149</v>
      </c>
      <c r="D4724" s="84" t="s">
        <v>0</v>
      </c>
      <c r="E4724" s="86">
        <v>3755.3</v>
      </c>
      <c r="F4724" s="85" t="s">
        <v>16101</v>
      </c>
    </row>
    <row r="4725" spans="1:6" ht="25.5" x14ac:dyDescent="0.2">
      <c r="A4725" s="86" t="s">
        <v>20402</v>
      </c>
      <c r="B4725" s="85" t="s">
        <v>20401</v>
      </c>
      <c r="C4725" s="87" t="s">
        <v>149</v>
      </c>
      <c r="D4725" s="84" t="s">
        <v>0</v>
      </c>
      <c r="E4725" s="86">
        <v>3635.45</v>
      </c>
      <c r="F4725" s="85" t="s">
        <v>16101</v>
      </c>
    </row>
    <row r="4726" spans="1:6" ht="25.5" x14ac:dyDescent="0.2">
      <c r="A4726" s="86" t="s">
        <v>20404</v>
      </c>
      <c r="B4726" s="85" t="s">
        <v>20403</v>
      </c>
      <c r="C4726" s="87" t="s">
        <v>149</v>
      </c>
      <c r="D4726" s="84" t="s">
        <v>0</v>
      </c>
      <c r="E4726" s="86">
        <v>3515.6</v>
      </c>
      <c r="F4726" s="85" t="s">
        <v>16101</v>
      </c>
    </row>
    <row r="4727" spans="1:6" ht="25.5" x14ac:dyDescent="0.2">
      <c r="A4727" s="86" t="s">
        <v>20406</v>
      </c>
      <c r="B4727" s="85" t="s">
        <v>20405</v>
      </c>
      <c r="C4727" s="87" t="s">
        <v>151</v>
      </c>
      <c r="D4727" s="84" t="s">
        <v>0</v>
      </c>
      <c r="E4727" s="86">
        <v>839</v>
      </c>
      <c r="F4727" s="85" t="s">
        <v>14567</v>
      </c>
    </row>
    <row r="4728" spans="1:6" ht="25.5" x14ac:dyDescent="0.2">
      <c r="A4728" s="86" t="s">
        <v>20408</v>
      </c>
      <c r="B4728" s="85" t="s">
        <v>20407</v>
      </c>
      <c r="C4728" s="87" t="s">
        <v>151</v>
      </c>
      <c r="D4728" s="84" t="s">
        <v>0</v>
      </c>
      <c r="E4728" s="86">
        <v>2214.96</v>
      </c>
      <c r="F4728" s="85" t="s">
        <v>14567</v>
      </c>
    </row>
    <row r="4729" spans="1:6" ht="38.25" x14ac:dyDescent="0.2">
      <c r="A4729" s="86" t="s">
        <v>20410</v>
      </c>
      <c r="B4729" s="85" t="s">
        <v>20409</v>
      </c>
      <c r="C4729" s="87" t="s">
        <v>151</v>
      </c>
      <c r="D4729" s="84" t="s">
        <v>0</v>
      </c>
      <c r="E4729" s="86">
        <v>999</v>
      </c>
      <c r="F4729" s="85" t="s">
        <v>14527</v>
      </c>
    </row>
    <row r="4730" spans="1:6" ht="38.25" x14ac:dyDescent="0.2">
      <c r="A4730" s="86" t="s">
        <v>20412</v>
      </c>
      <c r="B4730" s="85" t="s">
        <v>20411</v>
      </c>
      <c r="C4730" s="87" t="s">
        <v>151</v>
      </c>
      <c r="D4730" s="84" t="s">
        <v>0</v>
      </c>
      <c r="E4730" s="86">
        <v>2637.36</v>
      </c>
      <c r="F4730" s="85" t="s">
        <v>14527</v>
      </c>
    </row>
    <row r="4731" spans="1:6" ht="38.25" x14ac:dyDescent="0.2">
      <c r="A4731" s="86" t="s">
        <v>20415</v>
      </c>
      <c r="B4731" s="85" t="s">
        <v>20413</v>
      </c>
      <c r="C4731" s="87" t="s">
        <v>149</v>
      </c>
      <c r="D4731" s="84" t="s">
        <v>0</v>
      </c>
      <c r="E4731" s="86">
        <v>3196</v>
      </c>
      <c r="F4731" s="85" t="s">
        <v>20414</v>
      </c>
    </row>
    <row r="4732" spans="1:6" ht="25.5" x14ac:dyDescent="0.2">
      <c r="A4732" s="86" t="s">
        <v>20406</v>
      </c>
      <c r="B4732" s="85" t="s">
        <v>20405</v>
      </c>
      <c r="C4732" s="87" t="s">
        <v>151</v>
      </c>
      <c r="D4732" s="84" t="s">
        <v>0</v>
      </c>
      <c r="E4732" s="86">
        <v>839</v>
      </c>
      <c r="F4732" s="85" t="s">
        <v>14567</v>
      </c>
    </row>
    <row r="4733" spans="1:6" ht="25.5" x14ac:dyDescent="0.2">
      <c r="A4733" s="86" t="s">
        <v>20408</v>
      </c>
      <c r="B4733" s="85" t="s">
        <v>20407</v>
      </c>
      <c r="C4733" s="87" t="s">
        <v>151</v>
      </c>
      <c r="D4733" s="84" t="s">
        <v>0</v>
      </c>
      <c r="E4733" s="86">
        <v>2214.96</v>
      </c>
      <c r="F4733" s="85" t="s">
        <v>14567</v>
      </c>
    </row>
    <row r="4734" spans="1:6" ht="38.25" x14ac:dyDescent="0.2">
      <c r="A4734" s="86" t="s">
        <v>20410</v>
      </c>
      <c r="B4734" s="85" t="s">
        <v>20409</v>
      </c>
      <c r="C4734" s="87" t="s">
        <v>151</v>
      </c>
      <c r="D4734" s="84" t="s">
        <v>0</v>
      </c>
      <c r="E4734" s="86">
        <v>999</v>
      </c>
      <c r="F4734" s="85" t="s">
        <v>14527</v>
      </c>
    </row>
    <row r="4735" spans="1:6" ht="38.25" x14ac:dyDescent="0.2">
      <c r="A4735" s="86" t="s">
        <v>20412</v>
      </c>
      <c r="B4735" s="85" t="s">
        <v>20411</v>
      </c>
      <c r="C4735" s="87" t="s">
        <v>151</v>
      </c>
      <c r="D4735" s="84" t="s">
        <v>0</v>
      </c>
      <c r="E4735" s="86">
        <v>2637.36</v>
      </c>
      <c r="F4735" s="85" t="s">
        <v>14527</v>
      </c>
    </row>
    <row r="4736" spans="1:6" ht="63.75" x14ac:dyDescent="0.2">
      <c r="A4736" s="86" t="s">
        <v>20418</v>
      </c>
      <c r="B4736" s="85" t="s">
        <v>20416</v>
      </c>
      <c r="C4736" s="87" t="s">
        <v>149</v>
      </c>
      <c r="D4736" s="84" t="s">
        <v>0</v>
      </c>
      <c r="E4736" s="86">
        <v>600</v>
      </c>
      <c r="F4736" s="85" t="s">
        <v>20417</v>
      </c>
    </row>
    <row r="4737" spans="1:6" ht="38.25" x14ac:dyDescent="0.2">
      <c r="A4737" s="86" t="s">
        <v>20420</v>
      </c>
      <c r="B4737" s="85" t="s">
        <v>20419</v>
      </c>
      <c r="C4737" s="87" t="s">
        <v>151</v>
      </c>
      <c r="D4737" s="84" t="s">
        <v>0</v>
      </c>
      <c r="E4737" s="86">
        <v>126</v>
      </c>
      <c r="F4737" s="85" t="s">
        <v>14567</v>
      </c>
    </row>
    <row r="4738" spans="1:6" ht="38.25" x14ac:dyDescent="0.2">
      <c r="A4738" s="86" t="s">
        <v>20422</v>
      </c>
      <c r="B4738" s="85" t="s">
        <v>20421</v>
      </c>
      <c r="C4738" s="87" t="s">
        <v>151</v>
      </c>
      <c r="D4738" s="84" t="s">
        <v>0</v>
      </c>
      <c r="E4738" s="86">
        <v>332.64</v>
      </c>
      <c r="F4738" s="85" t="s">
        <v>14567</v>
      </c>
    </row>
    <row r="4739" spans="1:6" ht="38.25" x14ac:dyDescent="0.2">
      <c r="A4739" s="86" t="s">
        <v>20424</v>
      </c>
      <c r="B4739" s="85" t="s">
        <v>20423</v>
      </c>
      <c r="C4739" s="87" t="s">
        <v>151</v>
      </c>
      <c r="D4739" s="84" t="s">
        <v>0</v>
      </c>
      <c r="E4739" s="86">
        <v>250</v>
      </c>
      <c r="F4739" s="85" t="s">
        <v>14527</v>
      </c>
    </row>
    <row r="4740" spans="1:6" ht="38.25" x14ac:dyDescent="0.2">
      <c r="A4740" s="86" t="s">
        <v>20426</v>
      </c>
      <c r="B4740" s="85" t="s">
        <v>20425</v>
      </c>
      <c r="C4740" s="87" t="s">
        <v>151</v>
      </c>
      <c r="D4740" s="84" t="s">
        <v>0</v>
      </c>
      <c r="E4740" s="86">
        <v>660</v>
      </c>
      <c r="F4740" s="85" t="s">
        <v>14527</v>
      </c>
    </row>
    <row r="4741" spans="1:6" ht="25.5" x14ac:dyDescent="0.2">
      <c r="A4741" s="86" t="s">
        <v>20429</v>
      </c>
      <c r="B4741" s="85" t="s">
        <v>20427</v>
      </c>
      <c r="C4741" s="87" t="s">
        <v>149</v>
      </c>
      <c r="D4741" s="84" t="s">
        <v>0</v>
      </c>
      <c r="E4741" s="86">
        <v>1000</v>
      </c>
      <c r="F4741" s="85" t="s">
        <v>20428</v>
      </c>
    </row>
    <row r="4742" spans="1:6" ht="25.5" x14ac:dyDescent="0.2">
      <c r="A4742" s="86" t="s">
        <v>20431</v>
      </c>
      <c r="B4742" s="85" t="s">
        <v>20430</v>
      </c>
      <c r="C4742" s="87" t="s">
        <v>149</v>
      </c>
      <c r="D4742" s="84" t="s">
        <v>0</v>
      </c>
      <c r="E4742" s="86">
        <v>960</v>
      </c>
      <c r="F4742" s="85" t="s">
        <v>20428</v>
      </c>
    </row>
    <row r="4743" spans="1:6" ht="25.5" x14ac:dyDescent="0.2">
      <c r="A4743" s="86" t="s">
        <v>20433</v>
      </c>
      <c r="B4743" s="85" t="s">
        <v>20432</v>
      </c>
      <c r="C4743" s="87" t="s">
        <v>149</v>
      </c>
      <c r="D4743" s="84" t="s">
        <v>0</v>
      </c>
      <c r="E4743" s="86">
        <v>940</v>
      </c>
      <c r="F4743" s="85" t="s">
        <v>20428</v>
      </c>
    </row>
    <row r="4744" spans="1:6" ht="25.5" x14ac:dyDescent="0.2">
      <c r="A4744" s="86" t="s">
        <v>20435</v>
      </c>
      <c r="B4744" s="85" t="s">
        <v>20434</v>
      </c>
      <c r="C4744" s="87" t="s">
        <v>149</v>
      </c>
      <c r="D4744" s="84" t="s">
        <v>0</v>
      </c>
      <c r="E4744" s="86">
        <v>910</v>
      </c>
      <c r="F4744" s="85" t="s">
        <v>20428</v>
      </c>
    </row>
    <row r="4745" spans="1:6" ht="25.5" x14ac:dyDescent="0.2">
      <c r="A4745" s="86" t="s">
        <v>20437</v>
      </c>
      <c r="B4745" s="85" t="s">
        <v>20436</v>
      </c>
      <c r="C4745" s="87" t="s">
        <v>149</v>
      </c>
      <c r="D4745" s="84" t="s">
        <v>0</v>
      </c>
      <c r="E4745" s="86">
        <v>880</v>
      </c>
      <c r="F4745" s="85" t="s">
        <v>20428</v>
      </c>
    </row>
    <row r="4746" spans="1:6" ht="38.25" x14ac:dyDescent="0.2">
      <c r="A4746" s="86" t="s">
        <v>20439</v>
      </c>
      <c r="B4746" s="85" t="s">
        <v>20438</v>
      </c>
      <c r="C4746" s="87" t="s">
        <v>151</v>
      </c>
      <c r="D4746" s="84" t="s">
        <v>0</v>
      </c>
      <c r="E4746" s="86">
        <v>210</v>
      </c>
      <c r="F4746" s="85" t="s">
        <v>14567</v>
      </c>
    </row>
    <row r="4747" spans="1:6" ht="38.25" x14ac:dyDescent="0.2">
      <c r="A4747" s="86" t="s">
        <v>20441</v>
      </c>
      <c r="B4747" s="85" t="s">
        <v>20440</v>
      </c>
      <c r="C4747" s="87" t="s">
        <v>151</v>
      </c>
      <c r="D4747" s="84" t="s">
        <v>0</v>
      </c>
      <c r="E4747" s="86">
        <v>554.4</v>
      </c>
      <c r="F4747" s="85" t="s">
        <v>14567</v>
      </c>
    </row>
    <row r="4748" spans="1:6" ht="38.25" x14ac:dyDescent="0.2">
      <c r="A4748" s="86" t="s">
        <v>20443</v>
      </c>
      <c r="B4748" s="85" t="s">
        <v>20442</v>
      </c>
      <c r="C4748" s="87" t="s">
        <v>151</v>
      </c>
      <c r="D4748" s="84" t="s">
        <v>0</v>
      </c>
      <c r="E4748" s="86">
        <v>250</v>
      </c>
      <c r="F4748" s="85" t="s">
        <v>14527</v>
      </c>
    </row>
    <row r="4749" spans="1:6" ht="38.25" x14ac:dyDescent="0.2">
      <c r="A4749" s="86" t="s">
        <v>20445</v>
      </c>
      <c r="B4749" s="85" t="s">
        <v>20444</v>
      </c>
      <c r="C4749" s="87" t="s">
        <v>151</v>
      </c>
      <c r="D4749" s="84" t="s">
        <v>0</v>
      </c>
      <c r="E4749" s="86">
        <v>660</v>
      </c>
      <c r="F4749" s="85" t="s">
        <v>14527</v>
      </c>
    </row>
    <row r="4750" spans="1:6" ht="63.75" x14ac:dyDescent="0.2">
      <c r="A4750" s="86" t="s">
        <v>20447</v>
      </c>
      <c r="B4750" s="85" t="s">
        <v>20446</v>
      </c>
      <c r="C4750" s="87" t="s">
        <v>149</v>
      </c>
      <c r="D4750" s="84" t="s">
        <v>0</v>
      </c>
      <c r="E4750" s="86">
        <v>6000</v>
      </c>
      <c r="F4750" s="85" t="s">
        <v>20417</v>
      </c>
    </row>
    <row r="4751" spans="1:6" ht="38.25" x14ac:dyDescent="0.2">
      <c r="A4751" s="86" t="s">
        <v>20449</v>
      </c>
      <c r="B4751" s="85" t="s">
        <v>20448</v>
      </c>
      <c r="C4751" s="87" t="s">
        <v>151</v>
      </c>
      <c r="D4751" s="84" t="s">
        <v>0</v>
      </c>
      <c r="E4751" s="86">
        <v>1260</v>
      </c>
      <c r="F4751" s="85" t="s">
        <v>14567</v>
      </c>
    </row>
    <row r="4752" spans="1:6" ht="38.25" x14ac:dyDescent="0.2">
      <c r="A4752" s="86" t="s">
        <v>20451</v>
      </c>
      <c r="B4752" s="85" t="s">
        <v>20450</v>
      </c>
      <c r="C4752" s="87" t="s">
        <v>151</v>
      </c>
      <c r="D4752" s="84" t="s">
        <v>0</v>
      </c>
      <c r="E4752" s="86">
        <v>3326.4</v>
      </c>
      <c r="F4752" s="85" t="s">
        <v>14567</v>
      </c>
    </row>
    <row r="4753" spans="1:6" ht="38.25" x14ac:dyDescent="0.2">
      <c r="A4753" s="86" t="s">
        <v>20453</v>
      </c>
      <c r="B4753" s="85" t="s">
        <v>20452</v>
      </c>
      <c r="C4753" s="87" t="s">
        <v>151</v>
      </c>
      <c r="D4753" s="84" t="s">
        <v>0</v>
      </c>
      <c r="E4753" s="86">
        <v>2500</v>
      </c>
      <c r="F4753" s="85" t="s">
        <v>14527</v>
      </c>
    </row>
    <row r="4754" spans="1:6" ht="38.25" x14ac:dyDescent="0.2">
      <c r="A4754" s="86" t="s">
        <v>20455</v>
      </c>
      <c r="B4754" s="85" t="s">
        <v>20454</v>
      </c>
      <c r="C4754" s="87" t="s">
        <v>151</v>
      </c>
      <c r="D4754" s="84" t="s">
        <v>0</v>
      </c>
      <c r="E4754" s="86">
        <v>6600</v>
      </c>
      <c r="F4754" s="85" t="s">
        <v>14527</v>
      </c>
    </row>
    <row r="4755" spans="1:6" ht="25.5" x14ac:dyDescent="0.2">
      <c r="A4755" s="86" t="s">
        <v>20457</v>
      </c>
      <c r="B4755" s="85" t="s">
        <v>20456</v>
      </c>
      <c r="C4755" s="87" t="s">
        <v>149</v>
      </c>
      <c r="D4755" s="84" t="s">
        <v>0</v>
      </c>
      <c r="E4755" s="86">
        <v>10000</v>
      </c>
      <c r="F4755" s="85" t="s">
        <v>20428</v>
      </c>
    </row>
    <row r="4756" spans="1:6" ht="25.5" x14ac:dyDescent="0.2">
      <c r="A4756" s="86" t="s">
        <v>20459</v>
      </c>
      <c r="B4756" s="85" t="s">
        <v>20458</v>
      </c>
      <c r="C4756" s="87" t="s">
        <v>149</v>
      </c>
      <c r="D4756" s="84" t="s">
        <v>0</v>
      </c>
      <c r="E4756" s="86">
        <v>9600</v>
      </c>
      <c r="F4756" s="85" t="s">
        <v>20428</v>
      </c>
    </row>
    <row r="4757" spans="1:6" ht="25.5" x14ac:dyDescent="0.2">
      <c r="A4757" s="86" t="s">
        <v>20461</v>
      </c>
      <c r="B4757" s="85" t="s">
        <v>20460</v>
      </c>
      <c r="C4757" s="87" t="s">
        <v>149</v>
      </c>
      <c r="D4757" s="84" t="s">
        <v>0</v>
      </c>
      <c r="E4757" s="86">
        <v>9400</v>
      </c>
      <c r="F4757" s="85" t="s">
        <v>20428</v>
      </c>
    </row>
    <row r="4758" spans="1:6" ht="25.5" x14ac:dyDescent="0.2">
      <c r="A4758" s="86" t="s">
        <v>20463</v>
      </c>
      <c r="B4758" s="85" t="s">
        <v>20462</v>
      </c>
      <c r="C4758" s="87" t="s">
        <v>149</v>
      </c>
      <c r="D4758" s="84" t="s">
        <v>0</v>
      </c>
      <c r="E4758" s="86">
        <v>9100</v>
      </c>
      <c r="F4758" s="85" t="s">
        <v>20428</v>
      </c>
    </row>
    <row r="4759" spans="1:6" ht="25.5" x14ac:dyDescent="0.2">
      <c r="A4759" s="86" t="s">
        <v>20465</v>
      </c>
      <c r="B4759" s="85" t="s">
        <v>20464</v>
      </c>
      <c r="C4759" s="87" t="s">
        <v>149</v>
      </c>
      <c r="D4759" s="84" t="s">
        <v>0</v>
      </c>
      <c r="E4759" s="86">
        <v>8800</v>
      </c>
      <c r="F4759" s="85" t="s">
        <v>20428</v>
      </c>
    </row>
    <row r="4760" spans="1:6" ht="38.25" x14ac:dyDescent="0.2">
      <c r="A4760" s="86" t="s">
        <v>20467</v>
      </c>
      <c r="B4760" s="85" t="s">
        <v>20466</v>
      </c>
      <c r="C4760" s="87" t="s">
        <v>151</v>
      </c>
      <c r="D4760" s="84" t="s">
        <v>0</v>
      </c>
      <c r="E4760" s="86">
        <v>2100</v>
      </c>
      <c r="F4760" s="85" t="s">
        <v>14567</v>
      </c>
    </row>
    <row r="4761" spans="1:6" ht="38.25" x14ac:dyDescent="0.2">
      <c r="A4761" s="86" t="s">
        <v>20469</v>
      </c>
      <c r="B4761" s="85" t="s">
        <v>20468</v>
      </c>
      <c r="C4761" s="87" t="s">
        <v>151</v>
      </c>
      <c r="D4761" s="84" t="s">
        <v>0</v>
      </c>
      <c r="E4761" s="86">
        <v>5544</v>
      </c>
      <c r="F4761" s="85" t="s">
        <v>14567</v>
      </c>
    </row>
    <row r="4762" spans="1:6" ht="38.25" x14ac:dyDescent="0.2">
      <c r="A4762" s="86" t="s">
        <v>20471</v>
      </c>
      <c r="B4762" s="85" t="s">
        <v>20470</v>
      </c>
      <c r="C4762" s="87" t="s">
        <v>151</v>
      </c>
      <c r="D4762" s="84" t="s">
        <v>0</v>
      </c>
      <c r="E4762" s="86">
        <v>2500</v>
      </c>
      <c r="F4762" s="85" t="s">
        <v>14527</v>
      </c>
    </row>
    <row r="4763" spans="1:6" ht="38.25" x14ac:dyDescent="0.2">
      <c r="A4763" s="86" t="s">
        <v>20473</v>
      </c>
      <c r="B4763" s="85" t="s">
        <v>20472</v>
      </c>
      <c r="C4763" s="87" t="s">
        <v>151</v>
      </c>
      <c r="D4763" s="84" t="s">
        <v>0</v>
      </c>
      <c r="E4763" s="86">
        <v>6600</v>
      </c>
      <c r="F4763" s="85" t="s">
        <v>14527</v>
      </c>
    </row>
    <row r="4764" spans="1:6" ht="114.75" x14ac:dyDescent="0.2">
      <c r="A4764" s="86" t="s">
        <v>20476</v>
      </c>
      <c r="B4764" s="85" t="s">
        <v>20474</v>
      </c>
      <c r="C4764" s="87" t="s">
        <v>149</v>
      </c>
      <c r="D4764" s="84" t="s">
        <v>0</v>
      </c>
      <c r="E4764" s="86">
        <v>7500</v>
      </c>
      <c r="F4764" s="85" t="s">
        <v>20475</v>
      </c>
    </row>
    <row r="4765" spans="1:6" ht="38.25" x14ac:dyDescent="0.2">
      <c r="A4765" s="86" t="s">
        <v>20478</v>
      </c>
      <c r="B4765" s="85" t="s">
        <v>20477</v>
      </c>
      <c r="C4765" s="87" t="s">
        <v>151</v>
      </c>
      <c r="D4765" s="84" t="s">
        <v>0</v>
      </c>
      <c r="E4765" s="86">
        <v>1575</v>
      </c>
      <c r="F4765" s="85" t="s">
        <v>14567</v>
      </c>
    </row>
    <row r="4766" spans="1:6" ht="38.25" x14ac:dyDescent="0.2">
      <c r="A4766" s="86" t="s">
        <v>20480</v>
      </c>
      <c r="B4766" s="85" t="s">
        <v>20479</v>
      </c>
      <c r="C4766" s="87" t="s">
        <v>151</v>
      </c>
      <c r="D4766" s="84" t="s">
        <v>0</v>
      </c>
      <c r="E4766" s="86">
        <v>4158</v>
      </c>
      <c r="F4766" s="85" t="s">
        <v>14567</v>
      </c>
    </row>
    <row r="4767" spans="1:6" ht="38.25" x14ac:dyDescent="0.2">
      <c r="A4767" s="86" t="s">
        <v>20482</v>
      </c>
      <c r="B4767" s="85" t="s">
        <v>20481</v>
      </c>
      <c r="C4767" s="87" t="s">
        <v>151</v>
      </c>
      <c r="D4767" s="84" t="s">
        <v>0</v>
      </c>
      <c r="E4767" s="86">
        <v>3125</v>
      </c>
      <c r="F4767" s="85" t="s">
        <v>14527</v>
      </c>
    </row>
    <row r="4768" spans="1:6" ht="38.25" x14ac:dyDescent="0.2">
      <c r="A4768" s="86" t="s">
        <v>20484</v>
      </c>
      <c r="B4768" s="85" t="s">
        <v>20483</v>
      </c>
      <c r="C4768" s="87" t="s">
        <v>151</v>
      </c>
      <c r="D4768" s="84" t="s">
        <v>0</v>
      </c>
      <c r="E4768" s="86">
        <v>8250</v>
      </c>
      <c r="F4768" s="85" t="s">
        <v>14527</v>
      </c>
    </row>
    <row r="4769" spans="1:6" ht="76.5" x14ac:dyDescent="0.2">
      <c r="A4769" s="86" t="s">
        <v>20487</v>
      </c>
      <c r="B4769" s="85" t="s">
        <v>20485</v>
      </c>
      <c r="C4769" s="87" t="s">
        <v>149</v>
      </c>
      <c r="D4769" s="84" t="s">
        <v>0</v>
      </c>
      <c r="E4769" s="86">
        <v>12500</v>
      </c>
      <c r="F4769" s="85" t="s">
        <v>20486</v>
      </c>
    </row>
    <row r="4770" spans="1:6" ht="76.5" x14ac:dyDescent="0.2">
      <c r="A4770" s="86" t="s">
        <v>20489</v>
      </c>
      <c r="B4770" s="85" t="s">
        <v>20488</v>
      </c>
      <c r="C4770" s="87" t="s">
        <v>149</v>
      </c>
      <c r="D4770" s="84" t="s">
        <v>0</v>
      </c>
      <c r="E4770" s="86">
        <v>12000</v>
      </c>
      <c r="F4770" s="85" t="s">
        <v>20486</v>
      </c>
    </row>
    <row r="4771" spans="1:6" ht="76.5" x14ac:dyDescent="0.2">
      <c r="A4771" s="86" t="s">
        <v>20491</v>
      </c>
      <c r="B4771" s="85" t="s">
        <v>20490</v>
      </c>
      <c r="C4771" s="87" t="s">
        <v>149</v>
      </c>
      <c r="D4771" s="84" t="s">
        <v>0</v>
      </c>
      <c r="E4771" s="86">
        <v>11750</v>
      </c>
      <c r="F4771" s="85" t="s">
        <v>20486</v>
      </c>
    </row>
    <row r="4772" spans="1:6" ht="76.5" x14ac:dyDescent="0.2">
      <c r="A4772" s="86" t="s">
        <v>20493</v>
      </c>
      <c r="B4772" s="85" t="s">
        <v>20492</v>
      </c>
      <c r="C4772" s="87" t="s">
        <v>149</v>
      </c>
      <c r="D4772" s="84" t="s">
        <v>0</v>
      </c>
      <c r="E4772" s="86">
        <v>11375</v>
      </c>
      <c r="F4772" s="85" t="s">
        <v>20486</v>
      </c>
    </row>
    <row r="4773" spans="1:6" ht="76.5" x14ac:dyDescent="0.2">
      <c r="A4773" s="86" t="s">
        <v>20495</v>
      </c>
      <c r="B4773" s="85" t="s">
        <v>20494</v>
      </c>
      <c r="C4773" s="87" t="s">
        <v>149</v>
      </c>
      <c r="D4773" s="84" t="s">
        <v>0</v>
      </c>
      <c r="E4773" s="86">
        <v>11000</v>
      </c>
      <c r="F4773" s="85" t="s">
        <v>20486</v>
      </c>
    </row>
    <row r="4774" spans="1:6" ht="38.25" x14ac:dyDescent="0.2">
      <c r="A4774" s="86" t="s">
        <v>20497</v>
      </c>
      <c r="B4774" s="85" t="s">
        <v>20496</v>
      </c>
      <c r="C4774" s="87" t="s">
        <v>151</v>
      </c>
      <c r="D4774" s="84" t="s">
        <v>0</v>
      </c>
      <c r="E4774" s="86">
        <v>2625</v>
      </c>
      <c r="F4774" s="85" t="s">
        <v>14567</v>
      </c>
    </row>
    <row r="4775" spans="1:6" ht="38.25" x14ac:dyDescent="0.2">
      <c r="A4775" s="86" t="s">
        <v>20499</v>
      </c>
      <c r="B4775" s="85" t="s">
        <v>20498</v>
      </c>
      <c r="C4775" s="87" t="s">
        <v>151</v>
      </c>
      <c r="D4775" s="84" t="s">
        <v>0</v>
      </c>
      <c r="E4775" s="86">
        <v>6930</v>
      </c>
      <c r="F4775" s="85" t="s">
        <v>14567</v>
      </c>
    </row>
    <row r="4776" spans="1:6" ht="38.25" x14ac:dyDescent="0.2">
      <c r="A4776" s="86" t="s">
        <v>20501</v>
      </c>
      <c r="B4776" s="85" t="s">
        <v>20500</v>
      </c>
      <c r="C4776" s="87" t="s">
        <v>151</v>
      </c>
      <c r="D4776" s="84" t="s">
        <v>0</v>
      </c>
      <c r="E4776" s="86">
        <v>3125</v>
      </c>
      <c r="F4776" s="85" t="s">
        <v>14527</v>
      </c>
    </row>
    <row r="4777" spans="1:6" ht="38.25" x14ac:dyDescent="0.2">
      <c r="A4777" s="86" t="s">
        <v>20503</v>
      </c>
      <c r="B4777" s="85" t="s">
        <v>20502</v>
      </c>
      <c r="C4777" s="87" t="s">
        <v>151</v>
      </c>
      <c r="D4777" s="84" t="s">
        <v>0</v>
      </c>
      <c r="E4777" s="86">
        <v>8250</v>
      </c>
      <c r="F4777" s="85" t="s">
        <v>14527</v>
      </c>
    </row>
    <row r="4778" spans="1:6" ht="51" x14ac:dyDescent="0.2">
      <c r="A4778" s="86" t="s">
        <v>20505</v>
      </c>
      <c r="B4778" s="85" t="s">
        <v>20504</v>
      </c>
      <c r="C4778" s="87" t="s">
        <v>149</v>
      </c>
      <c r="D4778" s="84" t="s">
        <v>0</v>
      </c>
      <c r="E4778" s="86">
        <v>990</v>
      </c>
      <c r="F4778" s="85" t="s">
        <v>20382</v>
      </c>
    </row>
    <row r="4779" spans="1:6" ht="38.25" x14ac:dyDescent="0.2">
      <c r="A4779" s="86" t="s">
        <v>20385</v>
      </c>
      <c r="B4779" s="85" t="s">
        <v>20384</v>
      </c>
      <c r="C4779" s="87" t="s">
        <v>151</v>
      </c>
      <c r="D4779" s="84" t="s">
        <v>0</v>
      </c>
      <c r="E4779" s="86">
        <v>503</v>
      </c>
      <c r="F4779" s="85" t="s">
        <v>14567</v>
      </c>
    </row>
    <row r="4780" spans="1:6" ht="51" x14ac:dyDescent="0.2">
      <c r="A4780" s="86" t="s">
        <v>20507</v>
      </c>
      <c r="B4780" s="85" t="s">
        <v>20506</v>
      </c>
      <c r="C4780" s="87" t="s">
        <v>151</v>
      </c>
      <c r="D4780" s="84" t="s">
        <v>0</v>
      </c>
      <c r="E4780" s="86">
        <v>83.84</v>
      </c>
      <c r="F4780" s="85" t="s">
        <v>15009</v>
      </c>
    </row>
    <row r="4781" spans="1:6" ht="38.25" x14ac:dyDescent="0.2">
      <c r="A4781" s="86" t="s">
        <v>20387</v>
      </c>
      <c r="B4781" s="85" t="s">
        <v>20386</v>
      </c>
      <c r="C4781" s="87" t="s">
        <v>151</v>
      </c>
      <c r="D4781" s="84" t="s">
        <v>0</v>
      </c>
      <c r="E4781" s="86">
        <v>1327.92</v>
      </c>
      <c r="F4781" s="85" t="s">
        <v>14567</v>
      </c>
    </row>
    <row r="4782" spans="1:6" ht="38.25" x14ac:dyDescent="0.2">
      <c r="A4782" s="86" t="s">
        <v>20389</v>
      </c>
      <c r="B4782" s="85" t="s">
        <v>20388</v>
      </c>
      <c r="C4782" s="87" t="s">
        <v>151</v>
      </c>
      <c r="D4782" s="84" t="s">
        <v>0</v>
      </c>
      <c r="E4782" s="86">
        <v>999</v>
      </c>
      <c r="F4782" s="85" t="s">
        <v>14527</v>
      </c>
    </row>
    <row r="4783" spans="1:6" ht="38.25" x14ac:dyDescent="0.2">
      <c r="A4783" s="86" t="s">
        <v>20509</v>
      </c>
      <c r="B4783" s="85" t="s">
        <v>20508</v>
      </c>
      <c r="C4783" s="87" t="s">
        <v>151</v>
      </c>
      <c r="D4783" s="84" t="s">
        <v>0</v>
      </c>
      <c r="E4783" s="86">
        <v>166.5</v>
      </c>
      <c r="F4783" s="85" t="s">
        <v>15016</v>
      </c>
    </row>
    <row r="4784" spans="1:6" ht="38.25" x14ac:dyDescent="0.2">
      <c r="A4784" s="86" t="s">
        <v>20391</v>
      </c>
      <c r="B4784" s="85" t="s">
        <v>20390</v>
      </c>
      <c r="C4784" s="87" t="s">
        <v>151</v>
      </c>
      <c r="D4784" s="84" t="s">
        <v>0</v>
      </c>
      <c r="E4784" s="86">
        <v>2637.36</v>
      </c>
      <c r="F4784" s="85" t="s">
        <v>14527</v>
      </c>
    </row>
    <row r="4785" spans="1:6" ht="76.5" x14ac:dyDescent="0.2">
      <c r="A4785" s="86" t="s">
        <v>20511</v>
      </c>
      <c r="B4785" s="85" t="s">
        <v>20510</v>
      </c>
      <c r="C4785" s="87" t="s">
        <v>149</v>
      </c>
      <c r="D4785" s="84" t="s">
        <v>0</v>
      </c>
      <c r="E4785" s="86">
        <v>792</v>
      </c>
      <c r="F4785" s="85" t="s">
        <v>20393</v>
      </c>
    </row>
    <row r="4786" spans="1:6" ht="38.25" x14ac:dyDescent="0.2">
      <c r="A4786" s="86" t="s">
        <v>20385</v>
      </c>
      <c r="B4786" s="85" t="s">
        <v>20384</v>
      </c>
      <c r="C4786" s="87" t="s">
        <v>151</v>
      </c>
      <c r="D4786" s="84" t="s">
        <v>0</v>
      </c>
      <c r="E4786" s="86">
        <v>503</v>
      </c>
      <c r="F4786" s="85" t="s">
        <v>14567</v>
      </c>
    </row>
    <row r="4787" spans="1:6" ht="51" x14ac:dyDescent="0.2">
      <c r="A4787" s="86" t="s">
        <v>20507</v>
      </c>
      <c r="B4787" s="85" t="s">
        <v>20506</v>
      </c>
      <c r="C4787" s="87" t="s">
        <v>151</v>
      </c>
      <c r="D4787" s="84" t="s">
        <v>0</v>
      </c>
      <c r="E4787" s="86">
        <v>83.84</v>
      </c>
      <c r="F4787" s="85" t="s">
        <v>15009</v>
      </c>
    </row>
    <row r="4788" spans="1:6" ht="38.25" x14ac:dyDescent="0.2">
      <c r="A4788" s="86" t="s">
        <v>20387</v>
      </c>
      <c r="B4788" s="85" t="s">
        <v>20386</v>
      </c>
      <c r="C4788" s="87" t="s">
        <v>151</v>
      </c>
      <c r="D4788" s="84" t="s">
        <v>0</v>
      </c>
      <c r="E4788" s="86">
        <v>1327.92</v>
      </c>
      <c r="F4788" s="85" t="s">
        <v>14567</v>
      </c>
    </row>
    <row r="4789" spans="1:6" ht="38.25" x14ac:dyDescent="0.2">
      <c r="A4789" s="86" t="s">
        <v>20389</v>
      </c>
      <c r="B4789" s="85" t="s">
        <v>20388</v>
      </c>
      <c r="C4789" s="87" t="s">
        <v>151</v>
      </c>
      <c r="D4789" s="84" t="s">
        <v>0</v>
      </c>
      <c r="E4789" s="86">
        <v>999</v>
      </c>
      <c r="F4789" s="85" t="s">
        <v>14527</v>
      </c>
    </row>
    <row r="4790" spans="1:6" ht="38.25" x14ac:dyDescent="0.2">
      <c r="A4790" s="86" t="s">
        <v>20509</v>
      </c>
      <c r="B4790" s="85" t="s">
        <v>20508</v>
      </c>
      <c r="C4790" s="87" t="s">
        <v>151</v>
      </c>
      <c r="D4790" s="84" t="s">
        <v>0</v>
      </c>
      <c r="E4790" s="86">
        <v>166.5</v>
      </c>
      <c r="F4790" s="85" t="s">
        <v>15016</v>
      </c>
    </row>
    <row r="4791" spans="1:6" ht="38.25" x14ac:dyDescent="0.2">
      <c r="A4791" s="86" t="s">
        <v>20391</v>
      </c>
      <c r="B4791" s="85" t="s">
        <v>20390</v>
      </c>
      <c r="C4791" s="87" t="s">
        <v>151</v>
      </c>
      <c r="D4791" s="84" t="s">
        <v>0</v>
      </c>
      <c r="E4791" s="86">
        <v>2637.36</v>
      </c>
      <c r="F4791" s="85" t="s">
        <v>14527</v>
      </c>
    </row>
    <row r="4792" spans="1:6" ht="38.25" x14ac:dyDescent="0.2">
      <c r="A4792" s="86" t="s">
        <v>20513</v>
      </c>
      <c r="B4792" s="85" t="s">
        <v>20512</v>
      </c>
      <c r="C4792" s="87" t="s">
        <v>149</v>
      </c>
      <c r="D4792" s="84" t="s">
        <v>0</v>
      </c>
      <c r="E4792" s="86">
        <v>1650</v>
      </c>
      <c r="F4792" s="85" t="s">
        <v>16101</v>
      </c>
    </row>
    <row r="4793" spans="1:6" ht="38.25" x14ac:dyDescent="0.2">
      <c r="A4793" s="86" t="s">
        <v>20515</v>
      </c>
      <c r="B4793" s="85" t="s">
        <v>20514</v>
      </c>
      <c r="C4793" s="87" t="s">
        <v>149</v>
      </c>
      <c r="D4793" s="84" t="s">
        <v>0</v>
      </c>
      <c r="E4793" s="86">
        <v>1584</v>
      </c>
      <c r="F4793" s="85" t="s">
        <v>16101</v>
      </c>
    </row>
    <row r="4794" spans="1:6" ht="38.25" x14ac:dyDescent="0.2">
      <c r="A4794" s="86" t="s">
        <v>20517</v>
      </c>
      <c r="B4794" s="85" t="s">
        <v>20516</v>
      </c>
      <c r="C4794" s="87" t="s">
        <v>149</v>
      </c>
      <c r="D4794" s="84" t="s">
        <v>0</v>
      </c>
      <c r="E4794" s="86">
        <v>1551</v>
      </c>
      <c r="F4794" s="85" t="s">
        <v>16101</v>
      </c>
    </row>
    <row r="4795" spans="1:6" ht="38.25" x14ac:dyDescent="0.2">
      <c r="A4795" s="86" t="s">
        <v>20519</v>
      </c>
      <c r="B4795" s="85" t="s">
        <v>20518</v>
      </c>
      <c r="C4795" s="87" t="s">
        <v>149</v>
      </c>
      <c r="D4795" s="84" t="s">
        <v>0</v>
      </c>
      <c r="E4795" s="86">
        <v>1501.5</v>
      </c>
      <c r="F4795" s="85" t="s">
        <v>16101</v>
      </c>
    </row>
    <row r="4796" spans="1:6" ht="38.25" x14ac:dyDescent="0.2">
      <c r="A4796" s="86" t="s">
        <v>20521</v>
      </c>
      <c r="B4796" s="85" t="s">
        <v>20520</v>
      </c>
      <c r="C4796" s="87" t="s">
        <v>149</v>
      </c>
      <c r="D4796" s="84" t="s">
        <v>0</v>
      </c>
      <c r="E4796" s="86">
        <v>1452</v>
      </c>
      <c r="F4796" s="85" t="s">
        <v>16101</v>
      </c>
    </row>
    <row r="4797" spans="1:6" ht="25.5" x14ac:dyDescent="0.2">
      <c r="A4797" s="86" t="s">
        <v>20406</v>
      </c>
      <c r="B4797" s="85" t="s">
        <v>20405</v>
      </c>
      <c r="C4797" s="87" t="s">
        <v>151</v>
      </c>
      <c r="D4797" s="84" t="s">
        <v>0</v>
      </c>
      <c r="E4797" s="86">
        <v>839</v>
      </c>
      <c r="F4797" s="85" t="s">
        <v>14567</v>
      </c>
    </row>
    <row r="4798" spans="1:6" ht="51" x14ac:dyDescent="0.2">
      <c r="A4798" s="86" t="s">
        <v>20523</v>
      </c>
      <c r="B4798" s="85" t="s">
        <v>20522</v>
      </c>
      <c r="C4798" s="87" t="s">
        <v>151</v>
      </c>
      <c r="D4798" s="84" t="s">
        <v>0</v>
      </c>
      <c r="E4798" s="86">
        <v>139.84</v>
      </c>
      <c r="F4798" s="85" t="s">
        <v>15009</v>
      </c>
    </row>
    <row r="4799" spans="1:6" ht="25.5" x14ac:dyDescent="0.2">
      <c r="A4799" s="86" t="s">
        <v>20408</v>
      </c>
      <c r="B4799" s="85" t="s">
        <v>20407</v>
      </c>
      <c r="C4799" s="87" t="s">
        <v>151</v>
      </c>
      <c r="D4799" s="84" t="s">
        <v>0</v>
      </c>
      <c r="E4799" s="86">
        <v>2214.96</v>
      </c>
      <c r="F4799" s="85" t="s">
        <v>14567</v>
      </c>
    </row>
    <row r="4800" spans="1:6" ht="38.25" x14ac:dyDescent="0.2">
      <c r="A4800" s="86" t="s">
        <v>20410</v>
      </c>
      <c r="B4800" s="85" t="s">
        <v>20409</v>
      </c>
      <c r="C4800" s="87" t="s">
        <v>151</v>
      </c>
      <c r="D4800" s="84" t="s">
        <v>0</v>
      </c>
      <c r="E4800" s="86">
        <v>999</v>
      </c>
      <c r="F4800" s="85" t="s">
        <v>14527</v>
      </c>
    </row>
    <row r="4801" spans="1:6" ht="38.25" x14ac:dyDescent="0.2">
      <c r="A4801" s="86" t="s">
        <v>20525</v>
      </c>
      <c r="B4801" s="85" t="s">
        <v>20524</v>
      </c>
      <c r="C4801" s="87" t="s">
        <v>151</v>
      </c>
      <c r="D4801" s="84" t="s">
        <v>0</v>
      </c>
      <c r="E4801" s="86">
        <v>166.5</v>
      </c>
      <c r="F4801" s="85" t="s">
        <v>15016</v>
      </c>
    </row>
    <row r="4802" spans="1:6" ht="38.25" x14ac:dyDescent="0.2">
      <c r="A4802" s="86" t="s">
        <v>20412</v>
      </c>
      <c r="B4802" s="85" t="s">
        <v>20411</v>
      </c>
      <c r="C4802" s="87" t="s">
        <v>151</v>
      </c>
      <c r="D4802" s="84" t="s">
        <v>0</v>
      </c>
      <c r="E4802" s="86">
        <v>2637.36</v>
      </c>
      <c r="F4802" s="85" t="s">
        <v>14527</v>
      </c>
    </row>
    <row r="4803" spans="1:6" ht="38.25" x14ac:dyDescent="0.2">
      <c r="A4803" s="86" t="s">
        <v>20527</v>
      </c>
      <c r="B4803" s="85" t="s">
        <v>20526</v>
      </c>
      <c r="C4803" s="87" t="s">
        <v>149</v>
      </c>
      <c r="D4803" s="84" t="s">
        <v>0</v>
      </c>
      <c r="E4803" s="86">
        <v>1320</v>
      </c>
      <c r="F4803" s="85" t="s">
        <v>20414</v>
      </c>
    </row>
    <row r="4804" spans="1:6" ht="25.5" x14ac:dyDescent="0.2">
      <c r="A4804" s="86" t="s">
        <v>20406</v>
      </c>
      <c r="B4804" s="85" t="s">
        <v>20405</v>
      </c>
      <c r="C4804" s="87" t="s">
        <v>151</v>
      </c>
      <c r="D4804" s="84" t="s">
        <v>0</v>
      </c>
      <c r="E4804" s="86">
        <v>839</v>
      </c>
      <c r="F4804" s="85" t="s">
        <v>14567</v>
      </c>
    </row>
    <row r="4805" spans="1:6" ht="51" x14ac:dyDescent="0.2">
      <c r="A4805" s="86" t="s">
        <v>20523</v>
      </c>
      <c r="B4805" s="85" t="s">
        <v>20522</v>
      </c>
      <c r="C4805" s="87" t="s">
        <v>151</v>
      </c>
      <c r="D4805" s="84" t="s">
        <v>0</v>
      </c>
      <c r="E4805" s="86">
        <v>139.84</v>
      </c>
      <c r="F4805" s="85" t="s">
        <v>15009</v>
      </c>
    </row>
    <row r="4806" spans="1:6" ht="25.5" x14ac:dyDescent="0.2">
      <c r="A4806" s="86" t="s">
        <v>20408</v>
      </c>
      <c r="B4806" s="85" t="s">
        <v>20407</v>
      </c>
      <c r="C4806" s="87" t="s">
        <v>151</v>
      </c>
      <c r="D4806" s="84" t="s">
        <v>0</v>
      </c>
      <c r="E4806" s="86">
        <v>2214.96</v>
      </c>
      <c r="F4806" s="85" t="s">
        <v>14567</v>
      </c>
    </row>
    <row r="4807" spans="1:6" ht="38.25" x14ac:dyDescent="0.2">
      <c r="A4807" s="86" t="s">
        <v>20410</v>
      </c>
      <c r="B4807" s="85" t="s">
        <v>20409</v>
      </c>
      <c r="C4807" s="87" t="s">
        <v>151</v>
      </c>
      <c r="D4807" s="84" t="s">
        <v>0</v>
      </c>
      <c r="E4807" s="86">
        <v>999</v>
      </c>
      <c r="F4807" s="85" t="s">
        <v>14527</v>
      </c>
    </row>
    <row r="4808" spans="1:6" ht="38.25" x14ac:dyDescent="0.2">
      <c r="A4808" s="86" t="s">
        <v>20525</v>
      </c>
      <c r="B4808" s="85" t="s">
        <v>20524</v>
      </c>
      <c r="C4808" s="87" t="s">
        <v>151</v>
      </c>
      <c r="D4808" s="84" t="s">
        <v>0</v>
      </c>
      <c r="E4808" s="86">
        <v>166.5</v>
      </c>
      <c r="F4808" s="85" t="s">
        <v>15016</v>
      </c>
    </row>
    <row r="4809" spans="1:6" ht="38.25" x14ac:dyDescent="0.2">
      <c r="A4809" s="86" t="s">
        <v>20412</v>
      </c>
      <c r="B4809" s="85" t="s">
        <v>20411</v>
      </c>
      <c r="C4809" s="87" t="s">
        <v>151</v>
      </c>
      <c r="D4809" s="84" t="s">
        <v>0</v>
      </c>
      <c r="E4809" s="86">
        <v>2637.36</v>
      </c>
      <c r="F4809" s="85" t="s">
        <v>14527</v>
      </c>
    </row>
    <row r="4810" spans="1:6" ht="63.75" x14ac:dyDescent="0.2">
      <c r="A4810" s="86" t="s">
        <v>20530</v>
      </c>
      <c r="B4810" s="85" t="s">
        <v>20528</v>
      </c>
      <c r="C4810" s="87" t="s">
        <v>149</v>
      </c>
      <c r="D4810" s="84" t="s">
        <v>0</v>
      </c>
      <c r="E4810" s="86">
        <v>330</v>
      </c>
      <c r="F4810" s="85" t="s">
        <v>20529</v>
      </c>
    </row>
    <row r="4811" spans="1:6" ht="38.25" x14ac:dyDescent="0.2">
      <c r="A4811" s="86" t="s">
        <v>20420</v>
      </c>
      <c r="B4811" s="85" t="s">
        <v>20419</v>
      </c>
      <c r="C4811" s="87" t="s">
        <v>151</v>
      </c>
      <c r="D4811" s="84" t="s">
        <v>0</v>
      </c>
      <c r="E4811" s="86">
        <v>126</v>
      </c>
      <c r="F4811" s="85" t="s">
        <v>14567</v>
      </c>
    </row>
    <row r="4812" spans="1:6" ht="51" x14ac:dyDescent="0.2">
      <c r="A4812" s="86" t="s">
        <v>20532</v>
      </c>
      <c r="B4812" s="85" t="s">
        <v>20531</v>
      </c>
      <c r="C4812" s="87" t="s">
        <v>151</v>
      </c>
      <c r="D4812" s="84" t="s">
        <v>0</v>
      </c>
      <c r="E4812" s="86">
        <v>21</v>
      </c>
      <c r="F4812" s="85" t="s">
        <v>15009</v>
      </c>
    </row>
    <row r="4813" spans="1:6" ht="38.25" x14ac:dyDescent="0.2">
      <c r="A4813" s="86" t="s">
        <v>20422</v>
      </c>
      <c r="B4813" s="85" t="s">
        <v>20421</v>
      </c>
      <c r="C4813" s="87" t="s">
        <v>151</v>
      </c>
      <c r="D4813" s="84" t="s">
        <v>0</v>
      </c>
      <c r="E4813" s="86">
        <v>332.64</v>
      </c>
      <c r="F4813" s="85" t="s">
        <v>14567</v>
      </c>
    </row>
    <row r="4814" spans="1:6" ht="38.25" x14ac:dyDescent="0.2">
      <c r="A4814" s="86" t="s">
        <v>20424</v>
      </c>
      <c r="B4814" s="85" t="s">
        <v>20423</v>
      </c>
      <c r="C4814" s="87" t="s">
        <v>151</v>
      </c>
      <c r="D4814" s="84" t="s">
        <v>0</v>
      </c>
      <c r="E4814" s="86">
        <v>250</v>
      </c>
      <c r="F4814" s="85" t="s">
        <v>14527</v>
      </c>
    </row>
    <row r="4815" spans="1:6" ht="38.25" x14ac:dyDescent="0.2">
      <c r="A4815" s="86" t="s">
        <v>20534</v>
      </c>
      <c r="B4815" s="85" t="s">
        <v>20533</v>
      </c>
      <c r="C4815" s="87" t="s">
        <v>151</v>
      </c>
      <c r="D4815" s="84" t="s">
        <v>0</v>
      </c>
      <c r="E4815" s="86">
        <v>41.66</v>
      </c>
      <c r="F4815" s="85" t="s">
        <v>15016</v>
      </c>
    </row>
    <row r="4816" spans="1:6" ht="38.25" x14ac:dyDescent="0.2">
      <c r="A4816" s="86" t="s">
        <v>20426</v>
      </c>
      <c r="B4816" s="85" t="s">
        <v>20425</v>
      </c>
      <c r="C4816" s="87" t="s">
        <v>151</v>
      </c>
      <c r="D4816" s="84" t="s">
        <v>0</v>
      </c>
      <c r="E4816" s="86">
        <v>660</v>
      </c>
      <c r="F4816" s="85" t="s">
        <v>14527</v>
      </c>
    </row>
    <row r="4817" spans="1:6" ht="38.25" x14ac:dyDescent="0.2">
      <c r="A4817" s="86" t="s">
        <v>20536</v>
      </c>
      <c r="B4817" s="85" t="s">
        <v>20535</v>
      </c>
      <c r="C4817" s="87" t="s">
        <v>149</v>
      </c>
      <c r="D4817" s="84" t="s">
        <v>0</v>
      </c>
      <c r="E4817" s="86">
        <v>550</v>
      </c>
      <c r="F4817" s="85" t="s">
        <v>20428</v>
      </c>
    </row>
    <row r="4818" spans="1:6" ht="38.25" x14ac:dyDescent="0.2">
      <c r="A4818" s="86" t="s">
        <v>20538</v>
      </c>
      <c r="B4818" s="85" t="s">
        <v>20537</v>
      </c>
      <c r="C4818" s="87" t="s">
        <v>149</v>
      </c>
      <c r="D4818" s="84" t="s">
        <v>0</v>
      </c>
      <c r="E4818" s="86">
        <v>528</v>
      </c>
      <c r="F4818" s="85" t="s">
        <v>20428</v>
      </c>
    </row>
    <row r="4819" spans="1:6" ht="38.25" x14ac:dyDescent="0.2">
      <c r="A4819" s="86" t="s">
        <v>20540</v>
      </c>
      <c r="B4819" s="85" t="s">
        <v>20539</v>
      </c>
      <c r="C4819" s="87" t="s">
        <v>149</v>
      </c>
      <c r="D4819" s="84" t="s">
        <v>0</v>
      </c>
      <c r="E4819" s="86">
        <v>517</v>
      </c>
      <c r="F4819" s="85" t="s">
        <v>20428</v>
      </c>
    </row>
    <row r="4820" spans="1:6" ht="38.25" x14ac:dyDescent="0.2">
      <c r="A4820" s="86" t="s">
        <v>20542</v>
      </c>
      <c r="B4820" s="85" t="s">
        <v>20541</v>
      </c>
      <c r="C4820" s="87" t="s">
        <v>149</v>
      </c>
      <c r="D4820" s="84" t="s">
        <v>0</v>
      </c>
      <c r="E4820" s="86">
        <v>500.5</v>
      </c>
      <c r="F4820" s="85" t="s">
        <v>20428</v>
      </c>
    </row>
    <row r="4821" spans="1:6" ht="38.25" x14ac:dyDescent="0.2">
      <c r="A4821" s="86" t="s">
        <v>20544</v>
      </c>
      <c r="B4821" s="85" t="s">
        <v>20543</v>
      </c>
      <c r="C4821" s="87" t="s">
        <v>149</v>
      </c>
      <c r="D4821" s="84" t="s">
        <v>0</v>
      </c>
      <c r="E4821" s="86">
        <v>484</v>
      </c>
      <c r="F4821" s="85" t="s">
        <v>20428</v>
      </c>
    </row>
    <row r="4822" spans="1:6" ht="38.25" x14ac:dyDescent="0.2">
      <c r="A4822" s="86" t="s">
        <v>20439</v>
      </c>
      <c r="B4822" s="85" t="s">
        <v>20438</v>
      </c>
      <c r="C4822" s="87" t="s">
        <v>151</v>
      </c>
      <c r="D4822" s="84" t="s">
        <v>0</v>
      </c>
      <c r="E4822" s="86">
        <v>210</v>
      </c>
      <c r="F4822" s="85" t="s">
        <v>14567</v>
      </c>
    </row>
    <row r="4823" spans="1:6" ht="51" x14ac:dyDescent="0.2">
      <c r="A4823" s="86" t="s">
        <v>20546</v>
      </c>
      <c r="B4823" s="85" t="s">
        <v>20545</v>
      </c>
      <c r="C4823" s="87" t="s">
        <v>151</v>
      </c>
      <c r="D4823" s="84" t="s">
        <v>0</v>
      </c>
      <c r="E4823" s="86">
        <v>35</v>
      </c>
      <c r="F4823" s="85" t="s">
        <v>15009</v>
      </c>
    </row>
    <row r="4824" spans="1:6" ht="38.25" x14ac:dyDescent="0.2">
      <c r="A4824" s="86" t="s">
        <v>20441</v>
      </c>
      <c r="B4824" s="85" t="s">
        <v>20440</v>
      </c>
      <c r="C4824" s="87" t="s">
        <v>151</v>
      </c>
      <c r="D4824" s="84" t="s">
        <v>0</v>
      </c>
      <c r="E4824" s="86">
        <v>554.4</v>
      </c>
      <c r="F4824" s="85" t="s">
        <v>14567</v>
      </c>
    </row>
    <row r="4825" spans="1:6" ht="38.25" x14ac:dyDescent="0.2">
      <c r="A4825" s="86" t="s">
        <v>20443</v>
      </c>
      <c r="B4825" s="85" t="s">
        <v>20442</v>
      </c>
      <c r="C4825" s="87" t="s">
        <v>151</v>
      </c>
      <c r="D4825" s="84" t="s">
        <v>0</v>
      </c>
      <c r="E4825" s="86">
        <v>250</v>
      </c>
      <c r="F4825" s="85" t="s">
        <v>14527</v>
      </c>
    </row>
    <row r="4826" spans="1:6" ht="38.25" x14ac:dyDescent="0.2">
      <c r="A4826" s="86" t="s">
        <v>20548</v>
      </c>
      <c r="B4826" s="85" t="s">
        <v>20547</v>
      </c>
      <c r="C4826" s="87" t="s">
        <v>151</v>
      </c>
      <c r="D4826" s="84" t="s">
        <v>0</v>
      </c>
      <c r="E4826" s="86">
        <v>41.66</v>
      </c>
      <c r="F4826" s="85" t="s">
        <v>15016</v>
      </c>
    </row>
    <row r="4827" spans="1:6" ht="38.25" x14ac:dyDescent="0.2">
      <c r="A4827" s="86" t="s">
        <v>20445</v>
      </c>
      <c r="B4827" s="85" t="s">
        <v>20444</v>
      </c>
      <c r="C4827" s="87" t="s">
        <v>151</v>
      </c>
      <c r="D4827" s="84" t="s">
        <v>0</v>
      </c>
      <c r="E4827" s="86">
        <v>660</v>
      </c>
      <c r="F4827" s="85" t="s">
        <v>14527</v>
      </c>
    </row>
    <row r="4828" spans="1:6" ht="63.75" x14ac:dyDescent="0.2">
      <c r="A4828" s="86" t="s">
        <v>20550</v>
      </c>
      <c r="B4828" s="85" t="s">
        <v>20549</v>
      </c>
      <c r="C4828" s="87" t="s">
        <v>149</v>
      </c>
      <c r="D4828" s="84" t="s">
        <v>0</v>
      </c>
      <c r="E4828" s="86">
        <v>3300</v>
      </c>
      <c r="F4828" s="85" t="s">
        <v>20529</v>
      </c>
    </row>
    <row r="4829" spans="1:6" ht="38.25" x14ac:dyDescent="0.2">
      <c r="A4829" s="86" t="s">
        <v>20449</v>
      </c>
      <c r="B4829" s="85" t="s">
        <v>20448</v>
      </c>
      <c r="C4829" s="87" t="s">
        <v>151</v>
      </c>
      <c r="D4829" s="84" t="s">
        <v>0</v>
      </c>
      <c r="E4829" s="86">
        <v>1260</v>
      </c>
      <c r="F4829" s="85" t="s">
        <v>14567</v>
      </c>
    </row>
    <row r="4830" spans="1:6" ht="51" x14ac:dyDescent="0.2">
      <c r="A4830" s="86" t="s">
        <v>20552</v>
      </c>
      <c r="B4830" s="85" t="s">
        <v>20551</v>
      </c>
      <c r="C4830" s="87" t="s">
        <v>151</v>
      </c>
      <c r="D4830" s="84" t="s">
        <v>0</v>
      </c>
      <c r="E4830" s="86">
        <v>210</v>
      </c>
      <c r="F4830" s="85" t="s">
        <v>15009</v>
      </c>
    </row>
    <row r="4831" spans="1:6" ht="38.25" x14ac:dyDescent="0.2">
      <c r="A4831" s="86" t="s">
        <v>20451</v>
      </c>
      <c r="B4831" s="85" t="s">
        <v>20450</v>
      </c>
      <c r="C4831" s="87" t="s">
        <v>151</v>
      </c>
      <c r="D4831" s="84" t="s">
        <v>0</v>
      </c>
      <c r="E4831" s="86">
        <v>3326.4</v>
      </c>
      <c r="F4831" s="85" t="s">
        <v>14567</v>
      </c>
    </row>
    <row r="4832" spans="1:6" ht="38.25" x14ac:dyDescent="0.2">
      <c r="A4832" s="86" t="s">
        <v>20453</v>
      </c>
      <c r="B4832" s="85" t="s">
        <v>20452</v>
      </c>
      <c r="C4832" s="87" t="s">
        <v>151</v>
      </c>
      <c r="D4832" s="84" t="s">
        <v>0</v>
      </c>
      <c r="E4832" s="86">
        <v>2500</v>
      </c>
      <c r="F4832" s="85" t="s">
        <v>14527</v>
      </c>
    </row>
    <row r="4833" spans="1:6" ht="38.25" x14ac:dyDescent="0.2">
      <c r="A4833" s="86" t="s">
        <v>20554</v>
      </c>
      <c r="B4833" s="85" t="s">
        <v>20553</v>
      </c>
      <c r="C4833" s="87" t="s">
        <v>151</v>
      </c>
      <c r="D4833" s="84" t="s">
        <v>0</v>
      </c>
      <c r="E4833" s="86">
        <v>416.66</v>
      </c>
      <c r="F4833" s="85" t="s">
        <v>15016</v>
      </c>
    </row>
    <row r="4834" spans="1:6" ht="38.25" x14ac:dyDescent="0.2">
      <c r="A4834" s="86" t="s">
        <v>20455</v>
      </c>
      <c r="B4834" s="85" t="s">
        <v>20454</v>
      </c>
      <c r="C4834" s="87" t="s">
        <v>151</v>
      </c>
      <c r="D4834" s="84" t="s">
        <v>0</v>
      </c>
      <c r="E4834" s="86">
        <v>6600</v>
      </c>
      <c r="F4834" s="85" t="s">
        <v>14527</v>
      </c>
    </row>
    <row r="4835" spans="1:6" ht="38.25" x14ac:dyDescent="0.2">
      <c r="A4835" s="86" t="s">
        <v>20556</v>
      </c>
      <c r="B4835" s="85" t="s">
        <v>20555</v>
      </c>
      <c r="C4835" s="87" t="s">
        <v>149</v>
      </c>
      <c r="D4835" s="84" t="s">
        <v>0</v>
      </c>
      <c r="E4835" s="86">
        <v>5500</v>
      </c>
      <c r="F4835" s="85" t="s">
        <v>20428</v>
      </c>
    </row>
    <row r="4836" spans="1:6" ht="38.25" x14ac:dyDescent="0.2">
      <c r="A4836" s="86" t="s">
        <v>20558</v>
      </c>
      <c r="B4836" s="85" t="s">
        <v>20557</v>
      </c>
      <c r="C4836" s="87" t="s">
        <v>149</v>
      </c>
      <c r="D4836" s="84" t="s">
        <v>0</v>
      </c>
      <c r="E4836" s="86">
        <v>5280</v>
      </c>
      <c r="F4836" s="85" t="s">
        <v>20428</v>
      </c>
    </row>
    <row r="4837" spans="1:6" ht="38.25" x14ac:dyDescent="0.2">
      <c r="A4837" s="86" t="s">
        <v>20560</v>
      </c>
      <c r="B4837" s="85" t="s">
        <v>20559</v>
      </c>
      <c r="C4837" s="87" t="s">
        <v>149</v>
      </c>
      <c r="D4837" s="84" t="s">
        <v>0</v>
      </c>
      <c r="E4837" s="86">
        <v>5170</v>
      </c>
      <c r="F4837" s="85" t="s">
        <v>20428</v>
      </c>
    </row>
    <row r="4838" spans="1:6" ht="38.25" x14ac:dyDescent="0.2">
      <c r="A4838" s="86" t="s">
        <v>20562</v>
      </c>
      <c r="B4838" s="85" t="s">
        <v>20561</v>
      </c>
      <c r="C4838" s="87" t="s">
        <v>149</v>
      </c>
      <c r="D4838" s="84" t="s">
        <v>0</v>
      </c>
      <c r="E4838" s="86">
        <v>5005</v>
      </c>
      <c r="F4838" s="85" t="s">
        <v>20428</v>
      </c>
    </row>
    <row r="4839" spans="1:6" ht="38.25" x14ac:dyDescent="0.2">
      <c r="A4839" s="86" t="s">
        <v>20564</v>
      </c>
      <c r="B4839" s="85" t="s">
        <v>20563</v>
      </c>
      <c r="C4839" s="87" t="s">
        <v>149</v>
      </c>
      <c r="D4839" s="84" t="s">
        <v>0</v>
      </c>
      <c r="E4839" s="86">
        <v>4840</v>
      </c>
      <c r="F4839" s="85" t="s">
        <v>20428</v>
      </c>
    </row>
    <row r="4840" spans="1:6" ht="38.25" x14ac:dyDescent="0.2">
      <c r="A4840" s="86" t="s">
        <v>20467</v>
      </c>
      <c r="B4840" s="85" t="s">
        <v>20466</v>
      </c>
      <c r="C4840" s="87" t="s">
        <v>151</v>
      </c>
      <c r="D4840" s="84" t="s">
        <v>0</v>
      </c>
      <c r="E4840" s="86">
        <v>2100</v>
      </c>
      <c r="F4840" s="85" t="s">
        <v>14567</v>
      </c>
    </row>
    <row r="4841" spans="1:6" ht="51" x14ac:dyDescent="0.2">
      <c r="A4841" s="86" t="s">
        <v>20566</v>
      </c>
      <c r="B4841" s="85" t="s">
        <v>20565</v>
      </c>
      <c r="C4841" s="87" t="s">
        <v>151</v>
      </c>
      <c r="D4841" s="84" t="s">
        <v>0</v>
      </c>
      <c r="E4841" s="86">
        <v>350</v>
      </c>
      <c r="F4841" s="85" t="s">
        <v>15009</v>
      </c>
    </row>
    <row r="4842" spans="1:6" ht="38.25" x14ac:dyDescent="0.2">
      <c r="A4842" s="86" t="s">
        <v>20469</v>
      </c>
      <c r="B4842" s="85" t="s">
        <v>20468</v>
      </c>
      <c r="C4842" s="87" t="s">
        <v>151</v>
      </c>
      <c r="D4842" s="84" t="s">
        <v>0</v>
      </c>
      <c r="E4842" s="86">
        <v>5544</v>
      </c>
      <c r="F4842" s="85" t="s">
        <v>14567</v>
      </c>
    </row>
    <row r="4843" spans="1:6" ht="38.25" x14ac:dyDescent="0.2">
      <c r="A4843" s="86" t="s">
        <v>20471</v>
      </c>
      <c r="B4843" s="85" t="s">
        <v>20470</v>
      </c>
      <c r="C4843" s="87" t="s">
        <v>151</v>
      </c>
      <c r="D4843" s="84" t="s">
        <v>0</v>
      </c>
      <c r="E4843" s="86">
        <v>2500</v>
      </c>
      <c r="F4843" s="85" t="s">
        <v>14527</v>
      </c>
    </row>
    <row r="4844" spans="1:6" ht="38.25" x14ac:dyDescent="0.2">
      <c r="A4844" s="86" t="s">
        <v>20568</v>
      </c>
      <c r="B4844" s="85" t="s">
        <v>20567</v>
      </c>
      <c r="C4844" s="87" t="s">
        <v>151</v>
      </c>
      <c r="D4844" s="84" t="s">
        <v>0</v>
      </c>
      <c r="E4844" s="86">
        <v>416.66</v>
      </c>
      <c r="F4844" s="85" t="s">
        <v>15016</v>
      </c>
    </row>
    <row r="4845" spans="1:6" ht="38.25" x14ac:dyDescent="0.2">
      <c r="A4845" s="86" t="s">
        <v>20473</v>
      </c>
      <c r="B4845" s="85" t="s">
        <v>20472</v>
      </c>
      <c r="C4845" s="87" t="s">
        <v>151</v>
      </c>
      <c r="D4845" s="84" t="s">
        <v>0</v>
      </c>
      <c r="E4845" s="86">
        <v>6600</v>
      </c>
      <c r="F4845" s="85" t="s">
        <v>14527</v>
      </c>
    </row>
    <row r="4846" spans="1:6" ht="38.25" x14ac:dyDescent="0.2">
      <c r="A4846" s="86" t="s">
        <v>20570</v>
      </c>
      <c r="B4846" s="85" t="s">
        <v>20569</v>
      </c>
      <c r="C4846" s="87" t="s">
        <v>151</v>
      </c>
      <c r="D4846" s="84" t="s">
        <v>0</v>
      </c>
      <c r="E4846" s="86">
        <v>38</v>
      </c>
      <c r="F4846" s="85" t="s">
        <v>14567</v>
      </c>
    </row>
    <row r="4847" spans="1:6" ht="38.25" x14ac:dyDescent="0.2">
      <c r="A4847" s="86" t="s">
        <v>20572</v>
      </c>
      <c r="B4847" s="85" t="s">
        <v>20571</v>
      </c>
      <c r="C4847" s="87" t="s">
        <v>151</v>
      </c>
      <c r="D4847" s="84" t="s">
        <v>0</v>
      </c>
      <c r="E4847" s="86">
        <v>75</v>
      </c>
      <c r="F4847" s="85" t="s">
        <v>14527</v>
      </c>
    </row>
    <row r="4848" spans="1:6" ht="38.25" x14ac:dyDescent="0.2">
      <c r="A4848" s="86" t="s">
        <v>20574</v>
      </c>
      <c r="B4848" s="85" t="s">
        <v>20573</v>
      </c>
      <c r="C4848" s="87" t="s">
        <v>151</v>
      </c>
      <c r="D4848" s="84" t="s">
        <v>0</v>
      </c>
      <c r="E4848" s="86">
        <v>63</v>
      </c>
      <c r="F4848" s="85" t="s">
        <v>14567</v>
      </c>
    </row>
    <row r="4849" spans="1:6" ht="38.25" x14ac:dyDescent="0.2">
      <c r="A4849" s="86" t="s">
        <v>20576</v>
      </c>
      <c r="B4849" s="85" t="s">
        <v>20575</v>
      </c>
      <c r="C4849" s="87" t="s">
        <v>151</v>
      </c>
      <c r="D4849" s="84" t="s">
        <v>0</v>
      </c>
      <c r="E4849" s="86">
        <v>75</v>
      </c>
      <c r="F4849" s="85" t="s">
        <v>14527</v>
      </c>
    </row>
    <row r="4850" spans="1:6" ht="38.25" x14ac:dyDescent="0.2">
      <c r="A4850" s="86" t="s">
        <v>20578</v>
      </c>
      <c r="B4850" s="85" t="s">
        <v>20577</v>
      </c>
      <c r="C4850" s="87" t="s">
        <v>151</v>
      </c>
      <c r="D4850" s="84" t="s">
        <v>0</v>
      </c>
      <c r="E4850" s="86">
        <v>378</v>
      </c>
      <c r="F4850" s="85" t="s">
        <v>14567</v>
      </c>
    </row>
    <row r="4851" spans="1:6" ht="38.25" x14ac:dyDescent="0.2">
      <c r="A4851" s="86" t="s">
        <v>20580</v>
      </c>
      <c r="B4851" s="85" t="s">
        <v>20579</v>
      </c>
      <c r="C4851" s="87" t="s">
        <v>151</v>
      </c>
      <c r="D4851" s="84" t="s">
        <v>0</v>
      </c>
      <c r="E4851" s="86">
        <v>750</v>
      </c>
      <c r="F4851" s="85" t="s">
        <v>14527</v>
      </c>
    </row>
    <row r="4852" spans="1:6" ht="38.25" x14ac:dyDescent="0.2">
      <c r="A4852" s="86" t="s">
        <v>20582</v>
      </c>
      <c r="B4852" s="85" t="s">
        <v>20581</v>
      </c>
      <c r="C4852" s="87" t="s">
        <v>151</v>
      </c>
      <c r="D4852" s="84" t="s">
        <v>0</v>
      </c>
      <c r="E4852" s="86">
        <v>630</v>
      </c>
      <c r="F4852" s="85" t="s">
        <v>14567</v>
      </c>
    </row>
    <row r="4853" spans="1:6" ht="38.25" x14ac:dyDescent="0.2">
      <c r="A4853" s="86" t="s">
        <v>20584</v>
      </c>
      <c r="B4853" s="85" t="s">
        <v>20583</v>
      </c>
      <c r="C4853" s="87" t="s">
        <v>151</v>
      </c>
      <c r="D4853" s="84" t="s">
        <v>0</v>
      </c>
      <c r="E4853" s="86">
        <v>750</v>
      </c>
      <c r="F4853" s="85" t="s">
        <v>14527</v>
      </c>
    </row>
    <row r="4854" spans="1:6" ht="38.25" x14ac:dyDescent="0.2">
      <c r="A4854" s="86" t="s">
        <v>20586</v>
      </c>
      <c r="B4854" s="85" t="s">
        <v>20585</v>
      </c>
      <c r="C4854" s="87" t="s">
        <v>151</v>
      </c>
      <c r="D4854" s="84" t="s">
        <v>0</v>
      </c>
      <c r="E4854" s="86">
        <v>188</v>
      </c>
      <c r="F4854" s="85" t="s">
        <v>14567</v>
      </c>
    </row>
    <row r="4855" spans="1:6" ht="38.25" x14ac:dyDescent="0.2">
      <c r="A4855" s="86" t="s">
        <v>20588</v>
      </c>
      <c r="B4855" s="85" t="s">
        <v>20587</v>
      </c>
      <c r="C4855" s="87" t="s">
        <v>151</v>
      </c>
      <c r="D4855" s="84" t="s">
        <v>0</v>
      </c>
      <c r="E4855" s="86">
        <v>374</v>
      </c>
      <c r="F4855" s="85" t="s">
        <v>14527</v>
      </c>
    </row>
    <row r="4856" spans="1:6" ht="25.5" x14ac:dyDescent="0.2">
      <c r="A4856" s="86" t="s">
        <v>20590</v>
      </c>
      <c r="B4856" s="85" t="s">
        <v>20589</v>
      </c>
      <c r="C4856" s="87" t="s">
        <v>151</v>
      </c>
      <c r="D4856" s="84" t="s">
        <v>0</v>
      </c>
      <c r="E4856" s="86">
        <v>314</v>
      </c>
      <c r="F4856" s="85" t="s">
        <v>14567</v>
      </c>
    </row>
    <row r="4857" spans="1:6" ht="25.5" x14ac:dyDescent="0.2">
      <c r="A4857" s="86" t="s">
        <v>20592</v>
      </c>
      <c r="B4857" s="85" t="s">
        <v>20591</v>
      </c>
      <c r="C4857" s="87" t="s">
        <v>151</v>
      </c>
      <c r="D4857" s="84" t="s">
        <v>0</v>
      </c>
      <c r="E4857" s="86">
        <v>374</v>
      </c>
      <c r="F4857" s="85" t="s">
        <v>14527</v>
      </c>
    </row>
    <row r="4858" spans="1:6" ht="114.75" x14ac:dyDescent="0.2">
      <c r="A4858" s="86" t="s">
        <v>20595</v>
      </c>
      <c r="B4858" s="85" t="s">
        <v>20593</v>
      </c>
      <c r="C4858" s="87" t="s">
        <v>149</v>
      </c>
      <c r="D4858" s="84" t="s">
        <v>0</v>
      </c>
      <c r="E4858" s="86">
        <v>6885</v>
      </c>
      <c r="F4858" s="85" t="s">
        <v>20594</v>
      </c>
    </row>
    <row r="4859" spans="1:6" ht="25.5" x14ac:dyDescent="0.2">
      <c r="A4859" s="86" t="s">
        <v>20597</v>
      </c>
      <c r="B4859" s="85" t="s">
        <v>20596</v>
      </c>
      <c r="C4859" s="87" t="s">
        <v>151</v>
      </c>
      <c r="D4859" s="84" t="s">
        <v>0</v>
      </c>
      <c r="E4859" s="86">
        <v>1884</v>
      </c>
      <c r="F4859" s="85" t="s">
        <v>14567</v>
      </c>
    </row>
    <row r="4860" spans="1:6" ht="51" x14ac:dyDescent="0.2">
      <c r="A4860" s="86" t="s">
        <v>20599</v>
      </c>
      <c r="B4860" s="85" t="s">
        <v>20598</v>
      </c>
      <c r="C4860" s="87" t="s">
        <v>151</v>
      </c>
      <c r="D4860" s="84" t="s">
        <v>0</v>
      </c>
      <c r="E4860" s="86">
        <v>314</v>
      </c>
      <c r="F4860" s="85" t="s">
        <v>15009</v>
      </c>
    </row>
    <row r="4861" spans="1:6" ht="25.5" x14ac:dyDescent="0.2">
      <c r="A4861" s="86" t="s">
        <v>20601</v>
      </c>
      <c r="B4861" s="85" t="s">
        <v>20600</v>
      </c>
      <c r="C4861" s="87" t="s">
        <v>151</v>
      </c>
      <c r="D4861" s="84" t="s">
        <v>0</v>
      </c>
      <c r="E4861" s="86">
        <v>4973.76</v>
      </c>
      <c r="F4861" s="85" t="s">
        <v>14567</v>
      </c>
    </row>
    <row r="4862" spans="1:6" ht="38.25" x14ac:dyDescent="0.2">
      <c r="A4862" s="86" t="s">
        <v>20603</v>
      </c>
      <c r="B4862" s="85" t="s">
        <v>20602</v>
      </c>
      <c r="C4862" s="87" t="s">
        <v>151</v>
      </c>
      <c r="D4862" s="84" t="s">
        <v>0</v>
      </c>
      <c r="E4862" s="86">
        <v>3744</v>
      </c>
      <c r="F4862" s="85" t="s">
        <v>14527</v>
      </c>
    </row>
    <row r="4863" spans="1:6" ht="38.25" x14ac:dyDescent="0.2">
      <c r="A4863" s="86" t="s">
        <v>20605</v>
      </c>
      <c r="B4863" s="85" t="s">
        <v>20604</v>
      </c>
      <c r="C4863" s="87" t="s">
        <v>151</v>
      </c>
      <c r="D4863" s="84" t="s">
        <v>0</v>
      </c>
      <c r="E4863" s="86">
        <v>624</v>
      </c>
      <c r="F4863" s="85" t="s">
        <v>15016</v>
      </c>
    </row>
    <row r="4864" spans="1:6" ht="38.25" x14ac:dyDescent="0.2">
      <c r="A4864" s="86" t="s">
        <v>20607</v>
      </c>
      <c r="B4864" s="85" t="s">
        <v>20606</v>
      </c>
      <c r="C4864" s="87" t="s">
        <v>151</v>
      </c>
      <c r="D4864" s="84" t="s">
        <v>0</v>
      </c>
      <c r="E4864" s="86">
        <v>9884.16</v>
      </c>
      <c r="F4864" s="85" t="s">
        <v>14527</v>
      </c>
    </row>
    <row r="4865" spans="1:6" ht="76.5" x14ac:dyDescent="0.2">
      <c r="A4865" s="86" t="s">
        <v>20610</v>
      </c>
      <c r="B4865" s="85" t="s">
        <v>20608</v>
      </c>
      <c r="C4865" s="87" t="s">
        <v>149</v>
      </c>
      <c r="D4865" s="84" t="s">
        <v>0</v>
      </c>
      <c r="E4865" s="86">
        <v>11475</v>
      </c>
      <c r="F4865" s="85" t="s">
        <v>20609</v>
      </c>
    </row>
    <row r="4866" spans="1:6" ht="76.5" x14ac:dyDescent="0.2">
      <c r="A4866" s="86" t="s">
        <v>20612</v>
      </c>
      <c r="B4866" s="85" t="s">
        <v>20611</v>
      </c>
      <c r="C4866" s="87" t="s">
        <v>149</v>
      </c>
      <c r="D4866" s="84" t="s">
        <v>0</v>
      </c>
      <c r="E4866" s="86">
        <v>11016</v>
      </c>
      <c r="F4866" s="85" t="s">
        <v>20609</v>
      </c>
    </row>
    <row r="4867" spans="1:6" ht="76.5" x14ac:dyDescent="0.2">
      <c r="A4867" s="86" t="s">
        <v>20614</v>
      </c>
      <c r="B4867" s="85" t="s">
        <v>20613</v>
      </c>
      <c r="C4867" s="87" t="s">
        <v>149</v>
      </c>
      <c r="D4867" s="84" t="s">
        <v>0</v>
      </c>
      <c r="E4867" s="86">
        <v>10786.5</v>
      </c>
      <c r="F4867" s="85" t="s">
        <v>20609</v>
      </c>
    </row>
    <row r="4868" spans="1:6" ht="76.5" x14ac:dyDescent="0.2">
      <c r="A4868" s="86" t="s">
        <v>20616</v>
      </c>
      <c r="B4868" s="85" t="s">
        <v>20615</v>
      </c>
      <c r="C4868" s="87" t="s">
        <v>149</v>
      </c>
      <c r="D4868" s="84" t="s">
        <v>0</v>
      </c>
      <c r="E4868" s="86">
        <v>10442.25</v>
      </c>
      <c r="F4868" s="85" t="s">
        <v>20609</v>
      </c>
    </row>
    <row r="4869" spans="1:6" ht="76.5" x14ac:dyDescent="0.2">
      <c r="A4869" s="86" t="s">
        <v>20618</v>
      </c>
      <c r="B4869" s="85" t="s">
        <v>20617</v>
      </c>
      <c r="C4869" s="87" t="s">
        <v>149</v>
      </c>
      <c r="D4869" s="84" t="s">
        <v>0</v>
      </c>
      <c r="E4869" s="86">
        <v>10098</v>
      </c>
      <c r="F4869" s="85" t="s">
        <v>20609</v>
      </c>
    </row>
    <row r="4870" spans="1:6" ht="25.5" x14ac:dyDescent="0.2">
      <c r="A4870" s="86" t="s">
        <v>20620</v>
      </c>
      <c r="B4870" s="85" t="s">
        <v>20619</v>
      </c>
      <c r="C4870" s="87" t="s">
        <v>151</v>
      </c>
      <c r="D4870" s="84" t="s">
        <v>0</v>
      </c>
      <c r="E4870" s="86">
        <v>3144</v>
      </c>
      <c r="F4870" s="85" t="s">
        <v>14567</v>
      </c>
    </row>
    <row r="4871" spans="1:6" ht="51" x14ac:dyDescent="0.2">
      <c r="A4871" s="86" t="s">
        <v>20622</v>
      </c>
      <c r="B4871" s="85" t="s">
        <v>20621</v>
      </c>
      <c r="C4871" s="87" t="s">
        <v>151</v>
      </c>
      <c r="D4871" s="84" t="s">
        <v>0</v>
      </c>
      <c r="E4871" s="86">
        <v>524</v>
      </c>
      <c r="F4871" s="85" t="s">
        <v>15009</v>
      </c>
    </row>
    <row r="4872" spans="1:6" ht="25.5" x14ac:dyDescent="0.2">
      <c r="A4872" s="86" t="s">
        <v>20624</v>
      </c>
      <c r="B4872" s="85" t="s">
        <v>20623</v>
      </c>
      <c r="C4872" s="87" t="s">
        <v>151</v>
      </c>
      <c r="D4872" s="84" t="s">
        <v>0</v>
      </c>
      <c r="E4872" s="86">
        <v>8300.16</v>
      </c>
      <c r="F4872" s="85" t="s">
        <v>14567</v>
      </c>
    </row>
    <row r="4873" spans="1:6" ht="25.5" x14ac:dyDescent="0.2">
      <c r="A4873" s="86" t="s">
        <v>20626</v>
      </c>
      <c r="B4873" s="85" t="s">
        <v>20625</v>
      </c>
      <c r="C4873" s="87" t="s">
        <v>151</v>
      </c>
      <c r="D4873" s="84" t="s">
        <v>0</v>
      </c>
      <c r="E4873" s="86">
        <v>3744</v>
      </c>
      <c r="F4873" s="85" t="s">
        <v>14527</v>
      </c>
    </row>
    <row r="4874" spans="1:6" ht="38.25" x14ac:dyDescent="0.2">
      <c r="A4874" s="86" t="s">
        <v>20628</v>
      </c>
      <c r="B4874" s="85" t="s">
        <v>20627</v>
      </c>
      <c r="C4874" s="87" t="s">
        <v>151</v>
      </c>
      <c r="D4874" s="84" t="s">
        <v>0</v>
      </c>
      <c r="E4874" s="86">
        <v>624</v>
      </c>
      <c r="F4874" s="85" t="s">
        <v>15016</v>
      </c>
    </row>
    <row r="4875" spans="1:6" ht="25.5" x14ac:dyDescent="0.2">
      <c r="A4875" s="86" t="s">
        <v>20630</v>
      </c>
      <c r="B4875" s="85" t="s">
        <v>20629</v>
      </c>
      <c r="C4875" s="87" t="s">
        <v>151</v>
      </c>
      <c r="D4875" s="84" t="s">
        <v>0</v>
      </c>
      <c r="E4875" s="86">
        <v>9884.16</v>
      </c>
      <c r="F4875" s="85" t="s">
        <v>14527</v>
      </c>
    </row>
    <row r="4876" spans="1:6" ht="51" x14ac:dyDescent="0.2">
      <c r="A4876" s="86" t="s">
        <v>20633</v>
      </c>
      <c r="B4876" s="85" t="s">
        <v>20631</v>
      </c>
      <c r="C4876" s="87" t="s">
        <v>149</v>
      </c>
      <c r="D4876" s="84" t="s">
        <v>0</v>
      </c>
      <c r="E4876" s="86">
        <v>1497</v>
      </c>
      <c r="F4876" s="85" t="s">
        <v>20632</v>
      </c>
    </row>
    <row r="4877" spans="1:6" ht="38.25" x14ac:dyDescent="0.2">
      <c r="A4877" s="86" t="s">
        <v>20635</v>
      </c>
      <c r="B4877" s="85" t="s">
        <v>20634</v>
      </c>
      <c r="C4877" s="87" t="s">
        <v>151</v>
      </c>
      <c r="D4877" s="84" t="s">
        <v>0</v>
      </c>
      <c r="E4877" s="86">
        <v>314</v>
      </c>
      <c r="F4877" s="85" t="s">
        <v>14567</v>
      </c>
    </row>
    <row r="4878" spans="1:6" ht="38.25" x14ac:dyDescent="0.2">
      <c r="A4878" s="86" t="s">
        <v>20637</v>
      </c>
      <c r="B4878" s="85" t="s">
        <v>20636</v>
      </c>
      <c r="C4878" s="87" t="s">
        <v>151</v>
      </c>
      <c r="D4878" s="84" t="s">
        <v>0</v>
      </c>
      <c r="E4878" s="86">
        <v>828.96</v>
      </c>
      <c r="F4878" s="85" t="s">
        <v>14567</v>
      </c>
    </row>
    <row r="4879" spans="1:6" ht="38.25" x14ac:dyDescent="0.2">
      <c r="A4879" s="86" t="s">
        <v>20639</v>
      </c>
      <c r="B4879" s="85" t="s">
        <v>20638</v>
      </c>
      <c r="C4879" s="87" t="s">
        <v>151</v>
      </c>
      <c r="D4879" s="84" t="s">
        <v>0</v>
      </c>
      <c r="E4879" s="86">
        <v>624</v>
      </c>
      <c r="F4879" s="85" t="s">
        <v>14527</v>
      </c>
    </row>
    <row r="4880" spans="1:6" ht="38.25" x14ac:dyDescent="0.2">
      <c r="A4880" s="86" t="s">
        <v>20641</v>
      </c>
      <c r="B4880" s="85" t="s">
        <v>20640</v>
      </c>
      <c r="C4880" s="87" t="s">
        <v>151</v>
      </c>
      <c r="D4880" s="84" t="s">
        <v>0</v>
      </c>
      <c r="E4880" s="86">
        <v>1647.36</v>
      </c>
      <c r="F4880" s="85" t="s">
        <v>14527</v>
      </c>
    </row>
    <row r="4881" spans="1:6" ht="25.5" x14ac:dyDescent="0.2">
      <c r="A4881" s="86" t="s">
        <v>20597</v>
      </c>
      <c r="B4881" s="85" t="s">
        <v>20596</v>
      </c>
      <c r="C4881" s="87" t="s">
        <v>151</v>
      </c>
      <c r="D4881" s="84" t="s">
        <v>0</v>
      </c>
      <c r="E4881" s="86">
        <v>1884</v>
      </c>
      <c r="F4881" s="85" t="s">
        <v>14567</v>
      </c>
    </row>
    <row r="4882" spans="1:6" ht="25.5" x14ac:dyDescent="0.2">
      <c r="A4882" s="86" t="s">
        <v>20601</v>
      </c>
      <c r="B4882" s="85" t="s">
        <v>20600</v>
      </c>
      <c r="C4882" s="87" t="s">
        <v>151</v>
      </c>
      <c r="D4882" s="84" t="s">
        <v>0</v>
      </c>
      <c r="E4882" s="86">
        <v>4973.76</v>
      </c>
      <c r="F4882" s="85" t="s">
        <v>14567</v>
      </c>
    </row>
    <row r="4883" spans="1:6" ht="38.25" x14ac:dyDescent="0.2">
      <c r="A4883" s="86" t="s">
        <v>20603</v>
      </c>
      <c r="B4883" s="85" t="s">
        <v>20602</v>
      </c>
      <c r="C4883" s="87" t="s">
        <v>151</v>
      </c>
      <c r="D4883" s="84" t="s">
        <v>0</v>
      </c>
      <c r="E4883" s="86">
        <v>3744</v>
      </c>
      <c r="F4883" s="85" t="s">
        <v>14527</v>
      </c>
    </row>
    <row r="4884" spans="1:6" ht="38.25" x14ac:dyDescent="0.2">
      <c r="A4884" s="86" t="s">
        <v>20607</v>
      </c>
      <c r="B4884" s="85" t="s">
        <v>20606</v>
      </c>
      <c r="C4884" s="87" t="s">
        <v>151</v>
      </c>
      <c r="D4884" s="84" t="s">
        <v>0</v>
      </c>
      <c r="E4884" s="86">
        <v>9884.16</v>
      </c>
      <c r="F4884" s="85" t="s">
        <v>14527</v>
      </c>
    </row>
    <row r="4885" spans="1:6" ht="25.5" x14ac:dyDescent="0.2">
      <c r="A4885" s="86" t="s">
        <v>20620</v>
      </c>
      <c r="B4885" s="85" t="s">
        <v>20619</v>
      </c>
      <c r="C4885" s="87" t="s">
        <v>151</v>
      </c>
      <c r="D4885" s="84" t="s">
        <v>0</v>
      </c>
      <c r="E4885" s="86">
        <v>3144</v>
      </c>
      <c r="F4885" s="85" t="s">
        <v>14567</v>
      </c>
    </row>
    <row r="4886" spans="1:6" ht="25.5" x14ac:dyDescent="0.2">
      <c r="A4886" s="86" t="s">
        <v>20624</v>
      </c>
      <c r="B4886" s="85" t="s">
        <v>20623</v>
      </c>
      <c r="C4886" s="87" t="s">
        <v>151</v>
      </c>
      <c r="D4886" s="84" t="s">
        <v>0</v>
      </c>
      <c r="E4886" s="86">
        <v>8300.16</v>
      </c>
      <c r="F4886" s="85" t="s">
        <v>14567</v>
      </c>
    </row>
    <row r="4887" spans="1:6" ht="25.5" x14ac:dyDescent="0.2">
      <c r="A4887" s="86" t="s">
        <v>20626</v>
      </c>
      <c r="B4887" s="85" t="s">
        <v>20625</v>
      </c>
      <c r="C4887" s="87" t="s">
        <v>151</v>
      </c>
      <c r="D4887" s="84" t="s">
        <v>0</v>
      </c>
      <c r="E4887" s="86">
        <v>3744</v>
      </c>
      <c r="F4887" s="85" t="s">
        <v>14527</v>
      </c>
    </row>
    <row r="4888" spans="1:6" ht="25.5" x14ac:dyDescent="0.2">
      <c r="A4888" s="86" t="s">
        <v>20630</v>
      </c>
      <c r="B4888" s="85" t="s">
        <v>20629</v>
      </c>
      <c r="C4888" s="87" t="s">
        <v>151</v>
      </c>
      <c r="D4888" s="84" t="s">
        <v>0</v>
      </c>
      <c r="E4888" s="86">
        <v>9884.16</v>
      </c>
      <c r="F4888" s="85" t="s">
        <v>14527</v>
      </c>
    </row>
    <row r="4889" spans="1:6" ht="25.5" x14ac:dyDescent="0.2">
      <c r="A4889" s="86" t="s">
        <v>20643</v>
      </c>
      <c r="B4889" s="85" t="s">
        <v>20642</v>
      </c>
      <c r="C4889" s="87" t="s">
        <v>149</v>
      </c>
      <c r="D4889" s="84" t="s">
        <v>0</v>
      </c>
      <c r="E4889" s="86">
        <v>2495</v>
      </c>
      <c r="F4889" s="85" t="s">
        <v>16101</v>
      </c>
    </row>
    <row r="4890" spans="1:6" ht="25.5" x14ac:dyDescent="0.2">
      <c r="A4890" s="86" t="s">
        <v>20645</v>
      </c>
      <c r="B4890" s="85" t="s">
        <v>20644</v>
      </c>
      <c r="C4890" s="87" t="s">
        <v>149</v>
      </c>
      <c r="D4890" s="84" t="s">
        <v>0</v>
      </c>
      <c r="E4890" s="86">
        <v>2395.1999999999998</v>
      </c>
      <c r="F4890" s="85" t="s">
        <v>16101</v>
      </c>
    </row>
    <row r="4891" spans="1:6" ht="25.5" x14ac:dyDescent="0.2">
      <c r="A4891" s="86" t="s">
        <v>20647</v>
      </c>
      <c r="B4891" s="85" t="s">
        <v>20646</v>
      </c>
      <c r="C4891" s="87" t="s">
        <v>149</v>
      </c>
      <c r="D4891" s="84" t="s">
        <v>0</v>
      </c>
      <c r="E4891" s="86">
        <v>2345.3000000000002</v>
      </c>
      <c r="F4891" s="85" t="s">
        <v>16101</v>
      </c>
    </row>
    <row r="4892" spans="1:6" ht="25.5" x14ac:dyDescent="0.2">
      <c r="A4892" s="86" t="s">
        <v>20649</v>
      </c>
      <c r="B4892" s="85" t="s">
        <v>20648</v>
      </c>
      <c r="C4892" s="87" t="s">
        <v>149</v>
      </c>
      <c r="D4892" s="84" t="s">
        <v>0</v>
      </c>
      <c r="E4892" s="86">
        <v>2270.4499999999998</v>
      </c>
      <c r="F4892" s="85" t="s">
        <v>16101</v>
      </c>
    </row>
    <row r="4893" spans="1:6" ht="25.5" x14ac:dyDescent="0.2">
      <c r="A4893" s="86" t="s">
        <v>20651</v>
      </c>
      <c r="B4893" s="85" t="s">
        <v>20650</v>
      </c>
      <c r="C4893" s="87" t="s">
        <v>149</v>
      </c>
      <c r="D4893" s="84" t="s">
        <v>0</v>
      </c>
      <c r="E4893" s="86">
        <v>2195.6</v>
      </c>
      <c r="F4893" s="85" t="s">
        <v>16101</v>
      </c>
    </row>
    <row r="4894" spans="1:6" ht="25.5" x14ac:dyDescent="0.2">
      <c r="A4894" s="86" t="s">
        <v>20653</v>
      </c>
      <c r="B4894" s="85" t="s">
        <v>20652</v>
      </c>
      <c r="C4894" s="87" t="s">
        <v>151</v>
      </c>
      <c r="D4894" s="84" t="s">
        <v>0</v>
      </c>
      <c r="E4894" s="86">
        <v>524</v>
      </c>
      <c r="F4894" s="85" t="s">
        <v>14567</v>
      </c>
    </row>
    <row r="4895" spans="1:6" ht="25.5" x14ac:dyDescent="0.2">
      <c r="A4895" s="86" t="s">
        <v>20655</v>
      </c>
      <c r="B4895" s="85" t="s">
        <v>20654</v>
      </c>
      <c r="C4895" s="87" t="s">
        <v>151</v>
      </c>
      <c r="D4895" s="84" t="s">
        <v>0</v>
      </c>
      <c r="E4895" s="86">
        <v>1383.36</v>
      </c>
      <c r="F4895" s="85" t="s">
        <v>14567</v>
      </c>
    </row>
    <row r="4896" spans="1:6" ht="38.25" x14ac:dyDescent="0.2">
      <c r="A4896" s="86" t="s">
        <v>20657</v>
      </c>
      <c r="B4896" s="85" t="s">
        <v>20656</v>
      </c>
      <c r="C4896" s="87" t="s">
        <v>151</v>
      </c>
      <c r="D4896" s="84" t="s">
        <v>0</v>
      </c>
      <c r="E4896" s="86">
        <v>624</v>
      </c>
      <c r="F4896" s="85" t="s">
        <v>14527</v>
      </c>
    </row>
    <row r="4897" spans="1:6" ht="38.25" x14ac:dyDescent="0.2">
      <c r="A4897" s="86" t="s">
        <v>20659</v>
      </c>
      <c r="B4897" s="85" t="s">
        <v>20658</v>
      </c>
      <c r="C4897" s="87" t="s">
        <v>151</v>
      </c>
      <c r="D4897" s="84" t="s">
        <v>0</v>
      </c>
      <c r="E4897" s="86">
        <v>1647.36</v>
      </c>
      <c r="F4897" s="85" t="s">
        <v>14527</v>
      </c>
    </row>
    <row r="4898" spans="1:6" ht="63.75" x14ac:dyDescent="0.2">
      <c r="A4898" s="86" t="s">
        <v>20661</v>
      </c>
      <c r="B4898" s="85" t="s">
        <v>20660</v>
      </c>
      <c r="C4898" s="87" t="s">
        <v>149</v>
      </c>
      <c r="D4898" s="84" t="s">
        <v>0</v>
      </c>
      <c r="E4898" s="86">
        <v>300</v>
      </c>
      <c r="F4898" s="85" t="s">
        <v>20417</v>
      </c>
    </row>
    <row r="4899" spans="1:6" ht="38.25" x14ac:dyDescent="0.2">
      <c r="A4899" s="86" t="s">
        <v>20663</v>
      </c>
      <c r="B4899" s="85" t="s">
        <v>20662</v>
      </c>
      <c r="C4899" s="87" t="s">
        <v>151</v>
      </c>
      <c r="D4899" s="84" t="s">
        <v>0</v>
      </c>
      <c r="E4899" s="86">
        <v>63</v>
      </c>
      <c r="F4899" s="85" t="s">
        <v>14567</v>
      </c>
    </row>
    <row r="4900" spans="1:6" ht="38.25" x14ac:dyDescent="0.2">
      <c r="A4900" s="86" t="s">
        <v>20665</v>
      </c>
      <c r="B4900" s="85" t="s">
        <v>20664</v>
      </c>
      <c r="C4900" s="87" t="s">
        <v>151</v>
      </c>
      <c r="D4900" s="84" t="s">
        <v>0</v>
      </c>
      <c r="E4900" s="86">
        <v>166.32</v>
      </c>
      <c r="F4900" s="85" t="s">
        <v>14567</v>
      </c>
    </row>
    <row r="4901" spans="1:6" ht="38.25" x14ac:dyDescent="0.2">
      <c r="A4901" s="86" t="s">
        <v>20667</v>
      </c>
      <c r="B4901" s="85" t="s">
        <v>20666</v>
      </c>
      <c r="C4901" s="87" t="s">
        <v>151</v>
      </c>
      <c r="D4901" s="84" t="s">
        <v>0</v>
      </c>
      <c r="E4901" s="86">
        <v>125</v>
      </c>
      <c r="F4901" s="85" t="s">
        <v>14527</v>
      </c>
    </row>
    <row r="4902" spans="1:6" ht="38.25" x14ac:dyDescent="0.2">
      <c r="A4902" s="86" t="s">
        <v>20669</v>
      </c>
      <c r="B4902" s="85" t="s">
        <v>20668</v>
      </c>
      <c r="C4902" s="87" t="s">
        <v>151</v>
      </c>
      <c r="D4902" s="84" t="s">
        <v>0</v>
      </c>
      <c r="E4902" s="86">
        <v>330</v>
      </c>
      <c r="F4902" s="85" t="s">
        <v>14527</v>
      </c>
    </row>
    <row r="4903" spans="1:6" ht="25.5" x14ac:dyDescent="0.2">
      <c r="A4903" s="86" t="s">
        <v>20671</v>
      </c>
      <c r="B4903" s="85" t="s">
        <v>20670</v>
      </c>
      <c r="C4903" s="87" t="s">
        <v>149</v>
      </c>
      <c r="D4903" s="84" t="s">
        <v>0</v>
      </c>
      <c r="E4903" s="86">
        <v>500</v>
      </c>
      <c r="F4903" s="85" t="s">
        <v>20428</v>
      </c>
    </row>
    <row r="4904" spans="1:6" ht="25.5" x14ac:dyDescent="0.2">
      <c r="A4904" s="86" t="s">
        <v>20673</v>
      </c>
      <c r="B4904" s="85" t="s">
        <v>20672</v>
      </c>
      <c r="C4904" s="87" t="s">
        <v>149</v>
      </c>
      <c r="D4904" s="84" t="s">
        <v>0</v>
      </c>
      <c r="E4904" s="86">
        <v>480</v>
      </c>
      <c r="F4904" s="85" t="s">
        <v>20428</v>
      </c>
    </row>
    <row r="4905" spans="1:6" ht="25.5" x14ac:dyDescent="0.2">
      <c r="A4905" s="86" t="s">
        <v>20675</v>
      </c>
      <c r="B4905" s="85" t="s">
        <v>20674</v>
      </c>
      <c r="C4905" s="87" t="s">
        <v>149</v>
      </c>
      <c r="D4905" s="84" t="s">
        <v>0</v>
      </c>
      <c r="E4905" s="86">
        <v>470</v>
      </c>
      <c r="F4905" s="85" t="s">
        <v>20428</v>
      </c>
    </row>
    <row r="4906" spans="1:6" ht="25.5" x14ac:dyDescent="0.2">
      <c r="A4906" s="86" t="s">
        <v>20677</v>
      </c>
      <c r="B4906" s="85" t="s">
        <v>20676</v>
      </c>
      <c r="C4906" s="87" t="s">
        <v>149</v>
      </c>
      <c r="D4906" s="84" t="s">
        <v>0</v>
      </c>
      <c r="E4906" s="86">
        <v>455</v>
      </c>
      <c r="F4906" s="85" t="s">
        <v>20428</v>
      </c>
    </row>
    <row r="4907" spans="1:6" ht="25.5" x14ac:dyDescent="0.2">
      <c r="A4907" s="86" t="s">
        <v>20679</v>
      </c>
      <c r="B4907" s="85" t="s">
        <v>20678</v>
      </c>
      <c r="C4907" s="87" t="s">
        <v>149</v>
      </c>
      <c r="D4907" s="84" t="s">
        <v>0</v>
      </c>
      <c r="E4907" s="86">
        <v>440</v>
      </c>
      <c r="F4907" s="85" t="s">
        <v>20428</v>
      </c>
    </row>
    <row r="4908" spans="1:6" ht="38.25" x14ac:dyDescent="0.2">
      <c r="A4908" s="86" t="s">
        <v>20681</v>
      </c>
      <c r="B4908" s="85" t="s">
        <v>20680</v>
      </c>
      <c r="C4908" s="87" t="s">
        <v>151</v>
      </c>
      <c r="D4908" s="84" t="s">
        <v>0</v>
      </c>
      <c r="E4908" s="86">
        <v>105</v>
      </c>
      <c r="F4908" s="85" t="s">
        <v>14567</v>
      </c>
    </row>
    <row r="4909" spans="1:6" ht="38.25" x14ac:dyDescent="0.2">
      <c r="A4909" s="86" t="s">
        <v>20683</v>
      </c>
      <c r="B4909" s="85" t="s">
        <v>20682</v>
      </c>
      <c r="C4909" s="87" t="s">
        <v>151</v>
      </c>
      <c r="D4909" s="84" t="s">
        <v>0</v>
      </c>
      <c r="E4909" s="86">
        <v>277.2</v>
      </c>
      <c r="F4909" s="85" t="s">
        <v>14567</v>
      </c>
    </row>
    <row r="4910" spans="1:6" ht="38.25" x14ac:dyDescent="0.2">
      <c r="A4910" s="86" t="s">
        <v>20685</v>
      </c>
      <c r="B4910" s="85" t="s">
        <v>20684</v>
      </c>
      <c r="C4910" s="87" t="s">
        <v>151</v>
      </c>
      <c r="D4910" s="84" t="s">
        <v>0</v>
      </c>
      <c r="E4910" s="86">
        <v>125</v>
      </c>
      <c r="F4910" s="85" t="s">
        <v>14527</v>
      </c>
    </row>
    <row r="4911" spans="1:6" ht="38.25" x14ac:dyDescent="0.2">
      <c r="A4911" s="86" t="s">
        <v>20687</v>
      </c>
      <c r="B4911" s="85" t="s">
        <v>20686</v>
      </c>
      <c r="C4911" s="87" t="s">
        <v>151</v>
      </c>
      <c r="D4911" s="84" t="s">
        <v>0</v>
      </c>
      <c r="E4911" s="86">
        <v>330</v>
      </c>
      <c r="F4911" s="85" t="s">
        <v>14527</v>
      </c>
    </row>
    <row r="4912" spans="1:6" ht="63.75" x14ac:dyDescent="0.2">
      <c r="A4912" s="86" t="s">
        <v>20689</v>
      </c>
      <c r="B4912" s="85" t="s">
        <v>20688</v>
      </c>
      <c r="C4912" s="87" t="s">
        <v>149</v>
      </c>
      <c r="D4912" s="84" t="s">
        <v>0</v>
      </c>
      <c r="E4912" s="86">
        <v>3000</v>
      </c>
      <c r="F4912" s="85" t="s">
        <v>20417</v>
      </c>
    </row>
    <row r="4913" spans="1:6" ht="38.25" x14ac:dyDescent="0.2">
      <c r="A4913" s="86" t="s">
        <v>20691</v>
      </c>
      <c r="B4913" s="85" t="s">
        <v>20690</v>
      </c>
      <c r="C4913" s="87" t="s">
        <v>151</v>
      </c>
      <c r="D4913" s="84" t="s">
        <v>0</v>
      </c>
      <c r="E4913" s="86">
        <v>630</v>
      </c>
      <c r="F4913" s="85" t="s">
        <v>14567</v>
      </c>
    </row>
    <row r="4914" spans="1:6" ht="38.25" x14ac:dyDescent="0.2">
      <c r="A4914" s="86" t="s">
        <v>20693</v>
      </c>
      <c r="B4914" s="85" t="s">
        <v>20692</v>
      </c>
      <c r="C4914" s="87" t="s">
        <v>151</v>
      </c>
      <c r="D4914" s="84" t="s">
        <v>0</v>
      </c>
      <c r="E4914" s="86">
        <v>1663.2</v>
      </c>
      <c r="F4914" s="85" t="s">
        <v>14567</v>
      </c>
    </row>
    <row r="4915" spans="1:6" ht="38.25" x14ac:dyDescent="0.2">
      <c r="A4915" s="86" t="s">
        <v>20695</v>
      </c>
      <c r="B4915" s="85" t="s">
        <v>20694</v>
      </c>
      <c r="C4915" s="87" t="s">
        <v>151</v>
      </c>
      <c r="D4915" s="84" t="s">
        <v>0</v>
      </c>
      <c r="E4915" s="86">
        <v>1250</v>
      </c>
      <c r="F4915" s="85" t="s">
        <v>14527</v>
      </c>
    </row>
    <row r="4916" spans="1:6" ht="38.25" x14ac:dyDescent="0.2">
      <c r="A4916" s="86" t="s">
        <v>20697</v>
      </c>
      <c r="B4916" s="85" t="s">
        <v>20696</v>
      </c>
      <c r="C4916" s="87" t="s">
        <v>151</v>
      </c>
      <c r="D4916" s="84" t="s">
        <v>0</v>
      </c>
      <c r="E4916" s="86">
        <v>3300</v>
      </c>
      <c r="F4916" s="85" t="s">
        <v>14527</v>
      </c>
    </row>
    <row r="4917" spans="1:6" ht="25.5" x14ac:dyDescent="0.2">
      <c r="A4917" s="86" t="s">
        <v>20699</v>
      </c>
      <c r="B4917" s="85" t="s">
        <v>20698</v>
      </c>
      <c r="C4917" s="87" t="s">
        <v>149</v>
      </c>
      <c r="D4917" s="84" t="s">
        <v>0</v>
      </c>
      <c r="E4917" s="86">
        <v>5000</v>
      </c>
      <c r="F4917" s="85" t="s">
        <v>20428</v>
      </c>
    </row>
    <row r="4918" spans="1:6" ht="25.5" x14ac:dyDescent="0.2">
      <c r="A4918" s="86" t="s">
        <v>20701</v>
      </c>
      <c r="B4918" s="85" t="s">
        <v>20700</v>
      </c>
      <c r="C4918" s="87" t="s">
        <v>149</v>
      </c>
      <c r="D4918" s="84" t="s">
        <v>0</v>
      </c>
      <c r="E4918" s="86">
        <v>4800</v>
      </c>
      <c r="F4918" s="85" t="s">
        <v>20428</v>
      </c>
    </row>
    <row r="4919" spans="1:6" ht="25.5" x14ac:dyDescent="0.2">
      <c r="A4919" s="86" t="s">
        <v>20703</v>
      </c>
      <c r="B4919" s="85" t="s">
        <v>20702</v>
      </c>
      <c r="C4919" s="87" t="s">
        <v>149</v>
      </c>
      <c r="D4919" s="84" t="s">
        <v>0</v>
      </c>
      <c r="E4919" s="86">
        <v>4700</v>
      </c>
      <c r="F4919" s="85" t="s">
        <v>20428</v>
      </c>
    </row>
    <row r="4920" spans="1:6" ht="25.5" x14ac:dyDescent="0.2">
      <c r="A4920" s="86" t="s">
        <v>20705</v>
      </c>
      <c r="B4920" s="85" t="s">
        <v>20704</v>
      </c>
      <c r="C4920" s="87" t="s">
        <v>149</v>
      </c>
      <c r="D4920" s="84" t="s">
        <v>0</v>
      </c>
      <c r="E4920" s="86">
        <v>4550</v>
      </c>
      <c r="F4920" s="85" t="s">
        <v>20428</v>
      </c>
    </row>
    <row r="4921" spans="1:6" ht="25.5" x14ac:dyDescent="0.2">
      <c r="A4921" s="86" t="s">
        <v>20707</v>
      </c>
      <c r="B4921" s="85" t="s">
        <v>20706</v>
      </c>
      <c r="C4921" s="87" t="s">
        <v>149</v>
      </c>
      <c r="D4921" s="84" t="s">
        <v>0</v>
      </c>
      <c r="E4921" s="86">
        <v>4400</v>
      </c>
      <c r="F4921" s="85" t="s">
        <v>20428</v>
      </c>
    </row>
    <row r="4922" spans="1:6" ht="38.25" x14ac:dyDescent="0.2">
      <c r="A4922" s="86" t="s">
        <v>20709</v>
      </c>
      <c r="B4922" s="85" t="s">
        <v>20708</v>
      </c>
      <c r="C4922" s="87" t="s">
        <v>151</v>
      </c>
      <c r="D4922" s="84" t="s">
        <v>0</v>
      </c>
      <c r="E4922" s="86">
        <v>1050</v>
      </c>
      <c r="F4922" s="85" t="s">
        <v>14567</v>
      </c>
    </row>
    <row r="4923" spans="1:6" ht="38.25" x14ac:dyDescent="0.2">
      <c r="A4923" s="86" t="s">
        <v>20711</v>
      </c>
      <c r="B4923" s="85" t="s">
        <v>20710</v>
      </c>
      <c r="C4923" s="87" t="s">
        <v>151</v>
      </c>
      <c r="D4923" s="84" t="s">
        <v>0</v>
      </c>
      <c r="E4923" s="86">
        <v>2772</v>
      </c>
      <c r="F4923" s="85" t="s">
        <v>14567</v>
      </c>
    </row>
    <row r="4924" spans="1:6" ht="38.25" x14ac:dyDescent="0.2">
      <c r="A4924" s="86" t="s">
        <v>20713</v>
      </c>
      <c r="B4924" s="85" t="s">
        <v>20712</v>
      </c>
      <c r="C4924" s="87" t="s">
        <v>151</v>
      </c>
      <c r="D4924" s="84" t="s">
        <v>0</v>
      </c>
      <c r="E4924" s="86">
        <v>1250</v>
      </c>
      <c r="F4924" s="85" t="s">
        <v>14527</v>
      </c>
    </row>
    <row r="4925" spans="1:6" ht="38.25" x14ac:dyDescent="0.2">
      <c r="A4925" s="86" t="s">
        <v>20715</v>
      </c>
      <c r="B4925" s="85" t="s">
        <v>20714</v>
      </c>
      <c r="C4925" s="87" t="s">
        <v>151</v>
      </c>
      <c r="D4925" s="84" t="s">
        <v>0</v>
      </c>
      <c r="E4925" s="86">
        <v>3300</v>
      </c>
      <c r="F4925" s="85" t="s">
        <v>14527</v>
      </c>
    </row>
    <row r="4926" spans="1:6" ht="63.75" x14ac:dyDescent="0.2">
      <c r="A4926" s="86" t="s">
        <v>20717</v>
      </c>
      <c r="B4926" s="85" t="s">
        <v>20716</v>
      </c>
      <c r="C4926" s="87" t="s">
        <v>151</v>
      </c>
      <c r="D4926" s="84" t="s">
        <v>14575</v>
      </c>
      <c r="E4926" s="86">
        <v>239</v>
      </c>
      <c r="F4926" s="85" t="s">
        <v>14577</v>
      </c>
    </row>
    <row r="4927" spans="1:6" ht="51" x14ac:dyDescent="0.2">
      <c r="A4927" s="86" t="s">
        <v>20719</v>
      </c>
      <c r="B4927" s="85" t="s">
        <v>20718</v>
      </c>
      <c r="C4927" s="87" t="s">
        <v>151</v>
      </c>
      <c r="D4927" s="84" t="s">
        <v>14575</v>
      </c>
      <c r="E4927" s="86">
        <v>475</v>
      </c>
      <c r="F4927" s="85" t="s">
        <v>14522</v>
      </c>
    </row>
    <row r="4928" spans="1:6" ht="38.25" x14ac:dyDescent="0.2">
      <c r="A4928" s="86" t="s">
        <v>20721</v>
      </c>
      <c r="B4928" s="85" t="s">
        <v>20720</v>
      </c>
      <c r="C4928" s="87" t="s">
        <v>151</v>
      </c>
      <c r="D4928" s="84" t="s">
        <v>14575</v>
      </c>
      <c r="E4928" s="86">
        <v>399</v>
      </c>
      <c r="F4928" s="85" t="s">
        <v>14567</v>
      </c>
    </row>
    <row r="4929" spans="1:6" ht="25.5" x14ac:dyDescent="0.2">
      <c r="A4929" s="86" t="s">
        <v>20723</v>
      </c>
      <c r="B4929" s="85" t="s">
        <v>20722</v>
      </c>
      <c r="C4929" s="87" t="s">
        <v>151</v>
      </c>
      <c r="D4929" s="84" t="s">
        <v>14575</v>
      </c>
      <c r="E4929" s="86">
        <v>475</v>
      </c>
      <c r="F4929" s="85" t="s">
        <v>14527</v>
      </c>
    </row>
    <row r="4930" spans="1:6" ht="63.75" x14ac:dyDescent="0.2">
      <c r="A4930" s="86" t="s">
        <v>20726</v>
      </c>
      <c r="B4930" s="85" t="s">
        <v>20724</v>
      </c>
      <c r="C4930" s="87" t="s">
        <v>149</v>
      </c>
      <c r="D4930" s="84" t="s">
        <v>14575</v>
      </c>
      <c r="E4930" s="86">
        <v>1140</v>
      </c>
      <c r="F4930" s="85" t="s">
        <v>20725</v>
      </c>
    </row>
    <row r="4931" spans="1:6" ht="25.5" x14ac:dyDescent="0.2">
      <c r="A4931" s="86" t="s">
        <v>20728</v>
      </c>
      <c r="B4931" s="85" t="s">
        <v>20727</v>
      </c>
      <c r="C4931" s="87" t="s">
        <v>151</v>
      </c>
      <c r="D4931" s="84" t="s">
        <v>14575</v>
      </c>
      <c r="E4931" s="86">
        <v>239</v>
      </c>
      <c r="F4931" s="85" t="s">
        <v>14567</v>
      </c>
    </row>
    <row r="4932" spans="1:6" ht="38.25" x14ac:dyDescent="0.2">
      <c r="A4932" s="86" t="s">
        <v>20730</v>
      </c>
      <c r="B4932" s="85" t="s">
        <v>20729</v>
      </c>
      <c r="C4932" s="87" t="s">
        <v>151</v>
      </c>
      <c r="D4932" s="84" t="s">
        <v>14575</v>
      </c>
      <c r="E4932" s="86">
        <v>630.96</v>
      </c>
      <c r="F4932" s="85" t="s">
        <v>14567</v>
      </c>
    </row>
    <row r="4933" spans="1:6" ht="38.25" x14ac:dyDescent="0.2">
      <c r="A4933" s="86" t="s">
        <v>20732</v>
      </c>
      <c r="B4933" s="85" t="s">
        <v>20731</v>
      </c>
      <c r="C4933" s="87" t="s">
        <v>151</v>
      </c>
      <c r="D4933" s="84" t="s">
        <v>14575</v>
      </c>
      <c r="E4933" s="86">
        <v>475</v>
      </c>
      <c r="F4933" s="85" t="s">
        <v>14527</v>
      </c>
    </row>
    <row r="4934" spans="1:6" ht="38.25" x14ac:dyDescent="0.2">
      <c r="A4934" s="86" t="s">
        <v>20734</v>
      </c>
      <c r="B4934" s="85" t="s">
        <v>20733</v>
      </c>
      <c r="C4934" s="87" t="s">
        <v>151</v>
      </c>
      <c r="D4934" s="84" t="s">
        <v>14575</v>
      </c>
      <c r="E4934" s="86">
        <v>1254</v>
      </c>
      <c r="F4934" s="85" t="s">
        <v>14527</v>
      </c>
    </row>
    <row r="4935" spans="1:6" ht="25.5" x14ac:dyDescent="0.2">
      <c r="A4935" s="86" t="s">
        <v>20737</v>
      </c>
      <c r="B4935" s="85" t="s">
        <v>20735</v>
      </c>
      <c r="C4935" s="87" t="s">
        <v>149</v>
      </c>
      <c r="D4935" s="84" t="s">
        <v>14575</v>
      </c>
      <c r="E4935" s="86">
        <v>1900</v>
      </c>
      <c r="F4935" s="85" t="s">
        <v>20736</v>
      </c>
    </row>
    <row r="4936" spans="1:6" ht="25.5" x14ac:dyDescent="0.2">
      <c r="A4936" s="86" t="s">
        <v>20739</v>
      </c>
      <c r="B4936" s="85" t="s">
        <v>20738</v>
      </c>
      <c r="C4936" s="87" t="s">
        <v>149</v>
      </c>
      <c r="D4936" s="84" t="s">
        <v>14575</v>
      </c>
      <c r="E4936" s="86">
        <v>1824</v>
      </c>
      <c r="F4936" s="85" t="s">
        <v>20736</v>
      </c>
    </row>
    <row r="4937" spans="1:6" ht="25.5" x14ac:dyDescent="0.2">
      <c r="A4937" s="86" t="s">
        <v>20741</v>
      </c>
      <c r="B4937" s="85" t="s">
        <v>20740</v>
      </c>
      <c r="C4937" s="87" t="s">
        <v>149</v>
      </c>
      <c r="D4937" s="84" t="s">
        <v>14575</v>
      </c>
      <c r="E4937" s="86">
        <v>1786</v>
      </c>
      <c r="F4937" s="85" t="s">
        <v>20736</v>
      </c>
    </row>
    <row r="4938" spans="1:6" ht="25.5" x14ac:dyDescent="0.2">
      <c r="A4938" s="86" t="s">
        <v>20743</v>
      </c>
      <c r="B4938" s="85" t="s">
        <v>20742</v>
      </c>
      <c r="C4938" s="87" t="s">
        <v>149</v>
      </c>
      <c r="D4938" s="84" t="s">
        <v>14575</v>
      </c>
      <c r="E4938" s="86">
        <v>1729</v>
      </c>
      <c r="F4938" s="85" t="s">
        <v>20736</v>
      </c>
    </row>
    <row r="4939" spans="1:6" ht="25.5" x14ac:dyDescent="0.2">
      <c r="A4939" s="86" t="s">
        <v>20745</v>
      </c>
      <c r="B4939" s="85" t="s">
        <v>20744</v>
      </c>
      <c r="C4939" s="87" t="s">
        <v>149</v>
      </c>
      <c r="D4939" s="84" t="s">
        <v>14575</v>
      </c>
      <c r="E4939" s="86">
        <v>1672</v>
      </c>
      <c r="F4939" s="85" t="s">
        <v>20736</v>
      </c>
    </row>
    <row r="4940" spans="1:6" ht="25.5" x14ac:dyDescent="0.2">
      <c r="A4940" s="86" t="s">
        <v>20747</v>
      </c>
      <c r="B4940" s="85" t="s">
        <v>20746</v>
      </c>
      <c r="C4940" s="87" t="s">
        <v>151</v>
      </c>
      <c r="D4940" s="84" t="s">
        <v>14575</v>
      </c>
      <c r="E4940" s="86">
        <v>399</v>
      </c>
      <c r="F4940" s="85" t="s">
        <v>14567</v>
      </c>
    </row>
    <row r="4941" spans="1:6" ht="25.5" x14ac:dyDescent="0.2">
      <c r="A4941" s="86" t="s">
        <v>20749</v>
      </c>
      <c r="B4941" s="85" t="s">
        <v>20748</v>
      </c>
      <c r="C4941" s="87" t="s">
        <v>151</v>
      </c>
      <c r="D4941" s="84" t="s">
        <v>14575</v>
      </c>
      <c r="E4941" s="86">
        <v>1053.3599999999999</v>
      </c>
      <c r="F4941" s="85" t="s">
        <v>14567</v>
      </c>
    </row>
    <row r="4942" spans="1:6" ht="25.5" x14ac:dyDescent="0.2">
      <c r="A4942" s="86" t="s">
        <v>20751</v>
      </c>
      <c r="B4942" s="85" t="s">
        <v>20750</v>
      </c>
      <c r="C4942" s="87" t="s">
        <v>151</v>
      </c>
      <c r="D4942" s="84" t="s">
        <v>14575</v>
      </c>
      <c r="E4942" s="86">
        <v>475</v>
      </c>
      <c r="F4942" s="85" t="s">
        <v>14527</v>
      </c>
    </row>
    <row r="4943" spans="1:6" ht="38.25" x14ac:dyDescent="0.2">
      <c r="A4943" s="86" t="s">
        <v>20753</v>
      </c>
      <c r="B4943" s="85" t="s">
        <v>20752</v>
      </c>
      <c r="C4943" s="87" t="s">
        <v>151</v>
      </c>
      <c r="D4943" s="84" t="s">
        <v>14575</v>
      </c>
      <c r="E4943" s="86">
        <v>1254</v>
      </c>
      <c r="F4943" s="85" t="s">
        <v>14527</v>
      </c>
    </row>
    <row r="4944" spans="1:6" ht="25.5" x14ac:dyDescent="0.2">
      <c r="A4944" s="86" t="s">
        <v>20755</v>
      </c>
      <c r="B4944" s="85" t="s">
        <v>20754</v>
      </c>
      <c r="C4944" s="87" t="s">
        <v>151</v>
      </c>
      <c r="D4944" s="84" t="s">
        <v>14575</v>
      </c>
      <c r="E4944" s="86">
        <v>2.4</v>
      </c>
      <c r="F4944" s="85" t="s">
        <v>14567</v>
      </c>
    </row>
    <row r="4945" spans="1:6" ht="25.5" x14ac:dyDescent="0.2">
      <c r="A4945" s="86" t="s">
        <v>20757</v>
      </c>
      <c r="B4945" s="85" t="s">
        <v>20756</v>
      </c>
      <c r="C4945" s="87" t="s">
        <v>151</v>
      </c>
      <c r="D4945" s="84" t="s">
        <v>14575</v>
      </c>
      <c r="E4945" s="86">
        <v>4.75</v>
      </c>
      <c r="F4945" s="85" t="s">
        <v>14527</v>
      </c>
    </row>
    <row r="4946" spans="1:6" ht="25.5" x14ac:dyDescent="0.2">
      <c r="A4946" s="86" t="s">
        <v>20759</v>
      </c>
      <c r="B4946" s="85" t="s">
        <v>20758</v>
      </c>
      <c r="C4946" s="87" t="s">
        <v>151</v>
      </c>
      <c r="D4946" s="84" t="s">
        <v>14575</v>
      </c>
      <c r="E4946" s="86">
        <v>3.99</v>
      </c>
      <c r="F4946" s="85" t="s">
        <v>14567</v>
      </c>
    </row>
    <row r="4947" spans="1:6" ht="25.5" x14ac:dyDescent="0.2">
      <c r="A4947" s="86" t="s">
        <v>20761</v>
      </c>
      <c r="B4947" s="85" t="s">
        <v>20760</v>
      </c>
      <c r="C4947" s="87" t="s">
        <v>151</v>
      </c>
      <c r="D4947" s="84" t="s">
        <v>14575</v>
      </c>
      <c r="E4947" s="86">
        <v>4.75</v>
      </c>
      <c r="F4947" s="85" t="s">
        <v>14527</v>
      </c>
    </row>
    <row r="4948" spans="1:6" ht="76.5" x14ac:dyDescent="0.2">
      <c r="A4948" s="86" t="s">
        <v>20764</v>
      </c>
      <c r="B4948" s="85" t="s">
        <v>20762</v>
      </c>
      <c r="C4948" s="87" t="s">
        <v>149</v>
      </c>
      <c r="D4948" s="84" t="s">
        <v>14575</v>
      </c>
      <c r="E4948" s="86">
        <v>3000</v>
      </c>
      <c r="F4948" s="85" t="s">
        <v>20763</v>
      </c>
    </row>
    <row r="4949" spans="1:6" ht="25.5" x14ac:dyDescent="0.2">
      <c r="A4949" s="86" t="s">
        <v>20766</v>
      </c>
      <c r="B4949" s="85" t="s">
        <v>20765</v>
      </c>
      <c r="C4949" s="87" t="s">
        <v>151</v>
      </c>
      <c r="D4949" s="84" t="s">
        <v>14575</v>
      </c>
      <c r="E4949" s="86">
        <v>630</v>
      </c>
      <c r="F4949" s="85" t="s">
        <v>14567</v>
      </c>
    </row>
    <row r="4950" spans="1:6" ht="25.5" x14ac:dyDescent="0.2">
      <c r="A4950" s="86" t="s">
        <v>20768</v>
      </c>
      <c r="B4950" s="85" t="s">
        <v>20767</v>
      </c>
      <c r="C4950" s="87" t="s">
        <v>151</v>
      </c>
      <c r="D4950" s="84" t="s">
        <v>14575</v>
      </c>
      <c r="E4950" s="86">
        <v>1663.2</v>
      </c>
      <c r="F4950" s="85" t="s">
        <v>14567</v>
      </c>
    </row>
    <row r="4951" spans="1:6" ht="25.5" x14ac:dyDescent="0.2">
      <c r="A4951" s="86" t="s">
        <v>20770</v>
      </c>
      <c r="B4951" s="85" t="s">
        <v>20769</v>
      </c>
      <c r="C4951" s="87" t="s">
        <v>151</v>
      </c>
      <c r="D4951" s="84" t="s">
        <v>14575</v>
      </c>
      <c r="E4951" s="86">
        <v>1250</v>
      </c>
      <c r="F4951" s="85" t="s">
        <v>14527</v>
      </c>
    </row>
    <row r="4952" spans="1:6" ht="25.5" x14ac:dyDescent="0.2">
      <c r="A4952" s="86" t="s">
        <v>20772</v>
      </c>
      <c r="B4952" s="85" t="s">
        <v>20771</v>
      </c>
      <c r="C4952" s="87" t="s">
        <v>151</v>
      </c>
      <c r="D4952" s="84" t="s">
        <v>14575</v>
      </c>
      <c r="E4952" s="86">
        <v>3300</v>
      </c>
      <c r="F4952" s="85" t="s">
        <v>14527</v>
      </c>
    </row>
    <row r="4953" spans="1:6" ht="51" x14ac:dyDescent="0.2">
      <c r="A4953" s="86" t="s">
        <v>20775</v>
      </c>
      <c r="B4953" s="85" t="s">
        <v>20773</v>
      </c>
      <c r="C4953" s="87" t="s">
        <v>149</v>
      </c>
      <c r="D4953" s="84" t="s">
        <v>14575</v>
      </c>
      <c r="E4953" s="86">
        <v>5000</v>
      </c>
      <c r="F4953" s="85" t="s">
        <v>20774</v>
      </c>
    </row>
    <row r="4954" spans="1:6" ht="51" x14ac:dyDescent="0.2">
      <c r="A4954" s="86" t="s">
        <v>20777</v>
      </c>
      <c r="B4954" s="85" t="s">
        <v>20776</v>
      </c>
      <c r="C4954" s="87" t="s">
        <v>149</v>
      </c>
      <c r="D4954" s="84" t="s">
        <v>14575</v>
      </c>
      <c r="E4954" s="86">
        <v>4800</v>
      </c>
      <c r="F4954" s="85" t="s">
        <v>20774</v>
      </c>
    </row>
    <row r="4955" spans="1:6" ht="51" x14ac:dyDescent="0.2">
      <c r="A4955" s="86" t="s">
        <v>20779</v>
      </c>
      <c r="B4955" s="85" t="s">
        <v>20778</v>
      </c>
      <c r="C4955" s="87" t="s">
        <v>149</v>
      </c>
      <c r="D4955" s="84" t="s">
        <v>14575</v>
      </c>
      <c r="E4955" s="86">
        <v>4700</v>
      </c>
      <c r="F4955" s="85" t="s">
        <v>20774</v>
      </c>
    </row>
    <row r="4956" spans="1:6" ht="51" x14ac:dyDescent="0.2">
      <c r="A4956" s="86" t="s">
        <v>20781</v>
      </c>
      <c r="B4956" s="85" t="s">
        <v>20780</v>
      </c>
      <c r="C4956" s="87" t="s">
        <v>149</v>
      </c>
      <c r="D4956" s="84" t="s">
        <v>14575</v>
      </c>
      <c r="E4956" s="86">
        <v>4550</v>
      </c>
      <c r="F4956" s="85" t="s">
        <v>20774</v>
      </c>
    </row>
    <row r="4957" spans="1:6" ht="51" x14ac:dyDescent="0.2">
      <c r="A4957" s="86" t="s">
        <v>20783</v>
      </c>
      <c r="B4957" s="85" t="s">
        <v>20782</v>
      </c>
      <c r="C4957" s="87" t="s">
        <v>149</v>
      </c>
      <c r="D4957" s="84" t="s">
        <v>14575</v>
      </c>
      <c r="E4957" s="86">
        <v>4400</v>
      </c>
      <c r="F4957" s="85" t="s">
        <v>20774</v>
      </c>
    </row>
    <row r="4958" spans="1:6" ht="25.5" x14ac:dyDescent="0.2">
      <c r="A4958" s="86" t="s">
        <v>20785</v>
      </c>
      <c r="B4958" s="85" t="s">
        <v>20784</v>
      </c>
      <c r="C4958" s="87" t="s">
        <v>151</v>
      </c>
      <c r="D4958" s="84" t="s">
        <v>14575</v>
      </c>
      <c r="E4958" s="86">
        <v>1050</v>
      </c>
      <c r="F4958" s="85" t="s">
        <v>14567</v>
      </c>
    </row>
    <row r="4959" spans="1:6" ht="25.5" x14ac:dyDescent="0.2">
      <c r="A4959" s="86" t="s">
        <v>20787</v>
      </c>
      <c r="B4959" s="85" t="s">
        <v>20786</v>
      </c>
      <c r="C4959" s="87" t="s">
        <v>151</v>
      </c>
      <c r="D4959" s="84" t="s">
        <v>14575</v>
      </c>
      <c r="E4959" s="86">
        <v>2772</v>
      </c>
      <c r="F4959" s="85" t="s">
        <v>14567</v>
      </c>
    </row>
    <row r="4960" spans="1:6" ht="25.5" x14ac:dyDescent="0.2">
      <c r="A4960" s="86" t="s">
        <v>20789</v>
      </c>
      <c r="B4960" s="85" t="s">
        <v>20788</v>
      </c>
      <c r="C4960" s="87" t="s">
        <v>151</v>
      </c>
      <c r="D4960" s="84" t="s">
        <v>14575</v>
      </c>
      <c r="E4960" s="86">
        <v>1250</v>
      </c>
      <c r="F4960" s="85" t="s">
        <v>14527</v>
      </c>
    </row>
    <row r="4961" spans="1:6" ht="25.5" x14ac:dyDescent="0.2">
      <c r="A4961" s="86" t="s">
        <v>20791</v>
      </c>
      <c r="B4961" s="85" t="s">
        <v>20790</v>
      </c>
      <c r="C4961" s="87" t="s">
        <v>151</v>
      </c>
      <c r="D4961" s="84" t="s">
        <v>14575</v>
      </c>
      <c r="E4961" s="86">
        <v>3300</v>
      </c>
      <c r="F4961" s="85" t="s">
        <v>14527</v>
      </c>
    </row>
    <row r="4962" spans="1:6" ht="38.25" x14ac:dyDescent="0.2">
      <c r="A4962" s="86" t="s">
        <v>20793</v>
      </c>
      <c r="B4962" s="85" t="s">
        <v>20792</v>
      </c>
      <c r="C4962" s="87" t="s">
        <v>151</v>
      </c>
      <c r="D4962" s="84" t="s">
        <v>18999</v>
      </c>
      <c r="E4962" s="86">
        <v>166.32</v>
      </c>
      <c r="F4962" s="85" t="s">
        <v>14567</v>
      </c>
    </row>
    <row r="4963" spans="1:6" ht="38.25" x14ac:dyDescent="0.2">
      <c r="A4963" s="86" t="s">
        <v>20795</v>
      </c>
      <c r="B4963" s="85" t="s">
        <v>20794</v>
      </c>
      <c r="C4963" s="87" t="s">
        <v>151</v>
      </c>
      <c r="D4963" s="84" t="s">
        <v>18999</v>
      </c>
      <c r="E4963" s="86">
        <v>277.2</v>
      </c>
      <c r="F4963" s="85" t="s">
        <v>14567</v>
      </c>
    </row>
    <row r="4964" spans="1:6" ht="38.25" x14ac:dyDescent="0.2">
      <c r="A4964" s="86" t="s">
        <v>20797</v>
      </c>
      <c r="B4964" s="85" t="s">
        <v>20796</v>
      </c>
      <c r="C4964" s="87" t="s">
        <v>151</v>
      </c>
      <c r="D4964" s="84" t="s">
        <v>18999</v>
      </c>
      <c r="E4964" s="86">
        <v>330</v>
      </c>
      <c r="F4964" s="85" t="s">
        <v>14527</v>
      </c>
    </row>
    <row r="4965" spans="1:6" ht="38.25" x14ac:dyDescent="0.2">
      <c r="A4965" s="86" t="s">
        <v>20799</v>
      </c>
      <c r="B4965" s="85" t="s">
        <v>20798</v>
      </c>
      <c r="C4965" s="87" t="s">
        <v>151</v>
      </c>
      <c r="D4965" s="84" t="s">
        <v>18999</v>
      </c>
      <c r="E4965" s="86">
        <v>330</v>
      </c>
      <c r="F4965" s="85" t="s">
        <v>14527</v>
      </c>
    </row>
    <row r="4966" spans="1:6" ht="63.75" x14ac:dyDescent="0.2">
      <c r="A4966" s="86" t="s">
        <v>20802</v>
      </c>
      <c r="B4966" s="85" t="s">
        <v>20800</v>
      </c>
      <c r="C4966" s="87" t="s">
        <v>149</v>
      </c>
      <c r="D4966" s="84" t="s">
        <v>18999</v>
      </c>
      <c r="E4966" s="86">
        <v>300</v>
      </c>
      <c r="F4966" s="85" t="s">
        <v>20801</v>
      </c>
    </row>
    <row r="4967" spans="1:6" ht="38.25" x14ac:dyDescent="0.2">
      <c r="A4967" s="86" t="s">
        <v>20805</v>
      </c>
      <c r="B4967" s="85" t="s">
        <v>20803</v>
      </c>
      <c r="C4967" s="87" t="s">
        <v>149</v>
      </c>
      <c r="D4967" s="84" t="s">
        <v>18999</v>
      </c>
      <c r="E4967" s="86">
        <v>500</v>
      </c>
      <c r="F4967" s="85" t="s">
        <v>20804</v>
      </c>
    </row>
    <row r="4968" spans="1:6" ht="38.25" x14ac:dyDescent="0.2">
      <c r="A4968" s="86" t="s">
        <v>20807</v>
      </c>
      <c r="B4968" s="85" t="s">
        <v>20806</v>
      </c>
      <c r="C4968" s="87" t="s">
        <v>149</v>
      </c>
      <c r="D4968" s="84" t="s">
        <v>18999</v>
      </c>
      <c r="E4968" s="86">
        <v>480</v>
      </c>
      <c r="F4968" s="85" t="s">
        <v>20804</v>
      </c>
    </row>
    <row r="4969" spans="1:6" ht="38.25" x14ac:dyDescent="0.2">
      <c r="A4969" s="86" t="s">
        <v>20809</v>
      </c>
      <c r="B4969" s="85" t="s">
        <v>20808</v>
      </c>
      <c r="C4969" s="87" t="s">
        <v>149</v>
      </c>
      <c r="D4969" s="84" t="s">
        <v>18999</v>
      </c>
      <c r="E4969" s="86">
        <v>470</v>
      </c>
      <c r="F4969" s="85" t="s">
        <v>20804</v>
      </c>
    </row>
    <row r="4970" spans="1:6" ht="38.25" x14ac:dyDescent="0.2">
      <c r="A4970" s="86" t="s">
        <v>20811</v>
      </c>
      <c r="B4970" s="85" t="s">
        <v>20810</v>
      </c>
      <c r="C4970" s="87" t="s">
        <v>149</v>
      </c>
      <c r="D4970" s="84" t="s">
        <v>18999</v>
      </c>
      <c r="E4970" s="86">
        <v>455</v>
      </c>
      <c r="F4970" s="85" t="s">
        <v>20804</v>
      </c>
    </row>
    <row r="4971" spans="1:6" ht="38.25" x14ac:dyDescent="0.2">
      <c r="A4971" s="86" t="s">
        <v>20813</v>
      </c>
      <c r="B4971" s="85" t="s">
        <v>20812</v>
      </c>
      <c r="C4971" s="87" t="s">
        <v>149</v>
      </c>
      <c r="D4971" s="84" t="s">
        <v>18999</v>
      </c>
      <c r="E4971" s="86">
        <v>440</v>
      </c>
      <c r="F4971" s="85" t="s">
        <v>20804</v>
      </c>
    </row>
    <row r="4972" spans="1:6" ht="38.25" x14ac:dyDescent="0.2">
      <c r="A4972" s="86" t="s">
        <v>20815</v>
      </c>
      <c r="B4972" s="85" t="s">
        <v>20814</v>
      </c>
      <c r="C4972" s="87" t="s">
        <v>151</v>
      </c>
      <c r="D4972" s="84" t="s">
        <v>18999</v>
      </c>
      <c r="E4972" s="86">
        <v>63</v>
      </c>
      <c r="F4972" s="85" t="s">
        <v>14567</v>
      </c>
    </row>
    <row r="4973" spans="1:6" ht="38.25" x14ac:dyDescent="0.2">
      <c r="A4973" s="86" t="s">
        <v>20817</v>
      </c>
      <c r="B4973" s="85" t="s">
        <v>20816</v>
      </c>
      <c r="C4973" s="87" t="s">
        <v>151</v>
      </c>
      <c r="D4973" s="84" t="s">
        <v>18999</v>
      </c>
      <c r="E4973" s="86">
        <v>105</v>
      </c>
      <c r="F4973" s="85" t="s">
        <v>14567</v>
      </c>
    </row>
    <row r="4974" spans="1:6" ht="38.25" x14ac:dyDescent="0.2">
      <c r="A4974" s="86" t="s">
        <v>20819</v>
      </c>
      <c r="B4974" s="85" t="s">
        <v>20818</v>
      </c>
      <c r="C4974" s="87" t="s">
        <v>151</v>
      </c>
      <c r="D4974" s="84" t="s">
        <v>18999</v>
      </c>
      <c r="E4974" s="86">
        <v>125</v>
      </c>
      <c r="F4974" s="85" t="s">
        <v>14527</v>
      </c>
    </row>
    <row r="4975" spans="1:6" ht="38.25" x14ac:dyDescent="0.2">
      <c r="A4975" s="86" t="s">
        <v>20821</v>
      </c>
      <c r="B4975" s="85" t="s">
        <v>20820</v>
      </c>
      <c r="C4975" s="87" t="s">
        <v>151</v>
      </c>
      <c r="D4975" s="84" t="s">
        <v>18999</v>
      </c>
      <c r="E4975" s="86">
        <v>125</v>
      </c>
      <c r="F4975" s="85" t="s">
        <v>14527</v>
      </c>
    </row>
    <row r="4976" spans="1:6" ht="38.25" x14ac:dyDescent="0.2">
      <c r="A4976" s="86" t="s">
        <v>20823</v>
      </c>
      <c r="B4976" s="85" t="s">
        <v>20822</v>
      </c>
      <c r="C4976" s="87" t="s">
        <v>151</v>
      </c>
      <c r="D4976" s="84" t="s">
        <v>18999</v>
      </c>
      <c r="E4976" s="86">
        <v>1663.2</v>
      </c>
      <c r="F4976" s="85" t="s">
        <v>14567</v>
      </c>
    </row>
    <row r="4977" spans="1:6" ht="38.25" x14ac:dyDescent="0.2">
      <c r="A4977" s="86" t="s">
        <v>20825</v>
      </c>
      <c r="B4977" s="85" t="s">
        <v>20824</v>
      </c>
      <c r="C4977" s="87" t="s">
        <v>151</v>
      </c>
      <c r="D4977" s="84" t="s">
        <v>18999</v>
      </c>
      <c r="E4977" s="86">
        <v>2772</v>
      </c>
      <c r="F4977" s="85" t="s">
        <v>14567</v>
      </c>
    </row>
    <row r="4978" spans="1:6" ht="38.25" x14ac:dyDescent="0.2">
      <c r="A4978" s="86" t="s">
        <v>20827</v>
      </c>
      <c r="B4978" s="85" t="s">
        <v>20826</v>
      </c>
      <c r="C4978" s="87" t="s">
        <v>151</v>
      </c>
      <c r="D4978" s="84" t="s">
        <v>18999</v>
      </c>
      <c r="E4978" s="86">
        <v>3300</v>
      </c>
      <c r="F4978" s="85" t="s">
        <v>14527</v>
      </c>
    </row>
    <row r="4979" spans="1:6" ht="38.25" x14ac:dyDescent="0.2">
      <c r="A4979" s="86" t="s">
        <v>20829</v>
      </c>
      <c r="B4979" s="85" t="s">
        <v>20828</v>
      </c>
      <c r="C4979" s="87" t="s">
        <v>151</v>
      </c>
      <c r="D4979" s="84" t="s">
        <v>18999</v>
      </c>
      <c r="E4979" s="86">
        <v>3300</v>
      </c>
      <c r="F4979" s="85" t="s">
        <v>14527</v>
      </c>
    </row>
    <row r="4980" spans="1:6" ht="76.5" x14ac:dyDescent="0.2">
      <c r="A4980" s="86" t="s">
        <v>20832</v>
      </c>
      <c r="B4980" s="85" t="s">
        <v>20830</v>
      </c>
      <c r="C4980" s="87" t="s">
        <v>149</v>
      </c>
      <c r="D4980" s="84" t="s">
        <v>18999</v>
      </c>
      <c r="E4980" s="86">
        <v>3000</v>
      </c>
      <c r="F4980" s="85" t="s">
        <v>20831</v>
      </c>
    </row>
    <row r="4981" spans="1:6" ht="38.25" x14ac:dyDescent="0.2">
      <c r="A4981" s="86" t="s">
        <v>20835</v>
      </c>
      <c r="B4981" s="85" t="s">
        <v>20833</v>
      </c>
      <c r="C4981" s="87" t="s">
        <v>149</v>
      </c>
      <c r="D4981" s="84" t="s">
        <v>18999</v>
      </c>
      <c r="E4981" s="86">
        <v>5000</v>
      </c>
      <c r="F4981" s="85" t="s">
        <v>20834</v>
      </c>
    </row>
    <row r="4982" spans="1:6" ht="38.25" x14ac:dyDescent="0.2">
      <c r="A4982" s="86" t="s">
        <v>20837</v>
      </c>
      <c r="B4982" s="85" t="s">
        <v>20836</v>
      </c>
      <c r="C4982" s="87" t="s">
        <v>149</v>
      </c>
      <c r="D4982" s="84" t="s">
        <v>18999</v>
      </c>
      <c r="E4982" s="86">
        <v>4800</v>
      </c>
      <c r="F4982" s="85" t="s">
        <v>20834</v>
      </c>
    </row>
    <row r="4983" spans="1:6" ht="38.25" x14ac:dyDescent="0.2">
      <c r="A4983" s="86" t="s">
        <v>20839</v>
      </c>
      <c r="B4983" s="85" t="s">
        <v>20838</v>
      </c>
      <c r="C4983" s="87" t="s">
        <v>149</v>
      </c>
      <c r="D4983" s="84" t="s">
        <v>18999</v>
      </c>
      <c r="E4983" s="86">
        <v>4700</v>
      </c>
      <c r="F4983" s="85" t="s">
        <v>20834</v>
      </c>
    </row>
    <row r="4984" spans="1:6" ht="38.25" x14ac:dyDescent="0.2">
      <c r="A4984" s="86" t="s">
        <v>20841</v>
      </c>
      <c r="B4984" s="85" t="s">
        <v>20840</v>
      </c>
      <c r="C4984" s="87" t="s">
        <v>149</v>
      </c>
      <c r="D4984" s="84" t="s">
        <v>18999</v>
      </c>
      <c r="E4984" s="86">
        <v>4550</v>
      </c>
      <c r="F4984" s="85" t="s">
        <v>20834</v>
      </c>
    </row>
    <row r="4985" spans="1:6" ht="38.25" x14ac:dyDescent="0.2">
      <c r="A4985" s="86" t="s">
        <v>20843</v>
      </c>
      <c r="B4985" s="85" t="s">
        <v>20842</v>
      </c>
      <c r="C4985" s="87" t="s">
        <v>149</v>
      </c>
      <c r="D4985" s="84" t="s">
        <v>18999</v>
      </c>
      <c r="E4985" s="86">
        <v>4400</v>
      </c>
      <c r="F4985" s="85" t="s">
        <v>20834</v>
      </c>
    </row>
    <row r="4986" spans="1:6" ht="38.25" x14ac:dyDescent="0.2">
      <c r="A4986" s="86" t="s">
        <v>20845</v>
      </c>
      <c r="B4986" s="85" t="s">
        <v>20844</v>
      </c>
      <c r="C4986" s="87" t="s">
        <v>151</v>
      </c>
      <c r="D4986" s="84" t="s">
        <v>18999</v>
      </c>
      <c r="E4986" s="86">
        <v>630</v>
      </c>
      <c r="F4986" s="85" t="s">
        <v>14567</v>
      </c>
    </row>
    <row r="4987" spans="1:6" ht="38.25" x14ac:dyDescent="0.2">
      <c r="A4987" s="86" t="s">
        <v>20847</v>
      </c>
      <c r="B4987" s="85" t="s">
        <v>20846</v>
      </c>
      <c r="C4987" s="87" t="s">
        <v>151</v>
      </c>
      <c r="D4987" s="84" t="s">
        <v>18999</v>
      </c>
      <c r="E4987" s="86">
        <v>1050</v>
      </c>
      <c r="F4987" s="85" t="s">
        <v>14567</v>
      </c>
    </row>
    <row r="4988" spans="1:6" ht="38.25" x14ac:dyDescent="0.2">
      <c r="A4988" s="86" t="s">
        <v>20849</v>
      </c>
      <c r="B4988" s="85" t="s">
        <v>20848</v>
      </c>
      <c r="C4988" s="87" t="s">
        <v>151</v>
      </c>
      <c r="D4988" s="84" t="s">
        <v>18999</v>
      </c>
      <c r="E4988" s="86">
        <v>1250</v>
      </c>
      <c r="F4988" s="85" t="s">
        <v>14527</v>
      </c>
    </row>
    <row r="4989" spans="1:6" ht="38.25" x14ac:dyDescent="0.2">
      <c r="A4989" s="86" t="s">
        <v>20851</v>
      </c>
      <c r="B4989" s="85" t="s">
        <v>20850</v>
      </c>
      <c r="C4989" s="87" t="s">
        <v>151</v>
      </c>
      <c r="D4989" s="84" t="s">
        <v>18999</v>
      </c>
      <c r="E4989" s="86">
        <v>1250</v>
      </c>
      <c r="F4989" s="85" t="s">
        <v>14527</v>
      </c>
    </row>
    <row r="4990" spans="1:6" ht="38.25" x14ac:dyDescent="0.2">
      <c r="A4990" s="86" t="s">
        <v>20853</v>
      </c>
      <c r="B4990" s="85" t="s">
        <v>20852</v>
      </c>
      <c r="C4990" s="87" t="s">
        <v>151</v>
      </c>
      <c r="D4990" s="84" t="s">
        <v>18999</v>
      </c>
      <c r="E4990" s="86">
        <v>100.32</v>
      </c>
      <c r="F4990" s="85" t="s">
        <v>14567</v>
      </c>
    </row>
    <row r="4991" spans="1:6" ht="38.25" x14ac:dyDescent="0.2">
      <c r="A4991" s="86" t="s">
        <v>20855</v>
      </c>
      <c r="B4991" s="85" t="s">
        <v>20854</v>
      </c>
      <c r="C4991" s="87" t="s">
        <v>151</v>
      </c>
      <c r="D4991" s="84" t="s">
        <v>18999</v>
      </c>
      <c r="E4991" s="86">
        <v>166.32</v>
      </c>
      <c r="F4991" s="85" t="s">
        <v>14567</v>
      </c>
    </row>
    <row r="4992" spans="1:6" ht="38.25" x14ac:dyDescent="0.2">
      <c r="A4992" s="86" t="s">
        <v>20857</v>
      </c>
      <c r="B4992" s="85" t="s">
        <v>20856</v>
      </c>
      <c r="C4992" s="87" t="s">
        <v>151</v>
      </c>
      <c r="D4992" s="84" t="s">
        <v>18999</v>
      </c>
      <c r="E4992" s="86">
        <v>198</v>
      </c>
      <c r="F4992" s="85" t="s">
        <v>14527</v>
      </c>
    </row>
    <row r="4993" spans="1:6" ht="38.25" x14ac:dyDescent="0.2">
      <c r="A4993" s="86" t="s">
        <v>20859</v>
      </c>
      <c r="B4993" s="85" t="s">
        <v>20858</v>
      </c>
      <c r="C4993" s="87" t="s">
        <v>151</v>
      </c>
      <c r="D4993" s="84" t="s">
        <v>18999</v>
      </c>
      <c r="E4993" s="86">
        <v>198</v>
      </c>
      <c r="F4993" s="85" t="s">
        <v>14527</v>
      </c>
    </row>
    <row r="4994" spans="1:6" ht="63.75" x14ac:dyDescent="0.2">
      <c r="A4994" s="86" t="s">
        <v>20862</v>
      </c>
      <c r="B4994" s="85" t="s">
        <v>20860</v>
      </c>
      <c r="C4994" s="87" t="s">
        <v>149</v>
      </c>
      <c r="D4994" s="84" t="s">
        <v>18999</v>
      </c>
      <c r="E4994" s="86">
        <v>180</v>
      </c>
      <c r="F4994" s="85" t="s">
        <v>20861</v>
      </c>
    </row>
    <row r="4995" spans="1:6" ht="38.25" x14ac:dyDescent="0.2">
      <c r="A4995" s="86" t="s">
        <v>20865</v>
      </c>
      <c r="B4995" s="85" t="s">
        <v>20863</v>
      </c>
      <c r="C4995" s="87" t="s">
        <v>149</v>
      </c>
      <c r="D4995" s="84" t="s">
        <v>18999</v>
      </c>
      <c r="E4995" s="86">
        <v>300</v>
      </c>
      <c r="F4995" s="85" t="s">
        <v>20864</v>
      </c>
    </row>
    <row r="4996" spans="1:6" ht="38.25" x14ac:dyDescent="0.2">
      <c r="A4996" s="86" t="s">
        <v>20867</v>
      </c>
      <c r="B4996" s="85" t="s">
        <v>20866</v>
      </c>
      <c r="C4996" s="87" t="s">
        <v>149</v>
      </c>
      <c r="D4996" s="84" t="s">
        <v>18999</v>
      </c>
      <c r="E4996" s="86">
        <v>288</v>
      </c>
      <c r="F4996" s="85" t="s">
        <v>20864</v>
      </c>
    </row>
    <row r="4997" spans="1:6" ht="38.25" x14ac:dyDescent="0.2">
      <c r="A4997" s="86" t="s">
        <v>20869</v>
      </c>
      <c r="B4997" s="85" t="s">
        <v>20868</v>
      </c>
      <c r="C4997" s="87" t="s">
        <v>149</v>
      </c>
      <c r="D4997" s="84" t="s">
        <v>18999</v>
      </c>
      <c r="E4997" s="86">
        <v>282</v>
      </c>
      <c r="F4997" s="85" t="s">
        <v>20864</v>
      </c>
    </row>
    <row r="4998" spans="1:6" ht="38.25" x14ac:dyDescent="0.2">
      <c r="A4998" s="86" t="s">
        <v>20871</v>
      </c>
      <c r="B4998" s="85" t="s">
        <v>20870</v>
      </c>
      <c r="C4998" s="87" t="s">
        <v>149</v>
      </c>
      <c r="D4998" s="84" t="s">
        <v>18999</v>
      </c>
      <c r="E4998" s="86">
        <v>273</v>
      </c>
      <c r="F4998" s="85" t="s">
        <v>20864</v>
      </c>
    </row>
    <row r="4999" spans="1:6" ht="38.25" x14ac:dyDescent="0.2">
      <c r="A4999" s="86" t="s">
        <v>20873</v>
      </c>
      <c r="B4999" s="85" t="s">
        <v>20872</v>
      </c>
      <c r="C4999" s="87" t="s">
        <v>149</v>
      </c>
      <c r="D4999" s="84" t="s">
        <v>18999</v>
      </c>
      <c r="E4999" s="86">
        <v>264</v>
      </c>
      <c r="F4999" s="85" t="s">
        <v>20864</v>
      </c>
    </row>
    <row r="5000" spans="1:6" ht="38.25" x14ac:dyDescent="0.2">
      <c r="A5000" s="86" t="s">
        <v>20875</v>
      </c>
      <c r="B5000" s="85" t="s">
        <v>20874</v>
      </c>
      <c r="C5000" s="87" t="s">
        <v>151</v>
      </c>
      <c r="D5000" s="84" t="s">
        <v>18999</v>
      </c>
      <c r="E5000" s="86">
        <v>38</v>
      </c>
      <c r="F5000" s="85" t="s">
        <v>14567</v>
      </c>
    </row>
    <row r="5001" spans="1:6" ht="38.25" x14ac:dyDescent="0.2">
      <c r="A5001" s="86" t="s">
        <v>20877</v>
      </c>
      <c r="B5001" s="85" t="s">
        <v>20876</v>
      </c>
      <c r="C5001" s="87" t="s">
        <v>151</v>
      </c>
      <c r="D5001" s="84" t="s">
        <v>18999</v>
      </c>
      <c r="E5001" s="86">
        <v>63</v>
      </c>
      <c r="F5001" s="85" t="s">
        <v>14567</v>
      </c>
    </row>
    <row r="5002" spans="1:6" ht="38.25" x14ac:dyDescent="0.2">
      <c r="A5002" s="86" t="s">
        <v>20879</v>
      </c>
      <c r="B5002" s="85" t="s">
        <v>20878</v>
      </c>
      <c r="C5002" s="87" t="s">
        <v>151</v>
      </c>
      <c r="D5002" s="84" t="s">
        <v>18999</v>
      </c>
      <c r="E5002" s="86">
        <v>75</v>
      </c>
      <c r="F5002" s="85" t="s">
        <v>14527</v>
      </c>
    </row>
    <row r="5003" spans="1:6" ht="38.25" x14ac:dyDescent="0.2">
      <c r="A5003" s="86" t="s">
        <v>20881</v>
      </c>
      <c r="B5003" s="85" t="s">
        <v>20880</v>
      </c>
      <c r="C5003" s="87" t="s">
        <v>151</v>
      </c>
      <c r="D5003" s="84" t="s">
        <v>18999</v>
      </c>
      <c r="E5003" s="86">
        <v>75</v>
      </c>
      <c r="F5003" s="85" t="s">
        <v>14527</v>
      </c>
    </row>
    <row r="5004" spans="1:6" ht="38.25" x14ac:dyDescent="0.2">
      <c r="A5004" s="86" t="s">
        <v>20883</v>
      </c>
      <c r="B5004" s="85" t="s">
        <v>20882</v>
      </c>
      <c r="C5004" s="87" t="s">
        <v>151</v>
      </c>
      <c r="D5004" s="84" t="s">
        <v>18999</v>
      </c>
      <c r="E5004" s="86">
        <v>997.92</v>
      </c>
      <c r="F5004" s="85" t="s">
        <v>14567</v>
      </c>
    </row>
    <row r="5005" spans="1:6" ht="38.25" x14ac:dyDescent="0.2">
      <c r="A5005" s="86" t="s">
        <v>20885</v>
      </c>
      <c r="B5005" s="85" t="s">
        <v>20884</v>
      </c>
      <c r="C5005" s="87" t="s">
        <v>151</v>
      </c>
      <c r="D5005" s="84" t="s">
        <v>18999</v>
      </c>
      <c r="E5005" s="86">
        <v>1663.2</v>
      </c>
      <c r="F5005" s="85" t="s">
        <v>14567</v>
      </c>
    </row>
    <row r="5006" spans="1:6" ht="38.25" x14ac:dyDescent="0.2">
      <c r="A5006" s="86" t="s">
        <v>20887</v>
      </c>
      <c r="B5006" s="85" t="s">
        <v>20886</v>
      </c>
      <c r="C5006" s="87" t="s">
        <v>151</v>
      </c>
      <c r="D5006" s="84" t="s">
        <v>18999</v>
      </c>
      <c r="E5006" s="86">
        <v>1980</v>
      </c>
      <c r="F5006" s="85" t="s">
        <v>14527</v>
      </c>
    </row>
    <row r="5007" spans="1:6" ht="38.25" x14ac:dyDescent="0.2">
      <c r="A5007" s="86" t="s">
        <v>20889</v>
      </c>
      <c r="B5007" s="85" t="s">
        <v>20888</v>
      </c>
      <c r="C5007" s="87" t="s">
        <v>151</v>
      </c>
      <c r="D5007" s="84" t="s">
        <v>18999</v>
      </c>
      <c r="E5007" s="86">
        <v>1980</v>
      </c>
      <c r="F5007" s="85" t="s">
        <v>14527</v>
      </c>
    </row>
    <row r="5008" spans="1:6" ht="63.75" x14ac:dyDescent="0.2">
      <c r="A5008" s="86" t="s">
        <v>20892</v>
      </c>
      <c r="B5008" s="85" t="s">
        <v>20890</v>
      </c>
      <c r="C5008" s="87" t="s">
        <v>149</v>
      </c>
      <c r="D5008" s="84" t="s">
        <v>18999</v>
      </c>
      <c r="E5008" s="86">
        <v>1800</v>
      </c>
      <c r="F5008" s="85" t="s">
        <v>20891</v>
      </c>
    </row>
    <row r="5009" spans="1:6" ht="38.25" x14ac:dyDescent="0.2">
      <c r="A5009" s="86" t="s">
        <v>20895</v>
      </c>
      <c r="B5009" s="85" t="s">
        <v>20893</v>
      </c>
      <c r="C5009" s="87" t="s">
        <v>149</v>
      </c>
      <c r="D5009" s="84" t="s">
        <v>18999</v>
      </c>
      <c r="E5009" s="86">
        <v>3000</v>
      </c>
      <c r="F5009" s="85" t="s">
        <v>20894</v>
      </c>
    </row>
    <row r="5010" spans="1:6" ht="38.25" x14ac:dyDescent="0.2">
      <c r="A5010" s="86" t="s">
        <v>20897</v>
      </c>
      <c r="B5010" s="85" t="s">
        <v>20896</v>
      </c>
      <c r="C5010" s="87" t="s">
        <v>149</v>
      </c>
      <c r="D5010" s="84" t="s">
        <v>18999</v>
      </c>
      <c r="E5010" s="86">
        <v>2880</v>
      </c>
      <c r="F5010" s="85" t="s">
        <v>20894</v>
      </c>
    </row>
    <row r="5011" spans="1:6" ht="38.25" x14ac:dyDescent="0.2">
      <c r="A5011" s="86" t="s">
        <v>20899</v>
      </c>
      <c r="B5011" s="85" t="s">
        <v>20898</v>
      </c>
      <c r="C5011" s="87" t="s">
        <v>149</v>
      </c>
      <c r="D5011" s="84" t="s">
        <v>18999</v>
      </c>
      <c r="E5011" s="86">
        <v>2820</v>
      </c>
      <c r="F5011" s="85" t="s">
        <v>20894</v>
      </c>
    </row>
    <row r="5012" spans="1:6" ht="38.25" x14ac:dyDescent="0.2">
      <c r="A5012" s="86" t="s">
        <v>20901</v>
      </c>
      <c r="B5012" s="85" t="s">
        <v>20900</v>
      </c>
      <c r="C5012" s="87" t="s">
        <v>149</v>
      </c>
      <c r="D5012" s="84" t="s">
        <v>18999</v>
      </c>
      <c r="E5012" s="86">
        <v>2730</v>
      </c>
      <c r="F5012" s="85" t="s">
        <v>20894</v>
      </c>
    </row>
    <row r="5013" spans="1:6" ht="38.25" x14ac:dyDescent="0.2">
      <c r="A5013" s="86" t="s">
        <v>20903</v>
      </c>
      <c r="B5013" s="85" t="s">
        <v>20902</v>
      </c>
      <c r="C5013" s="87" t="s">
        <v>149</v>
      </c>
      <c r="D5013" s="84" t="s">
        <v>18999</v>
      </c>
      <c r="E5013" s="86">
        <v>2640</v>
      </c>
      <c r="F5013" s="85" t="s">
        <v>20894</v>
      </c>
    </row>
    <row r="5014" spans="1:6" ht="38.25" x14ac:dyDescent="0.2">
      <c r="A5014" s="86" t="s">
        <v>20905</v>
      </c>
      <c r="B5014" s="85" t="s">
        <v>20904</v>
      </c>
      <c r="C5014" s="87" t="s">
        <v>151</v>
      </c>
      <c r="D5014" s="84" t="s">
        <v>18999</v>
      </c>
      <c r="E5014" s="86">
        <v>378</v>
      </c>
      <c r="F5014" s="85" t="s">
        <v>14567</v>
      </c>
    </row>
    <row r="5015" spans="1:6" ht="38.25" x14ac:dyDescent="0.2">
      <c r="A5015" s="86" t="s">
        <v>20907</v>
      </c>
      <c r="B5015" s="85" t="s">
        <v>20906</v>
      </c>
      <c r="C5015" s="87" t="s">
        <v>151</v>
      </c>
      <c r="D5015" s="84" t="s">
        <v>18999</v>
      </c>
      <c r="E5015" s="86">
        <v>630</v>
      </c>
      <c r="F5015" s="85" t="s">
        <v>14567</v>
      </c>
    </row>
    <row r="5016" spans="1:6" ht="38.25" x14ac:dyDescent="0.2">
      <c r="A5016" s="86" t="s">
        <v>20909</v>
      </c>
      <c r="B5016" s="85" t="s">
        <v>20908</v>
      </c>
      <c r="C5016" s="87" t="s">
        <v>151</v>
      </c>
      <c r="D5016" s="84" t="s">
        <v>18999</v>
      </c>
      <c r="E5016" s="86">
        <v>750</v>
      </c>
      <c r="F5016" s="85" t="s">
        <v>14527</v>
      </c>
    </row>
    <row r="5017" spans="1:6" ht="38.25" x14ac:dyDescent="0.2">
      <c r="A5017" s="86" t="s">
        <v>20911</v>
      </c>
      <c r="B5017" s="85" t="s">
        <v>20910</v>
      </c>
      <c r="C5017" s="87" t="s">
        <v>151</v>
      </c>
      <c r="D5017" s="84" t="s">
        <v>18999</v>
      </c>
      <c r="E5017" s="86">
        <v>750</v>
      </c>
      <c r="F5017" s="85" t="s">
        <v>14527</v>
      </c>
    </row>
    <row r="5018" spans="1:6" ht="204" x14ac:dyDescent="0.2">
      <c r="A5018" s="86" t="s">
        <v>20914</v>
      </c>
      <c r="B5018" s="85" t="s">
        <v>20912</v>
      </c>
      <c r="C5018" s="87" t="s">
        <v>150</v>
      </c>
      <c r="D5018" s="84" t="s">
        <v>19772</v>
      </c>
      <c r="E5018" s="86">
        <v>9</v>
      </c>
      <c r="F5018" s="85" t="s">
        <v>20913</v>
      </c>
    </row>
    <row r="5019" spans="1:6" ht="153" x14ac:dyDescent="0.2">
      <c r="A5019" s="86" t="s">
        <v>20917</v>
      </c>
      <c r="B5019" s="85" t="s">
        <v>20915</v>
      </c>
      <c r="C5019" s="87" t="s">
        <v>150</v>
      </c>
      <c r="D5019" s="84" t="s">
        <v>19772</v>
      </c>
      <c r="E5019" s="86">
        <v>18</v>
      </c>
      <c r="F5019" s="85" t="s">
        <v>20916</v>
      </c>
    </row>
    <row r="5020" spans="1:6" ht="140.25" x14ac:dyDescent="0.2">
      <c r="A5020" s="86" t="s">
        <v>20920</v>
      </c>
      <c r="B5020" s="85" t="s">
        <v>20918</v>
      </c>
      <c r="C5020" s="87" t="s">
        <v>150</v>
      </c>
      <c r="D5020" s="84" t="s">
        <v>19772</v>
      </c>
      <c r="E5020" s="86">
        <v>9</v>
      </c>
      <c r="F5020" s="85" t="s">
        <v>20919</v>
      </c>
    </row>
    <row r="5021" spans="1:6" ht="89.25" x14ac:dyDescent="0.2">
      <c r="A5021" s="86" t="s">
        <v>20923</v>
      </c>
      <c r="B5021" s="85" t="s">
        <v>20921</v>
      </c>
      <c r="C5021" s="87" t="s">
        <v>150</v>
      </c>
      <c r="D5021" s="84" t="s">
        <v>19772</v>
      </c>
      <c r="E5021" s="86">
        <v>18</v>
      </c>
      <c r="F5021" s="85" t="s">
        <v>20922</v>
      </c>
    </row>
    <row r="5022" spans="1:6" ht="76.5" x14ac:dyDescent="0.2">
      <c r="A5022" s="86" t="s">
        <v>20926</v>
      </c>
      <c r="B5022" s="85" t="s">
        <v>20924</v>
      </c>
      <c r="C5022" s="87" t="s">
        <v>151</v>
      </c>
      <c r="D5022" s="84" t="s">
        <v>19772</v>
      </c>
      <c r="E5022" s="86">
        <v>2</v>
      </c>
      <c r="F5022" s="85" t="s">
        <v>20925</v>
      </c>
    </row>
    <row r="5023" spans="1:6" ht="38.25" x14ac:dyDescent="0.2">
      <c r="A5023" s="86" t="s">
        <v>20929</v>
      </c>
      <c r="B5023" s="85" t="s">
        <v>20927</v>
      </c>
      <c r="C5023" s="87" t="s">
        <v>151</v>
      </c>
      <c r="D5023" s="84" t="s">
        <v>19772</v>
      </c>
      <c r="E5023" s="86">
        <v>4</v>
      </c>
      <c r="F5023" s="85" t="s">
        <v>20928</v>
      </c>
    </row>
    <row r="5024" spans="1:6" ht="102" x14ac:dyDescent="0.2">
      <c r="A5024" s="86" t="s">
        <v>20932</v>
      </c>
      <c r="B5024" s="85" t="s">
        <v>20930</v>
      </c>
      <c r="C5024" s="87" t="s">
        <v>149</v>
      </c>
      <c r="D5024" s="84" t="s">
        <v>19772</v>
      </c>
      <c r="E5024" s="86">
        <v>20</v>
      </c>
      <c r="F5024" s="85" t="s">
        <v>20931</v>
      </c>
    </row>
    <row r="5025" spans="1:6" ht="76.5" x14ac:dyDescent="0.2">
      <c r="A5025" s="86" t="s">
        <v>20935</v>
      </c>
      <c r="B5025" s="85" t="s">
        <v>20933</v>
      </c>
      <c r="C5025" s="87" t="s">
        <v>151</v>
      </c>
      <c r="D5025" s="84" t="s">
        <v>19772</v>
      </c>
      <c r="E5025" s="86">
        <v>4</v>
      </c>
      <c r="F5025" s="85" t="s">
        <v>20934</v>
      </c>
    </row>
    <row r="5026" spans="1:6" ht="51" x14ac:dyDescent="0.2">
      <c r="A5026" s="86" t="s">
        <v>20938</v>
      </c>
      <c r="B5026" s="85" t="s">
        <v>20936</v>
      </c>
      <c r="C5026" s="87" t="s">
        <v>149</v>
      </c>
      <c r="D5026" s="84" t="s">
        <v>19772</v>
      </c>
      <c r="E5026" s="86">
        <v>40</v>
      </c>
      <c r="F5026" s="85" t="s">
        <v>20937</v>
      </c>
    </row>
    <row r="5027" spans="1:6" ht="51" x14ac:dyDescent="0.2">
      <c r="A5027" s="86" t="s">
        <v>20941</v>
      </c>
      <c r="B5027" s="85" t="s">
        <v>20939</v>
      </c>
      <c r="C5027" s="87" t="s">
        <v>151</v>
      </c>
      <c r="D5027" s="84" t="s">
        <v>19772</v>
      </c>
      <c r="E5027" s="86">
        <v>8</v>
      </c>
      <c r="F5027" s="85" t="s">
        <v>20940</v>
      </c>
    </row>
    <row r="5028" spans="1:6" ht="76.5" x14ac:dyDescent="0.2">
      <c r="A5028" s="86" t="s">
        <v>20944</v>
      </c>
      <c r="B5028" s="85" t="s">
        <v>20942</v>
      </c>
      <c r="C5028" s="87" t="s">
        <v>149</v>
      </c>
      <c r="D5028" s="84" t="s">
        <v>19772</v>
      </c>
      <c r="E5028" s="86">
        <v>10</v>
      </c>
      <c r="F5028" s="85" t="s">
        <v>20943</v>
      </c>
    </row>
    <row r="5029" spans="1:6" ht="38.25" x14ac:dyDescent="0.2">
      <c r="A5029" s="86" t="s">
        <v>20947</v>
      </c>
      <c r="B5029" s="85" t="s">
        <v>20945</v>
      </c>
      <c r="C5029" s="87" t="s">
        <v>149</v>
      </c>
      <c r="D5029" s="84" t="s">
        <v>19772</v>
      </c>
      <c r="E5029" s="86">
        <v>20</v>
      </c>
      <c r="F5029" s="85" t="s">
        <v>20946</v>
      </c>
    </row>
    <row r="5030" spans="1:6" ht="102" x14ac:dyDescent="0.2">
      <c r="A5030" s="86" t="s">
        <v>20950</v>
      </c>
      <c r="B5030" s="85" t="s">
        <v>20948</v>
      </c>
      <c r="C5030" s="87" t="s">
        <v>151</v>
      </c>
      <c r="D5030" s="84" t="s">
        <v>19772</v>
      </c>
      <c r="E5030" s="86">
        <v>3</v>
      </c>
      <c r="F5030" s="85" t="s">
        <v>20949</v>
      </c>
    </row>
    <row r="5031" spans="1:6" ht="63.75" x14ac:dyDescent="0.2">
      <c r="A5031" s="86" t="s">
        <v>20953</v>
      </c>
      <c r="B5031" s="85" t="s">
        <v>20951</v>
      </c>
      <c r="C5031" s="87" t="s">
        <v>151</v>
      </c>
      <c r="D5031" s="84" t="s">
        <v>19772</v>
      </c>
      <c r="E5031" s="86">
        <v>6</v>
      </c>
      <c r="F5031" s="85" t="s">
        <v>20952</v>
      </c>
    </row>
    <row r="5032" spans="1:6" ht="102" x14ac:dyDescent="0.2">
      <c r="A5032" s="86" t="s">
        <v>20956</v>
      </c>
      <c r="B5032" s="85" t="s">
        <v>20954</v>
      </c>
      <c r="C5032" s="87" t="s">
        <v>149</v>
      </c>
      <c r="D5032" s="84" t="s">
        <v>19772</v>
      </c>
      <c r="E5032" s="86">
        <v>30</v>
      </c>
      <c r="F5032" s="85" t="s">
        <v>20955</v>
      </c>
    </row>
    <row r="5033" spans="1:6" ht="76.5" x14ac:dyDescent="0.2">
      <c r="A5033" s="86" t="s">
        <v>20959</v>
      </c>
      <c r="B5033" s="85" t="s">
        <v>20957</v>
      </c>
      <c r="C5033" s="87" t="s">
        <v>151</v>
      </c>
      <c r="D5033" s="84" t="s">
        <v>19772</v>
      </c>
      <c r="E5033" s="86">
        <v>6</v>
      </c>
      <c r="F5033" s="85" t="s">
        <v>20958</v>
      </c>
    </row>
    <row r="5034" spans="1:6" ht="51" x14ac:dyDescent="0.2">
      <c r="A5034" s="86" t="s">
        <v>20962</v>
      </c>
      <c r="B5034" s="85" t="s">
        <v>20960</v>
      </c>
      <c r="C5034" s="87" t="s">
        <v>149</v>
      </c>
      <c r="D5034" s="84" t="s">
        <v>19772</v>
      </c>
      <c r="E5034" s="86">
        <v>60</v>
      </c>
      <c r="F5034" s="85" t="s">
        <v>20961</v>
      </c>
    </row>
    <row r="5035" spans="1:6" ht="51" x14ac:dyDescent="0.2">
      <c r="A5035" s="86" t="s">
        <v>20965</v>
      </c>
      <c r="B5035" s="85" t="s">
        <v>20963</v>
      </c>
      <c r="C5035" s="87" t="s">
        <v>151</v>
      </c>
      <c r="D5035" s="84" t="s">
        <v>19772</v>
      </c>
      <c r="E5035" s="86">
        <v>12</v>
      </c>
      <c r="F5035" s="85" t="s">
        <v>20964</v>
      </c>
    </row>
    <row r="5036" spans="1:6" ht="102" x14ac:dyDescent="0.2">
      <c r="A5036" s="86" t="s">
        <v>20968</v>
      </c>
      <c r="B5036" s="85" t="s">
        <v>20966</v>
      </c>
      <c r="C5036" s="87" t="s">
        <v>149</v>
      </c>
      <c r="D5036" s="84" t="s">
        <v>19772</v>
      </c>
      <c r="E5036" s="86">
        <v>15</v>
      </c>
      <c r="F5036" s="85" t="s">
        <v>20967</v>
      </c>
    </row>
    <row r="5037" spans="1:6" ht="51" x14ac:dyDescent="0.2">
      <c r="A5037" s="86" t="s">
        <v>20971</v>
      </c>
      <c r="B5037" s="85" t="s">
        <v>20969</v>
      </c>
      <c r="C5037" s="87" t="s">
        <v>149</v>
      </c>
      <c r="D5037" s="84" t="s">
        <v>19772</v>
      </c>
      <c r="E5037" s="86">
        <v>30</v>
      </c>
      <c r="F5037" s="85" t="s">
        <v>20970</v>
      </c>
    </row>
    <row r="5038" spans="1:6" ht="102" x14ac:dyDescent="0.2">
      <c r="A5038" s="86" t="s">
        <v>20974</v>
      </c>
      <c r="B5038" s="85" t="s">
        <v>20972</v>
      </c>
      <c r="C5038" s="87" t="s">
        <v>151</v>
      </c>
      <c r="D5038" s="84" t="s">
        <v>19772</v>
      </c>
      <c r="E5038" s="86">
        <v>9</v>
      </c>
      <c r="F5038" s="85" t="s">
        <v>20973</v>
      </c>
    </row>
    <row r="5039" spans="1:6" ht="114.75" x14ac:dyDescent="0.2">
      <c r="A5039" s="86" t="s">
        <v>20977</v>
      </c>
      <c r="B5039" s="85" t="s">
        <v>20975</v>
      </c>
      <c r="C5039" s="87" t="s">
        <v>149</v>
      </c>
      <c r="D5039" s="84" t="s">
        <v>19772</v>
      </c>
      <c r="E5039" s="86">
        <v>90</v>
      </c>
      <c r="F5039" s="85" t="s">
        <v>20976</v>
      </c>
    </row>
    <row r="5040" spans="1:6" ht="89.25" x14ac:dyDescent="0.2">
      <c r="A5040" s="86" t="s">
        <v>20980</v>
      </c>
      <c r="B5040" s="85" t="s">
        <v>20978</v>
      </c>
      <c r="C5040" s="87" t="s">
        <v>151</v>
      </c>
      <c r="D5040" s="84" t="s">
        <v>19772</v>
      </c>
      <c r="E5040" s="86">
        <v>18</v>
      </c>
      <c r="F5040" s="85" t="s">
        <v>20979</v>
      </c>
    </row>
    <row r="5041" spans="1:6" ht="63.75" x14ac:dyDescent="0.2">
      <c r="A5041" s="86" t="s">
        <v>20983</v>
      </c>
      <c r="B5041" s="85" t="s">
        <v>20981</v>
      </c>
      <c r="C5041" s="87" t="s">
        <v>149</v>
      </c>
      <c r="D5041" s="84" t="s">
        <v>19772</v>
      </c>
      <c r="E5041" s="86">
        <v>180</v>
      </c>
      <c r="F5041" s="85" t="s">
        <v>20982</v>
      </c>
    </row>
    <row r="5042" spans="1:6" ht="51" x14ac:dyDescent="0.2">
      <c r="A5042" s="86" t="s">
        <v>20986</v>
      </c>
      <c r="B5042" s="85" t="s">
        <v>20984</v>
      </c>
      <c r="C5042" s="87" t="s">
        <v>151</v>
      </c>
      <c r="D5042" s="84" t="s">
        <v>19772</v>
      </c>
      <c r="E5042" s="86">
        <v>36</v>
      </c>
      <c r="F5042" s="85" t="s">
        <v>20985</v>
      </c>
    </row>
    <row r="5043" spans="1:6" ht="63.75" x14ac:dyDescent="0.2">
      <c r="A5043" s="86" t="s">
        <v>20989</v>
      </c>
      <c r="B5043" s="85" t="s">
        <v>20987</v>
      </c>
      <c r="C5043" s="87" t="s">
        <v>151</v>
      </c>
      <c r="D5043" s="84" t="s">
        <v>19772</v>
      </c>
      <c r="E5043" s="86">
        <v>18</v>
      </c>
      <c r="F5043" s="85" t="s">
        <v>20988</v>
      </c>
    </row>
    <row r="5044" spans="1:6" ht="191.25" x14ac:dyDescent="0.2">
      <c r="A5044" s="86" t="s">
        <v>20992</v>
      </c>
      <c r="B5044" s="85" t="s">
        <v>20990</v>
      </c>
      <c r="C5044" s="87" t="s">
        <v>149</v>
      </c>
      <c r="D5044" s="84" t="s">
        <v>19772</v>
      </c>
      <c r="E5044" s="86">
        <v>45</v>
      </c>
      <c r="F5044" s="85" t="s">
        <v>20991</v>
      </c>
    </row>
    <row r="5045" spans="1:6" ht="140.25" x14ac:dyDescent="0.2">
      <c r="A5045" s="86" t="s">
        <v>20995</v>
      </c>
      <c r="B5045" s="85" t="s">
        <v>20993</v>
      </c>
      <c r="C5045" s="87" t="s">
        <v>149</v>
      </c>
      <c r="D5045" s="84" t="s">
        <v>19772</v>
      </c>
      <c r="E5045" s="86">
        <v>90</v>
      </c>
      <c r="F5045" s="85" t="s">
        <v>20994</v>
      </c>
    </row>
    <row r="5046" spans="1:6" ht="89.25" x14ac:dyDescent="0.2">
      <c r="A5046" s="86" t="s">
        <v>20998</v>
      </c>
      <c r="B5046" s="85" t="s">
        <v>20996</v>
      </c>
      <c r="C5046" s="87" t="s">
        <v>150</v>
      </c>
      <c r="D5046" s="84" t="s">
        <v>19772</v>
      </c>
      <c r="E5046" s="86">
        <v>75</v>
      </c>
      <c r="F5046" s="85" t="s">
        <v>20997</v>
      </c>
    </row>
    <row r="5047" spans="1:6" ht="89.25" x14ac:dyDescent="0.2">
      <c r="A5047" s="86" t="s">
        <v>21001</v>
      </c>
      <c r="B5047" s="85" t="s">
        <v>20999</v>
      </c>
      <c r="C5047" s="87" t="s">
        <v>150</v>
      </c>
      <c r="D5047" s="84" t="s">
        <v>19772</v>
      </c>
      <c r="E5047" s="86">
        <v>150</v>
      </c>
      <c r="F5047" s="85" t="s">
        <v>21000</v>
      </c>
    </row>
    <row r="5048" spans="1:6" ht="89.25" x14ac:dyDescent="0.2">
      <c r="A5048" s="86" t="s">
        <v>21004</v>
      </c>
      <c r="B5048" s="85" t="s">
        <v>21002</v>
      </c>
      <c r="C5048" s="87" t="s">
        <v>150</v>
      </c>
      <c r="D5048" s="84" t="s">
        <v>19772</v>
      </c>
      <c r="E5048" s="86">
        <v>225</v>
      </c>
      <c r="F5048" s="85" t="s">
        <v>21003</v>
      </c>
    </row>
    <row r="5049" spans="1:6" ht="127.5" x14ac:dyDescent="0.2">
      <c r="A5049" s="86" t="s">
        <v>21007</v>
      </c>
      <c r="B5049" s="85" t="s">
        <v>21005</v>
      </c>
      <c r="C5049" s="87" t="s">
        <v>149</v>
      </c>
      <c r="D5049" s="84" t="s">
        <v>19772</v>
      </c>
      <c r="E5049" s="86">
        <v>63</v>
      </c>
      <c r="F5049" s="85" t="s">
        <v>21006</v>
      </c>
    </row>
    <row r="5050" spans="1:6" ht="127.5" x14ac:dyDescent="0.2">
      <c r="A5050" s="86" t="s">
        <v>21010</v>
      </c>
      <c r="B5050" s="85" t="s">
        <v>21008</v>
      </c>
      <c r="C5050" s="87" t="s">
        <v>149</v>
      </c>
      <c r="D5050" s="84" t="s">
        <v>19772</v>
      </c>
      <c r="E5050" s="86">
        <v>126</v>
      </c>
      <c r="F5050" s="85" t="s">
        <v>21009</v>
      </c>
    </row>
    <row r="5051" spans="1:6" ht="127.5" x14ac:dyDescent="0.2">
      <c r="A5051" s="86" t="s">
        <v>21013</v>
      </c>
      <c r="B5051" s="85" t="s">
        <v>21011</v>
      </c>
      <c r="C5051" s="87" t="s">
        <v>149</v>
      </c>
      <c r="D5051" s="84" t="s">
        <v>19772</v>
      </c>
      <c r="E5051" s="86">
        <v>189</v>
      </c>
      <c r="F5051" s="85" t="s">
        <v>21012</v>
      </c>
    </row>
    <row r="5052" spans="1:6" ht="140.25" x14ac:dyDescent="0.2">
      <c r="A5052" s="86" t="s">
        <v>21016</v>
      </c>
      <c r="B5052" s="85" t="s">
        <v>21014</v>
      </c>
      <c r="C5052" s="87" t="s">
        <v>150</v>
      </c>
      <c r="D5052" s="84" t="s">
        <v>19772</v>
      </c>
      <c r="E5052" s="86">
        <v>37.5</v>
      </c>
      <c r="F5052" s="85" t="s">
        <v>21015</v>
      </c>
    </row>
    <row r="5053" spans="1:6" ht="102" x14ac:dyDescent="0.2">
      <c r="A5053" s="86" t="s">
        <v>21019</v>
      </c>
      <c r="B5053" s="85" t="s">
        <v>21017</v>
      </c>
      <c r="C5053" s="87" t="s">
        <v>150</v>
      </c>
      <c r="D5053" s="84" t="s">
        <v>19772</v>
      </c>
      <c r="E5053" s="86">
        <v>63.75</v>
      </c>
      <c r="F5053" s="85" t="s">
        <v>21018</v>
      </c>
    </row>
    <row r="5054" spans="1:6" ht="140.25" x14ac:dyDescent="0.2">
      <c r="A5054" s="86" t="s">
        <v>21022</v>
      </c>
      <c r="B5054" s="85" t="s">
        <v>21020</v>
      </c>
      <c r="C5054" s="87" t="s">
        <v>150</v>
      </c>
      <c r="D5054" s="84" t="s">
        <v>19772</v>
      </c>
      <c r="E5054" s="86">
        <v>75</v>
      </c>
      <c r="F5054" s="85" t="s">
        <v>21021</v>
      </c>
    </row>
    <row r="5055" spans="1:6" ht="102" x14ac:dyDescent="0.2">
      <c r="A5055" s="86" t="s">
        <v>21025</v>
      </c>
      <c r="B5055" s="85" t="s">
        <v>21023</v>
      </c>
      <c r="C5055" s="87" t="s">
        <v>150</v>
      </c>
      <c r="D5055" s="84" t="s">
        <v>19772</v>
      </c>
      <c r="E5055" s="86">
        <v>127.5</v>
      </c>
      <c r="F5055" s="85" t="s">
        <v>21024</v>
      </c>
    </row>
    <row r="5056" spans="1:6" ht="140.25" x14ac:dyDescent="0.2">
      <c r="A5056" s="86" t="s">
        <v>21028</v>
      </c>
      <c r="B5056" s="85" t="s">
        <v>21026</v>
      </c>
      <c r="C5056" s="87" t="s">
        <v>150</v>
      </c>
      <c r="D5056" s="84" t="s">
        <v>19772</v>
      </c>
      <c r="E5056" s="86">
        <v>112.5</v>
      </c>
      <c r="F5056" s="85" t="s">
        <v>21027</v>
      </c>
    </row>
    <row r="5057" spans="1:6" ht="102" x14ac:dyDescent="0.2">
      <c r="A5057" s="86" t="s">
        <v>21031</v>
      </c>
      <c r="B5057" s="85" t="s">
        <v>21029</v>
      </c>
      <c r="C5057" s="87" t="s">
        <v>150</v>
      </c>
      <c r="D5057" s="84" t="s">
        <v>19772</v>
      </c>
      <c r="E5057" s="86">
        <v>191.25</v>
      </c>
      <c r="F5057" s="85" t="s">
        <v>21030</v>
      </c>
    </row>
    <row r="5058" spans="1:6" ht="191.25" x14ac:dyDescent="0.2">
      <c r="A5058" s="86" t="s">
        <v>21034</v>
      </c>
      <c r="B5058" s="85" t="s">
        <v>21032</v>
      </c>
      <c r="C5058" s="87" t="s">
        <v>150</v>
      </c>
      <c r="D5058" s="84" t="s">
        <v>19772</v>
      </c>
      <c r="E5058" s="86">
        <v>43.5</v>
      </c>
      <c r="F5058" s="85" t="s">
        <v>21033</v>
      </c>
    </row>
    <row r="5059" spans="1:6" ht="153" x14ac:dyDescent="0.2">
      <c r="A5059" s="86" t="s">
        <v>21037</v>
      </c>
      <c r="B5059" s="85" t="s">
        <v>21035</v>
      </c>
      <c r="C5059" s="87" t="s">
        <v>150</v>
      </c>
      <c r="D5059" s="84" t="s">
        <v>19772</v>
      </c>
      <c r="E5059" s="86">
        <v>73.95</v>
      </c>
      <c r="F5059" s="85" t="s">
        <v>21036</v>
      </c>
    </row>
    <row r="5060" spans="1:6" ht="191.25" x14ac:dyDescent="0.2">
      <c r="A5060" s="86" t="s">
        <v>21040</v>
      </c>
      <c r="B5060" s="85" t="s">
        <v>21038</v>
      </c>
      <c r="C5060" s="87" t="s">
        <v>150</v>
      </c>
      <c r="D5060" s="84" t="s">
        <v>19772</v>
      </c>
      <c r="E5060" s="86">
        <v>87</v>
      </c>
      <c r="F5060" s="85" t="s">
        <v>21039</v>
      </c>
    </row>
    <row r="5061" spans="1:6" ht="153" x14ac:dyDescent="0.2">
      <c r="A5061" s="86" t="s">
        <v>21043</v>
      </c>
      <c r="B5061" s="85" t="s">
        <v>21041</v>
      </c>
      <c r="C5061" s="87" t="s">
        <v>150</v>
      </c>
      <c r="D5061" s="84" t="s">
        <v>19772</v>
      </c>
      <c r="E5061" s="86">
        <v>147.9</v>
      </c>
      <c r="F5061" s="85" t="s">
        <v>21042</v>
      </c>
    </row>
    <row r="5062" spans="1:6" ht="191.25" x14ac:dyDescent="0.2">
      <c r="A5062" s="86" t="s">
        <v>21046</v>
      </c>
      <c r="B5062" s="85" t="s">
        <v>21044</v>
      </c>
      <c r="C5062" s="87" t="s">
        <v>150</v>
      </c>
      <c r="D5062" s="84" t="s">
        <v>19772</v>
      </c>
      <c r="E5062" s="86">
        <v>130.5</v>
      </c>
      <c r="F5062" s="85" t="s">
        <v>21045</v>
      </c>
    </row>
    <row r="5063" spans="1:6" ht="153" x14ac:dyDescent="0.2">
      <c r="A5063" s="86" t="s">
        <v>21049</v>
      </c>
      <c r="B5063" s="85" t="s">
        <v>21047</v>
      </c>
      <c r="C5063" s="87" t="s">
        <v>150</v>
      </c>
      <c r="D5063" s="84" t="s">
        <v>19772</v>
      </c>
      <c r="E5063" s="86">
        <v>221.85</v>
      </c>
      <c r="F5063" s="85" t="s">
        <v>21048</v>
      </c>
    </row>
    <row r="5064" spans="1:6" ht="140.25" x14ac:dyDescent="0.2">
      <c r="A5064" s="86" t="s">
        <v>21052</v>
      </c>
      <c r="B5064" s="85" t="s">
        <v>21050</v>
      </c>
      <c r="C5064" s="87" t="s">
        <v>150</v>
      </c>
      <c r="D5064" s="84" t="s">
        <v>19772</v>
      </c>
      <c r="E5064" s="86">
        <v>87</v>
      </c>
      <c r="F5064" s="85" t="s">
        <v>21051</v>
      </c>
    </row>
    <row r="5065" spans="1:6" ht="140.25" x14ac:dyDescent="0.2">
      <c r="A5065" s="86" t="s">
        <v>21055</v>
      </c>
      <c r="B5065" s="85" t="s">
        <v>21053</v>
      </c>
      <c r="C5065" s="87" t="s">
        <v>150</v>
      </c>
      <c r="D5065" s="84" t="s">
        <v>19772</v>
      </c>
      <c r="E5065" s="86">
        <v>174</v>
      </c>
      <c r="F5065" s="85" t="s">
        <v>21054</v>
      </c>
    </row>
    <row r="5066" spans="1:6" ht="140.25" x14ac:dyDescent="0.2">
      <c r="A5066" s="86" t="s">
        <v>21058</v>
      </c>
      <c r="B5066" s="85" t="s">
        <v>21056</v>
      </c>
      <c r="C5066" s="87" t="s">
        <v>150</v>
      </c>
      <c r="D5066" s="84" t="s">
        <v>19772</v>
      </c>
      <c r="E5066" s="86">
        <v>261</v>
      </c>
      <c r="F5066" s="85" t="s">
        <v>21057</v>
      </c>
    </row>
    <row r="5067" spans="1:6" ht="165.75" x14ac:dyDescent="0.2">
      <c r="A5067" s="86" t="s">
        <v>21061</v>
      </c>
      <c r="B5067" s="85" t="s">
        <v>21059</v>
      </c>
      <c r="C5067" s="87" t="s">
        <v>149</v>
      </c>
      <c r="D5067" s="84" t="s">
        <v>19772</v>
      </c>
      <c r="E5067" s="86">
        <v>31.5</v>
      </c>
      <c r="F5067" s="85" t="s">
        <v>21060</v>
      </c>
    </row>
    <row r="5068" spans="1:6" ht="165.75" x14ac:dyDescent="0.2">
      <c r="A5068" s="86" t="s">
        <v>21064</v>
      </c>
      <c r="B5068" s="85" t="s">
        <v>21062</v>
      </c>
      <c r="C5068" s="87" t="s">
        <v>149</v>
      </c>
      <c r="D5068" s="84" t="s">
        <v>19772</v>
      </c>
      <c r="E5068" s="86">
        <v>63</v>
      </c>
      <c r="F5068" s="85" t="s">
        <v>21063</v>
      </c>
    </row>
    <row r="5069" spans="1:6" ht="165.75" x14ac:dyDescent="0.2">
      <c r="A5069" s="86" t="s">
        <v>21067</v>
      </c>
      <c r="B5069" s="85" t="s">
        <v>21065</v>
      </c>
      <c r="C5069" s="87" t="s">
        <v>149</v>
      </c>
      <c r="D5069" s="84" t="s">
        <v>19772</v>
      </c>
      <c r="E5069" s="86">
        <v>94.5</v>
      </c>
      <c r="F5069" s="85" t="s">
        <v>21066</v>
      </c>
    </row>
    <row r="5070" spans="1:6" ht="191.25" x14ac:dyDescent="0.2">
      <c r="A5070" s="86" t="s">
        <v>21070</v>
      </c>
      <c r="B5070" s="85" t="s">
        <v>21068</v>
      </c>
      <c r="C5070" s="87" t="s">
        <v>150</v>
      </c>
      <c r="D5070" s="84" t="s">
        <v>19772</v>
      </c>
      <c r="E5070" s="86">
        <v>87</v>
      </c>
      <c r="F5070" s="85" t="s">
        <v>21069</v>
      </c>
    </row>
    <row r="5071" spans="1:6" ht="140.25" x14ac:dyDescent="0.2">
      <c r="A5071" s="86" t="s">
        <v>21073</v>
      </c>
      <c r="B5071" s="85" t="s">
        <v>21071</v>
      </c>
      <c r="C5071" s="87" t="s">
        <v>150</v>
      </c>
      <c r="D5071" s="84" t="s">
        <v>19772</v>
      </c>
      <c r="E5071" s="86">
        <v>174</v>
      </c>
      <c r="F5071" s="85" t="s">
        <v>21072</v>
      </c>
    </row>
    <row r="5072" spans="1:6" ht="153" x14ac:dyDescent="0.2">
      <c r="A5072" s="86" t="s">
        <v>21076</v>
      </c>
      <c r="B5072" s="85" t="s">
        <v>21074</v>
      </c>
      <c r="C5072" s="87" t="s">
        <v>150</v>
      </c>
      <c r="D5072" s="84" t="s">
        <v>19772</v>
      </c>
      <c r="E5072" s="86">
        <v>147.9</v>
      </c>
      <c r="F5072" s="85" t="s">
        <v>21075</v>
      </c>
    </row>
    <row r="5073" spans="1:6" ht="191.25" x14ac:dyDescent="0.2">
      <c r="A5073" s="86" t="s">
        <v>21079</v>
      </c>
      <c r="B5073" s="85" t="s">
        <v>21077</v>
      </c>
      <c r="C5073" s="87" t="s">
        <v>150</v>
      </c>
      <c r="D5073" s="84" t="s">
        <v>19772</v>
      </c>
      <c r="E5073" s="86">
        <v>174</v>
      </c>
      <c r="F5073" s="85" t="s">
        <v>21078</v>
      </c>
    </row>
    <row r="5074" spans="1:6" ht="140.25" x14ac:dyDescent="0.2">
      <c r="A5074" s="86" t="s">
        <v>21082</v>
      </c>
      <c r="B5074" s="85" t="s">
        <v>21080</v>
      </c>
      <c r="C5074" s="87" t="s">
        <v>150</v>
      </c>
      <c r="D5074" s="84" t="s">
        <v>19772</v>
      </c>
      <c r="E5074" s="86">
        <v>348</v>
      </c>
      <c r="F5074" s="85" t="s">
        <v>21081</v>
      </c>
    </row>
    <row r="5075" spans="1:6" ht="153" x14ac:dyDescent="0.2">
      <c r="A5075" s="86" t="s">
        <v>21085</v>
      </c>
      <c r="B5075" s="85" t="s">
        <v>21083</v>
      </c>
      <c r="C5075" s="87" t="s">
        <v>150</v>
      </c>
      <c r="D5075" s="84" t="s">
        <v>19772</v>
      </c>
      <c r="E5075" s="86">
        <v>295.8</v>
      </c>
      <c r="F5075" s="85" t="s">
        <v>21084</v>
      </c>
    </row>
    <row r="5076" spans="1:6" ht="191.25" x14ac:dyDescent="0.2">
      <c r="A5076" s="86" t="s">
        <v>21088</v>
      </c>
      <c r="B5076" s="85" t="s">
        <v>21086</v>
      </c>
      <c r="C5076" s="87" t="s">
        <v>150</v>
      </c>
      <c r="D5076" s="84" t="s">
        <v>19772</v>
      </c>
      <c r="E5076" s="86">
        <v>261</v>
      </c>
      <c r="F5076" s="85" t="s">
        <v>21087</v>
      </c>
    </row>
    <row r="5077" spans="1:6" ht="140.25" x14ac:dyDescent="0.2">
      <c r="A5077" s="86" t="s">
        <v>21091</v>
      </c>
      <c r="B5077" s="85" t="s">
        <v>21089</v>
      </c>
      <c r="C5077" s="87" t="s">
        <v>150</v>
      </c>
      <c r="D5077" s="84" t="s">
        <v>19772</v>
      </c>
      <c r="E5077" s="86">
        <v>522</v>
      </c>
      <c r="F5077" s="85" t="s">
        <v>21090</v>
      </c>
    </row>
    <row r="5078" spans="1:6" ht="153" x14ac:dyDescent="0.2">
      <c r="A5078" s="86" t="s">
        <v>21094</v>
      </c>
      <c r="B5078" s="85" t="s">
        <v>21092</v>
      </c>
      <c r="C5078" s="87" t="s">
        <v>150</v>
      </c>
      <c r="D5078" s="84" t="s">
        <v>19772</v>
      </c>
      <c r="E5078" s="86">
        <v>443.7</v>
      </c>
      <c r="F5078" s="85" t="s">
        <v>21093</v>
      </c>
    </row>
    <row r="5079" spans="1:6" ht="140.25" x14ac:dyDescent="0.2">
      <c r="A5079" s="86" t="s">
        <v>21097</v>
      </c>
      <c r="B5079" s="85" t="s">
        <v>21095</v>
      </c>
      <c r="C5079" s="87" t="s">
        <v>150</v>
      </c>
      <c r="D5079" s="84" t="s">
        <v>19772</v>
      </c>
      <c r="E5079" s="86">
        <v>75</v>
      </c>
      <c r="F5079" s="85" t="s">
        <v>21096</v>
      </c>
    </row>
    <row r="5080" spans="1:6" ht="89.25" x14ac:dyDescent="0.2">
      <c r="A5080" s="86" t="s">
        <v>21100</v>
      </c>
      <c r="B5080" s="85" t="s">
        <v>21098</v>
      </c>
      <c r="C5080" s="87" t="s">
        <v>150</v>
      </c>
      <c r="D5080" s="84" t="s">
        <v>19772</v>
      </c>
      <c r="E5080" s="86">
        <v>150</v>
      </c>
      <c r="F5080" s="85" t="s">
        <v>21099</v>
      </c>
    </row>
    <row r="5081" spans="1:6" ht="102" x14ac:dyDescent="0.2">
      <c r="A5081" s="86" t="s">
        <v>21103</v>
      </c>
      <c r="B5081" s="85" t="s">
        <v>21101</v>
      </c>
      <c r="C5081" s="87" t="s">
        <v>150</v>
      </c>
      <c r="D5081" s="84" t="s">
        <v>19772</v>
      </c>
      <c r="E5081" s="86">
        <v>127.5</v>
      </c>
      <c r="F5081" s="85" t="s">
        <v>21102</v>
      </c>
    </row>
    <row r="5082" spans="1:6" ht="140.25" x14ac:dyDescent="0.2">
      <c r="A5082" s="86" t="s">
        <v>21106</v>
      </c>
      <c r="B5082" s="85" t="s">
        <v>21104</v>
      </c>
      <c r="C5082" s="87" t="s">
        <v>150</v>
      </c>
      <c r="D5082" s="84" t="s">
        <v>19772</v>
      </c>
      <c r="E5082" s="86">
        <v>150</v>
      </c>
      <c r="F5082" s="85" t="s">
        <v>21105</v>
      </c>
    </row>
    <row r="5083" spans="1:6" ht="89.25" x14ac:dyDescent="0.2">
      <c r="A5083" s="86" t="s">
        <v>21109</v>
      </c>
      <c r="B5083" s="85" t="s">
        <v>21107</v>
      </c>
      <c r="C5083" s="87" t="s">
        <v>150</v>
      </c>
      <c r="D5083" s="84" t="s">
        <v>19772</v>
      </c>
      <c r="E5083" s="86">
        <v>300</v>
      </c>
      <c r="F5083" s="85" t="s">
        <v>21108</v>
      </c>
    </row>
    <row r="5084" spans="1:6" ht="102" x14ac:dyDescent="0.2">
      <c r="A5084" s="86" t="s">
        <v>21112</v>
      </c>
      <c r="B5084" s="85" t="s">
        <v>21110</v>
      </c>
      <c r="C5084" s="87" t="s">
        <v>150</v>
      </c>
      <c r="D5084" s="84" t="s">
        <v>19772</v>
      </c>
      <c r="E5084" s="86">
        <v>255</v>
      </c>
      <c r="F5084" s="85" t="s">
        <v>21111</v>
      </c>
    </row>
    <row r="5085" spans="1:6" ht="140.25" x14ac:dyDescent="0.2">
      <c r="A5085" s="86" t="s">
        <v>21115</v>
      </c>
      <c r="B5085" s="85" t="s">
        <v>21113</v>
      </c>
      <c r="C5085" s="87" t="s">
        <v>150</v>
      </c>
      <c r="D5085" s="84" t="s">
        <v>19772</v>
      </c>
      <c r="E5085" s="86">
        <v>225</v>
      </c>
      <c r="F5085" s="85" t="s">
        <v>21114</v>
      </c>
    </row>
    <row r="5086" spans="1:6" ht="89.25" x14ac:dyDescent="0.2">
      <c r="A5086" s="86" t="s">
        <v>21118</v>
      </c>
      <c r="B5086" s="85" t="s">
        <v>21116</v>
      </c>
      <c r="C5086" s="87" t="s">
        <v>150</v>
      </c>
      <c r="D5086" s="84" t="s">
        <v>19772</v>
      </c>
      <c r="E5086" s="86">
        <v>450</v>
      </c>
      <c r="F5086" s="85" t="s">
        <v>21117</v>
      </c>
    </row>
    <row r="5087" spans="1:6" ht="102" x14ac:dyDescent="0.2">
      <c r="A5087" s="86" t="s">
        <v>21121</v>
      </c>
      <c r="B5087" s="85" t="s">
        <v>21119</v>
      </c>
      <c r="C5087" s="87" t="s">
        <v>150</v>
      </c>
      <c r="D5087" s="84" t="s">
        <v>19772</v>
      </c>
      <c r="E5087" s="86">
        <v>382.5</v>
      </c>
      <c r="F5087" s="85" t="s">
        <v>21120</v>
      </c>
    </row>
    <row r="5088" spans="1:6" ht="165.75" x14ac:dyDescent="0.2">
      <c r="A5088" s="86" t="s">
        <v>21124</v>
      </c>
      <c r="B5088" s="85" t="s">
        <v>21122</v>
      </c>
      <c r="C5088" s="87" t="s">
        <v>150</v>
      </c>
      <c r="D5088" s="84" t="s">
        <v>19772</v>
      </c>
      <c r="E5088" s="86">
        <v>18</v>
      </c>
      <c r="F5088" s="85" t="s">
        <v>21123</v>
      </c>
    </row>
    <row r="5089" spans="1:6" ht="114.75" x14ac:dyDescent="0.2">
      <c r="A5089" s="86" t="s">
        <v>21127</v>
      </c>
      <c r="B5089" s="85" t="s">
        <v>21125</v>
      </c>
      <c r="C5089" s="87" t="s">
        <v>150</v>
      </c>
      <c r="D5089" s="84" t="s">
        <v>19772</v>
      </c>
      <c r="E5089" s="86">
        <v>36</v>
      </c>
      <c r="F5089" s="85" t="s">
        <v>21126</v>
      </c>
    </row>
    <row r="5090" spans="1:6" ht="127.5" x14ac:dyDescent="0.2">
      <c r="A5090" s="86" t="s">
        <v>21130</v>
      </c>
      <c r="B5090" s="85" t="s">
        <v>21128</v>
      </c>
      <c r="C5090" s="87" t="s">
        <v>149</v>
      </c>
      <c r="D5090" s="84" t="s">
        <v>19772</v>
      </c>
      <c r="E5090" s="86">
        <v>6</v>
      </c>
      <c r="F5090" s="85" t="s">
        <v>21129</v>
      </c>
    </row>
    <row r="5091" spans="1:6" ht="89.25" x14ac:dyDescent="0.2">
      <c r="A5091" s="86" t="s">
        <v>21133</v>
      </c>
      <c r="B5091" s="85" t="s">
        <v>21131</v>
      </c>
      <c r="C5091" s="87" t="s">
        <v>149</v>
      </c>
      <c r="D5091" s="84" t="s">
        <v>19772</v>
      </c>
      <c r="E5091" s="86">
        <v>12</v>
      </c>
      <c r="F5091" s="85" t="s">
        <v>21132</v>
      </c>
    </row>
    <row r="5092" spans="1:6" ht="102" x14ac:dyDescent="0.2">
      <c r="A5092" s="86" t="s">
        <v>21136</v>
      </c>
      <c r="B5092" s="85" t="s">
        <v>21134</v>
      </c>
      <c r="C5092" s="87" t="s">
        <v>150</v>
      </c>
      <c r="D5092" s="84" t="s">
        <v>19772</v>
      </c>
      <c r="E5092" s="86">
        <v>12</v>
      </c>
      <c r="F5092" s="85" t="s">
        <v>21135</v>
      </c>
    </row>
    <row r="5093" spans="1:6" ht="51" x14ac:dyDescent="0.2">
      <c r="A5093" s="86" t="s">
        <v>21139</v>
      </c>
      <c r="B5093" s="85" t="s">
        <v>21137</v>
      </c>
      <c r="C5093" s="87" t="s">
        <v>150</v>
      </c>
      <c r="D5093" s="84" t="s">
        <v>19772</v>
      </c>
      <c r="E5093" s="86">
        <v>24</v>
      </c>
      <c r="F5093" s="85" t="s">
        <v>21138</v>
      </c>
    </row>
    <row r="5094" spans="1:6" ht="102" x14ac:dyDescent="0.2">
      <c r="A5094" s="86" t="s">
        <v>21142</v>
      </c>
      <c r="B5094" s="85" t="s">
        <v>21140</v>
      </c>
      <c r="C5094" s="87" t="s">
        <v>151</v>
      </c>
      <c r="D5094" s="84" t="s">
        <v>19772</v>
      </c>
      <c r="E5094" s="86">
        <v>5</v>
      </c>
      <c r="F5094" s="85" t="s">
        <v>21141</v>
      </c>
    </row>
    <row r="5095" spans="1:6" ht="114.75" x14ac:dyDescent="0.2">
      <c r="A5095" s="86" t="s">
        <v>21145</v>
      </c>
      <c r="B5095" s="85" t="s">
        <v>21143</v>
      </c>
      <c r="C5095" s="87" t="s">
        <v>149</v>
      </c>
      <c r="D5095" s="84" t="s">
        <v>19772</v>
      </c>
      <c r="E5095" s="86">
        <v>50</v>
      </c>
      <c r="F5095" s="85" t="s">
        <v>21144</v>
      </c>
    </row>
    <row r="5096" spans="1:6" ht="89.25" x14ac:dyDescent="0.2">
      <c r="A5096" s="86" t="s">
        <v>21148</v>
      </c>
      <c r="B5096" s="85" t="s">
        <v>21146</v>
      </c>
      <c r="C5096" s="87" t="s">
        <v>151</v>
      </c>
      <c r="D5096" s="84" t="s">
        <v>19772</v>
      </c>
      <c r="E5096" s="86">
        <v>10</v>
      </c>
      <c r="F5096" s="85" t="s">
        <v>21147</v>
      </c>
    </row>
    <row r="5097" spans="1:6" ht="63.75" x14ac:dyDescent="0.2">
      <c r="A5097" s="86" t="s">
        <v>21151</v>
      </c>
      <c r="B5097" s="85" t="s">
        <v>21149</v>
      </c>
      <c r="C5097" s="87" t="s">
        <v>149</v>
      </c>
      <c r="D5097" s="84" t="s">
        <v>19772</v>
      </c>
      <c r="E5097" s="86">
        <v>100</v>
      </c>
      <c r="F5097" s="85" t="s">
        <v>21150</v>
      </c>
    </row>
    <row r="5098" spans="1:6" ht="51" x14ac:dyDescent="0.2">
      <c r="A5098" s="86" t="s">
        <v>21154</v>
      </c>
      <c r="B5098" s="85" t="s">
        <v>21152</v>
      </c>
      <c r="C5098" s="87" t="s">
        <v>151</v>
      </c>
      <c r="D5098" s="84" t="s">
        <v>19772</v>
      </c>
      <c r="E5098" s="86">
        <v>20</v>
      </c>
      <c r="F5098" s="85" t="s">
        <v>21153</v>
      </c>
    </row>
    <row r="5099" spans="1:6" ht="153" x14ac:dyDescent="0.2">
      <c r="A5099" s="86" t="s">
        <v>21157</v>
      </c>
      <c r="B5099" s="85" t="s">
        <v>21155</v>
      </c>
      <c r="C5099" s="87" t="s">
        <v>149</v>
      </c>
      <c r="D5099" s="84" t="s">
        <v>19772</v>
      </c>
      <c r="E5099" s="86">
        <v>25</v>
      </c>
      <c r="F5099" s="85" t="s">
        <v>21156</v>
      </c>
    </row>
    <row r="5100" spans="1:6" ht="102" x14ac:dyDescent="0.2">
      <c r="A5100" s="86" t="s">
        <v>21160</v>
      </c>
      <c r="B5100" s="85" t="s">
        <v>21158</v>
      </c>
      <c r="C5100" s="87" t="s">
        <v>149</v>
      </c>
      <c r="D5100" s="84" t="s">
        <v>19772</v>
      </c>
      <c r="E5100" s="86">
        <v>50</v>
      </c>
      <c r="F5100" s="85" t="s">
        <v>21159</v>
      </c>
    </row>
    <row r="5101" spans="1:6" ht="63.75" x14ac:dyDescent="0.2">
      <c r="A5101" s="86" t="s">
        <v>21163</v>
      </c>
      <c r="B5101" s="85" t="s">
        <v>21161</v>
      </c>
      <c r="C5101" s="87" t="s">
        <v>151</v>
      </c>
      <c r="D5101" s="84" t="s">
        <v>19772</v>
      </c>
      <c r="E5101" s="86">
        <v>10</v>
      </c>
      <c r="F5101" s="85" t="s">
        <v>21162</v>
      </c>
    </row>
    <row r="5102" spans="1:6" ht="63.75" x14ac:dyDescent="0.2">
      <c r="A5102" s="86" t="s">
        <v>21167</v>
      </c>
      <c r="B5102" s="85" t="s">
        <v>21165</v>
      </c>
      <c r="C5102" s="87" t="s">
        <v>150</v>
      </c>
      <c r="D5102" s="84" t="s">
        <v>21164</v>
      </c>
      <c r="E5102" s="86">
        <v>51</v>
      </c>
      <c r="F5102" s="85" t="s">
        <v>21166</v>
      </c>
    </row>
    <row r="5103" spans="1:6" ht="63.75" x14ac:dyDescent="0.2">
      <c r="A5103" s="86" t="s">
        <v>21170</v>
      </c>
      <c r="B5103" s="85" t="s">
        <v>21168</v>
      </c>
      <c r="C5103" s="87" t="s">
        <v>150</v>
      </c>
      <c r="D5103" s="84" t="s">
        <v>21164</v>
      </c>
      <c r="E5103" s="86">
        <v>102</v>
      </c>
      <c r="F5103" s="85" t="s">
        <v>21169</v>
      </c>
    </row>
    <row r="5104" spans="1:6" ht="63.75" x14ac:dyDescent="0.2">
      <c r="A5104" s="86" t="s">
        <v>21173</v>
      </c>
      <c r="B5104" s="85" t="s">
        <v>21171</v>
      </c>
      <c r="C5104" s="87" t="s">
        <v>150</v>
      </c>
      <c r="D5104" s="84" t="s">
        <v>21164</v>
      </c>
      <c r="E5104" s="86">
        <v>153</v>
      </c>
      <c r="F5104" s="85" t="s">
        <v>21172</v>
      </c>
    </row>
    <row r="5105" spans="1:6" ht="102" x14ac:dyDescent="0.2">
      <c r="A5105" s="86" t="s">
        <v>21176</v>
      </c>
      <c r="B5105" s="85" t="s">
        <v>21174</v>
      </c>
      <c r="C5105" s="87" t="s">
        <v>149</v>
      </c>
      <c r="D5105" s="84" t="s">
        <v>19772</v>
      </c>
      <c r="E5105" s="86">
        <v>39</v>
      </c>
      <c r="F5105" s="85" t="s">
        <v>21175</v>
      </c>
    </row>
    <row r="5106" spans="1:6" ht="102" x14ac:dyDescent="0.2">
      <c r="A5106" s="86" t="s">
        <v>21179</v>
      </c>
      <c r="B5106" s="85" t="s">
        <v>21177</v>
      </c>
      <c r="C5106" s="87" t="s">
        <v>149</v>
      </c>
      <c r="D5106" s="84" t="s">
        <v>19772</v>
      </c>
      <c r="E5106" s="86">
        <v>78</v>
      </c>
      <c r="F5106" s="85" t="s">
        <v>21178</v>
      </c>
    </row>
    <row r="5107" spans="1:6" ht="102" x14ac:dyDescent="0.2">
      <c r="A5107" s="86" t="s">
        <v>21182</v>
      </c>
      <c r="B5107" s="85" t="s">
        <v>21180</v>
      </c>
      <c r="C5107" s="87" t="s">
        <v>149</v>
      </c>
      <c r="D5107" s="84" t="s">
        <v>19772</v>
      </c>
      <c r="E5107" s="86">
        <v>117</v>
      </c>
      <c r="F5107" s="85" t="s">
        <v>21181</v>
      </c>
    </row>
    <row r="5108" spans="1:6" ht="114.75" x14ac:dyDescent="0.2">
      <c r="A5108" s="86" t="s">
        <v>21185</v>
      </c>
      <c r="B5108" s="85" t="s">
        <v>21183</v>
      </c>
      <c r="C5108" s="87" t="s">
        <v>150</v>
      </c>
      <c r="D5108" s="84" t="s">
        <v>19772</v>
      </c>
      <c r="E5108" s="86">
        <v>25.5</v>
      </c>
      <c r="F5108" s="85" t="s">
        <v>21184</v>
      </c>
    </row>
    <row r="5109" spans="1:6" ht="114.75" x14ac:dyDescent="0.2">
      <c r="A5109" s="86" t="s">
        <v>21188</v>
      </c>
      <c r="B5109" s="85" t="s">
        <v>21186</v>
      </c>
      <c r="C5109" s="87" t="s">
        <v>150</v>
      </c>
      <c r="D5109" s="84" t="s">
        <v>19772</v>
      </c>
      <c r="E5109" s="86">
        <v>51</v>
      </c>
      <c r="F5109" s="85" t="s">
        <v>21187</v>
      </c>
    </row>
    <row r="5110" spans="1:6" ht="114.75" x14ac:dyDescent="0.2">
      <c r="A5110" s="86" t="s">
        <v>21191</v>
      </c>
      <c r="B5110" s="85" t="s">
        <v>21189</v>
      </c>
      <c r="C5110" s="87" t="s">
        <v>150</v>
      </c>
      <c r="D5110" s="84" t="s">
        <v>19772</v>
      </c>
      <c r="E5110" s="86">
        <v>76.5</v>
      </c>
      <c r="F5110" s="85" t="s">
        <v>21190</v>
      </c>
    </row>
    <row r="5111" spans="1:6" ht="178.5" x14ac:dyDescent="0.2">
      <c r="A5111" s="86" t="s">
        <v>21194</v>
      </c>
      <c r="B5111" s="85" t="s">
        <v>21192</v>
      </c>
      <c r="C5111" s="87" t="s">
        <v>150</v>
      </c>
      <c r="D5111" s="84" t="s">
        <v>19772</v>
      </c>
      <c r="E5111" s="86">
        <v>31.5</v>
      </c>
      <c r="F5111" s="85" t="s">
        <v>21193</v>
      </c>
    </row>
    <row r="5112" spans="1:6" ht="178.5" x14ac:dyDescent="0.2">
      <c r="A5112" s="86" t="s">
        <v>21197</v>
      </c>
      <c r="B5112" s="85" t="s">
        <v>21195</v>
      </c>
      <c r="C5112" s="87" t="s">
        <v>150</v>
      </c>
      <c r="D5112" s="84" t="s">
        <v>19772</v>
      </c>
      <c r="E5112" s="86">
        <v>63</v>
      </c>
      <c r="F5112" s="85" t="s">
        <v>21196</v>
      </c>
    </row>
    <row r="5113" spans="1:6" ht="178.5" x14ac:dyDescent="0.2">
      <c r="A5113" s="86" t="s">
        <v>21200</v>
      </c>
      <c r="B5113" s="85" t="s">
        <v>21198</v>
      </c>
      <c r="C5113" s="87" t="s">
        <v>150</v>
      </c>
      <c r="D5113" s="84" t="s">
        <v>19772</v>
      </c>
      <c r="E5113" s="86">
        <v>94.5</v>
      </c>
      <c r="F5113" s="85" t="s">
        <v>21199</v>
      </c>
    </row>
    <row r="5114" spans="1:6" ht="127.5" x14ac:dyDescent="0.2">
      <c r="A5114" s="86" t="s">
        <v>21203</v>
      </c>
      <c r="B5114" s="85" t="s">
        <v>21201</v>
      </c>
      <c r="C5114" s="87" t="s">
        <v>150</v>
      </c>
      <c r="D5114" s="84" t="s">
        <v>21164</v>
      </c>
      <c r="E5114" s="86">
        <v>63</v>
      </c>
      <c r="F5114" s="85" t="s">
        <v>21202</v>
      </c>
    </row>
    <row r="5115" spans="1:6" ht="127.5" x14ac:dyDescent="0.2">
      <c r="A5115" s="86" t="s">
        <v>21206</v>
      </c>
      <c r="B5115" s="85" t="s">
        <v>21204</v>
      </c>
      <c r="C5115" s="87" t="s">
        <v>150</v>
      </c>
      <c r="D5115" s="84" t="s">
        <v>21164</v>
      </c>
      <c r="E5115" s="86">
        <v>126</v>
      </c>
      <c r="F5115" s="85" t="s">
        <v>21205</v>
      </c>
    </row>
    <row r="5116" spans="1:6" ht="127.5" x14ac:dyDescent="0.2">
      <c r="A5116" s="86" t="s">
        <v>21209</v>
      </c>
      <c r="B5116" s="85" t="s">
        <v>21207</v>
      </c>
      <c r="C5116" s="87" t="s">
        <v>150</v>
      </c>
      <c r="D5116" s="84" t="s">
        <v>21164</v>
      </c>
      <c r="E5116" s="86">
        <v>189</v>
      </c>
      <c r="F5116" s="85" t="s">
        <v>21208</v>
      </c>
    </row>
    <row r="5117" spans="1:6" ht="127.5" x14ac:dyDescent="0.2">
      <c r="A5117" s="86" t="s">
        <v>21212</v>
      </c>
      <c r="B5117" s="85" t="s">
        <v>21210</v>
      </c>
      <c r="C5117" s="87" t="s">
        <v>149</v>
      </c>
      <c r="D5117" s="84" t="s">
        <v>19772</v>
      </c>
      <c r="E5117" s="86">
        <v>19.5</v>
      </c>
      <c r="F5117" s="85" t="s">
        <v>21211</v>
      </c>
    </row>
    <row r="5118" spans="1:6" ht="127.5" x14ac:dyDescent="0.2">
      <c r="A5118" s="86" t="s">
        <v>21215</v>
      </c>
      <c r="B5118" s="85" t="s">
        <v>21213</v>
      </c>
      <c r="C5118" s="87" t="s">
        <v>149</v>
      </c>
      <c r="D5118" s="84" t="s">
        <v>19772</v>
      </c>
      <c r="E5118" s="86">
        <v>39</v>
      </c>
      <c r="F5118" s="85" t="s">
        <v>21214</v>
      </c>
    </row>
    <row r="5119" spans="1:6" ht="127.5" x14ac:dyDescent="0.2">
      <c r="A5119" s="86" t="s">
        <v>21218</v>
      </c>
      <c r="B5119" s="85" t="s">
        <v>21216</v>
      </c>
      <c r="C5119" s="87" t="s">
        <v>149</v>
      </c>
      <c r="D5119" s="84" t="s">
        <v>19772</v>
      </c>
      <c r="E5119" s="86">
        <v>58.5</v>
      </c>
      <c r="F5119" s="85" t="s">
        <v>21217</v>
      </c>
    </row>
    <row r="5120" spans="1:6" ht="165.75" x14ac:dyDescent="0.2">
      <c r="A5120" s="86" t="s">
        <v>21221</v>
      </c>
      <c r="B5120" s="85" t="s">
        <v>21219</v>
      </c>
      <c r="C5120" s="87" t="s">
        <v>150</v>
      </c>
      <c r="D5120" s="84" t="s">
        <v>19772</v>
      </c>
      <c r="E5120" s="86">
        <v>63</v>
      </c>
      <c r="F5120" s="85" t="s">
        <v>21220</v>
      </c>
    </row>
    <row r="5121" spans="1:6" ht="127.5" x14ac:dyDescent="0.2">
      <c r="A5121" s="86" t="s">
        <v>21224</v>
      </c>
      <c r="B5121" s="85" t="s">
        <v>21222</v>
      </c>
      <c r="C5121" s="87" t="s">
        <v>150</v>
      </c>
      <c r="D5121" s="84" t="s">
        <v>19772</v>
      </c>
      <c r="E5121" s="86">
        <v>126</v>
      </c>
      <c r="F5121" s="85" t="s">
        <v>21223</v>
      </c>
    </row>
    <row r="5122" spans="1:6" ht="165.75" x14ac:dyDescent="0.2">
      <c r="A5122" s="86" t="s">
        <v>21227</v>
      </c>
      <c r="B5122" s="85" t="s">
        <v>21225</v>
      </c>
      <c r="C5122" s="87" t="s">
        <v>150</v>
      </c>
      <c r="D5122" s="84" t="s">
        <v>19772</v>
      </c>
      <c r="E5122" s="86">
        <v>126</v>
      </c>
      <c r="F5122" s="85" t="s">
        <v>21226</v>
      </c>
    </row>
    <row r="5123" spans="1:6" ht="127.5" x14ac:dyDescent="0.2">
      <c r="A5123" s="86" t="s">
        <v>21230</v>
      </c>
      <c r="B5123" s="85" t="s">
        <v>21228</v>
      </c>
      <c r="C5123" s="87" t="s">
        <v>150</v>
      </c>
      <c r="D5123" s="84" t="s">
        <v>19772</v>
      </c>
      <c r="E5123" s="86">
        <v>252</v>
      </c>
      <c r="F5123" s="85" t="s">
        <v>21229</v>
      </c>
    </row>
    <row r="5124" spans="1:6" ht="165.75" x14ac:dyDescent="0.2">
      <c r="A5124" s="86" t="s">
        <v>21233</v>
      </c>
      <c r="B5124" s="85" t="s">
        <v>21231</v>
      </c>
      <c r="C5124" s="87" t="s">
        <v>150</v>
      </c>
      <c r="D5124" s="84" t="s">
        <v>19772</v>
      </c>
      <c r="E5124" s="86">
        <v>189</v>
      </c>
      <c r="F5124" s="85" t="s">
        <v>21232</v>
      </c>
    </row>
    <row r="5125" spans="1:6" ht="127.5" x14ac:dyDescent="0.2">
      <c r="A5125" s="86" t="s">
        <v>21236</v>
      </c>
      <c r="B5125" s="85" t="s">
        <v>21234</v>
      </c>
      <c r="C5125" s="87" t="s">
        <v>150</v>
      </c>
      <c r="D5125" s="84" t="s">
        <v>19772</v>
      </c>
      <c r="E5125" s="86">
        <v>378</v>
      </c>
      <c r="F5125" s="85" t="s">
        <v>21235</v>
      </c>
    </row>
    <row r="5126" spans="1:6" ht="114.75" x14ac:dyDescent="0.2">
      <c r="A5126" s="86" t="s">
        <v>21239</v>
      </c>
      <c r="B5126" s="85" t="s">
        <v>21237</v>
      </c>
      <c r="C5126" s="87" t="s">
        <v>150</v>
      </c>
      <c r="D5126" s="84" t="s">
        <v>19772</v>
      </c>
      <c r="E5126" s="86">
        <v>51</v>
      </c>
      <c r="F5126" s="85" t="s">
        <v>21238</v>
      </c>
    </row>
    <row r="5127" spans="1:6" ht="63.75" x14ac:dyDescent="0.2">
      <c r="A5127" s="86" t="s">
        <v>21242</v>
      </c>
      <c r="B5127" s="85" t="s">
        <v>21240</v>
      </c>
      <c r="C5127" s="87" t="s">
        <v>150</v>
      </c>
      <c r="D5127" s="84" t="s">
        <v>19772</v>
      </c>
      <c r="E5127" s="86">
        <v>102</v>
      </c>
      <c r="F5127" s="85" t="s">
        <v>21241</v>
      </c>
    </row>
    <row r="5128" spans="1:6" ht="114.75" x14ac:dyDescent="0.2">
      <c r="A5128" s="86" t="s">
        <v>21245</v>
      </c>
      <c r="B5128" s="85" t="s">
        <v>21243</v>
      </c>
      <c r="C5128" s="87" t="s">
        <v>150</v>
      </c>
      <c r="D5128" s="84" t="s">
        <v>19772</v>
      </c>
      <c r="E5128" s="86">
        <v>102</v>
      </c>
      <c r="F5128" s="85" t="s">
        <v>21244</v>
      </c>
    </row>
    <row r="5129" spans="1:6" ht="63.75" x14ac:dyDescent="0.2">
      <c r="A5129" s="86" t="s">
        <v>21248</v>
      </c>
      <c r="B5129" s="85" t="s">
        <v>21246</v>
      </c>
      <c r="C5129" s="87" t="s">
        <v>150</v>
      </c>
      <c r="D5129" s="84" t="s">
        <v>19772</v>
      </c>
      <c r="E5129" s="86">
        <v>204</v>
      </c>
      <c r="F5129" s="85" t="s">
        <v>21247</v>
      </c>
    </row>
    <row r="5130" spans="1:6" ht="114.75" x14ac:dyDescent="0.2">
      <c r="A5130" s="86" t="s">
        <v>21251</v>
      </c>
      <c r="B5130" s="85" t="s">
        <v>21249</v>
      </c>
      <c r="C5130" s="87" t="s">
        <v>150</v>
      </c>
      <c r="D5130" s="84" t="s">
        <v>19772</v>
      </c>
      <c r="E5130" s="86">
        <v>153</v>
      </c>
      <c r="F5130" s="85" t="s">
        <v>21250</v>
      </c>
    </row>
    <row r="5131" spans="1:6" ht="63.75" x14ac:dyDescent="0.2">
      <c r="A5131" s="86" t="s">
        <v>21254</v>
      </c>
      <c r="B5131" s="85" t="s">
        <v>21252</v>
      </c>
      <c r="C5131" s="87" t="s">
        <v>150</v>
      </c>
      <c r="D5131" s="84" t="s">
        <v>19772</v>
      </c>
      <c r="E5131" s="86">
        <v>306</v>
      </c>
      <c r="F5131" s="85" t="s">
        <v>21253</v>
      </c>
    </row>
    <row r="5132" spans="1:6" ht="102" x14ac:dyDescent="0.2">
      <c r="A5132" s="86" t="s">
        <v>21257</v>
      </c>
      <c r="B5132" s="85" t="s">
        <v>21255</v>
      </c>
      <c r="C5132" s="87" t="s">
        <v>151</v>
      </c>
      <c r="D5132" s="84" t="s">
        <v>19772</v>
      </c>
      <c r="E5132" s="86">
        <v>18</v>
      </c>
      <c r="F5132" s="85" t="s">
        <v>21256</v>
      </c>
    </row>
    <row r="5133" spans="1:6" ht="51" x14ac:dyDescent="0.2">
      <c r="A5133" s="86" t="s">
        <v>21260</v>
      </c>
      <c r="B5133" s="85" t="s">
        <v>21258</v>
      </c>
      <c r="C5133" s="87" t="s">
        <v>151</v>
      </c>
      <c r="D5133" s="84" t="s">
        <v>19772</v>
      </c>
      <c r="E5133" s="86">
        <v>24</v>
      </c>
      <c r="F5133" s="85" t="s">
        <v>21259</v>
      </c>
    </row>
    <row r="5134" spans="1:6" ht="102" x14ac:dyDescent="0.2">
      <c r="A5134" s="86" t="s">
        <v>21263</v>
      </c>
      <c r="B5134" s="85" t="s">
        <v>21261</v>
      </c>
      <c r="C5134" s="87" t="s">
        <v>151</v>
      </c>
      <c r="D5134" s="84" t="s">
        <v>19772</v>
      </c>
      <c r="E5134" s="86">
        <v>9</v>
      </c>
      <c r="F5134" s="85" t="s">
        <v>21262</v>
      </c>
    </row>
    <row r="5135" spans="1:6" ht="51" x14ac:dyDescent="0.2">
      <c r="A5135" s="86" t="s">
        <v>21266</v>
      </c>
      <c r="B5135" s="85" t="s">
        <v>21264</v>
      </c>
      <c r="C5135" s="87" t="s">
        <v>151</v>
      </c>
      <c r="D5135" s="84" t="s">
        <v>19772</v>
      </c>
      <c r="E5135" s="86">
        <v>12</v>
      </c>
      <c r="F5135" s="85" t="s">
        <v>21265</v>
      </c>
    </row>
    <row r="5136" spans="1:6" ht="102" x14ac:dyDescent="0.2">
      <c r="A5136" s="86" t="s">
        <v>21269</v>
      </c>
      <c r="B5136" s="85" t="s">
        <v>21267</v>
      </c>
      <c r="C5136" s="87" t="s">
        <v>149</v>
      </c>
      <c r="D5136" s="84" t="s">
        <v>19772</v>
      </c>
      <c r="E5136" s="86">
        <v>20</v>
      </c>
      <c r="F5136" s="85" t="s">
        <v>21268</v>
      </c>
    </row>
    <row r="5137" spans="1:6" ht="89.25" x14ac:dyDescent="0.2">
      <c r="A5137" s="86" t="s">
        <v>21272</v>
      </c>
      <c r="B5137" s="85" t="s">
        <v>21270</v>
      </c>
      <c r="C5137" s="87" t="s">
        <v>151</v>
      </c>
      <c r="D5137" s="84" t="s">
        <v>19772</v>
      </c>
      <c r="E5137" s="86">
        <v>4</v>
      </c>
      <c r="F5137" s="85" t="s">
        <v>21271</v>
      </c>
    </row>
    <row r="5138" spans="1:6" ht="89.25" x14ac:dyDescent="0.2">
      <c r="A5138" s="86" t="s">
        <v>21275</v>
      </c>
      <c r="B5138" s="85" t="s">
        <v>21273</v>
      </c>
      <c r="C5138" s="87" t="s">
        <v>150</v>
      </c>
      <c r="D5138" s="84" t="s">
        <v>19772</v>
      </c>
      <c r="E5138" s="86">
        <v>21</v>
      </c>
      <c r="F5138" s="85" t="s">
        <v>21274</v>
      </c>
    </row>
    <row r="5139" spans="1:6" ht="89.25" x14ac:dyDescent="0.2">
      <c r="A5139" s="86" t="s">
        <v>21278</v>
      </c>
      <c r="B5139" s="85" t="s">
        <v>21276</v>
      </c>
      <c r="C5139" s="87" t="s">
        <v>150</v>
      </c>
      <c r="D5139" s="84" t="s">
        <v>19772</v>
      </c>
      <c r="E5139" s="86">
        <v>42</v>
      </c>
      <c r="F5139" s="85" t="s">
        <v>21277</v>
      </c>
    </row>
    <row r="5140" spans="1:6" ht="89.25" x14ac:dyDescent="0.2">
      <c r="A5140" s="86" t="s">
        <v>21281</v>
      </c>
      <c r="B5140" s="85" t="s">
        <v>21279</v>
      </c>
      <c r="C5140" s="87" t="s">
        <v>150</v>
      </c>
      <c r="D5140" s="84" t="s">
        <v>19772</v>
      </c>
      <c r="E5140" s="86">
        <v>63</v>
      </c>
      <c r="F5140" s="85" t="s">
        <v>21280</v>
      </c>
    </row>
    <row r="5141" spans="1:6" ht="127.5" x14ac:dyDescent="0.2">
      <c r="A5141" s="86" t="s">
        <v>21284</v>
      </c>
      <c r="B5141" s="85" t="s">
        <v>21282</v>
      </c>
      <c r="C5141" s="87" t="s">
        <v>149</v>
      </c>
      <c r="D5141" s="84" t="s">
        <v>19772</v>
      </c>
      <c r="E5141" s="86">
        <v>12</v>
      </c>
      <c r="F5141" s="85" t="s">
        <v>21283</v>
      </c>
    </row>
    <row r="5142" spans="1:6" ht="76.5" x14ac:dyDescent="0.2">
      <c r="A5142" s="86" t="s">
        <v>21287</v>
      </c>
      <c r="B5142" s="85" t="s">
        <v>21285</v>
      </c>
      <c r="C5142" s="87" t="s">
        <v>150</v>
      </c>
      <c r="D5142" s="84" t="s">
        <v>19772</v>
      </c>
      <c r="E5142" s="86">
        <v>12</v>
      </c>
      <c r="F5142" s="85" t="s">
        <v>21286</v>
      </c>
    </row>
    <row r="5143" spans="1:6" ht="114.75" x14ac:dyDescent="0.2">
      <c r="A5143" s="86" t="s">
        <v>21290</v>
      </c>
      <c r="B5143" s="85" t="s">
        <v>21288</v>
      </c>
      <c r="C5143" s="87" t="s">
        <v>149</v>
      </c>
      <c r="D5143" s="84" t="s">
        <v>19772</v>
      </c>
      <c r="E5143" s="86">
        <v>24</v>
      </c>
      <c r="F5143" s="85" t="s">
        <v>21289</v>
      </c>
    </row>
    <row r="5144" spans="1:6" ht="102" x14ac:dyDescent="0.2">
      <c r="A5144" s="86" t="s">
        <v>21293</v>
      </c>
      <c r="B5144" s="85" t="s">
        <v>21291</v>
      </c>
      <c r="C5144" s="87" t="s">
        <v>151</v>
      </c>
      <c r="D5144" s="84" t="s">
        <v>19772</v>
      </c>
      <c r="E5144" s="86">
        <v>5</v>
      </c>
      <c r="F5144" s="85" t="s">
        <v>21292</v>
      </c>
    </row>
    <row r="5145" spans="1:6" ht="102" x14ac:dyDescent="0.2">
      <c r="A5145" s="86" t="s">
        <v>21296</v>
      </c>
      <c r="B5145" s="85" t="s">
        <v>21294</v>
      </c>
      <c r="C5145" s="87" t="s">
        <v>150</v>
      </c>
      <c r="D5145" s="84" t="s">
        <v>19772</v>
      </c>
      <c r="E5145" s="86">
        <v>30</v>
      </c>
      <c r="F5145" s="85" t="s">
        <v>21295</v>
      </c>
    </row>
    <row r="5146" spans="1:6" ht="102" x14ac:dyDescent="0.2">
      <c r="A5146" s="86" t="s">
        <v>21299</v>
      </c>
      <c r="B5146" s="85" t="s">
        <v>21297</v>
      </c>
      <c r="C5146" s="87" t="s">
        <v>150</v>
      </c>
      <c r="D5146" s="84" t="s">
        <v>19772</v>
      </c>
      <c r="E5146" s="86">
        <v>45</v>
      </c>
      <c r="F5146" s="85" t="s">
        <v>21298</v>
      </c>
    </row>
    <row r="5147" spans="1:6" ht="102" x14ac:dyDescent="0.2">
      <c r="A5147" s="86" t="s">
        <v>21302</v>
      </c>
      <c r="B5147" s="85" t="s">
        <v>21300</v>
      </c>
      <c r="C5147" s="87" t="s">
        <v>150</v>
      </c>
      <c r="D5147" s="84" t="s">
        <v>19772</v>
      </c>
      <c r="E5147" s="86">
        <v>24</v>
      </c>
      <c r="F5147" s="85" t="s">
        <v>21301</v>
      </c>
    </row>
    <row r="5148" spans="1:6" ht="102" x14ac:dyDescent="0.2">
      <c r="A5148" s="86" t="s">
        <v>21305</v>
      </c>
      <c r="B5148" s="85" t="s">
        <v>21303</v>
      </c>
      <c r="C5148" s="87" t="s">
        <v>150</v>
      </c>
      <c r="D5148" s="84" t="s">
        <v>19772</v>
      </c>
      <c r="E5148" s="86">
        <v>48</v>
      </c>
      <c r="F5148" s="85" t="s">
        <v>21304</v>
      </c>
    </row>
    <row r="5149" spans="1:6" ht="102" x14ac:dyDescent="0.2">
      <c r="A5149" s="86" t="s">
        <v>21308</v>
      </c>
      <c r="B5149" s="85" t="s">
        <v>21306</v>
      </c>
      <c r="C5149" s="87" t="s">
        <v>150</v>
      </c>
      <c r="D5149" s="84" t="s">
        <v>19772</v>
      </c>
      <c r="E5149" s="86">
        <v>72</v>
      </c>
      <c r="F5149" s="85" t="s">
        <v>21307</v>
      </c>
    </row>
    <row r="5150" spans="1:6" ht="102" x14ac:dyDescent="0.2">
      <c r="A5150" s="86" t="s">
        <v>21311</v>
      </c>
      <c r="B5150" s="85" t="s">
        <v>21309</v>
      </c>
      <c r="C5150" s="87" t="s">
        <v>149</v>
      </c>
      <c r="D5150" s="84" t="s">
        <v>19772</v>
      </c>
      <c r="E5150" s="86">
        <v>15</v>
      </c>
      <c r="F5150" s="85" t="s">
        <v>21310</v>
      </c>
    </row>
    <row r="5151" spans="1:6" ht="89.25" x14ac:dyDescent="0.2">
      <c r="A5151" s="86" t="s">
        <v>21314</v>
      </c>
      <c r="B5151" s="85" t="s">
        <v>21312</v>
      </c>
      <c r="C5151" s="87" t="s">
        <v>150</v>
      </c>
      <c r="D5151" s="84" t="s">
        <v>19772</v>
      </c>
      <c r="E5151" s="86">
        <v>15</v>
      </c>
      <c r="F5151" s="85" t="s">
        <v>21313</v>
      </c>
    </row>
    <row r="5152" spans="1:6" ht="102" x14ac:dyDescent="0.2">
      <c r="A5152" s="86" t="s">
        <v>21317</v>
      </c>
      <c r="B5152" s="85" t="s">
        <v>21315</v>
      </c>
      <c r="C5152" s="87" t="s">
        <v>151</v>
      </c>
      <c r="D5152" s="84" t="s">
        <v>19772</v>
      </c>
      <c r="E5152" s="86">
        <v>2.5</v>
      </c>
      <c r="F5152" s="85" t="s">
        <v>21316</v>
      </c>
    </row>
    <row r="5153" spans="1:6" ht="165.75" x14ac:dyDescent="0.2">
      <c r="A5153" s="86" t="s">
        <v>21320</v>
      </c>
      <c r="B5153" s="85" t="s">
        <v>21318</v>
      </c>
      <c r="C5153" s="87" t="s">
        <v>149</v>
      </c>
      <c r="D5153" s="84" t="s">
        <v>19772</v>
      </c>
      <c r="E5153" s="86">
        <v>12.5</v>
      </c>
      <c r="F5153" s="85" t="s">
        <v>21319</v>
      </c>
    </row>
    <row r="5154" spans="1:6" ht="127.5" x14ac:dyDescent="0.2">
      <c r="A5154" s="86" t="s">
        <v>21323</v>
      </c>
      <c r="B5154" s="85" t="s">
        <v>21321</v>
      </c>
      <c r="C5154" s="87" t="s">
        <v>149</v>
      </c>
      <c r="D5154" s="84" t="s">
        <v>19772</v>
      </c>
      <c r="E5154" s="86">
        <v>25</v>
      </c>
      <c r="F5154" s="85" t="s">
        <v>21322</v>
      </c>
    </row>
    <row r="5155" spans="1:6" ht="63.75" x14ac:dyDescent="0.2">
      <c r="A5155" s="86" t="s">
        <v>21326</v>
      </c>
      <c r="B5155" s="85" t="s">
        <v>21324</v>
      </c>
      <c r="C5155" s="87" t="s">
        <v>151</v>
      </c>
      <c r="D5155" s="84" t="s">
        <v>19772</v>
      </c>
      <c r="E5155" s="86">
        <v>5</v>
      </c>
      <c r="F5155" s="85" t="s">
        <v>21325</v>
      </c>
    </row>
    <row r="5156" spans="1:6" ht="114.75" x14ac:dyDescent="0.2">
      <c r="A5156" s="86" t="s">
        <v>21329</v>
      </c>
      <c r="B5156" s="85" t="s">
        <v>21327</v>
      </c>
      <c r="C5156" s="87" t="s">
        <v>151</v>
      </c>
      <c r="D5156" s="84" t="s">
        <v>19772</v>
      </c>
      <c r="E5156" s="86">
        <v>2</v>
      </c>
      <c r="F5156" s="85" t="s">
        <v>21328</v>
      </c>
    </row>
    <row r="5157" spans="1:6" ht="114.75" x14ac:dyDescent="0.2">
      <c r="A5157" s="86" t="s">
        <v>21332</v>
      </c>
      <c r="B5157" s="85" t="s">
        <v>21330</v>
      </c>
      <c r="C5157" s="87" t="s">
        <v>149</v>
      </c>
      <c r="D5157" s="84" t="s">
        <v>19772</v>
      </c>
      <c r="E5157" s="86">
        <v>10</v>
      </c>
      <c r="F5157" s="85" t="s">
        <v>21331</v>
      </c>
    </row>
    <row r="5158" spans="1:6" ht="63.75" x14ac:dyDescent="0.2">
      <c r="A5158" s="86" t="s">
        <v>21335</v>
      </c>
      <c r="B5158" s="85" t="s">
        <v>21333</v>
      </c>
      <c r="C5158" s="87" t="s">
        <v>149</v>
      </c>
      <c r="D5158" s="84" t="s">
        <v>19772</v>
      </c>
      <c r="E5158" s="86">
        <v>20</v>
      </c>
      <c r="F5158" s="85" t="s">
        <v>21334</v>
      </c>
    </row>
    <row r="5159" spans="1:6" ht="63.75" x14ac:dyDescent="0.2">
      <c r="A5159" s="86" t="s">
        <v>21338</v>
      </c>
      <c r="B5159" s="85" t="s">
        <v>21336</v>
      </c>
      <c r="C5159" s="87" t="s">
        <v>151</v>
      </c>
      <c r="D5159" s="84" t="s">
        <v>19772</v>
      </c>
      <c r="E5159" s="86">
        <v>4</v>
      </c>
      <c r="F5159" s="85" t="s">
        <v>21337</v>
      </c>
    </row>
    <row r="5160" spans="1:6" ht="102" x14ac:dyDescent="0.2">
      <c r="A5160" s="86" t="s">
        <v>21341</v>
      </c>
      <c r="B5160" s="85" t="s">
        <v>21339</v>
      </c>
      <c r="C5160" s="87" t="s">
        <v>151</v>
      </c>
      <c r="D5160" s="84" t="s">
        <v>19772</v>
      </c>
      <c r="E5160" s="86">
        <v>5</v>
      </c>
      <c r="F5160" s="85" t="s">
        <v>21340</v>
      </c>
    </row>
    <row r="5161" spans="1:6" ht="89.25" x14ac:dyDescent="0.2">
      <c r="A5161" s="86" t="s">
        <v>21344</v>
      </c>
      <c r="B5161" s="85" t="s">
        <v>21342</v>
      </c>
      <c r="C5161" s="87" t="s">
        <v>149</v>
      </c>
      <c r="D5161" s="84" t="s">
        <v>19772</v>
      </c>
      <c r="E5161" s="86">
        <v>50</v>
      </c>
      <c r="F5161" s="85" t="s">
        <v>21343</v>
      </c>
    </row>
    <row r="5162" spans="1:6" ht="63.75" x14ac:dyDescent="0.2">
      <c r="A5162" s="86" t="s">
        <v>21347</v>
      </c>
      <c r="B5162" s="85" t="s">
        <v>21345</v>
      </c>
      <c r="C5162" s="87" t="s">
        <v>151</v>
      </c>
      <c r="D5162" s="84" t="s">
        <v>19772</v>
      </c>
      <c r="E5162" s="86">
        <v>10</v>
      </c>
      <c r="F5162" s="85" t="s">
        <v>21346</v>
      </c>
    </row>
    <row r="5163" spans="1:6" ht="140.25" x14ac:dyDescent="0.2">
      <c r="A5163" s="86" t="s">
        <v>21350</v>
      </c>
      <c r="B5163" s="85" t="s">
        <v>21348</v>
      </c>
      <c r="C5163" s="87" t="s">
        <v>149</v>
      </c>
      <c r="D5163" s="84" t="s">
        <v>19772</v>
      </c>
      <c r="E5163" s="86">
        <v>25</v>
      </c>
      <c r="F5163" s="85" t="s">
        <v>21349</v>
      </c>
    </row>
    <row r="5164" spans="1:6" ht="89.25" x14ac:dyDescent="0.2">
      <c r="A5164" s="86" t="s">
        <v>21353</v>
      </c>
      <c r="B5164" s="85" t="s">
        <v>21351</v>
      </c>
      <c r="C5164" s="87" t="s">
        <v>150</v>
      </c>
      <c r="D5164" s="84" t="s">
        <v>19772</v>
      </c>
      <c r="E5164" s="86">
        <v>24</v>
      </c>
      <c r="F5164" s="85" t="s">
        <v>21352</v>
      </c>
    </row>
    <row r="5165" spans="1:6" ht="38.25" x14ac:dyDescent="0.2">
      <c r="A5165" s="86" t="s">
        <v>21356</v>
      </c>
      <c r="B5165" s="85" t="s">
        <v>21354</v>
      </c>
      <c r="C5165" s="87" t="s">
        <v>150</v>
      </c>
      <c r="D5165" s="84" t="s">
        <v>19772</v>
      </c>
      <c r="E5165" s="86">
        <v>48</v>
      </c>
      <c r="F5165" s="85" t="s">
        <v>21355</v>
      </c>
    </row>
    <row r="5166" spans="1:6" ht="89.25" x14ac:dyDescent="0.2">
      <c r="A5166" s="86" t="s">
        <v>21359</v>
      </c>
      <c r="B5166" s="85" t="s">
        <v>21357</v>
      </c>
      <c r="C5166" s="87" t="s">
        <v>150</v>
      </c>
      <c r="D5166" s="84" t="s">
        <v>19772</v>
      </c>
      <c r="E5166" s="86">
        <v>48</v>
      </c>
      <c r="F5166" s="85" t="s">
        <v>21358</v>
      </c>
    </row>
    <row r="5167" spans="1:6" ht="38.25" x14ac:dyDescent="0.2">
      <c r="A5167" s="86" t="s">
        <v>21362</v>
      </c>
      <c r="B5167" s="85" t="s">
        <v>21360</v>
      </c>
      <c r="C5167" s="87" t="s">
        <v>150</v>
      </c>
      <c r="D5167" s="84" t="s">
        <v>19772</v>
      </c>
      <c r="E5167" s="86">
        <v>96</v>
      </c>
      <c r="F5167" s="85" t="s">
        <v>21361</v>
      </c>
    </row>
    <row r="5168" spans="1:6" ht="89.25" x14ac:dyDescent="0.2">
      <c r="A5168" s="86" t="s">
        <v>21365</v>
      </c>
      <c r="B5168" s="85" t="s">
        <v>21363</v>
      </c>
      <c r="C5168" s="87" t="s">
        <v>150</v>
      </c>
      <c r="D5168" s="84" t="s">
        <v>19772</v>
      </c>
      <c r="E5168" s="86">
        <v>72</v>
      </c>
      <c r="F5168" s="85" t="s">
        <v>21364</v>
      </c>
    </row>
    <row r="5169" spans="1:6" ht="38.25" x14ac:dyDescent="0.2">
      <c r="A5169" s="86" t="s">
        <v>21368</v>
      </c>
      <c r="B5169" s="85" t="s">
        <v>21366</v>
      </c>
      <c r="C5169" s="87" t="s">
        <v>150</v>
      </c>
      <c r="D5169" s="84" t="s">
        <v>19772</v>
      </c>
      <c r="E5169" s="86">
        <v>144</v>
      </c>
      <c r="F5169" s="85" t="s">
        <v>21367</v>
      </c>
    </row>
    <row r="5170" spans="1:6" ht="127.5" x14ac:dyDescent="0.2">
      <c r="A5170" s="86" t="s">
        <v>21371</v>
      </c>
      <c r="B5170" s="85" t="s">
        <v>21369</v>
      </c>
      <c r="C5170" s="87" t="s">
        <v>150</v>
      </c>
      <c r="D5170" s="84" t="s">
        <v>19772</v>
      </c>
      <c r="E5170" s="86">
        <v>30</v>
      </c>
      <c r="F5170" s="85" t="s">
        <v>21370</v>
      </c>
    </row>
    <row r="5171" spans="1:6" ht="76.5" x14ac:dyDescent="0.2">
      <c r="A5171" s="86" t="s">
        <v>21374</v>
      </c>
      <c r="B5171" s="85" t="s">
        <v>21372</v>
      </c>
      <c r="C5171" s="87" t="s">
        <v>150</v>
      </c>
      <c r="D5171" s="84" t="s">
        <v>19772</v>
      </c>
      <c r="E5171" s="86">
        <v>60</v>
      </c>
      <c r="F5171" s="85" t="s">
        <v>21373</v>
      </c>
    </row>
    <row r="5172" spans="1:6" ht="127.5" x14ac:dyDescent="0.2">
      <c r="A5172" s="86" t="s">
        <v>21377</v>
      </c>
      <c r="B5172" s="85" t="s">
        <v>21375</v>
      </c>
      <c r="C5172" s="87" t="s">
        <v>150</v>
      </c>
      <c r="D5172" s="84" t="s">
        <v>19772</v>
      </c>
      <c r="E5172" s="86">
        <v>60</v>
      </c>
      <c r="F5172" s="85" t="s">
        <v>21376</v>
      </c>
    </row>
    <row r="5173" spans="1:6" ht="76.5" x14ac:dyDescent="0.2">
      <c r="A5173" s="86" t="s">
        <v>21380</v>
      </c>
      <c r="B5173" s="85" t="s">
        <v>21378</v>
      </c>
      <c r="C5173" s="87" t="s">
        <v>150</v>
      </c>
      <c r="D5173" s="84" t="s">
        <v>19772</v>
      </c>
      <c r="E5173" s="86">
        <v>120</v>
      </c>
      <c r="F5173" s="85" t="s">
        <v>21379</v>
      </c>
    </row>
    <row r="5174" spans="1:6" ht="127.5" x14ac:dyDescent="0.2">
      <c r="A5174" s="86" t="s">
        <v>21383</v>
      </c>
      <c r="B5174" s="85" t="s">
        <v>21381</v>
      </c>
      <c r="C5174" s="87" t="s">
        <v>150</v>
      </c>
      <c r="D5174" s="84" t="s">
        <v>19772</v>
      </c>
      <c r="E5174" s="86">
        <v>90</v>
      </c>
      <c r="F5174" s="85" t="s">
        <v>21382</v>
      </c>
    </row>
    <row r="5175" spans="1:6" ht="76.5" x14ac:dyDescent="0.2">
      <c r="A5175" s="86" t="s">
        <v>21386</v>
      </c>
      <c r="B5175" s="85" t="s">
        <v>21384</v>
      </c>
      <c r="C5175" s="87" t="s">
        <v>150</v>
      </c>
      <c r="D5175" s="84" t="s">
        <v>19772</v>
      </c>
      <c r="E5175" s="86">
        <v>180</v>
      </c>
      <c r="F5175" s="85" t="s">
        <v>21385</v>
      </c>
    </row>
    <row r="5176" spans="1:6" ht="114.75" x14ac:dyDescent="0.2">
      <c r="A5176" s="86" t="s">
        <v>21389</v>
      </c>
      <c r="B5176" s="85" t="s">
        <v>21387</v>
      </c>
      <c r="C5176" s="87" t="s">
        <v>149</v>
      </c>
      <c r="D5176" s="84" t="s">
        <v>19772</v>
      </c>
      <c r="E5176" s="86">
        <v>19.5</v>
      </c>
      <c r="F5176" s="85" t="s">
        <v>21388</v>
      </c>
    </row>
    <row r="5177" spans="1:6" ht="76.5" x14ac:dyDescent="0.2">
      <c r="A5177" s="86" t="s">
        <v>21392</v>
      </c>
      <c r="B5177" s="85" t="s">
        <v>21390</v>
      </c>
      <c r="C5177" s="87" t="s">
        <v>149</v>
      </c>
      <c r="D5177" s="84" t="s">
        <v>19772</v>
      </c>
      <c r="E5177" s="86">
        <v>39</v>
      </c>
      <c r="F5177" s="85" t="s">
        <v>21391</v>
      </c>
    </row>
    <row r="5178" spans="1:6" ht="114.75" x14ac:dyDescent="0.2">
      <c r="A5178" s="86" t="s">
        <v>21395</v>
      </c>
      <c r="B5178" s="85" t="s">
        <v>21393</v>
      </c>
      <c r="C5178" s="87" t="s">
        <v>149</v>
      </c>
      <c r="D5178" s="84" t="s">
        <v>19772</v>
      </c>
      <c r="E5178" s="86">
        <v>39</v>
      </c>
      <c r="F5178" s="85" t="s">
        <v>21394</v>
      </c>
    </row>
    <row r="5179" spans="1:6" ht="76.5" x14ac:dyDescent="0.2">
      <c r="A5179" s="86" t="s">
        <v>21398</v>
      </c>
      <c r="B5179" s="85" t="s">
        <v>21396</v>
      </c>
      <c r="C5179" s="87" t="s">
        <v>149</v>
      </c>
      <c r="D5179" s="84" t="s">
        <v>19772</v>
      </c>
      <c r="E5179" s="86">
        <v>78</v>
      </c>
      <c r="F5179" s="85" t="s">
        <v>21397</v>
      </c>
    </row>
    <row r="5180" spans="1:6" ht="114.75" x14ac:dyDescent="0.2">
      <c r="A5180" s="86" t="s">
        <v>21401</v>
      </c>
      <c r="B5180" s="85" t="s">
        <v>21399</v>
      </c>
      <c r="C5180" s="87" t="s">
        <v>149</v>
      </c>
      <c r="D5180" s="84" t="s">
        <v>19772</v>
      </c>
      <c r="E5180" s="86">
        <v>58.5</v>
      </c>
      <c r="F5180" s="85" t="s">
        <v>21400</v>
      </c>
    </row>
    <row r="5181" spans="1:6" ht="76.5" x14ac:dyDescent="0.2">
      <c r="A5181" s="86" t="s">
        <v>21404</v>
      </c>
      <c r="B5181" s="85" t="s">
        <v>21402</v>
      </c>
      <c r="C5181" s="87" t="s">
        <v>149</v>
      </c>
      <c r="D5181" s="84" t="s">
        <v>19772</v>
      </c>
      <c r="E5181" s="86">
        <v>117</v>
      </c>
      <c r="F5181" s="85" t="s">
        <v>21403</v>
      </c>
    </row>
    <row r="5182" spans="1:6" ht="102" x14ac:dyDescent="0.2">
      <c r="A5182" s="86" t="s">
        <v>21407</v>
      </c>
      <c r="B5182" s="85" t="s">
        <v>21405</v>
      </c>
      <c r="C5182" s="87" t="s">
        <v>151</v>
      </c>
      <c r="D5182" s="84" t="s">
        <v>19772</v>
      </c>
      <c r="E5182" s="86">
        <v>2</v>
      </c>
      <c r="F5182" s="85" t="s">
        <v>21406</v>
      </c>
    </row>
    <row r="5183" spans="1:6" ht="63.75" x14ac:dyDescent="0.2">
      <c r="A5183" s="86" t="s">
        <v>21410</v>
      </c>
      <c r="B5183" s="85" t="s">
        <v>21408</v>
      </c>
      <c r="C5183" s="87" t="s">
        <v>149</v>
      </c>
      <c r="D5183" s="84" t="s">
        <v>19772</v>
      </c>
      <c r="E5183" s="86">
        <v>20</v>
      </c>
      <c r="F5183" s="85" t="s">
        <v>21409</v>
      </c>
    </row>
    <row r="5184" spans="1:6" ht="63.75" x14ac:dyDescent="0.2">
      <c r="A5184" s="86" t="s">
        <v>21413</v>
      </c>
      <c r="B5184" s="85" t="s">
        <v>21411</v>
      </c>
      <c r="C5184" s="87" t="s">
        <v>151</v>
      </c>
      <c r="D5184" s="84" t="s">
        <v>19772</v>
      </c>
      <c r="E5184" s="86">
        <v>4</v>
      </c>
      <c r="F5184" s="85" t="s">
        <v>21412</v>
      </c>
    </row>
    <row r="5185" spans="1:6" ht="127.5" x14ac:dyDescent="0.2">
      <c r="A5185" s="86" t="s">
        <v>21416</v>
      </c>
      <c r="B5185" s="85" t="s">
        <v>21414</v>
      </c>
      <c r="C5185" s="87" t="s">
        <v>149</v>
      </c>
      <c r="D5185" s="84" t="s">
        <v>19772</v>
      </c>
      <c r="E5185" s="86">
        <v>10</v>
      </c>
      <c r="F5185" s="85" t="s">
        <v>21415</v>
      </c>
    </row>
    <row r="5186" spans="1:6" ht="102" x14ac:dyDescent="0.2">
      <c r="A5186" s="86" t="s">
        <v>21419</v>
      </c>
      <c r="B5186" s="85" t="s">
        <v>21417</v>
      </c>
      <c r="C5186" s="87" t="s">
        <v>151</v>
      </c>
      <c r="D5186" s="84" t="s">
        <v>19772</v>
      </c>
      <c r="E5186" s="86">
        <v>2</v>
      </c>
      <c r="F5186" s="85" t="s">
        <v>21418</v>
      </c>
    </row>
    <row r="5187" spans="1:6" ht="127.5" x14ac:dyDescent="0.2">
      <c r="A5187" s="86" t="s">
        <v>21422</v>
      </c>
      <c r="B5187" s="85" t="s">
        <v>21420</v>
      </c>
      <c r="C5187" s="87" t="s">
        <v>149</v>
      </c>
      <c r="D5187" s="84" t="s">
        <v>19772</v>
      </c>
      <c r="E5187" s="86">
        <v>10</v>
      </c>
      <c r="F5187" s="85" t="s">
        <v>21421</v>
      </c>
    </row>
    <row r="5188" spans="1:6" ht="76.5" x14ac:dyDescent="0.2">
      <c r="A5188" s="86" t="s">
        <v>21425</v>
      </c>
      <c r="B5188" s="85" t="s">
        <v>21423</v>
      </c>
      <c r="C5188" s="87" t="s">
        <v>149</v>
      </c>
      <c r="D5188" s="84" t="s">
        <v>19772</v>
      </c>
      <c r="E5188" s="86">
        <v>20</v>
      </c>
      <c r="F5188" s="85" t="s">
        <v>21424</v>
      </c>
    </row>
    <row r="5189" spans="1:6" ht="63.75" x14ac:dyDescent="0.2">
      <c r="A5189" s="86" t="s">
        <v>21428</v>
      </c>
      <c r="B5189" s="85" t="s">
        <v>21426</v>
      </c>
      <c r="C5189" s="87" t="s">
        <v>151</v>
      </c>
      <c r="D5189" s="84" t="s">
        <v>19772</v>
      </c>
      <c r="E5189" s="86">
        <v>4</v>
      </c>
      <c r="F5189" s="85" t="s">
        <v>21427</v>
      </c>
    </row>
    <row r="5190" spans="1:6" ht="102" x14ac:dyDescent="0.2">
      <c r="A5190" s="86" t="s">
        <v>21431</v>
      </c>
      <c r="B5190" s="85" t="s">
        <v>21429</v>
      </c>
      <c r="C5190" s="87" t="s">
        <v>151</v>
      </c>
      <c r="D5190" s="84" t="s">
        <v>19772</v>
      </c>
      <c r="E5190" s="86">
        <v>5</v>
      </c>
      <c r="F5190" s="85" t="s">
        <v>21430</v>
      </c>
    </row>
    <row r="5191" spans="1:6" ht="178.5" x14ac:dyDescent="0.2">
      <c r="A5191" s="86" t="s">
        <v>21434</v>
      </c>
      <c r="B5191" s="85" t="s">
        <v>21432</v>
      </c>
      <c r="C5191" s="87" t="s">
        <v>149</v>
      </c>
      <c r="D5191" s="84" t="s">
        <v>19772</v>
      </c>
      <c r="E5191" s="86">
        <v>25</v>
      </c>
      <c r="F5191" s="85" t="s">
        <v>21433</v>
      </c>
    </row>
    <row r="5192" spans="1:6" ht="127.5" x14ac:dyDescent="0.2">
      <c r="A5192" s="86" t="s">
        <v>21437</v>
      </c>
      <c r="B5192" s="85" t="s">
        <v>21435</v>
      </c>
      <c r="C5192" s="87" t="s">
        <v>149</v>
      </c>
      <c r="D5192" s="84" t="s">
        <v>19772</v>
      </c>
      <c r="E5192" s="86">
        <v>50</v>
      </c>
      <c r="F5192" s="85" t="s">
        <v>21436</v>
      </c>
    </row>
    <row r="5193" spans="1:6" ht="63.75" x14ac:dyDescent="0.2">
      <c r="A5193" s="86" t="s">
        <v>21440</v>
      </c>
      <c r="B5193" s="85" t="s">
        <v>21438</v>
      </c>
      <c r="C5193" s="87" t="s">
        <v>151</v>
      </c>
      <c r="D5193" s="84" t="s">
        <v>19772</v>
      </c>
      <c r="E5193" s="86">
        <v>10</v>
      </c>
      <c r="F5193" s="85" t="s">
        <v>21439</v>
      </c>
    </row>
    <row r="5194" spans="1:6" ht="204" x14ac:dyDescent="0.2">
      <c r="A5194" s="86" t="s">
        <v>21443</v>
      </c>
      <c r="B5194" s="85" t="s">
        <v>21441</v>
      </c>
      <c r="C5194" s="87" t="s">
        <v>150</v>
      </c>
      <c r="D5194" s="84" t="s">
        <v>19772</v>
      </c>
      <c r="E5194" s="86">
        <v>31.5</v>
      </c>
      <c r="F5194" s="85" t="s">
        <v>21442</v>
      </c>
    </row>
    <row r="5195" spans="1:6" ht="153" x14ac:dyDescent="0.2">
      <c r="A5195" s="86" t="s">
        <v>21446</v>
      </c>
      <c r="B5195" s="85" t="s">
        <v>21444</v>
      </c>
      <c r="C5195" s="87" t="s">
        <v>150</v>
      </c>
      <c r="D5195" s="84" t="s">
        <v>19772</v>
      </c>
      <c r="E5195" s="86">
        <v>63</v>
      </c>
      <c r="F5195" s="85" t="s">
        <v>21445</v>
      </c>
    </row>
    <row r="5196" spans="1:6" ht="165.75" x14ac:dyDescent="0.2">
      <c r="A5196" s="86" t="s">
        <v>21449</v>
      </c>
      <c r="B5196" s="85" t="s">
        <v>21447</v>
      </c>
      <c r="C5196" s="87" t="s">
        <v>149</v>
      </c>
      <c r="D5196" s="84" t="s">
        <v>19772</v>
      </c>
      <c r="E5196" s="86">
        <v>19.5</v>
      </c>
      <c r="F5196" s="85" t="s">
        <v>21448</v>
      </c>
    </row>
    <row r="5197" spans="1:6" ht="114.75" x14ac:dyDescent="0.2">
      <c r="A5197" s="86" t="s">
        <v>21452</v>
      </c>
      <c r="B5197" s="85" t="s">
        <v>21450</v>
      </c>
      <c r="C5197" s="87" t="s">
        <v>149</v>
      </c>
      <c r="D5197" s="84" t="s">
        <v>19772</v>
      </c>
      <c r="E5197" s="86">
        <v>39</v>
      </c>
      <c r="F5197" s="85" t="s">
        <v>21451</v>
      </c>
    </row>
    <row r="5198" spans="1:6" ht="153" x14ac:dyDescent="0.2">
      <c r="A5198" s="86" t="s">
        <v>21455</v>
      </c>
      <c r="B5198" s="85" t="s">
        <v>21453</v>
      </c>
      <c r="C5198" s="87" t="s">
        <v>150</v>
      </c>
      <c r="D5198" s="84" t="s">
        <v>19772</v>
      </c>
      <c r="E5198" s="86">
        <v>25.5</v>
      </c>
      <c r="F5198" s="85" t="s">
        <v>21454</v>
      </c>
    </row>
    <row r="5199" spans="1:6" ht="102" x14ac:dyDescent="0.2">
      <c r="A5199" s="86" t="s">
        <v>21458</v>
      </c>
      <c r="B5199" s="85" t="s">
        <v>21456</v>
      </c>
      <c r="C5199" s="87" t="s">
        <v>150</v>
      </c>
      <c r="D5199" s="84" t="s">
        <v>19772</v>
      </c>
      <c r="E5199" s="86">
        <v>51</v>
      </c>
      <c r="F5199" s="85" t="s">
        <v>21457</v>
      </c>
    </row>
    <row r="5200" spans="1:6" ht="102" x14ac:dyDescent="0.2">
      <c r="A5200" s="86" t="s">
        <v>21461</v>
      </c>
      <c r="B5200" s="85" t="s">
        <v>21459</v>
      </c>
      <c r="C5200" s="87" t="s">
        <v>151</v>
      </c>
      <c r="D5200" s="84" t="s">
        <v>19772</v>
      </c>
      <c r="E5200" s="86">
        <v>5</v>
      </c>
      <c r="F5200" s="85" t="s">
        <v>21460</v>
      </c>
    </row>
    <row r="5201" spans="1:6" ht="102" x14ac:dyDescent="0.2">
      <c r="A5201" s="86" t="s">
        <v>21464</v>
      </c>
      <c r="B5201" s="85" t="s">
        <v>21462</v>
      </c>
      <c r="C5201" s="87" t="s">
        <v>151</v>
      </c>
      <c r="D5201" s="84" t="s">
        <v>19772</v>
      </c>
      <c r="E5201" s="86">
        <v>5</v>
      </c>
      <c r="F5201" s="85" t="s">
        <v>21463</v>
      </c>
    </row>
    <row r="5202" spans="1:6" ht="140.25" x14ac:dyDescent="0.2">
      <c r="A5202" s="86" t="s">
        <v>21467</v>
      </c>
      <c r="B5202" s="85" t="s">
        <v>21465</v>
      </c>
      <c r="C5202" s="87" t="s">
        <v>149</v>
      </c>
      <c r="D5202" s="84" t="s">
        <v>19772</v>
      </c>
      <c r="E5202" s="86">
        <v>25</v>
      </c>
      <c r="F5202" s="85" t="s">
        <v>21466</v>
      </c>
    </row>
    <row r="5203" spans="1:6" ht="89.25" x14ac:dyDescent="0.2">
      <c r="A5203" s="86" t="s">
        <v>21470</v>
      </c>
      <c r="B5203" s="85" t="s">
        <v>21468</v>
      </c>
      <c r="C5203" s="87" t="s">
        <v>149</v>
      </c>
      <c r="D5203" s="84" t="s">
        <v>19772</v>
      </c>
      <c r="E5203" s="86">
        <v>50</v>
      </c>
      <c r="F5203" s="85" t="s">
        <v>21469</v>
      </c>
    </row>
    <row r="5204" spans="1:6" ht="63.75" x14ac:dyDescent="0.2">
      <c r="A5204" s="86" t="s">
        <v>21473</v>
      </c>
      <c r="B5204" s="85" t="s">
        <v>21471</v>
      </c>
      <c r="C5204" s="87" t="s">
        <v>151</v>
      </c>
      <c r="D5204" s="84" t="s">
        <v>19772</v>
      </c>
      <c r="E5204" s="86">
        <v>10</v>
      </c>
      <c r="F5204" s="85" t="s">
        <v>21472</v>
      </c>
    </row>
    <row r="5205" spans="1:6" ht="140.25" x14ac:dyDescent="0.2">
      <c r="A5205" s="86" t="s">
        <v>21476</v>
      </c>
      <c r="B5205" s="85" t="s">
        <v>21474</v>
      </c>
      <c r="C5205" s="87" t="s">
        <v>149</v>
      </c>
      <c r="D5205" s="84" t="s">
        <v>19772</v>
      </c>
      <c r="E5205" s="86">
        <v>25</v>
      </c>
      <c r="F5205" s="85" t="s">
        <v>21475</v>
      </c>
    </row>
    <row r="5206" spans="1:6" ht="89.25" x14ac:dyDescent="0.2">
      <c r="A5206" s="86" t="s">
        <v>21479</v>
      </c>
      <c r="B5206" s="85" t="s">
        <v>21477</v>
      </c>
      <c r="C5206" s="87" t="s">
        <v>149</v>
      </c>
      <c r="D5206" s="84" t="s">
        <v>19772</v>
      </c>
      <c r="E5206" s="86">
        <v>50</v>
      </c>
      <c r="F5206" s="85" t="s">
        <v>21478</v>
      </c>
    </row>
    <row r="5207" spans="1:6" ht="63.75" x14ac:dyDescent="0.2">
      <c r="A5207" s="86" t="s">
        <v>21482</v>
      </c>
      <c r="B5207" s="85" t="s">
        <v>21480</v>
      </c>
      <c r="C5207" s="87" t="s">
        <v>151</v>
      </c>
      <c r="D5207" s="84" t="s">
        <v>19772</v>
      </c>
      <c r="E5207" s="86">
        <v>10</v>
      </c>
      <c r="F5207" s="85" t="s">
        <v>21481</v>
      </c>
    </row>
    <row r="5208" spans="1:6" ht="89.25" x14ac:dyDescent="0.2">
      <c r="A5208" s="86" t="s">
        <v>21485</v>
      </c>
      <c r="B5208" s="85" t="s">
        <v>21483</v>
      </c>
      <c r="C5208" s="87" t="s">
        <v>149</v>
      </c>
      <c r="D5208" s="84" t="s">
        <v>19772</v>
      </c>
      <c r="E5208" s="86">
        <v>39</v>
      </c>
      <c r="F5208" s="85" t="s">
        <v>21484</v>
      </c>
    </row>
    <row r="5209" spans="1:6" ht="89.25" x14ac:dyDescent="0.2">
      <c r="A5209" s="86" t="s">
        <v>21488</v>
      </c>
      <c r="B5209" s="85" t="s">
        <v>21486</v>
      </c>
      <c r="C5209" s="87" t="s">
        <v>149</v>
      </c>
      <c r="D5209" s="84" t="s">
        <v>19772</v>
      </c>
      <c r="E5209" s="86">
        <v>78</v>
      </c>
      <c r="F5209" s="85" t="s">
        <v>21487</v>
      </c>
    </row>
    <row r="5210" spans="1:6" ht="89.25" x14ac:dyDescent="0.2">
      <c r="A5210" s="86" t="s">
        <v>21491</v>
      </c>
      <c r="B5210" s="85" t="s">
        <v>21489</v>
      </c>
      <c r="C5210" s="87" t="s">
        <v>149</v>
      </c>
      <c r="D5210" s="84" t="s">
        <v>19772</v>
      </c>
      <c r="E5210" s="86">
        <v>117</v>
      </c>
      <c r="F5210" s="85" t="s">
        <v>21490</v>
      </c>
    </row>
    <row r="5211" spans="1:6" ht="89.25" x14ac:dyDescent="0.2">
      <c r="A5211" s="86" t="s">
        <v>21494</v>
      </c>
      <c r="B5211" s="85" t="s">
        <v>21492</v>
      </c>
      <c r="C5211" s="87" t="s">
        <v>149</v>
      </c>
      <c r="D5211" s="84" t="s">
        <v>19772</v>
      </c>
      <c r="E5211" s="86">
        <v>39</v>
      </c>
      <c r="F5211" s="85" t="s">
        <v>21493</v>
      </c>
    </row>
    <row r="5212" spans="1:6" ht="89.25" x14ac:dyDescent="0.2">
      <c r="A5212" s="86" t="s">
        <v>21497</v>
      </c>
      <c r="B5212" s="85" t="s">
        <v>21495</v>
      </c>
      <c r="C5212" s="87" t="s">
        <v>149</v>
      </c>
      <c r="D5212" s="84" t="s">
        <v>19772</v>
      </c>
      <c r="E5212" s="86">
        <v>78</v>
      </c>
      <c r="F5212" s="85" t="s">
        <v>21496</v>
      </c>
    </row>
    <row r="5213" spans="1:6" ht="89.25" x14ac:dyDescent="0.2">
      <c r="A5213" s="86" t="s">
        <v>21500</v>
      </c>
      <c r="B5213" s="85" t="s">
        <v>21498</v>
      </c>
      <c r="C5213" s="87" t="s">
        <v>149</v>
      </c>
      <c r="D5213" s="84" t="s">
        <v>19772</v>
      </c>
      <c r="E5213" s="86">
        <v>117</v>
      </c>
      <c r="F5213" s="85" t="s">
        <v>21499</v>
      </c>
    </row>
    <row r="5214" spans="1:6" ht="51" x14ac:dyDescent="0.2">
      <c r="A5214" s="86" t="s">
        <v>21503</v>
      </c>
      <c r="B5214" s="85" t="s">
        <v>21501</v>
      </c>
      <c r="C5214" s="87" t="s">
        <v>150</v>
      </c>
      <c r="D5214" s="84" t="s">
        <v>21164</v>
      </c>
      <c r="E5214" s="86">
        <v>51</v>
      </c>
      <c r="F5214" s="85" t="s">
        <v>21502</v>
      </c>
    </row>
    <row r="5215" spans="1:6" ht="51" x14ac:dyDescent="0.2">
      <c r="A5215" s="86" t="s">
        <v>21506</v>
      </c>
      <c r="B5215" s="85" t="s">
        <v>21504</v>
      </c>
      <c r="C5215" s="87" t="s">
        <v>150</v>
      </c>
      <c r="D5215" s="84" t="s">
        <v>21164</v>
      </c>
      <c r="E5215" s="86">
        <v>102</v>
      </c>
      <c r="F5215" s="85" t="s">
        <v>21505</v>
      </c>
    </row>
    <row r="5216" spans="1:6" ht="51" x14ac:dyDescent="0.2">
      <c r="A5216" s="86" t="s">
        <v>21509</v>
      </c>
      <c r="B5216" s="85" t="s">
        <v>21507</v>
      </c>
      <c r="C5216" s="87" t="s">
        <v>150</v>
      </c>
      <c r="D5216" s="84" t="s">
        <v>21164</v>
      </c>
      <c r="E5216" s="86">
        <v>153</v>
      </c>
      <c r="F5216" s="85" t="s">
        <v>21508</v>
      </c>
    </row>
    <row r="5217" spans="1:6" ht="51" x14ac:dyDescent="0.2">
      <c r="A5217" s="86" t="s">
        <v>21512</v>
      </c>
      <c r="B5217" s="85" t="s">
        <v>21510</v>
      </c>
      <c r="C5217" s="87" t="s">
        <v>150</v>
      </c>
      <c r="D5217" s="84" t="s">
        <v>21164</v>
      </c>
      <c r="E5217" s="86">
        <v>51</v>
      </c>
      <c r="F5217" s="85" t="s">
        <v>21511</v>
      </c>
    </row>
    <row r="5218" spans="1:6" ht="51" x14ac:dyDescent="0.2">
      <c r="A5218" s="86" t="s">
        <v>21515</v>
      </c>
      <c r="B5218" s="85" t="s">
        <v>21513</v>
      </c>
      <c r="C5218" s="87" t="s">
        <v>150</v>
      </c>
      <c r="D5218" s="84" t="s">
        <v>21164</v>
      </c>
      <c r="E5218" s="86">
        <v>102</v>
      </c>
      <c r="F5218" s="85" t="s">
        <v>21514</v>
      </c>
    </row>
    <row r="5219" spans="1:6" ht="51" x14ac:dyDescent="0.2">
      <c r="A5219" s="86" t="s">
        <v>21518</v>
      </c>
      <c r="B5219" s="85" t="s">
        <v>21516</v>
      </c>
      <c r="C5219" s="87" t="s">
        <v>150</v>
      </c>
      <c r="D5219" s="84" t="s">
        <v>21164</v>
      </c>
      <c r="E5219" s="86">
        <v>153</v>
      </c>
      <c r="F5219" s="85" t="s">
        <v>21517</v>
      </c>
    </row>
    <row r="5220" spans="1:6" ht="102" x14ac:dyDescent="0.2">
      <c r="A5220" s="86" t="s">
        <v>21521</v>
      </c>
      <c r="B5220" s="85" t="s">
        <v>21519</v>
      </c>
      <c r="C5220" s="87" t="s">
        <v>150</v>
      </c>
      <c r="D5220" s="84" t="s">
        <v>19772</v>
      </c>
      <c r="E5220" s="86">
        <v>25.5</v>
      </c>
      <c r="F5220" s="85" t="s">
        <v>21520</v>
      </c>
    </row>
    <row r="5221" spans="1:6" ht="102" x14ac:dyDescent="0.2">
      <c r="A5221" s="86" t="s">
        <v>21524</v>
      </c>
      <c r="B5221" s="85" t="s">
        <v>21522</v>
      </c>
      <c r="C5221" s="87" t="s">
        <v>150</v>
      </c>
      <c r="D5221" s="84" t="s">
        <v>19772</v>
      </c>
      <c r="E5221" s="86">
        <v>51</v>
      </c>
      <c r="F5221" s="85" t="s">
        <v>21523</v>
      </c>
    </row>
    <row r="5222" spans="1:6" ht="102" x14ac:dyDescent="0.2">
      <c r="A5222" s="86" t="s">
        <v>21527</v>
      </c>
      <c r="B5222" s="85" t="s">
        <v>21525</v>
      </c>
      <c r="C5222" s="87" t="s">
        <v>150</v>
      </c>
      <c r="D5222" s="84" t="s">
        <v>19772</v>
      </c>
      <c r="E5222" s="86">
        <v>76.5</v>
      </c>
      <c r="F5222" s="85" t="s">
        <v>21526</v>
      </c>
    </row>
    <row r="5223" spans="1:6" ht="114.75" x14ac:dyDescent="0.2">
      <c r="A5223" s="86" t="s">
        <v>21530</v>
      </c>
      <c r="B5223" s="85" t="s">
        <v>21528</v>
      </c>
      <c r="C5223" s="87" t="s">
        <v>149</v>
      </c>
      <c r="D5223" s="84" t="s">
        <v>19772</v>
      </c>
      <c r="E5223" s="86">
        <v>19.5</v>
      </c>
      <c r="F5223" s="85" t="s">
        <v>21529</v>
      </c>
    </row>
    <row r="5224" spans="1:6" ht="114.75" x14ac:dyDescent="0.2">
      <c r="A5224" s="86" t="s">
        <v>21533</v>
      </c>
      <c r="B5224" s="85" t="s">
        <v>21531</v>
      </c>
      <c r="C5224" s="87" t="s">
        <v>149</v>
      </c>
      <c r="D5224" s="84" t="s">
        <v>19772</v>
      </c>
      <c r="E5224" s="86">
        <v>39</v>
      </c>
      <c r="F5224" s="85" t="s">
        <v>21532</v>
      </c>
    </row>
    <row r="5225" spans="1:6" ht="114.75" x14ac:dyDescent="0.2">
      <c r="A5225" s="86" t="s">
        <v>21536</v>
      </c>
      <c r="B5225" s="85" t="s">
        <v>21534</v>
      </c>
      <c r="C5225" s="87" t="s">
        <v>149</v>
      </c>
      <c r="D5225" s="84" t="s">
        <v>19772</v>
      </c>
      <c r="E5225" s="86">
        <v>58.5</v>
      </c>
      <c r="F5225" s="85" t="s">
        <v>21535</v>
      </c>
    </row>
    <row r="5226" spans="1:6" ht="114.75" x14ac:dyDescent="0.2">
      <c r="A5226" s="86" t="s">
        <v>21539</v>
      </c>
      <c r="B5226" s="85" t="s">
        <v>21537</v>
      </c>
      <c r="C5226" s="87" t="s">
        <v>149</v>
      </c>
      <c r="D5226" s="84" t="s">
        <v>19772</v>
      </c>
      <c r="E5226" s="86">
        <v>19.5</v>
      </c>
      <c r="F5226" s="85" t="s">
        <v>21538</v>
      </c>
    </row>
    <row r="5227" spans="1:6" ht="114.75" x14ac:dyDescent="0.2">
      <c r="A5227" s="86" t="s">
        <v>21542</v>
      </c>
      <c r="B5227" s="85" t="s">
        <v>21540</v>
      </c>
      <c r="C5227" s="87" t="s">
        <v>149</v>
      </c>
      <c r="D5227" s="84" t="s">
        <v>19772</v>
      </c>
      <c r="E5227" s="86">
        <v>39</v>
      </c>
      <c r="F5227" s="85" t="s">
        <v>21541</v>
      </c>
    </row>
    <row r="5228" spans="1:6" ht="114.75" x14ac:dyDescent="0.2">
      <c r="A5228" s="86" t="s">
        <v>21545</v>
      </c>
      <c r="B5228" s="85" t="s">
        <v>21543</v>
      </c>
      <c r="C5228" s="87" t="s">
        <v>149</v>
      </c>
      <c r="D5228" s="84" t="s">
        <v>19772</v>
      </c>
      <c r="E5228" s="86">
        <v>58.5</v>
      </c>
      <c r="F5228" s="85" t="s">
        <v>21544</v>
      </c>
    </row>
    <row r="5229" spans="1:6" ht="102" x14ac:dyDescent="0.2">
      <c r="A5229" s="86" t="s">
        <v>21548</v>
      </c>
      <c r="B5229" s="85" t="s">
        <v>21546</v>
      </c>
      <c r="C5229" s="87" t="s">
        <v>150</v>
      </c>
      <c r="D5229" s="84" t="s">
        <v>19772</v>
      </c>
      <c r="E5229" s="86">
        <v>25.5</v>
      </c>
      <c r="F5229" s="85" t="s">
        <v>21547</v>
      </c>
    </row>
    <row r="5230" spans="1:6" ht="102" x14ac:dyDescent="0.2">
      <c r="A5230" s="86" t="s">
        <v>21551</v>
      </c>
      <c r="B5230" s="85" t="s">
        <v>21549</v>
      </c>
      <c r="C5230" s="87" t="s">
        <v>150</v>
      </c>
      <c r="D5230" s="84" t="s">
        <v>19772</v>
      </c>
      <c r="E5230" s="86">
        <v>51</v>
      </c>
      <c r="F5230" s="85" t="s">
        <v>21550</v>
      </c>
    </row>
    <row r="5231" spans="1:6" ht="102" x14ac:dyDescent="0.2">
      <c r="A5231" s="86" t="s">
        <v>21554</v>
      </c>
      <c r="B5231" s="85" t="s">
        <v>21552</v>
      </c>
      <c r="C5231" s="87" t="s">
        <v>150</v>
      </c>
      <c r="D5231" s="84" t="s">
        <v>19772</v>
      </c>
      <c r="E5231" s="86">
        <v>76.5</v>
      </c>
      <c r="F5231" s="85" t="s">
        <v>21553</v>
      </c>
    </row>
    <row r="5232" spans="1:6" ht="102" x14ac:dyDescent="0.2">
      <c r="A5232" s="86" t="s">
        <v>21557</v>
      </c>
      <c r="B5232" s="85" t="s">
        <v>21555</v>
      </c>
      <c r="C5232" s="87" t="s">
        <v>150</v>
      </c>
      <c r="D5232" s="84" t="s">
        <v>21164</v>
      </c>
      <c r="E5232" s="86">
        <v>63</v>
      </c>
      <c r="F5232" s="85" t="s">
        <v>21556</v>
      </c>
    </row>
    <row r="5233" spans="1:6" ht="102" x14ac:dyDescent="0.2">
      <c r="A5233" s="86" t="s">
        <v>21560</v>
      </c>
      <c r="B5233" s="85" t="s">
        <v>21558</v>
      </c>
      <c r="C5233" s="87" t="s">
        <v>150</v>
      </c>
      <c r="D5233" s="84" t="s">
        <v>21164</v>
      </c>
      <c r="E5233" s="86">
        <v>126</v>
      </c>
      <c r="F5233" s="85" t="s">
        <v>21559</v>
      </c>
    </row>
    <row r="5234" spans="1:6" ht="102" x14ac:dyDescent="0.2">
      <c r="A5234" s="86" t="s">
        <v>21563</v>
      </c>
      <c r="B5234" s="85" t="s">
        <v>21561</v>
      </c>
      <c r="C5234" s="87" t="s">
        <v>150</v>
      </c>
      <c r="D5234" s="84" t="s">
        <v>21164</v>
      </c>
      <c r="E5234" s="86">
        <v>189</v>
      </c>
      <c r="F5234" s="85" t="s">
        <v>21562</v>
      </c>
    </row>
    <row r="5235" spans="1:6" ht="114.75" x14ac:dyDescent="0.2">
      <c r="A5235" s="86" t="s">
        <v>21566</v>
      </c>
      <c r="B5235" s="85" t="s">
        <v>21564</v>
      </c>
      <c r="C5235" s="87" t="s">
        <v>150</v>
      </c>
      <c r="D5235" s="84" t="s">
        <v>21164</v>
      </c>
      <c r="E5235" s="86">
        <v>63</v>
      </c>
      <c r="F5235" s="85" t="s">
        <v>21565</v>
      </c>
    </row>
    <row r="5236" spans="1:6" ht="114.75" x14ac:dyDescent="0.2">
      <c r="A5236" s="86" t="s">
        <v>21569</v>
      </c>
      <c r="B5236" s="85" t="s">
        <v>21567</v>
      </c>
      <c r="C5236" s="87" t="s">
        <v>150</v>
      </c>
      <c r="D5236" s="84" t="s">
        <v>21164</v>
      </c>
      <c r="E5236" s="86">
        <v>126</v>
      </c>
      <c r="F5236" s="85" t="s">
        <v>21568</v>
      </c>
    </row>
    <row r="5237" spans="1:6" ht="114.75" x14ac:dyDescent="0.2">
      <c r="A5237" s="86" t="s">
        <v>21572</v>
      </c>
      <c r="B5237" s="85" t="s">
        <v>21570</v>
      </c>
      <c r="C5237" s="87" t="s">
        <v>150</v>
      </c>
      <c r="D5237" s="84" t="s">
        <v>21164</v>
      </c>
      <c r="E5237" s="86">
        <v>189</v>
      </c>
      <c r="F5237" s="85" t="s">
        <v>21571</v>
      </c>
    </row>
    <row r="5238" spans="1:6" ht="153" x14ac:dyDescent="0.2">
      <c r="A5238" s="86" t="s">
        <v>21575</v>
      </c>
      <c r="B5238" s="85" t="s">
        <v>21573</v>
      </c>
      <c r="C5238" s="87" t="s">
        <v>150</v>
      </c>
      <c r="D5238" s="84" t="s">
        <v>19772</v>
      </c>
      <c r="E5238" s="86">
        <v>31.5</v>
      </c>
      <c r="F5238" s="85" t="s">
        <v>21574</v>
      </c>
    </row>
    <row r="5239" spans="1:6" ht="153" x14ac:dyDescent="0.2">
      <c r="A5239" s="86" t="s">
        <v>21578</v>
      </c>
      <c r="B5239" s="85" t="s">
        <v>21576</v>
      </c>
      <c r="C5239" s="87" t="s">
        <v>150</v>
      </c>
      <c r="D5239" s="84" t="s">
        <v>19772</v>
      </c>
      <c r="E5239" s="86">
        <v>63</v>
      </c>
      <c r="F5239" s="85" t="s">
        <v>21577</v>
      </c>
    </row>
    <row r="5240" spans="1:6" ht="153" x14ac:dyDescent="0.2">
      <c r="A5240" s="86" t="s">
        <v>21581</v>
      </c>
      <c r="B5240" s="85" t="s">
        <v>21579</v>
      </c>
      <c r="C5240" s="87" t="s">
        <v>150</v>
      </c>
      <c r="D5240" s="84" t="s">
        <v>19772</v>
      </c>
      <c r="E5240" s="86">
        <v>94.5</v>
      </c>
      <c r="F5240" s="85" t="s">
        <v>21580</v>
      </c>
    </row>
    <row r="5241" spans="1:6" ht="165.75" x14ac:dyDescent="0.2">
      <c r="A5241" s="86" t="s">
        <v>21584</v>
      </c>
      <c r="B5241" s="85" t="s">
        <v>21582</v>
      </c>
      <c r="C5241" s="87" t="s">
        <v>150</v>
      </c>
      <c r="D5241" s="84" t="s">
        <v>19772</v>
      </c>
      <c r="E5241" s="86">
        <v>31.5</v>
      </c>
      <c r="F5241" s="85" t="s">
        <v>21583</v>
      </c>
    </row>
    <row r="5242" spans="1:6" ht="165.75" x14ac:dyDescent="0.2">
      <c r="A5242" s="86" t="s">
        <v>21587</v>
      </c>
      <c r="B5242" s="85" t="s">
        <v>21585</v>
      </c>
      <c r="C5242" s="87" t="s">
        <v>150</v>
      </c>
      <c r="D5242" s="84" t="s">
        <v>19772</v>
      </c>
      <c r="E5242" s="86">
        <v>63</v>
      </c>
      <c r="F5242" s="85" t="s">
        <v>21586</v>
      </c>
    </row>
    <row r="5243" spans="1:6" ht="165.75" x14ac:dyDescent="0.2">
      <c r="A5243" s="86" t="s">
        <v>21590</v>
      </c>
      <c r="B5243" s="85" t="s">
        <v>21588</v>
      </c>
      <c r="C5243" s="87" t="s">
        <v>150</v>
      </c>
      <c r="D5243" s="84" t="s">
        <v>19772</v>
      </c>
      <c r="E5243" s="86">
        <v>94.5</v>
      </c>
      <c r="F5243" s="85" t="s">
        <v>21589</v>
      </c>
    </row>
    <row r="5244" spans="1:6" ht="153" x14ac:dyDescent="0.2">
      <c r="A5244" s="86" t="s">
        <v>21593</v>
      </c>
      <c r="B5244" s="85" t="s">
        <v>21591</v>
      </c>
      <c r="C5244" s="87" t="s">
        <v>150</v>
      </c>
      <c r="D5244" s="84" t="s">
        <v>19772</v>
      </c>
      <c r="E5244" s="86">
        <v>21</v>
      </c>
      <c r="F5244" s="85" t="s">
        <v>21592</v>
      </c>
    </row>
    <row r="5245" spans="1:6" ht="102" x14ac:dyDescent="0.2">
      <c r="A5245" s="86" t="s">
        <v>21596</v>
      </c>
      <c r="B5245" s="85" t="s">
        <v>21594</v>
      </c>
      <c r="C5245" s="87" t="s">
        <v>150</v>
      </c>
      <c r="D5245" s="84" t="s">
        <v>19772</v>
      </c>
      <c r="E5245" s="86">
        <v>42</v>
      </c>
      <c r="F5245" s="85" t="s">
        <v>21595</v>
      </c>
    </row>
    <row r="5246" spans="1:6" ht="102" x14ac:dyDescent="0.2">
      <c r="A5246" s="86" t="s">
        <v>21599</v>
      </c>
      <c r="B5246" s="85" t="s">
        <v>21597</v>
      </c>
      <c r="C5246" s="87" t="s">
        <v>149</v>
      </c>
      <c r="D5246" s="84" t="s">
        <v>19772</v>
      </c>
      <c r="E5246" s="86">
        <v>9</v>
      </c>
      <c r="F5246" s="85" t="s">
        <v>21598</v>
      </c>
    </row>
    <row r="5247" spans="1:6" ht="51" x14ac:dyDescent="0.2">
      <c r="A5247" s="86" t="s">
        <v>21602</v>
      </c>
      <c r="B5247" s="85" t="s">
        <v>21600</v>
      </c>
      <c r="C5247" s="87" t="s">
        <v>149</v>
      </c>
      <c r="D5247" s="84" t="s">
        <v>19772</v>
      </c>
      <c r="E5247" s="86">
        <v>18</v>
      </c>
      <c r="F5247" s="85" t="s">
        <v>21601</v>
      </c>
    </row>
    <row r="5248" spans="1:6" ht="89.25" x14ac:dyDescent="0.2">
      <c r="A5248" s="86" t="s">
        <v>21605</v>
      </c>
      <c r="B5248" s="85" t="s">
        <v>21603</v>
      </c>
      <c r="C5248" s="87" t="s">
        <v>150</v>
      </c>
      <c r="D5248" s="84" t="s">
        <v>19772</v>
      </c>
      <c r="E5248" s="86">
        <v>15</v>
      </c>
      <c r="F5248" s="85" t="s">
        <v>21604</v>
      </c>
    </row>
    <row r="5249" spans="1:6" ht="38.25" x14ac:dyDescent="0.2">
      <c r="A5249" s="86" t="s">
        <v>21608</v>
      </c>
      <c r="B5249" s="85" t="s">
        <v>21606</v>
      </c>
      <c r="C5249" s="87" t="s">
        <v>150</v>
      </c>
      <c r="D5249" s="84" t="s">
        <v>19772</v>
      </c>
      <c r="E5249" s="86">
        <v>30</v>
      </c>
      <c r="F5249" s="85" t="s">
        <v>21607</v>
      </c>
    </row>
    <row r="5250" spans="1:6" ht="102" x14ac:dyDescent="0.2">
      <c r="A5250" s="86" t="s">
        <v>21611</v>
      </c>
      <c r="B5250" s="85" t="s">
        <v>21609</v>
      </c>
      <c r="C5250" s="87" t="s">
        <v>151</v>
      </c>
      <c r="D5250" s="84" t="s">
        <v>19772</v>
      </c>
      <c r="E5250" s="86">
        <v>7</v>
      </c>
      <c r="F5250" s="85" t="s">
        <v>21610</v>
      </c>
    </row>
    <row r="5251" spans="1:6" ht="114.75" x14ac:dyDescent="0.2">
      <c r="A5251" s="86" t="s">
        <v>21614</v>
      </c>
      <c r="B5251" s="85" t="s">
        <v>21612</v>
      </c>
      <c r="C5251" s="87" t="s">
        <v>149</v>
      </c>
      <c r="D5251" s="84" t="s">
        <v>19772</v>
      </c>
      <c r="E5251" s="86">
        <v>70</v>
      </c>
      <c r="F5251" s="85" t="s">
        <v>21613</v>
      </c>
    </row>
    <row r="5252" spans="1:6" ht="89.25" x14ac:dyDescent="0.2">
      <c r="A5252" s="86" t="s">
        <v>21617</v>
      </c>
      <c r="B5252" s="85" t="s">
        <v>21615</v>
      </c>
      <c r="C5252" s="87" t="s">
        <v>151</v>
      </c>
      <c r="D5252" s="84" t="s">
        <v>19772</v>
      </c>
      <c r="E5252" s="86">
        <v>14</v>
      </c>
      <c r="F5252" s="85" t="s">
        <v>21616</v>
      </c>
    </row>
    <row r="5253" spans="1:6" ht="63.75" x14ac:dyDescent="0.2">
      <c r="A5253" s="86" t="s">
        <v>21620</v>
      </c>
      <c r="B5253" s="85" t="s">
        <v>21618</v>
      </c>
      <c r="C5253" s="87" t="s">
        <v>149</v>
      </c>
      <c r="D5253" s="84" t="s">
        <v>19772</v>
      </c>
      <c r="E5253" s="86">
        <v>140</v>
      </c>
      <c r="F5253" s="85" t="s">
        <v>21619</v>
      </c>
    </row>
    <row r="5254" spans="1:6" ht="51" x14ac:dyDescent="0.2">
      <c r="A5254" s="86" t="s">
        <v>21623</v>
      </c>
      <c r="B5254" s="85" t="s">
        <v>21621</v>
      </c>
      <c r="C5254" s="87" t="s">
        <v>151</v>
      </c>
      <c r="D5254" s="84" t="s">
        <v>19772</v>
      </c>
      <c r="E5254" s="86">
        <v>28</v>
      </c>
      <c r="F5254" s="85" t="s">
        <v>21622</v>
      </c>
    </row>
    <row r="5255" spans="1:6" ht="165.75" x14ac:dyDescent="0.2">
      <c r="A5255" s="86" t="s">
        <v>21626</v>
      </c>
      <c r="B5255" s="85" t="s">
        <v>21624</v>
      </c>
      <c r="C5255" s="87" t="s">
        <v>149</v>
      </c>
      <c r="D5255" s="84" t="s">
        <v>19772</v>
      </c>
      <c r="E5255" s="86">
        <v>35</v>
      </c>
      <c r="F5255" s="85" t="s">
        <v>21625</v>
      </c>
    </row>
    <row r="5256" spans="1:6" ht="114.75" x14ac:dyDescent="0.2">
      <c r="A5256" s="86" t="s">
        <v>21629</v>
      </c>
      <c r="B5256" s="85" t="s">
        <v>21627</v>
      </c>
      <c r="C5256" s="87" t="s">
        <v>149</v>
      </c>
      <c r="D5256" s="84" t="s">
        <v>19772</v>
      </c>
      <c r="E5256" s="86">
        <v>70</v>
      </c>
      <c r="F5256" s="85" t="s">
        <v>21628</v>
      </c>
    </row>
    <row r="5257" spans="1:6" ht="63.75" x14ac:dyDescent="0.2">
      <c r="A5257" s="86" t="s">
        <v>21632</v>
      </c>
      <c r="B5257" s="85" t="s">
        <v>21630</v>
      </c>
      <c r="C5257" s="87" t="s">
        <v>151</v>
      </c>
      <c r="D5257" s="84" t="s">
        <v>19772</v>
      </c>
      <c r="E5257" s="86">
        <v>14</v>
      </c>
      <c r="F5257" s="85" t="s">
        <v>21631</v>
      </c>
    </row>
    <row r="5258" spans="1:6" ht="76.5" x14ac:dyDescent="0.2">
      <c r="A5258" s="86" t="s">
        <v>21635</v>
      </c>
      <c r="B5258" s="85" t="s">
        <v>21633</v>
      </c>
      <c r="C5258" s="87" t="s">
        <v>150</v>
      </c>
      <c r="D5258" s="84" t="s">
        <v>21164</v>
      </c>
      <c r="E5258" s="86">
        <v>60</v>
      </c>
      <c r="F5258" s="85" t="s">
        <v>21634</v>
      </c>
    </row>
    <row r="5259" spans="1:6" ht="76.5" x14ac:dyDescent="0.2">
      <c r="A5259" s="86" t="s">
        <v>21638</v>
      </c>
      <c r="B5259" s="85" t="s">
        <v>21636</v>
      </c>
      <c r="C5259" s="87" t="s">
        <v>150</v>
      </c>
      <c r="D5259" s="84" t="s">
        <v>21164</v>
      </c>
      <c r="E5259" s="86">
        <v>120</v>
      </c>
      <c r="F5259" s="85" t="s">
        <v>21637</v>
      </c>
    </row>
    <row r="5260" spans="1:6" ht="76.5" x14ac:dyDescent="0.2">
      <c r="A5260" s="86" t="s">
        <v>21641</v>
      </c>
      <c r="B5260" s="85" t="s">
        <v>21639</v>
      </c>
      <c r="C5260" s="87" t="s">
        <v>150</v>
      </c>
      <c r="D5260" s="84" t="s">
        <v>21164</v>
      </c>
      <c r="E5260" s="86">
        <v>180</v>
      </c>
      <c r="F5260" s="85" t="s">
        <v>21640</v>
      </c>
    </row>
    <row r="5261" spans="1:6" ht="102" x14ac:dyDescent="0.2">
      <c r="A5261" s="86" t="s">
        <v>21644</v>
      </c>
      <c r="B5261" s="85" t="s">
        <v>21642</v>
      </c>
      <c r="C5261" s="87" t="s">
        <v>149</v>
      </c>
      <c r="D5261" s="84" t="s">
        <v>19772</v>
      </c>
      <c r="E5261" s="86">
        <v>48</v>
      </c>
      <c r="F5261" s="85" t="s">
        <v>21643</v>
      </c>
    </row>
    <row r="5262" spans="1:6" ht="102" x14ac:dyDescent="0.2">
      <c r="A5262" s="86" t="s">
        <v>21647</v>
      </c>
      <c r="B5262" s="85" t="s">
        <v>21645</v>
      </c>
      <c r="C5262" s="87" t="s">
        <v>149</v>
      </c>
      <c r="D5262" s="84" t="s">
        <v>19772</v>
      </c>
      <c r="E5262" s="86">
        <v>96</v>
      </c>
      <c r="F5262" s="85" t="s">
        <v>21646</v>
      </c>
    </row>
    <row r="5263" spans="1:6" ht="102" x14ac:dyDescent="0.2">
      <c r="A5263" s="86" t="s">
        <v>21650</v>
      </c>
      <c r="B5263" s="85" t="s">
        <v>21648</v>
      </c>
      <c r="C5263" s="87" t="s">
        <v>149</v>
      </c>
      <c r="D5263" s="84" t="s">
        <v>19772</v>
      </c>
      <c r="E5263" s="86">
        <v>144</v>
      </c>
      <c r="F5263" s="85" t="s">
        <v>21649</v>
      </c>
    </row>
    <row r="5264" spans="1:6" ht="114.75" x14ac:dyDescent="0.2">
      <c r="A5264" s="86" t="s">
        <v>21653</v>
      </c>
      <c r="B5264" s="85" t="s">
        <v>21651</v>
      </c>
      <c r="C5264" s="87" t="s">
        <v>150</v>
      </c>
      <c r="D5264" s="84" t="s">
        <v>19772</v>
      </c>
      <c r="E5264" s="86">
        <v>30</v>
      </c>
      <c r="F5264" s="85" t="s">
        <v>21652</v>
      </c>
    </row>
    <row r="5265" spans="1:6" ht="114.75" x14ac:dyDescent="0.2">
      <c r="A5265" s="86" t="s">
        <v>21656</v>
      </c>
      <c r="B5265" s="85" t="s">
        <v>21654</v>
      </c>
      <c r="C5265" s="87" t="s">
        <v>150</v>
      </c>
      <c r="D5265" s="84" t="s">
        <v>19772</v>
      </c>
      <c r="E5265" s="86">
        <v>60</v>
      </c>
      <c r="F5265" s="85" t="s">
        <v>21655</v>
      </c>
    </row>
    <row r="5266" spans="1:6" ht="114.75" x14ac:dyDescent="0.2">
      <c r="A5266" s="86" t="s">
        <v>21659</v>
      </c>
      <c r="B5266" s="85" t="s">
        <v>21657</v>
      </c>
      <c r="C5266" s="87" t="s">
        <v>150</v>
      </c>
      <c r="D5266" s="84" t="s">
        <v>19772</v>
      </c>
      <c r="E5266" s="86">
        <v>90</v>
      </c>
      <c r="F5266" s="85" t="s">
        <v>21658</v>
      </c>
    </row>
    <row r="5267" spans="1:6" ht="178.5" x14ac:dyDescent="0.2">
      <c r="A5267" s="86" t="s">
        <v>21662</v>
      </c>
      <c r="B5267" s="85" t="s">
        <v>21660</v>
      </c>
      <c r="C5267" s="87" t="s">
        <v>150</v>
      </c>
      <c r="D5267" s="84" t="s">
        <v>19772</v>
      </c>
      <c r="E5267" s="86">
        <v>36</v>
      </c>
      <c r="F5267" s="85" t="s">
        <v>21661</v>
      </c>
    </row>
    <row r="5268" spans="1:6" ht="178.5" x14ac:dyDescent="0.2">
      <c r="A5268" s="86" t="s">
        <v>21665</v>
      </c>
      <c r="B5268" s="85" t="s">
        <v>21663</v>
      </c>
      <c r="C5268" s="87" t="s">
        <v>150</v>
      </c>
      <c r="D5268" s="84" t="s">
        <v>19772</v>
      </c>
      <c r="E5268" s="86">
        <v>72</v>
      </c>
      <c r="F5268" s="85" t="s">
        <v>21664</v>
      </c>
    </row>
    <row r="5269" spans="1:6" ht="178.5" x14ac:dyDescent="0.2">
      <c r="A5269" s="86" t="s">
        <v>21668</v>
      </c>
      <c r="B5269" s="85" t="s">
        <v>21666</v>
      </c>
      <c r="C5269" s="87" t="s">
        <v>150</v>
      </c>
      <c r="D5269" s="84" t="s">
        <v>19772</v>
      </c>
      <c r="E5269" s="86">
        <v>108</v>
      </c>
      <c r="F5269" s="85" t="s">
        <v>21667</v>
      </c>
    </row>
    <row r="5270" spans="1:6" ht="127.5" x14ac:dyDescent="0.2">
      <c r="A5270" s="86" t="s">
        <v>21671</v>
      </c>
      <c r="B5270" s="85" t="s">
        <v>21669</v>
      </c>
      <c r="C5270" s="87" t="s">
        <v>150</v>
      </c>
      <c r="D5270" s="84" t="s">
        <v>21164</v>
      </c>
      <c r="E5270" s="86">
        <v>72</v>
      </c>
      <c r="F5270" s="85" t="s">
        <v>21670</v>
      </c>
    </row>
    <row r="5271" spans="1:6" ht="127.5" x14ac:dyDescent="0.2">
      <c r="A5271" s="86" t="s">
        <v>21674</v>
      </c>
      <c r="B5271" s="85" t="s">
        <v>21672</v>
      </c>
      <c r="C5271" s="87" t="s">
        <v>150</v>
      </c>
      <c r="D5271" s="84" t="s">
        <v>21164</v>
      </c>
      <c r="E5271" s="86">
        <v>144</v>
      </c>
      <c r="F5271" s="85" t="s">
        <v>21673</v>
      </c>
    </row>
    <row r="5272" spans="1:6" ht="127.5" x14ac:dyDescent="0.2">
      <c r="A5272" s="86" t="s">
        <v>21677</v>
      </c>
      <c r="B5272" s="85" t="s">
        <v>21675</v>
      </c>
      <c r="C5272" s="87" t="s">
        <v>150</v>
      </c>
      <c r="D5272" s="84" t="s">
        <v>21164</v>
      </c>
      <c r="E5272" s="86">
        <v>216</v>
      </c>
      <c r="F5272" s="85" t="s">
        <v>21676</v>
      </c>
    </row>
    <row r="5273" spans="1:6" ht="140.25" x14ac:dyDescent="0.2">
      <c r="A5273" s="86" t="s">
        <v>21680</v>
      </c>
      <c r="B5273" s="85" t="s">
        <v>21678</v>
      </c>
      <c r="C5273" s="87" t="s">
        <v>149</v>
      </c>
      <c r="D5273" s="84" t="s">
        <v>19772</v>
      </c>
      <c r="E5273" s="86">
        <v>24</v>
      </c>
      <c r="F5273" s="85" t="s">
        <v>21679</v>
      </c>
    </row>
    <row r="5274" spans="1:6" ht="140.25" x14ac:dyDescent="0.2">
      <c r="A5274" s="86" t="s">
        <v>21683</v>
      </c>
      <c r="B5274" s="85" t="s">
        <v>21681</v>
      </c>
      <c r="C5274" s="87" t="s">
        <v>149</v>
      </c>
      <c r="D5274" s="84" t="s">
        <v>19772</v>
      </c>
      <c r="E5274" s="86">
        <v>48</v>
      </c>
      <c r="F5274" s="85" t="s">
        <v>21682</v>
      </c>
    </row>
    <row r="5275" spans="1:6" ht="140.25" x14ac:dyDescent="0.2">
      <c r="A5275" s="86" t="s">
        <v>21686</v>
      </c>
      <c r="B5275" s="85" t="s">
        <v>21684</v>
      </c>
      <c r="C5275" s="87" t="s">
        <v>149</v>
      </c>
      <c r="D5275" s="84" t="s">
        <v>19772</v>
      </c>
      <c r="E5275" s="86">
        <v>72</v>
      </c>
      <c r="F5275" s="85" t="s">
        <v>21685</v>
      </c>
    </row>
    <row r="5276" spans="1:6" ht="165.75" x14ac:dyDescent="0.2">
      <c r="A5276" s="86" t="s">
        <v>21689</v>
      </c>
      <c r="B5276" s="85" t="s">
        <v>21687</v>
      </c>
      <c r="C5276" s="87" t="s">
        <v>150</v>
      </c>
      <c r="D5276" s="84" t="s">
        <v>19772</v>
      </c>
      <c r="E5276" s="86">
        <v>72</v>
      </c>
      <c r="F5276" s="85" t="s">
        <v>21688</v>
      </c>
    </row>
    <row r="5277" spans="1:6" ht="127.5" x14ac:dyDescent="0.2">
      <c r="A5277" s="86" t="s">
        <v>21692</v>
      </c>
      <c r="B5277" s="85" t="s">
        <v>21690</v>
      </c>
      <c r="C5277" s="87" t="s">
        <v>150</v>
      </c>
      <c r="D5277" s="84" t="s">
        <v>19772</v>
      </c>
      <c r="E5277" s="86">
        <v>144</v>
      </c>
      <c r="F5277" s="85" t="s">
        <v>21691</v>
      </c>
    </row>
    <row r="5278" spans="1:6" ht="165.75" x14ac:dyDescent="0.2">
      <c r="A5278" s="86" t="s">
        <v>21695</v>
      </c>
      <c r="B5278" s="85" t="s">
        <v>21693</v>
      </c>
      <c r="C5278" s="87" t="s">
        <v>150</v>
      </c>
      <c r="D5278" s="84" t="s">
        <v>19772</v>
      </c>
      <c r="E5278" s="86">
        <v>144</v>
      </c>
      <c r="F5278" s="85" t="s">
        <v>21694</v>
      </c>
    </row>
    <row r="5279" spans="1:6" ht="127.5" x14ac:dyDescent="0.2">
      <c r="A5279" s="86" t="s">
        <v>21698</v>
      </c>
      <c r="B5279" s="85" t="s">
        <v>21696</v>
      </c>
      <c r="C5279" s="87" t="s">
        <v>150</v>
      </c>
      <c r="D5279" s="84" t="s">
        <v>19772</v>
      </c>
      <c r="E5279" s="86">
        <v>288</v>
      </c>
      <c r="F5279" s="85" t="s">
        <v>21697</v>
      </c>
    </row>
    <row r="5280" spans="1:6" ht="165.75" x14ac:dyDescent="0.2">
      <c r="A5280" s="86" t="s">
        <v>21701</v>
      </c>
      <c r="B5280" s="85" t="s">
        <v>21699</v>
      </c>
      <c r="C5280" s="87" t="s">
        <v>150</v>
      </c>
      <c r="D5280" s="84" t="s">
        <v>19772</v>
      </c>
      <c r="E5280" s="86">
        <v>216</v>
      </c>
      <c r="F5280" s="85" t="s">
        <v>21700</v>
      </c>
    </row>
    <row r="5281" spans="1:6" ht="127.5" x14ac:dyDescent="0.2">
      <c r="A5281" s="86" t="s">
        <v>21704</v>
      </c>
      <c r="B5281" s="85" t="s">
        <v>21702</v>
      </c>
      <c r="C5281" s="87" t="s">
        <v>150</v>
      </c>
      <c r="D5281" s="84" t="s">
        <v>19772</v>
      </c>
      <c r="E5281" s="86">
        <v>432</v>
      </c>
      <c r="F5281" s="85" t="s">
        <v>21703</v>
      </c>
    </row>
    <row r="5282" spans="1:6" ht="114.75" x14ac:dyDescent="0.2">
      <c r="A5282" s="86" t="s">
        <v>21707</v>
      </c>
      <c r="B5282" s="85" t="s">
        <v>21705</v>
      </c>
      <c r="C5282" s="87" t="s">
        <v>150</v>
      </c>
      <c r="D5282" s="84" t="s">
        <v>19772</v>
      </c>
      <c r="E5282" s="86">
        <v>60</v>
      </c>
      <c r="F5282" s="85" t="s">
        <v>21706</v>
      </c>
    </row>
    <row r="5283" spans="1:6" ht="63.75" x14ac:dyDescent="0.2">
      <c r="A5283" s="86" t="s">
        <v>21710</v>
      </c>
      <c r="B5283" s="85" t="s">
        <v>21708</v>
      </c>
      <c r="C5283" s="87" t="s">
        <v>150</v>
      </c>
      <c r="D5283" s="84" t="s">
        <v>19772</v>
      </c>
      <c r="E5283" s="86">
        <v>120</v>
      </c>
      <c r="F5283" s="85" t="s">
        <v>21709</v>
      </c>
    </row>
    <row r="5284" spans="1:6" ht="114.75" x14ac:dyDescent="0.2">
      <c r="A5284" s="86" t="s">
        <v>21713</v>
      </c>
      <c r="B5284" s="85" t="s">
        <v>21711</v>
      </c>
      <c r="C5284" s="87" t="s">
        <v>150</v>
      </c>
      <c r="D5284" s="84" t="s">
        <v>19772</v>
      </c>
      <c r="E5284" s="86">
        <v>120</v>
      </c>
      <c r="F5284" s="85" t="s">
        <v>21712</v>
      </c>
    </row>
    <row r="5285" spans="1:6" ht="63.75" x14ac:dyDescent="0.2">
      <c r="A5285" s="86" t="s">
        <v>21716</v>
      </c>
      <c r="B5285" s="85" t="s">
        <v>21714</v>
      </c>
      <c r="C5285" s="87" t="s">
        <v>150</v>
      </c>
      <c r="D5285" s="84" t="s">
        <v>19772</v>
      </c>
      <c r="E5285" s="86">
        <v>240</v>
      </c>
      <c r="F5285" s="85" t="s">
        <v>21715</v>
      </c>
    </row>
    <row r="5286" spans="1:6" ht="114.75" x14ac:dyDescent="0.2">
      <c r="A5286" s="86" t="s">
        <v>21719</v>
      </c>
      <c r="B5286" s="85" t="s">
        <v>21717</v>
      </c>
      <c r="C5286" s="87" t="s">
        <v>150</v>
      </c>
      <c r="D5286" s="84" t="s">
        <v>19772</v>
      </c>
      <c r="E5286" s="86">
        <v>180</v>
      </c>
      <c r="F5286" s="85" t="s">
        <v>21718</v>
      </c>
    </row>
    <row r="5287" spans="1:6" ht="63.75" x14ac:dyDescent="0.2">
      <c r="A5287" s="86" t="s">
        <v>21722</v>
      </c>
      <c r="B5287" s="85" t="s">
        <v>21720</v>
      </c>
      <c r="C5287" s="87" t="s">
        <v>150</v>
      </c>
      <c r="D5287" s="84" t="s">
        <v>19772</v>
      </c>
      <c r="E5287" s="86">
        <v>360</v>
      </c>
      <c r="F5287" s="85" t="s">
        <v>21721</v>
      </c>
    </row>
    <row r="5288" spans="1:6" ht="102" x14ac:dyDescent="0.2">
      <c r="A5288" s="86" t="s">
        <v>21725</v>
      </c>
      <c r="B5288" s="85" t="s">
        <v>21723</v>
      </c>
      <c r="C5288" s="87" t="s">
        <v>151</v>
      </c>
      <c r="D5288" s="84" t="s">
        <v>19772</v>
      </c>
      <c r="E5288" s="86">
        <v>2.5</v>
      </c>
      <c r="F5288" s="85" t="s">
        <v>21724</v>
      </c>
    </row>
    <row r="5289" spans="1:6" ht="102" x14ac:dyDescent="0.2">
      <c r="A5289" s="86" t="s">
        <v>21728</v>
      </c>
      <c r="B5289" s="85" t="s">
        <v>21726</v>
      </c>
      <c r="C5289" s="87" t="s">
        <v>149</v>
      </c>
      <c r="D5289" s="84" t="s">
        <v>19772</v>
      </c>
      <c r="E5289" s="86">
        <v>12.5</v>
      </c>
      <c r="F5289" s="85" t="s">
        <v>21727</v>
      </c>
    </row>
    <row r="5290" spans="1:6" ht="51" x14ac:dyDescent="0.2">
      <c r="A5290" s="86" t="s">
        <v>21731</v>
      </c>
      <c r="B5290" s="85" t="s">
        <v>21729</v>
      </c>
      <c r="C5290" s="87" t="s">
        <v>149</v>
      </c>
      <c r="D5290" s="84" t="s">
        <v>19772</v>
      </c>
      <c r="E5290" s="86">
        <v>25</v>
      </c>
      <c r="F5290" s="85" t="s">
        <v>21730</v>
      </c>
    </row>
    <row r="5291" spans="1:6" ht="63.75" x14ac:dyDescent="0.2">
      <c r="A5291" s="86" t="s">
        <v>21734</v>
      </c>
      <c r="B5291" s="85" t="s">
        <v>21732</v>
      </c>
      <c r="C5291" s="87" t="s">
        <v>151</v>
      </c>
      <c r="D5291" s="84" t="s">
        <v>19772</v>
      </c>
      <c r="E5291" s="86">
        <v>5</v>
      </c>
      <c r="F5291" s="85" t="s">
        <v>21733</v>
      </c>
    </row>
    <row r="5292" spans="1:6" ht="51" x14ac:dyDescent="0.2">
      <c r="A5292" s="86" t="s">
        <v>21737</v>
      </c>
      <c r="B5292" s="85" t="s">
        <v>21735</v>
      </c>
      <c r="C5292" s="87" t="s">
        <v>151</v>
      </c>
      <c r="D5292" s="84" t="s">
        <v>19772</v>
      </c>
      <c r="E5292" s="86">
        <v>5000</v>
      </c>
      <c r="F5292" s="85" t="s">
        <v>21736</v>
      </c>
    </row>
    <row r="5293" spans="1:6" ht="25.5" x14ac:dyDescent="0.2">
      <c r="A5293" s="86" t="s">
        <v>21740</v>
      </c>
      <c r="B5293" s="85" t="s">
        <v>21738</v>
      </c>
      <c r="C5293" s="87" t="s">
        <v>151</v>
      </c>
      <c r="D5293" s="84" t="s">
        <v>19772</v>
      </c>
      <c r="E5293" s="86">
        <v>5000</v>
      </c>
      <c r="F5293" s="85" t="s">
        <v>21739</v>
      </c>
    </row>
    <row r="5294" spans="1:6" ht="51" x14ac:dyDescent="0.2">
      <c r="A5294" s="86" t="s">
        <v>21743</v>
      </c>
      <c r="B5294" s="85" t="s">
        <v>21741</v>
      </c>
      <c r="C5294" s="87" t="s">
        <v>151</v>
      </c>
      <c r="D5294" s="84" t="s">
        <v>19772</v>
      </c>
      <c r="E5294" s="86">
        <v>750</v>
      </c>
      <c r="F5294" s="85" t="s">
        <v>21742</v>
      </c>
    </row>
    <row r="5295" spans="1:6" ht="25.5" x14ac:dyDescent="0.2">
      <c r="A5295" s="86" t="s">
        <v>21746</v>
      </c>
      <c r="B5295" s="85" t="s">
        <v>21744</v>
      </c>
      <c r="C5295" s="87" t="s">
        <v>151</v>
      </c>
      <c r="D5295" s="84" t="s">
        <v>19772</v>
      </c>
      <c r="E5295" s="86">
        <v>750</v>
      </c>
      <c r="F5295" s="85" t="s">
        <v>21745</v>
      </c>
    </row>
    <row r="5296" spans="1:6" ht="51" x14ac:dyDescent="0.2">
      <c r="A5296" s="86" t="s">
        <v>21749</v>
      </c>
      <c r="B5296" s="85" t="s">
        <v>21747</v>
      </c>
      <c r="C5296" s="87" t="s">
        <v>151</v>
      </c>
      <c r="D5296" s="84" t="s">
        <v>19772</v>
      </c>
      <c r="E5296" s="86">
        <v>1000</v>
      </c>
      <c r="F5296" s="85" t="s">
        <v>21748</v>
      </c>
    </row>
    <row r="5297" spans="1:6" ht="25.5" x14ac:dyDescent="0.2">
      <c r="A5297" s="86" t="s">
        <v>21752</v>
      </c>
      <c r="B5297" s="85" t="s">
        <v>21750</v>
      </c>
      <c r="C5297" s="87" t="s">
        <v>151</v>
      </c>
      <c r="D5297" s="84" t="s">
        <v>19772</v>
      </c>
      <c r="E5297" s="86">
        <v>1000</v>
      </c>
      <c r="F5297" s="85" t="s">
        <v>21751</v>
      </c>
    </row>
    <row r="5298" spans="1:6" ht="127.5" x14ac:dyDescent="0.2">
      <c r="A5298" s="86" t="s">
        <v>21755</v>
      </c>
      <c r="B5298" s="85" t="s">
        <v>21753</v>
      </c>
      <c r="C5298" s="87" t="s">
        <v>151</v>
      </c>
      <c r="D5298" s="84" t="s">
        <v>19772</v>
      </c>
      <c r="E5298" s="86">
        <v>500</v>
      </c>
      <c r="F5298" s="85" t="s">
        <v>21754</v>
      </c>
    </row>
    <row r="5299" spans="1:6" ht="76.5" x14ac:dyDescent="0.2">
      <c r="A5299" s="86" t="s">
        <v>21758</v>
      </c>
      <c r="B5299" s="85" t="s">
        <v>21756</v>
      </c>
      <c r="C5299" s="87" t="s">
        <v>151</v>
      </c>
      <c r="D5299" s="84" t="s">
        <v>21164</v>
      </c>
      <c r="E5299" s="86">
        <v>500</v>
      </c>
      <c r="F5299" s="85" t="s">
        <v>21757</v>
      </c>
    </row>
    <row r="5300" spans="1:6" ht="114.75" x14ac:dyDescent="0.2">
      <c r="A5300" s="86" t="s">
        <v>21761</v>
      </c>
      <c r="B5300" s="85" t="s">
        <v>21759</v>
      </c>
      <c r="C5300" s="87" t="s">
        <v>151</v>
      </c>
      <c r="D5300" s="84" t="s">
        <v>19772</v>
      </c>
      <c r="E5300" s="86">
        <v>500</v>
      </c>
      <c r="F5300" s="85" t="s">
        <v>21760</v>
      </c>
    </row>
    <row r="5301" spans="1:6" ht="76.5" x14ac:dyDescent="0.2">
      <c r="A5301" s="86" t="s">
        <v>21764</v>
      </c>
      <c r="B5301" s="85" t="s">
        <v>21762</v>
      </c>
      <c r="C5301" s="87" t="s">
        <v>151</v>
      </c>
      <c r="D5301" s="84" t="s">
        <v>19772</v>
      </c>
      <c r="E5301" s="86">
        <v>500</v>
      </c>
      <c r="F5301" s="85" t="s">
        <v>21763</v>
      </c>
    </row>
    <row r="5302" spans="1:6" ht="114.75" x14ac:dyDescent="0.2">
      <c r="A5302" s="86" t="s">
        <v>21767</v>
      </c>
      <c r="B5302" s="85" t="s">
        <v>21765</v>
      </c>
      <c r="C5302" s="87" t="s">
        <v>151</v>
      </c>
      <c r="D5302" s="84" t="s">
        <v>19772</v>
      </c>
      <c r="E5302" s="86">
        <v>500</v>
      </c>
      <c r="F5302" s="85" t="s">
        <v>21766</v>
      </c>
    </row>
    <row r="5303" spans="1:6" ht="76.5" x14ac:dyDescent="0.2">
      <c r="A5303" s="86" t="s">
        <v>21770</v>
      </c>
      <c r="B5303" s="85" t="s">
        <v>21768</v>
      </c>
      <c r="C5303" s="87" t="s">
        <v>151</v>
      </c>
      <c r="D5303" s="84" t="s">
        <v>19772</v>
      </c>
      <c r="E5303" s="86">
        <v>500</v>
      </c>
      <c r="F5303" s="85" t="s">
        <v>21769</v>
      </c>
    </row>
    <row r="5304" spans="1:6" ht="127.5" x14ac:dyDescent="0.2">
      <c r="A5304" s="86" t="s">
        <v>21773</v>
      </c>
      <c r="B5304" s="85" t="s">
        <v>21771</v>
      </c>
      <c r="C5304" s="87" t="s">
        <v>151</v>
      </c>
      <c r="D5304" s="84" t="s">
        <v>19772</v>
      </c>
      <c r="E5304" s="86">
        <v>4500</v>
      </c>
      <c r="F5304" s="85" t="s">
        <v>21772</v>
      </c>
    </row>
    <row r="5305" spans="1:6" ht="76.5" x14ac:dyDescent="0.2">
      <c r="A5305" s="86" t="s">
        <v>21776</v>
      </c>
      <c r="B5305" s="85" t="s">
        <v>21774</v>
      </c>
      <c r="C5305" s="87" t="s">
        <v>151</v>
      </c>
      <c r="D5305" s="84" t="s">
        <v>21164</v>
      </c>
      <c r="E5305" s="86">
        <v>4500</v>
      </c>
      <c r="F5305" s="85" t="s">
        <v>21775</v>
      </c>
    </row>
    <row r="5306" spans="1:6" ht="140.25" x14ac:dyDescent="0.2">
      <c r="A5306" s="86" t="s">
        <v>21779</v>
      </c>
      <c r="B5306" s="85" t="s">
        <v>21777</v>
      </c>
      <c r="C5306" s="87" t="s">
        <v>151</v>
      </c>
      <c r="D5306" s="84" t="s">
        <v>19772</v>
      </c>
      <c r="E5306" s="86">
        <v>5500</v>
      </c>
      <c r="F5306" s="85" t="s">
        <v>21778</v>
      </c>
    </row>
    <row r="5307" spans="1:6" ht="89.25" x14ac:dyDescent="0.2">
      <c r="A5307" s="86" t="s">
        <v>21782</v>
      </c>
      <c r="B5307" s="85" t="s">
        <v>21780</v>
      </c>
      <c r="C5307" s="87" t="s">
        <v>151</v>
      </c>
      <c r="D5307" s="84" t="s">
        <v>19772</v>
      </c>
      <c r="E5307" s="86">
        <v>5500</v>
      </c>
      <c r="F5307" s="85" t="s">
        <v>21781</v>
      </c>
    </row>
    <row r="5308" spans="1:6" ht="140.25" x14ac:dyDescent="0.2">
      <c r="A5308" s="86" t="s">
        <v>21785</v>
      </c>
      <c r="B5308" s="85" t="s">
        <v>21783</v>
      </c>
      <c r="C5308" s="87" t="s">
        <v>151</v>
      </c>
      <c r="D5308" s="84" t="s">
        <v>19772</v>
      </c>
      <c r="E5308" s="86">
        <v>1000</v>
      </c>
      <c r="F5308" s="85" t="s">
        <v>21784</v>
      </c>
    </row>
    <row r="5309" spans="1:6" ht="89.25" x14ac:dyDescent="0.2">
      <c r="A5309" s="86" t="s">
        <v>21788</v>
      </c>
      <c r="B5309" s="85" t="s">
        <v>21786</v>
      </c>
      <c r="C5309" s="87" t="s">
        <v>151</v>
      </c>
      <c r="D5309" s="84" t="s">
        <v>21164</v>
      </c>
      <c r="E5309" s="86">
        <v>1000</v>
      </c>
      <c r="F5309" s="85" t="s">
        <v>21787</v>
      </c>
    </row>
    <row r="5310" spans="1:6" ht="51" x14ac:dyDescent="0.2">
      <c r="A5310" s="86" t="s">
        <v>21791</v>
      </c>
      <c r="B5310" s="85" t="s">
        <v>21789</v>
      </c>
      <c r="C5310" s="87" t="s">
        <v>151</v>
      </c>
      <c r="D5310" s="84" t="s">
        <v>19772</v>
      </c>
      <c r="E5310" s="86">
        <v>1000</v>
      </c>
      <c r="F5310" s="85" t="s">
        <v>21790</v>
      </c>
    </row>
    <row r="5311" spans="1:6" ht="25.5" x14ac:dyDescent="0.2">
      <c r="A5311" s="86" t="s">
        <v>21794</v>
      </c>
      <c r="B5311" s="85" t="s">
        <v>21792</v>
      </c>
      <c r="C5311" s="87" t="s">
        <v>151</v>
      </c>
      <c r="D5311" s="84" t="s">
        <v>19772</v>
      </c>
      <c r="E5311" s="86">
        <v>1000</v>
      </c>
      <c r="F5311" s="85" t="s">
        <v>21793</v>
      </c>
    </row>
    <row r="5312" spans="1:6" ht="63.75" x14ac:dyDescent="0.2">
      <c r="A5312" s="86" t="s">
        <v>21797</v>
      </c>
      <c r="B5312" s="85" t="s">
        <v>21795</v>
      </c>
      <c r="C5312" s="87" t="s">
        <v>151</v>
      </c>
      <c r="D5312" s="84" t="s">
        <v>19772</v>
      </c>
      <c r="E5312" s="86">
        <v>1000</v>
      </c>
      <c r="F5312" s="85" t="s">
        <v>21796</v>
      </c>
    </row>
    <row r="5313" spans="1:6" ht="25.5" x14ac:dyDescent="0.2">
      <c r="A5313" s="86" t="s">
        <v>21800</v>
      </c>
      <c r="B5313" s="85" t="s">
        <v>21798</v>
      </c>
      <c r="C5313" s="87" t="s">
        <v>151</v>
      </c>
      <c r="D5313" s="84" t="s">
        <v>19772</v>
      </c>
      <c r="E5313" s="86">
        <v>1000</v>
      </c>
      <c r="F5313" s="85" t="s">
        <v>21799</v>
      </c>
    </row>
    <row r="5314" spans="1:6" ht="51" x14ac:dyDescent="0.2">
      <c r="A5314" s="86" t="s">
        <v>21803</v>
      </c>
      <c r="B5314" s="85" t="s">
        <v>21801</v>
      </c>
      <c r="C5314" s="87" t="s">
        <v>151</v>
      </c>
      <c r="D5314" s="84" t="s">
        <v>21164</v>
      </c>
      <c r="E5314" s="86">
        <v>1000</v>
      </c>
      <c r="F5314" s="85" t="s">
        <v>21802</v>
      </c>
    </row>
    <row r="5315" spans="1:6" ht="51" x14ac:dyDescent="0.2">
      <c r="A5315" s="86" t="s">
        <v>21805</v>
      </c>
      <c r="B5315" s="85" t="s">
        <v>21804</v>
      </c>
      <c r="C5315" s="87" t="s">
        <v>151</v>
      </c>
      <c r="D5315" s="84" t="s">
        <v>21164</v>
      </c>
      <c r="E5315" s="86">
        <v>1000</v>
      </c>
      <c r="F5315" s="85" t="s">
        <v>21802</v>
      </c>
    </row>
    <row r="5316" spans="1:6" ht="76.5" x14ac:dyDescent="0.2">
      <c r="A5316" s="86" t="s">
        <v>21808</v>
      </c>
      <c r="B5316" s="85" t="s">
        <v>21806</v>
      </c>
      <c r="C5316" s="87" t="s">
        <v>151</v>
      </c>
      <c r="D5316" s="84" t="s">
        <v>21164</v>
      </c>
      <c r="E5316" s="86">
        <v>1000</v>
      </c>
      <c r="F5316" s="85" t="s">
        <v>21807</v>
      </c>
    </row>
    <row r="5317" spans="1:6" ht="51" x14ac:dyDescent="0.2">
      <c r="A5317" s="86" t="s">
        <v>21811</v>
      </c>
      <c r="B5317" s="85" t="s">
        <v>21809</v>
      </c>
      <c r="C5317" s="87" t="s">
        <v>151</v>
      </c>
      <c r="D5317" s="84" t="s">
        <v>21164</v>
      </c>
      <c r="E5317" s="86">
        <v>1000</v>
      </c>
      <c r="F5317" s="85" t="s">
        <v>21810</v>
      </c>
    </row>
    <row r="5318" spans="1:6" ht="76.5" x14ac:dyDescent="0.2">
      <c r="A5318" s="86" t="s">
        <v>21814</v>
      </c>
      <c r="B5318" s="85" t="s">
        <v>21812</v>
      </c>
      <c r="C5318" s="87" t="s">
        <v>151</v>
      </c>
      <c r="D5318" s="84" t="s">
        <v>21164</v>
      </c>
      <c r="E5318" s="86">
        <v>1000</v>
      </c>
      <c r="F5318" s="85" t="s">
        <v>21813</v>
      </c>
    </row>
    <row r="5319" spans="1:6" ht="38.25" x14ac:dyDescent="0.2">
      <c r="A5319" s="86" t="s">
        <v>21817</v>
      </c>
      <c r="B5319" s="85" t="s">
        <v>21815</v>
      </c>
      <c r="C5319" s="87" t="s">
        <v>151</v>
      </c>
      <c r="D5319" s="84" t="s">
        <v>21164</v>
      </c>
      <c r="E5319" s="86">
        <v>1000</v>
      </c>
      <c r="F5319" s="85" t="s">
        <v>21816</v>
      </c>
    </row>
    <row r="5320" spans="1:6" ht="63.75" x14ac:dyDescent="0.2">
      <c r="A5320" s="86" t="s">
        <v>21820</v>
      </c>
      <c r="B5320" s="85" t="s">
        <v>21818</v>
      </c>
      <c r="C5320" s="87" t="s">
        <v>151</v>
      </c>
      <c r="D5320" s="84" t="s">
        <v>19772</v>
      </c>
      <c r="E5320" s="86">
        <v>30000</v>
      </c>
      <c r="F5320" s="85" t="s">
        <v>21819</v>
      </c>
    </row>
    <row r="5321" spans="1:6" ht="25.5" x14ac:dyDescent="0.2">
      <c r="A5321" s="86" t="s">
        <v>21823</v>
      </c>
      <c r="B5321" s="85" t="s">
        <v>21821</v>
      </c>
      <c r="C5321" s="87" t="s">
        <v>151</v>
      </c>
      <c r="D5321" s="84" t="s">
        <v>19772</v>
      </c>
      <c r="E5321" s="86">
        <v>30000</v>
      </c>
      <c r="F5321" s="85" t="s">
        <v>21822</v>
      </c>
    </row>
    <row r="5322" spans="1:6" ht="63.75" x14ac:dyDescent="0.2">
      <c r="A5322" s="86" t="s">
        <v>21826</v>
      </c>
      <c r="B5322" s="85" t="s">
        <v>21824</v>
      </c>
      <c r="C5322" s="87" t="s">
        <v>151</v>
      </c>
      <c r="D5322" s="84" t="s">
        <v>19772</v>
      </c>
      <c r="E5322" s="86">
        <v>3500</v>
      </c>
      <c r="F5322" s="85" t="s">
        <v>21825</v>
      </c>
    </row>
    <row r="5323" spans="1:6" ht="25.5" x14ac:dyDescent="0.2">
      <c r="A5323" s="86" t="s">
        <v>21829</v>
      </c>
      <c r="B5323" s="85" t="s">
        <v>21827</v>
      </c>
      <c r="C5323" s="87" t="s">
        <v>151</v>
      </c>
      <c r="D5323" s="84" t="s">
        <v>19772</v>
      </c>
      <c r="E5323" s="86">
        <v>3500</v>
      </c>
      <c r="F5323" s="85" t="s">
        <v>21828</v>
      </c>
    </row>
    <row r="5324" spans="1:6" ht="63.75" x14ac:dyDescent="0.2">
      <c r="A5324" s="86" t="s">
        <v>21832</v>
      </c>
      <c r="B5324" s="85" t="s">
        <v>21830</v>
      </c>
      <c r="C5324" s="87" t="s">
        <v>151</v>
      </c>
      <c r="D5324" s="84" t="s">
        <v>19772</v>
      </c>
      <c r="E5324" s="86">
        <v>45000</v>
      </c>
      <c r="F5324" s="85" t="s">
        <v>21831</v>
      </c>
    </row>
    <row r="5325" spans="1:6" ht="38.25" x14ac:dyDescent="0.2">
      <c r="A5325" s="86" t="s">
        <v>21835</v>
      </c>
      <c r="B5325" s="85" t="s">
        <v>21833</v>
      </c>
      <c r="C5325" s="87" t="s">
        <v>151</v>
      </c>
      <c r="D5325" s="84" t="s">
        <v>19772</v>
      </c>
      <c r="E5325" s="86">
        <v>45000</v>
      </c>
      <c r="F5325" s="85" t="s">
        <v>21834</v>
      </c>
    </row>
    <row r="5326" spans="1:6" ht="63.75" x14ac:dyDescent="0.2">
      <c r="A5326" s="86" t="s">
        <v>21838</v>
      </c>
      <c r="B5326" s="85" t="s">
        <v>21836</v>
      </c>
      <c r="C5326" s="87" t="s">
        <v>151</v>
      </c>
      <c r="D5326" s="84" t="s">
        <v>19772</v>
      </c>
      <c r="E5326" s="86">
        <v>40000</v>
      </c>
      <c r="F5326" s="85" t="s">
        <v>21837</v>
      </c>
    </row>
    <row r="5327" spans="1:6" ht="25.5" x14ac:dyDescent="0.2">
      <c r="A5327" s="86" t="s">
        <v>21841</v>
      </c>
      <c r="B5327" s="85" t="s">
        <v>21839</v>
      </c>
      <c r="C5327" s="87" t="s">
        <v>151</v>
      </c>
      <c r="D5327" s="84" t="s">
        <v>19772</v>
      </c>
      <c r="E5327" s="86">
        <v>40000</v>
      </c>
      <c r="F5327" s="85" t="s">
        <v>21840</v>
      </c>
    </row>
    <row r="5328" spans="1:6" ht="63.75" x14ac:dyDescent="0.2">
      <c r="A5328" s="86" t="s">
        <v>21844</v>
      </c>
      <c r="B5328" s="85" t="s">
        <v>21842</v>
      </c>
      <c r="C5328" s="87" t="s">
        <v>151</v>
      </c>
      <c r="D5328" s="84" t="s">
        <v>19772</v>
      </c>
      <c r="E5328" s="86">
        <v>3500</v>
      </c>
      <c r="F5328" s="85" t="s">
        <v>21843</v>
      </c>
    </row>
    <row r="5329" spans="1:6" ht="25.5" x14ac:dyDescent="0.2">
      <c r="A5329" s="86" t="s">
        <v>21847</v>
      </c>
      <c r="B5329" s="85" t="s">
        <v>21845</v>
      </c>
      <c r="C5329" s="87" t="s">
        <v>151</v>
      </c>
      <c r="D5329" s="84" t="s">
        <v>19772</v>
      </c>
      <c r="E5329" s="86">
        <v>3500</v>
      </c>
      <c r="F5329" s="85" t="s">
        <v>21846</v>
      </c>
    </row>
    <row r="5330" spans="1:6" ht="51" x14ac:dyDescent="0.2">
      <c r="A5330" s="86" t="s">
        <v>21850</v>
      </c>
      <c r="B5330" s="85" t="s">
        <v>21848</v>
      </c>
      <c r="C5330" s="87" t="s">
        <v>151</v>
      </c>
      <c r="D5330" s="84" t="s">
        <v>19772</v>
      </c>
      <c r="E5330" s="86">
        <v>5000</v>
      </c>
      <c r="F5330" s="85" t="s">
        <v>21849</v>
      </c>
    </row>
    <row r="5331" spans="1:6" ht="25.5" x14ac:dyDescent="0.2">
      <c r="A5331" s="86" t="s">
        <v>21853</v>
      </c>
      <c r="B5331" s="85" t="s">
        <v>21851</v>
      </c>
      <c r="C5331" s="87" t="s">
        <v>151</v>
      </c>
      <c r="D5331" s="84" t="s">
        <v>19772</v>
      </c>
      <c r="E5331" s="86">
        <v>5000</v>
      </c>
      <c r="F5331" s="85" t="s">
        <v>21852</v>
      </c>
    </row>
    <row r="5332" spans="1:6" ht="63.75" x14ac:dyDescent="0.2">
      <c r="A5332" s="86" t="s">
        <v>21856</v>
      </c>
      <c r="B5332" s="85" t="s">
        <v>21854</v>
      </c>
      <c r="C5332" s="87" t="s">
        <v>151</v>
      </c>
      <c r="D5332" s="84" t="s">
        <v>19772</v>
      </c>
      <c r="E5332" s="86">
        <v>500</v>
      </c>
      <c r="F5332" s="85" t="s">
        <v>21855</v>
      </c>
    </row>
    <row r="5333" spans="1:6" ht="25.5" x14ac:dyDescent="0.2">
      <c r="A5333" s="86" t="s">
        <v>21859</v>
      </c>
      <c r="B5333" s="85" t="s">
        <v>21857</v>
      </c>
      <c r="C5333" s="87" t="s">
        <v>151</v>
      </c>
      <c r="D5333" s="84" t="s">
        <v>19772</v>
      </c>
      <c r="E5333" s="86">
        <v>500</v>
      </c>
      <c r="F5333" s="85" t="s">
        <v>21858</v>
      </c>
    </row>
    <row r="5334" spans="1:6" ht="51" x14ac:dyDescent="0.2">
      <c r="A5334" s="86" t="s">
        <v>21862</v>
      </c>
      <c r="B5334" s="85" t="s">
        <v>21860</v>
      </c>
      <c r="C5334" s="87" t="s">
        <v>151</v>
      </c>
      <c r="D5334" s="84" t="s">
        <v>19772</v>
      </c>
      <c r="E5334" s="86">
        <v>500</v>
      </c>
      <c r="F5334" s="85" t="s">
        <v>21861</v>
      </c>
    </row>
    <row r="5335" spans="1:6" ht="25.5" x14ac:dyDescent="0.2">
      <c r="A5335" s="86" t="s">
        <v>21865</v>
      </c>
      <c r="B5335" s="85" t="s">
        <v>21863</v>
      </c>
      <c r="C5335" s="87" t="s">
        <v>151</v>
      </c>
      <c r="D5335" s="84" t="s">
        <v>19772</v>
      </c>
      <c r="E5335" s="86">
        <v>500</v>
      </c>
      <c r="F5335" s="85" t="s">
        <v>21864</v>
      </c>
    </row>
    <row r="5336" spans="1:6" ht="127.5" x14ac:dyDescent="0.2">
      <c r="A5336" s="86" t="s">
        <v>21868</v>
      </c>
      <c r="B5336" s="85" t="s">
        <v>21866</v>
      </c>
      <c r="C5336" s="87" t="s">
        <v>151</v>
      </c>
      <c r="D5336" s="84" t="s">
        <v>19772</v>
      </c>
      <c r="E5336" s="86">
        <v>500</v>
      </c>
      <c r="F5336" s="85" t="s">
        <v>21867</v>
      </c>
    </row>
    <row r="5337" spans="1:6" ht="76.5" x14ac:dyDescent="0.2">
      <c r="A5337" s="86" t="s">
        <v>21871</v>
      </c>
      <c r="B5337" s="85" t="s">
        <v>21869</v>
      </c>
      <c r="C5337" s="87" t="s">
        <v>151</v>
      </c>
      <c r="D5337" s="84" t="s">
        <v>21164</v>
      </c>
      <c r="E5337" s="86">
        <v>500</v>
      </c>
      <c r="F5337" s="85" t="s">
        <v>21870</v>
      </c>
    </row>
    <row r="5338" spans="1:6" ht="76.5" x14ac:dyDescent="0.2">
      <c r="A5338" s="86" t="s">
        <v>21874</v>
      </c>
      <c r="B5338" s="85" t="s">
        <v>21872</v>
      </c>
      <c r="C5338" s="87" t="s">
        <v>151</v>
      </c>
      <c r="D5338" s="84" t="s">
        <v>19772</v>
      </c>
      <c r="E5338" s="86">
        <v>10000</v>
      </c>
      <c r="F5338" s="85" t="s">
        <v>21873</v>
      </c>
    </row>
    <row r="5339" spans="1:6" ht="38.25" x14ac:dyDescent="0.2">
      <c r="A5339" s="86" t="s">
        <v>21877</v>
      </c>
      <c r="B5339" s="85" t="s">
        <v>21875</v>
      </c>
      <c r="C5339" s="87" t="s">
        <v>151</v>
      </c>
      <c r="D5339" s="84" t="s">
        <v>21164</v>
      </c>
      <c r="E5339" s="86">
        <v>10000</v>
      </c>
      <c r="F5339" s="85" t="s">
        <v>21876</v>
      </c>
    </row>
    <row r="5340" spans="1:6" ht="76.5" x14ac:dyDescent="0.2">
      <c r="A5340" s="86" t="s">
        <v>21880</v>
      </c>
      <c r="B5340" s="85" t="s">
        <v>21878</v>
      </c>
      <c r="C5340" s="87" t="s">
        <v>151</v>
      </c>
      <c r="D5340" s="84" t="s">
        <v>19772</v>
      </c>
      <c r="E5340" s="86">
        <v>10000</v>
      </c>
      <c r="F5340" s="85" t="s">
        <v>21879</v>
      </c>
    </row>
    <row r="5341" spans="1:6" ht="25.5" x14ac:dyDescent="0.2">
      <c r="A5341" s="86" t="s">
        <v>21883</v>
      </c>
      <c r="B5341" s="85" t="s">
        <v>21881</v>
      </c>
      <c r="C5341" s="87" t="s">
        <v>151</v>
      </c>
      <c r="D5341" s="84" t="s">
        <v>21164</v>
      </c>
      <c r="E5341" s="86">
        <v>10000</v>
      </c>
      <c r="F5341" s="85" t="s">
        <v>21882</v>
      </c>
    </row>
    <row r="5342" spans="1:6" ht="114.75" x14ac:dyDescent="0.2">
      <c r="A5342" s="86" t="s">
        <v>21886</v>
      </c>
      <c r="B5342" s="85" t="s">
        <v>21884</v>
      </c>
      <c r="C5342" s="87" t="s">
        <v>151</v>
      </c>
      <c r="D5342" s="84" t="s">
        <v>19772</v>
      </c>
      <c r="E5342" s="86">
        <v>1200</v>
      </c>
      <c r="F5342" s="85" t="s">
        <v>21885</v>
      </c>
    </row>
    <row r="5343" spans="1:6" ht="76.5" x14ac:dyDescent="0.2">
      <c r="A5343" s="86" t="s">
        <v>21889</v>
      </c>
      <c r="B5343" s="85" t="s">
        <v>21887</v>
      </c>
      <c r="C5343" s="87" t="s">
        <v>151</v>
      </c>
      <c r="D5343" s="84" t="s">
        <v>19772</v>
      </c>
      <c r="E5343" s="86">
        <v>1200</v>
      </c>
      <c r="F5343" s="85" t="s">
        <v>21888</v>
      </c>
    </row>
    <row r="5344" spans="1:6" ht="127.5" x14ac:dyDescent="0.2">
      <c r="A5344" s="86" t="s">
        <v>21892</v>
      </c>
      <c r="B5344" s="85" t="s">
        <v>21890</v>
      </c>
      <c r="C5344" s="87" t="s">
        <v>151</v>
      </c>
      <c r="D5344" s="84" t="s">
        <v>19772</v>
      </c>
      <c r="E5344" s="86">
        <v>500</v>
      </c>
      <c r="F5344" s="85" t="s">
        <v>21891</v>
      </c>
    </row>
    <row r="5345" spans="1:6" ht="76.5" x14ac:dyDescent="0.2">
      <c r="A5345" s="86" t="s">
        <v>21895</v>
      </c>
      <c r="B5345" s="85" t="s">
        <v>21893</v>
      </c>
      <c r="C5345" s="87" t="s">
        <v>151</v>
      </c>
      <c r="D5345" s="84" t="s">
        <v>21164</v>
      </c>
      <c r="E5345" s="86">
        <v>500</v>
      </c>
      <c r="F5345" s="85" t="s">
        <v>21894</v>
      </c>
    </row>
    <row r="5346" spans="1:6" ht="127.5" x14ac:dyDescent="0.2">
      <c r="A5346" s="86" t="s">
        <v>21898</v>
      </c>
      <c r="B5346" s="85" t="s">
        <v>21896</v>
      </c>
      <c r="C5346" s="87" t="s">
        <v>151</v>
      </c>
      <c r="D5346" s="84" t="s">
        <v>19772</v>
      </c>
      <c r="E5346" s="86">
        <v>500</v>
      </c>
      <c r="F5346" s="85" t="s">
        <v>21897</v>
      </c>
    </row>
    <row r="5347" spans="1:6" ht="76.5" x14ac:dyDescent="0.2">
      <c r="A5347" s="86" t="s">
        <v>21901</v>
      </c>
      <c r="B5347" s="85" t="s">
        <v>21899</v>
      </c>
      <c r="C5347" s="87" t="s">
        <v>151</v>
      </c>
      <c r="D5347" s="84" t="s">
        <v>21164</v>
      </c>
      <c r="E5347" s="86">
        <v>500</v>
      </c>
      <c r="F5347" s="85" t="s">
        <v>21900</v>
      </c>
    </row>
    <row r="5348" spans="1:6" ht="127.5" x14ac:dyDescent="0.2">
      <c r="A5348" s="86" t="s">
        <v>21904</v>
      </c>
      <c r="B5348" s="85" t="s">
        <v>21902</v>
      </c>
      <c r="C5348" s="87" t="s">
        <v>151</v>
      </c>
      <c r="D5348" s="84" t="s">
        <v>19772</v>
      </c>
      <c r="E5348" s="86">
        <v>37500</v>
      </c>
      <c r="F5348" s="85" t="s">
        <v>21903</v>
      </c>
    </row>
    <row r="5349" spans="1:6" ht="102" x14ac:dyDescent="0.2">
      <c r="A5349" s="86" t="s">
        <v>21907</v>
      </c>
      <c r="B5349" s="85" t="s">
        <v>21905</v>
      </c>
      <c r="C5349" s="87" t="s">
        <v>151</v>
      </c>
      <c r="D5349" s="84" t="s">
        <v>19772</v>
      </c>
      <c r="E5349" s="86">
        <v>37500</v>
      </c>
      <c r="F5349" s="85" t="s">
        <v>21906</v>
      </c>
    </row>
    <row r="5350" spans="1:6" ht="153" x14ac:dyDescent="0.2">
      <c r="A5350" s="86" t="s">
        <v>21910</v>
      </c>
      <c r="B5350" s="85" t="s">
        <v>21908</v>
      </c>
      <c r="C5350" s="87" t="s">
        <v>151</v>
      </c>
      <c r="D5350" s="84" t="s">
        <v>19772</v>
      </c>
      <c r="E5350" s="86">
        <v>50000</v>
      </c>
      <c r="F5350" s="85" t="s">
        <v>21909</v>
      </c>
    </row>
    <row r="5351" spans="1:6" ht="114.75" x14ac:dyDescent="0.2">
      <c r="A5351" s="86" t="s">
        <v>21913</v>
      </c>
      <c r="B5351" s="85" t="s">
        <v>21911</v>
      </c>
      <c r="C5351" s="87" t="s">
        <v>151</v>
      </c>
      <c r="D5351" s="84" t="s">
        <v>19772</v>
      </c>
      <c r="E5351" s="86">
        <v>50000</v>
      </c>
      <c r="F5351" s="85" t="s">
        <v>21912</v>
      </c>
    </row>
    <row r="5352" spans="1:6" ht="114.75" x14ac:dyDescent="0.2">
      <c r="A5352" s="86" t="s">
        <v>21916</v>
      </c>
      <c r="B5352" s="85" t="s">
        <v>21914</v>
      </c>
      <c r="C5352" s="87" t="s">
        <v>151</v>
      </c>
      <c r="D5352" s="84" t="s">
        <v>19772</v>
      </c>
      <c r="E5352" s="86">
        <v>750</v>
      </c>
      <c r="F5352" s="85" t="s">
        <v>21915</v>
      </c>
    </row>
    <row r="5353" spans="1:6" ht="76.5" x14ac:dyDescent="0.2">
      <c r="A5353" s="86" t="s">
        <v>21919</v>
      </c>
      <c r="B5353" s="85" t="s">
        <v>21917</v>
      </c>
      <c r="C5353" s="87" t="s">
        <v>151</v>
      </c>
      <c r="D5353" s="84" t="s">
        <v>19772</v>
      </c>
      <c r="E5353" s="86">
        <v>750</v>
      </c>
      <c r="F5353" s="85" t="s">
        <v>21918</v>
      </c>
    </row>
    <row r="5354" spans="1:6" ht="127.5" x14ac:dyDescent="0.2">
      <c r="A5354" s="86" t="s">
        <v>21922</v>
      </c>
      <c r="B5354" s="85" t="s">
        <v>21920</v>
      </c>
      <c r="C5354" s="87" t="s">
        <v>151</v>
      </c>
      <c r="D5354" s="84" t="s">
        <v>19772</v>
      </c>
      <c r="E5354" s="86">
        <v>1750</v>
      </c>
      <c r="F5354" s="85" t="s">
        <v>21921</v>
      </c>
    </row>
    <row r="5355" spans="1:6" ht="102" x14ac:dyDescent="0.2">
      <c r="A5355" s="86" t="s">
        <v>21925</v>
      </c>
      <c r="B5355" s="85" t="s">
        <v>21923</v>
      </c>
      <c r="C5355" s="87" t="s">
        <v>151</v>
      </c>
      <c r="D5355" s="84" t="s">
        <v>19772</v>
      </c>
      <c r="E5355" s="86">
        <v>1750</v>
      </c>
      <c r="F5355" s="85" t="s">
        <v>21924</v>
      </c>
    </row>
    <row r="5356" spans="1:6" ht="127.5" x14ac:dyDescent="0.2">
      <c r="A5356" s="86" t="s">
        <v>21928</v>
      </c>
      <c r="B5356" s="85" t="s">
        <v>21926</v>
      </c>
      <c r="C5356" s="87" t="s">
        <v>151</v>
      </c>
      <c r="D5356" s="84" t="s">
        <v>19772</v>
      </c>
      <c r="E5356" s="86">
        <v>1500</v>
      </c>
      <c r="F5356" s="85" t="s">
        <v>21927</v>
      </c>
    </row>
    <row r="5357" spans="1:6" ht="76.5" x14ac:dyDescent="0.2">
      <c r="A5357" s="86" t="s">
        <v>21931</v>
      </c>
      <c r="B5357" s="85" t="s">
        <v>21929</v>
      </c>
      <c r="C5357" s="87" t="s">
        <v>151</v>
      </c>
      <c r="D5357" s="84" t="s">
        <v>21164</v>
      </c>
      <c r="E5357" s="86">
        <v>1500</v>
      </c>
      <c r="F5357" s="85" t="s">
        <v>21930</v>
      </c>
    </row>
    <row r="5358" spans="1:6" ht="153" x14ac:dyDescent="0.2">
      <c r="A5358" s="86" t="s">
        <v>21934</v>
      </c>
      <c r="B5358" s="85" t="s">
        <v>21932</v>
      </c>
      <c r="C5358" s="87" t="s">
        <v>151</v>
      </c>
      <c r="D5358" s="84" t="s">
        <v>19772</v>
      </c>
      <c r="E5358" s="86">
        <v>2500</v>
      </c>
      <c r="F5358" s="85" t="s">
        <v>21933</v>
      </c>
    </row>
    <row r="5359" spans="1:6" ht="102" x14ac:dyDescent="0.2">
      <c r="A5359" s="86" t="s">
        <v>21937</v>
      </c>
      <c r="B5359" s="85" t="s">
        <v>21935</v>
      </c>
      <c r="C5359" s="87" t="s">
        <v>151</v>
      </c>
      <c r="D5359" s="84" t="s">
        <v>19772</v>
      </c>
      <c r="E5359" s="86">
        <v>2500</v>
      </c>
      <c r="F5359" s="85" t="s">
        <v>21936</v>
      </c>
    </row>
    <row r="5360" spans="1:6" ht="114.75" x14ac:dyDescent="0.2">
      <c r="A5360" s="86" t="s">
        <v>21940</v>
      </c>
      <c r="B5360" s="85" t="s">
        <v>21938</v>
      </c>
      <c r="C5360" s="87" t="s">
        <v>151</v>
      </c>
      <c r="D5360" s="84" t="s">
        <v>19772</v>
      </c>
      <c r="E5360" s="86">
        <v>1200</v>
      </c>
      <c r="F5360" s="85" t="s">
        <v>21939</v>
      </c>
    </row>
    <row r="5361" spans="1:6" ht="76.5" x14ac:dyDescent="0.2">
      <c r="A5361" s="86" t="s">
        <v>21943</v>
      </c>
      <c r="B5361" s="85" t="s">
        <v>21941</v>
      </c>
      <c r="C5361" s="87" t="s">
        <v>151</v>
      </c>
      <c r="D5361" s="84" t="s">
        <v>19772</v>
      </c>
      <c r="E5361" s="86">
        <v>1200</v>
      </c>
      <c r="F5361" s="85" t="s">
        <v>21942</v>
      </c>
    </row>
    <row r="5362" spans="1:6" ht="114.75" x14ac:dyDescent="0.2">
      <c r="A5362" s="86" t="s">
        <v>21946</v>
      </c>
      <c r="B5362" s="85" t="s">
        <v>21944</v>
      </c>
      <c r="C5362" s="87" t="s">
        <v>151</v>
      </c>
      <c r="D5362" s="84" t="s">
        <v>19772</v>
      </c>
      <c r="E5362" s="86">
        <v>2500</v>
      </c>
      <c r="F5362" s="85" t="s">
        <v>21945</v>
      </c>
    </row>
    <row r="5363" spans="1:6" ht="63.75" x14ac:dyDescent="0.2">
      <c r="A5363" s="86" t="s">
        <v>21949</v>
      </c>
      <c r="B5363" s="85" t="s">
        <v>21947</v>
      </c>
      <c r="C5363" s="87" t="s">
        <v>151</v>
      </c>
      <c r="D5363" s="84" t="s">
        <v>21164</v>
      </c>
      <c r="E5363" s="86">
        <v>2500</v>
      </c>
      <c r="F5363" s="85" t="s">
        <v>21948</v>
      </c>
    </row>
    <row r="5364" spans="1:6" ht="89.25" x14ac:dyDescent="0.2">
      <c r="A5364" s="86" t="s">
        <v>21952</v>
      </c>
      <c r="B5364" s="85" t="s">
        <v>21950</v>
      </c>
      <c r="C5364" s="87" t="s">
        <v>151</v>
      </c>
      <c r="D5364" s="84" t="s">
        <v>19772</v>
      </c>
      <c r="E5364" s="86">
        <v>150</v>
      </c>
      <c r="F5364" s="85" t="s">
        <v>21951</v>
      </c>
    </row>
    <row r="5365" spans="1:6" ht="38.25" x14ac:dyDescent="0.2">
      <c r="A5365" s="86" t="s">
        <v>21955</v>
      </c>
      <c r="B5365" s="85" t="s">
        <v>21953</v>
      </c>
      <c r="C5365" s="87" t="s">
        <v>151</v>
      </c>
      <c r="D5365" s="84" t="s">
        <v>21164</v>
      </c>
      <c r="E5365" s="86">
        <v>150</v>
      </c>
      <c r="F5365" s="85" t="s">
        <v>21954</v>
      </c>
    </row>
    <row r="5366" spans="1:6" ht="76.5" x14ac:dyDescent="0.2">
      <c r="A5366" s="86" t="s">
        <v>21958</v>
      </c>
      <c r="B5366" s="85" t="s">
        <v>21956</v>
      </c>
      <c r="C5366" s="87" t="s">
        <v>151</v>
      </c>
      <c r="D5366" s="84" t="s">
        <v>19772</v>
      </c>
      <c r="E5366" s="86">
        <v>2250</v>
      </c>
      <c r="F5366" s="85" t="s">
        <v>21957</v>
      </c>
    </row>
    <row r="5367" spans="1:6" ht="63.75" x14ac:dyDescent="0.2">
      <c r="A5367" s="86" t="s">
        <v>21961</v>
      </c>
      <c r="B5367" s="85" t="s">
        <v>21959</v>
      </c>
      <c r="C5367" s="87" t="s">
        <v>151</v>
      </c>
      <c r="D5367" s="84" t="s">
        <v>19772</v>
      </c>
      <c r="E5367" s="86">
        <v>3250</v>
      </c>
      <c r="F5367" s="85" t="s">
        <v>21960</v>
      </c>
    </row>
    <row r="5368" spans="1:6" ht="63.75" x14ac:dyDescent="0.2">
      <c r="A5368" s="86" t="s">
        <v>21964</v>
      </c>
      <c r="B5368" s="85" t="s">
        <v>21962</v>
      </c>
      <c r="C5368" s="87" t="s">
        <v>151</v>
      </c>
      <c r="D5368" s="84" t="s">
        <v>19772</v>
      </c>
      <c r="E5368" s="86">
        <v>4250</v>
      </c>
      <c r="F5368" s="85" t="s">
        <v>21963</v>
      </c>
    </row>
    <row r="5369" spans="1:6" ht="51" x14ac:dyDescent="0.2">
      <c r="A5369" s="86" t="s">
        <v>21967</v>
      </c>
      <c r="B5369" s="85" t="s">
        <v>21965</v>
      </c>
      <c r="C5369" s="87" t="s">
        <v>151</v>
      </c>
      <c r="D5369" s="84" t="s">
        <v>19772</v>
      </c>
      <c r="E5369" s="86">
        <v>3250</v>
      </c>
      <c r="F5369" s="85" t="s">
        <v>21966</v>
      </c>
    </row>
    <row r="5370" spans="1:6" ht="51" x14ac:dyDescent="0.2">
      <c r="A5370" s="86" t="s">
        <v>21970</v>
      </c>
      <c r="B5370" s="85" t="s">
        <v>21968</v>
      </c>
      <c r="C5370" s="87" t="s">
        <v>151</v>
      </c>
      <c r="D5370" s="84" t="s">
        <v>19772</v>
      </c>
      <c r="E5370" s="86">
        <v>2750</v>
      </c>
      <c r="F5370" s="85" t="s">
        <v>21969</v>
      </c>
    </row>
    <row r="5371" spans="1:6" ht="63.75" x14ac:dyDescent="0.2">
      <c r="A5371" s="86" t="s">
        <v>21973</v>
      </c>
      <c r="B5371" s="85" t="s">
        <v>21971</v>
      </c>
      <c r="C5371" s="87" t="s">
        <v>151</v>
      </c>
      <c r="D5371" s="84" t="s">
        <v>19772</v>
      </c>
      <c r="E5371" s="86">
        <v>3750</v>
      </c>
      <c r="F5371" s="85" t="s">
        <v>21972</v>
      </c>
    </row>
    <row r="5372" spans="1:6" ht="63.75" x14ac:dyDescent="0.2">
      <c r="A5372" s="86" t="s">
        <v>21976</v>
      </c>
      <c r="B5372" s="85" t="s">
        <v>21974</v>
      </c>
      <c r="C5372" s="87" t="s">
        <v>151</v>
      </c>
      <c r="D5372" s="84" t="s">
        <v>19772</v>
      </c>
      <c r="E5372" s="86">
        <v>4750</v>
      </c>
      <c r="F5372" s="85" t="s">
        <v>21975</v>
      </c>
    </row>
    <row r="5373" spans="1:6" ht="76.5" x14ac:dyDescent="0.2">
      <c r="A5373" s="86" t="s">
        <v>21979</v>
      </c>
      <c r="B5373" s="85" t="s">
        <v>21977</v>
      </c>
      <c r="C5373" s="87" t="s">
        <v>151</v>
      </c>
      <c r="D5373" s="84" t="s">
        <v>19772</v>
      </c>
      <c r="E5373" s="86">
        <v>3750</v>
      </c>
      <c r="F5373" s="85" t="s">
        <v>21978</v>
      </c>
    </row>
    <row r="5374" spans="1:6" ht="127.5" x14ac:dyDescent="0.2">
      <c r="A5374" s="86" t="s">
        <v>21982</v>
      </c>
      <c r="B5374" s="85" t="s">
        <v>21980</v>
      </c>
      <c r="C5374" s="87" t="s">
        <v>151</v>
      </c>
      <c r="D5374" s="84" t="s">
        <v>19772</v>
      </c>
      <c r="E5374" s="86">
        <v>1200</v>
      </c>
      <c r="F5374" s="85" t="s">
        <v>21981</v>
      </c>
    </row>
    <row r="5375" spans="1:6" ht="76.5" x14ac:dyDescent="0.2">
      <c r="A5375" s="86" t="s">
        <v>21985</v>
      </c>
      <c r="B5375" s="85" t="s">
        <v>21983</v>
      </c>
      <c r="C5375" s="87" t="s">
        <v>151</v>
      </c>
      <c r="D5375" s="84" t="s">
        <v>21164</v>
      </c>
      <c r="E5375" s="86">
        <v>1200</v>
      </c>
      <c r="F5375" s="85" t="s">
        <v>21984</v>
      </c>
    </row>
    <row r="5376" spans="1:6" ht="114.75" x14ac:dyDescent="0.2">
      <c r="A5376" s="86" t="s">
        <v>21988</v>
      </c>
      <c r="B5376" s="85" t="s">
        <v>21986</v>
      </c>
      <c r="C5376" s="87" t="s">
        <v>151</v>
      </c>
      <c r="D5376" s="84" t="s">
        <v>19772</v>
      </c>
      <c r="E5376" s="86">
        <v>1000</v>
      </c>
      <c r="F5376" s="85" t="s">
        <v>21987</v>
      </c>
    </row>
    <row r="5377" spans="1:6" ht="76.5" x14ac:dyDescent="0.2">
      <c r="A5377" s="86" t="s">
        <v>21991</v>
      </c>
      <c r="B5377" s="85" t="s">
        <v>21989</v>
      </c>
      <c r="C5377" s="87" t="s">
        <v>151</v>
      </c>
      <c r="D5377" s="84" t="s">
        <v>19772</v>
      </c>
      <c r="E5377" s="86">
        <v>1000</v>
      </c>
      <c r="F5377" s="85" t="s">
        <v>21990</v>
      </c>
    </row>
    <row r="5378" spans="1:6" ht="51" x14ac:dyDescent="0.2">
      <c r="A5378" s="86" t="s">
        <v>21994</v>
      </c>
      <c r="B5378" s="85" t="s">
        <v>21992</v>
      </c>
      <c r="C5378" s="87" t="s">
        <v>151</v>
      </c>
      <c r="D5378" s="84" t="s">
        <v>19772</v>
      </c>
      <c r="E5378" s="86">
        <v>1000</v>
      </c>
      <c r="F5378" s="85" t="s">
        <v>21993</v>
      </c>
    </row>
    <row r="5379" spans="1:6" ht="76.5" x14ac:dyDescent="0.2">
      <c r="A5379" s="86" t="s">
        <v>21997</v>
      </c>
      <c r="B5379" s="85" t="s">
        <v>21995</v>
      </c>
      <c r="C5379" s="87" t="s">
        <v>151</v>
      </c>
      <c r="D5379" s="84" t="s">
        <v>19772</v>
      </c>
      <c r="E5379" s="86">
        <v>1000</v>
      </c>
      <c r="F5379" s="85" t="s">
        <v>21996</v>
      </c>
    </row>
    <row r="5380" spans="1:6" ht="114.75" x14ac:dyDescent="0.2">
      <c r="A5380" s="86" t="s">
        <v>22000</v>
      </c>
      <c r="B5380" s="85" t="s">
        <v>21998</v>
      </c>
      <c r="C5380" s="87" t="s">
        <v>151</v>
      </c>
      <c r="D5380" s="84" t="s">
        <v>19772</v>
      </c>
      <c r="E5380" s="86">
        <v>1500</v>
      </c>
      <c r="F5380" s="85" t="s">
        <v>21999</v>
      </c>
    </row>
    <row r="5381" spans="1:6" ht="76.5" x14ac:dyDescent="0.2">
      <c r="A5381" s="86" t="s">
        <v>22003</v>
      </c>
      <c r="B5381" s="85" t="s">
        <v>22001</v>
      </c>
      <c r="C5381" s="87" t="s">
        <v>151</v>
      </c>
      <c r="D5381" s="84" t="s">
        <v>19772</v>
      </c>
      <c r="E5381" s="86">
        <v>1500</v>
      </c>
      <c r="F5381" s="85" t="s">
        <v>22002</v>
      </c>
    </row>
    <row r="5382" spans="1:6" ht="63.75" x14ac:dyDescent="0.2">
      <c r="A5382" s="86" t="s">
        <v>22006</v>
      </c>
      <c r="B5382" s="85" t="s">
        <v>22004</v>
      </c>
      <c r="C5382" s="87" t="s">
        <v>151</v>
      </c>
      <c r="D5382" s="84" t="s">
        <v>19772</v>
      </c>
      <c r="E5382" s="86">
        <v>2000</v>
      </c>
      <c r="F5382" s="85" t="s">
        <v>22005</v>
      </c>
    </row>
    <row r="5383" spans="1:6" ht="38.25" x14ac:dyDescent="0.2">
      <c r="A5383" s="86" t="s">
        <v>22009</v>
      </c>
      <c r="B5383" s="85" t="s">
        <v>22007</v>
      </c>
      <c r="C5383" s="87" t="s">
        <v>151</v>
      </c>
      <c r="D5383" s="84" t="s">
        <v>19772</v>
      </c>
      <c r="E5383" s="86">
        <v>2000</v>
      </c>
      <c r="F5383" s="85" t="s">
        <v>22008</v>
      </c>
    </row>
    <row r="5384" spans="1:6" ht="89.25" x14ac:dyDescent="0.2">
      <c r="A5384" s="86" t="s">
        <v>22012</v>
      </c>
      <c r="B5384" s="85" t="s">
        <v>22010</v>
      </c>
      <c r="C5384" s="87" t="s">
        <v>151</v>
      </c>
      <c r="D5384" s="84" t="s">
        <v>19772</v>
      </c>
      <c r="E5384" s="86">
        <v>3000</v>
      </c>
      <c r="F5384" s="85" t="s">
        <v>22011</v>
      </c>
    </row>
    <row r="5385" spans="1:6" ht="51" x14ac:dyDescent="0.2">
      <c r="A5385" s="86" t="s">
        <v>22015</v>
      </c>
      <c r="B5385" s="85" t="s">
        <v>22013</v>
      </c>
      <c r="C5385" s="87" t="s">
        <v>151</v>
      </c>
      <c r="D5385" s="84" t="s">
        <v>19772</v>
      </c>
      <c r="E5385" s="86">
        <v>3000</v>
      </c>
      <c r="F5385" s="85" t="s">
        <v>22014</v>
      </c>
    </row>
    <row r="5386" spans="1:6" ht="127.5" x14ac:dyDescent="0.2">
      <c r="A5386" s="86" t="s">
        <v>22018</v>
      </c>
      <c r="B5386" s="85" t="s">
        <v>22016</v>
      </c>
      <c r="C5386" s="87" t="s">
        <v>151</v>
      </c>
      <c r="D5386" s="84" t="s">
        <v>19772</v>
      </c>
      <c r="E5386" s="86">
        <v>750</v>
      </c>
      <c r="F5386" s="85" t="s">
        <v>22017</v>
      </c>
    </row>
    <row r="5387" spans="1:6" ht="76.5" x14ac:dyDescent="0.2">
      <c r="A5387" s="86" t="s">
        <v>22021</v>
      </c>
      <c r="B5387" s="85" t="s">
        <v>22019</v>
      </c>
      <c r="C5387" s="87" t="s">
        <v>151</v>
      </c>
      <c r="D5387" s="84" t="s">
        <v>21164</v>
      </c>
      <c r="E5387" s="86">
        <v>750</v>
      </c>
      <c r="F5387" s="85" t="s">
        <v>22020</v>
      </c>
    </row>
    <row r="5388" spans="1:6" ht="76.5" x14ac:dyDescent="0.2">
      <c r="A5388" s="86" t="s">
        <v>22024</v>
      </c>
      <c r="B5388" s="85" t="s">
        <v>22022</v>
      </c>
      <c r="C5388" s="87" t="s">
        <v>151</v>
      </c>
      <c r="D5388" s="84" t="s">
        <v>19772</v>
      </c>
      <c r="E5388" s="86">
        <v>4000</v>
      </c>
      <c r="F5388" s="85" t="s">
        <v>22023</v>
      </c>
    </row>
    <row r="5389" spans="1:6" ht="38.25" x14ac:dyDescent="0.2">
      <c r="A5389" s="86" t="s">
        <v>22027</v>
      </c>
      <c r="B5389" s="85" t="s">
        <v>22025</v>
      </c>
      <c r="C5389" s="87" t="s">
        <v>151</v>
      </c>
      <c r="D5389" s="84" t="s">
        <v>19772</v>
      </c>
      <c r="E5389" s="86">
        <v>4000</v>
      </c>
      <c r="F5389" s="85" t="s">
        <v>22026</v>
      </c>
    </row>
    <row r="5390" spans="1:6" ht="76.5" x14ac:dyDescent="0.2">
      <c r="A5390" s="86" t="s">
        <v>22030</v>
      </c>
      <c r="B5390" s="85" t="s">
        <v>22028</v>
      </c>
      <c r="C5390" s="87" t="s">
        <v>151</v>
      </c>
      <c r="D5390" s="84" t="s">
        <v>19772</v>
      </c>
      <c r="E5390" s="86">
        <v>3000</v>
      </c>
      <c r="F5390" s="85" t="s">
        <v>22029</v>
      </c>
    </row>
    <row r="5391" spans="1:6" ht="38.25" x14ac:dyDescent="0.2">
      <c r="A5391" s="86" t="s">
        <v>22033</v>
      </c>
      <c r="B5391" s="85" t="s">
        <v>22031</v>
      </c>
      <c r="C5391" s="87" t="s">
        <v>151</v>
      </c>
      <c r="D5391" s="84" t="s">
        <v>19772</v>
      </c>
      <c r="E5391" s="86">
        <v>3000</v>
      </c>
      <c r="F5391" s="85" t="s">
        <v>22032</v>
      </c>
    </row>
    <row r="5392" spans="1:6" ht="76.5" x14ac:dyDescent="0.2">
      <c r="A5392" s="86" t="s">
        <v>22036</v>
      </c>
      <c r="B5392" s="85" t="s">
        <v>22034</v>
      </c>
      <c r="C5392" s="87" t="s">
        <v>151</v>
      </c>
      <c r="D5392" s="84" t="s">
        <v>19772</v>
      </c>
      <c r="E5392" s="86">
        <v>1500</v>
      </c>
      <c r="F5392" s="85" t="s">
        <v>22035</v>
      </c>
    </row>
    <row r="5393" spans="1:6" ht="76.5" x14ac:dyDescent="0.2">
      <c r="A5393" s="86" t="s">
        <v>22039</v>
      </c>
      <c r="B5393" s="85" t="s">
        <v>22037</v>
      </c>
      <c r="C5393" s="87" t="s">
        <v>151</v>
      </c>
      <c r="D5393" s="84" t="s">
        <v>19772</v>
      </c>
      <c r="E5393" s="86">
        <v>2500</v>
      </c>
      <c r="F5393" s="85" t="s">
        <v>22038</v>
      </c>
    </row>
    <row r="5394" spans="1:6" ht="38.25" x14ac:dyDescent="0.2">
      <c r="A5394" s="86" t="s">
        <v>22042</v>
      </c>
      <c r="B5394" s="85" t="s">
        <v>22040</v>
      </c>
      <c r="C5394" s="87" t="s">
        <v>151</v>
      </c>
      <c r="D5394" s="84" t="s">
        <v>19772</v>
      </c>
      <c r="E5394" s="86">
        <v>2500</v>
      </c>
      <c r="F5394" s="85" t="s">
        <v>22041</v>
      </c>
    </row>
    <row r="5395" spans="1:6" ht="38.25" x14ac:dyDescent="0.2">
      <c r="A5395" s="86" t="s">
        <v>22045</v>
      </c>
      <c r="B5395" s="85" t="s">
        <v>22043</v>
      </c>
      <c r="C5395" s="87" t="s">
        <v>151</v>
      </c>
      <c r="D5395" s="84" t="s">
        <v>19772</v>
      </c>
      <c r="E5395" s="86">
        <v>1500</v>
      </c>
      <c r="F5395" s="85" t="s">
        <v>22044</v>
      </c>
    </row>
    <row r="5396" spans="1:6" ht="76.5" x14ac:dyDescent="0.2">
      <c r="A5396" s="86" t="s">
        <v>22048</v>
      </c>
      <c r="B5396" s="85" t="s">
        <v>22046</v>
      </c>
      <c r="C5396" s="87" t="s">
        <v>151</v>
      </c>
      <c r="D5396" s="84" t="s">
        <v>21164</v>
      </c>
      <c r="E5396" s="86">
        <v>1200</v>
      </c>
      <c r="F5396" s="85" t="s">
        <v>22047</v>
      </c>
    </row>
    <row r="5397" spans="1:6" ht="76.5" x14ac:dyDescent="0.2">
      <c r="A5397" s="86" t="s">
        <v>22051</v>
      </c>
      <c r="B5397" s="85" t="s">
        <v>22049</v>
      </c>
      <c r="C5397" s="87" t="s">
        <v>151</v>
      </c>
      <c r="D5397" s="84" t="s">
        <v>21164</v>
      </c>
      <c r="E5397" s="86">
        <v>2500</v>
      </c>
      <c r="F5397" s="85" t="s">
        <v>22050</v>
      </c>
    </row>
    <row r="5398" spans="1:6" ht="102" x14ac:dyDescent="0.2">
      <c r="A5398" s="86" t="s">
        <v>22054</v>
      </c>
      <c r="B5398" s="85" t="s">
        <v>22052</v>
      </c>
      <c r="C5398" s="87" t="s">
        <v>151</v>
      </c>
      <c r="D5398" s="84" t="s">
        <v>19772</v>
      </c>
      <c r="E5398" s="86">
        <v>3500</v>
      </c>
      <c r="F5398" s="85" t="s">
        <v>22053</v>
      </c>
    </row>
    <row r="5399" spans="1:6" ht="127.5" x14ac:dyDescent="0.2">
      <c r="A5399" s="86" t="s">
        <v>22057</v>
      </c>
      <c r="B5399" s="85" t="s">
        <v>22055</v>
      </c>
      <c r="C5399" s="87" t="s">
        <v>151</v>
      </c>
      <c r="D5399" s="84" t="s">
        <v>19772</v>
      </c>
      <c r="E5399" s="86">
        <v>1200</v>
      </c>
      <c r="F5399" s="85" t="s">
        <v>22056</v>
      </c>
    </row>
    <row r="5400" spans="1:6" ht="127.5" x14ac:dyDescent="0.2">
      <c r="A5400" s="86" t="s">
        <v>22060</v>
      </c>
      <c r="B5400" s="85" t="s">
        <v>22058</v>
      </c>
      <c r="C5400" s="87" t="s">
        <v>151</v>
      </c>
      <c r="D5400" s="84" t="s">
        <v>19772</v>
      </c>
      <c r="E5400" s="86">
        <v>2500</v>
      </c>
      <c r="F5400" s="85" t="s">
        <v>22059</v>
      </c>
    </row>
    <row r="5401" spans="1:6" ht="140.25" x14ac:dyDescent="0.2">
      <c r="A5401" s="86" t="s">
        <v>22063</v>
      </c>
      <c r="B5401" s="85" t="s">
        <v>22061</v>
      </c>
      <c r="C5401" s="87" t="s">
        <v>151</v>
      </c>
      <c r="D5401" s="84" t="s">
        <v>19772</v>
      </c>
      <c r="E5401" s="86">
        <v>3500</v>
      </c>
      <c r="F5401" s="85" t="s">
        <v>22062</v>
      </c>
    </row>
    <row r="5402" spans="1:6" ht="127.5" x14ac:dyDescent="0.2">
      <c r="A5402" s="86" t="s">
        <v>22066</v>
      </c>
      <c r="B5402" s="85" t="s">
        <v>22064</v>
      </c>
      <c r="C5402" s="87" t="s">
        <v>151</v>
      </c>
      <c r="D5402" s="84" t="s">
        <v>19772</v>
      </c>
      <c r="E5402" s="86">
        <v>2000</v>
      </c>
      <c r="F5402" s="85" t="s">
        <v>22065</v>
      </c>
    </row>
    <row r="5403" spans="1:6" ht="76.5" x14ac:dyDescent="0.2">
      <c r="A5403" s="86" t="s">
        <v>22068</v>
      </c>
      <c r="B5403" s="85" t="s">
        <v>22067</v>
      </c>
      <c r="C5403" s="87" t="s">
        <v>151</v>
      </c>
      <c r="D5403" s="84" t="s">
        <v>21164</v>
      </c>
      <c r="E5403" s="86">
        <v>2000</v>
      </c>
      <c r="F5403" s="85" t="s">
        <v>22002</v>
      </c>
    </row>
    <row r="5404" spans="1:6" ht="153" x14ac:dyDescent="0.2">
      <c r="A5404" s="86" t="s">
        <v>22071</v>
      </c>
      <c r="B5404" s="85" t="s">
        <v>22069</v>
      </c>
      <c r="C5404" s="87" t="s">
        <v>151</v>
      </c>
      <c r="D5404" s="84" t="s">
        <v>19772</v>
      </c>
      <c r="E5404" s="86">
        <v>3000</v>
      </c>
      <c r="F5404" s="85" t="s">
        <v>22070</v>
      </c>
    </row>
    <row r="5405" spans="1:6" ht="102" x14ac:dyDescent="0.2">
      <c r="A5405" s="86" t="s">
        <v>22074</v>
      </c>
      <c r="B5405" s="85" t="s">
        <v>22072</v>
      </c>
      <c r="C5405" s="87" t="s">
        <v>151</v>
      </c>
      <c r="D5405" s="84" t="s">
        <v>19772</v>
      </c>
      <c r="E5405" s="86">
        <v>3000</v>
      </c>
      <c r="F5405" s="85" t="s">
        <v>22073</v>
      </c>
    </row>
    <row r="5406" spans="1:6" ht="51" x14ac:dyDescent="0.2">
      <c r="A5406" s="86" t="s">
        <v>22077</v>
      </c>
      <c r="B5406" s="85" t="s">
        <v>22075</v>
      </c>
      <c r="C5406" s="87" t="s">
        <v>151</v>
      </c>
      <c r="D5406" s="84" t="s">
        <v>19772</v>
      </c>
      <c r="E5406" s="86">
        <v>10000</v>
      </c>
      <c r="F5406" s="85" t="s">
        <v>22076</v>
      </c>
    </row>
    <row r="5407" spans="1:6" ht="25.5" x14ac:dyDescent="0.2">
      <c r="A5407" s="86" t="s">
        <v>22080</v>
      </c>
      <c r="B5407" s="85" t="s">
        <v>22078</v>
      </c>
      <c r="C5407" s="87" t="s">
        <v>151</v>
      </c>
      <c r="D5407" s="84" t="s">
        <v>19772</v>
      </c>
      <c r="E5407" s="86">
        <v>10000</v>
      </c>
      <c r="F5407" s="85" t="s">
        <v>22079</v>
      </c>
    </row>
    <row r="5408" spans="1:6" ht="127.5" x14ac:dyDescent="0.2">
      <c r="A5408" s="86" t="s">
        <v>22083</v>
      </c>
      <c r="B5408" s="85" t="s">
        <v>22081</v>
      </c>
      <c r="C5408" s="87" t="s">
        <v>151</v>
      </c>
      <c r="D5408" s="84" t="s">
        <v>19772</v>
      </c>
      <c r="E5408" s="86">
        <v>2500</v>
      </c>
      <c r="F5408" s="85" t="s">
        <v>22082</v>
      </c>
    </row>
    <row r="5409" spans="1:6" ht="76.5" x14ac:dyDescent="0.2">
      <c r="A5409" s="86" t="s">
        <v>22086</v>
      </c>
      <c r="B5409" s="85" t="s">
        <v>22084</v>
      </c>
      <c r="C5409" s="87" t="s">
        <v>151</v>
      </c>
      <c r="D5409" s="84" t="s">
        <v>21164</v>
      </c>
      <c r="E5409" s="86">
        <v>2500</v>
      </c>
      <c r="F5409" s="85" t="s">
        <v>22085</v>
      </c>
    </row>
    <row r="5410" spans="1:6" ht="76.5" x14ac:dyDescent="0.2">
      <c r="A5410" s="86" t="s">
        <v>22089</v>
      </c>
      <c r="B5410" s="85" t="s">
        <v>22087</v>
      </c>
      <c r="C5410" s="87" t="s">
        <v>151</v>
      </c>
      <c r="D5410" s="84" t="s">
        <v>21164</v>
      </c>
      <c r="E5410" s="86">
        <v>1200</v>
      </c>
      <c r="F5410" s="85" t="s">
        <v>22088</v>
      </c>
    </row>
    <row r="5411" spans="1:6" ht="127.5" x14ac:dyDescent="0.2">
      <c r="A5411" s="86" t="s">
        <v>22092</v>
      </c>
      <c r="B5411" s="85" t="s">
        <v>22090</v>
      </c>
      <c r="C5411" s="87" t="s">
        <v>151</v>
      </c>
      <c r="D5411" s="84" t="s">
        <v>19772</v>
      </c>
      <c r="E5411" s="86">
        <v>1200</v>
      </c>
      <c r="F5411" s="85" t="s">
        <v>22091</v>
      </c>
    </row>
    <row r="5412" spans="1:6" ht="76.5" x14ac:dyDescent="0.2">
      <c r="A5412" s="86" t="s">
        <v>22095</v>
      </c>
      <c r="B5412" s="85" t="s">
        <v>22093</v>
      </c>
      <c r="C5412" s="87" t="s">
        <v>151</v>
      </c>
      <c r="D5412" s="84" t="s">
        <v>21164</v>
      </c>
      <c r="E5412" s="86">
        <v>500</v>
      </c>
      <c r="F5412" s="85" t="s">
        <v>22094</v>
      </c>
    </row>
    <row r="5413" spans="1:6" ht="127.5" x14ac:dyDescent="0.2">
      <c r="A5413" s="86" t="s">
        <v>22098</v>
      </c>
      <c r="B5413" s="85" t="s">
        <v>22096</v>
      </c>
      <c r="C5413" s="87" t="s">
        <v>151</v>
      </c>
      <c r="D5413" s="84" t="s">
        <v>19772</v>
      </c>
      <c r="E5413" s="86">
        <v>500</v>
      </c>
      <c r="F5413" s="85" t="s">
        <v>22097</v>
      </c>
    </row>
    <row r="5414" spans="1:6" ht="114.75" x14ac:dyDescent="0.2">
      <c r="A5414" s="86" t="s">
        <v>22101</v>
      </c>
      <c r="B5414" s="85" t="s">
        <v>22099</v>
      </c>
      <c r="C5414" s="87" t="s">
        <v>151</v>
      </c>
      <c r="D5414" s="84" t="s">
        <v>19772</v>
      </c>
      <c r="E5414" s="86">
        <v>5000</v>
      </c>
      <c r="F5414" s="85" t="s">
        <v>22100</v>
      </c>
    </row>
    <row r="5415" spans="1:6" ht="76.5" x14ac:dyDescent="0.2">
      <c r="A5415" s="86" t="s">
        <v>22104</v>
      </c>
      <c r="B5415" s="85" t="s">
        <v>22102</v>
      </c>
      <c r="C5415" s="87" t="s">
        <v>151</v>
      </c>
      <c r="D5415" s="84" t="s">
        <v>19772</v>
      </c>
      <c r="E5415" s="86">
        <v>5000</v>
      </c>
      <c r="F5415" s="85" t="s">
        <v>22103</v>
      </c>
    </row>
    <row r="5416" spans="1:6" ht="127.5" x14ac:dyDescent="0.2">
      <c r="A5416" s="86" t="s">
        <v>22107</v>
      </c>
      <c r="B5416" s="85" t="s">
        <v>22105</v>
      </c>
      <c r="C5416" s="87" t="s">
        <v>151</v>
      </c>
      <c r="D5416" s="84" t="s">
        <v>19772</v>
      </c>
      <c r="E5416" s="86">
        <v>7500</v>
      </c>
      <c r="F5416" s="85" t="s">
        <v>22106</v>
      </c>
    </row>
    <row r="5417" spans="1:6" ht="89.25" x14ac:dyDescent="0.2">
      <c r="A5417" s="86" t="s">
        <v>22110</v>
      </c>
      <c r="B5417" s="85" t="s">
        <v>22108</v>
      </c>
      <c r="C5417" s="87" t="s">
        <v>151</v>
      </c>
      <c r="D5417" s="84" t="s">
        <v>19772</v>
      </c>
      <c r="E5417" s="86">
        <v>7500</v>
      </c>
      <c r="F5417" s="85" t="s">
        <v>22109</v>
      </c>
    </row>
    <row r="5418" spans="1:6" ht="127.5" x14ac:dyDescent="0.2">
      <c r="A5418" s="86" t="s">
        <v>22113</v>
      </c>
      <c r="B5418" s="85" t="s">
        <v>22111</v>
      </c>
      <c r="C5418" s="87" t="s">
        <v>151</v>
      </c>
      <c r="D5418" s="84" t="s">
        <v>19772</v>
      </c>
      <c r="E5418" s="86">
        <v>500</v>
      </c>
      <c r="F5418" s="85" t="s">
        <v>22112</v>
      </c>
    </row>
    <row r="5419" spans="1:6" ht="76.5" x14ac:dyDescent="0.2">
      <c r="A5419" s="86" t="s">
        <v>22116</v>
      </c>
      <c r="B5419" s="85" t="s">
        <v>22114</v>
      </c>
      <c r="C5419" s="87" t="s">
        <v>151</v>
      </c>
      <c r="D5419" s="84" t="s">
        <v>21164</v>
      </c>
      <c r="E5419" s="86">
        <v>500</v>
      </c>
      <c r="F5419" s="85" t="s">
        <v>22115</v>
      </c>
    </row>
    <row r="5420" spans="1:6" ht="114.75" x14ac:dyDescent="0.2">
      <c r="A5420" s="86" t="s">
        <v>22119</v>
      </c>
      <c r="B5420" s="85" t="s">
        <v>22117</v>
      </c>
      <c r="C5420" s="87" t="s">
        <v>151</v>
      </c>
      <c r="D5420" s="84" t="s">
        <v>19772</v>
      </c>
      <c r="E5420" s="86">
        <v>20000</v>
      </c>
      <c r="F5420" s="85" t="s">
        <v>22118</v>
      </c>
    </row>
    <row r="5421" spans="1:6" ht="76.5" x14ac:dyDescent="0.2">
      <c r="A5421" s="86" t="s">
        <v>22122</v>
      </c>
      <c r="B5421" s="85" t="s">
        <v>22120</v>
      </c>
      <c r="C5421" s="87" t="s">
        <v>151</v>
      </c>
      <c r="D5421" s="84" t="s">
        <v>19772</v>
      </c>
      <c r="E5421" s="86">
        <v>20000</v>
      </c>
      <c r="F5421" s="85" t="s">
        <v>22121</v>
      </c>
    </row>
    <row r="5422" spans="1:6" ht="140.25" x14ac:dyDescent="0.2">
      <c r="A5422" s="86" t="s">
        <v>22125</v>
      </c>
      <c r="B5422" s="85" t="s">
        <v>22123</v>
      </c>
      <c r="C5422" s="87" t="s">
        <v>151</v>
      </c>
      <c r="D5422" s="84" t="s">
        <v>19772</v>
      </c>
      <c r="E5422" s="86">
        <v>25000</v>
      </c>
      <c r="F5422" s="85" t="s">
        <v>22124</v>
      </c>
    </row>
    <row r="5423" spans="1:6" ht="102" x14ac:dyDescent="0.2">
      <c r="A5423" s="86" t="s">
        <v>22128</v>
      </c>
      <c r="B5423" s="85" t="s">
        <v>22126</v>
      </c>
      <c r="C5423" s="87" t="s">
        <v>151</v>
      </c>
      <c r="D5423" s="84" t="s">
        <v>19772</v>
      </c>
      <c r="E5423" s="86">
        <v>25000</v>
      </c>
      <c r="F5423" s="85" t="s">
        <v>22127</v>
      </c>
    </row>
    <row r="5424" spans="1:6" ht="89.25" x14ac:dyDescent="0.2">
      <c r="A5424" s="86" t="s">
        <v>22131</v>
      </c>
      <c r="B5424" s="85" t="s">
        <v>22129</v>
      </c>
      <c r="C5424" s="87" t="s">
        <v>151</v>
      </c>
      <c r="D5424" s="84" t="s">
        <v>19772</v>
      </c>
      <c r="E5424" s="86">
        <v>1200</v>
      </c>
      <c r="F5424" s="85" t="s">
        <v>22130</v>
      </c>
    </row>
    <row r="5425" spans="1:6" ht="38.25" x14ac:dyDescent="0.2">
      <c r="A5425" s="86" t="s">
        <v>22134</v>
      </c>
      <c r="B5425" s="85" t="s">
        <v>22132</v>
      </c>
      <c r="C5425" s="87" t="s">
        <v>151</v>
      </c>
      <c r="D5425" s="84" t="s">
        <v>21164</v>
      </c>
      <c r="E5425" s="86">
        <v>1200</v>
      </c>
      <c r="F5425" s="85" t="s">
        <v>22133</v>
      </c>
    </row>
    <row r="5426" spans="1:6" ht="51" x14ac:dyDescent="0.2">
      <c r="A5426" s="86" t="s">
        <v>22137</v>
      </c>
      <c r="B5426" s="85" t="s">
        <v>22135</v>
      </c>
      <c r="C5426" s="87" t="s">
        <v>151</v>
      </c>
      <c r="D5426" s="84" t="s">
        <v>19772</v>
      </c>
      <c r="E5426" s="86">
        <v>5000</v>
      </c>
      <c r="F5426" s="85" t="s">
        <v>22136</v>
      </c>
    </row>
    <row r="5427" spans="1:6" ht="25.5" x14ac:dyDescent="0.2">
      <c r="A5427" s="86" t="s">
        <v>22140</v>
      </c>
      <c r="B5427" s="85" t="s">
        <v>22138</v>
      </c>
      <c r="C5427" s="87" t="s">
        <v>151</v>
      </c>
      <c r="D5427" s="84" t="s">
        <v>19772</v>
      </c>
      <c r="E5427" s="86">
        <v>5000</v>
      </c>
      <c r="F5427" s="85" t="s">
        <v>22139</v>
      </c>
    </row>
    <row r="5428" spans="1:6" ht="51" x14ac:dyDescent="0.2">
      <c r="A5428" s="86" t="s">
        <v>22143</v>
      </c>
      <c r="B5428" s="85" t="s">
        <v>22141</v>
      </c>
      <c r="C5428" s="87" t="s">
        <v>151</v>
      </c>
      <c r="D5428" s="84" t="s">
        <v>19772</v>
      </c>
      <c r="E5428" s="86">
        <v>10000</v>
      </c>
      <c r="F5428" s="85" t="s">
        <v>22142</v>
      </c>
    </row>
    <row r="5429" spans="1:6" ht="25.5" x14ac:dyDescent="0.2">
      <c r="A5429" s="86" t="s">
        <v>22146</v>
      </c>
      <c r="B5429" s="85" t="s">
        <v>22144</v>
      </c>
      <c r="C5429" s="87" t="s">
        <v>151</v>
      </c>
      <c r="D5429" s="84" t="s">
        <v>19772</v>
      </c>
      <c r="E5429" s="86">
        <v>10000</v>
      </c>
      <c r="F5429" s="85" t="s">
        <v>22145</v>
      </c>
    </row>
    <row r="5430" spans="1:6" ht="114.75" x14ac:dyDescent="0.2">
      <c r="A5430" s="86" t="s">
        <v>22149</v>
      </c>
      <c r="B5430" s="85" t="s">
        <v>22147</v>
      </c>
      <c r="C5430" s="87" t="s">
        <v>151</v>
      </c>
      <c r="D5430" s="84" t="s">
        <v>19772</v>
      </c>
      <c r="E5430" s="86">
        <v>25000</v>
      </c>
      <c r="F5430" s="85" t="s">
        <v>22148</v>
      </c>
    </row>
    <row r="5431" spans="1:6" ht="63.75" x14ac:dyDescent="0.2">
      <c r="A5431" s="86" t="s">
        <v>22152</v>
      </c>
      <c r="B5431" s="85" t="s">
        <v>22150</v>
      </c>
      <c r="C5431" s="87" t="s">
        <v>151</v>
      </c>
      <c r="D5431" s="84" t="s">
        <v>21164</v>
      </c>
      <c r="E5431" s="86">
        <v>25000</v>
      </c>
      <c r="F5431" s="85" t="s">
        <v>22151</v>
      </c>
    </row>
    <row r="5432" spans="1:6" ht="127.5" x14ac:dyDescent="0.2">
      <c r="A5432" s="86" t="s">
        <v>22155</v>
      </c>
      <c r="B5432" s="85" t="s">
        <v>22153</v>
      </c>
      <c r="C5432" s="87" t="s">
        <v>151</v>
      </c>
      <c r="D5432" s="84" t="s">
        <v>19772</v>
      </c>
      <c r="E5432" s="86">
        <v>75000</v>
      </c>
      <c r="F5432" s="85" t="s">
        <v>22154</v>
      </c>
    </row>
    <row r="5433" spans="1:6" ht="76.5" x14ac:dyDescent="0.2">
      <c r="A5433" s="86" t="s">
        <v>22158</v>
      </c>
      <c r="B5433" s="85" t="s">
        <v>22156</v>
      </c>
      <c r="C5433" s="87" t="s">
        <v>151</v>
      </c>
      <c r="D5433" s="84" t="s">
        <v>21164</v>
      </c>
      <c r="E5433" s="86">
        <v>75000</v>
      </c>
      <c r="F5433" s="85" t="s">
        <v>22157</v>
      </c>
    </row>
    <row r="5434" spans="1:6" ht="51" x14ac:dyDescent="0.2">
      <c r="A5434" s="86" t="s">
        <v>22161</v>
      </c>
      <c r="B5434" s="85" t="s">
        <v>22159</v>
      </c>
      <c r="C5434" s="87" t="s">
        <v>151</v>
      </c>
      <c r="D5434" s="84" t="s">
        <v>19772</v>
      </c>
      <c r="E5434" s="86">
        <v>1000</v>
      </c>
      <c r="F5434" s="85" t="s">
        <v>22160</v>
      </c>
    </row>
    <row r="5435" spans="1:6" ht="25.5" x14ac:dyDescent="0.2">
      <c r="A5435" s="86" t="s">
        <v>22164</v>
      </c>
      <c r="B5435" s="85" t="s">
        <v>22162</v>
      </c>
      <c r="C5435" s="87" t="s">
        <v>151</v>
      </c>
      <c r="D5435" s="84" t="s">
        <v>19772</v>
      </c>
      <c r="E5435" s="86">
        <v>1000</v>
      </c>
      <c r="F5435" s="85" t="s">
        <v>22163</v>
      </c>
    </row>
    <row r="5436" spans="1:6" ht="114.75" x14ac:dyDescent="0.2">
      <c r="A5436" s="86" t="s">
        <v>22167</v>
      </c>
      <c r="B5436" s="85" t="s">
        <v>22165</v>
      </c>
      <c r="C5436" s="87" t="s">
        <v>151</v>
      </c>
      <c r="D5436" s="84" t="s">
        <v>21164</v>
      </c>
      <c r="E5436" s="86">
        <v>2500</v>
      </c>
      <c r="F5436" s="85" t="s">
        <v>22166</v>
      </c>
    </row>
    <row r="5437" spans="1:6" ht="76.5" x14ac:dyDescent="0.2">
      <c r="A5437" s="86" t="s">
        <v>22170</v>
      </c>
      <c r="B5437" s="85" t="s">
        <v>22168</v>
      </c>
      <c r="C5437" s="87" t="s">
        <v>151</v>
      </c>
      <c r="D5437" s="84" t="s">
        <v>21164</v>
      </c>
      <c r="E5437" s="86">
        <v>2500</v>
      </c>
      <c r="F5437" s="85" t="s">
        <v>22169</v>
      </c>
    </row>
    <row r="5438" spans="1:6" ht="102" x14ac:dyDescent="0.2">
      <c r="A5438" s="86" t="s">
        <v>22173</v>
      </c>
      <c r="B5438" s="85" t="s">
        <v>22171</v>
      </c>
      <c r="C5438" s="87" t="s">
        <v>151</v>
      </c>
      <c r="D5438" s="84" t="s">
        <v>21164</v>
      </c>
      <c r="E5438" s="86">
        <v>1000</v>
      </c>
      <c r="F5438" s="85" t="s">
        <v>22172</v>
      </c>
    </row>
    <row r="5439" spans="1:6" ht="63.75" x14ac:dyDescent="0.2">
      <c r="A5439" s="86" t="s">
        <v>22176</v>
      </c>
      <c r="B5439" s="85" t="s">
        <v>22174</v>
      </c>
      <c r="C5439" s="87" t="s">
        <v>151</v>
      </c>
      <c r="D5439" s="84" t="s">
        <v>21164</v>
      </c>
      <c r="E5439" s="86">
        <v>1000</v>
      </c>
      <c r="F5439" s="85" t="s">
        <v>22175</v>
      </c>
    </row>
    <row r="5440" spans="1:6" ht="89.25" x14ac:dyDescent="0.2">
      <c r="A5440" s="86" t="s">
        <v>22179</v>
      </c>
      <c r="B5440" s="85" t="s">
        <v>22177</v>
      </c>
      <c r="C5440" s="87" t="s">
        <v>151</v>
      </c>
      <c r="D5440" s="84" t="s">
        <v>19772</v>
      </c>
      <c r="E5440" s="86">
        <v>15000</v>
      </c>
      <c r="F5440" s="85" t="s">
        <v>22178</v>
      </c>
    </row>
    <row r="5441" spans="1:6" ht="51" x14ac:dyDescent="0.2">
      <c r="A5441" s="86" t="s">
        <v>22182</v>
      </c>
      <c r="B5441" s="85" t="s">
        <v>22180</v>
      </c>
      <c r="C5441" s="87" t="s">
        <v>151</v>
      </c>
      <c r="D5441" s="84" t="s">
        <v>19772</v>
      </c>
      <c r="E5441" s="86">
        <v>15000</v>
      </c>
      <c r="F5441" s="85" t="s">
        <v>22181</v>
      </c>
    </row>
    <row r="5442" spans="1:6" ht="140.25" x14ac:dyDescent="0.2">
      <c r="A5442" s="86" t="s">
        <v>22185</v>
      </c>
      <c r="B5442" s="85" t="s">
        <v>22183</v>
      </c>
      <c r="C5442" s="87" t="s">
        <v>151</v>
      </c>
      <c r="D5442" s="84" t="s">
        <v>19772</v>
      </c>
      <c r="E5442" s="86">
        <v>2000</v>
      </c>
      <c r="F5442" s="85" t="s">
        <v>22184</v>
      </c>
    </row>
    <row r="5443" spans="1:6" ht="140.25" x14ac:dyDescent="0.2">
      <c r="A5443" s="86" t="s">
        <v>22188</v>
      </c>
      <c r="B5443" s="85" t="s">
        <v>22186</v>
      </c>
      <c r="C5443" s="87" t="s">
        <v>151</v>
      </c>
      <c r="D5443" s="84" t="s">
        <v>19772</v>
      </c>
      <c r="E5443" s="86">
        <v>1000</v>
      </c>
      <c r="F5443" s="85" t="s">
        <v>22187</v>
      </c>
    </row>
    <row r="5444" spans="1:6" ht="89.25" x14ac:dyDescent="0.2">
      <c r="A5444" s="86" t="s">
        <v>22191</v>
      </c>
      <c r="B5444" s="85" t="s">
        <v>22189</v>
      </c>
      <c r="C5444" s="87" t="s">
        <v>151</v>
      </c>
      <c r="D5444" s="84" t="s">
        <v>21164</v>
      </c>
      <c r="E5444" s="86">
        <v>1000</v>
      </c>
      <c r="F5444" s="85" t="s">
        <v>22190</v>
      </c>
    </row>
    <row r="5445" spans="1:6" ht="89.25" x14ac:dyDescent="0.2">
      <c r="A5445" s="86" t="s">
        <v>22194</v>
      </c>
      <c r="B5445" s="85" t="s">
        <v>22192</v>
      </c>
      <c r="C5445" s="87" t="s">
        <v>151</v>
      </c>
      <c r="D5445" s="84" t="s">
        <v>21164</v>
      </c>
      <c r="E5445" s="86">
        <v>2000</v>
      </c>
      <c r="F5445" s="85" t="s">
        <v>22193</v>
      </c>
    </row>
    <row r="5446" spans="1:6" ht="102" x14ac:dyDescent="0.2">
      <c r="A5446" s="86" t="s">
        <v>22197</v>
      </c>
      <c r="B5446" s="85" t="s">
        <v>22195</v>
      </c>
      <c r="C5446" s="87" t="s">
        <v>151</v>
      </c>
      <c r="D5446" s="84" t="s">
        <v>19772</v>
      </c>
      <c r="E5446" s="86">
        <v>1000</v>
      </c>
      <c r="F5446" s="85" t="s">
        <v>22196</v>
      </c>
    </row>
    <row r="5447" spans="1:6" ht="63.75" x14ac:dyDescent="0.2">
      <c r="A5447" s="86" t="s">
        <v>22200</v>
      </c>
      <c r="B5447" s="85" t="s">
        <v>22198</v>
      </c>
      <c r="C5447" s="87" t="s">
        <v>151</v>
      </c>
      <c r="D5447" s="84" t="s">
        <v>19772</v>
      </c>
      <c r="E5447" s="86">
        <v>1000</v>
      </c>
      <c r="F5447" s="85" t="s">
        <v>22199</v>
      </c>
    </row>
    <row r="5448" spans="1:6" ht="89.25" x14ac:dyDescent="0.2">
      <c r="A5448" s="86" t="s">
        <v>22203</v>
      </c>
      <c r="B5448" s="85" t="s">
        <v>22201</v>
      </c>
      <c r="C5448" s="87" t="s">
        <v>151</v>
      </c>
      <c r="D5448" s="84" t="s">
        <v>21164</v>
      </c>
      <c r="E5448" s="86">
        <v>1000</v>
      </c>
      <c r="F5448" s="85" t="s">
        <v>22202</v>
      </c>
    </row>
    <row r="5449" spans="1:6" ht="63.75" x14ac:dyDescent="0.2">
      <c r="A5449" s="86" t="s">
        <v>22206</v>
      </c>
      <c r="B5449" s="85" t="s">
        <v>22204</v>
      </c>
      <c r="C5449" s="87" t="s">
        <v>151</v>
      </c>
      <c r="D5449" s="84" t="s">
        <v>21164</v>
      </c>
      <c r="E5449" s="86">
        <v>1000</v>
      </c>
      <c r="F5449" s="85" t="s">
        <v>22205</v>
      </c>
    </row>
    <row r="5450" spans="1:6" ht="153" x14ac:dyDescent="0.2">
      <c r="A5450" s="86" t="s">
        <v>22209</v>
      </c>
      <c r="B5450" s="85" t="s">
        <v>22207</v>
      </c>
      <c r="C5450" s="87" t="s">
        <v>151</v>
      </c>
      <c r="D5450" s="84" t="s">
        <v>21164</v>
      </c>
      <c r="E5450" s="86">
        <v>2500</v>
      </c>
      <c r="F5450" s="85" t="s">
        <v>22208</v>
      </c>
    </row>
    <row r="5451" spans="1:6" ht="127.5" x14ac:dyDescent="0.2">
      <c r="A5451" s="86" t="s">
        <v>22212</v>
      </c>
      <c r="B5451" s="85" t="s">
        <v>22210</v>
      </c>
      <c r="C5451" s="87" t="s">
        <v>151</v>
      </c>
      <c r="D5451" s="84" t="s">
        <v>21164</v>
      </c>
      <c r="E5451" s="86">
        <v>2500</v>
      </c>
      <c r="F5451" s="85" t="s">
        <v>22211</v>
      </c>
    </row>
    <row r="5452" spans="1:6" ht="76.5" x14ac:dyDescent="0.2">
      <c r="A5452" s="86" t="s">
        <v>22215</v>
      </c>
      <c r="B5452" s="85" t="s">
        <v>22213</v>
      </c>
      <c r="C5452" s="87" t="s">
        <v>151</v>
      </c>
      <c r="D5452" s="84" t="s">
        <v>21164</v>
      </c>
      <c r="E5452" s="86">
        <v>2000</v>
      </c>
      <c r="F5452" s="85" t="s">
        <v>22214</v>
      </c>
    </row>
    <row r="5453" spans="1:6" ht="76.5" x14ac:dyDescent="0.2">
      <c r="A5453" s="86" t="s">
        <v>22218</v>
      </c>
      <c r="B5453" s="85" t="s">
        <v>22216</v>
      </c>
      <c r="C5453" s="87" t="s">
        <v>151</v>
      </c>
      <c r="D5453" s="84" t="s">
        <v>21164</v>
      </c>
      <c r="E5453" s="86">
        <v>1000</v>
      </c>
      <c r="F5453" s="85" t="s">
        <v>22217</v>
      </c>
    </row>
    <row r="5454" spans="1:6" ht="76.5" x14ac:dyDescent="0.2">
      <c r="A5454" s="86" t="s">
        <v>22220</v>
      </c>
      <c r="B5454" s="85" t="s">
        <v>22219</v>
      </c>
      <c r="C5454" s="87" t="s">
        <v>151</v>
      </c>
      <c r="D5454" s="84" t="s">
        <v>21164</v>
      </c>
      <c r="E5454" s="86">
        <v>1000</v>
      </c>
      <c r="F5454" s="85" t="s">
        <v>22217</v>
      </c>
    </row>
    <row r="5455" spans="1:6" ht="76.5" x14ac:dyDescent="0.2">
      <c r="A5455" s="86" t="s">
        <v>22222</v>
      </c>
      <c r="B5455" s="85" t="s">
        <v>22221</v>
      </c>
      <c r="C5455" s="87" t="s">
        <v>151</v>
      </c>
      <c r="D5455" s="84" t="s">
        <v>21164</v>
      </c>
      <c r="E5455" s="86">
        <v>2000</v>
      </c>
      <c r="F5455" s="85" t="s">
        <v>22214</v>
      </c>
    </row>
    <row r="5456" spans="1:6" ht="127.5" x14ac:dyDescent="0.2">
      <c r="A5456" s="86" t="s">
        <v>22225</v>
      </c>
      <c r="B5456" s="85" t="s">
        <v>22223</v>
      </c>
      <c r="C5456" s="87" t="s">
        <v>151</v>
      </c>
      <c r="D5456" s="84" t="s">
        <v>21164</v>
      </c>
      <c r="E5456" s="86">
        <v>1000</v>
      </c>
      <c r="F5456" s="85" t="s">
        <v>22224</v>
      </c>
    </row>
    <row r="5457" spans="1:6" ht="102" x14ac:dyDescent="0.2">
      <c r="A5457" s="86" t="s">
        <v>22228</v>
      </c>
      <c r="B5457" s="85" t="s">
        <v>22226</v>
      </c>
      <c r="C5457" s="87" t="s">
        <v>151</v>
      </c>
      <c r="D5457" s="84" t="s">
        <v>21164</v>
      </c>
      <c r="E5457" s="86">
        <v>1000</v>
      </c>
      <c r="F5457" s="85" t="s">
        <v>22227</v>
      </c>
    </row>
    <row r="5458" spans="1:6" ht="102" x14ac:dyDescent="0.2">
      <c r="A5458" s="86" t="s">
        <v>22231</v>
      </c>
      <c r="B5458" s="85" t="s">
        <v>22229</v>
      </c>
      <c r="C5458" s="87" t="s">
        <v>151</v>
      </c>
      <c r="D5458" s="84" t="s">
        <v>21164</v>
      </c>
      <c r="E5458" s="86">
        <v>2000</v>
      </c>
      <c r="F5458" s="85" t="s">
        <v>22230</v>
      </c>
    </row>
    <row r="5459" spans="1:6" ht="102" x14ac:dyDescent="0.2">
      <c r="A5459" s="86" t="s">
        <v>22234</v>
      </c>
      <c r="B5459" s="85" t="s">
        <v>22232</v>
      </c>
      <c r="C5459" s="87" t="s">
        <v>151</v>
      </c>
      <c r="D5459" s="84" t="s">
        <v>21164</v>
      </c>
      <c r="E5459" s="86">
        <v>1000</v>
      </c>
      <c r="F5459" s="85" t="s">
        <v>22233</v>
      </c>
    </row>
    <row r="5460" spans="1:6" ht="76.5" x14ac:dyDescent="0.2">
      <c r="A5460" s="86" t="s">
        <v>22237</v>
      </c>
      <c r="B5460" s="85" t="s">
        <v>22235</v>
      </c>
      <c r="C5460" s="87" t="s">
        <v>151</v>
      </c>
      <c r="D5460" s="84" t="s">
        <v>21164</v>
      </c>
      <c r="E5460" s="86">
        <v>1000</v>
      </c>
      <c r="F5460" s="85" t="s">
        <v>22236</v>
      </c>
    </row>
    <row r="5461" spans="1:6" ht="76.5" x14ac:dyDescent="0.2">
      <c r="A5461" s="86" t="s">
        <v>22240</v>
      </c>
      <c r="B5461" s="85" t="s">
        <v>22238</v>
      </c>
      <c r="C5461" s="87" t="s">
        <v>151</v>
      </c>
      <c r="D5461" s="84" t="s">
        <v>21164</v>
      </c>
      <c r="E5461" s="86">
        <v>2000</v>
      </c>
      <c r="F5461" s="85" t="s">
        <v>22239</v>
      </c>
    </row>
    <row r="5462" spans="1:6" ht="63.75" x14ac:dyDescent="0.2">
      <c r="A5462" s="86" t="s">
        <v>22243</v>
      </c>
      <c r="B5462" s="85" t="s">
        <v>22241</v>
      </c>
      <c r="C5462" s="87" t="s">
        <v>151</v>
      </c>
      <c r="D5462" s="84" t="s">
        <v>19772</v>
      </c>
      <c r="E5462" s="86">
        <v>500</v>
      </c>
      <c r="F5462" s="85" t="s">
        <v>22242</v>
      </c>
    </row>
    <row r="5463" spans="1:6" ht="25.5" x14ac:dyDescent="0.2">
      <c r="A5463" s="86" t="s">
        <v>22246</v>
      </c>
      <c r="B5463" s="85" t="s">
        <v>22244</v>
      </c>
      <c r="C5463" s="87" t="s">
        <v>151</v>
      </c>
      <c r="D5463" s="84" t="s">
        <v>19772</v>
      </c>
      <c r="E5463" s="86">
        <v>500</v>
      </c>
      <c r="F5463" s="85" t="s">
        <v>22245</v>
      </c>
    </row>
    <row r="5464" spans="1:6" ht="76.5" x14ac:dyDescent="0.2">
      <c r="A5464" s="86" t="s">
        <v>22249</v>
      </c>
      <c r="B5464" s="85" t="s">
        <v>22247</v>
      </c>
      <c r="C5464" s="87" t="s">
        <v>151</v>
      </c>
      <c r="D5464" s="84" t="s">
        <v>19772</v>
      </c>
      <c r="E5464" s="86">
        <v>1000</v>
      </c>
      <c r="F5464" s="85" t="s">
        <v>22248</v>
      </c>
    </row>
    <row r="5465" spans="1:6" ht="51" x14ac:dyDescent="0.2">
      <c r="A5465" s="86" t="s">
        <v>22252</v>
      </c>
      <c r="B5465" s="85" t="s">
        <v>22250</v>
      </c>
      <c r="C5465" s="87" t="s">
        <v>151</v>
      </c>
      <c r="D5465" s="84" t="s">
        <v>19772</v>
      </c>
      <c r="E5465" s="86">
        <v>1000</v>
      </c>
      <c r="F5465" s="85" t="s">
        <v>22251</v>
      </c>
    </row>
    <row r="5466" spans="1:6" ht="76.5" x14ac:dyDescent="0.2">
      <c r="A5466" s="86" t="s">
        <v>22255</v>
      </c>
      <c r="B5466" s="85" t="s">
        <v>22253</v>
      </c>
      <c r="C5466" s="87" t="s">
        <v>151</v>
      </c>
      <c r="D5466" s="84" t="s">
        <v>19772</v>
      </c>
      <c r="E5466" s="86">
        <v>3000</v>
      </c>
      <c r="F5466" s="85" t="s">
        <v>22254</v>
      </c>
    </row>
    <row r="5467" spans="1:6" ht="51" x14ac:dyDescent="0.2">
      <c r="A5467" s="86" t="s">
        <v>22258</v>
      </c>
      <c r="B5467" s="85" t="s">
        <v>22256</v>
      </c>
      <c r="C5467" s="87" t="s">
        <v>151</v>
      </c>
      <c r="D5467" s="84" t="s">
        <v>19772</v>
      </c>
      <c r="E5467" s="86">
        <v>3000</v>
      </c>
      <c r="F5467" s="85" t="s">
        <v>22257</v>
      </c>
    </row>
    <row r="5468" spans="1:6" ht="76.5" x14ac:dyDescent="0.2">
      <c r="A5468" s="86" t="s">
        <v>22261</v>
      </c>
      <c r="B5468" s="85" t="s">
        <v>22259</v>
      </c>
      <c r="C5468" s="87" t="s">
        <v>151</v>
      </c>
      <c r="D5468" s="84" t="s">
        <v>19772</v>
      </c>
      <c r="E5468" s="86">
        <v>500</v>
      </c>
      <c r="F5468" s="85" t="s">
        <v>22260</v>
      </c>
    </row>
    <row r="5469" spans="1:6" ht="51" x14ac:dyDescent="0.2">
      <c r="A5469" s="86" t="s">
        <v>22264</v>
      </c>
      <c r="B5469" s="85" t="s">
        <v>22262</v>
      </c>
      <c r="C5469" s="87" t="s">
        <v>151</v>
      </c>
      <c r="D5469" s="84" t="s">
        <v>19772</v>
      </c>
      <c r="E5469" s="86">
        <v>500</v>
      </c>
      <c r="F5469" s="85" t="s">
        <v>22263</v>
      </c>
    </row>
    <row r="5470" spans="1:6" ht="76.5" x14ac:dyDescent="0.2">
      <c r="A5470" s="86" t="s">
        <v>22267</v>
      </c>
      <c r="B5470" s="85" t="s">
        <v>22265</v>
      </c>
      <c r="C5470" s="87" t="s">
        <v>151</v>
      </c>
      <c r="D5470" s="84" t="s">
        <v>19772</v>
      </c>
      <c r="E5470" s="86">
        <v>4000</v>
      </c>
      <c r="F5470" s="85" t="s">
        <v>22266</v>
      </c>
    </row>
    <row r="5471" spans="1:6" ht="51" x14ac:dyDescent="0.2">
      <c r="A5471" s="86" t="s">
        <v>22270</v>
      </c>
      <c r="B5471" s="85" t="s">
        <v>22268</v>
      </c>
      <c r="C5471" s="87" t="s">
        <v>151</v>
      </c>
      <c r="D5471" s="84" t="s">
        <v>19772</v>
      </c>
      <c r="E5471" s="86">
        <v>4000</v>
      </c>
      <c r="F5471" s="85" t="s">
        <v>22269</v>
      </c>
    </row>
    <row r="5472" spans="1:6" ht="76.5" x14ac:dyDescent="0.2">
      <c r="A5472" s="86" t="s">
        <v>22273</v>
      </c>
      <c r="B5472" s="85" t="s">
        <v>22271</v>
      </c>
      <c r="C5472" s="87" t="s">
        <v>151</v>
      </c>
      <c r="D5472" s="84" t="s">
        <v>19772</v>
      </c>
      <c r="E5472" s="86">
        <v>3750</v>
      </c>
      <c r="F5472" s="85" t="s">
        <v>22272</v>
      </c>
    </row>
    <row r="5473" spans="1:6" ht="51" x14ac:dyDescent="0.2">
      <c r="A5473" s="86" t="s">
        <v>22276</v>
      </c>
      <c r="B5473" s="85" t="s">
        <v>22274</v>
      </c>
      <c r="C5473" s="87" t="s">
        <v>151</v>
      </c>
      <c r="D5473" s="84" t="s">
        <v>19772</v>
      </c>
      <c r="E5473" s="86">
        <v>3750</v>
      </c>
      <c r="F5473" s="85" t="s">
        <v>22275</v>
      </c>
    </row>
    <row r="5474" spans="1:6" ht="76.5" x14ac:dyDescent="0.2">
      <c r="A5474" s="86" t="s">
        <v>22279</v>
      </c>
      <c r="B5474" s="85" t="s">
        <v>22277</v>
      </c>
      <c r="C5474" s="87" t="s">
        <v>151</v>
      </c>
      <c r="D5474" s="84" t="s">
        <v>19772</v>
      </c>
      <c r="E5474" s="86">
        <v>750</v>
      </c>
      <c r="F5474" s="85" t="s">
        <v>22278</v>
      </c>
    </row>
    <row r="5475" spans="1:6" ht="51" x14ac:dyDescent="0.2">
      <c r="A5475" s="86" t="s">
        <v>22282</v>
      </c>
      <c r="B5475" s="85" t="s">
        <v>22280</v>
      </c>
      <c r="C5475" s="87" t="s">
        <v>151</v>
      </c>
      <c r="D5475" s="84" t="s">
        <v>19772</v>
      </c>
      <c r="E5475" s="86">
        <v>750</v>
      </c>
      <c r="F5475" s="85" t="s">
        <v>22281</v>
      </c>
    </row>
    <row r="5476" spans="1:6" ht="76.5" x14ac:dyDescent="0.2">
      <c r="A5476" s="86" t="s">
        <v>22285</v>
      </c>
      <c r="B5476" s="85" t="s">
        <v>22283</v>
      </c>
      <c r="C5476" s="87" t="s">
        <v>151</v>
      </c>
      <c r="D5476" s="84" t="s">
        <v>19772</v>
      </c>
      <c r="E5476" s="86">
        <v>1250</v>
      </c>
      <c r="F5476" s="85" t="s">
        <v>22284</v>
      </c>
    </row>
    <row r="5477" spans="1:6" ht="51" x14ac:dyDescent="0.2">
      <c r="A5477" s="86" t="s">
        <v>22288</v>
      </c>
      <c r="B5477" s="85" t="s">
        <v>22286</v>
      </c>
      <c r="C5477" s="87" t="s">
        <v>151</v>
      </c>
      <c r="D5477" s="84" t="s">
        <v>19772</v>
      </c>
      <c r="E5477" s="86">
        <v>1250</v>
      </c>
      <c r="F5477" s="85" t="s">
        <v>22287</v>
      </c>
    </row>
    <row r="5478" spans="1:6" ht="76.5" x14ac:dyDescent="0.2">
      <c r="A5478" s="86" t="s">
        <v>22291</v>
      </c>
      <c r="B5478" s="85" t="s">
        <v>22289</v>
      </c>
      <c r="C5478" s="87" t="s">
        <v>151</v>
      </c>
      <c r="D5478" s="84" t="s">
        <v>19772</v>
      </c>
      <c r="E5478" s="86">
        <v>4750</v>
      </c>
      <c r="F5478" s="85" t="s">
        <v>22290</v>
      </c>
    </row>
    <row r="5479" spans="1:6" ht="51" x14ac:dyDescent="0.2">
      <c r="A5479" s="86" t="s">
        <v>22294</v>
      </c>
      <c r="B5479" s="85" t="s">
        <v>22292</v>
      </c>
      <c r="C5479" s="87" t="s">
        <v>151</v>
      </c>
      <c r="D5479" s="84" t="s">
        <v>19772</v>
      </c>
      <c r="E5479" s="86">
        <v>4750</v>
      </c>
      <c r="F5479" s="85" t="s">
        <v>22293</v>
      </c>
    </row>
    <row r="5480" spans="1:6" ht="76.5" x14ac:dyDescent="0.2">
      <c r="A5480" s="86" t="s">
        <v>22297</v>
      </c>
      <c r="B5480" s="85" t="s">
        <v>22295</v>
      </c>
      <c r="C5480" s="87" t="s">
        <v>151</v>
      </c>
      <c r="D5480" s="84" t="s">
        <v>19772</v>
      </c>
      <c r="E5480" s="86">
        <v>2500</v>
      </c>
      <c r="F5480" s="85" t="s">
        <v>22296</v>
      </c>
    </row>
    <row r="5481" spans="1:6" ht="51" x14ac:dyDescent="0.2">
      <c r="A5481" s="86" t="s">
        <v>22300</v>
      </c>
      <c r="B5481" s="85" t="s">
        <v>22298</v>
      </c>
      <c r="C5481" s="87" t="s">
        <v>151</v>
      </c>
      <c r="D5481" s="84" t="s">
        <v>19772</v>
      </c>
      <c r="E5481" s="86">
        <v>2500</v>
      </c>
      <c r="F5481" s="85" t="s">
        <v>22299</v>
      </c>
    </row>
    <row r="5482" spans="1:6" ht="76.5" x14ac:dyDescent="0.2">
      <c r="A5482" s="86" t="s">
        <v>22303</v>
      </c>
      <c r="B5482" s="85" t="s">
        <v>22301</v>
      </c>
      <c r="C5482" s="87" t="s">
        <v>151</v>
      </c>
      <c r="D5482" s="84" t="s">
        <v>19772</v>
      </c>
      <c r="E5482" s="86">
        <v>3500</v>
      </c>
      <c r="F5482" s="85" t="s">
        <v>22302</v>
      </c>
    </row>
    <row r="5483" spans="1:6" ht="51" x14ac:dyDescent="0.2">
      <c r="A5483" s="86" t="s">
        <v>22306</v>
      </c>
      <c r="B5483" s="85" t="s">
        <v>22304</v>
      </c>
      <c r="C5483" s="87" t="s">
        <v>151</v>
      </c>
      <c r="D5483" s="84" t="s">
        <v>19772</v>
      </c>
      <c r="E5483" s="86">
        <v>3500</v>
      </c>
      <c r="F5483" s="85" t="s">
        <v>22305</v>
      </c>
    </row>
    <row r="5484" spans="1:6" ht="51" x14ac:dyDescent="0.2">
      <c r="A5484" s="86" t="s">
        <v>22309</v>
      </c>
      <c r="B5484" s="85" t="s">
        <v>22307</v>
      </c>
      <c r="C5484" s="87" t="s">
        <v>151</v>
      </c>
      <c r="D5484" s="84" t="s">
        <v>21164</v>
      </c>
      <c r="E5484" s="86">
        <v>2500</v>
      </c>
      <c r="F5484" s="85" t="s">
        <v>22308</v>
      </c>
    </row>
    <row r="5485" spans="1:6" ht="114.75" x14ac:dyDescent="0.2">
      <c r="A5485" s="86" t="s">
        <v>22312</v>
      </c>
      <c r="B5485" s="85" t="s">
        <v>22310</v>
      </c>
      <c r="C5485" s="87" t="s">
        <v>151</v>
      </c>
      <c r="D5485" s="84" t="s">
        <v>19772</v>
      </c>
      <c r="E5485" s="86">
        <v>1200</v>
      </c>
      <c r="F5485" s="85" t="s">
        <v>22311</v>
      </c>
    </row>
    <row r="5486" spans="1:6" ht="63.75" x14ac:dyDescent="0.2">
      <c r="A5486" s="86" t="s">
        <v>22315</v>
      </c>
      <c r="B5486" s="85" t="s">
        <v>22313</v>
      </c>
      <c r="C5486" s="87" t="s">
        <v>151</v>
      </c>
      <c r="D5486" s="84" t="s">
        <v>19772</v>
      </c>
      <c r="E5486" s="86">
        <v>1200</v>
      </c>
      <c r="F5486" s="85" t="s">
        <v>22314</v>
      </c>
    </row>
    <row r="5487" spans="1:6" ht="102" x14ac:dyDescent="0.2">
      <c r="A5487" s="86" t="s">
        <v>22318</v>
      </c>
      <c r="B5487" s="85" t="s">
        <v>22316</v>
      </c>
      <c r="C5487" s="87" t="s">
        <v>151</v>
      </c>
      <c r="D5487" s="84" t="s">
        <v>19772</v>
      </c>
      <c r="E5487" s="86">
        <v>2500</v>
      </c>
      <c r="F5487" s="85" t="s">
        <v>22317</v>
      </c>
    </row>
    <row r="5488" spans="1:6" ht="114.75" x14ac:dyDescent="0.2">
      <c r="A5488" s="86" t="s">
        <v>22321</v>
      </c>
      <c r="B5488" s="85" t="s">
        <v>22319</v>
      </c>
      <c r="C5488" s="87" t="s">
        <v>151</v>
      </c>
      <c r="D5488" s="84" t="s">
        <v>19772</v>
      </c>
      <c r="E5488" s="86">
        <v>6000</v>
      </c>
      <c r="F5488" s="85" t="s">
        <v>22320</v>
      </c>
    </row>
    <row r="5489" spans="1:6" ht="76.5" x14ac:dyDescent="0.2">
      <c r="A5489" s="86" t="s">
        <v>22324</v>
      </c>
      <c r="B5489" s="85" t="s">
        <v>22322</v>
      </c>
      <c r="C5489" s="87" t="s">
        <v>151</v>
      </c>
      <c r="D5489" s="84" t="s">
        <v>19772</v>
      </c>
      <c r="E5489" s="86">
        <v>6000</v>
      </c>
      <c r="F5489" s="85" t="s">
        <v>22323</v>
      </c>
    </row>
    <row r="5490" spans="1:6" ht="127.5" x14ac:dyDescent="0.2">
      <c r="A5490" s="86" t="s">
        <v>22327</v>
      </c>
      <c r="B5490" s="85" t="s">
        <v>22325</v>
      </c>
      <c r="C5490" s="87" t="s">
        <v>151</v>
      </c>
      <c r="D5490" s="84" t="s">
        <v>19772</v>
      </c>
      <c r="E5490" s="86">
        <v>9500</v>
      </c>
      <c r="F5490" s="85" t="s">
        <v>22326</v>
      </c>
    </row>
    <row r="5491" spans="1:6" ht="89.25" x14ac:dyDescent="0.2">
      <c r="A5491" s="86" t="s">
        <v>22330</v>
      </c>
      <c r="B5491" s="85" t="s">
        <v>22328</v>
      </c>
      <c r="C5491" s="87" t="s">
        <v>151</v>
      </c>
      <c r="D5491" s="84" t="s">
        <v>19772</v>
      </c>
      <c r="E5491" s="86">
        <v>9500</v>
      </c>
      <c r="F5491" s="85" t="s">
        <v>22329</v>
      </c>
    </row>
    <row r="5492" spans="1:6" ht="63.75" x14ac:dyDescent="0.2">
      <c r="A5492" s="86" t="s">
        <v>22333</v>
      </c>
      <c r="B5492" s="85" t="s">
        <v>22331</v>
      </c>
      <c r="C5492" s="87" t="s">
        <v>151</v>
      </c>
      <c r="D5492" s="84" t="s">
        <v>19772</v>
      </c>
      <c r="E5492" s="86">
        <v>1200</v>
      </c>
      <c r="F5492" s="85" t="s">
        <v>22332</v>
      </c>
    </row>
    <row r="5493" spans="1:6" ht="25.5" x14ac:dyDescent="0.2">
      <c r="A5493" s="86" t="s">
        <v>22336</v>
      </c>
      <c r="B5493" s="85" t="s">
        <v>22334</v>
      </c>
      <c r="C5493" s="87" t="s">
        <v>151</v>
      </c>
      <c r="D5493" s="84" t="s">
        <v>19772</v>
      </c>
      <c r="E5493" s="86">
        <v>1200</v>
      </c>
      <c r="F5493" s="85" t="s">
        <v>22335</v>
      </c>
    </row>
    <row r="5494" spans="1:6" ht="63.75" x14ac:dyDescent="0.2">
      <c r="A5494" s="86" t="s">
        <v>22339</v>
      </c>
      <c r="B5494" s="85" t="s">
        <v>22337</v>
      </c>
      <c r="C5494" s="87" t="s">
        <v>151</v>
      </c>
      <c r="D5494" s="84" t="s">
        <v>19772</v>
      </c>
      <c r="E5494" s="86">
        <v>1800</v>
      </c>
      <c r="F5494" s="85" t="s">
        <v>22338</v>
      </c>
    </row>
    <row r="5495" spans="1:6" ht="25.5" x14ac:dyDescent="0.2">
      <c r="A5495" s="86" t="s">
        <v>22342</v>
      </c>
      <c r="B5495" s="85" t="s">
        <v>22340</v>
      </c>
      <c r="C5495" s="87" t="s">
        <v>151</v>
      </c>
      <c r="D5495" s="84" t="s">
        <v>19772</v>
      </c>
      <c r="E5495" s="86">
        <v>1800</v>
      </c>
      <c r="F5495" s="85" t="s">
        <v>22341</v>
      </c>
    </row>
    <row r="5496" spans="1:6" ht="38.25" x14ac:dyDescent="0.2">
      <c r="A5496" s="86" t="s">
        <v>22345</v>
      </c>
      <c r="B5496" s="85" t="s">
        <v>22343</v>
      </c>
      <c r="C5496" s="87" t="s">
        <v>151</v>
      </c>
      <c r="D5496" s="84" t="s">
        <v>19772</v>
      </c>
      <c r="E5496" s="86">
        <v>25000</v>
      </c>
      <c r="F5496" s="85" t="s">
        <v>22344</v>
      </c>
    </row>
    <row r="5497" spans="1:6" ht="127.5" x14ac:dyDescent="0.2">
      <c r="A5497" s="86" t="s">
        <v>22348</v>
      </c>
      <c r="B5497" s="85" t="s">
        <v>22346</v>
      </c>
      <c r="C5497" s="87" t="s">
        <v>151</v>
      </c>
      <c r="D5497" s="84" t="s">
        <v>19772</v>
      </c>
      <c r="E5497" s="86">
        <v>5500</v>
      </c>
      <c r="F5497" s="85" t="s">
        <v>22347</v>
      </c>
    </row>
    <row r="5498" spans="1:6" ht="76.5" x14ac:dyDescent="0.2">
      <c r="A5498" s="86" t="s">
        <v>22351</v>
      </c>
      <c r="B5498" s="85" t="s">
        <v>22349</v>
      </c>
      <c r="C5498" s="87" t="s">
        <v>151</v>
      </c>
      <c r="D5498" s="84" t="s">
        <v>21164</v>
      </c>
      <c r="E5498" s="86">
        <v>5500</v>
      </c>
      <c r="F5498" s="85" t="s">
        <v>22350</v>
      </c>
    </row>
    <row r="5499" spans="1:6" ht="140.25" x14ac:dyDescent="0.2">
      <c r="A5499" s="86" t="s">
        <v>22354</v>
      </c>
      <c r="B5499" s="85" t="s">
        <v>22352</v>
      </c>
      <c r="C5499" s="87" t="s">
        <v>151</v>
      </c>
      <c r="D5499" s="84" t="s">
        <v>19772</v>
      </c>
      <c r="E5499" s="86">
        <v>6500</v>
      </c>
      <c r="F5499" s="85" t="s">
        <v>22353</v>
      </c>
    </row>
    <row r="5500" spans="1:6" ht="89.25" x14ac:dyDescent="0.2">
      <c r="A5500" s="86" t="s">
        <v>22357</v>
      </c>
      <c r="B5500" s="85" t="s">
        <v>22355</v>
      </c>
      <c r="C5500" s="87" t="s">
        <v>151</v>
      </c>
      <c r="D5500" s="84" t="s">
        <v>19772</v>
      </c>
      <c r="E5500" s="86">
        <v>6500</v>
      </c>
      <c r="F5500" s="85" t="s">
        <v>22356</v>
      </c>
    </row>
    <row r="5501" spans="1:6" ht="140.25" x14ac:dyDescent="0.2">
      <c r="A5501" s="86" t="s">
        <v>22360</v>
      </c>
      <c r="B5501" s="85" t="s">
        <v>22358</v>
      </c>
      <c r="C5501" s="87" t="s">
        <v>150</v>
      </c>
      <c r="D5501" s="84" t="s">
        <v>19772</v>
      </c>
      <c r="E5501" s="86">
        <v>9</v>
      </c>
      <c r="F5501" s="85" t="s">
        <v>22359</v>
      </c>
    </row>
    <row r="5502" spans="1:6" ht="102" x14ac:dyDescent="0.2">
      <c r="A5502" s="86" t="s">
        <v>22363</v>
      </c>
      <c r="B5502" s="85" t="s">
        <v>22361</v>
      </c>
      <c r="C5502" s="87" t="s">
        <v>150</v>
      </c>
      <c r="D5502" s="84" t="s">
        <v>19772</v>
      </c>
      <c r="E5502" s="86">
        <v>18</v>
      </c>
      <c r="F5502" s="85" t="s">
        <v>22362</v>
      </c>
    </row>
    <row r="5503" spans="1:6" ht="76.5" x14ac:dyDescent="0.2">
      <c r="A5503" s="86" t="s">
        <v>22366</v>
      </c>
      <c r="B5503" s="85" t="s">
        <v>22364</v>
      </c>
      <c r="C5503" s="87" t="s">
        <v>150</v>
      </c>
      <c r="D5503" s="84" t="s">
        <v>19772</v>
      </c>
      <c r="E5503" s="86">
        <v>9</v>
      </c>
      <c r="F5503" s="85" t="s">
        <v>22365</v>
      </c>
    </row>
    <row r="5504" spans="1:6" ht="38.25" x14ac:dyDescent="0.2">
      <c r="A5504" s="86" t="s">
        <v>22369</v>
      </c>
      <c r="B5504" s="85" t="s">
        <v>22367</v>
      </c>
      <c r="C5504" s="87" t="s">
        <v>150</v>
      </c>
      <c r="D5504" s="84" t="s">
        <v>19772</v>
      </c>
      <c r="E5504" s="86">
        <v>18</v>
      </c>
      <c r="F5504" s="85" t="s">
        <v>22368</v>
      </c>
    </row>
    <row r="5505" spans="1:6" ht="63.75" x14ac:dyDescent="0.2">
      <c r="A5505" s="86" t="s">
        <v>22372</v>
      </c>
      <c r="B5505" s="85" t="s">
        <v>22370</v>
      </c>
      <c r="C5505" s="87" t="s">
        <v>151</v>
      </c>
      <c r="D5505" s="84" t="s">
        <v>19772</v>
      </c>
      <c r="E5505" s="86">
        <v>3000</v>
      </c>
      <c r="F5505" s="85" t="s">
        <v>22371</v>
      </c>
    </row>
    <row r="5506" spans="1:6" ht="38.25" x14ac:dyDescent="0.2">
      <c r="A5506" s="86" t="s">
        <v>22375</v>
      </c>
      <c r="B5506" s="85" t="s">
        <v>22373</v>
      </c>
      <c r="C5506" s="87" t="s">
        <v>151</v>
      </c>
      <c r="D5506" s="84" t="s">
        <v>19772</v>
      </c>
      <c r="E5506" s="86">
        <v>3000</v>
      </c>
      <c r="F5506" s="85" t="s">
        <v>22374</v>
      </c>
    </row>
    <row r="5507" spans="1:6" ht="63.75" x14ac:dyDescent="0.2">
      <c r="A5507" s="86" t="s">
        <v>22378</v>
      </c>
      <c r="B5507" s="85" t="s">
        <v>22376</v>
      </c>
      <c r="C5507" s="87" t="s">
        <v>151</v>
      </c>
      <c r="D5507" s="84" t="s">
        <v>19772</v>
      </c>
      <c r="E5507" s="86">
        <v>4000</v>
      </c>
      <c r="F5507" s="85" t="s">
        <v>22377</v>
      </c>
    </row>
    <row r="5508" spans="1:6" ht="38.25" x14ac:dyDescent="0.2">
      <c r="A5508" s="86" t="s">
        <v>22381</v>
      </c>
      <c r="B5508" s="85" t="s">
        <v>22379</v>
      </c>
      <c r="C5508" s="87" t="s">
        <v>151</v>
      </c>
      <c r="D5508" s="84" t="s">
        <v>19772</v>
      </c>
      <c r="E5508" s="86">
        <v>4000</v>
      </c>
      <c r="F5508" s="85" t="s">
        <v>22380</v>
      </c>
    </row>
    <row r="5509" spans="1:6" ht="102" x14ac:dyDescent="0.2">
      <c r="A5509" s="86" t="s">
        <v>22384</v>
      </c>
      <c r="B5509" s="85" t="s">
        <v>22382</v>
      </c>
      <c r="C5509" s="87" t="s">
        <v>151</v>
      </c>
      <c r="D5509" s="84" t="s">
        <v>19772</v>
      </c>
      <c r="E5509" s="86">
        <v>9</v>
      </c>
      <c r="F5509" s="85" t="s">
        <v>22383</v>
      </c>
    </row>
    <row r="5510" spans="1:6" ht="63.75" x14ac:dyDescent="0.2">
      <c r="A5510" s="86" t="s">
        <v>22387</v>
      </c>
      <c r="B5510" s="85" t="s">
        <v>22385</v>
      </c>
      <c r="C5510" s="87" t="s">
        <v>151</v>
      </c>
      <c r="D5510" s="84" t="s">
        <v>19772</v>
      </c>
      <c r="E5510" s="86">
        <v>18</v>
      </c>
      <c r="F5510" s="85" t="s">
        <v>22386</v>
      </c>
    </row>
    <row r="5511" spans="1:6" ht="127.5" x14ac:dyDescent="0.2">
      <c r="A5511" s="86" t="s">
        <v>22390</v>
      </c>
      <c r="B5511" s="85" t="s">
        <v>22388</v>
      </c>
      <c r="C5511" s="87" t="s">
        <v>149</v>
      </c>
      <c r="D5511" s="84" t="s">
        <v>19772</v>
      </c>
      <c r="E5511" s="86">
        <v>45</v>
      </c>
      <c r="F5511" s="85" t="s">
        <v>22389</v>
      </c>
    </row>
    <row r="5512" spans="1:6" ht="76.5" x14ac:dyDescent="0.2">
      <c r="A5512" s="86" t="s">
        <v>22393</v>
      </c>
      <c r="B5512" s="85" t="s">
        <v>22391</v>
      </c>
      <c r="C5512" s="87" t="s">
        <v>149</v>
      </c>
      <c r="D5512" s="84" t="s">
        <v>19772</v>
      </c>
      <c r="E5512" s="86">
        <v>90</v>
      </c>
      <c r="F5512" s="85" t="s">
        <v>22392</v>
      </c>
    </row>
    <row r="5513" spans="1:6" ht="178.5" x14ac:dyDescent="0.2">
      <c r="A5513" s="86" t="s">
        <v>22396</v>
      </c>
      <c r="B5513" s="85" t="s">
        <v>22394</v>
      </c>
      <c r="C5513" s="87" t="s">
        <v>150</v>
      </c>
      <c r="D5513" s="84" t="s">
        <v>19772</v>
      </c>
      <c r="E5513" s="86">
        <v>21</v>
      </c>
      <c r="F5513" s="85" t="s">
        <v>22395</v>
      </c>
    </row>
    <row r="5514" spans="1:6" ht="127.5" x14ac:dyDescent="0.2">
      <c r="A5514" s="86" t="s">
        <v>22399</v>
      </c>
      <c r="B5514" s="85" t="s">
        <v>22397</v>
      </c>
      <c r="C5514" s="87" t="s">
        <v>150</v>
      </c>
      <c r="D5514" s="84" t="s">
        <v>19772</v>
      </c>
      <c r="E5514" s="86">
        <v>42</v>
      </c>
      <c r="F5514" s="85" t="s">
        <v>22398</v>
      </c>
    </row>
    <row r="5515" spans="1:6" ht="153" x14ac:dyDescent="0.2">
      <c r="A5515" s="86" t="s">
        <v>22402</v>
      </c>
      <c r="B5515" s="85" t="s">
        <v>22400</v>
      </c>
      <c r="C5515" s="87" t="s">
        <v>150</v>
      </c>
      <c r="D5515" s="84" t="s">
        <v>19772</v>
      </c>
      <c r="E5515" s="86">
        <v>15</v>
      </c>
      <c r="F5515" s="85" t="s">
        <v>22401</v>
      </c>
    </row>
    <row r="5516" spans="1:6" ht="102" x14ac:dyDescent="0.2">
      <c r="A5516" s="86" t="s">
        <v>22405</v>
      </c>
      <c r="B5516" s="85" t="s">
        <v>22403</v>
      </c>
      <c r="C5516" s="87" t="s">
        <v>150</v>
      </c>
      <c r="D5516" s="84" t="s">
        <v>19772</v>
      </c>
      <c r="E5516" s="86">
        <v>30</v>
      </c>
      <c r="F5516" s="85" t="s">
        <v>22404</v>
      </c>
    </row>
    <row r="5517" spans="1:6" ht="89.25" x14ac:dyDescent="0.2">
      <c r="A5517" s="86" t="s">
        <v>22408</v>
      </c>
      <c r="B5517" s="85" t="s">
        <v>22406</v>
      </c>
      <c r="C5517" s="87" t="s">
        <v>150</v>
      </c>
      <c r="D5517" s="84" t="s">
        <v>19772</v>
      </c>
      <c r="E5517" s="86">
        <v>24</v>
      </c>
      <c r="F5517" s="85" t="s">
        <v>22407</v>
      </c>
    </row>
    <row r="5518" spans="1:6" ht="38.25" x14ac:dyDescent="0.2">
      <c r="A5518" s="86" t="s">
        <v>22411</v>
      </c>
      <c r="B5518" s="85" t="s">
        <v>22409</v>
      </c>
      <c r="C5518" s="87" t="s">
        <v>150</v>
      </c>
      <c r="D5518" s="84" t="s">
        <v>19772</v>
      </c>
      <c r="E5518" s="86">
        <v>48</v>
      </c>
      <c r="F5518" s="85" t="s">
        <v>22410</v>
      </c>
    </row>
    <row r="5519" spans="1:6" ht="76.5" x14ac:dyDescent="0.2">
      <c r="A5519" s="86" t="s">
        <v>22414</v>
      </c>
      <c r="B5519" s="85" t="s">
        <v>22412</v>
      </c>
      <c r="C5519" s="87" t="s">
        <v>150</v>
      </c>
      <c r="D5519" s="84" t="s">
        <v>19772</v>
      </c>
      <c r="E5519" s="86">
        <v>12</v>
      </c>
      <c r="F5519" s="85" t="s">
        <v>22413</v>
      </c>
    </row>
    <row r="5520" spans="1:6" ht="25.5" x14ac:dyDescent="0.2">
      <c r="A5520" s="86" t="s">
        <v>22417</v>
      </c>
      <c r="B5520" s="85" t="s">
        <v>22415</v>
      </c>
      <c r="C5520" s="87" t="s">
        <v>150</v>
      </c>
      <c r="D5520" s="84" t="s">
        <v>19772</v>
      </c>
      <c r="E5520" s="86">
        <v>24</v>
      </c>
      <c r="F5520" s="85" t="s">
        <v>22416</v>
      </c>
    </row>
    <row r="5521" spans="1:6" ht="89.25" x14ac:dyDescent="0.2">
      <c r="A5521" s="86" t="s">
        <v>22420</v>
      </c>
      <c r="B5521" s="85" t="s">
        <v>22418</v>
      </c>
      <c r="C5521" s="87" t="s">
        <v>149</v>
      </c>
      <c r="D5521" s="84" t="s">
        <v>19772</v>
      </c>
      <c r="E5521" s="86">
        <v>6</v>
      </c>
      <c r="F5521" s="85" t="s">
        <v>22419</v>
      </c>
    </row>
    <row r="5522" spans="1:6" ht="51" x14ac:dyDescent="0.2">
      <c r="A5522" s="86" t="s">
        <v>22423</v>
      </c>
      <c r="B5522" s="85" t="s">
        <v>22421</v>
      </c>
      <c r="C5522" s="87" t="s">
        <v>149</v>
      </c>
      <c r="D5522" s="84" t="s">
        <v>19772</v>
      </c>
      <c r="E5522" s="86">
        <v>12</v>
      </c>
      <c r="F5522" s="85" t="s">
        <v>22422</v>
      </c>
    </row>
    <row r="5523" spans="1:6" ht="89.25" x14ac:dyDescent="0.2">
      <c r="A5523" s="86" t="s">
        <v>22426</v>
      </c>
      <c r="B5523" s="85" t="s">
        <v>22424</v>
      </c>
      <c r="C5523" s="87" t="s">
        <v>150</v>
      </c>
      <c r="D5523" s="84" t="s">
        <v>19772</v>
      </c>
      <c r="E5523" s="86">
        <v>12</v>
      </c>
      <c r="F5523" s="85" t="s">
        <v>22425</v>
      </c>
    </row>
    <row r="5524" spans="1:6" ht="38.25" x14ac:dyDescent="0.2">
      <c r="A5524" s="86" t="s">
        <v>22429</v>
      </c>
      <c r="B5524" s="85" t="s">
        <v>22427</v>
      </c>
      <c r="C5524" s="87" t="s">
        <v>150</v>
      </c>
      <c r="D5524" s="84" t="s">
        <v>19772</v>
      </c>
      <c r="E5524" s="86">
        <v>24</v>
      </c>
      <c r="F5524" s="85" t="s">
        <v>22428</v>
      </c>
    </row>
    <row r="5525" spans="1:6" ht="76.5" x14ac:dyDescent="0.2">
      <c r="A5525" s="86" t="s">
        <v>22432</v>
      </c>
      <c r="B5525" s="85" t="s">
        <v>22430</v>
      </c>
      <c r="C5525" s="87" t="s">
        <v>150</v>
      </c>
      <c r="D5525" s="84" t="s">
        <v>19772</v>
      </c>
      <c r="E5525" s="86">
        <v>6</v>
      </c>
      <c r="F5525" s="85" t="s">
        <v>22431</v>
      </c>
    </row>
    <row r="5526" spans="1:6" ht="25.5" x14ac:dyDescent="0.2">
      <c r="A5526" s="86" t="s">
        <v>22435</v>
      </c>
      <c r="B5526" s="85" t="s">
        <v>22433</v>
      </c>
      <c r="C5526" s="87" t="s">
        <v>150</v>
      </c>
      <c r="D5526" s="84" t="s">
        <v>19772</v>
      </c>
      <c r="E5526" s="86">
        <v>12</v>
      </c>
      <c r="F5526" s="85" t="s">
        <v>22434</v>
      </c>
    </row>
    <row r="5527" spans="1:6" ht="102" x14ac:dyDescent="0.2">
      <c r="A5527" s="86" t="s">
        <v>22438</v>
      </c>
      <c r="B5527" s="85" t="s">
        <v>22436</v>
      </c>
      <c r="C5527" s="87" t="s">
        <v>151</v>
      </c>
      <c r="D5527" s="84" t="s">
        <v>19772</v>
      </c>
      <c r="E5527" s="86">
        <v>2</v>
      </c>
      <c r="F5527" s="85" t="s">
        <v>22437</v>
      </c>
    </row>
    <row r="5528" spans="1:6" ht="63.75" x14ac:dyDescent="0.2">
      <c r="A5528" s="86" t="s">
        <v>22441</v>
      </c>
      <c r="B5528" s="85" t="s">
        <v>22439</v>
      </c>
      <c r="C5528" s="87" t="s">
        <v>151</v>
      </c>
      <c r="D5528" s="84" t="s">
        <v>19772</v>
      </c>
      <c r="E5528" s="86">
        <v>4</v>
      </c>
      <c r="F5528" s="85" t="s">
        <v>22440</v>
      </c>
    </row>
    <row r="5529" spans="1:6" ht="102" x14ac:dyDescent="0.2">
      <c r="A5529" s="86" t="s">
        <v>22444</v>
      </c>
      <c r="B5529" s="85" t="s">
        <v>22442</v>
      </c>
      <c r="C5529" s="87" t="s">
        <v>149</v>
      </c>
      <c r="D5529" s="84" t="s">
        <v>19772</v>
      </c>
      <c r="E5529" s="86">
        <v>10</v>
      </c>
      <c r="F5529" s="85" t="s">
        <v>22443</v>
      </c>
    </row>
    <row r="5530" spans="1:6" ht="63.75" x14ac:dyDescent="0.2">
      <c r="A5530" s="86" t="s">
        <v>22447</v>
      </c>
      <c r="B5530" s="85" t="s">
        <v>22445</v>
      </c>
      <c r="C5530" s="87" t="s">
        <v>149</v>
      </c>
      <c r="D5530" s="84" t="s">
        <v>19772</v>
      </c>
      <c r="E5530" s="86">
        <v>20</v>
      </c>
      <c r="F5530" s="85" t="s">
        <v>22446</v>
      </c>
    </row>
    <row r="5531" spans="1:6" ht="114.75" x14ac:dyDescent="0.2">
      <c r="A5531" s="86" t="s">
        <v>22450</v>
      </c>
      <c r="B5531" s="85" t="s">
        <v>22448</v>
      </c>
      <c r="C5531" s="87" t="s">
        <v>150</v>
      </c>
      <c r="D5531" s="84" t="s">
        <v>19772</v>
      </c>
      <c r="E5531" s="86">
        <v>3</v>
      </c>
      <c r="F5531" s="85" t="s">
        <v>22449</v>
      </c>
    </row>
    <row r="5532" spans="1:6" ht="63.75" x14ac:dyDescent="0.2">
      <c r="A5532" s="86" t="s">
        <v>22453</v>
      </c>
      <c r="B5532" s="85" t="s">
        <v>22451</v>
      </c>
      <c r="C5532" s="87" t="s">
        <v>150</v>
      </c>
      <c r="D5532" s="84" t="s">
        <v>19772</v>
      </c>
      <c r="E5532" s="86">
        <v>6</v>
      </c>
      <c r="F5532" s="85" t="s">
        <v>22452</v>
      </c>
    </row>
    <row r="5533" spans="1:6" ht="102" x14ac:dyDescent="0.2">
      <c r="A5533" s="86" t="s">
        <v>22456</v>
      </c>
      <c r="B5533" s="85" t="s">
        <v>22454</v>
      </c>
      <c r="C5533" s="87" t="s">
        <v>149</v>
      </c>
      <c r="D5533" s="84" t="s">
        <v>19772</v>
      </c>
      <c r="E5533" s="86">
        <v>3</v>
      </c>
      <c r="F5533" s="85" t="s">
        <v>22455</v>
      </c>
    </row>
    <row r="5534" spans="1:6" ht="51" x14ac:dyDescent="0.2">
      <c r="A5534" s="86" t="s">
        <v>22459</v>
      </c>
      <c r="B5534" s="85" t="s">
        <v>22457</v>
      </c>
      <c r="C5534" s="87" t="s">
        <v>149</v>
      </c>
      <c r="D5534" s="84" t="s">
        <v>19772</v>
      </c>
      <c r="E5534" s="86">
        <v>6</v>
      </c>
      <c r="F5534" s="85" t="s">
        <v>22458</v>
      </c>
    </row>
    <row r="5535" spans="1:6" ht="114.75" x14ac:dyDescent="0.2">
      <c r="A5535" s="86" t="s">
        <v>22462</v>
      </c>
      <c r="B5535" s="85" t="s">
        <v>22460</v>
      </c>
      <c r="C5535" s="87" t="s">
        <v>150</v>
      </c>
      <c r="D5535" s="84" t="s">
        <v>19772</v>
      </c>
      <c r="E5535" s="86">
        <v>3</v>
      </c>
      <c r="F5535" s="85" t="s">
        <v>22461</v>
      </c>
    </row>
    <row r="5536" spans="1:6" ht="63.75" x14ac:dyDescent="0.2">
      <c r="A5536" s="86" t="s">
        <v>22465</v>
      </c>
      <c r="B5536" s="85" t="s">
        <v>22463</v>
      </c>
      <c r="C5536" s="87" t="s">
        <v>150</v>
      </c>
      <c r="D5536" s="84" t="s">
        <v>19772</v>
      </c>
      <c r="E5536" s="86">
        <v>6</v>
      </c>
      <c r="F5536" s="85" t="s">
        <v>22464</v>
      </c>
    </row>
    <row r="5537" spans="1:6" ht="153" x14ac:dyDescent="0.2">
      <c r="A5537" s="86" t="s">
        <v>22468</v>
      </c>
      <c r="B5537" s="85" t="s">
        <v>22466</v>
      </c>
      <c r="C5537" s="87" t="s">
        <v>150</v>
      </c>
      <c r="D5537" s="84" t="s">
        <v>19772</v>
      </c>
      <c r="E5537" s="86">
        <v>38.5</v>
      </c>
      <c r="F5537" s="85" t="s">
        <v>22467</v>
      </c>
    </row>
    <row r="5538" spans="1:6" ht="102" x14ac:dyDescent="0.2">
      <c r="A5538" s="86" t="s">
        <v>22471</v>
      </c>
      <c r="B5538" s="85" t="s">
        <v>22469</v>
      </c>
      <c r="C5538" s="87" t="s">
        <v>150</v>
      </c>
      <c r="D5538" s="84" t="s">
        <v>19772</v>
      </c>
      <c r="E5538" s="86">
        <v>77</v>
      </c>
      <c r="F5538" s="85" t="s">
        <v>22470</v>
      </c>
    </row>
    <row r="5539" spans="1:6" ht="102" x14ac:dyDescent="0.2">
      <c r="A5539" s="86" t="s">
        <v>22474</v>
      </c>
      <c r="B5539" s="85" t="s">
        <v>22472</v>
      </c>
      <c r="C5539" s="87" t="s">
        <v>150</v>
      </c>
      <c r="D5539" s="84" t="s">
        <v>19772</v>
      </c>
      <c r="E5539" s="86">
        <v>13</v>
      </c>
      <c r="F5539" s="85" t="s">
        <v>22473</v>
      </c>
    </row>
    <row r="5540" spans="1:6" ht="51" x14ac:dyDescent="0.2">
      <c r="A5540" s="86" t="s">
        <v>22477</v>
      </c>
      <c r="B5540" s="85" t="s">
        <v>22475</v>
      </c>
      <c r="C5540" s="87" t="s">
        <v>150</v>
      </c>
      <c r="D5540" s="84" t="s">
        <v>19772</v>
      </c>
      <c r="E5540" s="86">
        <v>26</v>
      </c>
      <c r="F5540" s="85" t="s">
        <v>22476</v>
      </c>
    </row>
    <row r="5541" spans="1:6" ht="114.75" x14ac:dyDescent="0.2">
      <c r="A5541" s="86" t="s">
        <v>22480</v>
      </c>
      <c r="B5541" s="85" t="s">
        <v>22478</v>
      </c>
      <c r="C5541" s="87" t="s">
        <v>149</v>
      </c>
      <c r="D5541" s="84" t="s">
        <v>19772</v>
      </c>
      <c r="E5541" s="86">
        <v>11</v>
      </c>
      <c r="F5541" s="85" t="s">
        <v>22479</v>
      </c>
    </row>
    <row r="5542" spans="1:6" ht="102" x14ac:dyDescent="0.2">
      <c r="A5542" s="86" t="s">
        <v>22483</v>
      </c>
      <c r="B5542" s="85" t="s">
        <v>22481</v>
      </c>
      <c r="C5542" s="87" t="s">
        <v>151</v>
      </c>
      <c r="D5542" s="84" t="s">
        <v>19772</v>
      </c>
      <c r="E5542" s="86">
        <v>2</v>
      </c>
      <c r="F5542" s="85" t="s">
        <v>22482</v>
      </c>
    </row>
    <row r="5543" spans="1:6" ht="63.75" x14ac:dyDescent="0.2">
      <c r="A5543" s="86" t="s">
        <v>22486</v>
      </c>
      <c r="B5543" s="85" t="s">
        <v>22484</v>
      </c>
      <c r="C5543" s="87" t="s">
        <v>149</v>
      </c>
      <c r="D5543" s="84" t="s">
        <v>19772</v>
      </c>
      <c r="E5543" s="86">
        <v>22</v>
      </c>
      <c r="F5543" s="85" t="s">
        <v>22485</v>
      </c>
    </row>
    <row r="5544" spans="1:6" ht="76.5" x14ac:dyDescent="0.2">
      <c r="A5544" s="86" t="s">
        <v>22489</v>
      </c>
      <c r="B5544" s="85" t="s">
        <v>22487</v>
      </c>
      <c r="C5544" s="87" t="s">
        <v>151</v>
      </c>
      <c r="D5544" s="84" t="s">
        <v>19772</v>
      </c>
      <c r="E5544" s="86">
        <v>4</v>
      </c>
      <c r="F5544" s="85" t="s">
        <v>22488</v>
      </c>
    </row>
    <row r="5545" spans="1:6" ht="102" x14ac:dyDescent="0.2">
      <c r="A5545" s="86" t="s">
        <v>22492</v>
      </c>
      <c r="B5545" s="85" t="s">
        <v>22490</v>
      </c>
      <c r="C5545" s="87" t="s">
        <v>150</v>
      </c>
      <c r="D5545" s="84" t="s">
        <v>19772</v>
      </c>
      <c r="E5545" s="86">
        <v>6.5</v>
      </c>
      <c r="F5545" s="85" t="s">
        <v>22491</v>
      </c>
    </row>
    <row r="5546" spans="1:6" ht="51" x14ac:dyDescent="0.2">
      <c r="A5546" s="86" t="s">
        <v>22495</v>
      </c>
      <c r="B5546" s="85" t="s">
        <v>22493</v>
      </c>
      <c r="C5546" s="87" t="s">
        <v>150</v>
      </c>
      <c r="D5546" s="84" t="s">
        <v>19772</v>
      </c>
      <c r="E5546" s="86">
        <v>13</v>
      </c>
      <c r="F5546" s="85" t="s">
        <v>22494</v>
      </c>
    </row>
    <row r="5547" spans="1:6" ht="102" x14ac:dyDescent="0.2">
      <c r="A5547" s="86" t="s">
        <v>22498</v>
      </c>
      <c r="B5547" s="85" t="s">
        <v>22496</v>
      </c>
      <c r="C5547" s="87" t="s">
        <v>150</v>
      </c>
      <c r="D5547" s="84" t="s">
        <v>19772</v>
      </c>
      <c r="E5547" s="86">
        <v>23</v>
      </c>
      <c r="F5547" s="85" t="s">
        <v>22497</v>
      </c>
    </row>
    <row r="5548" spans="1:6" ht="51" x14ac:dyDescent="0.2">
      <c r="A5548" s="86" t="s">
        <v>22501</v>
      </c>
      <c r="B5548" s="85" t="s">
        <v>22499</v>
      </c>
      <c r="C5548" s="87" t="s">
        <v>150</v>
      </c>
      <c r="D5548" s="84" t="s">
        <v>19772</v>
      </c>
      <c r="E5548" s="86">
        <v>46</v>
      </c>
      <c r="F5548" s="85" t="s">
        <v>22500</v>
      </c>
    </row>
    <row r="5549" spans="1:6" ht="114.75" x14ac:dyDescent="0.2">
      <c r="A5549" s="86" t="s">
        <v>22504</v>
      </c>
      <c r="B5549" s="85" t="s">
        <v>22502</v>
      </c>
      <c r="C5549" s="87" t="s">
        <v>149</v>
      </c>
      <c r="D5549" s="84" t="s">
        <v>19772</v>
      </c>
      <c r="E5549" s="86">
        <v>16.5</v>
      </c>
      <c r="F5549" s="85" t="s">
        <v>22503</v>
      </c>
    </row>
    <row r="5550" spans="1:6" ht="102" x14ac:dyDescent="0.2">
      <c r="A5550" s="86" t="s">
        <v>22507</v>
      </c>
      <c r="B5550" s="85" t="s">
        <v>22505</v>
      </c>
      <c r="C5550" s="87" t="s">
        <v>151</v>
      </c>
      <c r="D5550" s="84" t="s">
        <v>19772</v>
      </c>
      <c r="E5550" s="86">
        <v>3.5</v>
      </c>
      <c r="F5550" s="85" t="s">
        <v>22506</v>
      </c>
    </row>
    <row r="5551" spans="1:6" ht="63.75" x14ac:dyDescent="0.2">
      <c r="A5551" s="86" t="s">
        <v>22510</v>
      </c>
      <c r="B5551" s="85" t="s">
        <v>22508</v>
      </c>
      <c r="C5551" s="87" t="s">
        <v>149</v>
      </c>
      <c r="D5551" s="84" t="s">
        <v>19772</v>
      </c>
      <c r="E5551" s="86">
        <v>33</v>
      </c>
      <c r="F5551" s="85" t="s">
        <v>22509</v>
      </c>
    </row>
    <row r="5552" spans="1:6" ht="63.75" x14ac:dyDescent="0.2">
      <c r="A5552" s="86" t="s">
        <v>22513</v>
      </c>
      <c r="B5552" s="85" t="s">
        <v>22511</v>
      </c>
      <c r="C5552" s="87" t="s">
        <v>151</v>
      </c>
      <c r="D5552" s="84" t="s">
        <v>19772</v>
      </c>
      <c r="E5552" s="86">
        <v>7</v>
      </c>
      <c r="F5552" s="85" t="s">
        <v>22512</v>
      </c>
    </row>
    <row r="5553" spans="1:6" ht="102" x14ac:dyDescent="0.2">
      <c r="A5553" s="86" t="s">
        <v>22516</v>
      </c>
      <c r="B5553" s="85" t="s">
        <v>22514</v>
      </c>
      <c r="C5553" s="87" t="s">
        <v>150</v>
      </c>
      <c r="D5553" s="84" t="s">
        <v>19772</v>
      </c>
      <c r="E5553" s="86">
        <v>16.5</v>
      </c>
      <c r="F5553" s="85" t="s">
        <v>22515</v>
      </c>
    </row>
    <row r="5554" spans="1:6" ht="51" x14ac:dyDescent="0.2">
      <c r="A5554" s="86" t="s">
        <v>22519</v>
      </c>
      <c r="B5554" s="85" t="s">
        <v>22517</v>
      </c>
      <c r="C5554" s="87" t="s">
        <v>150</v>
      </c>
      <c r="D5554" s="84" t="s">
        <v>19772</v>
      </c>
      <c r="E5554" s="86">
        <v>33</v>
      </c>
      <c r="F5554" s="85" t="s">
        <v>22518</v>
      </c>
    </row>
    <row r="5555" spans="1:6" ht="140.25" x14ac:dyDescent="0.2">
      <c r="A5555" s="86" t="s">
        <v>22522</v>
      </c>
      <c r="B5555" s="85" t="s">
        <v>22520</v>
      </c>
      <c r="C5555" s="87" t="s">
        <v>150</v>
      </c>
      <c r="D5555" s="84" t="s">
        <v>19772</v>
      </c>
      <c r="E5555" s="86">
        <v>19.25</v>
      </c>
      <c r="F5555" s="85" t="s">
        <v>22521</v>
      </c>
    </row>
    <row r="5556" spans="1:6" ht="178.5" x14ac:dyDescent="0.2">
      <c r="A5556" s="86" t="s">
        <v>22525</v>
      </c>
      <c r="B5556" s="85" t="s">
        <v>22523</v>
      </c>
      <c r="C5556" s="87" t="s">
        <v>149</v>
      </c>
      <c r="D5556" s="84" t="s">
        <v>19772</v>
      </c>
      <c r="E5556" s="86">
        <v>19.25</v>
      </c>
      <c r="F5556" s="85" t="s">
        <v>22524</v>
      </c>
    </row>
    <row r="5557" spans="1:6" ht="204" x14ac:dyDescent="0.2">
      <c r="A5557" s="86" t="s">
        <v>22528</v>
      </c>
      <c r="B5557" s="85" t="s">
        <v>22526</v>
      </c>
      <c r="C5557" s="87" t="s">
        <v>149</v>
      </c>
      <c r="D5557" s="84" t="s">
        <v>19772</v>
      </c>
      <c r="E5557" s="86">
        <v>22</v>
      </c>
      <c r="F5557" s="85" t="s">
        <v>22527</v>
      </c>
    </row>
    <row r="5558" spans="1:6" ht="153" x14ac:dyDescent="0.2">
      <c r="A5558" s="86" t="s">
        <v>22531</v>
      </c>
      <c r="B5558" s="85" t="s">
        <v>22529</v>
      </c>
      <c r="C5558" s="87" t="s">
        <v>149</v>
      </c>
      <c r="D5558" s="84" t="s">
        <v>19772</v>
      </c>
      <c r="E5558" s="86">
        <v>44</v>
      </c>
      <c r="F5558" s="85" t="s">
        <v>22530</v>
      </c>
    </row>
    <row r="5559" spans="1:6" ht="102" x14ac:dyDescent="0.2">
      <c r="A5559" s="86" t="s">
        <v>22534</v>
      </c>
      <c r="B5559" s="85" t="s">
        <v>22532</v>
      </c>
      <c r="C5559" s="87" t="s">
        <v>150</v>
      </c>
      <c r="D5559" s="84" t="s">
        <v>19772</v>
      </c>
      <c r="E5559" s="86">
        <v>38.5</v>
      </c>
      <c r="F5559" s="85" t="s">
        <v>22533</v>
      </c>
    </row>
    <row r="5560" spans="1:6" ht="127.5" x14ac:dyDescent="0.2">
      <c r="A5560" s="86" t="s">
        <v>22537</v>
      </c>
      <c r="B5560" s="85" t="s">
        <v>22535</v>
      </c>
      <c r="C5560" s="87" t="s">
        <v>149</v>
      </c>
      <c r="D5560" s="84" t="s">
        <v>19772</v>
      </c>
      <c r="E5560" s="86">
        <v>38.5</v>
      </c>
      <c r="F5560" s="85" t="s">
        <v>22536</v>
      </c>
    </row>
    <row r="5561" spans="1:6" ht="102" x14ac:dyDescent="0.2">
      <c r="A5561" s="86" t="s">
        <v>22540</v>
      </c>
      <c r="B5561" s="85" t="s">
        <v>22538</v>
      </c>
      <c r="C5561" s="87" t="s">
        <v>150</v>
      </c>
      <c r="D5561" s="84" t="s">
        <v>19772</v>
      </c>
      <c r="E5561" s="86">
        <v>48</v>
      </c>
      <c r="F5561" s="85" t="s">
        <v>22539</v>
      </c>
    </row>
    <row r="5562" spans="1:6" ht="51" x14ac:dyDescent="0.2">
      <c r="A5562" s="86" t="s">
        <v>22543</v>
      </c>
      <c r="B5562" s="85" t="s">
        <v>22541</v>
      </c>
      <c r="C5562" s="87" t="s">
        <v>150</v>
      </c>
      <c r="D5562" s="84" t="s">
        <v>19772</v>
      </c>
      <c r="E5562" s="86">
        <v>96</v>
      </c>
      <c r="F5562" s="85" t="s">
        <v>22542</v>
      </c>
    </row>
    <row r="5563" spans="1:6" ht="102" x14ac:dyDescent="0.2">
      <c r="A5563" s="86" t="s">
        <v>22546</v>
      </c>
      <c r="B5563" s="85" t="s">
        <v>22544</v>
      </c>
      <c r="C5563" s="87" t="s">
        <v>151</v>
      </c>
      <c r="D5563" s="84" t="s">
        <v>19772</v>
      </c>
      <c r="E5563" s="86">
        <v>4.5</v>
      </c>
      <c r="F5563" s="85" t="s">
        <v>22545</v>
      </c>
    </row>
    <row r="5564" spans="1:6" ht="114.75" x14ac:dyDescent="0.2">
      <c r="A5564" s="86" t="s">
        <v>22549</v>
      </c>
      <c r="B5564" s="85" t="s">
        <v>22547</v>
      </c>
      <c r="C5564" s="87" t="s">
        <v>149</v>
      </c>
      <c r="D5564" s="84" t="s">
        <v>19772</v>
      </c>
      <c r="E5564" s="86">
        <v>49.5</v>
      </c>
      <c r="F5564" s="85" t="s">
        <v>22548</v>
      </c>
    </row>
    <row r="5565" spans="1:6" ht="102" x14ac:dyDescent="0.2">
      <c r="A5565" s="86" t="s">
        <v>22552</v>
      </c>
      <c r="B5565" s="85" t="s">
        <v>22550</v>
      </c>
      <c r="C5565" s="87" t="s">
        <v>151</v>
      </c>
      <c r="D5565" s="84" t="s">
        <v>19772</v>
      </c>
      <c r="E5565" s="86">
        <v>10</v>
      </c>
      <c r="F5565" s="85" t="s">
        <v>22551</v>
      </c>
    </row>
    <row r="5566" spans="1:6" ht="76.5" x14ac:dyDescent="0.2">
      <c r="A5566" s="86" t="s">
        <v>22555</v>
      </c>
      <c r="B5566" s="85" t="s">
        <v>22553</v>
      </c>
      <c r="C5566" s="87" t="s">
        <v>149</v>
      </c>
      <c r="D5566" s="84" t="s">
        <v>19772</v>
      </c>
      <c r="E5566" s="86">
        <v>99</v>
      </c>
      <c r="F5566" s="85" t="s">
        <v>22554</v>
      </c>
    </row>
    <row r="5567" spans="1:6" ht="76.5" x14ac:dyDescent="0.2">
      <c r="A5567" s="86" t="s">
        <v>22558</v>
      </c>
      <c r="B5567" s="85" t="s">
        <v>22556</v>
      </c>
      <c r="C5567" s="87" t="s">
        <v>151</v>
      </c>
      <c r="D5567" s="84" t="s">
        <v>19772</v>
      </c>
      <c r="E5567" s="86">
        <v>20</v>
      </c>
      <c r="F5567" s="85" t="s">
        <v>22557</v>
      </c>
    </row>
    <row r="5568" spans="1:6" ht="63.75" x14ac:dyDescent="0.2">
      <c r="A5568" s="86" t="s">
        <v>22561</v>
      </c>
      <c r="B5568" s="85" t="s">
        <v>22559</v>
      </c>
      <c r="C5568" s="87" t="s">
        <v>151</v>
      </c>
      <c r="D5568" s="84" t="s">
        <v>19772</v>
      </c>
      <c r="E5568" s="86">
        <v>8.75</v>
      </c>
      <c r="F5568" s="85" t="s">
        <v>22560</v>
      </c>
    </row>
    <row r="5569" spans="1:6" ht="102" x14ac:dyDescent="0.2">
      <c r="A5569" s="86" t="s">
        <v>22564</v>
      </c>
      <c r="B5569" s="85" t="s">
        <v>22562</v>
      </c>
      <c r="C5569" s="87" t="s">
        <v>150</v>
      </c>
      <c r="D5569" s="84" t="s">
        <v>19772</v>
      </c>
      <c r="E5569" s="86">
        <v>41.5</v>
      </c>
      <c r="F5569" s="85" t="s">
        <v>22563</v>
      </c>
    </row>
    <row r="5570" spans="1:6" ht="51" x14ac:dyDescent="0.2">
      <c r="A5570" s="86" t="s">
        <v>22567</v>
      </c>
      <c r="B5570" s="85" t="s">
        <v>22565</v>
      </c>
      <c r="C5570" s="87" t="s">
        <v>150</v>
      </c>
      <c r="D5570" s="84" t="s">
        <v>19772</v>
      </c>
      <c r="E5570" s="86">
        <v>83</v>
      </c>
      <c r="F5570" s="85" t="s">
        <v>22566</v>
      </c>
    </row>
    <row r="5571" spans="1:6" ht="127.5" x14ac:dyDescent="0.2">
      <c r="A5571" s="86" t="s">
        <v>22570</v>
      </c>
      <c r="B5571" s="85" t="s">
        <v>22568</v>
      </c>
      <c r="C5571" s="87" t="s">
        <v>150</v>
      </c>
      <c r="D5571" s="84" t="s">
        <v>19772</v>
      </c>
      <c r="E5571" s="86">
        <v>13.25</v>
      </c>
      <c r="F5571" s="85" t="s">
        <v>22569</v>
      </c>
    </row>
    <row r="5572" spans="1:6" ht="102" x14ac:dyDescent="0.2">
      <c r="A5572" s="86" t="s">
        <v>22573</v>
      </c>
      <c r="B5572" s="85" t="s">
        <v>22571</v>
      </c>
      <c r="C5572" s="87" t="s">
        <v>150</v>
      </c>
      <c r="D5572" s="84" t="s">
        <v>19772</v>
      </c>
      <c r="E5572" s="86">
        <v>22.53</v>
      </c>
      <c r="F5572" s="85" t="s">
        <v>22572</v>
      </c>
    </row>
    <row r="5573" spans="1:6" ht="114.75" x14ac:dyDescent="0.2">
      <c r="A5573" s="86" t="s">
        <v>22576</v>
      </c>
      <c r="B5573" s="85" t="s">
        <v>22574</v>
      </c>
      <c r="C5573" s="87" t="s">
        <v>150</v>
      </c>
      <c r="D5573" s="84" t="s">
        <v>19772</v>
      </c>
      <c r="E5573" s="86">
        <v>5</v>
      </c>
      <c r="F5573" s="85" t="s">
        <v>22575</v>
      </c>
    </row>
    <row r="5574" spans="1:6" ht="140.25" x14ac:dyDescent="0.2">
      <c r="A5574" s="86" t="s">
        <v>22579</v>
      </c>
      <c r="B5574" s="85" t="s">
        <v>22577</v>
      </c>
      <c r="C5574" s="87" t="s">
        <v>150</v>
      </c>
      <c r="D5574" s="84" t="s">
        <v>19772</v>
      </c>
      <c r="E5574" s="86">
        <v>32.5</v>
      </c>
      <c r="F5574" s="85" t="s">
        <v>22578</v>
      </c>
    </row>
    <row r="5575" spans="1:6" ht="165.75" x14ac:dyDescent="0.2">
      <c r="A5575" s="86" t="s">
        <v>22582</v>
      </c>
      <c r="B5575" s="85" t="s">
        <v>22580</v>
      </c>
      <c r="C5575" s="87" t="s">
        <v>149</v>
      </c>
      <c r="D5575" s="84" t="s">
        <v>19772</v>
      </c>
      <c r="E5575" s="86">
        <v>13.25</v>
      </c>
      <c r="F5575" s="85" t="s">
        <v>22581</v>
      </c>
    </row>
    <row r="5576" spans="1:6" ht="140.25" x14ac:dyDescent="0.2">
      <c r="A5576" s="86" t="s">
        <v>22585</v>
      </c>
      <c r="B5576" s="85" t="s">
        <v>22583</v>
      </c>
      <c r="C5576" s="87" t="s">
        <v>149</v>
      </c>
      <c r="D5576" s="84" t="s">
        <v>19772</v>
      </c>
      <c r="E5576" s="86">
        <v>5</v>
      </c>
      <c r="F5576" s="85" t="s">
        <v>22584</v>
      </c>
    </row>
    <row r="5577" spans="1:6" ht="178.5" x14ac:dyDescent="0.2">
      <c r="A5577" s="86" t="s">
        <v>22588</v>
      </c>
      <c r="B5577" s="85" t="s">
        <v>22586</v>
      </c>
      <c r="C5577" s="87" t="s">
        <v>149</v>
      </c>
      <c r="D5577" s="84" t="s">
        <v>19772</v>
      </c>
      <c r="E5577" s="86">
        <v>32.5</v>
      </c>
      <c r="F5577" s="85" t="s">
        <v>22587</v>
      </c>
    </row>
    <row r="5578" spans="1:6" ht="191.25" x14ac:dyDescent="0.2">
      <c r="A5578" s="86" t="s">
        <v>22591</v>
      </c>
      <c r="B5578" s="85" t="s">
        <v>22589</v>
      </c>
      <c r="C5578" s="87" t="s">
        <v>149</v>
      </c>
      <c r="D5578" s="84" t="s">
        <v>19772</v>
      </c>
      <c r="E5578" s="86">
        <v>22</v>
      </c>
      <c r="F5578" s="85" t="s">
        <v>22590</v>
      </c>
    </row>
    <row r="5579" spans="1:6" ht="140.25" x14ac:dyDescent="0.2">
      <c r="A5579" s="86" t="s">
        <v>22594</v>
      </c>
      <c r="B5579" s="85" t="s">
        <v>22592</v>
      </c>
      <c r="C5579" s="87" t="s">
        <v>149</v>
      </c>
      <c r="D5579" s="84" t="s">
        <v>19772</v>
      </c>
      <c r="E5579" s="86">
        <v>44</v>
      </c>
      <c r="F5579" s="85" t="s">
        <v>22593</v>
      </c>
    </row>
    <row r="5580" spans="1:6" ht="165.75" x14ac:dyDescent="0.2">
      <c r="A5580" s="86" t="s">
        <v>22597</v>
      </c>
      <c r="B5580" s="85" t="s">
        <v>22595</v>
      </c>
      <c r="C5580" s="87" t="s">
        <v>149</v>
      </c>
      <c r="D5580" s="84" t="s">
        <v>19772</v>
      </c>
      <c r="E5580" s="86">
        <v>11</v>
      </c>
      <c r="F5580" s="85" t="s">
        <v>22596</v>
      </c>
    </row>
    <row r="5581" spans="1:6" ht="114.75" x14ac:dyDescent="0.2">
      <c r="A5581" s="86" t="s">
        <v>22600</v>
      </c>
      <c r="B5581" s="85" t="s">
        <v>22598</v>
      </c>
      <c r="C5581" s="87" t="s">
        <v>149</v>
      </c>
      <c r="D5581" s="84" t="s">
        <v>19772</v>
      </c>
      <c r="E5581" s="86">
        <v>22</v>
      </c>
      <c r="F5581" s="85" t="s">
        <v>22599</v>
      </c>
    </row>
    <row r="5582" spans="1:6" ht="204" x14ac:dyDescent="0.2">
      <c r="A5582" s="86" t="s">
        <v>22603</v>
      </c>
      <c r="B5582" s="85" t="s">
        <v>22601</v>
      </c>
      <c r="C5582" s="87" t="s">
        <v>149</v>
      </c>
      <c r="D5582" s="84" t="s">
        <v>19772</v>
      </c>
      <c r="E5582" s="86">
        <v>44</v>
      </c>
      <c r="F5582" s="85" t="s">
        <v>22602</v>
      </c>
    </row>
    <row r="5583" spans="1:6" ht="153" x14ac:dyDescent="0.2">
      <c r="A5583" s="86" t="s">
        <v>22606</v>
      </c>
      <c r="B5583" s="85" t="s">
        <v>22604</v>
      </c>
      <c r="C5583" s="87" t="s">
        <v>149</v>
      </c>
      <c r="D5583" s="84" t="s">
        <v>19772</v>
      </c>
      <c r="E5583" s="86">
        <v>88</v>
      </c>
      <c r="F5583" s="85" t="s">
        <v>22605</v>
      </c>
    </row>
    <row r="5584" spans="1:6" ht="89.25" x14ac:dyDescent="0.2">
      <c r="A5584" s="86" t="s">
        <v>22609</v>
      </c>
      <c r="B5584" s="85" t="s">
        <v>22607</v>
      </c>
      <c r="C5584" s="87" t="s">
        <v>150</v>
      </c>
      <c r="D5584" s="84" t="s">
        <v>19772</v>
      </c>
      <c r="E5584" s="86">
        <v>26.5</v>
      </c>
      <c r="F5584" s="85" t="s">
        <v>22608</v>
      </c>
    </row>
    <row r="5585" spans="1:6" ht="76.5" x14ac:dyDescent="0.2">
      <c r="A5585" s="86" t="s">
        <v>22612</v>
      </c>
      <c r="B5585" s="85" t="s">
        <v>22610</v>
      </c>
      <c r="C5585" s="87" t="s">
        <v>150</v>
      </c>
      <c r="D5585" s="84" t="s">
        <v>19772</v>
      </c>
      <c r="E5585" s="86">
        <v>10</v>
      </c>
      <c r="F5585" s="85" t="s">
        <v>22611</v>
      </c>
    </row>
    <row r="5586" spans="1:6" ht="102" x14ac:dyDescent="0.2">
      <c r="A5586" s="86" t="s">
        <v>22615</v>
      </c>
      <c r="B5586" s="85" t="s">
        <v>22613</v>
      </c>
      <c r="C5586" s="87" t="s">
        <v>150</v>
      </c>
      <c r="D5586" s="84" t="s">
        <v>19772</v>
      </c>
      <c r="E5586" s="86">
        <v>65</v>
      </c>
      <c r="F5586" s="85" t="s">
        <v>22614</v>
      </c>
    </row>
    <row r="5587" spans="1:6" ht="114.75" x14ac:dyDescent="0.2">
      <c r="A5587" s="86" t="s">
        <v>22618</v>
      </c>
      <c r="B5587" s="85" t="s">
        <v>22616</v>
      </c>
      <c r="C5587" s="87" t="s">
        <v>149</v>
      </c>
      <c r="D5587" s="84" t="s">
        <v>19772</v>
      </c>
      <c r="E5587" s="86">
        <v>26.5</v>
      </c>
      <c r="F5587" s="85" t="s">
        <v>22617</v>
      </c>
    </row>
    <row r="5588" spans="1:6" ht="76.5" x14ac:dyDescent="0.2">
      <c r="A5588" s="86" t="s">
        <v>22621</v>
      </c>
      <c r="B5588" s="85" t="s">
        <v>22619</v>
      </c>
      <c r="C5588" s="87" t="s">
        <v>149</v>
      </c>
      <c r="D5588" s="84" t="s">
        <v>19772</v>
      </c>
      <c r="E5588" s="86">
        <v>10</v>
      </c>
      <c r="F5588" s="85" t="s">
        <v>22620</v>
      </c>
    </row>
    <row r="5589" spans="1:6" ht="114.75" x14ac:dyDescent="0.2">
      <c r="A5589" s="86" t="s">
        <v>22624</v>
      </c>
      <c r="B5589" s="85" t="s">
        <v>22622</v>
      </c>
      <c r="C5589" s="87" t="s">
        <v>149</v>
      </c>
      <c r="D5589" s="84" t="s">
        <v>19772</v>
      </c>
      <c r="E5589" s="86">
        <v>65</v>
      </c>
      <c r="F5589" s="85" t="s">
        <v>22623</v>
      </c>
    </row>
    <row r="5590" spans="1:6" ht="114.75" x14ac:dyDescent="0.2">
      <c r="A5590" s="86" t="s">
        <v>22627</v>
      </c>
      <c r="B5590" s="85" t="s">
        <v>22625</v>
      </c>
      <c r="C5590" s="87" t="s">
        <v>150</v>
      </c>
      <c r="D5590" s="84" t="s">
        <v>19772</v>
      </c>
      <c r="E5590" s="86">
        <v>34.5</v>
      </c>
      <c r="F5590" s="85" t="s">
        <v>22626</v>
      </c>
    </row>
    <row r="5591" spans="1:6" ht="63.75" x14ac:dyDescent="0.2">
      <c r="A5591" s="86" t="s">
        <v>22630</v>
      </c>
      <c r="B5591" s="85" t="s">
        <v>22628</v>
      </c>
      <c r="C5591" s="87" t="s">
        <v>150</v>
      </c>
      <c r="D5591" s="84" t="s">
        <v>19772</v>
      </c>
      <c r="E5591" s="86">
        <v>69</v>
      </c>
      <c r="F5591" s="85" t="s">
        <v>22629</v>
      </c>
    </row>
    <row r="5592" spans="1:6" ht="102" x14ac:dyDescent="0.2">
      <c r="A5592" s="86" t="s">
        <v>22633</v>
      </c>
      <c r="B5592" s="85" t="s">
        <v>22631</v>
      </c>
      <c r="C5592" s="87" t="s">
        <v>151</v>
      </c>
      <c r="D5592" s="84" t="s">
        <v>19772</v>
      </c>
      <c r="E5592" s="86">
        <v>4.5</v>
      </c>
      <c r="F5592" s="85" t="s">
        <v>22632</v>
      </c>
    </row>
    <row r="5593" spans="1:6" ht="102" x14ac:dyDescent="0.2">
      <c r="A5593" s="86" t="s">
        <v>22636</v>
      </c>
      <c r="B5593" s="85" t="s">
        <v>22634</v>
      </c>
      <c r="C5593" s="87" t="s">
        <v>151</v>
      </c>
      <c r="D5593" s="84" t="s">
        <v>19772</v>
      </c>
      <c r="E5593" s="86">
        <v>2.25</v>
      </c>
      <c r="F5593" s="85" t="s">
        <v>22635</v>
      </c>
    </row>
    <row r="5594" spans="1:6" ht="102" x14ac:dyDescent="0.2">
      <c r="A5594" s="86" t="s">
        <v>22639</v>
      </c>
      <c r="B5594" s="85" t="s">
        <v>22637</v>
      </c>
      <c r="C5594" s="87" t="s">
        <v>151</v>
      </c>
      <c r="D5594" s="84" t="s">
        <v>19772</v>
      </c>
      <c r="E5594" s="86">
        <v>8.75</v>
      </c>
      <c r="F5594" s="85" t="s">
        <v>22638</v>
      </c>
    </row>
    <row r="5595" spans="1:6" ht="63.75" x14ac:dyDescent="0.2">
      <c r="A5595" s="86" t="s">
        <v>22642</v>
      </c>
      <c r="B5595" s="85" t="s">
        <v>22640</v>
      </c>
      <c r="C5595" s="87" t="s">
        <v>151</v>
      </c>
      <c r="D5595" s="84" t="s">
        <v>19772</v>
      </c>
      <c r="E5595" s="86">
        <v>8.75</v>
      </c>
      <c r="F5595" s="85" t="s">
        <v>22641</v>
      </c>
    </row>
    <row r="5596" spans="1:6" ht="63.75" x14ac:dyDescent="0.2">
      <c r="A5596" s="86" t="s">
        <v>22645</v>
      </c>
      <c r="B5596" s="85" t="s">
        <v>22643</v>
      </c>
      <c r="C5596" s="87" t="s">
        <v>151</v>
      </c>
      <c r="D5596" s="84" t="s">
        <v>19772</v>
      </c>
      <c r="E5596" s="86">
        <v>4.5</v>
      </c>
      <c r="F5596" s="85" t="s">
        <v>22644</v>
      </c>
    </row>
    <row r="5597" spans="1:6" ht="127.5" x14ac:dyDescent="0.2">
      <c r="A5597" s="86" t="s">
        <v>22648</v>
      </c>
      <c r="B5597" s="85" t="s">
        <v>22646</v>
      </c>
      <c r="C5597" s="87" t="s">
        <v>149</v>
      </c>
      <c r="D5597" s="84" t="s">
        <v>19772</v>
      </c>
      <c r="E5597" s="86">
        <v>27.5</v>
      </c>
      <c r="F5597" s="85" t="s">
        <v>22647</v>
      </c>
    </row>
    <row r="5598" spans="1:6" ht="114.75" x14ac:dyDescent="0.2">
      <c r="A5598" s="86" t="s">
        <v>22651</v>
      </c>
      <c r="B5598" s="85" t="s">
        <v>22649</v>
      </c>
      <c r="C5598" s="87" t="s">
        <v>151</v>
      </c>
      <c r="D5598" s="84" t="s">
        <v>19772</v>
      </c>
      <c r="E5598" s="86">
        <v>5.5</v>
      </c>
      <c r="F5598" s="85" t="s">
        <v>22650</v>
      </c>
    </row>
    <row r="5599" spans="1:6" ht="76.5" x14ac:dyDescent="0.2">
      <c r="A5599" s="86" t="s">
        <v>22654</v>
      </c>
      <c r="B5599" s="85" t="s">
        <v>22652</v>
      </c>
      <c r="C5599" s="87" t="s">
        <v>149</v>
      </c>
      <c r="D5599" s="84" t="s">
        <v>19772</v>
      </c>
      <c r="E5599" s="86">
        <v>55</v>
      </c>
      <c r="F5599" s="85" t="s">
        <v>22653</v>
      </c>
    </row>
    <row r="5600" spans="1:6" ht="89.25" x14ac:dyDescent="0.2">
      <c r="A5600" s="86" t="s">
        <v>22657</v>
      </c>
      <c r="B5600" s="85" t="s">
        <v>22655</v>
      </c>
      <c r="C5600" s="87" t="s">
        <v>151</v>
      </c>
      <c r="D5600" s="84" t="s">
        <v>19772</v>
      </c>
      <c r="E5600" s="86">
        <v>11</v>
      </c>
      <c r="F5600" s="85" t="s">
        <v>22656</v>
      </c>
    </row>
    <row r="5601" spans="1:6" ht="63.75" x14ac:dyDescent="0.2">
      <c r="A5601" s="86" t="s">
        <v>22660</v>
      </c>
      <c r="B5601" s="85" t="s">
        <v>22658</v>
      </c>
      <c r="C5601" s="87" t="s">
        <v>151</v>
      </c>
      <c r="D5601" s="84" t="s">
        <v>19772</v>
      </c>
      <c r="E5601" s="86">
        <v>17.5</v>
      </c>
      <c r="F5601" s="85" t="s">
        <v>22659</v>
      </c>
    </row>
    <row r="5602" spans="1:6" ht="102" x14ac:dyDescent="0.2">
      <c r="A5602" s="86" t="s">
        <v>22663</v>
      </c>
      <c r="B5602" s="85" t="s">
        <v>22661</v>
      </c>
      <c r="C5602" s="87" t="s">
        <v>150</v>
      </c>
      <c r="D5602" s="84" t="s">
        <v>19772</v>
      </c>
      <c r="E5602" s="86">
        <v>28</v>
      </c>
      <c r="F5602" s="85" t="s">
        <v>22662</v>
      </c>
    </row>
    <row r="5603" spans="1:6" ht="63.75" x14ac:dyDescent="0.2">
      <c r="A5603" s="86" t="s">
        <v>22666</v>
      </c>
      <c r="B5603" s="85" t="s">
        <v>22664</v>
      </c>
      <c r="C5603" s="87" t="s">
        <v>150</v>
      </c>
      <c r="D5603" s="84" t="s">
        <v>19772</v>
      </c>
      <c r="E5603" s="86">
        <v>56</v>
      </c>
      <c r="F5603" s="85" t="s">
        <v>22665</v>
      </c>
    </row>
    <row r="5604" spans="1:6" ht="102" x14ac:dyDescent="0.2">
      <c r="A5604" s="86" t="s">
        <v>22669</v>
      </c>
      <c r="B5604" s="85" t="s">
        <v>22667</v>
      </c>
      <c r="C5604" s="87" t="s">
        <v>151</v>
      </c>
      <c r="D5604" s="84" t="s">
        <v>19772</v>
      </c>
      <c r="E5604" s="86">
        <v>3.25</v>
      </c>
      <c r="F5604" s="85" t="s">
        <v>22668</v>
      </c>
    </row>
    <row r="5605" spans="1:6" ht="76.5" x14ac:dyDescent="0.2">
      <c r="A5605" s="86" t="s">
        <v>22672</v>
      </c>
      <c r="B5605" s="85" t="s">
        <v>22670</v>
      </c>
      <c r="C5605" s="87" t="s">
        <v>149</v>
      </c>
      <c r="D5605" s="84" t="s">
        <v>19772</v>
      </c>
      <c r="E5605" s="86">
        <v>33</v>
      </c>
      <c r="F5605" s="85" t="s">
        <v>22671</v>
      </c>
    </row>
    <row r="5606" spans="1:6" ht="63.75" x14ac:dyDescent="0.2">
      <c r="A5606" s="86" t="s">
        <v>22675</v>
      </c>
      <c r="B5606" s="85" t="s">
        <v>22673</v>
      </c>
      <c r="C5606" s="87" t="s">
        <v>151</v>
      </c>
      <c r="D5606" s="84" t="s">
        <v>19772</v>
      </c>
      <c r="E5606" s="86">
        <v>6.5</v>
      </c>
      <c r="F5606" s="85" t="s">
        <v>22674</v>
      </c>
    </row>
    <row r="5607" spans="1:6" ht="51" x14ac:dyDescent="0.2">
      <c r="A5607" s="86" t="s">
        <v>22678</v>
      </c>
      <c r="B5607" s="85" t="s">
        <v>22676</v>
      </c>
      <c r="C5607" s="87" t="s">
        <v>150</v>
      </c>
      <c r="D5607" s="84" t="s">
        <v>21164</v>
      </c>
      <c r="E5607" s="86">
        <v>33</v>
      </c>
      <c r="F5607" s="85" t="s">
        <v>22677</v>
      </c>
    </row>
    <row r="5608" spans="1:6" ht="114.75" x14ac:dyDescent="0.2">
      <c r="A5608" s="86" t="s">
        <v>22681</v>
      </c>
      <c r="B5608" s="85" t="s">
        <v>22679</v>
      </c>
      <c r="C5608" s="87" t="s">
        <v>149</v>
      </c>
      <c r="D5608" s="84" t="s">
        <v>19772</v>
      </c>
      <c r="E5608" s="86">
        <v>16.5</v>
      </c>
      <c r="F5608" s="85" t="s">
        <v>22680</v>
      </c>
    </row>
    <row r="5609" spans="1:6" ht="89.25" x14ac:dyDescent="0.2">
      <c r="A5609" s="86" t="s">
        <v>22684</v>
      </c>
      <c r="B5609" s="85" t="s">
        <v>22682</v>
      </c>
      <c r="C5609" s="87" t="s">
        <v>150</v>
      </c>
      <c r="D5609" s="84" t="s">
        <v>19772</v>
      </c>
      <c r="E5609" s="86">
        <v>16.5</v>
      </c>
      <c r="F5609" s="85" t="s">
        <v>22683</v>
      </c>
    </row>
    <row r="5610" spans="1:6" ht="127.5" x14ac:dyDescent="0.2">
      <c r="A5610" s="86" t="s">
        <v>22687</v>
      </c>
      <c r="B5610" s="85" t="s">
        <v>22685</v>
      </c>
      <c r="C5610" s="87" t="s">
        <v>149</v>
      </c>
      <c r="D5610" s="84" t="s">
        <v>19772</v>
      </c>
      <c r="E5610" s="86">
        <v>45</v>
      </c>
      <c r="F5610" s="85" t="s">
        <v>22686</v>
      </c>
    </row>
    <row r="5611" spans="1:6" ht="178.5" x14ac:dyDescent="0.2">
      <c r="A5611" s="86" t="s">
        <v>22690</v>
      </c>
      <c r="B5611" s="85" t="s">
        <v>22688</v>
      </c>
      <c r="C5611" s="87" t="s">
        <v>149</v>
      </c>
      <c r="D5611" s="84" t="s">
        <v>19772</v>
      </c>
      <c r="E5611" s="86">
        <v>22.5</v>
      </c>
      <c r="F5611" s="85" t="s">
        <v>22689</v>
      </c>
    </row>
    <row r="5612" spans="1:6" ht="204" x14ac:dyDescent="0.2">
      <c r="A5612" s="86" t="s">
        <v>22693</v>
      </c>
      <c r="B5612" s="85" t="s">
        <v>22691</v>
      </c>
      <c r="C5612" s="87" t="s">
        <v>149</v>
      </c>
      <c r="D5612" s="84" t="s">
        <v>19772</v>
      </c>
      <c r="E5612" s="86">
        <v>33</v>
      </c>
      <c r="F5612" s="85" t="s">
        <v>22692</v>
      </c>
    </row>
    <row r="5613" spans="1:6" ht="153" x14ac:dyDescent="0.2">
      <c r="A5613" s="86" t="s">
        <v>22696</v>
      </c>
      <c r="B5613" s="85" t="s">
        <v>22694</v>
      </c>
      <c r="C5613" s="87" t="s">
        <v>149</v>
      </c>
      <c r="D5613" s="84" t="s">
        <v>19772</v>
      </c>
      <c r="E5613" s="86">
        <v>66</v>
      </c>
      <c r="F5613" s="85" t="s">
        <v>22695</v>
      </c>
    </row>
    <row r="5614" spans="1:6" ht="140.25" x14ac:dyDescent="0.2">
      <c r="A5614" s="86" t="s">
        <v>22699</v>
      </c>
      <c r="B5614" s="85" t="s">
        <v>22697</v>
      </c>
      <c r="C5614" s="87" t="s">
        <v>150</v>
      </c>
      <c r="D5614" s="84" t="s">
        <v>19772</v>
      </c>
      <c r="E5614" s="86">
        <v>22.5</v>
      </c>
      <c r="F5614" s="85" t="s">
        <v>22698</v>
      </c>
    </row>
    <row r="5615" spans="1:6" ht="102" x14ac:dyDescent="0.2">
      <c r="A5615" s="86" t="s">
        <v>22702</v>
      </c>
      <c r="B5615" s="85" t="s">
        <v>22700</v>
      </c>
      <c r="C5615" s="87" t="s">
        <v>150</v>
      </c>
      <c r="D5615" s="84" t="s">
        <v>19772</v>
      </c>
      <c r="E5615" s="86">
        <v>45</v>
      </c>
      <c r="F5615" s="85" t="s">
        <v>22701</v>
      </c>
    </row>
    <row r="5616" spans="1:6" ht="102" x14ac:dyDescent="0.2">
      <c r="A5616" s="86" t="s">
        <v>22705</v>
      </c>
      <c r="B5616" s="85" t="s">
        <v>22703</v>
      </c>
      <c r="C5616" s="87" t="s">
        <v>151</v>
      </c>
      <c r="D5616" s="84" t="s">
        <v>19772</v>
      </c>
      <c r="E5616" s="86">
        <v>6.5</v>
      </c>
      <c r="F5616" s="85" t="s">
        <v>22704</v>
      </c>
    </row>
    <row r="5617" spans="1:6" ht="63.75" x14ac:dyDescent="0.2">
      <c r="A5617" s="86" t="s">
        <v>22708</v>
      </c>
      <c r="B5617" s="85" t="s">
        <v>22706</v>
      </c>
      <c r="C5617" s="87" t="s">
        <v>151</v>
      </c>
      <c r="D5617" s="84" t="s">
        <v>19772</v>
      </c>
      <c r="E5617" s="86">
        <v>13.25</v>
      </c>
      <c r="F5617" s="85" t="s">
        <v>22707</v>
      </c>
    </row>
    <row r="5618" spans="1:6" ht="127.5" x14ac:dyDescent="0.2">
      <c r="A5618" s="86" t="s">
        <v>22711</v>
      </c>
      <c r="B5618" s="85" t="s">
        <v>22709</v>
      </c>
      <c r="C5618" s="87" t="s">
        <v>150</v>
      </c>
      <c r="D5618" s="84" t="s">
        <v>19772</v>
      </c>
      <c r="E5618" s="86">
        <v>8.25</v>
      </c>
      <c r="F5618" s="85" t="s">
        <v>22710</v>
      </c>
    </row>
    <row r="5619" spans="1:6" ht="102" x14ac:dyDescent="0.2">
      <c r="A5619" s="86" t="s">
        <v>22714</v>
      </c>
      <c r="B5619" s="85" t="s">
        <v>22712</v>
      </c>
      <c r="C5619" s="87" t="s">
        <v>150</v>
      </c>
      <c r="D5619" s="84" t="s">
        <v>19772</v>
      </c>
      <c r="E5619" s="86">
        <v>14.03</v>
      </c>
      <c r="F5619" s="85" t="s">
        <v>22713</v>
      </c>
    </row>
    <row r="5620" spans="1:6" ht="140.25" x14ac:dyDescent="0.2">
      <c r="A5620" s="86" t="s">
        <v>22717</v>
      </c>
      <c r="B5620" s="85" t="s">
        <v>22715</v>
      </c>
      <c r="C5620" s="87" t="s">
        <v>150</v>
      </c>
      <c r="D5620" s="84" t="s">
        <v>19772</v>
      </c>
      <c r="E5620" s="86">
        <v>27.5</v>
      </c>
      <c r="F5620" s="85" t="s">
        <v>22716</v>
      </c>
    </row>
    <row r="5621" spans="1:6" ht="165.75" x14ac:dyDescent="0.2">
      <c r="A5621" s="86" t="s">
        <v>22720</v>
      </c>
      <c r="B5621" s="85" t="s">
        <v>22718</v>
      </c>
      <c r="C5621" s="87" t="s">
        <v>149</v>
      </c>
      <c r="D5621" s="84" t="s">
        <v>19772</v>
      </c>
      <c r="E5621" s="86">
        <v>8.25</v>
      </c>
      <c r="F5621" s="85" t="s">
        <v>22719</v>
      </c>
    </row>
    <row r="5622" spans="1:6" ht="178.5" x14ac:dyDescent="0.2">
      <c r="A5622" s="86" t="s">
        <v>22723</v>
      </c>
      <c r="B5622" s="85" t="s">
        <v>22721</v>
      </c>
      <c r="C5622" s="87" t="s">
        <v>149</v>
      </c>
      <c r="D5622" s="84" t="s">
        <v>19772</v>
      </c>
      <c r="E5622" s="86">
        <v>27.5</v>
      </c>
      <c r="F5622" s="85" t="s">
        <v>22722</v>
      </c>
    </row>
    <row r="5623" spans="1:6" ht="191.25" x14ac:dyDescent="0.2">
      <c r="A5623" s="86" t="s">
        <v>22726</v>
      </c>
      <c r="B5623" s="85" t="s">
        <v>22724</v>
      </c>
      <c r="C5623" s="87" t="s">
        <v>149</v>
      </c>
      <c r="D5623" s="84" t="s">
        <v>19772</v>
      </c>
      <c r="E5623" s="86">
        <v>11</v>
      </c>
      <c r="F5623" s="85" t="s">
        <v>22725</v>
      </c>
    </row>
    <row r="5624" spans="1:6" ht="140.25" x14ac:dyDescent="0.2">
      <c r="A5624" s="86" t="s">
        <v>22729</v>
      </c>
      <c r="B5624" s="85" t="s">
        <v>22727</v>
      </c>
      <c r="C5624" s="87" t="s">
        <v>149</v>
      </c>
      <c r="D5624" s="84" t="s">
        <v>19772</v>
      </c>
      <c r="E5624" s="86">
        <v>22</v>
      </c>
      <c r="F5624" s="85" t="s">
        <v>22728</v>
      </c>
    </row>
    <row r="5625" spans="1:6" ht="204" x14ac:dyDescent="0.2">
      <c r="A5625" s="86" t="s">
        <v>22732</v>
      </c>
      <c r="B5625" s="85" t="s">
        <v>22730</v>
      </c>
      <c r="C5625" s="87" t="s">
        <v>149</v>
      </c>
      <c r="D5625" s="84" t="s">
        <v>19772</v>
      </c>
      <c r="E5625" s="86">
        <v>33</v>
      </c>
      <c r="F5625" s="85" t="s">
        <v>22731</v>
      </c>
    </row>
    <row r="5626" spans="1:6" ht="153" x14ac:dyDescent="0.2">
      <c r="A5626" s="86" t="s">
        <v>22735</v>
      </c>
      <c r="B5626" s="85" t="s">
        <v>22733</v>
      </c>
      <c r="C5626" s="87" t="s">
        <v>149</v>
      </c>
      <c r="D5626" s="84" t="s">
        <v>19772</v>
      </c>
      <c r="E5626" s="86">
        <v>66</v>
      </c>
      <c r="F5626" s="85" t="s">
        <v>22734</v>
      </c>
    </row>
    <row r="5627" spans="1:6" ht="89.25" x14ac:dyDescent="0.2">
      <c r="A5627" s="86" t="s">
        <v>22738</v>
      </c>
      <c r="B5627" s="85" t="s">
        <v>22736</v>
      </c>
      <c r="C5627" s="87" t="s">
        <v>150</v>
      </c>
      <c r="D5627" s="84" t="s">
        <v>19772</v>
      </c>
      <c r="E5627" s="86">
        <v>16.5</v>
      </c>
      <c r="F5627" s="85" t="s">
        <v>22737</v>
      </c>
    </row>
    <row r="5628" spans="1:6" ht="102" x14ac:dyDescent="0.2">
      <c r="A5628" s="86" t="s">
        <v>22741</v>
      </c>
      <c r="B5628" s="85" t="s">
        <v>22739</v>
      </c>
      <c r="C5628" s="87" t="s">
        <v>150</v>
      </c>
      <c r="D5628" s="84" t="s">
        <v>19772</v>
      </c>
      <c r="E5628" s="86">
        <v>55</v>
      </c>
      <c r="F5628" s="85" t="s">
        <v>22740</v>
      </c>
    </row>
    <row r="5629" spans="1:6" ht="114.75" x14ac:dyDescent="0.2">
      <c r="A5629" s="86" t="s">
        <v>22744</v>
      </c>
      <c r="B5629" s="85" t="s">
        <v>22742</v>
      </c>
      <c r="C5629" s="87" t="s">
        <v>149</v>
      </c>
      <c r="D5629" s="84" t="s">
        <v>19772</v>
      </c>
      <c r="E5629" s="86">
        <v>16.5</v>
      </c>
      <c r="F5629" s="85" t="s">
        <v>22743</v>
      </c>
    </row>
    <row r="5630" spans="1:6" ht="127.5" x14ac:dyDescent="0.2">
      <c r="A5630" s="86" t="s">
        <v>22747</v>
      </c>
      <c r="B5630" s="85" t="s">
        <v>22745</v>
      </c>
      <c r="C5630" s="87" t="s">
        <v>149</v>
      </c>
      <c r="D5630" s="84" t="s">
        <v>19772</v>
      </c>
      <c r="E5630" s="86">
        <v>55</v>
      </c>
      <c r="F5630" s="85" t="s">
        <v>22746</v>
      </c>
    </row>
    <row r="5631" spans="1:6" ht="102" x14ac:dyDescent="0.2">
      <c r="A5631" s="86" t="s">
        <v>22750</v>
      </c>
      <c r="B5631" s="85" t="s">
        <v>22748</v>
      </c>
      <c r="C5631" s="87" t="s">
        <v>150</v>
      </c>
      <c r="D5631" s="84" t="s">
        <v>19772</v>
      </c>
      <c r="E5631" s="86">
        <v>39.5</v>
      </c>
      <c r="F5631" s="85" t="s">
        <v>22749</v>
      </c>
    </row>
    <row r="5632" spans="1:6" ht="51" x14ac:dyDescent="0.2">
      <c r="A5632" s="86" t="s">
        <v>22753</v>
      </c>
      <c r="B5632" s="85" t="s">
        <v>22751</v>
      </c>
      <c r="C5632" s="87" t="s">
        <v>150</v>
      </c>
      <c r="D5632" s="84" t="s">
        <v>19772</v>
      </c>
      <c r="E5632" s="86">
        <v>79</v>
      </c>
      <c r="F5632" s="85" t="s">
        <v>22752</v>
      </c>
    </row>
    <row r="5633" spans="1:6" ht="102" x14ac:dyDescent="0.2">
      <c r="A5633" s="86" t="s">
        <v>22756</v>
      </c>
      <c r="B5633" s="85" t="s">
        <v>22754</v>
      </c>
      <c r="C5633" s="87" t="s">
        <v>151</v>
      </c>
      <c r="D5633" s="84" t="s">
        <v>19772</v>
      </c>
      <c r="E5633" s="86">
        <v>2.25</v>
      </c>
      <c r="F5633" s="85" t="s">
        <v>22755</v>
      </c>
    </row>
    <row r="5634" spans="1:6" ht="102" x14ac:dyDescent="0.2">
      <c r="A5634" s="86" t="s">
        <v>22759</v>
      </c>
      <c r="B5634" s="85" t="s">
        <v>22757</v>
      </c>
      <c r="C5634" s="87" t="s">
        <v>151</v>
      </c>
      <c r="D5634" s="84" t="s">
        <v>19772</v>
      </c>
      <c r="E5634" s="86">
        <v>6.5</v>
      </c>
      <c r="F5634" s="85" t="s">
        <v>22758</v>
      </c>
    </row>
    <row r="5635" spans="1:6" ht="63.75" x14ac:dyDescent="0.2">
      <c r="A5635" s="86" t="s">
        <v>22762</v>
      </c>
      <c r="B5635" s="85" t="s">
        <v>22760</v>
      </c>
      <c r="C5635" s="87" t="s">
        <v>151</v>
      </c>
      <c r="D5635" s="84" t="s">
        <v>19772</v>
      </c>
      <c r="E5635" s="86">
        <v>4.5</v>
      </c>
      <c r="F5635" s="85" t="s">
        <v>22761</v>
      </c>
    </row>
    <row r="5636" spans="1:6" ht="114.75" x14ac:dyDescent="0.2">
      <c r="A5636" s="86" t="s">
        <v>22765</v>
      </c>
      <c r="B5636" s="85" t="s">
        <v>22763</v>
      </c>
      <c r="C5636" s="87" t="s">
        <v>149</v>
      </c>
      <c r="D5636" s="84" t="s">
        <v>19772</v>
      </c>
      <c r="E5636" s="86">
        <v>38.5</v>
      </c>
      <c r="F5636" s="85" t="s">
        <v>22764</v>
      </c>
    </row>
    <row r="5637" spans="1:6" ht="102" x14ac:dyDescent="0.2">
      <c r="A5637" s="86" t="s">
        <v>22768</v>
      </c>
      <c r="B5637" s="85" t="s">
        <v>22766</v>
      </c>
      <c r="C5637" s="87" t="s">
        <v>151</v>
      </c>
      <c r="D5637" s="84" t="s">
        <v>19772</v>
      </c>
      <c r="E5637" s="86">
        <v>7.5</v>
      </c>
      <c r="F5637" s="85" t="s">
        <v>22767</v>
      </c>
    </row>
    <row r="5638" spans="1:6" ht="63.75" x14ac:dyDescent="0.2">
      <c r="A5638" s="86" t="s">
        <v>22771</v>
      </c>
      <c r="B5638" s="85" t="s">
        <v>22769</v>
      </c>
      <c r="C5638" s="87" t="s">
        <v>149</v>
      </c>
      <c r="D5638" s="84" t="s">
        <v>19772</v>
      </c>
      <c r="E5638" s="86">
        <v>77</v>
      </c>
      <c r="F5638" s="85" t="s">
        <v>22770</v>
      </c>
    </row>
    <row r="5639" spans="1:6" ht="76.5" x14ac:dyDescent="0.2">
      <c r="A5639" s="86" t="s">
        <v>22774</v>
      </c>
      <c r="B5639" s="85" t="s">
        <v>22772</v>
      </c>
      <c r="C5639" s="87" t="s">
        <v>151</v>
      </c>
      <c r="D5639" s="84" t="s">
        <v>19772</v>
      </c>
      <c r="E5639" s="86">
        <v>15</v>
      </c>
      <c r="F5639" s="85" t="s">
        <v>22773</v>
      </c>
    </row>
    <row r="5640" spans="1:6" ht="63.75" x14ac:dyDescent="0.2">
      <c r="A5640" s="86" t="s">
        <v>22777</v>
      </c>
      <c r="B5640" s="85" t="s">
        <v>22775</v>
      </c>
      <c r="C5640" s="87" t="s">
        <v>151</v>
      </c>
      <c r="D5640" s="84" t="s">
        <v>19772</v>
      </c>
      <c r="E5640" s="86">
        <v>13.25</v>
      </c>
      <c r="F5640" s="85" t="s">
        <v>22776</v>
      </c>
    </row>
    <row r="5641" spans="1:6" ht="102" x14ac:dyDescent="0.2">
      <c r="A5641" s="86" t="s">
        <v>22780</v>
      </c>
      <c r="B5641" s="85" t="s">
        <v>22778</v>
      </c>
      <c r="C5641" s="87" t="s">
        <v>150</v>
      </c>
      <c r="D5641" s="84" t="s">
        <v>19772</v>
      </c>
      <c r="E5641" s="86">
        <v>33.5</v>
      </c>
      <c r="F5641" s="85" t="s">
        <v>22779</v>
      </c>
    </row>
    <row r="5642" spans="1:6" ht="51" x14ac:dyDescent="0.2">
      <c r="A5642" s="86" t="s">
        <v>22783</v>
      </c>
      <c r="B5642" s="85" t="s">
        <v>22781</v>
      </c>
      <c r="C5642" s="87" t="s">
        <v>150</v>
      </c>
      <c r="D5642" s="84" t="s">
        <v>19772</v>
      </c>
      <c r="E5642" s="86">
        <v>67</v>
      </c>
      <c r="F5642" s="85" t="s">
        <v>22782</v>
      </c>
    </row>
    <row r="5643" spans="1:6" ht="102" x14ac:dyDescent="0.2">
      <c r="A5643" s="86" t="s">
        <v>22786</v>
      </c>
      <c r="B5643" s="85" t="s">
        <v>22784</v>
      </c>
      <c r="C5643" s="87" t="s">
        <v>150</v>
      </c>
      <c r="D5643" s="84" t="s">
        <v>19772</v>
      </c>
      <c r="E5643" s="86">
        <v>67</v>
      </c>
      <c r="F5643" s="85" t="s">
        <v>22785</v>
      </c>
    </row>
    <row r="5644" spans="1:6" ht="51" x14ac:dyDescent="0.2">
      <c r="A5644" s="86" t="s">
        <v>22789</v>
      </c>
      <c r="B5644" s="85" t="s">
        <v>22787</v>
      </c>
      <c r="C5644" s="87" t="s">
        <v>150</v>
      </c>
      <c r="D5644" s="84" t="s">
        <v>19772</v>
      </c>
      <c r="E5644" s="86">
        <v>134</v>
      </c>
      <c r="F5644" s="85" t="s">
        <v>22788</v>
      </c>
    </row>
    <row r="5645" spans="1:6" ht="114.75" x14ac:dyDescent="0.2">
      <c r="A5645" s="86" t="s">
        <v>22792</v>
      </c>
      <c r="B5645" s="85" t="s">
        <v>22790</v>
      </c>
      <c r="C5645" s="87" t="s">
        <v>149</v>
      </c>
      <c r="D5645" s="84" t="s">
        <v>19772</v>
      </c>
      <c r="E5645" s="86">
        <v>71.5</v>
      </c>
      <c r="F5645" s="85" t="s">
        <v>22791</v>
      </c>
    </row>
    <row r="5646" spans="1:6" ht="102" x14ac:dyDescent="0.2">
      <c r="A5646" s="86" t="s">
        <v>22795</v>
      </c>
      <c r="B5646" s="85" t="s">
        <v>22793</v>
      </c>
      <c r="C5646" s="87" t="s">
        <v>151</v>
      </c>
      <c r="D5646" s="84" t="s">
        <v>19772</v>
      </c>
      <c r="E5646" s="86">
        <v>14.5</v>
      </c>
      <c r="F5646" s="85" t="s">
        <v>22794</v>
      </c>
    </row>
    <row r="5647" spans="1:6" ht="63.75" x14ac:dyDescent="0.2">
      <c r="A5647" s="86" t="s">
        <v>22798</v>
      </c>
      <c r="B5647" s="85" t="s">
        <v>22796</v>
      </c>
      <c r="C5647" s="87" t="s">
        <v>149</v>
      </c>
      <c r="D5647" s="84" t="s">
        <v>19772</v>
      </c>
      <c r="E5647" s="86">
        <v>143</v>
      </c>
      <c r="F5647" s="85" t="s">
        <v>22797</v>
      </c>
    </row>
    <row r="5648" spans="1:6" ht="76.5" x14ac:dyDescent="0.2">
      <c r="A5648" s="86" t="s">
        <v>22801</v>
      </c>
      <c r="B5648" s="85" t="s">
        <v>22799</v>
      </c>
      <c r="C5648" s="87" t="s">
        <v>151</v>
      </c>
      <c r="D5648" s="84" t="s">
        <v>19772</v>
      </c>
      <c r="E5648" s="86">
        <v>29</v>
      </c>
      <c r="F5648" s="85" t="s">
        <v>22800</v>
      </c>
    </row>
    <row r="5649" spans="1:6" ht="102" x14ac:dyDescent="0.2">
      <c r="A5649" s="86" t="s">
        <v>22804</v>
      </c>
      <c r="B5649" s="85" t="s">
        <v>22802</v>
      </c>
      <c r="C5649" s="87" t="s">
        <v>150</v>
      </c>
      <c r="D5649" s="84" t="s">
        <v>19772</v>
      </c>
      <c r="E5649" s="86">
        <v>60.5</v>
      </c>
      <c r="F5649" s="85" t="s">
        <v>22803</v>
      </c>
    </row>
    <row r="5650" spans="1:6" ht="51" x14ac:dyDescent="0.2">
      <c r="A5650" s="86" t="s">
        <v>22807</v>
      </c>
      <c r="B5650" s="85" t="s">
        <v>22805</v>
      </c>
      <c r="C5650" s="87" t="s">
        <v>150</v>
      </c>
      <c r="D5650" s="84" t="s">
        <v>19772</v>
      </c>
      <c r="E5650" s="86">
        <v>121</v>
      </c>
      <c r="F5650" s="85" t="s">
        <v>22806</v>
      </c>
    </row>
    <row r="5651" spans="1:6" ht="140.25" x14ac:dyDescent="0.2">
      <c r="A5651" s="86" t="s">
        <v>22810</v>
      </c>
      <c r="B5651" s="85" t="s">
        <v>22808</v>
      </c>
      <c r="C5651" s="87" t="s">
        <v>150</v>
      </c>
      <c r="D5651" s="84" t="s">
        <v>19772</v>
      </c>
      <c r="E5651" s="86">
        <v>26.5</v>
      </c>
      <c r="F5651" s="85" t="s">
        <v>22809</v>
      </c>
    </row>
    <row r="5652" spans="1:6" ht="89.25" x14ac:dyDescent="0.2">
      <c r="A5652" s="86" t="s">
        <v>22813</v>
      </c>
      <c r="B5652" s="85" t="s">
        <v>22811</v>
      </c>
      <c r="C5652" s="87" t="s">
        <v>150</v>
      </c>
      <c r="D5652" s="84" t="s">
        <v>19772</v>
      </c>
      <c r="E5652" s="86">
        <v>53</v>
      </c>
      <c r="F5652" s="85" t="s">
        <v>22812</v>
      </c>
    </row>
    <row r="5653" spans="1:6" ht="102" x14ac:dyDescent="0.2">
      <c r="A5653" s="86" t="s">
        <v>22816</v>
      </c>
      <c r="B5653" s="85" t="s">
        <v>22814</v>
      </c>
      <c r="C5653" s="87" t="s">
        <v>150</v>
      </c>
      <c r="D5653" s="84" t="s">
        <v>19772</v>
      </c>
      <c r="E5653" s="86">
        <v>45.05</v>
      </c>
      <c r="F5653" s="85" t="s">
        <v>22815</v>
      </c>
    </row>
    <row r="5654" spans="1:6" ht="127.5" x14ac:dyDescent="0.2">
      <c r="A5654" s="86" t="s">
        <v>22819</v>
      </c>
      <c r="B5654" s="85" t="s">
        <v>22817</v>
      </c>
      <c r="C5654" s="87" t="s">
        <v>150</v>
      </c>
      <c r="D5654" s="84" t="s">
        <v>19772</v>
      </c>
      <c r="E5654" s="86">
        <v>10</v>
      </c>
      <c r="F5654" s="85" t="s">
        <v>22818</v>
      </c>
    </row>
    <row r="5655" spans="1:6" ht="76.5" x14ac:dyDescent="0.2">
      <c r="A5655" s="86" t="s">
        <v>22822</v>
      </c>
      <c r="B5655" s="85" t="s">
        <v>22820</v>
      </c>
      <c r="C5655" s="87" t="s">
        <v>150</v>
      </c>
      <c r="D5655" s="84" t="s">
        <v>19772</v>
      </c>
      <c r="E5655" s="86">
        <v>20</v>
      </c>
      <c r="F5655" s="85" t="s">
        <v>22821</v>
      </c>
    </row>
    <row r="5656" spans="1:6" ht="153" x14ac:dyDescent="0.2">
      <c r="A5656" s="86" t="s">
        <v>22825</v>
      </c>
      <c r="B5656" s="85" t="s">
        <v>22823</v>
      </c>
      <c r="C5656" s="87" t="s">
        <v>150</v>
      </c>
      <c r="D5656" s="84" t="s">
        <v>19772</v>
      </c>
      <c r="E5656" s="86">
        <v>65</v>
      </c>
      <c r="F5656" s="85" t="s">
        <v>22824</v>
      </c>
    </row>
    <row r="5657" spans="1:6" ht="102" x14ac:dyDescent="0.2">
      <c r="A5657" s="86" t="s">
        <v>22828</v>
      </c>
      <c r="B5657" s="85" t="s">
        <v>22826</v>
      </c>
      <c r="C5657" s="87" t="s">
        <v>150</v>
      </c>
      <c r="D5657" s="84" t="s">
        <v>19772</v>
      </c>
      <c r="E5657" s="86">
        <v>130</v>
      </c>
      <c r="F5657" s="85" t="s">
        <v>22827</v>
      </c>
    </row>
    <row r="5658" spans="1:6" ht="140.25" x14ac:dyDescent="0.2">
      <c r="A5658" s="86" t="s">
        <v>22831</v>
      </c>
      <c r="B5658" s="85" t="s">
        <v>22829</v>
      </c>
      <c r="C5658" s="87" t="s">
        <v>150</v>
      </c>
      <c r="D5658" s="84" t="s">
        <v>19772</v>
      </c>
      <c r="E5658" s="86">
        <v>16.5</v>
      </c>
      <c r="F5658" s="85" t="s">
        <v>22830</v>
      </c>
    </row>
    <row r="5659" spans="1:6" ht="89.25" x14ac:dyDescent="0.2">
      <c r="A5659" s="86" t="s">
        <v>22834</v>
      </c>
      <c r="B5659" s="85" t="s">
        <v>22832</v>
      </c>
      <c r="C5659" s="87" t="s">
        <v>150</v>
      </c>
      <c r="D5659" s="84" t="s">
        <v>19772</v>
      </c>
      <c r="E5659" s="86">
        <v>33</v>
      </c>
      <c r="F5659" s="85" t="s">
        <v>22833</v>
      </c>
    </row>
    <row r="5660" spans="1:6" ht="102" x14ac:dyDescent="0.2">
      <c r="A5660" s="86" t="s">
        <v>22837</v>
      </c>
      <c r="B5660" s="85" t="s">
        <v>22835</v>
      </c>
      <c r="C5660" s="87" t="s">
        <v>150</v>
      </c>
      <c r="D5660" s="84" t="s">
        <v>19772</v>
      </c>
      <c r="E5660" s="86">
        <v>28.05</v>
      </c>
      <c r="F5660" s="85" t="s">
        <v>22836</v>
      </c>
    </row>
    <row r="5661" spans="1:6" ht="153" x14ac:dyDescent="0.2">
      <c r="A5661" s="86" t="s">
        <v>22840</v>
      </c>
      <c r="B5661" s="85" t="s">
        <v>22838</v>
      </c>
      <c r="C5661" s="87" t="s">
        <v>150</v>
      </c>
      <c r="D5661" s="84" t="s">
        <v>19772</v>
      </c>
      <c r="E5661" s="86">
        <v>55</v>
      </c>
      <c r="F5661" s="85" t="s">
        <v>22839</v>
      </c>
    </row>
    <row r="5662" spans="1:6" ht="102" x14ac:dyDescent="0.2">
      <c r="A5662" s="86" t="s">
        <v>22843</v>
      </c>
      <c r="B5662" s="85" t="s">
        <v>22841</v>
      </c>
      <c r="C5662" s="87" t="s">
        <v>150</v>
      </c>
      <c r="D5662" s="84" t="s">
        <v>19772</v>
      </c>
      <c r="E5662" s="86">
        <v>110</v>
      </c>
      <c r="F5662" s="85" t="s">
        <v>22842</v>
      </c>
    </row>
    <row r="5663" spans="1:6" ht="102" x14ac:dyDescent="0.2">
      <c r="A5663" s="86" t="s">
        <v>22846</v>
      </c>
      <c r="B5663" s="85" t="s">
        <v>22844</v>
      </c>
      <c r="C5663" s="87" t="s">
        <v>151</v>
      </c>
      <c r="D5663" s="84" t="s">
        <v>19772</v>
      </c>
      <c r="E5663" s="86">
        <v>20</v>
      </c>
      <c r="F5663" s="85" t="s">
        <v>22845</v>
      </c>
    </row>
    <row r="5664" spans="1:6" ht="63.75" x14ac:dyDescent="0.2">
      <c r="A5664" s="86" t="s">
        <v>22849</v>
      </c>
      <c r="B5664" s="85" t="s">
        <v>22847</v>
      </c>
      <c r="C5664" s="87" t="s">
        <v>151</v>
      </c>
      <c r="D5664" s="84" t="s">
        <v>19772</v>
      </c>
      <c r="E5664" s="86">
        <v>40</v>
      </c>
      <c r="F5664" s="85" t="s">
        <v>22848</v>
      </c>
    </row>
    <row r="5665" spans="1:6" ht="153" x14ac:dyDescent="0.2">
      <c r="A5665" s="86" t="s">
        <v>22852</v>
      </c>
      <c r="B5665" s="85" t="s">
        <v>22850</v>
      </c>
      <c r="C5665" s="87" t="s">
        <v>149</v>
      </c>
      <c r="D5665" s="84" t="s">
        <v>19772</v>
      </c>
      <c r="E5665" s="86">
        <v>100</v>
      </c>
      <c r="F5665" s="85" t="s">
        <v>22851</v>
      </c>
    </row>
    <row r="5666" spans="1:6" ht="102" x14ac:dyDescent="0.2">
      <c r="A5666" s="86" t="s">
        <v>22855</v>
      </c>
      <c r="B5666" s="85" t="s">
        <v>22853</v>
      </c>
      <c r="C5666" s="87" t="s">
        <v>149</v>
      </c>
      <c r="D5666" s="84" t="s">
        <v>19772</v>
      </c>
      <c r="E5666" s="86">
        <v>200</v>
      </c>
      <c r="F5666" s="85" t="s">
        <v>22854</v>
      </c>
    </row>
    <row r="5667" spans="1:6" ht="178.5" x14ac:dyDescent="0.2">
      <c r="A5667" s="86" t="s">
        <v>22858</v>
      </c>
      <c r="B5667" s="85" t="s">
        <v>22856</v>
      </c>
      <c r="C5667" s="87" t="s">
        <v>150</v>
      </c>
      <c r="D5667" s="84" t="s">
        <v>19772</v>
      </c>
      <c r="E5667" s="86">
        <v>60</v>
      </c>
      <c r="F5667" s="85" t="s">
        <v>22857</v>
      </c>
    </row>
    <row r="5668" spans="1:6" ht="127.5" x14ac:dyDescent="0.2">
      <c r="A5668" s="86" t="s">
        <v>22861</v>
      </c>
      <c r="B5668" s="85" t="s">
        <v>22859</v>
      </c>
      <c r="C5668" s="87" t="s">
        <v>150</v>
      </c>
      <c r="D5668" s="84" t="s">
        <v>19772</v>
      </c>
      <c r="E5668" s="86">
        <v>120</v>
      </c>
      <c r="F5668" s="85" t="s">
        <v>22860</v>
      </c>
    </row>
    <row r="5669" spans="1:6" ht="165.75" x14ac:dyDescent="0.2">
      <c r="A5669" s="86" t="s">
        <v>22864</v>
      </c>
      <c r="B5669" s="85" t="s">
        <v>22862</v>
      </c>
      <c r="C5669" s="87" t="s">
        <v>150</v>
      </c>
      <c r="D5669" s="84" t="s">
        <v>19772</v>
      </c>
      <c r="E5669" s="86">
        <v>45</v>
      </c>
      <c r="F5669" s="85" t="s">
        <v>22863</v>
      </c>
    </row>
    <row r="5670" spans="1:6" ht="114.75" x14ac:dyDescent="0.2">
      <c r="A5670" s="86" t="s">
        <v>22867</v>
      </c>
      <c r="B5670" s="85" t="s">
        <v>22865</v>
      </c>
      <c r="C5670" s="87" t="s">
        <v>150</v>
      </c>
      <c r="D5670" s="84" t="s">
        <v>19772</v>
      </c>
      <c r="E5670" s="86">
        <v>90</v>
      </c>
      <c r="F5670" s="85" t="s">
        <v>22866</v>
      </c>
    </row>
    <row r="5671" spans="1:6" ht="114.75" x14ac:dyDescent="0.2">
      <c r="A5671" s="86" t="s">
        <v>22870</v>
      </c>
      <c r="B5671" s="85" t="s">
        <v>22868</v>
      </c>
      <c r="C5671" s="87" t="s">
        <v>149</v>
      </c>
      <c r="D5671" s="84" t="s">
        <v>19772</v>
      </c>
      <c r="E5671" s="86">
        <v>48</v>
      </c>
      <c r="F5671" s="85" t="s">
        <v>22869</v>
      </c>
    </row>
    <row r="5672" spans="1:6" ht="114.75" x14ac:dyDescent="0.2">
      <c r="A5672" s="86" t="s">
        <v>22873</v>
      </c>
      <c r="B5672" s="85" t="s">
        <v>22871</v>
      </c>
      <c r="C5672" s="87" t="s">
        <v>151</v>
      </c>
      <c r="D5672" s="84" t="s">
        <v>19772</v>
      </c>
      <c r="E5672" s="86">
        <v>9.6</v>
      </c>
      <c r="F5672" s="85" t="s">
        <v>22872</v>
      </c>
    </row>
    <row r="5673" spans="1:6" ht="63.75" x14ac:dyDescent="0.2">
      <c r="A5673" s="86" t="s">
        <v>22876</v>
      </c>
      <c r="B5673" s="85" t="s">
        <v>22874</v>
      </c>
      <c r="C5673" s="87" t="s">
        <v>149</v>
      </c>
      <c r="D5673" s="84" t="s">
        <v>19772</v>
      </c>
      <c r="E5673" s="86">
        <v>96</v>
      </c>
      <c r="F5673" s="85" t="s">
        <v>22875</v>
      </c>
    </row>
    <row r="5674" spans="1:6" ht="63.75" x14ac:dyDescent="0.2">
      <c r="A5674" s="86" t="s">
        <v>22879</v>
      </c>
      <c r="B5674" s="85" t="s">
        <v>22877</v>
      </c>
      <c r="C5674" s="87" t="s">
        <v>151</v>
      </c>
      <c r="D5674" s="84" t="s">
        <v>19772</v>
      </c>
      <c r="E5674" s="86">
        <v>19.2</v>
      </c>
      <c r="F5674" s="85" t="s">
        <v>22878</v>
      </c>
    </row>
    <row r="5675" spans="1:6" ht="89.25" x14ac:dyDescent="0.2">
      <c r="A5675" s="86" t="s">
        <v>22882</v>
      </c>
      <c r="B5675" s="85" t="s">
        <v>22880</v>
      </c>
      <c r="C5675" s="87" t="s">
        <v>150</v>
      </c>
      <c r="D5675" s="84" t="s">
        <v>19772</v>
      </c>
      <c r="E5675" s="86">
        <v>48</v>
      </c>
      <c r="F5675" s="85" t="s">
        <v>22881</v>
      </c>
    </row>
    <row r="5676" spans="1:6" ht="38.25" x14ac:dyDescent="0.2">
      <c r="A5676" s="86" t="s">
        <v>22885</v>
      </c>
      <c r="B5676" s="85" t="s">
        <v>22883</v>
      </c>
      <c r="C5676" s="87" t="s">
        <v>150</v>
      </c>
      <c r="D5676" s="84" t="s">
        <v>19772</v>
      </c>
      <c r="E5676" s="86">
        <v>96</v>
      </c>
      <c r="F5676" s="85" t="s">
        <v>22884</v>
      </c>
    </row>
    <row r="5677" spans="1:6" ht="153" x14ac:dyDescent="0.2">
      <c r="A5677" s="86" t="s">
        <v>22888</v>
      </c>
      <c r="B5677" s="85" t="s">
        <v>22886</v>
      </c>
      <c r="C5677" s="87" t="s">
        <v>150</v>
      </c>
      <c r="D5677" s="84" t="s">
        <v>19772</v>
      </c>
      <c r="E5677" s="86">
        <v>18</v>
      </c>
      <c r="F5677" s="85" t="s">
        <v>22887</v>
      </c>
    </row>
    <row r="5678" spans="1:6" ht="102" x14ac:dyDescent="0.2">
      <c r="A5678" s="86" t="s">
        <v>22891</v>
      </c>
      <c r="B5678" s="85" t="s">
        <v>22889</v>
      </c>
      <c r="C5678" s="87" t="s">
        <v>150</v>
      </c>
      <c r="D5678" s="84" t="s">
        <v>19772</v>
      </c>
      <c r="E5678" s="86">
        <v>36</v>
      </c>
      <c r="F5678" s="85" t="s">
        <v>22890</v>
      </c>
    </row>
    <row r="5679" spans="1:6" ht="114.75" x14ac:dyDescent="0.2">
      <c r="A5679" s="86" t="s">
        <v>22894</v>
      </c>
      <c r="B5679" s="85" t="s">
        <v>22892</v>
      </c>
      <c r="C5679" s="87" t="s">
        <v>149</v>
      </c>
      <c r="D5679" s="84" t="s">
        <v>19772</v>
      </c>
      <c r="E5679" s="86">
        <v>6</v>
      </c>
      <c r="F5679" s="85" t="s">
        <v>22893</v>
      </c>
    </row>
    <row r="5680" spans="1:6" ht="76.5" x14ac:dyDescent="0.2">
      <c r="A5680" s="86" t="s">
        <v>22897</v>
      </c>
      <c r="B5680" s="85" t="s">
        <v>22895</v>
      </c>
      <c r="C5680" s="87" t="s">
        <v>149</v>
      </c>
      <c r="D5680" s="84" t="s">
        <v>19772</v>
      </c>
      <c r="E5680" s="86">
        <v>12</v>
      </c>
      <c r="F5680" s="85" t="s">
        <v>22896</v>
      </c>
    </row>
    <row r="5681" spans="1:6" ht="89.25" x14ac:dyDescent="0.2">
      <c r="A5681" s="86" t="s">
        <v>22900</v>
      </c>
      <c r="B5681" s="85" t="s">
        <v>22898</v>
      </c>
      <c r="C5681" s="87" t="s">
        <v>150</v>
      </c>
      <c r="D5681" s="84" t="s">
        <v>19772</v>
      </c>
      <c r="E5681" s="86">
        <v>12</v>
      </c>
      <c r="F5681" s="85" t="s">
        <v>22899</v>
      </c>
    </row>
    <row r="5682" spans="1:6" ht="38.25" x14ac:dyDescent="0.2">
      <c r="A5682" s="86" t="s">
        <v>22903</v>
      </c>
      <c r="B5682" s="85" t="s">
        <v>22901</v>
      </c>
      <c r="C5682" s="87" t="s">
        <v>150</v>
      </c>
      <c r="D5682" s="84" t="s">
        <v>19772</v>
      </c>
      <c r="E5682" s="86">
        <v>24</v>
      </c>
      <c r="F5682" s="85" t="s">
        <v>22902</v>
      </c>
    </row>
    <row r="5683" spans="1:6" ht="140.25" x14ac:dyDescent="0.2">
      <c r="A5683" s="86" t="s">
        <v>22906</v>
      </c>
      <c r="B5683" s="85" t="s">
        <v>22904</v>
      </c>
      <c r="C5683" s="87" t="s">
        <v>150</v>
      </c>
      <c r="D5683" s="84" t="s">
        <v>19772</v>
      </c>
      <c r="E5683" s="86">
        <v>42</v>
      </c>
      <c r="F5683" s="85" t="s">
        <v>22905</v>
      </c>
    </row>
    <row r="5684" spans="1:6" ht="89.25" x14ac:dyDescent="0.2">
      <c r="A5684" s="86" t="s">
        <v>22909</v>
      </c>
      <c r="B5684" s="85" t="s">
        <v>22907</v>
      </c>
      <c r="C5684" s="87" t="s">
        <v>150</v>
      </c>
      <c r="D5684" s="84" t="s">
        <v>19772</v>
      </c>
      <c r="E5684" s="86">
        <v>84</v>
      </c>
      <c r="F5684" s="85" t="s">
        <v>22908</v>
      </c>
    </row>
    <row r="5685" spans="1:6" ht="140.25" x14ac:dyDescent="0.2">
      <c r="A5685" s="86" t="s">
        <v>22912</v>
      </c>
      <c r="B5685" s="85" t="s">
        <v>22910</v>
      </c>
      <c r="C5685" s="87" t="s">
        <v>150</v>
      </c>
      <c r="D5685" s="84" t="s">
        <v>19772</v>
      </c>
      <c r="E5685" s="86">
        <v>21</v>
      </c>
      <c r="F5685" s="85" t="s">
        <v>22911</v>
      </c>
    </row>
    <row r="5686" spans="1:6" ht="89.25" x14ac:dyDescent="0.2">
      <c r="A5686" s="86" t="s">
        <v>22915</v>
      </c>
      <c r="B5686" s="85" t="s">
        <v>22913</v>
      </c>
      <c r="C5686" s="87" t="s">
        <v>150</v>
      </c>
      <c r="D5686" s="84" t="s">
        <v>19772</v>
      </c>
      <c r="E5686" s="86">
        <v>42</v>
      </c>
      <c r="F5686" s="85" t="s">
        <v>22914</v>
      </c>
    </row>
    <row r="5687" spans="1:6" ht="102" x14ac:dyDescent="0.2">
      <c r="A5687" s="86" t="s">
        <v>22918</v>
      </c>
      <c r="B5687" s="85" t="s">
        <v>22916</v>
      </c>
      <c r="C5687" s="87" t="s">
        <v>149</v>
      </c>
      <c r="D5687" s="84" t="s">
        <v>19772</v>
      </c>
      <c r="E5687" s="86">
        <v>9</v>
      </c>
      <c r="F5687" s="85" t="s">
        <v>22917</v>
      </c>
    </row>
    <row r="5688" spans="1:6" ht="51" x14ac:dyDescent="0.2">
      <c r="A5688" s="86" t="s">
        <v>22921</v>
      </c>
      <c r="B5688" s="85" t="s">
        <v>22919</v>
      </c>
      <c r="C5688" s="87" t="s">
        <v>149</v>
      </c>
      <c r="D5688" s="84" t="s">
        <v>19772</v>
      </c>
      <c r="E5688" s="86">
        <v>18</v>
      </c>
      <c r="F5688" s="85" t="s">
        <v>22920</v>
      </c>
    </row>
    <row r="5689" spans="1:6" ht="76.5" x14ac:dyDescent="0.2">
      <c r="A5689" s="86" t="s">
        <v>22924</v>
      </c>
      <c r="B5689" s="85" t="s">
        <v>22922</v>
      </c>
      <c r="C5689" s="87" t="s">
        <v>150</v>
      </c>
      <c r="D5689" s="84" t="s">
        <v>19772</v>
      </c>
      <c r="E5689" s="86">
        <v>30</v>
      </c>
      <c r="F5689" s="85" t="s">
        <v>22923</v>
      </c>
    </row>
    <row r="5690" spans="1:6" ht="38.25" x14ac:dyDescent="0.2">
      <c r="A5690" s="86" t="s">
        <v>22927</v>
      </c>
      <c r="B5690" s="85" t="s">
        <v>22925</v>
      </c>
      <c r="C5690" s="87" t="s">
        <v>150</v>
      </c>
      <c r="D5690" s="84" t="s">
        <v>19772</v>
      </c>
      <c r="E5690" s="86">
        <v>60</v>
      </c>
      <c r="F5690" s="85" t="s">
        <v>22926</v>
      </c>
    </row>
    <row r="5691" spans="1:6" ht="76.5" x14ac:dyDescent="0.2">
      <c r="A5691" s="86" t="s">
        <v>22930</v>
      </c>
      <c r="B5691" s="85" t="s">
        <v>22928</v>
      </c>
      <c r="C5691" s="87" t="s">
        <v>150</v>
      </c>
      <c r="D5691" s="84" t="s">
        <v>19772</v>
      </c>
      <c r="E5691" s="86">
        <v>15</v>
      </c>
      <c r="F5691" s="85" t="s">
        <v>22929</v>
      </c>
    </row>
    <row r="5692" spans="1:6" ht="38.25" x14ac:dyDescent="0.2">
      <c r="A5692" s="86" t="s">
        <v>22933</v>
      </c>
      <c r="B5692" s="85" t="s">
        <v>22931</v>
      </c>
      <c r="C5692" s="87" t="s">
        <v>150</v>
      </c>
      <c r="D5692" s="84" t="s">
        <v>19772</v>
      </c>
      <c r="E5692" s="86">
        <v>30</v>
      </c>
      <c r="F5692" s="85" t="s">
        <v>22932</v>
      </c>
    </row>
    <row r="5693" spans="1:6" ht="102" x14ac:dyDescent="0.2">
      <c r="A5693" s="86" t="s">
        <v>22936</v>
      </c>
      <c r="B5693" s="85" t="s">
        <v>22934</v>
      </c>
      <c r="C5693" s="87" t="s">
        <v>151</v>
      </c>
      <c r="D5693" s="84" t="s">
        <v>19772</v>
      </c>
      <c r="E5693" s="86">
        <v>13</v>
      </c>
      <c r="F5693" s="85" t="s">
        <v>22935</v>
      </c>
    </row>
    <row r="5694" spans="1:6" ht="114.75" x14ac:dyDescent="0.2">
      <c r="A5694" s="86" t="s">
        <v>22939</v>
      </c>
      <c r="B5694" s="85" t="s">
        <v>22937</v>
      </c>
      <c r="C5694" s="87" t="s">
        <v>149</v>
      </c>
      <c r="D5694" s="84" t="s">
        <v>19772</v>
      </c>
      <c r="E5694" s="86">
        <v>130</v>
      </c>
      <c r="F5694" s="85" t="s">
        <v>22938</v>
      </c>
    </row>
    <row r="5695" spans="1:6" ht="89.25" x14ac:dyDescent="0.2">
      <c r="A5695" s="86" t="s">
        <v>22942</v>
      </c>
      <c r="B5695" s="85" t="s">
        <v>22940</v>
      </c>
      <c r="C5695" s="87" t="s">
        <v>151</v>
      </c>
      <c r="D5695" s="84" t="s">
        <v>19772</v>
      </c>
      <c r="E5695" s="86">
        <v>26</v>
      </c>
      <c r="F5695" s="85" t="s">
        <v>22941</v>
      </c>
    </row>
    <row r="5696" spans="1:6" ht="63.75" x14ac:dyDescent="0.2">
      <c r="A5696" s="86" t="s">
        <v>22945</v>
      </c>
      <c r="B5696" s="85" t="s">
        <v>22943</v>
      </c>
      <c r="C5696" s="87" t="s">
        <v>149</v>
      </c>
      <c r="D5696" s="84" t="s">
        <v>19772</v>
      </c>
      <c r="E5696" s="86">
        <v>260</v>
      </c>
      <c r="F5696" s="85" t="s">
        <v>22944</v>
      </c>
    </row>
    <row r="5697" spans="1:6" ht="51" x14ac:dyDescent="0.2">
      <c r="A5697" s="86" t="s">
        <v>22948</v>
      </c>
      <c r="B5697" s="85" t="s">
        <v>22946</v>
      </c>
      <c r="C5697" s="87" t="s">
        <v>151</v>
      </c>
      <c r="D5697" s="84" t="s">
        <v>19772</v>
      </c>
      <c r="E5697" s="86">
        <v>52</v>
      </c>
      <c r="F5697" s="85" t="s">
        <v>22947</v>
      </c>
    </row>
    <row r="5698" spans="1:6" ht="63.75" x14ac:dyDescent="0.2">
      <c r="A5698" s="86" t="s">
        <v>22951</v>
      </c>
      <c r="B5698" s="85" t="s">
        <v>22949</v>
      </c>
      <c r="C5698" s="87" t="s">
        <v>151</v>
      </c>
      <c r="D5698" s="84" t="s">
        <v>19772</v>
      </c>
      <c r="E5698" s="86">
        <v>26</v>
      </c>
      <c r="F5698" s="85" t="s">
        <v>22950</v>
      </c>
    </row>
    <row r="5699" spans="1:6" ht="204" x14ac:dyDescent="0.2">
      <c r="A5699" s="86" t="s">
        <v>22954</v>
      </c>
      <c r="B5699" s="85" t="s">
        <v>22952</v>
      </c>
      <c r="C5699" s="87" t="s">
        <v>149</v>
      </c>
      <c r="D5699" s="84" t="s">
        <v>19772</v>
      </c>
      <c r="E5699" s="86">
        <v>65</v>
      </c>
      <c r="F5699" s="85" t="s">
        <v>22953</v>
      </c>
    </row>
    <row r="5700" spans="1:6" ht="153" x14ac:dyDescent="0.2">
      <c r="A5700" s="86" t="s">
        <v>22957</v>
      </c>
      <c r="B5700" s="85" t="s">
        <v>22955</v>
      </c>
      <c r="C5700" s="87" t="s">
        <v>149</v>
      </c>
      <c r="D5700" s="84" t="s">
        <v>19772</v>
      </c>
      <c r="E5700" s="86">
        <v>130</v>
      </c>
      <c r="F5700" s="85" t="s">
        <v>22956</v>
      </c>
    </row>
    <row r="5701" spans="1:6" ht="114.75" x14ac:dyDescent="0.2">
      <c r="A5701" s="86" t="s">
        <v>22960</v>
      </c>
      <c r="B5701" s="85" t="s">
        <v>22958</v>
      </c>
      <c r="C5701" s="87" t="s">
        <v>150</v>
      </c>
      <c r="D5701" s="84" t="s">
        <v>19772</v>
      </c>
      <c r="E5701" s="86">
        <v>110</v>
      </c>
      <c r="F5701" s="85" t="s">
        <v>22959</v>
      </c>
    </row>
    <row r="5702" spans="1:6" ht="114.75" x14ac:dyDescent="0.2">
      <c r="A5702" s="86" t="s">
        <v>22963</v>
      </c>
      <c r="B5702" s="85" t="s">
        <v>22961</v>
      </c>
      <c r="C5702" s="87" t="s">
        <v>150</v>
      </c>
      <c r="D5702" s="84" t="s">
        <v>19772</v>
      </c>
      <c r="E5702" s="86">
        <v>220</v>
      </c>
      <c r="F5702" s="85" t="s">
        <v>22962</v>
      </c>
    </row>
    <row r="5703" spans="1:6" ht="114.75" x14ac:dyDescent="0.2">
      <c r="A5703" s="86" t="s">
        <v>22966</v>
      </c>
      <c r="B5703" s="85" t="s">
        <v>22964</v>
      </c>
      <c r="C5703" s="87" t="s">
        <v>150</v>
      </c>
      <c r="D5703" s="84" t="s">
        <v>19772</v>
      </c>
      <c r="E5703" s="86">
        <v>330</v>
      </c>
      <c r="F5703" s="85" t="s">
        <v>22965</v>
      </c>
    </row>
    <row r="5704" spans="1:6" ht="140.25" x14ac:dyDescent="0.2">
      <c r="A5704" s="86" t="s">
        <v>22969</v>
      </c>
      <c r="B5704" s="85" t="s">
        <v>22967</v>
      </c>
      <c r="C5704" s="87" t="s">
        <v>149</v>
      </c>
      <c r="D5704" s="84" t="s">
        <v>19772</v>
      </c>
      <c r="E5704" s="86">
        <v>98</v>
      </c>
      <c r="F5704" s="85" t="s">
        <v>22968</v>
      </c>
    </row>
    <row r="5705" spans="1:6" ht="140.25" x14ac:dyDescent="0.2">
      <c r="A5705" s="86" t="s">
        <v>22972</v>
      </c>
      <c r="B5705" s="85" t="s">
        <v>22970</v>
      </c>
      <c r="C5705" s="87" t="s">
        <v>149</v>
      </c>
      <c r="D5705" s="84" t="s">
        <v>19772</v>
      </c>
      <c r="E5705" s="86">
        <v>196</v>
      </c>
      <c r="F5705" s="85" t="s">
        <v>22971</v>
      </c>
    </row>
    <row r="5706" spans="1:6" ht="140.25" x14ac:dyDescent="0.2">
      <c r="A5706" s="86" t="s">
        <v>22975</v>
      </c>
      <c r="B5706" s="85" t="s">
        <v>22973</v>
      </c>
      <c r="C5706" s="87" t="s">
        <v>149</v>
      </c>
      <c r="D5706" s="84" t="s">
        <v>19772</v>
      </c>
      <c r="E5706" s="86">
        <v>294</v>
      </c>
      <c r="F5706" s="85" t="s">
        <v>22974</v>
      </c>
    </row>
    <row r="5707" spans="1:6" ht="153" x14ac:dyDescent="0.2">
      <c r="A5707" s="86" t="s">
        <v>22978</v>
      </c>
      <c r="B5707" s="85" t="s">
        <v>22976</v>
      </c>
      <c r="C5707" s="87" t="s">
        <v>150</v>
      </c>
      <c r="D5707" s="84" t="s">
        <v>19772</v>
      </c>
      <c r="E5707" s="86">
        <v>55</v>
      </c>
      <c r="F5707" s="85" t="s">
        <v>22977</v>
      </c>
    </row>
    <row r="5708" spans="1:6" ht="153" x14ac:dyDescent="0.2">
      <c r="A5708" s="86" t="s">
        <v>22981</v>
      </c>
      <c r="B5708" s="85" t="s">
        <v>22979</v>
      </c>
      <c r="C5708" s="87" t="s">
        <v>150</v>
      </c>
      <c r="D5708" s="84" t="s">
        <v>19772</v>
      </c>
      <c r="E5708" s="86">
        <v>110</v>
      </c>
      <c r="F5708" s="85" t="s">
        <v>22980</v>
      </c>
    </row>
    <row r="5709" spans="1:6" ht="153" x14ac:dyDescent="0.2">
      <c r="A5709" s="86" t="s">
        <v>22984</v>
      </c>
      <c r="B5709" s="85" t="s">
        <v>22982</v>
      </c>
      <c r="C5709" s="87" t="s">
        <v>150</v>
      </c>
      <c r="D5709" s="84" t="s">
        <v>19772</v>
      </c>
      <c r="E5709" s="86">
        <v>165</v>
      </c>
      <c r="F5709" s="85" t="s">
        <v>22983</v>
      </c>
    </row>
    <row r="5710" spans="1:6" ht="204" x14ac:dyDescent="0.2">
      <c r="A5710" s="86" t="s">
        <v>22987</v>
      </c>
      <c r="B5710" s="85" t="s">
        <v>22985</v>
      </c>
      <c r="C5710" s="87" t="s">
        <v>150</v>
      </c>
      <c r="D5710" s="84" t="s">
        <v>19772</v>
      </c>
      <c r="E5710" s="86">
        <v>61</v>
      </c>
      <c r="F5710" s="85" t="s">
        <v>22986</v>
      </c>
    </row>
    <row r="5711" spans="1:6" ht="204" x14ac:dyDescent="0.2">
      <c r="A5711" s="86" t="s">
        <v>22990</v>
      </c>
      <c r="B5711" s="85" t="s">
        <v>22988</v>
      </c>
      <c r="C5711" s="87" t="s">
        <v>150</v>
      </c>
      <c r="D5711" s="84" t="s">
        <v>19772</v>
      </c>
      <c r="E5711" s="86">
        <v>122</v>
      </c>
      <c r="F5711" s="85" t="s">
        <v>22989</v>
      </c>
    </row>
    <row r="5712" spans="1:6" ht="204" x14ac:dyDescent="0.2">
      <c r="A5712" s="86" t="s">
        <v>22993</v>
      </c>
      <c r="B5712" s="85" t="s">
        <v>22991</v>
      </c>
      <c r="C5712" s="87" t="s">
        <v>150</v>
      </c>
      <c r="D5712" s="84" t="s">
        <v>19772</v>
      </c>
      <c r="E5712" s="86">
        <v>183</v>
      </c>
      <c r="F5712" s="85" t="s">
        <v>22992</v>
      </c>
    </row>
    <row r="5713" spans="1:6" ht="153" x14ac:dyDescent="0.2">
      <c r="A5713" s="86" t="s">
        <v>22996</v>
      </c>
      <c r="B5713" s="85" t="s">
        <v>22994</v>
      </c>
      <c r="C5713" s="87" t="s">
        <v>150</v>
      </c>
      <c r="D5713" s="84" t="s">
        <v>19772</v>
      </c>
      <c r="E5713" s="86">
        <v>122</v>
      </c>
      <c r="F5713" s="85" t="s">
        <v>22995</v>
      </c>
    </row>
    <row r="5714" spans="1:6" ht="153" x14ac:dyDescent="0.2">
      <c r="A5714" s="86" t="s">
        <v>22999</v>
      </c>
      <c r="B5714" s="85" t="s">
        <v>22997</v>
      </c>
      <c r="C5714" s="87" t="s">
        <v>150</v>
      </c>
      <c r="D5714" s="84" t="s">
        <v>19772</v>
      </c>
      <c r="E5714" s="86">
        <v>244</v>
      </c>
      <c r="F5714" s="85" t="s">
        <v>22998</v>
      </c>
    </row>
    <row r="5715" spans="1:6" ht="153" x14ac:dyDescent="0.2">
      <c r="A5715" s="86" t="s">
        <v>23002</v>
      </c>
      <c r="B5715" s="85" t="s">
        <v>23000</v>
      </c>
      <c r="C5715" s="87" t="s">
        <v>150</v>
      </c>
      <c r="D5715" s="84" t="s">
        <v>19772</v>
      </c>
      <c r="E5715" s="86">
        <v>366</v>
      </c>
      <c r="F5715" s="85" t="s">
        <v>23001</v>
      </c>
    </row>
    <row r="5716" spans="1:6" ht="178.5" x14ac:dyDescent="0.2">
      <c r="A5716" s="86" t="s">
        <v>23005</v>
      </c>
      <c r="B5716" s="85" t="s">
        <v>23003</v>
      </c>
      <c r="C5716" s="87" t="s">
        <v>149</v>
      </c>
      <c r="D5716" s="84" t="s">
        <v>19772</v>
      </c>
      <c r="E5716" s="86">
        <v>49</v>
      </c>
      <c r="F5716" s="85" t="s">
        <v>23004</v>
      </c>
    </row>
    <row r="5717" spans="1:6" ht="178.5" x14ac:dyDescent="0.2">
      <c r="A5717" s="86" t="s">
        <v>23008</v>
      </c>
      <c r="B5717" s="85" t="s">
        <v>23006</v>
      </c>
      <c r="C5717" s="87" t="s">
        <v>149</v>
      </c>
      <c r="D5717" s="84" t="s">
        <v>19772</v>
      </c>
      <c r="E5717" s="86">
        <v>98</v>
      </c>
      <c r="F5717" s="85" t="s">
        <v>23007</v>
      </c>
    </row>
    <row r="5718" spans="1:6" ht="178.5" x14ac:dyDescent="0.2">
      <c r="A5718" s="86" t="s">
        <v>23011</v>
      </c>
      <c r="B5718" s="85" t="s">
        <v>23009</v>
      </c>
      <c r="C5718" s="87" t="s">
        <v>149</v>
      </c>
      <c r="D5718" s="84" t="s">
        <v>19772</v>
      </c>
      <c r="E5718" s="86">
        <v>147</v>
      </c>
      <c r="F5718" s="85" t="s">
        <v>23010</v>
      </c>
    </row>
    <row r="5719" spans="1:6" ht="204" x14ac:dyDescent="0.2">
      <c r="A5719" s="86" t="s">
        <v>23014</v>
      </c>
      <c r="B5719" s="85" t="s">
        <v>23012</v>
      </c>
      <c r="C5719" s="87" t="s">
        <v>150</v>
      </c>
      <c r="D5719" s="84" t="s">
        <v>19772</v>
      </c>
      <c r="E5719" s="86">
        <v>122</v>
      </c>
      <c r="F5719" s="85" t="s">
        <v>23013</v>
      </c>
    </row>
    <row r="5720" spans="1:6" ht="153" x14ac:dyDescent="0.2">
      <c r="A5720" s="86" t="s">
        <v>23017</v>
      </c>
      <c r="B5720" s="85" t="s">
        <v>23015</v>
      </c>
      <c r="C5720" s="87" t="s">
        <v>150</v>
      </c>
      <c r="D5720" s="84" t="s">
        <v>19772</v>
      </c>
      <c r="E5720" s="86">
        <v>244</v>
      </c>
      <c r="F5720" s="85" t="s">
        <v>23016</v>
      </c>
    </row>
    <row r="5721" spans="1:6" ht="204" x14ac:dyDescent="0.2">
      <c r="A5721" s="86" t="s">
        <v>23020</v>
      </c>
      <c r="B5721" s="85" t="s">
        <v>23018</v>
      </c>
      <c r="C5721" s="87" t="s">
        <v>150</v>
      </c>
      <c r="D5721" s="84" t="s">
        <v>19772</v>
      </c>
      <c r="E5721" s="86">
        <v>244</v>
      </c>
      <c r="F5721" s="85" t="s">
        <v>23019</v>
      </c>
    </row>
    <row r="5722" spans="1:6" ht="153" x14ac:dyDescent="0.2">
      <c r="A5722" s="86" t="s">
        <v>23023</v>
      </c>
      <c r="B5722" s="85" t="s">
        <v>23021</v>
      </c>
      <c r="C5722" s="87" t="s">
        <v>150</v>
      </c>
      <c r="D5722" s="84" t="s">
        <v>19772</v>
      </c>
      <c r="E5722" s="86">
        <v>488</v>
      </c>
      <c r="F5722" s="85" t="s">
        <v>23022</v>
      </c>
    </row>
    <row r="5723" spans="1:6" ht="204" x14ac:dyDescent="0.2">
      <c r="A5723" s="86" t="s">
        <v>23026</v>
      </c>
      <c r="B5723" s="85" t="s">
        <v>23024</v>
      </c>
      <c r="C5723" s="87" t="s">
        <v>150</v>
      </c>
      <c r="D5723" s="84" t="s">
        <v>19772</v>
      </c>
      <c r="E5723" s="86">
        <v>366</v>
      </c>
      <c r="F5723" s="85" t="s">
        <v>23025</v>
      </c>
    </row>
    <row r="5724" spans="1:6" ht="153" x14ac:dyDescent="0.2">
      <c r="A5724" s="86" t="s">
        <v>23029</v>
      </c>
      <c r="B5724" s="85" t="s">
        <v>23027</v>
      </c>
      <c r="C5724" s="87" t="s">
        <v>150</v>
      </c>
      <c r="D5724" s="84" t="s">
        <v>19772</v>
      </c>
      <c r="E5724" s="86">
        <v>732</v>
      </c>
      <c r="F5724" s="85" t="s">
        <v>23028</v>
      </c>
    </row>
    <row r="5725" spans="1:6" ht="165.75" x14ac:dyDescent="0.2">
      <c r="A5725" s="86" t="s">
        <v>23032</v>
      </c>
      <c r="B5725" s="85" t="s">
        <v>23030</v>
      </c>
      <c r="C5725" s="87" t="s">
        <v>150</v>
      </c>
      <c r="D5725" s="84" t="s">
        <v>19772</v>
      </c>
      <c r="E5725" s="86">
        <v>110</v>
      </c>
      <c r="F5725" s="85" t="s">
        <v>23031</v>
      </c>
    </row>
    <row r="5726" spans="1:6" ht="114.75" x14ac:dyDescent="0.2">
      <c r="A5726" s="86" t="s">
        <v>23035</v>
      </c>
      <c r="B5726" s="85" t="s">
        <v>23033</v>
      </c>
      <c r="C5726" s="87" t="s">
        <v>150</v>
      </c>
      <c r="D5726" s="84" t="s">
        <v>19772</v>
      </c>
      <c r="E5726" s="86">
        <v>220</v>
      </c>
      <c r="F5726" s="85" t="s">
        <v>23034</v>
      </c>
    </row>
    <row r="5727" spans="1:6" ht="165.75" x14ac:dyDescent="0.2">
      <c r="A5727" s="86" t="s">
        <v>23038</v>
      </c>
      <c r="B5727" s="85" t="s">
        <v>23036</v>
      </c>
      <c r="C5727" s="87" t="s">
        <v>150</v>
      </c>
      <c r="D5727" s="84" t="s">
        <v>19772</v>
      </c>
      <c r="E5727" s="86">
        <v>220</v>
      </c>
      <c r="F5727" s="85" t="s">
        <v>23037</v>
      </c>
    </row>
    <row r="5728" spans="1:6" ht="114.75" x14ac:dyDescent="0.2">
      <c r="A5728" s="86" t="s">
        <v>23041</v>
      </c>
      <c r="B5728" s="85" t="s">
        <v>23039</v>
      </c>
      <c r="C5728" s="87" t="s">
        <v>150</v>
      </c>
      <c r="D5728" s="84" t="s">
        <v>19772</v>
      </c>
      <c r="E5728" s="86">
        <v>440</v>
      </c>
      <c r="F5728" s="85" t="s">
        <v>23040</v>
      </c>
    </row>
    <row r="5729" spans="1:6" ht="165.75" x14ac:dyDescent="0.2">
      <c r="A5729" s="86" t="s">
        <v>23044</v>
      </c>
      <c r="B5729" s="85" t="s">
        <v>23042</v>
      </c>
      <c r="C5729" s="87" t="s">
        <v>150</v>
      </c>
      <c r="D5729" s="84" t="s">
        <v>19772</v>
      </c>
      <c r="E5729" s="86">
        <v>330</v>
      </c>
      <c r="F5729" s="85" t="s">
        <v>23043</v>
      </c>
    </row>
    <row r="5730" spans="1:6" ht="114.75" x14ac:dyDescent="0.2">
      <c r="A5730" s="86" t="s">
        <v>23047</v>
      </c>
      <c r="B5730" s="85" t="s">
        <v>23045</v>
      </c>
      <c r="C5730" s="87" t="s">
        <v>150</v>
      </c>
      <c r="D5730" s="84" t="s">
        <v>19772</v>
      </c>
      <c r="E5730" s="86">
        <v>660</v>
      </c>
      <c r="F5730" s="85" t="s">
        <v>23046</v>
      </c>
    </row>
    <row r="5731" spans="1:6" ht="63.75" x14ac:dyDescent="0.2">
      <c r="A5731" s="86" t="s">
        <v>23049</v>
      </c>
      <c r="B5731" s="85" t="s">
        <v>23048</v>
      </c>
      <c r="C5731" s="87" t="s">
        <v>151</v>
      </c>
      <c r="D5731" s="84" t="s">
        <v>15574</v>
      </c>
      <c r="E5731" s="86">
        <v>440</v>
      </c>
      <c r="F5731" s="85" t="s">
        <v>14825</v>
      </c>
    </row>
    <row r="5732" spans="1:6" ht="63.75" x14ac:dyDescent="0.2">
      <c r="A5732" s="86" t="s">
        <v>23051</v>
      </c>
      <c r="B5732" s="85" t="s">
        <v>23050</v>
      </c>
      <c r="C5732" s="87" t="s">
        <v>151</v>
      </c>
      <c r="D5732" s="84" t="s">
        <v>15574</v>
      </c>
      <c r="E5732" s="86">
        <v>1161.5999999999999</v>
      </c>
      <c r="F5732" s="85" t="s">
        <v>14825</v>
      </c>
    </row>
    <row r="5733" spans="1:6" ht="51" x14ac:dyDescent="0.2">
      <c r="A5733" s="86" t="s">
        <v>23053</v>
      </c>
      <c r="B5733" s="85" t="s">
        <v>23052</v>
      </c>
      <c r="C5733" s="87" t="s">
        <v>151</v>
      </c>
      <c r="D5733" s="84" t="s">
        <v>15574</v>
      </c>
      <c r="E5733" s="86">
        <v>874</v>
      </c>
      <c r="F5733" s="85" t="s">
        <v>14830</v>
      </c>
    </row>
    <row r="5734" spans="1:6" ht="51" x14ac:dyDescent="0.2">
      <c r="A5734" s="86" t="s">
        <v>23055</v>
      </c>
      <c r="B5734" s="85" t="s">
        <v>23054</v>
      </c>
      <c r="C5734" s="87" t="s">
        <v>151</v>
      </c>
      <c r="D5734" s="84" t="s">
        <v>15574</v>
      </c>
      <c r="E5734" s="86">
        <v>2307.36</v>
      </c>
      <c r="F5734" s="85" t="s">
        <v>14830</v>
      </c>
    </row>
    <row r="5735" spans="1:6" ht="38.25" x14ac:dyDescent="0.2">
      <c r="A5735" s="86" t="s">
        <v>23057</v>
      </c>
      <c r="B5735" s="85" t="s">
        <v>23056</v>
      </c>
      <c r="C5735" s="87" t="s">
        <v>151</v>
      </c>
      <c r="D5735" s="84" t="s">
        <v>15574</v>
      </c>
      <c r="E5735" s="86">
        <v>734</v>
      </c>
      <c r="F5735" s="85" t="s">
        <v>14567</v>
      </c>
    </row>
    <row r="5736" spans="1:6" ht="38.25" x14ac:dyDescent="0.2">
      <c r="A5736" s="86" t="s">
        <v>23059</v>
      </c>
      <c r="B5736" s="85" t="s">
        <v>23058</v>
      </c>
      <c r="C5736" s="87" t="s">
        <v>151</v>
      </c>
      <c r="D5736" s="84" t="s">
        <v>15574</v>
      </c>
      <c r="E5736" s="86">
        <v>1937.76</v>
      </c>
      <c r="F5736" s="85" t="s">
        <v>14567</v>
      </c>
    </row>
    <row r="5737" spans="1:6" ht="38.25" x14ac:dyDescent="0.2">
      <c r="A5737" s="86" t="s">
        <v>23061</v>
      </c>
      <c r="B5737" s="85" t="s">
        <v>23060</v>
      </c>
      <c r="C5737" s="87" t="s">
        <v>151</v>
      </c>
      <c r="D5737" s="84" t="s">
        <v>15574</v>
      </c>
      <c r="E5737" s="86">
        <v>874</v>
      </c>
      <c r="F5737" s="85" t="s">
        <v>14527</v>
      </c>
    </row>
    <row r="5738" spans="1:6" ht="38.25" x14ac:dyDescent="0.2">
      <c r="A5738" s="86" t="s">
        <v>23063</v>
      </c>
      <c r="B5738" s="85" t="s">
        <v>23062</v>
      </c>
      <c r="C5738" s="87" t="s">
        <v>151</v>
      </c>
      <c r="D5738" s="84" t="s">
        <v>15574</v>
      </c>
      <c r="E5738" s="86">
        <v>2307.36</v>
      </c>
      <c r="F5738" s="85" t="s">
        <v>14527</v>
      </c>
    </row>
    <row r="5739" spans="1:6" ht="63.75" x14ac:dyDescent="0.2">
      <c r="A5739" s="86" t="s">
        <v>23049</v>
      </c>
      <c r="B5739" s="85" t="s">
        <v>23048</v>
      </c>
      <c r="C5739" s="87" t="s">
        <v>151</v>
      </c>
      <c r="D5739" s="84" t="s">
        <v>15574</v>
      </c>
      <c r="E5739" s="86">
        <v>440</v>
      </c>
      <c r="F5739" s="85" t="s">
        <v>14825</v>
      </c>
    </row>
    <row r="5740" spans="1:6" ht="63.75" x14ac:dyDescent="0.2">
      <c r="A5740" s="86" t="s">
        <v>23051</v>
      </c>
      <c r="B5740" s="85" t="s">
        <v>23050</v>
      </c>
      <c r="C5740" s="87" t="s">
        <v>151</v>
      </c>
      <c r="D5740" s="84" t="s">
        <v>15574</v>
      </c>
      <c r="E5740" s="86">
        <v>1161.5999999999999</v>
      </c>
      <c r="F5740" s="85" t="s">
        <v>14825</v>
      </c>
    </row>
    <row r="5741" spans="1:6" ht="51" x14ac:dyDescent="0.2">
      <c r="A5741" s="86" t="s">
        <v>23053</v>
      </c>
      <c r="B5741" s="85" t="s">
        <v>23052</v>
      </c>
      <c r="C5741" s="87" t="s">
        <v>151</v>
      </c>
      <c r="D5741" s="84" t="s">
        <v>15574</v>
      </c>
      <c r="E5741" s="86">
        <v>874</v>
      </c>
      <c r="F5741" s="85" t="s">
        <v>14830</v>
      </c>
    </row>
    <row r="5742" spans="1:6" ht="51" x14ac:dyDescent="0.2">
      <c r="A5742" s="86" t="s">
        <v>23055</v>
      </c>
      <c r="B5742" s="85" t="s">
        <v>23054</v>
      </c>
      <c r="C5742" s="87" t="s">
        <v>151</v>
      </c>
      <c r="D5742" s="84" t="s">
        <v>15574</v>
      </c>
      <c r="E5742" s="86">
        <v>2307.36</v>
      </c>
      <c r="F5742" s="85" t="s">
        <v>14830</v>
      </c>
    </row>
    <row r="5743" spans="1:6" ht="38.25" x14ac:dyDescent="0.2">
      <c r="A5743" s="86" t="s">
        <v>23057</v>
      </c>
      <c r="B5743" s="85" t="s">
        <v>23056</v>
      </c>
      <c r="C5743" s="87" t="s">
        <v>151</v>
      </c>
      <c r="D5743" s="84" t="s">
        <v>15574</v>
      </c>
      <c r="E5743" s="86">
        <v>734</v>
      </c>
      <c r="F5743" s="85" t="s">
        <v>14567</v>
      </c>
    </row>
    <row r="5744" spans="1:6" ht="38.25" x14ac:dyDescent="0.2">
      <c r="A5744" s="86" t="s">
        <v>23059</v>
      </c>
      <c r="B5744" s="85" t="s">
        <v>23058</v>
      </c>
      <c r="C5744" s="87" t="s">
        <v>151</v>
      </c>
      <c r="D5744" s="84" t="s">
        <v>15574</v>
      </c>
      <c r="E5744" s="86">
        <v>1937.76</v>
      </c>
      <c r="F5744" s="85" t="s">
        <v>14567</v>
      </c>
    </row>
    <row r="5745" spans="1:6" ht="38.25" x14ac:dyDescent="0.2">
      <c r="A5745" s="86" t="s">
        <v>23061</v>
      </c>
      <c r="B5745" s="85" t="s">
        <v>23060</v>
      </c>
      <c r="C5745" s="87" t="s">
        <v>151</v>
      </c>
      <c r="D5745" s="84" t="s">
        <v>15574</v>
      </c>
      <c r="E5745" s="86">
        <v>874</v>
      </c>
      <c r="F5745" s="85" t="s">
        <v>14527</v>
      </c>
    </row>
    <row r="5746" spans="1:6" ht="38.25" x14ac:dyDescent="0.2">
      <c r="A5746" s="86" t="s">
        <v>23063</v>
      </c>
      <c r="B5746" s="85" t="s">
        <v>23062</v>
      </c>
      <c r="C5746" s="87" t="s">
        <v>151</v>
      </c>
      <c r="D5746" s="84" t="s">
        <v>15574</v>
      </c>
      <c r="E5746" s="86">
        <v>2307.36</v>
      </c>
      <c r="F5746" s="85" t="s">
        <v>14527</v>
      </c>
    </row>
    <row r="5747" spans="1:6" ht="63.75" x14ac:dyDescent="0.2">
      <c r="A5747" s="86" t="s">
        <v>23049</v>
      </c>
      <c r="B5747" s="85" t="s">
        <v>23048</v>
      </c>
      <c r="C5747" s="87" t="s">
        <v>151</v>
      </c>
      <c r="D5747" s="84" t="s">
        <v>15574</v>
      </c>
      <c r="E5747" s="86">
        <v>440</v>
      </c>
      <c r="F5747" s="85" t="s">
        <v>14825</v>
      </c>
    </row>
    <row r="5748" spans="1:6" ht="63.75" x14ac:dyDescent="0.2">
      <c r="A5748" s="86" t="s">
        <v>23051</v>
      </c>
      <c r="B5748" s="85" t="s">
        <v>23050</v>
      </c>
      <c r="C5748" s="87" t="s">
        <v>151</v>
      </c>
      <c r="D5748" s="84" t="s">
        <v>15574</v>
      </c>
      <c r="E5748" s="86">
        <v>1161.5999999999999</v>
      </c>
      <c r="F5748" s="85" t="s">
        <v>14825</v>
      </c>
    </row>
    <row r="5749" spans="1:6" ht="51" x14ac:dyDescent="0.2">
      <c r="A5749" s="86" t="s">
        <v>23053</v>
      </c>
      <c r="B5749" s="85" t="s">
        <v>23052</v>
      </c>
      <c r="C5749" s="87" t="s">
        <v>151</v>
      </c>
      <c r="D5749" s="84" t="s">
        <v>15574</v>
      </c>
      <c r="E5749" s="86">
        <v>874</v>
      </c>
      <c r="F5749" s="85" t="s">
        <v>14830</v>
      </c>
    </row>
    <row r="5750" spans="1:6" ht="51" x14ac:dyDescent="0.2">
      <c r="A5750" s="86" t="s">
        <v>23055</v>
      </c>
      <c r="B5750" s="85" t="s">
        <v>23054</v>
      </c>
      <c r="C5750" s="87" t="s">
        <v>151</v>
      </c>
      <c r="D5750" s="84" t="s">
        <v>15574</v>
      </c>
      <c r="E5750" s="86">
        <v>2307.36</v>
      </c>
      <c r="F5750" s="85" t="s">
        <v>14830</v>
      </c>
    </row>
    <row r="5751" spans="1:6" ht="38.25" x14ac:dyDescent="0.2">
      <c r="A5751" s="86" t="s">
        <v>23057</v>
      </c>
      <c r="B5751" s="85" t="s">
        <v>23056</v>
      </c>
      <c r="C5751" s="87" t="s">
        <v>151</v>
      </c>
      <c r="D5751" s="84" t="s">
        <v>15574</v>
      </c>
      <c r="E5751" s="86">
        <v>734</v>
      </c>
      <c r="F5751" s="85" t="s">
        <v>14567</v>
      </c>
    </row>
    <row r="5752" spans="1:6" ht="38.25" x14ac:dyDescent="0.2">
      <c r="A5752" s="86" t="s">
        <v>23059</v>
      </c>
      <c r="B5752" s="85" t="s">
        <v>23058</v>
      </c>
      <c r="C5752" s="87" t="s">
        <v>151</v>
      </c>
      <c r="D5752" s="84" t="s">
        <v>15574</v>
      </c>
      <c r="E5752" s="86">
        <v>1937.76</v>
      </c>
      <c r="F5752" s="85" t="s">
        <v>14567</v>
      </c>
    </row>
    <row r="5753" spans="1:6" ht="38.25" x14ac:dyDescent="0.2">
      <c r="A5753" s="86" t="s">
        <v>23061</v>
      </c>
      <c r="B5753" s="85" t="s">
        <v>23060</v>
      </c>
      <c r="C5753" s="87" t="s">
        <v>151</v>
      </c>
      <c r="D5753" s="84" t="s">
        <v>15574</v>
      </c>
      <c r="E5753" s="86">
        <v>874</v>
      </c>
      <c r="F5753" s="85" t="s">
        <v>14527</v>
      </c>
    </row>
    <row r="5754" spans="1:6" ht="38.25" x14ac:dyDescent="0.2">
      <c r="A5754" s="86" t="s">
        <v>23063</v>
      </c>
      <c r="B5754" s="85" t="s">
        <v>23062</v>
      </c>
      <c r="C5754" s="87" t="s">
        <v>151</v>
      </c>
      <c r="D5754" s="84" t="s">
        <v>15574</v>
      </c>
      <c r="E5754" s="86">
        <v>2307.36</v>
      </c>
      <c r="F5754" s="85" t="s">
        <v>14527</v>
      </c>
    </row>
    <row r="5755" spans="1:6" ht="38.25" x14ac:dyDescent="0.2">
      <c r="A5755" s="86" t="s">
        <v>23065</v>
      </c>
      <c r="B5755" s="85" t="s">
        <v>23064</v>
      </c>
      <c r="C5755" s="87" t="s">
        <v>151</v>
      </c>
      <c r="D5755" s="84" t="s">
        <v>15574</v>
      </c>
      <c r="E5755" s="86">
        <v>3649</v>
      </c>
      <c r="F5755" s="85" t="s">
        <v>14567</v>
      </c>
    </row>
    <row r="5756" spans="1:6" ht="51" x14ac:dyDescent="0.2">
      <c r="A5756" s="86" t="s">
        <v>23067</v>
      </c>
      <c r="B5756" s="85" t="s">
        <v>23066</v>
      </c>
      <c r="C5756" s="87" t="s">
        <v>151</v>
      </c>
      <c r="D5756" s="84" t="s">
        <v>15574</v>
      </c>
      <c r="E5756" s="86">
        <v>4344</v>
      </c>
      <c r="F5756" s="85" t="s">
        <v>14527</v>
      </c>
    </row>
    <row r="5757" spans="1:6" ht="51" x14ac:dyDescent="0.2">
      <c r="A5757" s="86" t="s">
        <v>23069</v>
      </c>
      <c r="B5757" s="85" t="s">
        <v>23068</v>
      </c>
      <c r="C5757" s="87" t="s">
        <v>151</v>
      </c>
      <c r="D5757" s="84" t="s">
        <v>15574</v>
      </c>
      <c r="E5757" s="86">
        <v>866</v>
      </c>
      <c r="F5757" s="85" t="s">
        <v>14567</v>
      </c>
    </row>
    <row r="5758" spans="1:6" ht="51" x14ac:dyDescent="0.2">
      <c r="A5758" s="86" t="s">
        <v>23071</v>
      </c>
      <c r="B5758" s="85" t="s">
        <v>23070</v>
      </c>
      <c r="C5758" s="87" t="s">
        <v>151</v>
      </c>
      <c r="D5758" s="84" t="s">
        <v>15574</v>
      </c>
      <c r="E5758" s="86">
        <v>1719</v>
      </c>
      <c r="F5758" s="85" t="s">
        <v>14527</v>
      </c>
    </row>
    <row r="5759" spans="1:6" ht="38.25" x14ac:dyDescent="0.2">
      <c r="A5759" s="86" t="s">
        <v>23073</v>
      </c>
      <c r="B5759" s="85" t="s">
        <v>23072</v>
      </c>
      <c r="C5759" s="87" t="s">
        <v>151</v>
      </c>
      <c r="D5759" s="84" t="s">
        <v>15574</v>
      </c>
      <c r="E5759" s="86">
        <v>1444</v>
      </c>
      <c r="F5759" s="85" t="s">
        <v>14567</v>
      </c>
    </row>
    <row r="5760" spans="1:6" ht="51" x14ac:dyDescent="0.2">
      <c r="A5760" s="86" t="s">
        <v>23075</v>
      </c>
      <c r="B5760" s="85" t="s">
        <v>23074</v>
      </c>
      <c r="C5760" s="87" t="s">
        <v>151</v>
      </c>
      <c r="D5760" s="84" t="s">
        <v>15574</v>
      </c>
      <c r="E5760" s="86">
        <v>1719</v>
      </c>
      <c r="F5760" s="85" t="s">
        <v>14527</v>
      </c>
    </row>
    <row r="5761" spans="1:6" ht="51" x14ac:dyDescent="0.2">
      <c r="A5761" s="86" t="s">
        <v>23078</v>
      </c>
      <c r="B5761" s="85" t="s">
        <v>23076</v>
      </c>
      <c r="C5761" s="87" t="s">
        <v>151</v>
      </c>
      <c r="D5761" s="84" t="s">
        <v>15574</v>
      </c>
      <c r="E5761" s="86">
        <v>189</v>
      </c>
      <c r="F5761" s="85" t="s">
        <v>23077</v>
      </c>
    </row>
    <row r="5762" spans="1:6" ht="51" x14ac:dyDescent="0.2">
      <c r="A5762" s="86" t="s">
        <v>23080</v>
      </c>
      <c r="B5762" s="85" t="s">
        <v>23079</v>
      </c>
      <c r="C5762" s="87" t="s">
        <v>151</v>
      </c>
      <c r="D5762" s="84" t="s">
        <v>15574</v>
      </c>
      <c r="E5762" s="86">
        <v>375</v>
      </c>
      <c r="F5762" s="85" t="s">
        <v>23077</v>
      </c>
    </row>
    <row r="5763" spans="1:6" ht="51" x14ac:dyDescent="0.2">
      <c r="A5763" s="86" t="s">
        <v>23078</v>
      </c>
      <c r="B5763" s="85" t="s">
        <v>23076</v>
      </c>
      <c r="C5763" s="87" t="s">
        <v>151</v>
      </c>
      <c r="D5763" s="84" t="s">
        <v>15574</v>
      </c>
      <c r="E5763" s="86">
        <v>189</v>
      </c>
      <c r="F5763" s="85" t="s">
        <v>23077</v>
      </c>
    </row>
    <row r="5764" spans="1:6" ht="51" x14ac:dyDescent="0.2">
      <c r="A5764" s="86" t="s">
        <v>23080</v>
      </c>
      <c r="B5764" s="85" t="s">
        <v>23079</v>
      </c>
      <c r="C5764" s="87" t="s">
        <v>151</v>
      </c>
      <c r="D5764" s="84" t="s">
        <v>15574</v>
      </c>
      <c r="E5764" s="86">
        <v>375</v>
      </c>
      <c r="F5764" s="85" t="s">
        <v>23077</v>
      </c>
    </row>
    <row r="5765" spans="1:6" ht="38.25" x14ac:dyDescent="0.2">
      <c r="A5765" s="86" t="s">
        <v>23082</v>
      </c>
      <c r="B5765" s="85" t="s">
        <v>23081</v>
      </c>
      <c r="C5765" s="87" t="s">
        <v>151</v>
      </c>
      <c r="D5765" s="84" t="s">
        <v>15574</v>
      </c>
      <c r="E5765" s="86">
        <v>315</v>
      </c>
      <c r="F5765" s="85" t="s">
        <v>23077</v>
      </c>
    </row>
    <row r="5766" spans="1:6" ht="51" x14ac:dyDescent="0.2">
      <c r="A5766" s="86" t="s">
        <v>23084</v>
      </c>
      <c r="B5766" s="85" t="s">
        <v>23083</v>
      </c>
      <c r="C5766" s="87" t="s">
        <v>151</v>
      </c>
      <c r="D5766" s="84" t="s">
        <v>15574</v>
      </c>
      <c r="E5766" s="86">
        <v>375</v>
      </c>
      <c r="F5766" s="85" t="s">
        <v>23077</v>
      </c>
    </row>
    <row r="5767" spans="1:6" ht="38.25" x14ac:dyDescent="0.2">
      <c r="A5767" s="86" t="s">
        <v>23082</v>
      </c>
      <c r="B5767" s="85" t="s">
        <v>23081</v>
      </c>
      <c r="C5767" s="87" t="s">
        <v>151</v>
      </c>
      <c r="D5767" s="84" t="s">
        <v>15574</v>
      </c>
      <c r="E5767" s="86">
        <v>315</v>
      </c>
      <c r="F5767" s="85" t="s">
        <v>23077</v>
      </c>
    </row>
    <row r="5768" spans="1:6" ht="51" x14ac:dyDescent="0.2">
      <c r="A5768" s="86" t="s">
        <v>23084</v>
      </c>
      <c r="B5768" s="85" t="s">
        <v>23083</v>
      </c>
      <c r="C5768" s="87" t="s">
        <v>151</v>
      </c>
      <c r="D5768" s="84" t="s">
        <v>15574</v>
      </c>
      <c r="E5768" s="86">
        <v>375</v>
      </c>
      <c r="F5768" s="85" t="s">
        <v>23077</v>
      </c>
    </row>
    <row r="5769" spans="1:6" ht="51" x14ac:dyDescent="0.2">
      <c r="A5769" s="86" t="s">
        <v>23086</v>
      </c>
      <c r="B5769" s="85" t="s">
        <v>23085</v>
      </c>
      <c r="C5769" s="87" t="s">
        <v>151</v>
      </c>
      <c r="D5769" s="84" t="s">
        <v>15574</v>
      </c>
      <c r="E5769" s="86">
        <v>2820</v>
      </c>
      <c r="F5769" s="85" t="s">
        <v>14567</v>
      </c>
    </row>
    <row r="5770" spans="1:6" ht="51" x14ac:dyDescent="0.2">
      <c r="A5770" s="86" t="s">
        <v>23088</v>
      </c>
      <c r="B5770" s="85" t="s">
        <v>23087</v>
      </c>
      <c r="C5770" s="87" t="s">
        <v>151</v>
      </c>
      <c r="D5770" s="84" t="s">
        <v>15574</v>
      </c>
      <c r="E5770" s="86">
        <v>5595</v>
      </c>
      <c r="F5770" s="85" t="s">
        <v>14527</v>
      </c>
    </row>
    <row r="5771" spans="1:6" ht="51" x14ac:dyDescent="0.2">
      <c r="A5771" s="86" t="s">
        <v>23090</v>
      </c>
      <c r="B5771" s="85" t="s">
        <v>23089</v>
      </c>
      <c r="C5771" s="87" t="s">
        <v>151</v>
      </c>
      <c r="D5771" s="84" t="s">
        <v>15574</v>
      </c>
      <c r="E5771" s="86">
        <v>4700</v>
      </c>
      <c r="F5771" s="85" t="s">
        <v>14567</v>
      </c>
    </row>
    <row r="5772" spans="1:6" ht="51" x14ac:dyDescent="0.2">
      <c r="A5772" s="86" t="s">
        <v>23092</v>
      </c>
      <c r="B5772" s="85" t="s">
        <v>23091</v>
      </c>
      <c r="C5772" s="87" t="s">
        <v>151</v>
      </c>
      <c r="D5772" s="84" t="s">
        <v>15574</v>
      </c>
      <c r="E5772" s="86">
        <v>5595</v>
      </c>
      <c r="F5772" s="85" t="s">
        <v>14527</v>
      </c>
    </row>
    <row r="5773" spans="1:6" ht="51" x14ac:dyDescent="0.2">
      <c r="A5773" s="86" t="s">
        <v>23094</v>
      </c>
      <c r="B5773" s="85" t="s">
        <v>23093</v>
      </c>
      <c r="C5773" s="87" t="s">
        <v>151</v>
      </c>
      <c r="D5773" s="84" t="s">
        <v>15574</v>
      </c>
      <c r="E5773" s="86">
        <v>2189</v>
      </c>
      <c r="F5773" s="85" t="s">
        <v>14567</v>
      </c>
    </row>
    <row r="5774" spans="1:6" ht="51" x14ac:dyDescent="0.2">
      <c r="A5774" s="86" t="s">
        <v>23096</v>
      </c>
      <c r="B5774" s="85" t="s">
        <v>23095</v>
      </c>
      <c r="C5774" s="87" t="s">
        <v>151</v>
      </c>
      <c r="D5774" s="84" t="s">
        <v>15574</v>
      </c>
      <c r="E5774" s="86">
        <v>4344</v>
      </c>
      <c r="F5774" s="85" t="s">
        <v>14527</v>
      </c>
    </row>
    <row r="5775" spans="1:6" ht="38.25" x14ac:dyDescent="0.2">
      <c r="A5775" s="86" t="s">
        <v>23065</v>
      </c>
      <c r="B5775" s="85" t="s">
        <v>23064</v>
      </c>
      <c r="C5775" s="87" t="s">
        <v>151</v>
      </c>
      <c r="D5775" s="84" t="s">
        <v>15574</v>
      </c>
      <c r="E5775" s="86">
        <v>3649</v>
      </c>
      <c r="F5775" s="85" t="s">
        <v>14567</v>
      </c>
    </row>
    <row r="5776" spans="1:6" ht="51" x14ac:dyDescent="0.2">
      <c r="A5776" s="86" t="s">
        <v>23067</v>
      </c>
      <c r="B5776" s="85" t="s">
        <v>23066</v>
      </c>
      <c r="C5776" s="87" t="s">
        <v>151</v>
      </c>
      <c r="D5776" s="84" t="s">
        <v>15574</v>
      </c>
      <c r="E5776" s="86">
        <v>4344</v>
      </c>
      <c r="F5776" s="85" t="s">
        <v>14527</v>
      </c>
    </row>
    <row r="5777" spans="1:6" ht="38.25" x14ac:dyDescent="0.2">
      <c r="A5777" s="86" t="s">
        <v>23098</v>
      </c>
      <c r="B5777" s="85" t="s">
        <v>23097</v>
      </c>
      <c r="C5777" s="87" t="s">
        <v>151</v>
      </c>
      <c r="D5777" s="84" t="s">
        <v>15574</v>
      </c>
      <c r="E5777" s="86">
        <v>4395</v>
      </c>
      <c r="F5777" s="85" t="s">
        <v>14567</v>
      </c>
    </row>
    <row r="5778" spans="1:6" ht="38.25" x14ac:dyDescent="0.2">
      <c r="A5778" s="86" t="s">
        <v>23100</v>
      </c>
      <c r="B5778" s="85" t="s">
        <v>23099</v>
      </c>
      <c r="C5778" s="87" t="s">
        <v>151</v>
      </c>
      <c r="D5778" s="84" t="s">
        <v>15574</v>
      </c>
      <c r="E5778" s="86">
        <v>8720</v>
      </c>
      <c r="F5778" s="85" t="s">
        <v>14527</v>
      </c>
    </row>
    <row r="5779" spans="1:6" ht="38.25" x14ac:dyDescent="0.2">
      <c r="A5779" s="86" t="s">
        <v>23102</v>
      </c>
      <c r="B5779" s="85" t="s">
        <v>23101</v>
      </c>
      <c r="C5779" s="87" t="s">
        <v>151</v>
      </c>
      <c r="D5779" s="84" t="s">
        <v>15574</v>
      </c>
      <c r="E5779" s="86">
        <v>7325</v>
      </c>
      <c r="F5779" s="85" t="s">
        <v>14567</v>
      </c>
    </row>
    <row r="5780" spans="1:6" ht="38.25" x14ac:dyDescent="0.2">
      <c r="A5780" s="86" t="s">
        <v>23104</v>
      </c>
      <c r="B5780" s="85" t="s">
        <v>23103</v>
      </c>
      <c r="C5780" s="87" t="s">
        <v>151</v>
      </c>
      <c r="D5780" s="84" t="s">
        <v>15574</v>
      </c>
      <c r="E5780" s="86">
        <v>8720</v>
      </c>
      <c r="F5780" s="85" t="s">
        <v>14527</v>
      </c>
    </row>
    <row r="5781" spans="1:6" ht="51" x14ac:dyDescent="0.2">
      <c r="A5781" s="86" t="s">
        <v>23086</v>
      </c>
      <c r="B5781" s="85" t="s">
        <v>23085</v>
      </c>
      <c r="C5781" s="87" t="s">
        <v>151</v>
      </c>
      <c r="D5781" s="84" t="s">
        <v>15574</v>
      </c>
      <c r="E5781" s="86">
        <v>2820</v>
      </c>
      <c r="F5781" s="85" t="s">
        <v>14567</v>
      </c>
    </row>
    <row r="5782" spans="1:6" ht="51" x14ac:dyDescent="0.2">
      <c r="A5782" s="86" t="s">
        <v>23088</v>
      </c>
      <c r="B5782" s="85" t="s">
        <v>23087</v>
      </c>
      <c r="C5782" s="87" t="s">
        <v>151</v>
      </c>
      <c r="D5782" s="84" t="s">
        <v>15574</v>
      </c>
      <c r="E5782" s="86">
        <v>5595</v>
      </c>
      <c r="F5782" s="85" t="s">
        <v>14527</v>
      </c>
    </row>
    <row r="5783" spans="1:6" ht="51" x14ac:dyDescent="0.2">
      <c r="A5783" s="86" t="s">
        <v>23090</v>
      </c>
      <c r="B5783" s="85" t="s">
        <v>23089</v>
      </c>
      <c r="C5783" s="87" t="s">
        <v>151</v>
      </c>
      <c r="D5783" s="84" t="s">
        <v>15574</v>
      </c>
      <c r="E5783" s="86">
        <v>4700</v>
      </c>
      <c r="F5783" s="85" t="s">
        <v>14567</v>
      </c>
    </row>
    <row r="5784" spans="1:6" ht="51" x14ac:dyDescent="0.2">
      <c r="A5784" s="86" t="s">
        <v>23092</v>
      </c>
      <c r="B5784" s="85" t="s">
        <v>23091</v>
      </c>
      <c r="C5784" s="87" t="s">
        <v>151</v>
      </c>
      <c r="D5784" s="84" t="s">
        <v>15574</v>
      </c>
      <c r="E5784" s="86">
        <v>5595</v>
      </c>
      <c r="F5784" s="85" t="s">
        <v>14527</v>
      </c>
    </row>
    <row r="5785" spans="1:6" ht="38.25" x14ac:dyDescent="0.2">
      <c r="A5785" s="86" t="s">
        <v>23106</v>
      </c>
      <c r="B5785" s="85" t="s">
        <v>23105</v>
      </c>
      <c r="C5785" s="87" t="s">
        <v>151</v>
      </c>
      <c r="D5785" s="84" t="s">
        <v>15574</v>
      </c>
      <c r="E5785" s="86">
        <v>63</v>
      </c>
      <c r="F5785" s="85" t="s">
        <v>14567</v>
      </c>
    </row>
    <row r="5786" spans="1:6" ht="38.25" x14ac:dyDescent="0.2">
      <c r="A5786" s="86" t="s">
        <v>23108</v>
      </c>
      <c r="B5786" s="85" t="s">
        <v>23107</v>
      </c>
      <c r="C5786" s="87" t="s">
        <v>151</v>
      </c>
      <c r="D5786" s="84" t="s">
        <v>15574</v>
      </c>
      <c r="E5786" s="86">
        <v>166.32</v>
      </c>
      <c r="F5786" s="85" t="s">
        <v>14567</v>
      </c>
    </row>
    <row r="5787" spans="1:6" ht="38.25" x14ac:dyDescent="0.2">
      <c r="A5787" s="86" t="s">
        <v>23110</v>
      </c>
      <c r="B5787" s="85" t="s">
        <v>23109</v>
      </c>
      <c r="C5787" s="87" t="s">
        <v>151</v>
      </c>
      <c r="D5787" s="84" t="s">
        <v>15574</v>
      </c>
      <c r="E5787" s="86">
        <v>125</v>
      </c>
      <c r="F5787" s="85" t="s">
        <v>14527</v>
      </c>
    </row>
    <row r="5788" spans="1:6" ht="38.25" x14ac:dyDescent="0.2">
      <c r="A5788" s="86" t="s">
        <v>23112</v>
      </c>
      <c r="B5788" s="85" t="s">
        <v>23111</v>
      </c>
      <c r="C5788" s="87" t="s">
        <v>151</v>
      </c>
      <c r="D5788" s="84" t="s">
        <v>15574</v>
      </c>
      <c r="E5788" s="86">
        <v>330</v>
      </c>
      <c r="F5788" s="85" t="s">
        <v>14527</v>
      </c>
    </row>
    <row r="5789" spans="1:6" ht="38.25" x14ac:dyDescent="0.2">
      <c r="A5789" s="86" t="s">
        <v>23114</v>
      </c>
      <c r="B5789" s="85" t="s">
        <v>23113</v>
      </c>
      <c r="C5789" s="87" t="s">
        <v>151</v>
      </c>
      <c r="D5789" s="84" t="s">
        <v>15574</v>
      </c>
      <c r="E5789" s="86">
        <v>105</v>
      </c>
      <c r="F5789" s="85" t="s">
        <v>14567</v>
      </c>
    </row>
    <row r="5790" spans="1:6" ht="38.25" x14ac:dyDescent="0.2">
      <c r="A5790" s="86" t="s">
        <v>23116</v>
      </c>
      <c r="B5790" s="85" t="s">
        <v>23115</v>
      </c>
      <c r="C5790" s="87" t="s">
        <v>151</v>
      </c>
      <c r="D5790" s="84" t="s">
        <v>15574</v>
      </c>
      <c r="E5790" s="86">
        <v>277.2</v>
      </c>
      <c r="F5790" s="85" t="s">
        <v>14567</v>
      </c>
    </row>
    <row r="5791" spans="1:6" ht="38.25" x14ac:dyDescent="0.2">
      <c r="A5791" s="86" t="s">
        <v>23118</v>
      </c>
      <c r="B5791" s="85" t="s">
        <v>23117</v>
      </c>
      <c r="C5791" s="87" t="s">
        <v>151</v>
      </c>
      <c r="D5791" s="84" t="s">
        <v>15574</v>
      </c>
      <c r="E5791" s="86">
        <v>125</v>
      </c>
      <c r="F5791" s="85" t="s">
        <v>14527</v>
      </c>
    </row>
    <row r="5792" spans="1:6" ht="38.25" x14ac:dyDescent="0.2">
      <c r="A5792" s="86" t="s">
        <v>23120</v>
      </c>
      <c r="B5792" s="85" t="s">
        <v>23119</v>
      </c>
      <c r="C5792" s="87" t="s">
        <v>151</v>
      </c>
      <c r="D5792" s="84" t="s">
        <v>15574</v>
      </c>
      <c r="E5792" s="86">
        <v>330</v>
      </c>
      <c r="F5792" s="85" t="s">
        <v>14527</v>
      </c>
    </row>
    <row r="5793" spans="1:6" ht="38.25" x14ac:dyDescent="0.2">
      <c r="A5793" s="86" t="s">
        <v>23122</v>
      </c>
      <c r="B5793" s="85" t="s">
        <v>23121</v>
      </c>
      <c r="C5793" s="87" t="s">
        <v>151</v>
      </c>
      <c r="D5793" s="84" t="s">
        <v>15574</v>
      </c>
      <c r="E5793" s="86">
        <v>8</v>
      </c>
      <c r="F5793" s="85" t="s">
        <v>14567</v>
      </c>
    </row>
    <row r="5794" spans="1:6" ht="38.25" x14ac:dyDescent="0.2">
      <c r="A5794" s="86" t="s">
        <v>23124</v>
      </c>
      <c r="B5794" s="85" t="s">
        <v>23123</v>
      </c>
      <c r="C5794" s="87" t="s">
        <v>151</v>
      </c>
      <c r="D5794" s="84" t="s">
        <v>15574</v>
      </c>
      <c r="E5794" s="86">
        <v>21.12</v>
      </c>
      <c r="F5794" s="85" t="s">
        <v>14567</v>
      </c>
    </row>
    <row r="5795" spans="1:6" ht="38.25" x14ac:dyDescent="0.2">
      <c r="A5795" s="86" t="s">
        <v>23126</v>
      </c>
      <c r="B5795" s="85" t="s">
        <v>23125</v>
      </c>
      <c r="C5795" s="87" t="s">
        <v>151</v>
      </c>
      <c r="D5795" s="84" t="s">
        <v>15574</v>
      </c>
      <c r="E5795" s="86">
        <v>15</v>
      </c>
      <c r="F5795" s="85" t="s">
        <v>14527</v>
      </c>
    </row>
    <row r="5796" spans="1:6" ht="38.25" x14ac:dyDescent="0.2">
      <c r="A5796" s="86" t="s">
        <v>23128</v>
      </c>
      <c r="B5796" s="85" t="s">
        <v>23127</v>
      </c>
      <c r="C5796" s="87" t="s">
        <v>151</v>
      </c>
      <c r="D5796" s="84" t="s">
        <v>15574</v>
      </c>
      <c r="E5796" s="86">
        <v>39.6</v>
      </c>
      <c r="F5796" s="85" t="s">
        <v>14527</v>
      </c>
    </row>
    <row r="5797" spans="1:6" ht="38.25" x14ac:dyDescent="0.2">
      <c r="A5797" s="86" t="s">
        <v>23130</v>
      </c>
      <c r="B5797" s="85" t="s">
        <v>23129</v>
      </c>
      <c r="C5797" s="87" t="s">
        <v>151</v>
      </c>
      <c r="D5797" s="84" t="s">
        <v>15574</v>
      </c>
      <c r="E5797" s="86">
        <v>13</v>
      </c>
      <c r="F5797" s="85" t="s">
        <v>14567</v>
      </c>
    </row>
    <row r="5798" spans="1:6" ht="38.25" x14ac:dyDescent="0.2">
      <c r="A5798" s="86" t="s">
        <v>23132</v>
      </c>
      <c r="B5798" s="85" t="s">
        <v>23131</v>
      </c>
      <c r="C5798" s="87" t="s">
        <v>151</v>
      </c>
      <c r="D5798" s="84" t="s">
        <v>15574</v>
      </c>
      <c r="E5798" s="86">
        <v>34.32</v>
      </c>
      <c r="F5798" s="85" t="s">
        <v>14567</v>
      </c>
    </row>
    <row r="5799" spans="1:6" ht="38.25" x14ac:dyDescent="0.2">
      <c r="A5799" s="86" t="s">
        <v>23134</v>
      </c>
      <c r="B5799" s="85" t="s">
        <v>23133</v>
      </c>
      <c r="C5799" s="87" t="s">
        <v>151</v>
      </c>
      <c r="D5799" s="84" t="s">
        <v>15574</v>
      </c>
      <c r="E5799" s="86">
        <v>15</v>
      </c>
      <c r="F5799" s="85" t="s">
        <v>14527</v>
      </c>
    </row>
    <row r="5800" spans="1:6" ht="38.25" x14ac:dyDescent="0.2">
      <c r="A5800" s="86" t="s">
        <v>23136</v>
      </c>
      <c r="B5800" s="85" t="s">
        <v>23135</v>
      </c>
      <c r="C5800" s="87" t="s">
        <v>151</v>
      </c>
      <c r="D5800" s="84" t="s">
        <v>15574</v>
      </c>
      <c r="E5800" s="86">
        <v>39.6</v>
      </c>
      <c r="F5800" s="85" t="s">
        <v>14527</v>
      </c>
    </row>
    <row r="5801" spans="1:6" ht="38.25" x14ac:dyDescent="0.2">
      <c r="A5801" s="86" t="s">
        <v>23073</v>
      </c>
      <c r="B5801" s="85" t="s">
        <v>23072</v>
      </c>
      <c r="C5801" s="87" t="s">
        <v>151</v>
      </c>
      <c r="D5801" s="84" t="s">
        <v>15574</v>
      </c>
      <c r="E5801" s="86">
        <v>1444</v>
      </c>
      <c r="F5801" s="85" t="s">
        <v>14567</v>
      </c>
    </row>
    <row r="5802" spans="1:6" ht="51" x14ac:dyDescent="0.2">
      <c r="A5802" s="86" t="s">
        <v>23075</v>
      </c>
      <c r="B5802" s="85" t="s">
        <v>23074</v>
      </c>
      <c r="C5802" s="87" t="s">
        <v>151</v>
      </c>
      <c r="D5802" s="84" t="s">
        <v>15574</v>
      </c>
      <c r="E5802" s="86">
        <v>1719</v>
      </c>
      <c r="F5802" s="85" t="s">
        <v>14527</v>
      </c>
    </row>
    <row r="5803" spans="1:6" ht="38.25" x14ac:dyDescent="0.2">
      <c r="A5803" s="86" t="s">
        <v>23065</v>
      </c>
      <c r="B5803" s="85" t="s">
        <v>23064</v>
      </c>
      <c r="C5803" s="87" t="s">
        <v>151</v>
      </c>
      <c r="D5803" s="84" t="s">
        <v>15574</v>
      </c>
      <c r="E5803" s="86">
        <v>3649</v>
      </c>
      <c r="F5803" s="85" t="s">
        <v>14567</v>
      </c>
    </row>
    <row r="5804" spans="1:6" ht="51" x14ac:dyDescent="0.2">
      <c r="A5804" s="86" t="s">
        <v>23067</v>
      </c>
      <c r="B5804" s="85" t="s">
        <v>23066</v>
      </c>
      <c r="C5804" s="87" t="s">
        <v>151</v>
      </c>
      <c r="D5804" s="84" t="s">
        <v>15574</v>
      </c>
      <c r="E5804" s="86">
        <v>4344</v>
      </c>
      <c r="F5804" s="85" t="s">
        <v>14527</v>
      </c>
    </row>
    <row r="5805" spans="1:6" ht="51" x14ac:dyDescent="0.2">
      <c r="A5805" s="86" t="s">
        <v>23138</v>
      </c>
      <c r="B5805" s="85" t="s">
        <v>23137</v>
      </c>
      <c r="C5805" s="87" t="s">
        <v>151</v>
      </c>
      <c r="D5805" s="84" t="s">
        <v>15574</v>
      </c>
      <c r="E5805" s="86">
        <v>395</v>
      </c>
      <c r="F5805" s="85" t="s">
        <v>14567</v>
      </c>
    </row>
    <row r="5806" spans="1:6" ht="51" x14ac:dyDescent="0.2">
      <c r="A5806" s="86" t="s">
        <v>23140</v>
      </c>
      <c r="B5806" s="85" t="s">
        <v>23139</v>
      </c>
      <c r="C5806" s="87" t="s">
        <v>151</v>
      </c>
      <c r="D5806" s="84" t="s">
        <v>15574</v>
      </c>
      <c r="E5806" s="86">
        <v>785</v>
      </c>
      <c r="F5806" s="85" t="s">
        <v>14527</v>
      </c>
    </row>
    <row r="5807" spans="1:6" ht="51" x14ac:dyDescent="0.2">
      <c r="A5807" s="86" t="s">
        <v>23142</v>
      </c>
      <c r="B5807" s="85" t="s">
        <v>23141</v>
      </c>
      <c r="C5807" s="87" t="s">
        <v>151</v>
      </c>
      <c r="D5807" s="84" t="s">
        <v>15574</v>
      </c>
      <c r="E5807" s="86">
        <v>660</v>
      </c>
      <c r="F5807" s="85" t="s">
        <v>14567</v>
      </c>
    </row>
    <row r="5808" spans="1:6" ht="51" x14ac:dyDescent="0.2">
      <c r="A5808" s="86" t="s">
        <v>23144</v>
      </c>
      <c r="B5808" s="85" t="s">
        <v>23143</v>
      </c>
      <c r="C5808" s="87" t="s">
        <v>151</v>
      </c>
      <c r="D5808" s="84" t="s">
        <v>15574</v>
      </c>
      <c r="E5808" s="86">
        <v>785</v>
      </c>
      <c r="F5808" s="85" t="s">
        <v>14527</v>
      </c>
    </row>
    <row r="5809" spans="1:6" ht="51" x14ac:dyDescent="0.2">
      <c r="A5809" s="86" t="s">
        <v>23146</v>
      </c>
      <c r="B5809" s="85" t="s">
        <v>23145</v>
      </c>
      <c r="C5809" s="87" t="s">
        <v>151</v>
      </c>
      <c r="D5809" s="84" t="s">
        <v>15574</v>
      </c>
      <c r="E5809" s="86">
        <v>95</v>
      </c>
      <c r="F5809" s="85" t="s">
        <v>14567</v>
      </c>
    </row>
    <row r="5810" spans="1:6" ht="51" x14ac:dyDescent="0.2">
      <c r="A5810" s="86" t="s">
        <v>23148</v>
      </c>
      <c r="B5810" s="85" t="s">
        <v>23147</v>
      </c>
      <c r="C5810" s="87" t="s">
        <v>151</v>
      </c>
      <c r="D5810" s="84" t="s">
        <v>15574</v>
      </c>
      <c r="E5810" s="86">
        <v>190</v>
      </c>
      <c r="F5810" s="85" t="s">
        <v>14527</v>
      </c>
    </row>
    <row r="5811" spans="1:6" ht="51" x14ac:dyDescent="0.2">
      <c r="A5811" s="86" t="s">
        <v>23150</v>
      </c>
      <c r="B5811" s="85" t="s">
        <v>23149</v>
      </c>
      <c r="C5811" s="87" t="s">
        <v>151</v>
      </c>
      <c r="D5811" s="84" t="s">
        <v>15574</v>
      </c>
      <c r="E5811" s="86">
        <v>160</v>
      </c>
      <c r="F5811" s="85" t="s">
        <v>14567</v>
      </c>
    </row>
    <row r="5812" spans="1:6" ht="51" x14ac:dyDescent="0.2">
      <c r="A5812" s="86" t="s">
        <v>23152</v>
      </c>
      <c r="B5812" s="85" t="s">
        <v>23151</v>
      </c>
      <c r="C5812" s="87" t="s">
        <v>151</v>
      </c>
      <c r="D5812" s="84" t="s">
        <v>15574</v>
      </c>
      <c r="E5812" s="86">
        <v>190</v>
      </c>
      <c r="F5812" s="85" t="s">
        <v>14527</v>
      </c>
    </row>
    <row r="5813" spans="1:6" ht="140.25" x14ac:dyDescent="0.2">
      <c r="A5813" s="86" t="s">
        <v>23154</v>
      </c>
      <c r="B5813" s="85" t="s">
        <v>23153</v>
      </c>
      <c r="C5813" s="87" t="s">
        <v>149</v>
      </c>
      <c r="D5813" s="84" t="s">
        <v>17488</v>
      </c>
      <c r="E5813" s="86">
        <v>21450</v>
      </c>
      <c r="F5813" s="85" t="s">
        <v>17582</v>
      </c>
    </row>
    <row r="5814" spans="1:6" ht="102" x14ac:dyDescent="0.2">
      <c r="A5814" s="86" t="s">
        <v>23156</v>
      </c>
      <c r="B5814" s="85" t="s">
        <v>23155</v>
      </c>
      <c r="C5814" s="87" t="s">
        <v>149</v>
      </c>
      <c r="D5814" s="84" t="s">
        <v>17488</v>
      </c>
      <c r="E5814" s="86">
        <v>35750</v>
      </c>
      <c r="F5814" s="85" t="s">
        <v>17597</v>
      </c>
    </row>
    <row r="5815" spans="1:6" ht="102" x14ac:dyDescent="0.2">
      <c r="A5815" s="86" t="s">
        <v>23158</v>
      </c>
      <c r="B5815" s="85" t="s">
        <v>23157</v>
      </c>
      <c r="C5815" s="87" t="s">
        <v>149</v>
      </c>
      <c r="D5815" s="84" t="s">
        <v>17488</v>
      </c>
      <c r="E5815" s="86">
        <v>34320</v>
      </c>
      <c r="F5815" s="85" t="s">
        <v>17597</v>
      </c>
    </row>
    <row r="5816" spans="1:6" ht="102" x14ac:dyDescent="0.2">
      <c r="A5816" s="86" t="s">
        <v>23160</v>
      </c>
      <c r="B5816" s="85" t="s">
        <v>23159</v>
      </c>
      <c r="C5816" s="87" t="s">
        <v>149</v>
      </c>
      <c r="D5816" s="84" t="s">
        <v>17488</v>
      </c>
      <c r="E5816" s="86">
        <v>33605</v>
      </c>
      <c r="F5816" s="85" t="s">
        <v>17597</v>
      </c>
    </row>
    <row r="5817" spans="1:6" ht="102" x14ac:dyDescent="0.2">
      <c r="A5817" s="86" t="s">
        <v>23162</v>
      </c>
      <c r="B5817" s="85" t="s">
        <v>23161</v>
      </c>
      <c r="C5817" s="87" t="s">
        <v>149</v>
      </c>
      <c r="D5817" s="84" t="s">
        <v>17488</v>
      </c>
      <c r="E5817" s="86">
        <v>32532.5</v>
      </c>
      <c r="F5817" s="85" t="s">
        <v>17597</v>
      </c>
    </row>
    <row r="5818" spans="1:6" ht="102" x14ac:dyDescent="0.2">
      <c r="A5818" s="86" t="s">
        <v>23164</v>
      </c>
      <c r="B5818" s="85" t="s">
        <v>23163</v>
      </c>
      <c r="C5818" s="87" t="s">
        <v>149</v>
      </c>
      <c r="D5818" s="84" t="s">
        <v>17488</v>
      </c>
      <c r="E5818" s="86">
        <v>31460</v>
      </c>
      <c r="F5818" s="85" t="s">
        <v>17597</v>
      </c>
    </row>
    <row r="5819" spans="1:6" ht="38.25" x14ac:dyDescent="0.2">
      <c r="A5819" s="86" t="s">
        <v>23167</v>
      </c>
      <c r="B5819" s="85" t="s">
        <v>23166</v>
      </c>
      <c r="C5819" s="87" t="s">
        <v>151</v>
      </c>
      <c r="D5819" s="84" t="s">
        <v>23165</v>
      </c>
      <c r="E5819" s="86">
        <v>790</v>
      </c>
      <c r="F5819" s="85" t="s">
        <v>14567</v>
      </c>
    </row>
    <row r="5820" spans="1:6" ht="38.25" x14ac:dyDescent="0.2">
      <c r="A5820" s="86" t="s">
        <v>23169</v>
      </c>
      <c r="B5820" s="85" t="s">
        <v>23168</v>
      </c>
      <c r="C5820" s="87" t="s">
        <v>151</v>
      </c>
      <c r="D5820" s="84" t="s">
        <v>23165</v>
      </c>
      <c r="E5820" s="86">
        <v>1565</v>
      </c>
      <c r="F5820" s="85" t="s">
        <v>14527</v>
      </c>
    </row>
    <row r="5821" spans="1:6" ht="38.25" x14ac:dyDescent="0.2">
      <c r="A5821" s="86" t="s">
        <v>23171</v>
      </c>
      <c r="B5821" s="85" t="s">
        <v>23170</v>
      </c>
      <c r="C5821" s="87" t="s">
        <v>151</v>
      </c>
      <c r="D5821" s="84" t="s">
        <v>23165</v>
      </c>
      <c r="E5821" s="86">
        <v>1315</v>
      </c>
      <c r="F5821" s="85" t="s">
        <v>14567</v>
      </c>
    </row>
    <row r="5822" spans="1:6" ht="38.25" x14ac:dyDescent="0.2">
      <c r="A5822" s="86" t="s">
        <v>23173</v>
      </c>
      <c r="B5822" s="85" t="s">
        <v>23172</v>
      </c>
      <c r="C5822" s="87" t="s">
        <v>151</v>
      </c>
      <c r="D5822" s="84" t="s">
        <v>23165</v>
      </c>
      <c r="E5822" s="86">
        <v>1565</v>
      </c>
      <c r="F5822" s="85" t="s">
        <v>14527</v>
      </c>
    </row>
    <row r="5823" spans="1:6" ht="38.25" x14ac:dyDescent="0.2">
      <c r="A5823" s="86" t="s">
        <v>23175</v>
      </c>
      <c r="B5823" s="85" t="s">
        <v>23174</v>
      </c>
      <c r="C5823" s="87" t="s">
        <v>151</v>
      </c>
      <c r="D5823" s="84" t="s">
        <v>23165</v>
      </c>
      <c r="E5823" s="86">
        <v>1180</v>
      </c>
      <c r="F5823" s="85" t="s">
        <v>14567</v>
      </c>
    </row>
    <row r="5824" spans="1:6" ht="38.25" x14ac:dyDescent="0.2">
      <c r="A5824" s="86" t="s">
        <v>23177</v>
      </c>
      <c r="B5824" s="85" t="s">
        <v>23176</v>
      </c>
      <c r="C5824" s="87" t="s">
        <v>151</v>
      </c>
      <c r="D5824" s="84" t="s">
        <v>23165</v>
      </c>
      <c r="E5824" s="86">
        <v>2345</v>
      </c>
      <c r="F5824" s="85" t="s">
        <v>14527</v>
      </c>
    </row>
    <row r="5825" spans="1:6" ht="38.25" x14ac:dyDescent="0.2">
      <c r="A5825" s="86" t="s">
        <v>23179</v>
      </c>
      <c r="B5825" s="85" t="s">
        <v>23178</v>
      </c>
      <c r="C5825" s="87" t="s">
        <v>151</v>
      </c>
      <c r="D5825" s="84" t="s">
        <v>23165</v>
      </c>
      <c r="E5825" s="86">
        <v>1970</v>
      </c>
      <c r="F5825" s="85" t="s">
        <v>14567</v>
      </c>
    </row>
    <row r="5826" spans="1:6" ht="38.25" x14ac:dyDescent="0.2">
      <c r="A5826" s="86" t="s">
        <v>23181</v>
      </c>
      <c r="B5826" s="85" t="s">
        <v>23180</v>
      </c>
      <c r="C5826" s="87" t="s">
        <v>151</v>
      </c>
      <c r="D5826" s="84" t="s">
        <v>23165</v>
      </c>
      <c r="E5826" s="86">
        <v>2345</v>
      </c>
      <c r="F5826" s="85" t="s">
        <v>14527</v>
      </c>
    </row>
    <row r="5827" spans="1:6" ht="38.25" x14ac:dyDescent="0.2">
      <c r="A5827" s="86" t="s">
        <v>23183</v>
      </c>
      <c r="B5827" s="85" t="s">
        <v>23182</v>
      </c>
      <c r="C5827" s="87" t="s">
        <v>151</v>
      </c>
      <c r="D5827" s="84" t="s">
        <v>23165</v>
      </c>
      <c r="E5827" s="86">
        <v>45</v>
      </c>
      <c r="F5827" s="85" t="s">
        <v>14567</v>
      </c>
    </row>
    <row r="5828" spans="1:6" ht="38.25" x14ac:dyDescent="0.2">
      <c r="A5828" s="86" t="s">
        <v>23185</v>
      </c>
      <c r="B5828" s="85" t="s">
        <v>23184</v>
      </c>
      <c r="C5828" s="87" t="s">
        <v>151</v>
      </c>
      <c r="D5828" s="84" t="s">
        <v>23165</v>
      </c>
      <c r="E5828" s="86">
        <v>118.8</v>
      </c>
      <c r="F5828" s="85" t="s">
        <v>14567</v>
      </c>
    </row>
    <row r="5829" spans="1:6" ht="38.25" x14ac:dyDescent="0.2">
      <c r="A5829" s="86" t="s">
        <v>23187</v>
      </c>
      <c r="B5829" s="85" t="s">
        <v>23186</v>
      </c>
      <c r="C5829" s="87" t="s">
        <v>151</v>
      </c>
      <c r="D5829" s="84" t="s">
        <v>23165</v>
      </c>
      <c r="E5829" s="86">
        <v>90</v>
      </c>
      <c r="F5829" s="85" t="s">
        <v>14527</v>
      </c>
    </row>
    <row r="5830" spans="1:6" ht="38.25" x14ac:dyDescent="0.2">
      <c r="A5830" s="86" t="s">
        <v>23189</v>
      </c>
      <c r="B5830" s="85" t="s">
        <v>23188</v>
      </c>
      <c r="C5830" s="87" t="s">
        <v>151</v>
      </c>
      <c r="D5830" s="84" t="s">
        <v>23165</v>
      </c>
      <c r="E5830" s="86">
        <v>237.6</v>
      </c>
      <c r="F5830" s="85" t="s">
        <v>14527</v>
      </c>
    </row>
    <row r="5831" spans="1:6" ht="38.25" x14ac:dyDescent="0.2">
      <c r="A5831" s="86" t="s">
        <v>23191</v>
      </c>
      <c r="B5831" s="85" t="s">
        <v>23190</v>
      </c>
      <c r="C5831" s="87" t="s">
        <v>151</v>
      </c>
      <c r="D5831" s="84" t="s">
        <v>23165</v>
      </c>
      <c r="E5831" s="86">
        <v>76</v>
      </c>
      <c r="F5831" s="85" t="s">
        <v>14567</v>
      </c>
    </row>
    <row r="5832" spans="1:6" ht="38.25" x14ac:dyDescent="0.2">
      <c r="A5832" s="86" t="s">
        <v>23193</v>
      </c>
      <c r="B5832" s="85" t="s">
        <v>23192</v>
      </c>
      <c r="C5832" s="87" t="s">
        <v>151</v>
      </c>
      <c r="D5832" s="84" t="s">
        <v>23165</v>
      </c>
      <c r="E5832" s="86">
        <v>200.64</v>
      </c>
      <c r="F5832" s="85" t="s">
        <v>14567</v>
      </c>
    </row>
    <row r="5833" spans="1:6" ht="38.25" x14ac:dyDescent="0.2">
      <c r="A5833" s="86" t="s">
        <v>23195</v>
      </c>
      <c r="B5833" s="85" t="s">
        <v>23194</v>
      </c>
      <c r="C5833" s="87" t="s">
        <v>151</v>
      </c>
      <c r="D5833" s="84" t="s">
        <v>23165</v>
      </c>
      <c r="E5833" s="86">
        <v>90</v>
      </c>
      <c r="F5833" s="85" t="s">
        <v>14527</v>
      </c>
    </row>
    <row r="5834" spans="1:6" ht="38.25" x14ac:dyDescent="0.2">
      <c r="A5834" s="86" t="s">
        <v>23197</v>
      </c>
      <c r="B5834" s="85" t="s">
        <v>23196</v>
      </c>
      <c r="C5834" s="87" t="s">
        <v>151</v>
      </c>
      <c r="D5834" s="84" t="s">
        <v>23165</v>
      </c>
      <c r="E5834" s="86">
        <v>237.6</v>
      </c>
      <c r="F5834" s="85" t="s">
        <v>14527</v>
      </c>
    </row>
    <row r="5835" spans="1:6" ht="38.25" x14ac:dyDescent="0.2">
      <c r="A5835" s="86" t="s">
        <v>23199</v>
      </c>
      <c r="B5835" s="85" t="s">
        <v>23198</v>
      </c>
      <c r="C5835" s="87" t="s">
        <v>151</v>
      </c>
      <c r="D5835" s="84" t="s">
        <v>23165</v>
      </c>
      <c r="E5835" s="86">
        <v>45</v>
      </c>
      <c r="F5835" s="85" t="s">
        <v>14567</v>
      </c>
    </row>
    <row r="5836" spans="1:6" ht="38.25" x14ac:dyDescent="0.2">
      <c r="A5836" s="86" t="s">
        <v>23201</v>
      </c>
      <c r="B5836" s="85" t="s">
        <v>23200</v>
      </c>
      <c r="C5836" s="87" t="s">
        <v>151</v>
      </c>
      <c r="D5836" s="84" t="s">
        <v>23165</v>
      </c>
      <c r="E5836" s="86">
        <v>90</v>
      </c>
      <c r="F5836" s="85" t="s">
        <v>14527</v>
      </c>
    </row>
    <row r="5837" spans="1:6" ht="38.25" x14ac:dyDescent="0.2">
      <c r="A5837" s="86" t="s">
        <v>23203</v>
      </c>
      <c r="B5837" s="85" t="s">
        <v>23202</v>
      </c>
      <c r="C5837" s="87" t="s">
        <v>151</v>
      </c>
      <c r="D5837" s="84" t="s">
        <v>23165</v>
      </c>
      <c r="E5837" s="86">
        <v>75</v>
      </c>
      <c r="F5837" s="85" t="s">
        <v>14567</v>
      </c>
    </row>
    <row r="5838" spans="1:6" ht="38.25" x14ac:dyDescent="0.2">
      <c r="A5838" s="86" t="s">
        <v>23205</v>
      </c>
      <c r="B5838" s="85" t="s">
        <v>23204</v>
      </c>
      <c r="C5838" s="87" t="s">
        <v>151</v>
      </c>
      <c r="D5838" s="84" t="s">
        <v>23165</v>
      </c>
      <c r="E5838" s="86">
        <v>90</v>
      </c>
      <c r="F5838" s="85" t="s">
        <v>14527</v>
      </c>
    </row>
    <row r="5839" spans="1:6" ht="51" x14ac:dyDescent="0.2">
      <c r="A5839" s="86" t="s">
        <v>23208</v>
      </c>
      <c r="B5839" s="85" t="s">
        <v>23206</v>
      </c>
      <c r="C5839" s="87" t="s">
        <v>149</v>
      </c>
      <c r="D5839" s="84" t="s">
        <v>23165</v>
      </c>
      <c r="E5839" s="86">
        <v>11250</v>
      </c>
      <c r="F5839" s="85" t="s">
        <v>23207</v>
      </c>
    </row>
    <row r="5840" spans="1:6" ht="38.25" x14ac:dyDescent="0.2">
      <c r="A5840" s="86" t="s">
        <v>23211</v>
      </c>
      <c r="B5840" s="85" t="s">
        <v>23209</v>
      </c>
      <c r="C5840" s="87" t="s">
        <v>151</v>
      </c>
      <c r="D5840" s="84" t="s">
        <v>23165</v>
      </c>
      <c r="E5840" s="86">
        <v>2363</v>
      </c>
      <c r="F5840" s="85" t="s">
        <v>23210</v>
      </c>
    </row>
    <row r="5841" spans="1:6" ht="38.25" x14ac:dyDescent="0.2">
      <c r="A5841" s="86" t="s">
        <v>23213</v>
      </c>
      <c r="B5841" s="85" t="s">
        <v>23212</v>
      </c>
      <c r="C5841" s="87" t="s">
        <v>151</v>
      </c>
      <c r="D5841" s="84" t="s">
        <v>23165</v>
      </c>
      <c r="E5841" s="86">
        <v>6238.32</v>
      </c>
      <c r="F5841" s="85" t="s">
        <v>23210</v>
      </c>
    </row>
    <row r="5842" spans="1:6" ht="38.25" x14ac:dyDescent="0.2">
      <c r="A5842" s="86" t="s">
        <v>23215</v>
      </c>
      <c r="B5842" s="85" t="s">
        <v>23214</v>
      </c>
      <c r="C5842" s="87" t="s">
        <v>151</v>
      </c>
      <c r="D5842" s="84" t="s">
        <v>23165</v>
      </c>
      <c r="E5842" s="86">
        <v>4688</v>
      </c>
      <c r="F5842" s="85" t="s">
        <v>14527</v>
      </c>
    </row>
    <row r="5843" spans="1:6" ht="38.25" x14ac:dyDescent="0.2">
      <c r="A5843" s="86" t="s">
        <v>23217</v>
      </c>
      <c r="B5843" s="85" t="s">
        <v>23216</v>
      </c>
      <c r="C5843" s="87" t="s">
        <v>151</v>
      </c>
      <c r="D5843" s="84" t="s">
        <v>23165</v>
      </c>
      <c r="E5843" s="86">
        <v>12376.32</v>
      </c>
      <c r="F5843" s="85" t="s">
        <v>14527</v>
      </c>
    </row>
    <row r="5844" spans="1:6" ht="25.5" x14ac:dyDescent="0.2">
      <c r="A5844" s="86" t="s">
        <v>23220</v>
      </c>
      <c r="B5844" s="85" t="s">
        <v>23218</v>
      </c>
      <c r="C5844" s="87" t="s">
        <v>149</v>
      </c>
      <c r="D5844" s="84" t="s">
        <v>23165</v>
      </c>
      <c r="E5844" s="86">
        <v>18750</v>
      </c>
      <c r="F5844" s="85" t="s">
        <v>23219</v>
      </c>
    </row>
    <row r="5845" spans="1:6" ht="25.5" x14ac:dyDescent="0.2">
      <c r="A5845" s="86" t="s">
        <v>23222</v>
      </c>
      <c r="B5845" s="85" t="s">
        <v>23221</v>
      </c>
      <c r="C5845" s="87" t="s">
        <v>149</v>
      </c>
      <c r="D5845" s="84" t="s">
        <v>23165</v>
      </c>
      <c r="E5845" s="86">
        <v>18000</v>
      </c>
      <c r="F5845" s="85" t="s">
        <v>23219</v>
      </c>
    </row>
    <row r="5846" spans="1:6" ht="25.5" x14ac:dyDescent="0.2">
      <c r="A5846" s="86" t="s">
        <v>23224</v>
      </c>
      <c r="B5846" s="85" t="s">
        <v>23223</v>
      </c>
      <c r="C5846" s="87" t="s">
        <v>149</v>
      </c>
      <c r="D5846" s="84" t="s">
        <v>23165</v>
      </c>
      <c r="E5846" s="86">
        <v>17625</v>
      </c>
      <c r="F5846" s="85" t="s">
        <v>23219</v>
      </c>
    </row>
    <row r="5847" spans="1:6" ht="25.5" x14ac:dyDescent="0.2">
      <c r="A5847" s="86" t="s">
        <v>23226</v>
      </c>
      <c r="B5847" s="85" t="s">
        <v>23225</v>
      </c>
      <c r="C5847" s="87" t="s">
        <v>149</v>
      </c>
      <c r="D5847" s="84" t="s">
        <v>23165</v>
      </c>
      <c r="E5847" s="86">
        <v>17062.5</v>
      </c>
      <c r="F5847" s="85" t="s">
        <v>23219</v>
      </c>
    </row>
    <row r="5848" spans="1:6" ht="25.5" x14ac:dyDescent="0.2">
      <c r="A5848" s="86" t="s">
        <v>23228</v>
      </c>
      <c r="B5848" s="85" t="s">
        <v>23227</v>
      </c>
      <c r="C5848" s="87" t="s">
        <v>149</v>
      </c>
      <c r="D5848" s="84" t="s">
        <v>23165</v>
      </c>
      <c r="E5848" s="86">
        <v>16500</v>
      </c>
      <c r="F5848" s="85" t="s">
        <v>23219</v>
      </c>
    </row>
    <row r="5849" spans="1:6" ht="38.25" x14ac:dyDescent="0.2">
      <c r="A5849" s="86" t="s">
        <v>23230</v>
      </c>
      <c r="B5849" s="85" t="s">
        <v>23229</v>
      </c>
      <c r="C5849" s="87" t="s">
        <v>151</v>
      </c>
      <c r="D5849" s="84" t="s">
        <v>23165</v>
      </c>
      <c r="E5849" s="86">
        <v>3938</v>
      </c>
      <c r="F5849" s="85" t="s">
        <v>23210</v>
      </c>
    </row>
    <row r="5850" spans="1:6" ht="38.25" x14ac:dyDescent="0.2">
      <c r="A5850" s="86" t="s">
        <v>23232</v>
      </c>
      <c r="B5850" s="85" t="s">
        <v>23231</v>
      </c>
      <c r="C5850" s="87" t="s">
        <v>151</v>
      </c>
      <c r="D5850" s="84" t="s">
        <v>23165</v>
      </c>
      <c r="E5850" s="86">
        <v>10396.32</v>
      </c>
      <c r="F5850" s="85" t="s">
        <v>23210</v>
      </c>
    </row>
    <row r="5851" spans="1:6" ht="38.25" x14ac:dyDescent="0.2">
      <c r="A5851" s="86" t="s">
        <v>23234</v>
      </c>
      <c r="B5851" s="85" t="s">
        <v>23233</v>
      </c>
      <c r="C5851" s="87" t="s">
        <v>151</v>
      </c>
      <c r="D5851" s="84" t="s">
        <v>23165</v>
      </c>
      <c r="E5851" s="86">
        <v>4688</v>
      </c>
      <c r="F5851" s="85" t="s">
        <v>14527</v>
      </c>
    </row>
    <row r="5852" spans="1:6" ht="38.25" x14ac:dyDescent="0.2">
      <c r="A5852" s="86" t="s">
        <v>23236</v>
      </c>
      <c r="B5852" s="85" t="s">
        <v>23235</v>
      </c>
      <c r="C5852" s="87" t="s">
        <v>151</v>
      </c>
      <c r="D5852" s="84" t="s">
        <v>23165</v>
      </c>
      <c r="E5852" s="86">
        <v>12376.32</v>
      </c>
      <c r="F5852" s="85" t="s">
        <v>14527</v>
      </c>
    </row>
    <row r="5853" spans="1:6" ht="38.25" x14ac:dyDescent="0.2">
      <c r="A5853" s="86" t="s">
        <v>23239</v>
      </c>
      <c r="B5853" s="85" t="s">
        <v>23237</v>
      </c>
      <c r="C5853" s="87" t="s">
        <v>151</v>
      </c>
      <c r="D5853" s="84" t="s">
        <v>23165</v>
      </c>
      <c r="E5853" s="86">
        <v>473</v>
      </c>
      <c r="F5853" s="85" t="s">
        <v>23238</v>
      </c>
    </row>
    <row r="5854" spans="1:6" ht="38.25" x14ac:dyDescent="0.2">
      <c r="A5854" s="86" t="s">
        <v>23242</v>
      </c>
      <c r="B5854" s="85" t="s">
        <v>23240</v>
      </c>
      <c r="C5854" s="87" t="s">
        <v>151</v>
      </c>
      <c r="D5854" s="84" t="s">
        <v>23165</v>
      </c>
      <c r="E5854" s="86">
        <v>938</v>
      </c>
      <c r="F5854" s="85" t="s">
        <v>23241</v>
      </c>
    </row>
    <row r="5855" spans="1:6" ht="38.25" x14ac:dyDescent="0.2">
      <c r="A5855" s="86" t="s">
        <v>23245</v>
      </c>
      <c r="B5855" s="85" t="s">
        <v>23243</v>
      </c>
      <c r="C5855" s="87" t="s">
        <v>151</v>
      </c>
      <c r="D5855" s="84" t="s">
        <v>23165</v>
      </c>
      <c r="E5855" s="86">
        <v>788</v>
      </c>
      <c r="F5855" s="85" t="s">
        <v>23244</v>
      </c>
    </row>
    <row r="5856" spans="1:6" ht="25.5" x14ac:dyDescent="0.2">
      <c r="A5856" s="86" t="s">
        <v>23247</v>
      </c>
      <c r="B5856" s="85" t="s">
        <v>23246</v>
      </c>
      <c r="C5856" s="87" t="s">
        <v>151</v>
      </c>
      <c r="D5856" s="84" t="s">
        <v>23165</v>
      </c>
      <c r="E5856" s="86">
        <v>938</v>
      </c>
      <c r="F5856" s="85" t="s">
        <v>23241</v>
      </c>
    </row>
    <row r="5857" spans="1:6" ht="63.75" x14ac:dyDescent="0.2">
      <c r="A5857" s="86" t="s">
        <v>23250</v>
      </c>
      <c r="B5857" s="85" t="s">
        <v>23248</v>
      </c>
      <c r="C5857" s="87" t="s">
        <v>151</v>
      </c>
      <c r="D5857" s="84" t="s">
        <v>23165</v>
      </c>
      <c r="E5857" s="86">
        <v>1890</v>
      </c>
      <c r="F5857" s="85" t="s">
        <v>23249</v>
      </c>
    </row>
    <row r="5858" spans="1:6" ht="51" x14ac:dyDescent="0.2">
      <c r="A5858" s="86" t="s">
        <v>23252</v>
      </c>
      <c r="B5858" s="85" t="s">
        <v>23251</v>
      </c>
      <c r="C5858" s="87" t="s">
        <v>151</v>
      </c>
      <c r="D5858" s="84" t="s">
        <v>23165</v>
      </c>
      <c r="E5858" s="86">
        <v>2250</v>
      </c>
      <c r="F5858" s="85" t="s">
        <v>14830</v>
      </c>
    </row>
    <row r="5859" spans="1:6" ht="38.25" x14ac:dyDescent="0.2">
      <c r="A5859" s="86" t="s">
        <v>23254</v>
      </c>
      <c r="B5859" s="85" t="s">
        <v>23253</v>
      </c>
      <c r="C5859" s="87" t="s">
        <v>151</v>
      </c>
      <c r="D5859" s="84" t="s">
        <v>23165</v>
      </c>
      <c r="E5859" s="86">
        <v>3150</v>
      </c>
      <c r="F5859" s="85" t="s">
        <v>23210</v>
      </c>
    </row>
    <row r="5860" spans="1:6" ht="38.25" x14ac:dyDescent="0.2">
      <c r="A5860" s="86" t="s">
        <v>23256</v>
      </c>
      <c r="B5860" s="85" t="s">
        <v>23255</v>
      </c>
      <c r="C5860" s="87" t="s">
        <v>151</v>
      </c>
      <c r="D5860" s="84" t="s">
        <v>23165</v>
      </c>
      <c r="E5860" s="86">
        <v>3750</v>
      </c>
      <c r="F5860" s="85" t="s">
        <v>14527</v>
      </c>
    </row>
    <row r="5861" spans="1:6" ht="63.75" x14ac:dyDescent="0.2">
      <c r="A5861" s="86" t="s">
        <v>23258</v>
      </c>
      <c r="B5861" s="85" t="s">
        <v>23257</v>
      </c>
      <c r="C5861" s="87" t="s">
        <v>151</v>
      </c>
      <c r="D5861" s="84" t="s">
        <v>23165</v>
      </c>
      <c r="E5861" s="86">
        <v>252</v>
      </c>
      <c r="F5861" s="85" t="s">
        <v>14825</v>
      </c>
    </row>
    <row r="5862" spans="1:6" ht="51" x14ac:dyDescent="0.2">
      <c r="A5862" s="86" t="s">
        <v>23260</v>
      </c>
      <c r="B5862" s="85" t="s">
        <v>23259</v>
      </c>
      <c r="C5862" s="87" t="s">
        <v>151</v>
      </c>
      <c r="D5862" s="84" t="s">
        <v>23165</v>
      </c>
      <c r="E5862" s="86">
        <v>500</v>
      </c>
      <c r="F5862" s="85" t="s">
        <v>14830</v>
      </c>
    </row>
    <row r="5863" spans="1:6" ht="38.25" x14ac:dyDescent="0.2">
      <c r="A5863" s="86" t="s">
        <v>23262</v>
      </c>
      <c r="B5863" s="85" t="s">
        <v>23261</v>
      </c>
      <c r="C5863" s="87" t="s">
        <v>151</v>
      </c>
      <c r="D5863" s="84" t="s">
        <v>23165</v>
      </c>
      <c r="E5863" s="86">
        <v>420</v>
      </c>
      <c r="F5863" s="85" t="s">
        <v>14567</v>
      </c>
    </row>
    <row r="5864" spans="1:6" ht="38.25" x14ac:dyDescent="0.2">
      <c r="A5864" s="86" t="s">
        <v>23264</v>
      </c>
      <c r="B5864" s="85" t="s">
        <v>23263</v>
      </c>
      <c r="C5864" s="87" t="s">
        <v>151</v>
      </c>
      <c r="D5864" s="84" t="s">
        <v>23165</v>
      </c>
      <c r="E5864" s="86">
        <v>500</v>
      </c>
      <c r="F5864" s="85" t="s">
        <v>14527</v>
      </c>
    </row>
    <row r="5865" spans="1:6" ht="25.5" x14ac:dyDescent="0.2">
      <c r="A5865" s="86" t="s">
        <v>23266</v>
      </c>
      <c r="B5865" s="85" t="s">
        <v>23265</v>
      </c>
      <c r="C5865" s="87" t="s">
        <v>151</v>
      </c>
      <c r="D5865" s="84" t="s">
        <v>23165</v>
      </c>
      <c r="E5865" s="86">
        <v>189</v>
      </c>
      <c r="F5865" s="85" t="s">
        <v>14567</v>
      </c>
    </row>
    <row r="5866" spans="1:6" ht="38.25" x14ac:dyDescent="0.2">
      <c r="A5866" s="86" t="s">
        <v>23268</v>
      </c>
      <c r="B5866" s="85" t="s">
        <v>23267</v>
      </c>
      <c r="C5866" s="87" t="s">
        <v>151</v>
      </c>
      <c r="D5866" s="84" t="s">
        <v>23165</v>
      </c>
      <c r="E5866" s="86">
        <v>375</v>
      </c>
      <c r="F5866" s="85" t="s">
        <v>14527</v>
      </c>
    </row>
    <row r="5867" spans="1:6" ht="25.5" x14ac:dyDescent="0.2">
      <c r="A5867" s="86" t="s">
        <v>23270</v>
      </c>
      <c r="B5867" s="85" t="s">
        <v>23269</v>
      </c>
      <c r="C5867" s="87" t="s">
        <v>151</v>
      </c>
      <c r="D5867" s="84" t="s">
        <v>23165</v>
      </c>
      <c r="E5867" s="86">
        <v>315</v>
      </c>
      <c r="F5867" s="85" t="s">
        <v>14567</v>
      </c>
    </row>
    <row r="5868" spans="1:6" ht="25.5" x14ac:dyDescent="0.2">
      <c r="A5868" s="86" t="s">
        <v>23272</v>
      </c>
      <c r="B5868" s="85" t="s">
        <v>23271</v>
      </c>
      <c r="C5868" s="87" t="s">
        <v>151</v>
      </c>
      <c r="D5868" s="84" t="s">
        <v>23165</v>
      </c>
      <c r="E5868" s="86">
        <v>375</v>
      </c>
      <c r="F5868" s="85" t="s">
        <v>14527</v>
      </c>
    </row>
    <row r="5869" spans="1:6" ht="63.75" x14ac:dyDescent="0.2">
      <c r="A5869" s="86" t="s">
        <v>23274</v>
      </c>
      <c r="B5869" s="85" t="s">
        <v>23273</v>
      </c>
      <c r="C5869" s="87" t="s">
        <v>151</v>
      </c>
      <c r="D5869" s="84" t="s">
        <v>23165</v>
      </c>
      <c r="E5869" s="86">
        <v>252</v>
      </c>
      <c r="F5869" s="85" t="s">
        <v>14825</v>
      </c>
    </row>
    <row r="5870" spans="1:6" ht="51" x14ac:dyDescent="0.2">
      <c r="A5870" s="86" t="s">
        <v>23276</v>
      </c>
      <c r="B5870" s="85" t="s">
        <v>23275</v>
      </c>
      <c r="C5870" s="87" t="s">
        <v>151</v>
      </c>
      <c r="D5870" s="84" t="s">
        <v>23165</v>
      </c>
      <c r="E5870" s="86">
        <v>500</v>
      </c>
      <c r="F5870" s="85" t="s">
        <v>14830</v>
      </c>
    </row>
    <row r="5871" spans="1:6" ht="38.25" x14ac:dyDescent="0.2">
      <c r="A5871" s="86" t="s">
        <v>23278</v>
      </c>
      <c r="B5871" s="85" t="s">
        <v>23277</v>
      </c>
      <c r="C5871" s="87" t="s">
        <v>151</v>
      </c>
      <c r="D5871" s="84" t="s">
        <v>23165</v>
      </c>
      <c r="E5871" s="86">
        <v>420</v>
      </c>
      <c r="F5871" s="85" t="s">
        <v>14567</v>
      </c>
    </row>
    <row r="5872" spans="1:6" ht="38.25" x14ac:dyDescent="0.2">
      <c r="A5872" s="86" t="s">
        <v>23280</v>
      </c>
      <c r="B5872" s="85" t="s">
        <v>23279</v>
      </c>
      <c r="C5872" s="87" t="s">
        <v>151</v>
      </c>
      <c r="D5872" s="84" t="s">
        <v>23165</v>
      </c>
      <c r="E5872" s="86">
        <v>500</v>
      </c>
      <c r="F5872" s="85" t="s">
        <v>14527</v>
      </c>
    </row>
    <row r="5873" spans="1:6" ht="63.75" x14ac:dyDescent="0.2">
      <c r="A5873" s="86" t="s">
        <v>23282</v>
      </c>
      <c r="B5873" s="85" t="s">
        <v>23281</v>
      </c>
      <c r="C5873" s="87" t="s">
        <v>151</v>
      </c>
      <c r="D5873" s="84" t="s">
        <v>23165</v>
      </c>
      <c r="E5873" s="86">
        <v>126</v>
      </c>
      <c r="F5873" s="85" t="s">
        <v>23249</v>
      </c>
    </row>
    <row r="5874" spans="1:6" ht="51" x14ac:dyDescent="0.2">
      <c r="A5874" s="86" t="s">
        <v>23284</v>
      </c>
      <c r="B5874" s="85" t="s">
        <v>23283</v>
      </c>
      <c r="C5874" s="87" t="s">
        <v>151</v>
      </c>
      <c r="D5874" s="84" t="s">
        <v>23165</v>
      </c>
      <c r="E5874" s="86">
        <v>250</v>
      </c>
      <c r="F5874" s="85" t="s">
        <v>14830</v>
      </c>
    </row>
    <row r="5875" spans="1:6" ht="38.25" x14ac:dyDescent="0.2">
      <c r="A5875" s="86" t="s">
        <v>23286</v>
      </c>
      <c r="B5875" s="85" t="s">
        <v>23285</v>
      </c>
      <c r="C5875" s="87" t="s">
        <v>151</v>
      </c>
      <c r="D5875" s="84" t="s">
        <v>23165</v>
      </c>
      <c r="E5875" s="86">
        <v>210</v>
      </c>
      <c r="F5875" s="85" t="s">
        <v>23210</v>
      </c>
    </row>
    <row r="5876" spans="1:6" ht="38.25" x14ac:dyDescent="0.2">
      <c r="A5876" s="86" t="s">
        <v>23288</v>
      </c>
      <c r="B5876" s="85" t="s">
        <v>23287</v>
      </c>
      <c r="C5876" s="87" t="s">
        <v>151</v>
      </c>
      <c r="D5876" s="84" t="s">
        <v>23165</v>
      </c>
      <c r="E5876" s="86">
        <v>250</v>
      </c>
      <c r="F5876" s="85" t="s">
        <v>14527</v>
      </c>
    </row>
    <row r="5877" spans="1:6" ht="63.75" x14ac:dyDescent="0.2">
      <c r="A5877" s="86" t="s">
        <v>23290</v>
      </c>
      <c r="B5877" s="85" t="s">
        <v>23289</v>
      </c>
      <c r="C5877" s="87" t="s">
        <v>151</v>
      </c>
      <c r="D5877" s="84" t="s">
        <v>23165</v>
      </c>
      <c r="E5877" s="86">
        <v>1512</v>
      </c>
      <c r="F5877" s="85" t="s">
        <v>23249</v>
      </c>
    </row>
    <row r="5878" spans="1:6" ht="51" x14ac:dyDescent="0.2">
      <c r="A5878" s="86" t="s">
        <v>23292</v>
      </c>
      <c r="B5878" s="85" t="s">
        <v>23291</v>
      </c>
      <c r="C5878" s="87" t="s">
        <v>151</v>
      </c>
      <c r="D5878" s="84" t="s">
        <v>23165</v>
      </c>
      <c r="E5878" s="86">
        <v>3000</v>
      </c>
      <c r="F5878" s="85" t="s">
        <v>14830</v>
      </c>
    </row>
    <row r="5879" spans="1:6" ht="38.25" x14ac:dyDescent="0.2">
      <c r="A5879" s="86" t="s">
        <v>23294</v>
      </c>
      <c r="B5879" s="85" t="s">
        <v>23293</v>
      </c>
      <c r="C5879" s="87" t="s">
        <v>151</v>
      </c>
      <c r="D5879" s="84" t="s">
        <v>23165</v>
      </c>
      <c r="E5879" s="86">
        <v>2520</v>
      </c>
      <c r="F5879" s="85" t="s">
        <v>23210</v>
      </c>
    </row>
    <row r="5880" spans="1:6" ht="38.25" x14ac:dyDescent="0.2">
      <c r="A5880" s="86" t="s">
        <v>23296</v>
      </c>
      <c r="B5880" s="85" t="s">
        <v>23295</v>
      </c>
      <c r="C5880" s="87" t="s">
        <v>151</v>
      </c>
      <c r="D5880" s="84" t="s">
        <v>23165</v>
      </c>
      <c r="E5880" s="86">
        <v>3000</v>
      </c>
      <c r="F5880" s="85" t="s">
        <v>14527</v>
      </c>
    </row>
    <row r="5881" spans="1:6" ht="63.75" x14ac:dyDescent="0.2">
      <c r="A5881" s="86" t="s">
        <v>23298</v>
      </c>
      <c r="B5881" s="85" t="s">
        <v>23297</v>
      </c>
      <c r="C5881" s="87" t="s">
        <v>151</v>
      </c>
      <c r="D5881" s="84" t="s">
        <v>23165</v>
      </c>
      <c r="E5881" s="86">
        <v>756</v>
      </c>
      <c r="F5881" s="85" t="s">
        <v>23249</v>
      </c>
    </row>
    <row r="5882" spans="1:6" ht="51" x14ac:dyDescent="0.2">
      <c r="A5882" s="86" t="s">
        <v>23300</v>
      </c>
      <c r="B5882" s="85" t="s">
        <v>23299</v>
      </c>
      <c r="C5882" s="87" t="s">
        <v>151</v>
      </c>
      <c r="D5882" s="84" t="s">
        <v>23165</v>
      </c>
      <c r="E5882" s="86">
        <v>1500</v>
      </c>
      <c r="F5882" s="85" t="s">
        <v>14830</v>
      </c>
    </row>
    <row r="5883" spans="1:6" ht="38.25" x14ac:dyDescent="0.2">
      <c r="A5883" s="86" t="s">
        <v>23302</v>
      </c>
      <c r="B5883" s="85" t="s">
        <v>23301</v>
      </c>
      <c r="C5883" s="87" t="s">
        <v>151</v>
      </c>
      <c r="D5883" s="84" t="s">
        <v>23165</v>
      </c>
      <c r="E5883" s="86">
        <v>1260</v>
      </c>
      <c r="F5883" s="85" t="s">
        <v>23210</v>
      </c>
    </row>
    <row r="5884" spans="1:6" ht="38.25" x14ac:dyDescent="0.2">
      <c r="A5884" s="86" t="s">
        <v>23304</v>
      </c>
      <c r="B5884" s="85" t="s">
        <v>23303</v>
      </c>
      <c r="C5884" s="87" t="s">
        <v>151</v>
      </c>
      <c r="D5884" s="84" t="s">
        <v>23165</v>
      </c>
      <c r="E5884" s="86">
        <v>1500</v>
      </c>
      <c r="F5884" s="85" t="s">
        <v>14527</v>
      </c>
    </row>
    <row r="5885" spans="1:6" ht="63.75" x14ac:dyDescent="0.2">
      <c r="A5885" s="86" t="s">
        <v>23306</v>
      </c>
      <c r="B5885" s="85" t="s">
        <v>23305</v>
      </c>
      <c r="C5885" s="87" t="s">
        <v>151</v>
      </c>
      <c r="D5885" s="84" t="s">
        <v>23165</v>
      </c>
      <c r="E5885" s="86">
        <v>756</v>
      </c>
      <c r="F5885" s="85" t="s">
        <v>23249</v>
      </c>
    </row>
    <row r="5886" spans="1:6" ht="51" x14ac:dyDescent="0.2">
      <c r="A5886" s="86" t="s">
        <v>23308</v>
      </c>
      <c r="B5886" s="85" t="s">
        <v>23307</v>
      </c>
      <c r="C5886" s="87" t="s">
        <v>151</v>
      </c>
      <c r="D5886" s="84" t="s">
        <v>23165</v>
      </c>
      <c r="E5886" s="86">
        <v>1500</v>
      </c>
      <c r="F5886" s="85" t="s">
        <v>14830</v>
      </c>
    </row>
    <row r="5887" spans="1:6" ht="38.25" x14ac:dyDescent="0.2">
      <c r="A5887" s="86" t="s">
        <v>23310</v>
      </c>
      <c r="B5887" s="85" t="s">
        <v>23309</v>
      </c>
      <c r="C5887" s="87" t="s">
        <v>151</v>
      </c>
      <c r="D5887" s="84" t="s">
        <v>23165</v>
      </c>
      <c r="E5887" s="86">
        <v>1260</v>
      </c>
      <c r="F5887" s="85" t="s">
        <v>23210</v>
      </c>
    </row>
    <row r="5888" spans="1:6" ht="38.25" x14ac:dyDescent="0.2">
      <c r="A5888" s="86" t="s">
        <v>23312</v>
      </c>
      <c r="B5888" s="85" t="s">
        <v>23311</v>
      </c>
      <c r="C5888" s="87" t="s">
        <v>151</v>
      </c>
      <c r="D5888" s="84" t="s">
        <v>23165</v>
      </c>
      <c r="E5888" s="86">
        <v>1500</v>
      </c>
      <c r="F5888" s="85" t="s">
        <v>14527</v>
      </c>
    </row>
    <row r="5889" spans="1:6" ht="38.25" x14ac:dyDescent="0.2">
      <c r="A5889" s="86" t="s">
        <v>23183</v>
      </c>
      <c r="B5889" s="85" t="s">
        <v>23182</v>
      </c>
      <c r="C5889" s="87" t="s">
        <v>151</v>
      </c>
      <c r="D5889" s="84" t="s">
        <v>23165</v>
      </c>
      <c r="E5889" s="86">
        <v>45</v>
      </c>
      <c r="F5889" s="85" t="s">
        <v>14567</v>
      </c>
    </row>
    <row r="5890" spans="1:6" ht="38.25" x14ac:dyDescent="0.2">
      <c r="A5890" s="86" t="s">
        <v>23185</v>
      </c>
      <c r="B5890" s="85" t="s">
        <v>23184</v>
      </c>
      <c r="C5890" s="87" t="s">
        <v>151</v>
      </c>
      <c r="D5890" s="84" t="s">
        <v>23165</v>
      </c>
      <c r="E5890" s="86">
        <v>118.8</v>
      </c>
      <c r="F5890" s="85" t="s">
        <v>14567</v>
      </c>
    </row>
    <row r="5891" spans="1:6" ht="38.25" x14ac:dyDescent="0.2">
      <c r="A5891" s="86" t="s">
        <v>23187</v>
      </c>
      <c r="B5891" s="85" t="s">
        <v>23186</v>
      </c>
      <c r="C5891" s="87" t="s">
        <v>151</v>
      </c>
      <c r="D5891" s="84" t="s">
        <v>23165</v>
      </c>
      <c r="E5891" s="86">
        <v>90</v>
      </c>
      <c r="F5891" s="85" t="s">
        <v>14527</v>
      </c>
    </row>
    <row r="5892" spans="1:6" ht="38.25" x14ac:dyDescent="0.2">
      <c r="A5892" s="86" t="s">
        <v>23189</v>
      </c>
      <c r="B5892" s="85" t="s">
        <v>23188</v>
      </c>
      <c r="C5892" s="87" t="s">
        <v>151</v>
      </c>
      <c r="D5892" s="84" t="s">
        <v>23165</v>
      </c>
      <c r="E5892" s="86">
        <v>237.6</v>
      </c>
      <c r="F5892" s="85" t="s">
        <v>14527</v>
      </c>
    </row>
    <row r="5893" spans="1:6" ht="38.25" x14ac:dyDescent="0.2">
      <c r="A5893" s="86" t="s">
        <v>23191</v>
      </c>
      <c r="B5893" s="85" t="s">
        <v>23190</v>
      </c>
      <c r="C5893" s="87" t="s">
        <v>151</v>
      </c>
      <c r="D5893" s="84" t="s">
        <v>23165</v>
      </c>
      <c r="E5893" s="86">
        <v>76</v>
      </c>
      <c r="F5893" s="85" t="s">
        <v>14567</v>
      </c>
    </row>
    <row r="5894" spans="1:6" ht="38.25" x14ac:dyDescent="0.2">
      <c r="A5894" s="86" t="s">
        <v>23193</v>
      </c>
      <c r="B5894" s="85" t="s">
        <v>23192</v>
      </c>
      <c r="C5894" s="87" t="s">
        <v>151</v>
      </c>
      <c r="D5894" s="84" t="s">
        <v>23165</v>
      </c>
      <c r="E5894" s="86">
        <v>200.64</v>
      </c>
      <c r="F5894" s="85" t="s">
        <v>14567</v>
      </c>
    </row>
    <row r="5895" spans="1:6" ht="38.25" x14ac:dyDescent="0.2">
      <c r="A5895" s="86" t="s">
        <v>23195</v>
      </c>
      <c r="B5895" s="85" t="s">
        <v>23194</v>
      </c>
      <c r="C5895" s="87" t="s">
        <v>151</v>
      </c>
      <c r="D5895" s="84" t="s">
        <v>23165</v>
      </c>
      <c r="E5895" s="86">
        <v>90</v>
      </c>
      <c r="F5895" s="85" t="s">
        <v>14527</v>
      </c>
    </row>
    <row r="5896" spans="1:6" ht="38.25" x14ac:dyDescent="0.2">
      <c r="A5896" s="86" t="s">
        <v>23197</v>
      </c>
      <c r="B5896" s="85" t="s">
        <v>23196</v>
      </c>
      <c r="C5896" s="87" t="s">
        <v>151</v>
      </c>
      <c r="D5896" s="84" t="s">
        <v>23165</v>
      </c>
      <c r="E5896" s="86">
        <v>237.6</v>
      </c>
      <c r="F5896" s="85" t="s">
        <v>14527</v>
      </c>
    </row>
    <row r="5897" spans="1:6" ht="63.75" x14ac:dyDescent="0.2">
      <c r="A5897" s="86" t="s">
        <v>23314</v>
      </c>
      <c r="B5897" s="85" t="s">
        <v>23313</v>
      </c>
      <c r="C5897" s="87" t="s">
        <v>149</v>
      </c>
      <c r="D5897" s="84" t="s">
        <v>15852</v>
      </c>
      <c r="E5897" s="86">
        <v>178.8</v>
      </c>
      <c r="F5897" s="85" t="s">
        <v>20041</v>
      </c>
    </row>
    <row r="5898" spans="1:6" ht="38.25" x14ac:dyDescent="0.2">
      <c r="A5898" s="86" t="s">
        <v>23316</v>
      </c>
      <c r="B5898" s="85" t="s">
        <v>23315</v>
      </c>
      <c r="C5898" s="87" t="s">
        <v>149</v>
      </c>
      <c r="D5898" s="84" t="s">
        <v>15852</v>
      </c>
      <c r="E5898" s="86">
        <v>298</v>
      </c>
      <c r="F5898" s="85" t="s">
        <v>14567</v>
      </c>
    </row>
    <row r="5899" spans="1:6" ht="63.75" x14ac:dyDescent="0.2">
      <c r="A5899" s="86" t="s">
        <v>23318</v>
      </c>
      <c r="B5899" s="85" t="s">
        <v>23317</v>
      </c>
      <c r="C5899" s="87" t="s">
        <v>149</v>
      </c>
      <c r="D5899" s="84" t="s">
        <v>15852</v>
      </c>
      <c r="E5899" s="86">
        <v>134.4</v>
      </c>
      <c r="F5899" s="85" t="s">
        <v>20041</v>
      </c>
    </row>
    <row r="5900" spans="1:6" ht="38.25" x14ac:dyDescent="0.2">
      <c r="A5900" s="86" t="s">
        <v>23320</v>
      </c>
      <c r="B5900" s="85" t="s">
        <v>23319</v>
      </c>
      <c r="C5900" s="87" t="s">
        <v>149</v>
      </c>
      <c r="D5900" s="84" t="s">
        <v>15852</v>
      </c>
      <c r="E5900" s="86">
        <v>224</v>
      </c>
      <c r="F5900" s="85" t="s">
        <v>14567</v>
      </c>
    </row>
    <row r="5901" spans="1:6" ht="63.75" x14ac:dyDescent="0.2">
      <c r="A5901" s="86" t="s">
        <v>23322</v>
      </c>
      <c r="B5901" s="85" t="s">
        <v>23321</v>
      </c>
      <c r="C5901" s="87" t="s">
        <v>149</v>
      </c>
      <c r="D5901" s="84" t="s">
        <v>15852</v>
      </c>
      <c r="E5901" s="86">
        <v>90</v>
      </c>
      <c r="F5901" s="85" t="s">
        <v>20041</v>
      </c>
    </row>
    <row r="5902" spans="1:6" ht="38.25" x14ac:dyDescent="0.2">
      <c r="A5902" s="86" t="s">
        <v>23324</v>
      </c>
      <c r="B5902" s="85" t="s">
        <v>23323</v>
      </c>
      <c r="C5902" s="87" t="s">
        <v>149</v>
      </c>
      <c r="D5902" s="84" t="s">
        <v>15852</v>
      </c>
      <c r="E5902" s="86">
        <v>150</v>
      </c>
      <c r="F5902" s="85" t="s">
        <v>14567</v>
      </c>
    </row>
    <row r="5903" spans="1:6" ht="63.75" x14ac:dyDescent="0.2">
      <c r="A5903" s="86" t="s">
        <v>23326</v>
      </c>
      <c r="B5903" s="85" t="s">
        <v>23325</v>
      </c>
      <c r="C5903" s="87" t="s">
        <v>149</v>
      </c>
      <c r="D5903" s="84" t="s">
        <v>15852</v>
      </c>
      <c r="E5903" s="86">
        <v>44.4</v>
      </c>
      <c r="F5903" s="85" t="s">
        <v>20041</v>
      </c>
    </row>
    <row r="5904" spans="1:6" ht="38.25" x14ac:dyDescent="0.2">
      <c r="A5904" s="86" t="s">
        <v>23328</v>
      </c>
      <c r="B5904" s="85" t="s">
        <v>23327</v>
      </c>
      <c r="C5904" s="87" t="s">
        <v>149</v>
      </c>
      <c r="D5904" s="84" t="s">
        <v>15852</v>
      </c>
      <c r="E5904" s="86">
        <v>74</v>
      </c>
      <c r="F5904" s="85" t="s">
        <v>14567</v>
      </c>
    </row>
    <row r="5905" spans="1:6" ht="51" x14ac:dyDescent="0.2">
      <c r="A5905" s="86" t="s">
        <v>23330</v>
      </c>
      <c r="B5905" s="85" t="s">
        <v>23329</v>
      </c>
      <c r="C5905" s="87" t="s">
        <v>149</v>
      </c>
      <c r="D5905" s="84" t="s">
        <v>15852</v>
      </c>
      <c r="E5905" s="86">
        <v>358</v>
      </c>
      <c r="F5905" s="85" t="s">
        <v>20046</v>
      </c>
    </row>
    <row r="5906" spans="1:6" ht="38.25" x14ac:dyDescent="0.2">
      <c r="A5906" s="86" t="s">
        <v>23332</v>
      </c>
      <c r="B5906" s="85" t="s">
        <v>23331</v>
      </c>
      <c r="C5906" s="87" t="s">
        <v>149</v>
      </c>
      <c r="D5906" s="84" t="s">
        <v>15852</v>
      </c>
      <c r="E5906" s="86">
        <v>358</v>
      </c>
      <c r="F5906" s="85" t="s">
        <v>14527</v>
      </c>
    </row>
    <row r="5907" spans="1:6" ht="51" x14ac:dyDescent="0.2">
      <c r="A5907" s="86" t="s">
        <v>23334</v>
      </c>
      <c r="B5907" s="85" t="s">
        <v>23333</v>
      </c>
      <c r="C5907" s="87" t="s">
        <v>149</v>
      </c>
      <c r="D5907" s="84" t="s">
        <v>15852</v>
      </c>
      <c r="E5907" s="86">
        <v>268</v>
      </c>
      <c r="F5907" s="85" t="s">
        <v>20046</v>
      </c>
    </row>
    <row r="5908" spans="1:6" ht="38.25" x14ac:dyDescent="0.2">
      <c r="A5908" s="86" t="s">
        <v>23336</v>
      </c>
      <c r="B5908" s="85" t="s">
        <v>23335</v>
      </c>
      <c r="C5908" s="87" t="s">
        <v>149</v>
      </c>
      <c r="D5908" s="84" t="s">
        <v>15852</v>
      </c>
      <c r="E5908" s="86">
        <v>268</v>
      </c>
      <c r="F5908" s="85" t="s">
        <v>14527</v>
      </c>
    </row>
    <row r="5909" spans="1:6" ht="51" x14ac:dyDescent="0.2">
      <c r="A5909" s="86" t="s">
        <v>23338</v>
      </c>
      <c r="B5909" s="85" t="s">
        <v>23337</v>
      </c>
      <c r="C5909" s="87" t="s">
        <v>149</v>
      </c>
      <c r="D5909" s="84" t="s">
        <v>15852</v>
      </c>
      <c r="E5909" s="86">
        <v>180</v>
      </c>
      <c r="F5909" s="85" t="s">
        <v>20046</v>
      </c>
    </row>
    <row r="5910" spans="1:6" ht="38.25" x14ac:dyDescent="0.2">
      <c r="A5910" s="86" t="s">
        <v>23340</v>
      </c>
      <c r="B5910" s="85" t="s">
        <v>23339</v>
      </c>
      <c r="C5910" s="87" t="s">
        <v>149</v>
      </c>
      <c r="D5910" s="84" t="s">
        <v>15852</v>
      </c>
      <c r="E5910" s="86">
        <v>180</v>
      </c>
      <c r="F5910" s="85" t="s">
        <v>14527</v>
      </c>
    </row>
    <row r="5911" spans="1:6" ht="51" x14ac:dyDescent="0.2">
      <c r="A5911" s="86" t="s">
        <v>23342</v>
      </c>
      <c r="B5911" s="85" t="s">
        <v>23341</v>
      </c>
      <c r="C5911" s="87" t="s">
        <v>149</v>
      </c>
      <c r="D5911" s="84" t="s">
        <v>15852</v>
      </c>
      <c r="E5911" s="86">
        <v>90</v>
      </c>
      <c r="F5911" s="85" t="s">
        <v>20046</v>
      </c>
    </row>
    <row r="5912" spans="1:6" ht="38.25" x14ac:dyDescent="0.2">
      <c r="A5912" s="86" t="s">
        <v>23344</v>
      </c>
      <c r="B5912" s="85" t="s">
        <v>23343</v>
      </c>
      <c r="C5912" s="87" t="s">
        <v>149</v>
      </c>
      <c r="D5912" s="84" t="s">
        <v>15852</v>
      </c>
      <c r="E5912" s="86">
        <v>90</v>
      </c>
      <c r="F5912" s="85" t="s">
        <v>14527</v>
      </c>
    </row>
    <row r="5913" spans="1:6" ht="63.75" x14ac:dyDescent="0.2">
      <c r="A5913" s="86" t="s">
        <v>23346</v>
      </c>
      <c r="B5913" s="85" t="s">
        <v>23345</v>
      </c>
      <c r="C5913" s="87" t="s">
        <v>149</v>
      </c>
      <c r="D5913" s="84" t="s">
        <v>15852</v>
      </c>
      <c r="E5913" s="86">
        <v>268.2</v>
      </c>
      <c r="F5913" s="85" t="s">
        <v>20041</v>
      </c>
    </row>
    <row r="5914" spans="1:6" ht="38.25" x14ac:dyDescent="0.2">
      <c r="A5914" s="86" t="s">
        <v>23348</v>
      </c>
      <c r="B5914" s="85" t="s">
        <v>23347</v>
      </c>
      <c r="C5914" s="87" t="s">
        <v>149</v>
      </c>
      <c r="D5914" s="84" t="s">
        <v>15852</v>
      </c>
      <c r="E5914" s="86">
        <v>447</v>
      </c>
      <c r="F5914" s="85" t="s">
        <v>14567</v>
      </c>
    </row>
    <row r="5915" spans="1:6" ht="63.75" x14ac:dyDescent="0.2">
      <c r="A5915" s="86" t="s">
        <v>23350</v>
      </c>
      <c r="B5915" s="85" t="s">
        <v>23349</v>
      </c>
      <c r="C5915" s="87" t="s">
        <v>149</v>
      </c>
      <c r="D5915" s="84" t="s">
        <v>15852</v>
      </c>
      <c r="E5915" s="86">
        <v>201.6</v>
      </c>
      <c r="F5915" s="85" t="s">
        <v>20041</v>
      </c>
    </row>
    <row r="5916" spans="1:6" ht="38.25" x14ac:dyDescent="0.2">
      <c r="A5916" s="86" t="s">
        <v>23352</v>
      </c>
      <c r="B5916" s="85" t="s">
        <v>23351</v>
      </c>
      <c r="C5916" s="87" t="s">
        <v>149</v>
      </c>
      <c r="D5916" s="84" t="s">
        <v>15852</v>
      </c>
      <c r="E5916" s="86">
        <v>336</v>
      </c>
      <c r="F5916" s="85" t="s">
        <v>14567</v>
      </c>
    </row>
    <row r="5917" spans="1:6" ht="63.75" x14ac:dyDescent="0.2">
      <c r="A5917" s="86" t="s">
        <v>23354</v>
      </c>
      <c r="B5917" s="85" t="s">
        <v>23353</v>
      </c>
      <c r="C5917" s="87" t="s">
        <v>149</v>
      </c>
      <c r="D5917" s="84" t="s">
        <v>15852</v>
      </c>
      <c r="E5917" s="86">
        <v>135</v>
      </c>
      <c r="F5917" s="85" t="s">
        <v>20041</v>
      </c>
    </row>
    <row r="5918" spans="1:6" ht="38.25" x14ac:dyDescent="0.2">
      <c r="A5918" s="86" t="s">
        <v>23356</v>
      </c>
      <c r="B5918" s="85" t="s">
        <v>23355</v>
      </c>
      <c r="C5918" s="87" t="s">
        <v>149</v>
      </c>
      <c r="D5918" s="84" t="s">
        <v>15852</v>
      </c>
      <c r="E5918" s="86">
        <v>225</v>
      </c>
      <c r="F5918" s="85" t="s">
        <v>14567</v>
      </c>
    </row>
    <row r="5919" spans="1:6" ht="63.75" x14ac:dyDescent="0.2">
      <c r="A5919" s="86" t="s">
        <v>23358</v>
      </c>
      <c r="B5919" s="85" t="s">
        <v>23357</v>
      </c>
      <c r="C5919" s="87" t="s">
        <v>149</v>
      </c>
      <c r="D5919" s="84" t="s">
        <v>15852</v>
      </c>
      <c r="E5919" s="86">
        <v>66.599999999999994</v>
      </c>
      <c r="F5919" s="85" t="s">
        <v>20041</v>
      </c>
    </row>
    <row r="5920" spans="1:6" ht="38.25" x14ac:dyDescent="0.2">
      <c r="A5920" s="86" t="s">
        <v>23360</v>
      </c>
      <c r="B5920" s="85" t="s">
        <v>23359</v>
      </c>
      <c r="C5920" s="87" t="s">
        <v>149</v>
      </c>
      <c r="D5920" s="84" t="s">
        <v>15852</v>
      </c>
      <c r="E5920" s="86">
        <v>111</v>
      </c>
      <c r="F5920" s="85" t="s">
        <v>14567</v>
      </c>
    </row>
    <row r="5921" spans="1:6" ht="51" x14ac:dyDescent="0.2">
      <c r="A5921" s="86" t="s">
        <v>23362</v>
      </c>
      <c r="B5921" s="85" t="s">
        <v>23361</v>
      </c>
      <c r="C5921" s="87" t="s">
        <v>149</v>
      </c>
      <c r="D5921" s="84" t="s">
        <v>15852</v>
      </c>
      <c r="E5921" s="86">
        <v>537</v>
      </c>
      <c r="F5921" s="85" t="s">
        <v>20046</v>
      </c>
    </row>
    <row r="5922" spans="1:6" ht="38.25" x14ac:dyDescent="0.2">
      <c r="A5922" s="86" t="s">
        <v>23364</v>
      </c>
      <c r="B5922" s="85" t="s">
        <v>23363</v>
      </c>
      <c r="C5922" s="87" t="s">
        <v>149</v>
      </c>
      <c r="D5922" s="84" t="s">
        <v>15852</v>
      </c>
      <c r="E5922" s="86">
        <v>537</v>
      </c>
      <c r="F5922" s="85" t="s">
        <v>14527</v>
      </c>
    </row>
    <row r="5923" spans="1:6" ht="51" x14ac:dyDescent="0.2">
      <c r="A5923" s="86" t="s">
        <v>23366</v>
      </c>
      <c r="B5923" s="85" t="s">
        <v>23365</v>
      </c>
      <c r="C5923" s="87" t="s">
        <v>149</v>
      </c>
      <c r="D5923" s="84" t="s">
        <v>15852</v>
      </c>
      <c r="E5923" s="86">
        <v>402</v>
      </c>
      <c r="F5923" s="85" t="s">
        <v>20046</v>
      </c>
    </row>
    <row r="5924" spans="1:6" ht="38.25" x14ac:dyDescent="0.2">
      <c r="A5924" s="86" t="s">
        <v>23368</v>
      </c>
      <c r="B5924" s="85" t="s">
        <v>23367</v>
      </c>
      <c r="C5924" s="87" t="s">
        <v>149</v>
      </c>
      <c r="D5924" s="84" t="s">
        <v>15852</v>
      </c>
      <c r="E5924" s="86">
        <v>402</v>
      </c>
      <c r="F5924" s="85" t="s">
        <v>14527</v>
      </c>
    </row>
    <row r="5925" spans="1:6" ht="51" x14ac:dyDescent="0.2">
      <c r="A5925" s="86" t="s">
        <v>23370</v>
      </c>
      <c r="B5925" s="85" t="s">
        <v>23369</v>
      </c>
      <c r="C5925" s="87" t="s">
        <v>149</v>
      </c>
      <c r="D5925" s="84" t="s">
        <v>15852</v>
      </c>
      <c r="E5925" s="86">
        <v>270</v>
      </c>
      <c r="F5925" s="85" t="s">
        <v>20046</v>
      </c>
    </row>
    <row r="5926" spans="1:6" ht="38.25" x14ac:dyDescent="0.2">
      <c r="A5926" s="86" t="s">
        <v>23372</v>
      </c>
      <c r="B5926" s="85" t="s">
        <v>23371</v>
      </c>
      <c r="C5926" s="87" t="s">
        <v>149</v>
      </c>
      <c r="D5926" s="84" t="s">
        <v>15852</v>
      </c>
      <c r="E5926" s="86">
        <v>270</v>
      </c>
      <c r="F5926" s="85" t="s">
        <v>14527</v>
      </c>
    </row>
    <row r="5927" spans="1:6" ht="51" x14ac:dyDescent="0.2">
      <c r="A5927" s="86" t="s">
        <v>23374</v>
      </c>
      <c r="B5927" s="85" t="s">
        <v>23373</v>
      </c>
      <c r="C5927" s="87" t="s">
        <v>149</v>
      </c>
      <c r="D5927" s="84" t="s">
        <v>15852</v>
      </c>
      <c r="E5927" s="86">
        <v>135</v>
      </c>
      <c r="F5927" s="85" t="s">
        <v>20046</v>
      </c>
    </row>
    <row r="5928" spans="1:6" ht="38.25" x14ac:dyDescent="0.2">
      <c r="A5928" s="86" t="s">
        <v>23376</v>
      </c>
      <c r="B5928" s="85" t="s">
        <v>23375</v>
      </c>
      <c r="C5928" s="87" t="s">
        <v>149</v>
      </c>
      <c r="D5928" s="84" t="s">
        <v>15852</v>
      </c>
      <c r="E5928" s="86">
        <v>135</v>
      </c>
      <c r="F5928" s="85" t="s">
        <v>14527</v>
      </c>
    </row>
    <row r="5929" spans="1:6" ht="63.75" x14ac:dyDescent="0.2">
      <c r="A5929" s="86" t="s">
        <v>23378</v>
      </c>
      <c r="B5929" s="85" t="s">
        <v>23377</v>
      </c>
      <c r="C5929" s="87" t="s">
        <v>149</v>
      </c>
      <c r="D5929" s="84" t="s">
        <v>15852</v>
      </c>
      <c r="E5929" s="86">
        <v>89.4</v>
      </c>
      <c r="F5929" s="85" t="s">
        <v>20041</v>
      </c>
    </row>
    <row r="5930" spans="1:6" ht="38.25" x14ac:dyDescent="0.2">
      <c r="A5930" s="86" t="s">
        <v>23380</v>
      </c>
      <c r="B5930" s="85" t="s">
        <v>23379</v>
      </c>
      <c r="C5930" s="87" t="s">
        <v>149</v>
      </c>
      <c r="D5930" s="84" t="s">
        <v>15852</v>
      </c>
      <c r="E5930" s="86">
        <v>149</v>
      </c>
      <c r="F5930" s="85" t="s">
        <v>14567</v>
      </c>
    </row>
    <row r="5931" spans="1:6" ht="63.75" x14ac:dyDescent="0.2">
      <c r="A5931" s="86" t="s">
        <v>23382</v>
      </c>
      <c r="B5931" s="85" t="s">
        <v>23381</v>
      </c>
      <c r="C5931" s="87" t="s">
        <v>149</v>
      </c>
      <c r="D5931" s="84" t="s">
        <v>15852</v>
      </c>
      <c r="E5931" s="86">
        <v>67.2</v>
      </c>
      <c r="F5931" s="85" t="s">
        <v>20041</v>
      </c>
    </row>
    <row r="5932" spans="1:6" ht="38.25" x14ac:dyDescent="0.2">
      <c r="A5932" s="86" t="s">
        <v>23384</v>
      </c>
      <c r="B5932" s="85" t="s">
        <v>23383</v>
      </c>
      <c r="C5932" s="87" t="s">
        <v>149</v>
      </c>
      <c r="D5932" s="84" t="s">
        <v>15852</v>
      </c>
      <c r="E5932" s="86">
        <v>112</v>
      </c>
      <c r="F5932" s="85" t="s">
        <v>14567</v>
      </c>
    </row>
    <row r="5933" spans="1:6" ht="63.75" x14ac:dyDescent="0.2">
      <c r="A5933" s="86" t="s">
        <v>23386</v>
      </c>
      <c r="B5933" s="85" t="s">
        <v>23385</v>
      </c>
      <c r="C5933" s="87" t="s">
        <v>149</v>
      </c>
      <c r="D5933" s="84" t="s">
        <v>15852</v>
      </c>
      <c r="E5933" s="86">
        <v>45</v>
      </c>
      <c r="F5933" s="85" t="s">
        <v>20041</v>
      </c>
    </row>
    <row r="5934" spans="1:6" ht="38.25" x14ac:dyDescent="0.2">
      <c r="A5934" s="86" t="s">
        <v>23388</v>
      </c>
      <c r="B5934" s="85" t="s">
        <v>23387</v>
      </c>
      <c r="C5934" s="87" t="s">
        <v>149</v>
      </c>
      <c r="D5934" s="84" t="s">
        <v>15852</v>
      </c>
      <c r="E5934" s="86">
        <v>75</v>
      </c>
      <c r="F5934" s="85" t="s">
        <v>14567</v>
      </c>
    </row>
    <row r="5935" spans="1:6" ht="63.75" x14ac:dyDescent="0.2">
      <c r="A5935" s="86" t="s">
        <v>23390</v>
      </c>
      <c r="B5935" s="85" t="s">
        <v>23389</v>
      </c>
      <c r="C5935" s="87" t="s">
        <v>149</v>
      </c>
      <c r="D5935" s="84" t="s">
        <v>15852</v>
      </c>
      <c r="E5935" s="86">
        <v>22.2</v>
      </c>
      <c r="F5935" s="85" t="s">
        <v>20041</v>
      </c>
    </row>
    <row r="5936" spans="1:6" ht="38.25" x14ac:dyDescent="0.2">
      <c r="A5936" s="86" t="s">
        <v>23392</v>
      </c>
      <c r="B5936" s="85" t="s">
        <v>23391</v>
      </c>
      <c r="C5936" s="87" t="s">
        <v>149</v>
      </c>
      <c r="D5936" s="84" t="s">
        <v>15852</v>
      </c>
      <c r="E5936" s="86">
        <v>37</v>
      </c>
      <c r="F5936" s="85" t="s">
        <v>14567</v>
      </c>
    </row>
    <row r="5937" spans="1:6" ht="51" x14ac:dyDescent="0.2">
      <c r="A5937" s="86" t="s">
        <v>23394</v>
      </c>
      <c r="B5937" s="85" t="s">
        <v>23393</v>
      </c>
      <c r="C5937" s="87" t="s">
        <v>149</v>
      </c>
      <c r="D5937" s="84" t="s">
        <v>15852</v>
      </c>
      <c r="E5937" s="86">
        <v>179</v>
      </c>
      <c r="F5937" s="85" t="s">
        <v>20046</v>
      </c>
    </row>
    <row r="5938" spans="1:6" ht="38.25" x14ac:dyDescent="0.2">
      <c r="A5938" s="86" t="s">
        <v>23396</v>
      </c>
      <c r="B5938" s="85" t="s">
        <v>23395</v>
      </c>
      <c r="C5938" s="87" t="s">
        <v>149</v>
      </c>
      <c r="D5938" s="84" t="s">
        <v>15852</v>
      </c>
      <c r="E5938" s="86">
        <v>179</v>
      </c>
      <c r="F5938" s="85" t="s">
        <v>14527</v>
      </c>
    </row>
    <row r="5939" spans="1:6" ht="51" x14ac:dyDescent="0.2">
      <c r="A5939" s="86" t="s">
        <v>23398</v>
      </c>
      <c r="B5939" s="85" t="s">
        <v>23397</v>
      </c>
      <c r="C5939" s="87" t="s">
        <v>149</v>
      </c>
      <c r="D5939" s="84" t="s">
        <v>15852</v>
      </c>
      <c r="E5939" s="86">
        <v>134</v>
      </c>
      <c r="F5939" s="85" t="s">
        <v>20046</v>
      </c>
    </row>
    <row r="5940" spans="1:6" ht="38.25" x14ac:dyDescent="0.2">
      <c r="A5940" s="86" t="s">
        <v>23400</v>
      </c>
      <c r="B5940" s="85" t="s">
        <v>23399</v>
      </c>
      <c r="C5940" s="87" t="s">
        <v>149</v>
      </c>
      <c r="D5940" s="84" t="s">
        <v>15852</v>
      </c>
      <c r="E5940" s="86">
        <v>134</v>
      </c>
      <c r="F5940" s="85" t="s">
        <v>14527</v>
      </c>
    </row>
    <row r="5941" spans="1:6" ht="51" x14ac:dyDescent="0.2">
      <c r="A5941" s="86" t="s">
        <v>23402</v>
      </c>
      <c r="B5941" s="85" t="s">
        <v>23401</v>
      </c>
      <c r="C5941" s="87" t="s">
        <v>149</v>
      </c>
      <c r="D5941" s="84" t="s">
        <v>15852</v>
      </c>
      <c r="E5941" s="86">
        <v>90</v>
      </c>
      <c r="F5941" s="85" t="s">
        <v>20046</v>
      </c>
    </row>
    <row r="5942" spans="1:6" ht="38.25" x14ac:dyDescent="0.2">
      <c r="A5942" s="86" t="s">
        <v>23404</v>
      </c>
      <c r="B5942" s="85" t="s">
        <v>23403</v>
      </c>
      <c r="C5942" s="87" t="s">
        <v>149</v>
      </c>
      <c r="D5942" s="84" t="s">
        <v>15852</v>
      </c>
      <c r="E5942" s="86">
        <v>90</v>
      </c>
      <c r="F5942" s="85" t="s">
        <v>14527</v>
      </c>
    </row>
    <row r="5943" spans="1:6" ht="51" x14ac:dyDescent="0.2">
      <c r="A5943" s="86" t="s">
        <v>23406</v>
      </c>
      <c r="B5943" s="85" t="s">
        <v>23405</v>
      </c>
      <c r="C5943" s="87" t="s">
        <v>149</v>
      </c>
      <c r="D5943" s="84" t="s">
        <v>15852</v>
      </c>
      <c r="E5943" s="86">
        <v>45</v>
      </c>
      <c r="F5943" s="85" t="s">
        <v>20046</v>
      </c>
    </row>
    <row r="5944" spans="1:6" ht="38.25" x14ac:dyDescent="0.2">
      <c r="A5944" s="86" t="s">
        <v>23408</v>
      </c>
      <c r="B5944" s="85" t="s">
        <v>23407</v>
      </c>
      <c r="C5944" s="87" t="s">
        <v>149</v>
      </c>
      <c r="D5944" s="84" t="s">
        <v>15852</v>
      </c>
      <c r="E5944" s="86">
        <v>45</v>
      </c>
      <c r="F5944" s="85" t="s">
        <v>14527</v>
      </c>
    </row>
    <row r="5945" spans="1:6" ht="63.75" x14ac:dyDescent="0.2">
      <c r="A5945" s="86" t="s">
        <v>23410</v>
      </c>
      <c r="B5945" s="85" t="s">
        <v>23409</v>
      </c>
      <c r="C5945" s="87" t="s">
        <v>151</v>
      </c>
      <c r="D5945" s="84" t="s">
        <v>15852</v>
      </c>
      <c r="E5945" s="86">
        <v>45</v>
      </c>
      <c r="F5945" s="85" t="s">
        <v>14577</v>
      </c>
    </row>
    <row r="5946" spans="1:6" ht="63.75" x14ac:dyDescent="0.2">
      <c r="A5946" s="86" t="s">
        <v>23412</v>
      </c>
      <c r="B5946" s="85" t="s">
        <v>23411</v>
      </c>
      <c r="C5946" s="87" t="s">
        <v>151</v>
      </c>
      <c r="D5946" s="84" t="s">
        <v>15852</v>
      </c>
      <c r="E5946" s="86">
        <v>118.8</v>
      </c>
      <c r="F5946" s="85" t="s">
        <v>14577</v>
      </c>
    </row>
    <row r="5947" spans="1:6" ht="51" x14ac:dyDescent="0.2">
      <c r="A5947" s="86" t="s">
        <v>23414</v>
      </c>
      <c r="B5947" s="85" t="s">
        <v>23413</v>
      </c>
      <c r="C5947" s="87" t="s">
        <v>151</v>
      </c>
      <c r="D5947" s="84" t="s">
        <v>15852</v>
      </c>
      <c r="E5947" s="86">
        <v>90</v>
      </c>
      <c r="F5947" s="85" t="s">
        <v>14522</v>
      </c>
    </row>
    <row r="5948" spans="1:6" ht="51" x14ac:dyDescent="0.2">
      <c r="A5948" s="86" t="s">
        <v>23416</v>
      </c>
      <c r="B5948" s="85" t="s">
        <v>23415</v>
      </c>
      <c r="C5948" s="87" t="s">
        <v>151</v>
      </c>
      <c r="D5948" s="84" t="s">
        <v>15852</v>
      </c>
      <c r="E5948" s="86">
        <v>237.6</v>
      </c>
      <c r="F5948" s="85" t="s">
        <v>14522</v>
      </c>
    </row>
    <row r="5949" spans="1:6" ht="38.25" x14ac:dyDescent="0.2">
      <c r="A5949" s="86" t="s">
        <v>23418</v>
      </c>
      <c r="B5949" s="85" t="s">
        <v>23417</v>
      </c>
      <c r="C5949" s="87" t="s">
        <v>151</v>
      </c>
      <c r="D5949" s="84" t="s">
        <v>15852</v>
      </c>
      <c r="E5949" s="86">
        <v>76</v>
      </c>
      <c r="F5949" s="85" t="s">
        <v>14567</v>
      </c>
    </row>
    <row r="5950" spans="1:6" ht="38.25" x14ac:dyDescent="0.2">
      <c r="A5950" s="86" t="s">
        <v>23420</v>
      </c>
      <c r="B5950" s="85" t="s">
        <v>23419</v>
      </c>
      <c r="C5950" s="87" t="s">
        <v>151</v>
      </c>
      <c r="D5950" s="84" t="s">
        <v>15852</v>
      </c>
      <c r="E5950" s="86">
        <v>200.64</v>
      </c>
      <c r="F5950" s="85" t="s">
        <v>14567</v>
      </c>
    </row>
    <row r="5951" spans="1:6" ht="38.25" x14ac:dyDescent="0.2">
      <c r="A5951" s="86" t="s">
        <v>23422</v>
      </c>
      <c r="B5951" s="85" t="s">
        <v>23421</v>
      </c>
      <c r="C5951" s="87" t="s">
        <v>151</v>
      </c>
      <c r="D5951" s="84" t="s">
        <v>15852</v>
      </c>
      <c r="E5951" s="86">
        <v>90</v>
      </c>
      <c r="F5951" s="85" t="s">
        <v>14527</v>
      </c>
    </row>
    <row r="5952" spans="1:6" ht="38.25" x14ac:dyDescent="0.2">
      <c r="A5952" s="86" t="s">
        <v>23424</v>
      </c>
      <c r="B5952" s="85" t="s">
        <v>23423</v>
      </c>
      <c r="C5952" s="87" t="s">
        <v>151</v>
      </c>
      <c r="D5952" s="84" t="s">
        <v>15852</v>
      </c>
      <c r="E5952" s="86">
        <v>237.6</v>
      </c>
      <c r="F5952" s="85" t="s">
        <v>14527</v>
      </c>
    </row>
    <row r="5953" spans="1:6" ht="51" x14ac:dyDescent="0.2">
      <c r="A5953" s="86" t="s">
        <v>23427</v>
      </c>
      <c r="B5953" s="85" t="s">
        <v>23425</v>
      </c>
      <c r="C5953" s="87" t="s">
        <v>149</v>
      </c>
      <c r="D5953" s="84" t="s">
        <v>15852</v>
      </c>
      <c r="E5953" s="86">
        <v>216</v>
      </c>
      <c r="F5953" s="85" t="s">
        <v>23426</v>
      </c>
    </row>
    <row r="5954" spans="1:6" ht="38.25" x14ac:dyDescent="0.2">
      <c r="A5954" s="86" t="s">
        <v>23429</v>
      </c>
      <c r="B5954" s="85" t="s">
        <v>23428</v>
      </c>
      <c r="C5954" s="87" t="s">
        <v>151</v>
      </c>
      <c r="D5954" s="84" t="s">
        <v>15852</v>
      </c>
      <c r="E5954" s="86">
        <v>45</v>
      </c>
      <c r="F5954" s="85" t="s">
        <v>14567</v>
      </c>
    </row>
    <row r="5955" spans="1:6" ht="38.25" x14ac:dyDescent="0.2">
      <c r="A5955" s="86" t="s">
        <v>23431</v>
      </c>
      <c r="B5955" s="85" t="s">
        <v>23430</v>
      </c>
      <c r="C5955" s="87" t="s">
        <v>151</v>
      </c>
      <c r="D5955" s="84" t="s">
        <v>15852</v>
      </c>
      <c r="E5955" s="86">
        <v>118.8</v>
      </c>
      <c r="F5955" s="85" t="s">
        <v>14567</v>
      </c>
    </row>
    <row r="5956" spans="1:6" ht="38.25" x14ac:dyDescent="0.2">
      <c r="A5956" s="86" t="s">
        <v>23433</v>
      </c>
      <c r="B5956" s="85" t="s">
        <v>23432</v>
      </c>
      <c r="C5956" s="87" t="s">
        <v>151</v>
      </c>
      <c r="D5956" s="84" t="s">
        <v>15852</v>
      </c>
      <c r="E5956" s="86">
        <v>90</v>
      </c>
      <c r="F5956" s="85" t="s">
        <v>14527</v>
      </c>
    </row>
    <row r="5957" spans="1:6" ht="38.25" x14ac:dyDescent="0.2">
      <c r="A5957" s="86" t="s">
        <v>23435</v>
      </c>
      <c r="B5957" s="85" t="s">
        <v>23434</v>
      </c>
      <c r="C5957" s="87" t="s">
        <v>151</v>
      </c>
      <c r="D5957" s="84" t="s">
        <v>15852</v>
      </c>
      <c r="E5957" s="86">
        <v>237.6</v>
      </c>
      <c r="F5957" s="85" t="s">
        <v>14527</v>
      </c>
    </row>
    <row r="5958" spans="1:6" ht="25.5" x14ac:dyDescent="0.2">
      <c r="A5958" s="86" t="s">
        <v>23437</v>
      </c>
      <c r="B5958" s="85" t="s">
        <v>23436</v>
      </c>
      <c r="C5958" s="87" t="s">
        <v>149</v>
      </c>
      <c r="D5958" s="84" t="s">
        <v>15852</v>
      </c>
      <c r="E5958" s="86">
        <v>360</v>
      </c>
      <c r="F5958" s="85" t="s">
        <v>19821</v>
      </c>
    </row>
    <row r="5959" spans="1:6" ht="25.5" x14ac:dyDescent="0.2">
      <c r="A5959" s="86" t="s">
        <v>23439</v>
      </c>
      <c r="B5959" s="85" t="s">
        <v>23438</v>
      </c>
      <c r="C5959" s="87" t="s">
        <v>149</v>
      </c>
      <c r="D5959" s="84" t="s">
        <v>15852</v>
      </c>
      <c r="E5959" s="86">
        <v>345.6</v>
      </c>
      <c r="F5959" s="85" t="s">
        <v>19821</v>
      </c>
    </row>
    <row r="5960" spans="1:6" ht="25.5" x14ac:dyDescent="0.2">
      <c r="A5960" s="86" t="s">
        <v>23441</v>
      </c>
      <c r="B5960" s="85" t="s">
        <v>23440</v>
      </c>
      <c r="C5960" s="87" t="s">
        <v>149</v>
      </c>
      <c r="D5960" s="84" t="s">
        <v>15852</v>
      </c>
      <c r="E5960" s="86">
        <v>338.4</v>
      </c>
      <c r="F5960" s="85" t="s">
        <v>19821</v>
      </c>
    </row>
    <row r="5961" spans="1:6" ht="25.5" x14ac:dyDescent="0.2">
      <c r="A5961" s="86" t="s">
        <v>23443</v>
      </c>
      <c r="B5961" s="85" t="s">
        <v>23442</v>
      </c>
      <c r="C5961" s="87" t="s">
        <v>149</v>
      </c>
      <c r="D5961" s="84" t="s">
        <v>15852</v>
      </c>
      <c r="E5961" s="86">
        <v>327.60000000000002</v>
      </c>
      <c r="F5961" s="85" t="s">
        <v>19821</v>
      </c>
    </row>
    <row r="5962" spans="1:6" ht="25.5" x14ac:dyDescent="0.2">
      <c r="A5962" s="86" t="s">
        <v>23445</v>
      </c>
      <c r="B5962" s="85" t="s">
        <v>23444</v>
      </c>
      <c r="C5962" s="87" t="s">
        <v>149</v>
      </c>
      <c r="D5962" s="84" t="s">
        <v>15852</v>
      </c>
      <c r="E5962" s="86">
        <v>316.8</v>
      </c>
      <c r="F5962" s="85" t="s">
        <v>19821</v>
      </c>
    </row>
    <row r="5963" spans="1:6" ht="38.25" x14ac:dyDescent="0.2">
      <c r="A5963" s="86" t="s">
        <v>23447</v>
      </c>
      <c r="B5963" s="85" t="s">
        <v>23446</v>
      </c>
      <c r="C5963" s="87" t="s">
        <v>151</v>
      </c>
      <c r="D5963" s="84" t="s">
        <v>15852</v>
      </c>
      <c r="E5963" s="86">
        <v>75</v>
      </c>
      <c r="F5963" s="85" t="s">
        <v>14567</v>
      </c>
    </row>
    <row r="5964" spans="1:6" ht="38.25" x14ac:dyDescent="0.2">
      <c r="A5964" s="86" t="s">
        <v>23449</v>
      </c>
      <c r="B5964" s="85" t="s">
        <v>23448</v>
      </c>
      <c r="C5964" s="87" t="s">
        <v>151</v>
      </c>
      <c r="D5964" s="84" t="s">
        <v>15852</v>
      </c>
      <c r="E5964" s="86">
        <v>198</v>
      </c>
      <c r="F5964" s="85" t="s">
        <v>14567</v>
      </c>
    </row>
    <row r="5965" spans="1:6" ht="38.25" x14ac:dyDescent="0.2">
      <c r="A5965" s="86" t="s">
        <v>23451</v>
      </c>
      <c r="B5965" s="85" t="s">
        <v>23450</v>
      </c>
      <c r="C5965" s="87" t="s">
        <v>151</v>
      </c>
      <c r="D5965" s="84" t="s">
        <v>15852</v>
      </c>
      <c r="E5965" s="86">
        <v>90</v>
      </c>
      <c r="F5965" s="85" t="s">
        <v>14527</v>
      </c>
    </row>
    <row r="5966" spans="1:6" ht="38.25" x14ac:dyDescent="0.2">
      <c r="A5966" s="86" t="s">
        <v>23453</v>
      </c>
      <c r="B5966" s="85" t="s">
        <v>23452</v>
      </c>
      <c r="C5966" s="87" t="s">
        <v>151</v>
      </c>
      <c r="D5966" s="84" t="s">
        <v>15852</v>
      </c>
      <c r="E5966" s="86">
        <v>237.6</v>
      </c>
      <c r="F5966" s="85" t="s">
        <v>14527</v>
      </c>
    </row>
    <row r="5967" spans="1:6" ht="38.25" x14ac:dyDescent="0.2">
      <c r="A5967" s="86" t="s">
        <v>23175</v>
      </c>
      <c r="B5967" s="85" t="s">
        <v>23174</v>
      </c>
      <c r="C5967" s="87" t="s">
        <v>151</v>
      </c>
      <c r="D5967" s="84" t="s">
        <v>23165</v>
      </c>
      <c r="E5967" s="86">
        <v>1180</v>
      </c>
      <c r="F5967" s="85" t="s">
        <v>14567</v>
      </c>
    </row>
    <row r="5968" spans="1:6" ht="38.25" x14ac:dyDescent="0.2">
      <c r="A5968" s="86" t="s">
        <v>23177</v>
      </c>
      <c r="B5968" s="85" t="s">
        <v>23176</v>
      </c>
      <c r="C5968" s="87" t="s">
        <v>151</v>
      </c>
      <c r="D5968" s="84" t="s">
        <v>23165</v>
      </c>
      <c r="E5968" s="86">
        <v>2345</v>
      </c>
      <c r="F5968" s="85" t="s">
        <v>14527</v>
      </c>
    </row>
    <row r="5969" spans="1:6" ht="38.25" x14ac:dyDescent="0.2">
      <c r="A5969" s="86" t="s">
        <v>23179</v>
      </c>
      <c r="B5969" s="85" t="s">
        <v>23178</v>
      </c>
      <c r="C5969" s="87" t="s">
        <v>151</v>
      </c>
      <c r="D5969" s="84" t="s">
        <v>23165</v>
      </c>
      <c r="E5969" s="86">
        <v>1970</v>
      </c>
      <c r="F5969" s="85" t="s">
        <v>14567</v>
      </c>
    </row>
    <row r="5970" spans="1:6" ht="38.25" x14ac:dyDescent="0.2">
      <c r="A5970" s="86" t="s">
        <v>23181</v>
      </c>
      <c r="B5970" s="85" t="s">
        <v>23180</v>
      </c>
      <c r="C5970" s="87" t="s">
        <v>151</v>
      </c>
      <c r="D5970" s="84" t="s">
        <v>23165</v>
      </c>
      <c r="E5970" s="86">
        <v>2345</v>
      </c>
      <c r="F5970" s="85" t="s">
        <v>14527</v>
      </c>
    </row>
    <row r="5971" spans="1:6" ht="63.75" x14ac:dyDescent="0.2">
      <c r="A5971" s="86" t="s">
        <v>23455</v>
      </c>
      <c r="B5971" s="85" t="s">
        <v>23454</v>
      </c>
      <c r="C5971" s="87" t="s">
        <v>151</v>
      </c>
      <c r="D5971" s="84" t="s">
        <v>23165</v>
      </c>
      <c r="E5971" s="86">
        <v>630</v>
      </c>
      <c r="F5971" s="85" t="s">
        <v>14825</v>
      </c>
    </row>
    <row r="5972" spans="1:6" ht="51" x14ac:dyDescent="0.2">
      <c r="A5972" s="86" t="s">
        <v>23457</v>
      </c>
      <c r="B5972" s="85" t="s">
        <v>23456</v>
      </c>
      <c r="C5972" s="87" t="s">
        <v>151</v>
      </c>
      <c r="D5972" s="84" t="s">
        <v>23165</v>
      </c>
      <c r="E5972" s="86">
        <v>1250</v>
      </c>
      <c r="F5972" s="85" t="s">
        <v>14830</v>
      </c>
    </row>
    <row r="5973" spans="1:6" ht="38.25" x14ac:dyDescent="0.2">
      <c r="A5973" s="86" t="s">
        <v>23459</v>
      </c>
      <c r="B5973" s="85" t="s">
        <v>23458</v>
      </c>
      <c r="C5973" s="87" t="s">
        <v>151</v>
      </c>
      <c r="D5973" s="84" t="s">
        <v>23165</v>
      </c>
      <c r="E5973" s="86">
        <v>1050</v>
      </c>
      <c r="F5973" s="85" t="s">
        <v>14567</v>
      </c>
    </row>
    <row r="5974" spans="1:6" ht="38.25" x14ac:dyDescent="0.2">
      <c r="A5974" s="86" t="s">
        <v>23461</v>
      </c>
      <c r="B5974" s="85" t="s">
        <v>23460</v>
      </c>
      <c r="C5974" s="87" t="s">
        <v>151</v>
      </c>
      <c r="D5974" s="84" t="s">
        <v>23165</v>
      </c>
      <c r="E5974" s="86">
        <v>1250</v>
      </c>
      <c r="F5974" s="85" t="s">
        <v>14527</v>
      </c>
    </row>
    <row r="5975" spans="1:6" ht="38.25" x14ac:dyDescent="0.2">
      <c r="A5975" s="86" t="s">
        <v>23463</v>
      </c>
      <c r="B5975" s="85" t="s">
        <v>23462</v>
      </c>
      <c r="C5975" s="87" t="s">
        <v>151</v>
      </c>
      <c r="D5975" s="84" t="s">
        <v>23165</v>
      </c>
      <c r="E5975" s="86">
        <v>1890</v>
      </c>
      <c r="F5975" s="85" t="s">
        <v>23210</v>
      </c>
    </row>
    <row r="5976" spans="1:6" ht="38.25" x14ac:dyDescent="0.2">
      <c r="A5976" s="86" t="s">
        <v>23465</v>
      </c>
      <c r="B5976" s="85" t="s">
        <v>23464</v>
      </c>
      <c r="C5976" s="87" t="s">
        <v>151</v>
      </c>
      <c r="D5976" s="84" t="s">
        <v>23165</v>
      </c>
      <c r="E5976" s="86">
        <v>3750</v>
      </c>
      <c r="F5976" s="85" t="s">
        <v>14527</v>
      </c>
    </row>
    <row r="5977" spans="1:6" ht="38.25" x14ac:dyDescent="0.2">
      <c r="A5977" s="86" t="s">
        <v>23467</v>
      </c>
      <c r="B5977" s="85" t="s">
        <v>23466</v>
      </c>
      <c r="C5977" s="87" t="s">
        <v>151</v>
      </c>
      <c r="D5977" s="84" t="s">
        <v>23165</v>
      </c>
      <c r="E5977" s="86">
        <v>3150</v>
      </c>
      <c r="F5977" s="85" t="s">
        <v>23210</v>
      </c>
    </row>
    <row r="5978" spans="1:6" ht="38.25" x14ac:dyDescent="0.2">
      <c r="A5978" s="86" t="s">
        <v>23469</v>
      </c>
      <c r="B5978" s="85" t="s">
        <v>23468</v>
      </c>
      <c r="C5978" s="87" t="s">
        <v>151</v>
      </c>
      <c r="D5978" s="84" t="s">
        <v>23165</v>
      </c>
      <c r="E5978" s="86">
        <v>3750</v>
      </c>
      <c r="F5978" s="85" t="s">
        <v>14527</v>
      </c>
    </row>
    <row r="5979" spans="1:6" ht="38.25" x14ac:dyDescent="0.2">
      <c r="A5979" s="86" t="s">
        <v>23471</v>
      </c>
      <c r="B5979" s="85" t="s">
        <v>23470</v>
      </c>
      <c r="C5979" s="87" t="s">
        <v>151</v>
      </c>
      <c r="D5979" s="84" t="s">
        <v>23165</v>
      </c>
      <c r="E5979" s="86">
        <v>945</v>
      </c>
      <c r="F5979" s="85" t="s">
        <v>23210</v>
      </c>
    </row>
    <row r="5980" spans="1:6" ht="38.25" x14ac:dyDescent="0.2">
      <c r="A5980" s="86" t="s">
        <v>23473</v>
      </c>
      <c r="B5980" s="85" t="s">
        <v>23472</v>
      </c>
      <c r="C5980" s="87" t="s">
        <v>151</v>
      </c>
      <c r="D5980" s="84" t="s">
        <v>23165</v>
      </c>
      <c r="E5980" s="86">
        <v>1875</v>
      </c>
      <c r="F5980" s="85" t="s">
        <v>14527</v>
      </c>
    </row>
    <row r="5981" spans="1:6" ht="38.25" x14ac:dyDescent="0.2">
      <c r="A5981" s="86" t="s">
        <v>23475</v>
      </c>
      <c r="B5981" s="85" t="s">
        <v>23474</v>
      </c>
      <c r="C5981" s="87" t="s">
        <v>151</v>
      </c>
      <c r="D5981" s="84" t="s">
        <v>23165</v>
      </c>
      <c r="E5981" s="86">
        <v>1575</v>
      </c>
      <c r="F5981" s="85" t="s">
        <v>23210</v>
      </c>
    </row>
    <row r="5982" spans="1:6" ht="38.25" x14ac:dyDescent="0.2">
      <c r="A5982" s="86" t="s">
        <v>23477</v>
      </c>
      <c r="B5982" s="85" t="s">
        <v>23476</v>
      </c>
      <c r="C5982" s="87" t="s">
        <v>151</v>
      </c>
      <c r="D5982" s="84" t="s">
        <v>23165</v>
      </c>
      <c r="E5982" s="86">
        <v>1875</v>
      </c>
      <c r="F5982" s="85" t="s">
        <v>14527</v>
      </c>
    </row>
    <row r="5983" spans="1:6" ht="38.25" x14ac:dyDescent="0.2">
      <c r="A5983" s="86" t="s">
        <v>23463</v>
      </c>
      <c r="B5983" s="85" t="s">
        <v>23462</v>
      </c>
      <c r="C5983" s="87" t="s">
        <v>151</v>
      </c>
      <c r="D5983" s="84" t="s">
        <v>23165</v>
      </c>
      <c r="E5983" s="86">
        <v>1890</v>
      </c>
      <c r="F5983" s="85" t="s">
        <v>23210</v>
      </c>
    </row>
    <row r="5984" spans="1:6" ht="38.25" x14ac:dyDescent="0.2">
      <c r="A5984" s="86" t="s">
        <v>23465</v>
      </c>
      <c r="B5984" s="85" t="s">
        <v>23464</v>
      </c>
      <c r="C5984" s="87" t="s">
        <v>151</v>
      </c>
      <c r="D5984" s="84" t="s">
        <v>23165</v>
      </c>
      <c r="E5984" s="86">
        <v>3750</v>
      </c>
      <c r="F5984" s="85" t="s">
        <v>14527</v>
      </c>
    </row>
    <row r="5985" spans="1:6" ht="38.25" x14ac:dyDescent="0.2">
      <c r="A5985" s="86" t="s">
        <v>23467</v>
      </c>
      <c r="B5985" s="85" t="s">
        <v>23466</v>
      </c>
      <c r="C5985" s="87" t="s">
        <v>151</v>
      </c>
      <c r="D5985" s="84" t="s">
        <v>23165</v>
      </c>
      <c r="E5985" s="86">
        <v>3150</v>
      </c>
      <c r="F5985" s="85" t="s">
        <v>23210</v>
      </c>
    </row>
    <row r="5986" spans="1:6" ht="38.25" x14ac:dyDescent="0.2">
      <c r="A5986" s="86" t="s">
        <v>23469</v>
      </c>
      <c r="B5986" s="85" t="s">
        <v>23468</v>
      </c>
      <c r="C5986" s="87" t="s">
        <v>151</v>
      </c>
      <c r="D5986" s="84" t="s">
        <v>23165</v>
      </c>
      <c r="E5986" s="86">
        <v>3750</v>
      </c>
      <c r="F5986" s="85" t="s">
        <v>14527</v>
      </c>
    </row>
    <row r="5987" spans="1:6" ht="38.25" x14ac:dyDescent="0.2">
      <c r="A5987" s="86" t="s">
        <v>23480</v>
      </c>
      <c r="B5987" s="85" t="s">
        <v>23478</v>
      </c>
      <c r="C5987" s="87" t="s">
        <v>149</v>
      </c>
      <c r="D5987" s="84" t="s">
        <v>23165</v>
      </c>
      <c r="E5987" s="86">
        <v>2090</v>
      </c>
      <c r="F5987" s="85" t="s">
        <v>23479</v>
      </c>
    </row>
    <row r="5988" spans="1:6" ht="38.25" x14ac:dyDescent="0.2">
      <c r="A5988" s="86" t="s">
        <v>23483</v>
      </c>
      <c r="B5988" s="85" t="s">
        <v>23481</v>
      </c>
      <c r="C5988" s="87" t="s">
        <v>149</v>
      </c>
      <c r="D5988" s="84" t="s">
        <v>23165</v>
      </c>
      <c r="E5988" s="86">
        <v>3120</v>
      </c>
      <c r="F5988" s="85" t="s">
        <v>23482</v>
      </c>
    </row>
    <row r="5989" spans="1:6" ht="63.75" x14ac:dyDescent="0.2">
      <c r="A5989" s="86" t="s">
        <v>23485</v>
      </c>
      <c r="B5989" s="85" t="s">
        <v>23484</v>
      </c>
      <c r="C5989" s="87" t="s">
        <v>151</v>
      </c>
      <c r="D5989" s="84" t="s">
        <v>23165</v>
      </c>
      <c r="E5989" s="86">
        <v>315</v>
      </c>
      <c r="F5989" s="85" t="s">
        <v>14825</v>
      </c>
    </row>
    <row r="5990" spans="1:6" ht="51" x14ac:dyDescent="0.2">
      <c r="A5990" s="86" t="s">
        <v>23487</v>
      </c>
      <c r="B5990" s="85" t="s">
        <v>23486</v>
      </c>
      <c r="C5990" s="87" t="s">
        <v>151</v>
      </c>
      <c r="D5990" s="84" t="s">
        <v>23165</v>
      </c>
      <c r="E5990" s="86">
        <v>625</v>
      </c>
      <c r="F5990" s="85" t="s">
        <v>14830</v>
      </c>
    </row>
    <row r="5991" spans="1:6" ht="51" x14ac:dyDescent="0.2">
      <c r="A5991" s="86" t="s">
        <v>23489</v>
      </c>
      <c r="B5991" s="85" t="s">
        <v>23488</v>
      </c>
      <c r="C5991" s="87" t="s">
        <v>151</v>
      </c>
      <c r="D5991" s="84" t="s">
        <v>23165</v>
      </c>
      <c r="E5991" s="86">
        <v>525</v>
      </c>
      <c r="F5991" s="85" t="s">
        <v>14567</v>
      </c>
    </row>
    <row r="5992" spans="1:6" ht="51" x14ac:dyDescent="0.2">
      <c r="A5992" s="86" t="s">
        <v>23491</v>
      </c>
      <c r="B5992" s="85" t="s">
        <v>23490</v>
      </c>
      <c r="C5992" s="87" t="s">
        <v>151</v>
      </c>
      <c r="D5992" s="84" t="s">
        <v>23165</v>
      </c>
      <c r="E5992" s="86">
        <v>625</v>
      </c>
      <c r="F5992" s="85" t="s">
        <v>14527</v>
      </c>
    </row>
    <row r="5993" spans="1:6" ht="38.25" x14ac:dyDescent="0.2">
      <c r="A5993" s="86" t="s">
        <v>23493</v>
      </c>
      <c r="B5993" s="85" t="s">
        <v>23492</v>
      </c>
      <c r="C5993" s="87" t="s">
        <v>149</v>
      </c>
      <c r="D5993" s="84" t="s">
        <v>23165</v>
      </c>
      <c r="E5993" s="86">
        <v>1400</v>
      </c>
      <c r="F5993" s="85" t="s">
        <v>23479</v>
      </c>
    </row>
    <row r="5994" spans="1:6" ht="38.25" x14ac:dyDescent="0.2">
      <c r="A5994" s="86" t="s">
        <v>23496</v>
      </c>
      <c r="B5994" s="85" t="s">
        <v>23494</v>
      </c>
      <c r="C5994" s="87" t="s">
        <v>149</v>
      </c>
      <c r="D5994" s="84" t="s">
        <v>23165</v>
      </c>
      <c r="E5994" s="86">
        <v>2090</v>
      </c>
      <c r="F5994" s="85" t="s">
        <v>23495</v>
      </c>
    </row>
    <row r="5995" spans="1:6" ht="25.5" x14ac:dyDescent="0.2">
      <c r="A5995" s="86" t="s">
        <v>23266</v>
      </c>
      <c r="B5995" s="85" t="s">
        <v>23265</v>
      </c>
      <c r="C5995" s="87" t="s">
        <v>151</v>
      </c>
      <c r="D5995" s="84" t="s">
        <v>23165</v>
      </c>
      <c r="E5995" s="86">
        <v>189</v>
      </c>
      <c r="F5995" s="85" t="s">
        <v>14567</v>
      </c>
    </row>
    <row r="5996" spans="1:6" ht="38.25" x14ac:dyDescent="0.2">
      <c r="A5996" s="86" t="s">
        <v>23268</v>
      </c>
      <c r="B5996" s="85" t="s">
        <v>23267</v>
      </c>
      <c r="C5996" s="87" t="s">
        <v>151</v>
      </c>
      <c r="D5996" s="84" t="s">
        <v>23165</v>
      </c>
      <c r="E5996" s="86">
        <v>375</v>
      </c>
      <c r="F5996" s="85" t="s">
        <v>14527</v>
      </c>
    </row>
    <row r="5997" spans="1:6" ht="25.5" x14ac:dyDescent="0.2">
      <c r="A5997" s="86" t="s">
        <v>23266</v>
      </c>
      <c r="B5997" s="85" t="s">
        <v>23265</v>
      </c>
      <c r="C5997" s="87" t="s">
        <v>151</v>
      </c>
      <c r="D5997" s="84" t="s">
        <v>23165</v>
      </c>
      <c r="E5997" s="86">
        <v>189</v>
      </c>
      <c r="F5997" s="85" t="s">
        <v>14567</v>
      </c>
    </row>
    <row r="5998" spans="1:6" ht="38.25" x14ac:dyDescent="0.2">
      <c r="A5998" s="86" t="s">
        <v>23268</v>
      </c>
      <c r="B5998" s="85" t="s">
        <v>23267</v>
      </c>
      <c r="C5998" s="87" t="s">
        <v>151</v>
      </c>
      <c r="D5998" s="84" t="s">
        <v>23165</v>
      </c>
      <c r="E5998" s="86">
        <v>375</v>
      </c>
      <c r="F5998" s="85" t="s">
        <v>14527</v>
      </c>
    </row>
    <row r="5999" spans="1:6" ht="25.5" x14ac:dyDescent="0.2">
      <c r="A5999" s="86" t="s">
        <v>23270</v>
      </c>
      <c r="B5999" s="85" t="s">
        <v>23269</v>
      </c>
      <c r="C5999" s="87" t="s">
        <v>151</v>
      </c>
      <c r="D5999" s="84" t="s">
        <v>23165</v>
      </c>
      <c r="E5999" s="86">
        <v>315</v>
      </c>
      <c r="F5999" s="85" t="s">
        <v>14567</v>
      </c>
    </row>
    <row r="6000" spans="1:6" ht="25.5" x14ac:dyDescent="0.2">
      <c r="A6000" s="86" t="s">
        <v>23272</v>
      </c>
      <c r="B6000" s="85" t="s">
        <v>23271</v>
      </c>
      <c r="C6000" s="87" t="s">
        <v>151</v>
      </c>
      <c r="D6000" s="84" t="s">
        <v>23165</v>
      </c>
      <c r="E6000" s="86">
        <v>375</v>
      </c>
      <c r="F6000" s="85" t="s">
        <v>14527</v>
      </c>
    </row>
    <row r="6001" spans="1:6" ht="25.5" x14ac:dyDescent="0.2">
      <c r="A6001" s="86" t="s">
        <v>23266</v>
      </c>
      <c r="B6001" s="85" t="s">
        <v>23265</v>
      </c>
      <c r="C6001" s="87" t="s">
        <v>151</v>
      </c>
      <c r="D6001" s="84" t="s">
        <v>23165</v>
      </c>
      <c r="E6001" s="86">
        <v>189</v>
      </c>
      <c r="F6001" s="85" t="s">
        <v>14567</v>
      </c>
    </row>
    <row r="6002" spans="1:6" ht="38.25" x14ac:dyDescent="0.2">
      <c r="A6002" s="86" t="s">
        <v>23268</v>
      </c>
      <c r="B6002" s="85" t="s">
        <v>23267</v>
      </c>
      <c r="C6002" s="87" t="s">
        <v>151</v>
      </c>
      <c r="D6002" s="84" t="s">
        <v>23165</v>
      </c>
      <c r="E6002" s="86">
        <v>375</v>
      </c>
      <c r="F6002" s="85" t="s">
        <v>14527</v>
      </c>
    </row>
    <row r="6003" spans="1:6" ht="25.5" x14ac:dyDescent="0.2">
      <c r="A6003" s="86" t="s">
        <v>23270</v>
      </c>
      <c r="B6003" s="85" t="s">
        <v>23269</v>
      </c>
      <c r="C6003" s="87" t="s">
        <v>151</v>
      </c>
      <c r="D6003" s="84" t="s">
        <v>23165</v>
      </c>
      <c r="E6003" s="86">
        <v>315</v>
      </c>
      <c r="F6003" s="85" t="s">
        <v>14567</v>
      </c>
    </row>
    <row r="6004" spans="1:6" ht="25.5" x14ac:dyDescent="0.2">
      <c r="A6004" s="86" t="s">
        <v>23272</v>
      </c>
      <c r="B6004" s="85" t="s">
        <v>23271</v>
      </c>
      <c r="C6004" s="87" t="s">
        <v>151</v>
      </c>
      <c r="D6004" s="84" t="s">
        <v>23165</v>
      </c>
      <c r="E6004" s="86">
        <v>375</v>
      </c>
      <c r="F6004" s="85" t="s">
        <v>14527</v>
      </c>
    </row>
    <row r="6005" spans="1:6" ht="114.75" x14ac:dyDescent="0.2">
      <c r="A6005" s="86" t="s">
        <v>23499</v>
      </c>
      <c r="B6005" s="85" t="s">
        <v>23497</v>
      </c>
      <c r="C6005" s="87" t="s">
        <v>149</v>
      </c>
      <c r="D6005" s="84" t="s">
        <v>23165</v>
      </c>
      <c r="E6005" s="86">
        <v>300</v>
      </c>
      <c r="F6005" s="85" t="s">
        <v>23498</v>
      </c>
    </row>
    <row r="6006" spans="1:6" ht="89.25" x14ac:dyDescent="0.2">
      <c r="A6006" s="86" t="s">
        <v>23502</v>
      </c>
      <c r="B6006" s="85" t="s">
        <v>23500</v>
      </c>
      <c r="C6006" s="87" t="s">
        <v>149</v>
      </c>
      <c r="D6006" s="84" t="s">
        <v>23165</v>
      </c>
      <c r="E6006" s="86">
        <v>500</v>
      </c>
      <c r="F6006" s="85" t="s">
        <v>23501</v>
      </c>
    </row>
    <row r="6007" spans="1:6" ht="114.75" x14ac:dyDescent="0.2">
      <c r="A6007" s="86" t="s">
        <v>23504</v>
      </c>
      <c r="B6007" s="85" t="s">
        <v>23503</v>
      </c>
      <c r="C6007" s="87" t="s">
        <v>149</v>
      </c>
      <c r="D6007" s="84" t="s">
        <v>23165</v>
      </c>
      <c r="E6007" s="86">
        <v>450</v>
      </c>
      <c r="F6007" s="85" t="s">
        <v>23498</v>
      </c>
    </row>
    <row r="6008" spans="1:6" ht="89.25" x14ac:dyDescent="0.2">
      <c r="A6008" s="86" t="s">
        <v>23506</v>
      </c>
      <c r="B6008" s="85" t="s">
        <v>23505</v>
      </c>
      <c r="C6008" s="87" t="s">
        <v>149</v>
      </c>
      <c r="D6008" s="84" t="s">
        <v>23165</v>
      </c>
      <c r="E6008" s="86">
        <v>750</v>
      </c>
      <c r="F6008" s="85" t="s">
        <v>23501</v>
      </c>
    </row>
    <row r="6009" spans="1:6" ht="25.5" x14ac:dyDescent="0.2">
      <c r="A6009" s="86" t="s">
        <v>23270</v>
      </c>
      <c r="B6009" s="85" t="s">
        <v>23269</v>
      </c>
      <c r="C6009" s="87" t="s">
        <v>151</v>
      </c>
      <c r="D6009" s="84" t="s">
        <v>23165</v>
      </c>
      <c r="E6009" s="86">
        <v>315</v>
      </c>
      <c r="F6009" s="85" t="s">
        <v>14567</v>
      </c>
    </row>
    <row r="6010" spans="1:6" ht="25.5" x14ac:dyDescent="0.2">
      <c r="A6010" s="86" t="s">
        <v>23272</v>
      </c>
      <c r="B6010" s="85" t="s">
        <v>23271</v>
      </c>
      <c r="C6010" s="87" t="s">
        <v>151</v>
      </c>
      <c r="D6010" s="84" t="s">
        <v>23165</v>
      </c>
      <c r="E6010" s="86">
        <v>375</v>
      </c>
      <c r="F6010" s="85" t="s">
        <v>14527</v>
      </c>
    </row>
    <row r="6011" spans="1:6" ht="38.25" x14ac:dyDescent="0.2">
      <c r="A6011" s="86" t="s">
        <v>23508</v>
      </c>
      <c r="B6011" s="85" t="s">
        <v>23507</v>
      </c>
      <c r="C6011" s="87" t="s">
        <v>151</v>
      </c>
      <c r="D6011" s="84" t="s">
        <v>23165</v>
      </c>
      <c r="E6011" s="86">
        <v>252</v>
      </c>
      <c r="F6011" s="85" t="s">
        <v>14567</v>
      </c>
    </row>
    <row r="6012" spans="1:6" ht="63.75" x14ac:dyDescent="0.2">
      <c r="A6012" s="86" t="s">
        <v>23510</v>
      </c>
      <c r="B6012" s="85" t="s">
        <v>23509</v>
      </c>
      <c r="C6012" s="87" t="s">
        <v>151</v>
      </c>
      <c r="D6012" s="84" t="s">
        <v>23165</v>
      </c>
      <c r="E6012" s="86">
        <v>420</v>
      </c>
      <c r="F6012" s="85" t="s">
        <v>20155</v>
      </c>
    </row>
    <row r="6013" spans="1:6" ht="51" x14ac:dyDescent="0.2">
      <c r="A6013" s="86" t="s">
        <v>23512</v>
      </c>
      <c r="B6013" s="85" t="s">
        <v>23511</v>
      </c>
      <c r="C6013" s="87" t="s">
        <v>151</v>
      </c>
      <c r="D6013" s="84" t="s">
        <v>23165</v>
      </c>
      <c r="E6013" s="86">
        <v>500</v>
      </c>
      <c r="F6013" s="85" t="s">
        <v>14527</v>
      </c>
    </row>
    <row r="6014" spans="1:6" ht="51" x14ac:dyDescent="0.2">
      <c r="A6014" s="86" t="s">
        <v>23514</v>
      </c>
      <c r="B6014" s="85" t="s">
        <v>23513</v>
      </c>
      <c r="C6014" s="87" t="s">
        <v>151</v>
      </c>
      <c r="D6014" s="84" t="s">
        <v>23165</v>
      </c>
      <c r="E6014" s="86">
        <v>500</v>
      </c>
      <c r="F6014" s="85" t="s">
        <v>20158</v>
      </c>
    </row>
    <row r="6015" spans="1:6" ht="63.75" x14ac:dyDescent="0.2">
      <c r="A6015" s="86" t="s">
        <v>23517</v>
      </c>
      <c r="B6015" s="85" t="s">
        <v>23515</v>
      </c>
      <c r="C6015" s="87" t="s">
        <v>149</v>
      </c>
      <c r="D6015" s="84" t="s">
        <v>15852</v>
      </c>
      <c r="E6015" s="86">
        <v>330</v>
      </c>
      <c r="F6015" s="85" t="s">
        <v>23516</v>
      </c>
    </row>
    <row r="6016" spans="1:6" ht="25.5" x14ac:dyDescent="0.2">
      <c r="A6016" s="86" t="s">
        <v>23519</v>
      </c>
      <c r="B6016" s="85" t="s">
        <v>23518</v>
      </c>
      <c r="C6016" s="87" t="s">
        <v>151</v>
      </c>
      <c r="D6016" s="84" t="s">
        <v>15852</v>
      </c>
      <c r="E6016" s="86">
        <v>252</v>
      </c>
      <c r="F6016" s="85" t="s">
        <v>14567</v>
      </c>
    </row>
    <row r="6017" spans="1:6" ht="51" x14ac:dyDescent="0.2">
      <c r="A6017" s="86" t="s">
        <v>23521</v>
      </c>
      <c r="B6017" s="85" t="s">
        <v>23520</v>
      </c>
      <c r="C6017" s="87" t="s">
        <v>151</v>
      </c>
      <c r="D6017" s="84" t="s">
        <v>15852</v>
      </c>
      <c r="E6017" s="86">
        <v>42</v>
      </c>
      <c r="F6017" s="85" t="s">
        <v>15009</v>
      </c>
    </row>
    <row r="6018" spans="1:6" ht="25.5" x14ac:dyDescent="0.2">
      <c r="A6018" s="86" t="s">
        <v>23523</v>
      </c>
      <c r="B6018" s="85" t="s">
        <v>23522</v>
      </c>
      <c r="C6018" s="87" t="s">
        <v>151</v>
      </c>
      <c r="D6018" s="84" t="s">
        <v>15852</v>
      </c>
      <c r="E6018" s="86">
        <v>665.28</v>
      </c>
      <c r="F6018" s="85" t="s">
        <v>14567</v>
      </c>
    </row>
    <row r="6019" spans="1:6" ht="38.25" x14ac:dyDescent="0.2">
      <c r="A6019" s="86" t="s">
        <v>23525</v>
      </c>
      <c r="B6019" s="85" t="s">
        <v>23524</v>
      </c>
      <c r="C6019" s="87" t="s">
        <v>151</v>
      </c>
      <c r="D6019" s="84" t="s">
        <v>15852</v>
      </c>
      <c r="E6019" s="86">
        <v>500</v>
      </c>
      <c r="F6019" s="85" t="s">
        <v>14527</v>
      </c>
    </row>
    <row r="6020" spans="1:6" ht="38.25" x14ac:dyDescent="0.2">
      <c r="A6020" s="86" t="s">
        <v>23527</v>
      </c>
      <c r="B6020" s="85" t="s">
        <v>23526</v>
      </c>
      <c r="C6020" s="87" t="s">
        <v>151</v>
      </c>
      <c r="D6020" s="84" t="s">
        <v>15852</v>
      </c>
      <c r="E6020" s="86">
        <v>83</v>
      </c>
      <c r="F6020" s="85" t="s">
        <v>16619</v>
      </c>
    </row>
    <row r="6021" spans="1:6" ht="38.25" x14ac:dyDescent="0.2">
      <c r="A6021" s="86" t="s">
        <v>23529</v>
      </c>
      <c r="B6021" s="85" t="s">
        <v>23528</v>
      </c>
      <c r="C6021" s="87" t="s">
        <v>151</v>
      </c>
      <c r="D6021" s="84" t="s">
        <v>15852</v>
      </c>
      <c r="E6021" s="86">
        <v>1320</v>
      </c>
      <c r="F6021" s="85" t="s">
        <v>14527</v>
      </c>
    </row>
    <row r="6022" spans="1:6" ht="38.25" x14ac:dyDescent="0.2">
      <c r="A6022" s="86" t="s">
        <v>23532</v>
      </c>
      <c r="B6022" s="85" t="s">
        <v>23530</v>
      </c>
      <c r="C6022" s="87" t="s">
        <v>149</v>
      </c>
      <c r="D6022" s="84" t="s">
        <v>15852</v>
      </c>
      <c r="E6022" s="86">
        <v>550</v>
      </c>
      <c r="F6022" s="85" t="s">
        <v>23531</v>
      </c>
    </row>
    <row r="6023" spans="1:6" ht="38.25" x14ac:dyDescent="0.2">
      <c r="A6023" s="86" t="s">
        <v>23534</v>
      </c>
      <c r="B6023" s="85" t="s">
        <v>23533</v>
      </c>
      <c r="C6023" s="87" t="s">
        <v>149</v>
      </c>
      <c r="D6023" s="84" t="s">
        <v>15852</v>
      </c>
      <c r="E6023" s="86">
        <v>528</v>
      </c>
      <c r="F6023" s="85" t="s">
        <v>23531</v>
      </c>
    </row>
    <row r="6024" spans="1:6" ht="38.25" x14ac:dyDescent="0.2">
      <c r="A6024" s="86" t="s">
        <v>23536</v>
      </c>
      <c r="B6024" s="85" t="s">
        <v>23535</v>
      </c>
      <c r="C6024" s="87" t="s">
        <v>149</v>
      </c>
      <c r="D6024" s="84" t="s">
        <v>15852</v>
      </c>
      <c r="E6024" s="86">
        <v>517</v>
      </c>
      <c r="F6024" s="85" t="s">
        <v>23531</v>
      </c>
    </row>
    <row r="6025" spans="1:6" ht="38.25" x14ac:dyDescent="0.2">
      <c r="A6025" s="86" t="s">
        <v>23538</v>
      </c>
      <c r="B6025" s="85" t="s">
        <v>23537</v>
      </c>
      <c r="C6025" s="87" t="s">
        <v>149</v>
      </c>
      <c r="D6025" s="84" t="s">
        <v>15852</v>
      </c>
      <c r="E6025" s="86">
        <v>500.5</v>
      </c>
      <c r="F6025" s="85" t="s">
        <v>23531</v>
      </c>
    </row>
    <row r="6026" spans="1:6" ht="38.25" x14ac:dyDescent="0.2">
      <c r="A6026" s="86" t="s">
        <v>23540</v>
      </c>
      <c r="B6026" s="85" t="s">
        <v>23539</v>
      </c>
      <c r="C6026" s="87" t="s">
        <v>149</v>
      </c>
      <c r="D6026" s="84" t="s">
        <v>15852</v>
      </c>
      <c r="E6026" s="86">
        <v>484</v>
      </c>
      <c r="F6026" s="85" t="s">
        <v>23531</v>
      </c>
    </row>
    <row r="6027" spans="1:6" ht="25.5" x14ac:dyDescent="0.2">
      <c r="A6027" s="86" t="s">
        <v>23542</v>
      </c>
      <c r="B6027" s="85" t="s">
        <v>23541</v>
      </c>
      <c r="C6027" s="87" t="s">
        <v>151</v>
      </c>
      <c r="D6027" s="84" t="s">
        <v>15852</v>
      </c>
      <c r="E6027" s="86">
        <v>420</v>
      </c>
      <c r="F6027" s="85" t="s">
        <v>14567</v>
      </c>
    </row>
    <row r="6028" spans="1:6" ht="51" x14ac:dyDescent="0.2">
      <c r="A6028" s="86" t="s">
        <v>23544</v>
      </c>
      <c r="B6028" s="85" t="s">
        <v>23543</v>
      </c>
      <c r="C6028" s="87" t="s">
        <v>151</v>
      </c>
      <c r="D6028" s="84" t="s">
        <v>15852</v>
      </c>
      <c r="E6028" s="86">
        <v>70</v>
      </c>
      <c r="F6028" s="85" t="s">
        <v>15009</v>
      </c>
    </row>
    <row r="6029" spans="1:6" ht="25.5" x14ac:dyDescent="0.2">
      <c r="A6029" s="86" t="s">
        <v>23546</v>
      </c>
      <c r="B6029" s="85" t="s">
        <v>23545</v>
      </c>
      <c r="C6029" s="87" t="s">
        <v>151</v>
      </c>
      <c r="D6029" s="84" t="s">
        <v>15852</v>
      </c>
      <c r="E6029" s="86">
        <v>1108.8</v>
      </c>
      <c r="F6029" s="85" t="s">
        <v>14567</v>
      </c>
    </row>
    <row r="6030" spans="1:6" ht="25.5" x14ac:dyDescent="0.2">
      <c r="A6030" s="86" t="s">
        <v>23548</v>
      </c>
      <c r="B6030" s="85" t="s">
        <v>23547</v>
      </c>
      <c r="C6030" s="87" t="s">
        <v>151</v>
      </c>
      <c r="D6030" s="84" t="s">
        <v>15852</v>
      </c>
      <c r="E6030" s="86">
        <v>500</v>
      </c>
      <c r="F6030" s="85" t="s">
        <v>14527</v>
      </c>
    </row>
    <row r="6031" spans="1:6" ht="38.25" x14ac:dyDescent="0.2">
      <c r="A6031" s="86" t="s">
        <v>23550</v>
      </c>
      <c r="B6031" s="85" t="s">
        <v>23549</v>
      </c>
      <c r="C6031" s="87" t="s">
        <v>151</v>
      </c>
      <c r="D6031" s="84" t="s">
        <v>15852</v>
      </c>
      <c r="E6031" s="86">
        <v>83</v>
      </c>
      <c r="F6031" s="85" t="s">
        <v>16619</v>
      </c>
    </row>
    <row r="6032" spans="1:6" ht="25.5" x14ac:dyDescent="0.2">
      <c r="A6032" s="86" t="s">
        <v>23552</v>
      </c>
      <c r="B6032" s="85" t="s">
        <v>23551</v>
      </c>
      <c r="C6032" s="87" t="s">
        <v>151</v>
      </c>
      <c r="D6032" s="84" t="s">
        <v>15852</v>
      </c>
      <c r="E6032" s="86">
        <v>1320</v>
      </c>
      <c r="F6032" s="85" t="s">
        <v>14527</v>
      </c>
    </row>
    <row r="6033" spans="1:6" ht="76.5" x14ac:dyDescent="0.2">
      <c r="A6033" s="86" t="s">
        <v>23555</v>
      </c>
      <c r="B6033" s="85" t="s">
        <v>23553</v>
      </c>
      <c r="C6033" s="87" t="s">
        <v>149</v>
      </c>
      <c r="D6033" s="84" t="s">
        <v>15852</v>
      </c>
      <c r="E6033" s="86">
        <v>3220</v>
      </c>
      <c r="F6033" s="85" t="s">
        <v>23554</v>
      </c>
    </row>
    <row r="6034" spans="1:6" ht="38.25" x14ac:dyDescent="0.2">
      <c r="A6034" s="86" t="s">
        <v>23557</v>
      </c>
      <c r="B6034" s="85" t="s">
        <v>23556</v>
      </c>
      <c r="C6034" s="87" t="s">
        <v>151</v>
      </c>
      <c r="D6034" s="84" t="s">
        <v>15852</v>
      </c>
      <c r="E6034" s="86">
        <v>1245</v>
      </c>
      <c r="F6034" s="85" t="s">
        <v>14567</v>
      </c>
    </row>
    <row r="6035" spans="1:6" ht="51" x14ac:dyDescent="0.2">
      <c r="A6035" s="86" t="s">
        <v>23559</v>
      </c>
      <c r="B6035" s="85" t="s">
        <v>23558</v>
      </c>
      <c r="C6035" s="87" t="s">
        <v>151</v>
      </c>
      <c r="D6035" s="84" t="s">
        <v>15852</v>
      </c>
      <c r="E6035" s="86">
        <v>208</v>
      </c>
      <c r="F6035" s="85" t="s">
        <v>15009</v>
      </c>
    </row>
    <row r="6036" spans="1:6" ht="38.25" x14ac:dyDescent="0.2">
      <c r="A6036" s="86" t="s">
        <v>23561</v>
      </c>
      <c r="B6036" s="85" t="s">
        <v>23560</v>
      </c>
      <c r="C6036" s="87" t="s">
        <v>151</v>
      </c>
      <c r="D6036" s="84" t="s">
        <v>15852</v>
      </c>
      <c r="E6036" s="86">
        <v>3286.8</v>
      </c>
      <c r="F6036" s="85" t="s">
        <v>14567</v>
      </c>
    </row>
    <row r="6037" spans="1:6" ht="51" x14ac:dyDescent="0.2">
      <c r="A6037" s="86" t="s">
        <v>23563</v>
      </c>
      <c r="B6037" s="85" t="s">
        <v>23562</v>
      </c>
      <c r="C6037" s="87" t="s">
        <v>151</v>
      </c>
      <c r="D6037" s="84" t="s">
        <v>15852</v>
      </c>
      <c r="E6037" s="86">
        <v>2469</v>
      </c>
      <c r="F6037" s="85" t="s">
        <v>14527</v>
      </c>
    </row>
    <row r="6038" spans="1:6" ht="51" x14ac:dyDescent="0.2">
      <c r="A6038" s="86" t="s">
        <v>23565</v>
      </c>
      <c r="B6038" s="85" t="s">
        <v>23564</v>
      </c>
      <c r="C6038" s="87" t="s">
        <v>151</v>
      </c>
      <c r="D6038" s="84" t="s">
        <v>15852</v>
      </c>
      <c r="E6038" s="86">
        <v>412</v>
      </c>
      <c r="F6038" s="85" t="s">
        <v>16619</v>
      </c>
    </row>
    <row r="6039" spans="1:6" ht="51" x14ac:dyDescent="0.2">
      <c r="A6039" s="86" t="s">
        <v>23567</v>
      </c>
      <c r="B6039" s="85" t="s">
        <v>23566</v>
      </c>
      <c r="C6039" s="87" t="s">
        <v>151</v>
      </c>
      <c r="D6039" s="84" t="s">
        <v>15852</v>
      </c>
      <c r="E6039" s="86">
        <v>6518.16</v>
      </c>
      <c r="F6039" s="85" t="s">
        <v>14527</v>
      </c>
    </row>
    <row r="6040" spans="1:6" ht="51" x14ac:dyDescent="0.2">
      <c r="A6040" s="86" t="s">
        <v>23570</v>
      </c>
      <c r="B6040" s="85" t="s">
        <v>23568</v>
      </c>
      <c r="C6040" s="87" t="s">
        <v>149</v>
      </c>
      <c r="D6040" s="84" t="s">
        <v>15852</v>
      </c>
      <c r="E6040" s="86">
        <v>5365</v>
      </c>
      <c r="F6040" s="85" t="s">
        <v>23569</v>
      </c>
    </row>
    <row r="6041" spans="1:6" ht="63.75" x14ac:dyDescent="0.2">
      <c r="A6041" s="86" t="s">
        <v>23572</v>
      </c>
      <c r="B6041" s="85" t="s">
        <v>23571</v>
      </c>
      <c r="C6041" s="87" t="s">
        <v>149</v>
      </c>
      <c r="D6041" s="84" t="s">
        <v>15852</v>
      </c>
      <c r="E6041" s="86">
        <v>5150.3999999999996</v>
      </c>
      <c r="F6041" s="85" t="s">
        <v>23569</v>
      </c>
    </row>
    <row r="6042" spans="1:6" ht="63.75" x14ac:dyDescent="0.2">
      <c r="A6042" s="86" t="s">
        <v>23574</v>
      </c>
      <c r="B6042" s="85" t="s">
        <v>23573</v>
      </c>
      <c r="C6042" s="87" t="s">
        <v>149</v>
      </c>
      <c r="D6042" s="84" t="s">
        <v>15852</v>
      </c>
      <c r="E6042" s="86">
        <v>5043.1000000000004</v>
      </c>
      <c r="F6042" s="85" t="s">
        <v>23569</v>
      </c>
    </row>
    <row r="6043" spans="1:6" ht="63.75" x14ac:dyDescent="0.2">
      <c r="A6043" s="86" t="s">
        <v>23576</v>
      </c>
      <c r="B6043" s="85" t="s">
        <v>23575</v>
      </c>
      <c r="C6043" s="87" t="s">
        <v>149</v>
      </c>
      <c r="D6043" s="84" t="s">
        <v>15852</v>
      </c>
      <c r="E6043" s="86">
        <v>4882.1499999999996</v>
      </c>
      <c r="F6043" s="85" t="s">
        <v>23569</v>
      </c>
    </row>
    <row r="6044" spans="1:6" ht="63.75" x14ac:dyDescent="0.2">
      <c r="A6044" s="86" t="s">
        <v>23578</v>
      </c>
      <c r="B6044" s="85" t="s">
        <v>23577</v>
      </c>
      <c r="C6044" s="87" t="s">
        <v>149</v>
      </c>
      <c r="D6044" s="84" t="s">
        <v>15852</v>
      </c>
      <c r="E6044" s="86">
        <v>4721.2</v>
      </c>
      <c r="F6044" s="85" t="s">
        <v>23569</v>
      </c>
    </row>
    <row r="6045" spans="1:6" ht="38.25" x14ac:dyDescent="0.2">
      <c r="A6045" s="86" t="s">
        <v>23580</v>
      </c>
      <c r="B6045" s="85" t="s">
        <v>23579</v>
      </c>
      <c r="C6045" s="87" t="s">
        <v>151</v>
      </c>
      <c r="D6045" s="84" t="s">
        <v>15852</v>
      </c>
      <c r="E6045" s="86">
        <v>2074</v>
      </c>
      <c r="F6045" s="85" t="s">
        <v>14567</v>
      </c>
    </row>
    <row r="6046" spans="1:6" ht="51" x14ac:dyDescent="0.2">
      <c r="A6046" s="86" t="s">
        <v>23582</v>
      </c>
      <c r="B6046" s="85" t="s">
        <v>23581</v>
      </c>
      <c r="C6046" s="87" t="s">
        <v>151</v>
      </c>
      <c r="D6046" s="84" t="s">
        <v>15852</v>
      </c>
      <c r="E6046" s="86">
        <v>346</v>
      </c>
      <c r="F6046" s="85" t="s">
        <v>15009</v>
      </c>
    </row>
    <row r="6047" spans="1:6" ht="38.25" x14ac:dyDescent="0.2">
      <c r="A6047" s="86" t="s">
        <v>23584</v>
      </c>
      <c r="B6047" s="85" t="s">
        <v>23583</v>
      </c>
      <c r="C6047" s="87" t="s">
        <v>151</v>
      </c>
      <c r="D6047" s="84" t="s">
        <v>15852</v>
      </c>
      <c r="E6047" s="86">
        <v>5475.36</v>
      </c>
      <c r="F6047" s="85" t="s">
        <v>14567</v>
      </c>
    </row>
    <row r="6048" spans="1:6" ht="38.25" x14ac:dyDescent="0.2">
      <c r="A6048" s="86" t="s">
        <v>23586</v>
      </c>
      <c r="B6048" s="85" t="s">
        <v>23585</v>
      </c>
      <c r="C6048" s="87" t="s">
        <v>151</v>
      </c>
      <c r="D6048" s="84" t="s">
        <v>15852</v>
      </c>
      <c r="E6048" s="86">
        <v>2469</v>
      </c>
      <c r="F6048" s="85" t="s">
        <v>14527</v>
      </c>
    </row>
    <row r="6049" spans="1:6" ht="38.25" x14ac:dyDescent="0.2">
      <c r="A6049" s="86" t="s">
        <v>23588</v>
      </c>
      <c r="B6049" s="85" t="s">
        <v>23587</v>
      </c>
      <c r="C6049" s="87" t="s">
        <v>151</v>
      </c>
      <c r="D6049" s="84" t="s">
        <v>15852</v>
      </c>
      <c r="E6049" s="86">
        <v>412</v>
      </c>
      <c r="F6049" s="85" t="s">
        <v>16619</v>
      </c>
    </row>
    <row r="6050" spans="1:6" ht="38.25" x14ac:dyDescent="0.2">
      <c r="A6050" s="86" t="s">
        <v>23590</v>
      </c>
      <c r="B6050" s="85" t="s">
        <v>23589</v>
      </c>
      <c r="C6050" s="87" t="s">
        <v>151</v>
      </c>
      <c r="D6050" s="84" t="s">
        <v>15852</v>
      </c>
      <c r="E6050" s="86">
        <v>6518.16</v>
      </c>
      <c r="F6050" s="85" t="s">
        <v>14527</v>
      </c>
    </row>
    <row r="6051" spans="1:6" ht="63.75" x14ac:dyDescent="0.2">
      <c r="A6051" s="86" t="s">
        <v>23593</v>
      </c>
      <c r="B6051" s="85" t="s">
        <v>23591</v>
      </c>
      <c r="C6051" s="87" t="s">
        <v>149</v>
      </c>
      <c r="D6051" s="84" t="s">
        <v>15852</v>
      </c>
      <c r="E6051" s="86">
        <v>3000</v>
      </c>
      <c r="F6051" s="85" t="s">
        <v>23592</v>
      </c>
    </row>
    <row r="6052" spans="1:6" ht="38.25" x14ac:dyDescent="0.2">
      <c r="A6052" s="86" t="s">
        <v>23595</v>
      </c>
      <c r="B6052" s="85" t="s">
        <v>23594</v>
      </c>
      <c r="C6052" s="87" t="s">
        <v>151</v>
      </c>
      <c r="D6052" s="84" t="s">
        <v>15852</v>
      </c>
      <c r="E6052" s="86">
        <v>630</v>
      </c>
      <c r="F6052" s="85" t="s">
        <v>14567</v>
      </c>
    </row>
    <row r="6053" spans="1:6" ht="38.25" x14ac:dyDescent="0.2">
      <c r="A6053" s="86" t="s">
        <v>23597</v>
      </c>
      <c r="B6053" s="85" t="s">
        <v>23596</v>
      </c>
      <c r="C6053" s="87" t="s">
        <v>151</v>
      </c>
      <c r="D6053" s="84" t="s">
        <v>15852</v>
      </c>
      <c r="E6053" s="86">
        <v>1663.2</v>
      </c>
      <c r="F6053" s="85" t="s">
        <v>14567</v>
      </c>
    </row>
    <row r="6054" spans="1:6" ht="38.25" x14ac:dyDescent="0.2">
      <c r="A6054" s="86" t="s">
        <v>23599</v>
      </c>
      <c r="B6054" s="85" t="s">
        <v>23598</v>
      </c>
      <c r="C6054" s="87" t="s">
        <v>151</v>
      </c>
      <c r="D6054" s="84" t="s">
        <v>15852</v>
      </c>
      <c r="E6054" s="86">
        <v>1250</v>
      </c>
      <c r="F6054" s="85" t="s">
        <v>14527</v>
      </c>
    </row>
    <row r="6055" spans="1:6" ht="38.25" x14ac:dyDescent="0.2">
      <c r="A6055" s="86" t="s">
        <v>23601</v>
      </c>
      <c r="B6055" s="85" t="s">
        <v>23600</v>
      </c>
      <c r="C6055" s="87" t="s">
        <v>151</v>
      </c>
      <c r="D6055" s="84" t="s">
        <v>15852</v>
      </c>
      <c r="E6055" s="86">
        <v>3300</v>
      </c>
      <c r="F6055" s="85" t="s">
        <v>14527</v>
      </c>
    </row>
    <row r="6056" spans="1:6" ht="38.25" x14ac:dyDescent="0.2">
      <c r="A6056" s="86" t="s">
        <v>23604</v>
      </c>
      <c r="B6056" s="85" t="s">
        <v>23602</v>
      </c>
      <c r="C6056" s="87" t="s">
        <v>149</v>
      </c>
      <c r="D6056" s="84" t="s">
        <v>15852</v>
      </c>
      <c r="E6056" s="86">
        <v>5000</v>
      </c>
      <c r="F6056" s="85" t="s">
        <v>23603</v>
      </c>
    </row>
    <row r="6057" spans="1:6" ht="38.25" x14ac:dyDescent="0.2">
      <c r="A6057" s="86" t="s">
        <v>23606</v>
      </c>
      <c r="B6057" s="85" t="s">
        <v>23605</v>
      </c>
      <c r="C6057" s="87" t="s">
        <v>149</v>
      </c>
      <c r="D6057" s="84" t="s">
        <v>15852</v>
      </c>
      <c r="E6057" s="86">
        <v>4800</v>
      </c>
      <c r="F6057" s="85" t="s">
        <v>23603</v>
      </c>
    </row>
    <row r="6058" spans="1:6" ht="38.25" x14ac:dyDescent="0.2">
      <c r="A6058" s="86" t="s">
        <v>23608</v>
      </c>
      <c r="B6058" s="85" t="s">
        <v>23607</v>
      </c>
      <c r="C6058" s="87" t="s">
        <v>149</v>
      </c>
      <c r="D6058" s="84" t="s">
        <v>15852</v>
      </c>
      <c r="E6058" s="86">
        <v>4700</v>
      </c>
      <c r="F6058" s="85" t="s">
        <v>23603</v>
      </c>
    </row>
    <row r="6059" spans="1:6" ht="38.25" x14ac:dyDescent="0.2">
      <c r="A6059" s="86" t="s">
        <v>23610</v>
      </c>
      <c r="B6059" s="85" t="s">
        <v>23609</v>
      </c>
      <c r="C6059" s="87" t="s">
        <v>149</v>
      </c>
      <c r="D6059" s="84" t="s">
        <v>15852</v>
      </c>
      <c r="E6059" s="86">
        <v>4550</v>
      </c>
      <c r="F6059" s="85" t="s">
        <v>23603</v>
      </c>
    </row>
    <row r="6060" spans="1:6" ht="38.25" x14ac:dyDescent="0.2">
      <c r="A6060" s="86" t="s">
        <v>23612</v>
      </c>
      <c r="B6060" s="85" t="s">
        <v>23611</v>
      </c>
      <c r="C6060" s="87" t="s">
        <v>149</v>
      </c>
      <c r="D6060" s="84" t="s">
        <v>15852</v>
      </c>
      <c r="E6060" s="86">
        <v>4400</v>
      </c>
      <c r="F6060" s="85" t="s">
        <v>23603</v>
      </c>
    </row>
    <row r="6061" spans="1:6" ht="38.25" x14ac:dyDescent="0.2">
      <c r="A6061" s="86" t="s">
        <v>23614</v>
      </c>
      <c r="B6061" s="85" t="s">
        <v>23613</v>
      </c>
      <c r="C6061" s="87" t="s">
        <v>151</v>
      </c>
      <c r="D6061" s="84" t="s">
        <v>15852</v>
      </c>
      <c r="E6061" s="86">
        <v>1050</v>
      </c>
      <c r="F6061" s="85" t="s">
        <v>14567</v>
      </c>
    </row>
    <row r="6062" spans="1:6" ht="38.25" x14ac:dyDescent="0.2">
      <c r="A6062" s="86" t="s">
        <v>23616</v>
      </c>
      <c r="B6062" s="85" t="s">
        <v>23615</v>
      </c>
      <c r="C6062" s="87" t="s">
        <v>151</v>
      </c>
      <c r="D6062" s="84" t="s">
        <v>15852</v>
      </c>
      <c r="E6062" s="86">
        <v>2772</v>
      </c>
      <c r="F6062" s="85" t="s">
        <v>14567</v>
      </c>
    </row>
    <row r="6063" spans="1:6" ht="38.25" x14ac:dyDescent="0.2">
      <c r="A6063" s="86" t="s">
        <v>23618</v>
      </c>
      <c r="B6063" s="85" t="s">
        <v>23617</v>
      </c>
      <c r="C6063" s="87" t="s">
        <v>151</v>
      </c>
      <c r="D6063" s="84" t="s">
        <v>15852</v>
      </c>
      <c r="E6063" s="86">
        <v>1250</v>
      </c>
      <c r="F6063" s="85" t="s">
        <v>14527</v>
      </c>
    </row>
    <row r="6064" spans="1:6" ht="38.25" x14ac:dyDescent="0.2">
      <c r="A6064" s="86" t="s">
        <v>23620</v>
      </c>
      <c r="B6064" s="85" t="s">
        <v>23619</v>
      </c>
      <c r="C6064" s="87" t="s">
        <v>151</v>
      </c>
      <c r="D6064" s="84" t="s">
        <v>15852</v>
      </c>
      <c r="E6064" s="86">
        <v>3300</v>
      </c>
      <c r="F6064" s="85" t="s">
        <v>14527</v>
      </c>
    </row>
    <row r="6065" spans="1:6" ht="63.75" x14ac:dyDescent="0.2">
      <c r="A6065" s="86" t="s">
        <v>23623</v>
      </c>
      <c r="B6065" s="85" t="s">
        <v>23621</v>
      </c>
      <c r="C6065" s="87" t="s">
        <v>149</v>
      </c>
      <c r="D6065" s="84" t="s">
        <v>15852</v>
      </c>
      <c r="E6065" s="86">
        <v>5925</v>
      </c>
      <c r="F6065" s="85" t="s">
        <v>23622</v>
      </c>
    </row>
    <row r="6066" spans="1:6" ht="38.25" x14ac:dyDescent="0.2">
      <c r="A6066" s="86" t="s">
        <v>23557</v>
      </c>
      <c r="B6066" s="85" t="s">
        <v>23556</v>
      </c>
      <c r="C6066" s="87" t="s">
        <v>151</v>
      </c>
      <c r="D6066" s="84" t="s">
        <v>15852</v>
      </c>
      <c r="E6066" s="86">
        <v>1245</v>
      </c>
      <c r="F6066" s="85" t="s">
        <v>14567</v>
      </c>
    </row>
    <row r="6067" spans="1:6" ht="38.25" x14ac:dyDescent="0.2">
      <c r="A6067" s="86" t="s">
        <v>23561</v>
      </c>
      <c r="B6067" s="85" t="s">
        <v>23560</v>
      </c>
      <c r="C6067" s="87" t="s">
        <v>151</v>
      </c>
      <c r="D6067" s="84" t="s">
        <v>15852</v>
      </c>
      <c r="E6067" s="86">
        <v>3286.8</v>
      </c>
      <c r="F6067" s="85" t="s">
        <v>14567</v>
      </c>
    </row>
    <row r="6068" spans="1:6" ht="51" x14ac:dyDescent="0.2">
      <c r="A6068" s="86" t="s">
        <v>23563</v>
      </c>
      <c r="B6068" s="85" t="s">
        <v>23562</v>
      </c>
      <c r="C6068" s="87" t="s">
        <v>151</v>
      </c>
      <c r="D6068" s="84" t="s">
        <v>15852</v>
      </c>
      <c r="E6068" s="86">
        <v>2469</v>
      </c>
      <c r="F6068" s="85" t="s">
        <v>14527</v>
      </c>
    </row>
    <row r="6069" spans="1:6" ht="51" x14ac:dyDescent="0.2">
      <c r="A6069" s="86" t="s">
        <v>23567</v>
      </c>
      <c r="B6069" s="85" t="s">
        <v>23566</v>
      </c>
      <c r="C6069" s="87" t="s">
        <v>151</v>
      </c>
      <c r="D6069" s="84" t="s">
        <v>15852</v>
      </c>
      <c r="E6069" s="86">
        <v>6518.16</v>
      </c>
      <c r="F6069" s="85" t="s">
        <v>14527</v>
      </c>
    </row>
    <row r="6070" spans="1:6" ht="38.25" x14ac:dyDescent="0.2">
      <c r="A6070" s="86" t="s">
        <v>23626</v>
      </c>
      <c r="B6070" s="85" t="s">
        <v>23624</v>
      </c>
      <c r="C6070" s="87" t="s">
        <v>149</v>
      </c>
      <c r="D6070" s="84" t="s">
        <v>15852</v>
      </c>
      <c r="E6070" s="86">
        <v>9875</v>
      </c>
      <c r="F6070" s="85" t="s">
        <v>23625</v>
      </c>
    </row>
    <row r="6071" spans="1:6" ht="38.25" x14ac:dyDescent="0.2">
      <c r="A6071" s="86" t="s">
        <v>23628</v>
      </c>
      <c r="B6071" s="85" t="s">
        <v>23627</v>
      </c>
      <c r="C6071" s="87" t="s">
        <v>149</v>
      </c>
      <c r="D6071" s="84" t="s">
        <v>15852</v>
      </c>
      <c r="E6071" s="86">
        <v>9480</v>
      </c>
      <c r="F6071" s="85" t="s">
        <v>23625</v>
      </c>
    </row>
    <row r="6072" spans="1:6" ht="38.25" x14ac:dyDescent="0.2">
      <c r="A6072" s="86" t="s">
        <v>23630</v>
      </c>
      <c r="B6072" s="85" t="s">
        <v>23629</v>
      </c>
      <c r="C6072" s="87" t="s">
        <v>149</v>
      </c>
      <c r="D6072" s="84" t="s">
        <v>15852</v>
      </c>
      <c r="E6072" s="86">
        <v>9282.5</v>
      </c>
      <c r="F6072" s="85" t="s">
        <v>23625</v>
      </c>
    </row>
    <row r="6073" spans="1:6" ht="38.25" x14ac:dyDescent="0.2">
      <c r="A6073" s="86" t="s">
        <v>23632</v>
      </c>
      <c r="B6073" s="85" t="s">
        <v>23631</v>
      </c>
      <c r="C6073" s="87" t="s">
        <v>149</v>
      </c>
      <c r="D6073" s="84" t="s">
        <v>15852</v>
      </c>
      <c r="E6073" s="86">
        <v>8986.25</v>
      </c>
      <c r="F6073" s="85" t="s">
        <v>23625</v>
      </c>
    </row>
    <row r="6074" spans="1:6" ht="38.25" x14ac:dyDescent="0.2">
      <c r="A6074" s="86" t="s">
        <v>23634</v>
      </c>
      <c r="B6074" s="85" t="s">
        <v>23633</v>
      </c>
      <c r="C6074" s="87" t="s">
        <v>149</v>
      </c>
      <c r="D6074" s="84" t="s">
        <v>15852</v>
      </c>
      <c r="E6074" s="86">
        <v>8690</v>
      </c>
      <c r="F6074" s="85" t="s">
        <v>23625</v>
      </c>
    </row>
    <row r="6075" spans="1:6" ht="38.25" x14ac:dyDescent="0.2">
      <c r="A6075" s="86" t="s">
        <v>23580</v>
      </c>
      <c r="B6075" s="85" t="s">
        <v>23579</v>
      </c>
      <c r="C6075" s="87" t="s">
        <v>151</v>
      </c>
      <c r="D6075" s="84" t="s">
        <v>15852</v>
      </c>
      <c r="E6075" s="86">
        <v>2074</v>
      </c>
      <c r="F6075" s="85" t="s">
        <v>14567</v>
      </c>
    </row>
    <row r="6076" spans="1:6" ht="38.25" x14ac:dyDescent="0.2">
      <c r="A6076" s="86" t="s">
        <v>23584</v>
      </c>
      <c r="B6076" s="85" t="s">
        <v>23583</v>
      </c>
      <c r="C6076" s="87" t="s">
        <v>151</v>
      </c>
      <c r="D6076" s="84" t="s">
        <v>15852</v>
      </c>
      <c r="E6076" s="86">
        <v>5475.36</v>
      </c>
      <c r="F6076" s="85" t="s">
        <v>14567</v>
      </c>
    </row>
    <row r="6077" spans="1:6" ht="38.25" x14ac:dyDescent="0.2">
      <c r="A6077" s="86" t="s">
        <v>23586</v>
      </c>
      <c r="B6077" s="85" t="s">
        <v>23585</v>
      </c>
      <c r="C6077" s="87" t="s">
        <v>151</v>
      </c>
      <c r="D6077" s="84" t="s">
        <v>15852</v>
      </c>
      <c r="E6077" s="86">
        <v>2469</v>
      </c>
      <c r="F6077" s="85" t="s">
        <v>14527</v>
      </c>
    </row>
    <row r="6078" spans="1:6" ht="38.25" x14ac:dyDescent="0.2">
      <c r="A6078" s="86" t="s">
        <v>23590</v>
      </c>
      <c r="B6078" s="85" t="s">
        <v>23589</v>
      </c>
      <c r="C6078" s="87" t="s">
        <v>151</v>
      </c>
      <c r="D6078" s="84" t="s">
        <v>15852</v>
      </c>
      <c r="E6078" s="86">
        <v>6518.16</v>
      </c>
      <c r="F6078" s="85" t="s">
        <v>14527</v>
      </c>
    </row>
    <row r="6079" spans="1:6" ht="63.75" x14ac:dyDescent="0.2">
      <c r="A6079" s="86" t="s">
        <v>23637</v>
      </c>
      <c r="B6079" s="85" t="s">
        <v>23635</v>
      </c>
      <c r="C6079" s="87" t="s">
        <v>149</v>
      </c>
      <c r="D6079" s="84" t="s">
        <v>15852</v>
      </c>
      <c r="E6079" s="86">
        <v>7839</v>
      </c>
      <c r="F6079" s="85" t="s">
        <v>23636</v>
      </c>
    </row>
    <row r="6080" spans="1:6" ht="38.25" x14ac:dyDescent="0.2">
      <c r="A6080" s="86" t="s">
        <v>23639</v>
      </c>
      <c r="B6080" s="85" t="s">
        <v>23638</v>
      </c>
      <c r="C6080" s="87" t="s">
        <v>151</v>
      </c>
      <c r="D6080" s="84" t="s">
        <v>15852</v>
      </c>
      <c r="E6080" s="86">
        <v>2126</v>
      </c>
      <c r="F6080" s="85" t="s">
        <v>14567</v>
      </c>
    </row>
    <row r="6081" spans="1:6" ht="51" x14ac:dyDescent="0.2">
      <c r="A6081" s="86" t="s">
        <v>23641</v>
      </c>
      <c r="B6081" s="85" t="s">
        <v>23640</v>
      </c>
      <c r="C6081" s="87" t="s">
        <v>151</v>
      </c>
      <c r="D6081" s="84" t="s">
        <v>15852</v>
      </c>
      <c r="E6081" s="86">
        <v>354</v>
      </c>
      <c r="F6081" s="85" t="s">
        <v>15009</v>
      </c>
    </row>
    <row r="6082" spans="1:6" ht="38.25" x14ac:dyDescent="0.2">
      <c r="A6082" s="86" t="s">
        <v>23643</v>
      </c>
      <c r="B6082" s="85" t="s">
        <v>23642</v>
      </c>
      <c r="C6082" s="87" t="s">
        <v>151</v>
      </c>
      <c r="D6082" s="84" t="s">
        <v>15852</v>
      </c>
      <c r="E6082" s="86">
        <v>5612.64</v>
      </c>
      <c r="F6082" s="85" t="s">
        <v>14567</v>
      </c>
    </row>
    <row r="6083" spans="1:6" ht="38.25" x14ac:dyDescent="0.2">
      <c r="A6083" s="86" t="s">
        <v>23645</v>
      </c>
      <c r="B6083" s="85" t="s">
        <v>23644</v>
      </c>
      <c r="C6083" s="87" t="s">
        <v>151</v>
      </c>
      <c r="D6083" s="84" t="s">
        <v>15852</v>
      </c>
      <c r="E6083" s="86">
        <v>4219</v>
      </c>
      <c r="F6083" s="85" t="s">
        <v>14527</v>
      </c>
    </row>
    <row r="6084" spans="1:6" ht="38.25" x14ac:dyDescent="0.2">
      <c r="A6084" s="86" t="s">
        <v>23647</v>
      </c>
      <c r="B6084" s="85" t="s">
        <v>23646</v>
      </c>
      <c r="C6084" s="87" t="s">
        <v>151</v>
      </c>
      <c r="D6084" s="84" t="s">
        <v>15852</v>
      </c>
      <c r="E6084" s="86">
        <v>703</v>
      </c>
      <c r="F6084" s="85" t="s">
        <v>16619</v>
      </c>
    </row>
    <row r="6085" spans="1:6" ht="38.25" x14ac:dyDescent="0.2">
      <c r="A6085" s="86" t="s">
        <v>23649</v>
      </c>
      <c r="B6085" s="85" t="s">
        <v>23648</v>
      </c>
      <c r="C6085" s="87" t="s">
        <v>151</v>
      </c>
      <c r="D6085" s="84" t="s">
        <v>15852</v>
      </c>
      <c r="E6085" s="86">
        <v>11138.16</v>
      </c>
      <c r="F6085" s="85" t="s">
        <v>14527</v>
      </c>
    </row>
    <row r="6086" spans="1:6" ht="38.25" x14ac:dyDescent="0.2">
      <c r="A6086" s="86" t="s">
        <v>23652</v>
      </c>
      <c r="B6086" s="85" t="s">
        <v>23650</v>
      </c>
      <c r="C6086" s="87" t="s">
        <v>149</v>
      </c>
      <c r="D6086" s="84" t="s">
        <v>15852</v>
      </c>
      <c r="E6086" s="86">
        <v>13065</v>
      </c>
      <c r="F6086" s="85" t="s">
        <v>23651</v>
      </c>
    </row>
    <row r="6087" spans="1:6" ht="38.25" x14ac:dyDescent="0.2">
      <c r="A6087" s="86" t="s">
        <v>23654</v>
      </c>
      <c r="B6087" s="85" t="s">
        <v>23653</v>
      </c>
      <c r="C6087" s="87" t="s">
        <v>149</v>
      </c>
      <c r="D6087" s="84" t="s">
        <v>15852</v>
      </c>
      <c r="E6087" s="86">
        <v>12542.4</v>
      </c>
      <c r="F6087" s="85" t="s">
        <v>23651</v>
      </c>
    </row>
    <row r="6088" spans="1:6" ht="38.25" x14ac:dyDescent="0.2">
      <c r="A6088" s="86" t="s">
        <v>23656</v>
      </c>
      <c r="B6088" s="85" t="s">
        <v>23655</v>
      </c>
      <c r="C6088" s="87" t="s">
        <v>149</v>
      </c>
      <c r="D6088" s="84" t="s">
        <v>15852</v>
      </c>
      <c r="E6088" s="86">
        <v>12281.1</v>
      </c>
      <c r="F6088" s="85" t="s">
        <v>23651</v>
      </c>
    </row>
    <row r="6089" spans="1:6" ht="38.25" x14ac:dyDescent="0.2">
      <c r="A6089" s="86" t="s">
        <v>23658</v>
      </c>
      <c r="B6089" s="85" t="s">
        <v>23657</v>
      </c>
      <c r="C6089" s="87" t="s">
        <v>149</v>
      </c>
      <c r="D6089" s="84" t="s">
        <v>15852</v>
      </c>
      <c r="E6089" s="86">
        <v>11889.15</v>
      </c>
      <c r="F6089" s="85" t="s">
        <v>23651</v>
      </c>
    </row>
    <row r="6090" spans="1:6" ht="38.25" x14ac:dyDescent="0.2">
      <c r="A6090" s="86" t="s">
        <v>23660</v>
      </c>
      <c r="B6090" s="85" t="s">
        <v>23659</v>
      </c>
      <c r="C6090" s="87" t="s">
        <v>149</v>
      </c>
      <c r="D6090" s="84" t="s">
        <v>15852</v>
      </c>
      <c r="E6090" s="86">
        <v>11497.2</v>
      </c>
      <c r="F6090" s="85" t="s">
        <v>23651</v>
      </c>
    </row>
    <row r="6091" spans="1:6" ht="25.5" x14ac:dyDescent="0.2">
      <c r="A6091" s="86" t="s">
        <v>23662</v>
      </c>
      <c r="B6091" s="85" t="s">
        <v>23661</v>
      </c>
      <c r="C6091" s="87" t="s">
        <v>151</v>
      </c>
      <c r="D6091" s="84" t="s">
        <v>15852</v>
      </c>
      <c r="E6091" s="86">
        <v>3544</v>
      </c>
      <c r="F6091" s="85" t="s">
        <v>14567</v>
      </c>
    </row>
    <row r="6092" spans="1:6" ht="51" x14ac:dyDescent="0.2">
      <c r="A6092" s="86" t="s">
        <v>23664</v>
      </c>
      <c r="B6092" s="85" t="s">
        <v>23663</v>
      </c>
      <c r="C6092" s="87" t="s">
        <v>151</v>
      </c>
      <c r="D6092" s="84" t="s">
        <v>15852</v>
      </c>
      <c r="E6092" s="86">
        <v>590</v>
      </c>
      <c r="F6092" s="85" t="s">
        <v>15009</v>
      </c>
    </row>
    <row r="6093" spans="1:6" ht="25.5" x14ac:dyDescent="0.2">
      <c r="A6093" s="86" t="s">
        <v>23666</v>
      </c>
      <c r="B6093" s="85" t="s">
        <v>23665</v>
      </c>
      <c r="C6093" s="87" t="s">
        <v>151</v>
      </c>
      <c r="D6093" s="84" t="s">
        <v>15852</v>
      </c>
      <c r="E6093" s="86">
        <v>9356.16</v>
      </c>
      <c r="F6093" s="85" t="s">
        <v>14567</v>
      </c>
    </row>
    <row r="6094" spans="1:6" ht="38.25" x14ac:dyDescent="0.2">
      <c r="A6094" s="86" t="s">
        <v>23668</v>
      </c>
      <c r="B6094" s="85" t="s">
        <v>23667</v>
      </c>
      <c r="C6094" s="87" t="s">
        <v>151</v>
      </c>
      <c r="D6094" s="84" t="s">
        <v>15852</v>
      </c>
      <c r="E6094" s="86">
        <v>4219</v>
      </c>
      <c r="F6094" s="85" t="s">
        <v>14527</v>
      </c>
    </row>
    <row r="6095" spans="1:6" ht="38.25" x14ac:dyDescent="0.2">
      <c r="A6095" s="86" t="s">
        <v>23670</v>
      </c>
      <c r="B6095" s="85" t="s">
        <v>23669</v>
      </c>
      <c r="C6095" s="87" t="s">
        <v>151</v>
      </c>
      <c r="D6095" s="84" t="s">
        <v>15852</v>
      </c>
      <c r="E6095" s="86">
        <v>703</v>
      </c>
      <c r="F6095" s="85" t="s">
        <v>16619</v>
      </c>
    </row>
    <row r="6096" spans="1:6" ht="38.25" x14ac:dyDescent="0.2">
      <c r="A6096" s="86" t="s">
        <v>23672</v>
      </c>
      <c r="B6096" s="85" t="s">
        <v>23671</v>
      </c>
      <c r="C6096" s="87" t="s">
        <v>151</v>
      </c>
      <c r="D6096" s="84" t="s">
        <v>15852</v>
      </c>
      <c r="E6096" s="86">
        <v>11138.16</v>
      </c>
      <c r="F6096" s="85" t="s">
        <v>14527</v>
      </c>
    </row>
    <row r="6097" spans="1:6" ht="38.25" x14ac:dyDescent="0.2">
      <c r="A6097" s="86" t="s">
        <v>23673</v>
      </c>
      <c r="B6097" s="85" t="s">
        <v>23638</v>
      </c>
      <c r="C6097" s="87" t="s">
        <v>151</v>
      </c>
      <c r="D6097" s="84" t="s">
        <v>15852</v>
      </c>
      <c r="E6097" s="86">
        <v>1811</v>
      </c>
      <c r="F6097" s="85" t="s">
        <v>14567</v>
      </c>
    </row>
    <row r="6098" spans="1:6" ht="38.25" x14ac:dyDescent="0.2">
      <c r="A6098" s="86" t="s">
        <v>23674</v>
      </c>
      <c r="B6098" s="85" t="s">
        <v>23644</v>
      </c>
      <c r="C6098" s="87" t="s">
        <v>151</v>
      </c>
      <c r="D6098" s="84" t="s">
        <v>15852</v>
      </c>
      <c r="E6098" s="86">
        <v>3594</v>
      </c>
      <c r="F6098" s="85" t="s">
        <v>14527</v>
      </c>
    </row>
    <row r="6099" spans="1:6" ht="25.5" x14ac:dyDescent="0.2">
      <c r="A6099" s="86" t="s">
        <v>23675</v>
      </c>
      <c r="B6099" s="85" t="s">
        <v>23661</v>
      </c>
      <c r="C6099" s="87" t="s">
        <v>151</v>
      </c>
      <c r="D6099" s="84" t="s">
        <v>15852</v>
      </c>
      <c r="E6099" s="86">
        <v>3019</v>
      </c>
      <c r="F6099" s="85" t="s">
        <v>14567</v>
      </c>
    </row>
    <row r="6100" spans="1:6" ht="38.25" x14ac:dyDescent="0.2">
      <c r="A6100" s="86" t="s">
        <v>23676</v>
      </c>
      <c r="B6100" s="85" t="s">
        <v>23667</v>
      </c>
      <c r="C6100" s="87" t="s">
        <v>151</v>
      </c>
      <c r="D6100" s="84" t="s">
        <v>15852</v>
      </c>
      <c r="E6100" s="86">
        <v>3594</v>
      </c>
      <c r="F6100" s="85" t="s">
        <v>14527</v>
      </c>
    </row>
    <row r="6101" spans="1:6" ht="63.75" x14ac:dyDescent="0.2">
      <c r="A6101" s="86" t="s">
        <v>23678</v>
      </c>
      <c r="B6101" s="85" t="s">
        <v>23677</v>
      </c>
      <c r="C6101" s="87" t="s">
        <v>149</v>
      </c>
      <c r="D6101" s="84" t="s">
        <v>15852</v>
      </c>
      <c r="E6101" s="86">
        <v>9819</v>
      </c>
      <c r="F6101" s="85" t="s">
        <v>23636</v>
      </c>
    </row>
    <row r="6102" spans="1:6" ht="38.25" x14ac:dyDescent="0.2">
      <c r="A6102" s="86" t="s">
        <v>23680</v>
      </c>
      <c r="B6102" s="85" t="s">
        <v>23679</v>
      </c>
      <c r="C6102" s="87" t="s">
        <v>151</v>
      </c>
      <c r="D6102" s="84" t="s">
        <v>15852</v>
      </c>
      <c r="E6102" s="86">
        <v>3134</v>
      </c>
      <c r="F6102" s="85" t="s">
        <v>14567</v>
      </c>
    </row>
    <row r="6103" spans="1:6" ht="51" x14ac:dyDescent="0.2">
      <c r="A6103" s="86" t="s">
        <v>23682</v>
      </c>
      <c r="B6103" s="85" t="s">
        <v>23681</v>
      </c>
      <c r="C6103" s="87" t="s">
        <v>151</v>
      </c>
      <c r="D6103" s="84" t="s">
        <v>15852</v>
      </c>
      <c r="E6103" s="86">
        <v>523</v>
      </c>
      <c r="F6103" s="85" t="s">
        <v>15009</v>
      </c>
    </row>
    <row r="6104" spans="1:6" ht="38.25" x14ac:dyDescent="0.2">
      <c r="A6104" s="86" t="s">
        <v>23684</v>
      </c>
      <c r="B6104" s="85" t="s">
        <v>23683</v>
      </c>
      <c r="C6104" s="87" t="s">
        <v>151</v>
      </c>
      <c r="D6104" s="84" t="s">
        <v>15852</v>
      </c>
      <c r="E6104" s="86">
        <v>8273.76</v>
      </c>
      <c r="F6104" s="85" t="s">
        <v>14567</v>
      </c>
    </row>
    <row r="6105" spans="1:6" ht="38.25" x14ac:dyDescent="0.2">
      <c r="A6105" s="86" t="s">
        <v>23686</v>
      </c>
      <c r="B6105" s="85" t="s">
        <v>23685</v>
      </c>
      <c r="C6105" s="87" t="s">
        <v>151</v>
      </c>
      <c r="D6105" s="84" t="s">
        <v>15852</v>
      </c>
      <c r="E6105" s="86">
        <v>6219</v>
      </c>
      <c r="F6105" s="85" t="s">
        <v>14527</v>
      </c>
    </row>
    <row r="6106" spans="1:6" ht="38.25" x14ac:dyDescent="0.2">
      <c r="A6106" s="86" t="s">
        <v>23688</v>
      </c>
      <c r="B6106" s="85" t="s">
        <v>23687</v>
      </c>
      <c r="C6106" s="87" t="s">
        <v>151</v>
      </c>
      <c r="D6106" s="84" t="s">
        <v>15852</v>
      </c>
      <c r="E6106" s="86">
        <v>1037</v>
      </c>
      <c r="F6106" s="85" t="s">
        <v>16619</v>
      </c>
    </row>
    <row r="6107" spans="1:6" ht="38.25" x14ac:dyDescent="0.2">
      <c r="A6107" s="86" t="s">
        <v>23690</v>
      </c>
      <c r="B6107" s="85" t="s">
        <v>23689</v>
      </c>
      <c r="C6107" s="87" t="s">
        <v>151</v>
      </c>
      <c r="D6107" s="84" t="s">
        <v>15852</v>
      </c>
      <c r="E6107" s="86">
        <v>16418.16</v>
      </c>
      <c r="F6107" s="85" t="s">
        <v>14527</v>
      </c>
    </row>
    <row r="6108" spans="1:6" ht="38.25" x14ac:dyDescent="0.2">
      <c r="A6108" s="86" t="s">
        <v>23693</v>
      </c>
      <c r="B6108" s="85" t="s">
        <v>23691</v>
      </c>
      <c r="C6108" s="87" t="s">
        <v>149</v>
      </c>
      <c r="D6108" s="84" t="s">
        <v>15852</v>
      </c>
      <c r="E6108" s="86">
        <v>16365</v>
      </c>
      <c r="F6108" s="85" t="s">
        <v>23692</v>
      </c>
    </row>
    <row r="6109" spans="1:6" ht="38.25" x14ac:dyDescent="0.2">
      <c r="A6109" s="86" t="s">
        <v>23695</v>
      </c>
      <c r="B6109" s="85" t="s">
        <v>23694</v>
      </c>
      <c r="C6109" s="87" t="s">
        <v>149</v>
      </c>
      <c r="D6109" s="84" t="s">
        <v>15852</v>
      </c>
      <c r="E6109" s="86">
        <v>15710.4</v>
      </c>
      <c r="F6109" s="85" t="s">
        <v>23692</v>
      </c>
    </row>
    <row r="6110" spans="1:6" ht="38.25" x14ac:dyDescent="0.2">
      <c r="A6110" s="86" t="s">
        <v>23697</v>
      </c>
      <c r="B6110" s="85" t="s">
        <v>23696</v>
      </c>
      <c r="C6110" s="87" t="s">
        <v>149</v>
      </c>
      <c r="D6110" s="84" t="s">
        <v>15852</v>
      </c>
      <c r="E6110" s="86">
        <v>15383.1</v>
      </c>
      <c r="F6110" s="85" t="s">
        <v>23692</v>
      </c>
    </row>
    <row r="6111" spans="1:6" ht="38.25" x14ac:dyDescent="0.2">
      <c r="A6111" s="86" t="s">
        <v>23699</v>
      </c>
      <c r="B6111" s="85" t="s">
        <v>23698</v>
      </c>
      <c r="C6111" s="87" t="s">
        <v>149</v>
      </c>
      <c r="D6111" s="84" t="s">
        <v>15852</v>
      </c>
      <c r="E6111" s="86">
        <v>14892.15</v>
      </c>
      <c r="F6111" s="85" t="s">
        <v>23692</v>
      </c>
    </row>
    <row r="6112" spans="1:6" ht="38.25" x14ac:dyDescent="0.2">
      <c r="A6112" s="86" t="s">
        <v>23701</v>
      </c>
      <c r="B6112" s="85" t="s">
        <v>23700</v>
      </c>
      <c r="C6112" s="87" t="s">
        <v>149</v>
      </c>
      <c r="D6112" s="84" t="s">
        <v>15852</v>
      </c>
      <c r="E6112" s="86">
        <v>14401.2</v>
      </c>
      <c r="F6112" s="85" t="s">
        <v>23692</v>
      </c>
    </row>
    <row r="6113" spans="1:6" ht="25.5" x14ac:dyDescent="0.2">
      <c r="A6113" s="86" t="s">
        <v>23703</v>
      </c>
      <c r="B6113" s="85" t="s">
        <v>23702</v>
      </c>
      <c r="C6113" s="87" t="s">
        <v>151</v>
      </c>
      <c r="D6113" s="84" t="s">
        <v>15852</v>
      </c>
      <c r="E6113" s="86">
        <v>5224</v>
      </c>
      <c r="F6113" s="85" t="s">
        <v>14567</v>
      </c>
    </row>
    <row r="6114" spans="1:6" ht="51" x14ac:dyDescent="0.2">
      <c r="A6114" s="86" t="s">
        <v>23705</v>
      </c>
      <c r="B6114" s="85" t="s">
        <v>23704</v>
      </c>
      <c r="C6114" s="87" t="s">
        <v>151</v>
      </c>
      <c r="D6114" s="84" t="s">
        <v>15852</v>
      </c>
      <c r="E6114" s="86">
        <v>871</v>
      </c>
      <c r="F6114" s="85" t="s">
        <v>15009</v>
      </c>
    </row>
    <row r="6115" spans="1:6" ht="25.5" x14ac:dyDescent="0.2">
      <c r="A6115" s="86" t="s">
        <v>23707</v>
      </c>
      <c r="B6115" s="85" t="s">
        <v>23706</v>
      </c>
      <c r="C6115" s="87" t="s">
        <v>151</v>
      </c>
      <c r="D6115" s="84" t="s">
        <v>15852</v>
      </c>
      <c r="E6115" s="86">
        <v>13791.36</v>
      </c>
      <c r="F6115" s="85" t="s">
        <v>14567</v>
      </c>
    </row>
    <row r="6116" spans="1:6" ht="38.25" x14ac:dyDescent="0.2">
      <c r="A6116" s="86" t="s">
        <v>23709</v>
      </c>
      <c r="B6116" s="85" t="s">
        <v>23708</v>
      </c>
      <c r="C6116" s="87" t="s">
        <v>151</v>
      </c>
      <c r="D6116" s="84" t="s">
        <v>15852</v>
      </c>
      <c r="E6116" s="86">
        <v>6219</v>
      </c>
      <c r="F6116" s="85" t="s">
        <v>14527</v>
      </c>
    </row>
    <row r="6117" spans="1:6" ht="38.25" x14ac:dyDescent="0.2">
      <c r="A6117" s="86" t="s">
        <v>23711</v>
      </c>
      <c r="B6117" s="85" t="s">
        <v>23710</v>
      </c>
      <c r="C6117" s="87" t="s">
        <v>151</v>
      </c>
      <c r="D6117" s="84" t="s">
        <v>15852</v>
      </c>
      <c r="E6117" s="86">
        <v>1037</v>
      </c>
      <c r="F6117" s="85" t="s">
        <v>16619</v>
      </c>
    </row>
    <row r="6118" spans="1:6" ht="38.25" x14ac:dyDescent="0.2">
      <c r="A6118" s="86" t="s">
        <v>23713</v>
      </c>
      <c r="B6118" s="85" t="s">
        <v>23712</v>
      </c>
      <c r="C6118" s="87" t="s">
        <v>151</v>
      </c>
      <c r="D6118" s="84" t="s">
        <v>15852</v>
      </c>
      <c r="E6118" s="86">
        <v>16418.16</v>
      </c>
      <c r="F6118" s="85" t="s">
        <v>14527</v>
      </c>
    </row>
    <row r="6119" spans="1:6" ht="63.75" x14ac:dyDescent="0.2">
      <c r="A6119" s="86" t="s">
        <v>23715</v>
      </c>
      <c r="B6119" s="85" t="s">
        <v>23714</v>
      </c>
      <c r="C6119" s="87" t="s">
        <v>149</v>
      </c>
      <c r="D6119" s="84" t="s">
        <v>15852</v>
      </c>
      <c r="E6119" s="86">
        <v>4539</v>
      </c>
      <c r="F6119" s="85" t="s">
        <v>23636</v>
      </c>
    </row>
    <row r="6120" spans="1:6" ht="38.25" x14ac:dyDescent="0.2">
      <c r="A6120" s="86" t="s">
        <v>23639</v>
      </c>
      <c r="B6120" s="85" t="s">
        <v>23638</v>
      </c>
      <c r="C6120" s="87" t="s">
        <v>151</v>
      </c>
      <c r="D6120" s="84" t="s">
        <v>15852</v>
      </c>
      <c r="E6120" s="86">
        <v>2126</v>
      </c>
      <c r="F6120" s="85" t="s">
        <v>14567</v>
      </c>
    </row>
    <row r="6121" spans="1:6" ht="51" x14ac:dyDescent="0.2">
      <c r="A6121" s="86" t="s">
        <v>23641</v>
      </c>
      <c r="B6121" s="85" t="s">
        <v>23640</v>
      </c>
      <c r="C6121" s="87" t="s">
        <v>151</v>
      </c>
      <c r="D6121" s="84" t="s">
        <v>15852</v>
      </c>
      <c r="E6121" s="86">
        <v>354</v>
      </c>
      <c r="F6121" s="85" t="s">
        <v>15009</v>
      </c>
    </row>
    <row r="6122" spans="1:6" ht="38.25" x14ac:dyDescent="0.2">
      <c r="A6122" s="86" t="s">
        <v>23643</v>
      </c>
      <c r="B6122" s="85" t="s">
        <v>23642</v>
      </c>
      <c r="C6122" s="87" t="s">
        <v>151</v>
      </c>
      <c r="D6122" s="84" t="s">
        <v>15852</v>
      </c>
      <c r="E6122" s="86">
        <v>5612.64</v>
      </c>
      <c r="F6122" s="85" t="s">
        <v>14567</v>
      </c>
    </row>
    <row r="6123" spans="1:6" ht="38.25" x14ac:dyDescent="0.2">
      <c r="A6123" s="86" t="s">
        <v>23645</v>
      </c>
      <c r="B6123" s="85" t="s">
        <v>23644</v>
      </c>
      <c r="C6123" s="87" t="s">
        <v>151</v>
      </c>
      <c r="D6123" s="84" t="s">
        <v>15852</v>
      </c>
      <c r="E6123" s="86">
        <v>4219</v>
      </c>
      <c r="F6123" s="85" t="s">
        <v>14527</v>
      </c>
    </row>
    <row r="6124" spans="1:6" ht="38.25" x14ac:dyDescent="0.2">
      <c r="A6124" s="86" t="s">
        <v>23647</v>
      </c>
      <c r="B6124" s="85" t="s">
        <v>23646</v>
      </c>
      <c r="C6124" s="87" t="s">
        <v>151</v>
      </c>
      <c r="D6124" s="84" t="s">
        <v>15852</v>
      </c>
      <c r="E6124" s="86">
        <v>703</v>
      </c>
      <c r="F6124" s="85" t="s">
        <v>16619</v>
      </c>
    </row>
    <row r="6125" spans="1:6" ht="38.25" x14ac:dyDescent="0.2">
      <c r="A6125" s="86" t="s">
        <v>23649</v>
      </c>
      <c r="B6125" s="85" t="s">
        <v>23648</v>
      </c>
      <c r="C6125" s="87" t="s">
        <v>151</v>
      </c>
      <c r="D6125" s="84" t="s">
        <v>15852</v>
      </c>
      <c r="E6125" s="86">
        <v>11138.16</v>
      </c>
      <c r="F6125" s="85" t="s">
        <v>14527</v>
      </c>
    </row>
    <row r="6126" spans="1:6" ht="38.25" x14ac:dyDescent="0.2">
      <c r="A6126" s="86" t="s">
        <v>23717</v>
      </c>
      <c r="B6126" s="85" t="s">
        <v>23716</v>
      </c>
      <c r="C6126" s="87" t="s">
        <v>149</v>
      </c>
      <c r="D6126" s="84" t="s">
        <v>15852</v>
      </c>
      <c r="E6126" s="86">
        <v>7565</v>
      </c>
      <c r="F6126" s="85" t="s">
        <v>23651</v>
      </c>
    </row>
    <row r="6127" spans="1:6" ht="38.25" x14ac:dyDescent="0.2">
      <c r="A6127" s="86" t="s">
        <v>23719</v>
      </c>
      <c r="B6127" s="85" t="s">
        <v>23718</v>
      </c>
      <c r="C6127" s="87" t="s">
        <v>149</v>
      </c>
      <c r="D6127" s="84" t="s">
        <v>15852</v>
      </c>
      <c r="E6127" s="86">
        <v>7262.4</v>
      </c>
      <c r="F6127" s="85" t="s">
        <v>23651</v>
      </c>
    </row>
    <row r="6128" spans="1:6" ht="38.25" x14ac:dyDescent="0.2">
      <c r="A6128" s="86" t="s">
        <v>23721</v>
      </c>
      <c r="B6128" s="85" t="s">
        <v>23720</v>
      </c>
      <c r="C6128" s="87" t="s">
        <v>149</v>
      </c>
      <c r="D6128" s="84" t="s">
        <v>15852</v>
      </c>
      <c r="E6128" s="86">
        <v>7111.1</v>
      </c>
      <c r="F6128" s="85" t="s">
        <v>23651</v>
      </c>
    </row>
    <row r="6129" spans="1:6" ht="38.25" x14ac:dyDescent="0.2">
      <c r="A6129" s="86" t="s">
        <v>23723</v>
      </c>
      <c r="B6129" s="85" t="s">
        <v>23722</v>
      </c>
      <c r="C6129" s="87" t="s">
        <v>149</v>
      </c>
      <c r="D6129" s="84" t="s">
        <v>15852</v>
      </c>
      <c r="E6129" s="86">
        <v>6884.15</v>
      </c>
      <c r="F6129" s="85" t="s">
        <v>23651</v>
      </c>
    </row>
    <row r="6130" spans="1:6" ht="38.25" x14ac:dyDescent="0.2">
      <c r="A6130" s="86" t="s">
        <v>23725</v>
      </c>
      <c r="B6130" s="85" t="s">
        <v>23724</v>
      </c>
      <c r="C6130" s="87" t="s">
        <v>149</v>
      </c>
      <c r="D6130" s="84" t="s">
        <v>15852</v>
      </c>
      <c r="E6130" s="86">
        <v>6657.2</v>
      </c>
      <c r="F6130" s="85" t="s">
        <v>23651</v>
      </c>
    </row>
    <row r="6131" spans="1:6" ht="25.5" x14ac:dyDescent="0.2">
      <c r="A6131" s="86" t="s">
        <v>23662</v>
      </c>
      <c r="B6131" s="85" t="s">
        <v>23661</v>
      </c>
      <c r="C6131" s="87" t="s">
        <v>151</v>
      </c>
      <c r="D6131" s="84" t="s">
        <v>15852</v>
      </c>
      <c r="E6131" s="86">
        <v>3544</v>
      </c>
      <c r="F6131" s="85" t="s">
        <v>14567</v>
      </c>
    </row>
    <row r="6132" spans="1:6" ht="51" x14ac:dyDescent="0.2">
      <c r="A6132" s="86" t="s">
        <v>23664</v>
      </c>
      <c r="B6132" s="85" t="s">
        <v>23663</v>
      </c>
      <c r="C6132" s="87" t="s">
        <v>151</v>
      </c>
      <c r="D6132" s="84" t="s">
        <v>15852</v>
      </c>
      <c r="E6132" s="86">
        <v>590</v>
      </c>
      <c r="F6132" s="85" t="s">
        <v>15009</v>
      </c>
    </row>
    <row r="6133" spans="1:6" ht="25.5" x14ac:dyDescent="0.2">
      <c r="A6133" s="86" t="s">
        <v>23666</v>
      </c>
      <c r="B6133" s="85" t="s">
        <v>23665</v>
      </c>
      <c r="C6133" s="87" t="s">
        <v>151</v>
      </c>
      <c r="D6133" s="84" t="s">
        <v>15852</v>
      </c>
      <c r="E6133" s="86">
        <v>9356.16</v>
      </c>
      <c r="F6133" s="85" t="s">
        <v>14567</v>
      </c>
    </row>
    <row r="6134" spans="1:6" ht="38.25" x14ac:dyDescent="0.2">
      <c r="A6134" s="86" t="s">
        <v>23668</v>
      </c>
      <c r="B6134" s="85" t="s">
        <v>23667</v>
      </c>
      <c r="C6134" s="87" t="s">
        <v>151</v>
      </c>
      <c r="D6134" s="84" t="s">
        <v>15852</v>
      </c>
      <c r="E6134" s="86">
        <v>4219</v>
      </c>
      <c r="F6134" s="85" t="s">
        <v>14527</v>
      </c>
    </row>
    <row r="6135" spans="1:6" ht="38.25" x14ac:dyDescent="0.2">
      <c r="A6135" s="86" t="s">
        <v>23670</v>
      </c>
      <c r="B6135" s="85" t="s">
        <v>23669</v>
      </c>
      <c r="C6135" s="87" t="s">
        <v>151</v>
      </c>
      <c r="D6135" s="84" t="s">
        <v>15852</v>
      </c>
      <c r="E6135" s="86">
        <v>703</v>
      </c>
      <c r="F6135" s="85" t="s">
        <v>16619</v>
      </c>
    </row>
    <row r="6136" spans="1:6" ht="38.25" x14ac:dyDescent="0.2">
      <c r="A6136" s="86" t="s">
        <v>23672</v>
      </c>
      <c r="B6136" s="85" t="s">
        <v>23671</v>
      </c>
      <c r="C6136" s="87" t="s">
        <v>151</v>
      </c>
      <c r="D6136" s="84" t="s">
        <v>15852</v>
      </c>
      <c r="E6136" s="86">
        <v>11138.16</v>
      </c>
      <c r="F6136" s="85" t="s">
        <v>14527</v>
      </c>
    </row>
    <row r="6137" spans="1:6" ht="63.75" x14ac:dyDescent="0.2">
      <c r="A6137" s="86" t="s">
        <v>23727</v>
      </c>
      <c r="B6137" s="85" t="s">
        <v>23726</v>
      </c>
      <c r="C6137" s="87" t="s">
        <v>149</v>
      </c>
      <c r="D6137" s="84" t="s">
        <v>15852</v>
      </c>
      <c r="E6137" s="86">
        <v>3630</v>
      </c>
      <c r="F6137" s="85" t="s">
        <v>23636</v>
      </c>
    </row>
    <row r="6138" spans="1:6" ht="38.25" x14ac:dyDescent="0.2">
      <c r="A6138" s="86" t="s">
        <v>23680</v>
      </c>
      <c r="B6138" s="85" t="s">
        <v>23679</v>
      </c>
      <c r="C6138" s="87" t="s">
        <v>151</v>
      </c>
      <c r="D6138" s="84" t="s">
        <v>15852</v>
      </c>
      <c r="E6138" s="86">
        <v>3134</v>
      </c>
      <c r="F6138" s="85" t="s">
        <v>14567</v>
      </c>
    </row>
    <row r="6139" spans="1:6" ht="51" x14ac:dyDescent="0.2">
      <c r="A6139" s="86" t="s">
        <v>23682</v>
      </c>
      <c r="B6139" s="85" t="s">
        <v>23681</v>
      </c>
      <c r="C6139" s="87" t="s">
        <v>151</v>
      </c>
      <c r="D6139" s="84" t="s">
        <v>15852</v>
      </c>
      <c r="E6139" s="86">
        <v>523</v>
      </c>
      <c r="F6139" s="85" t="s">
        <v>15009</v>
      </c>
    </row>
    <row r="6140" spans="1:6" ht="38.25" x14ac:dyDescent="0.2">
      <c r="A6140" s="86" t="s">
        <v>23684</v>
      </c>
      <c r="B6140" s="85" t="s">
        <v>23683</v>
      </c>
      <c r="C6140" s="87" t="s">
        <v>151</v>
      </c>
      <c r="D6140" s="84" t="s">
        <v>15852</v>
      </c>
      <c r="E6140" s="86">
        <v>8273.76</v>
      </c>
      <c r="F6140" s="85" t="s">
        <v>14567</v>
      </c>
    </row>
    <row r="6141" spans="1:6" ht="38.25" x14ac:dyDescent="0.2">
      <c r="A6141" s="86" t="s">
        <v>23686</v>
      </c>
      <c r="B6141" s="85" t="s">
        <v>23685</v>
      </c>
      <c r="C6141" s="87" t="s">
        <v>151</v>
      </c>
      <c r="D6141" s="84" t="s">
        <v>15852</v>
      </c>
      <c r="E6141" s="86">
        <v>6219</v>
      </c>
      <c r="F6141" s="85" t="s">
        <v>14527</v>
      </c>
    </row>
    <row r="6142" spans="1:6" ht="38.25" x14ac:dyDescent="0.2">
      <c r="A6142" s="86" t="s">
        <v>23688</v>
      </c>
      <c r="B6142" s="85" t="s">
        <v>23687</v>
      </c>
      <c r="C6142" s="87" t="s">
        <v>151</v>
      </c>
      <c r="D6142" s="84" t="s">
        <v>15852</v>
      </c>
      <c r="E6142" s="86">
        <v>1037</v>
      </c>
      <c r="F6142" s="85" t="s">
        <v>16619</v>
      </c>
    </row>
    <row r="6143" spans="1:6" ht="38.25" x14ac:dyDescent="0.2">
      <c r="A6143" s="86" t="s">
        <v>23690</v>
      </c>
      <c r="B6143" s="85" t="s">
        <v>23689</v>
      </c>
      <c r="C6143" s="87" t="s">
        <v>151</v>
      </c>
      <c r="D6143" s="84" t="s">
        <v>15852</v>
      </c>
      <c r="E6143" s="86">
        <v>16418.16</v>
      </c>
      <c r="F6143" s="85" t="s">
        <v>14527</v>
      </c>
    </row>
    <row r="6144" spans="1:6" ht="38.25" x14ac:dyDescent="0.2">
      <c r="A6144" s="86" t="s">
        <v>23729</v>
      </c>
      <c r="B6144" s="85" t="s">
        <v>23728</v>
      </c>
      <c r="C6144" s="87" t="s">
        <v>149</v>
      </c>
      <c r="D6144" s="84" t="s">
        <v>15852</v>
      </c>
      <c r="E6144" s="86">
        <v>6050</v>
      </c>
      <c r="F6144" s="85" t="s">
        <v>23692</v>
      </c>
    </row>
    <row r="6145" spans="1:6" ht="38.25" x14ac:dyDescent="0.2">
      <c r="A6145" s="86" t="s">
        <v>23731</v>
      </c>
      <c r="B6145" s="85" t="s">
        <v>23730</v>
      </c>
      <c r="C6145" s="87" t="s">
        <v>149</v>
      </c>
      <c r="D6145" s="84" t="s">
        <v>15852</v>
      </c>
      <c r="E6145" s="86">
        <v>5808</v>
      </c>
      <c r="F6145" s="85" t="s">
        <v>23692</v>
      </c>
    </row>
    <row r="6146" spans="1:6" ht="38.25" x14ac:dyDescent="0.2">
      <c r="A6146" s="86" t="s">
        <v>23733</v>
      </c>
      <c r="B6146" s="85" t="s">
        <v>23732</v>
      </c>
      <c r="C6146" s="87" t="s">
        <v>149</v>
      </c>
      <c r="D6146" s="84" t="s">
        <v>15852</v>
      </c>
      <c r="E6146" s="86">
        <v>5687</v>
      </c>
      <c r="F6146" s="85" t="s">
        <v>23692</v>
      </c>
    </row>
    <row r="6147" spans="1:6" ht="38.25" x14ac:dyDescent="0.2">
      <c r="A6147" s="86" t="s">
        <v>23735</v>
      </c>
      <c r="B6147" s="85" t="s">
        <v>23734</v>
      </c>
      <c r="C6147" s="87" t="s">
        <v>149</v>
      </c>
      <c r="D6147" s="84" t="s">
        <v>15852</v>
      </c>
      <c r="E6147" s="86">
        <v>5505.5</v>
      </c>
      <c r="F6147" s="85" t="s">
        <v>23692</v>
      </c>
    </row>
    <row r="6148" spans="1:6" ht="38.25" x14ac:dyDescent="0.2">
      <c r="A6148" s="86" t="s">
        <v>23737</v>
      </c>
      <c r="B6148" s="85" t="s">
        <v>23736</v>
      </c>
      <c r="C6148" s="87" t="s">
        <v>149</v>
      </c>
      <c r="D6148" s="84" t="s">
        <v>15852</v>
      </c>
      <c r="E6148" s="86">
        <v>5324</v>
      </c>
      <c r="F6148" s="85" t="s">
        <v>23692</v>
      </c>
    </row>
    <row r="6149" spans="1:6" ht="25.5" x14ac:dyDescent="0.2">
      <c r="A6149" s="86" t="s">
        <v>23703</v>
      </c>
      <c r="B6149" s="85" t="s">
        <v>23702</v>
      </c>
      <c r="C6149" s="87" t="s">
        <v>151</v>
      </c>
      <c r="D6149" s="84" t="s">
        <v>15852</v>
      </c>
      <c r="E6149" s="86">
        <v>5224</v>
      </c>
      <c r="F6149" s="85" t="s">
        <v>14567</v>
      </c>
    </row>
    <row r="6150" spans="1:6" ht="51" x14ac:dyDescent="0.2">
      <c r="A6150" s="86" t="s">
        <v>23705</v>
      </c>
      <c r="B6150" s="85" t="s">
        <v>23704</v>
      </c>
      <c r="C6150" s="87" t="s">
        <v>151</v>
      </c>
      <c r="D6150" s="84" t="s">
        <v>15852</v>
      </c>
      <c r="E6150" s="86">
        <v>871</v>
      </c>
      <c r="F6150" s="85" t="s">
        <v>15009</v>
      </c>
    </row>
    <row r="6151" spans="1:6" ht="25.5" x14ac:dyDescent="0.2">
      <c r="A6151" s="86" t="s">
        <v>23707</v>
      </c>
      <c r="B6151" s="85" t="s">
        <v>23706</v>
      </c>
      <c r="C6151" s="87" t="s">
        <v>151</v>
      </c>
      <c r="D6151" s="84" t="s">
        <v>15852</v>
      </c>
      <c r="E6151" s="86">
        <v>13791.36</v>
      </c>
      <c r="F6151" s="85" t="s">
        <v>14567</v>
      </c>
    </row>
    <row r="6152" spans="1:6" ht="38.25" x14ac:dyDescent="0.2">
      <c r="A6152" s="86" t="s">
        <v>23709</v>
      </c>
      <c r="B6152" s="85" t="s">
        <v>23708</v>
      </c>
      <c r="C6152" s="87" t="s">
        <v>151</v>
      </c>
      <c r="D6152" s="84" t="s">
        <v>15852</v>
      </c>
      <c r="E6152" s="86">
        <v>6219</v>
      </c>
      <c r="F6152" s="85" t="s">
        <v>14527</v>
      </c>
    </row>
    <row r="6153" spans="1:6" ht="38.25" x14ac:dyDescent="0.2">
      <c r="A6153" s="86" t="s">
        <v>23711</v>
      </c>
      <c r="B6153" s="85" t="s">
        <v>23710</v>
      </c>
      <c r="C6153" s="87" t="s">
        <v>151</v>
      </c>
      <c r="D6153" s="84" t="s">
        <v>15852</v>
      </c>
      <c r="E6153" s="86">
        <v>1037</v>
      </c>
      <c r="F6153" s="85" t="s">
        <v>16619</v>
      </c>
    </row>
    <row r="6154" spans="1:6" ht="38.25" x14ac:dyDescent="0.2">
      <c r="A6154" s="86" t="s">
        <v>23713</v>
      </c>
      <c r="B6154" s="85" t="s">
        <v>23712</v>
      </c>
      <c r="C6154" s="87" t="s">
        <v>151</v>
      </c>
      <c r="D6154" s="84" t="s">
        <v>15852</v>
      </c>
      <c r="E6154" s="86">
        <v>16418.16</v>
      </c>
      <c r="F6154" s="85" t="s">
        <v>14527</v>
      </c>
    </row>
    <row r="6155" spans="1:6" ht="38.25" x14ac:dyDescent="0.2">
      <c r="A6155" s="86" t="s">
        <v>23673</v>
      </c>
      <c r="B6155" s="85" t="s">
        <v>23638</v>
      </c>
      <c r="C6155" s="87" t="s">
        <v>151</v>
      </c>
      <c r="D6155" s="84" t="s">
        <v>15852</v>
      </c>
      <c r="E6155" s="86">
        <v>1811</v>
      </c>
      <c r="F6155" s="85" t="s">
        <v>14567</v>
      </c>
    </row>
    <row r="6156" spans="1:6" ht="38.25" x14ac:dyDescent="0.2">
      <c r="A6156" s="86" t="s">
        <v>23674</v>
      </c>
      <c r="B6156" s="85" t="s">
        <v>23644</v>
      </c>
      <c r="C6156" s="87" t="s">
        <v>151</v>
      </c>
      <c r="D6156" s="84" t="s">
        <v>15852</v>
      </c>
      <c r="E6156" s="86">
        <v>3594</v>
      </c>
      <c r="F6156" s="85" t="s">
        <v>14527</v>
      </c>
    </row>
    <row r="6157" spans="1:6" ht="25.5" x14ac:dyDescent="0.2">
      <c r="A6157" s="86" t="s">
        <v>23675</v>
      </c>
      <c r="B6157" s="85" t="s">
        <v>23661</v>
      </c>
      <c r="C6157" s="87" t="s">
        <v>151</v>
      </c>
      <c r="D6157" s="84" t="s">
        <v>15852</v>
      </c>
      <c r="E6157" s="86">
        <v>3019</v>
      </c>
      <c r="F6157" s="85" t="s">
        <v>14567</v>
      </c>
    </row>
    <row r="6158" spans="1:6" ht="38.25" x14ac:dyDescent="0.2">
      <c r="A6158" s="86" t="s">
        <v>23676</v>
      </c>
      <c r="B6158" s="85" t="s">
        <v>23667</v>
      </c>
      <c r="C6158" s="87" t="s">
        <v>151</v>
      </c>
      <c r="D6158" s="84" t="s">
        <v>15852</v>
      </c>
      <c r="E6158" s="86">
        <v>3594</v>
      </c>
      <c r="F6158" s="85" t="s">
        <v>14527</v>
      </c>
    </row>
    <row r="6159" spans="1:6" ht="102" x14ac:dyDescent="0.2">
      <c r="A6159" s="86" t="s">
        <v>23740</v>
      </c>
      <c r="B6159" s="85" t="s">
        <v>23738</v>
      </c>
      <c r="C6159" s="87" t="s">
        <v>149</v>
      </c>
      <c r="D6159" s="84" t="s">
        <v>15852</v>
      </c>
      <c r="E6159" s="86">
        <v>14925</v>
      </c>
      <c r="F6159" s="85" t="s">
        <v>23739</v>
      </c>
    </row>
    <row r="6160" spans="1:6" ht="38.25" x14ac:dyDescent="0.2">
      <c r="A6160" s="86" t="s">
        <v>23680</v>
      </c>
      <c r="B6160" s="85" t="s">
        <v>23679</v>
      </c>
      <c r="C6160" s="87" t="s">
        <v>151</v>
      </c>
      <c r="D6160" s="84" t="s">
        <v>15852</v>
      </c>
      <c r="E6160" s="86">
        <v>3134</v>
      </c>
      <c r="F6160" s="85" t="s">
        <v>14567</v>
      </c>
    </row>
    <row r="6161" spans="1:6" ht="38.25" x14ac:dyDescent="0.2">
      <c r="A6161" s="86" t="s">
        <v>23684</v>
      </c>
      <c r="B6161" s="85" t="s">
        <v>23683</v>
      </c>
      <c r="C6161" s="87" t="s">
        <v>151</v>
      </c>
      <c r="D6161" s="84" t="s">
        <v>15852</v>
      </c>
      <c r="E6161" s="86">
        <v>8273.76</v>
      </c>
      <c r="F6161" s="85" t="s">
        <v>14567</v>
      </c>
    </row>
    <row r="6162" spans="1:6" ht="38.25" x14ac:dyDescent="0.2">
      <c r="A6162" s="86" t="s">
        <v>23686</v>
      </c>
      <c r="B6162" s="85" t="s">
        <v>23685</v>
      </c>
      <c r="C6162" s="87" t="s">
        <v>151</v>
      </c>
      <c r="D6162" s="84" t="s">
        <v>15852</v>
      </c>
      <c r="E6162" s="86">
        <v>6219</v>
      </c>
      <c r="F6162" s="85" t="s">
        <v>14527</v>
      </c>
    </row>
    <row r="6163" spans="1:6" ht="38.25" x14ac:dyDescent="0.2">
      <c r="A6163" s="86" t="s">
        <v>23690</v>
      </c>
      <c r="B6163" s="85" t="s">
        <v>23689</v>
      </c>
      <c r="C6163" s="87" t="s">
        <v>151</v>
      </c>
      <c r="D6163" s="84" t="s">
        <v>15852</v>
      </c>
      <c r="E6163" s="86">
        <v>16418.16</v>
      </c>
      <c r="F6163" s="85" t="s">
        <v>14527</v>
      </c>
    </row>
    <row r="6164" spans="1:6" ht="63.75" x14ac:dyDescent="0.2">
      <c r="A6164" s="86" t="s">
        <v>23743</v>
      </c>
      <c r="B6164" s="85" t="s">
        <v>23741</v>
      </c>
      <c r="C6164" s="87" t="s">
        <v>149</v>
      </c>
      <c r="D6164" s="84" t="s">
        <v>15852</v>
      </c>
      <c r="E6164" s="86">
        <v>24875</v>
      </c>
      <c r="F6164" s="85" t="s">
        <v>23742</v>
      </c>
    </row>
    <row r="6165" spans="1:6" ht="63.75" x14ac:dyDescent="0.2">
      <c r="A6165" s="86" t="s">
        <v>23745</v>
      </c>
      <c r="B6165" s="85" t="s">
        <v>23744</v>
      </c>
      <c r="C6165" s="87" t="s">
        <v>149</v>
      </c>
      <c r="D6165" s="84" t="s">
        <v>15852</v>
      </c>
      <c r="E6165" s="86">
        <v>23880</v>
      </c>
      <c r="F6165" s="85" t="s">
        <v>23742</v>
      </c>
    </row>
    <row r="6166" spans="1:6" ht="63.75" x14ac:dyDescent="0.2">
      <c r="A6166" s="86" t="s">
        <v>23747</v>
      </c>
      <c r="B6166" s="85" t="s">
        <v>23746</v>
      </c>
      <c r="C6166" s="87" t="s">
        <v>149</v>
      </c>
      <c r="D6166" s="84" t="s">
        <v>15852</v>
      </c>
      <c r="E6166" s="86">
        <v>23382.5</v>
      </c>
      <c r="F6166" s="85" t="s">
        <v>23742</v>
      </c>
    </row>
    <row r="6167" spans="1:6" ht="63.75" x14ac:dyDescent="0.2">
      <c r="A6167" s="86" t="s">
        <v>23749</v>
      </c>
      <c r="B6167" s="85" t="s">
        <v>23748</v>
      </c>
      <c r="C6167" s="87" t="s">
        <v>149</v>
      </c>
      <c r="D6167" s="84" t="s">
        <v>15852</v>
      </c>
      <c r="E6167" s="86">
        <v>22636.25</v>
      </c>
      <c r="F6167" s="85" t="s">
        <v>23742</v>
      </c>
    </row>
    <row r="6168" spans="1:6" ht="63.75" x14ac:dyDescent="0.2">
      <c r="A6168" s="86" t="s">
        <v>23751</v>
      </c>
      <c r="B6168" s="85" t="s">
        <v>23750</v>
      </c>
      <c r="C6168" s="87" t="s">
        <v>149</v>
      </c>
      <c r="D6168" s="84" t="s">
        <v>15852</v>
      </c>
      <c r="E6168" s="86">
        <v>21890</v>
      </c>
      <c r="F6168" s="85" t="s">
        <v>23742</v>
      </c>
    </row>
    <row r="6169" spans="1:6" ht="25.5" x14ac:dyDescent="0.2">
      <c r="A6169" s="86" t="s">
        <v>23703</v>
      </c>
      <c r="B6169" s="85" t="s">
        <v>23702</v>
      </c>
      <c r="C6169" s="87" t="s">
        <v>151</v>
      </c>
      <c r="D6169" s="84" t="s">
        <v>15852</v>
      </c>
      <c r="E6169" s="86">
        <v>5224</v>
      </c>
      <c r="F6169" s="85" t="s">
        <v>14567</v>
      </c>
    </row>
    <row r="6170" spans="1:6" ht="25.5" x14ac:dyDescent="0.2">
      <c r="A6170" s="86" t="s">
        <v>23707</v>
      </c>
      <c r="B6170" s="85" t="s">
        <v>23706</v>
      </c>
      <c r="C6170" s="87" t="s">
        <v>151</v>
      </c>
      <c r="D6170" s="84" t="s">
        <v>15852</v>
      </c>
      <c r="E6170" s="86">
        <v>13791.36</v>
      </c>
      <c r="F6170" s="85" t="s">
        <v>14567</v>
      </c>
    </row>
    <row r="6171" spans="1:6" ht="38.25" x14ac:dyDescent="0.2">
      <c r="A6171" s="86" t="s">
        <v>23709</v>
      </c>
      <c r="B6171" s="85" t="s">
        <v>23708</v>
      </c>
      <c r="C6171" s="87" t="s">
        <v>151</v>
      </c>
      <c r="D6171" s="84" t="s">
        <v>15852</v>
      </c>
      <c r="E6171" s="86">
        <v>6219</v>
      </c>
      <c r="F6171" s="85" t="s">
        <v>14527</v>
      </c>
    </row>
    <row r="6172" spans="1:6" ht="38.25" x14ac:dyDescent="0.2">
      <c r="A6172" s="86" t="s">
        <v>23713</v>
      </c>
      <c r="B6172" s="85" t="s">
        <v>23712</v>
      </c>
      <c r="C6172" s="87" t="s">
        <v>151</v>
      </c>
      <c r="D6172" s="84" t="s">
        <v>15852</v>
      </c>
      <c r="E6172" s="86">
        <v>16418.16</v>
      </c>
      <c r="F6172" s="85" t="s">
        <v>14527</v>
      </c>
    </row>
    <row r="6173" spans="1:6" ht="127.5" x14ac:dyDescent="0.2">
      <c r="A6173" s="86" t="s">
        <v>23754</v>
      </c>
      <c r="B6173" s="85" t="s">
        <v>23752</v>
      </c>
      <c r="C6173" s="87" t="s">
        <v>149</v>
      </c>
      <c r="D6173" s="84" t="s">
        <v>15852</v>
      </c>
      <c r="E6173" s="86">
        <v>4500</v>
      </c>
      <c r="F6173" s="85" t="s">
        <v>23753</v>
      </c>
    </row>
    <row r="6174" spans="1:6" ht="25.5" x14ac:dyDescent="0.2">
      <c r="A6174" s="86" t="s">
        <v>23756</v>
      </c>
      <c r="B6174" s="85" t="s">
        <v>23755</v>
      </c>
      <c r="C6174" s="87" t="s">
        <v>151</v>
      </c>
      <c r="D6174" s="84" t="s">
        <v>15852</v>
      </c>
      <c r="E6174" s="86">
        <v>945</v>
      </c>
      <c r="F6174" s="85" t="s">
        <v>14567</v>
      </c>
    </row>
    <row r="6175" spans="1:6" ht="25.5" x14ac:dyDescent="0.2">
      <c r="A6175" s="86" t="s">
        <v>23758</v>
      </c>
      <c r="B6175" s="85" t="s">
        <v>23757</v>
      </c>
      <c r="C6175" s="87" t="s">
        <v>151</v>
      </c>
      <c r="D6175" s="84" t="s">
        <v>15852</v>
      </c>
      <c r="E6175" s="86">
        <v>2494.8000000000002</v>
      </c>
      <c r="F6175" s="85" t="s">
        <v>14567</v>
      </c>
    </row>
    <row r="6176" spans="1:6" ht="38.25" x14ac:dyDescent="0.2">
      <c r="A6176" s="86" t="s">
        <v>23760</v>
      </c>
      <c r="B6176" s="85" t="s">
        <v>23759</v>
      </c>
      <c r="C6176" s="87" t="s">
        <v>151</v>
      </c>
      <c r="D6176" s="84" t="s">
        <v>15852</v>
      </c>
      <c r="E6176" s="86">
        <v>1875</v>
      </c>
      <c r="F6176" s="85" t="s">
        <v>14527</v>
      </c>
    </row>
    <row r="6177" spans="1:6" ht="38.25" x14ac:dyDescent="0.2">
      <c r="A6177" s="86" t="s">
        <v>23762</v>
      </c>
      <c r="B6177" s="85" t="s">
        <v>23761</v>
      </c>
      <c r="C6177" s="87" t="s">
        <v>151</v>
      </c>
      <c r="D6177" s="84" t="s">
        <v>15852</v>
      </c>
      <c r="E6177" s="86">
        <v>4950</v>
      </c>
      <c r="F6177" s="85" t="s">
        <v>14527</v>
      </c>
    </row>
    <row r="6178" spans="1:6" ht="89.25" x14ac:dyDescent="0.2">
      <c r="A6178" s="86" t="s">
        <v>23765</v>
      </c>
      <c r="B6178" s="85" t="s">
        <v>23763</v>
      </c>
      <c r="C6178" s="87" t="s">
        <v>149</v>
      </c>
      <c r="D6178" s="84" t="s">
        <v>15852</v>
      </c>
      <c r="E6178" s="86">
        <v>7500</v>
      </c>
      <c r="F6178" s="85" t="s">
        <v>23764</v>
      </c>
    </row>
    <row r="6179" spans="1:6" ht="89.25" x14ac:dyDescent="0.2">
      <c r="A6179" s="86" t="s">
        <v>23767</v>
      </c>
      <c r="B6179" s="85" t="s">
        <v>23766</v>
      </c>
      <c r="C6179" s="87" t="s">
        <v>149</v>
      </c>
      <c r="D6179" s="84" t="s">
        <v>15852</v>
      </c>
      <c r="E6179" s="86">
        <v>7200</v>
      </c>
      <c r="F6179" s="85" t="s">
        <v>23764</v>
      </c>
    </row>
    <row r="6180" spans="1:6" ht="89.25" x14ac:dyDescent="0.2">
      <c r="A6180" s="86" t="s">
        <v>23769</v>
      </c>
      <c r="B6180" s="85" t="s">
        <v>23768</v>
      </c>
      <c r="C6180" s="87" t="s">
        <v>149</v>
      </c>
      <c r="D6180" s="84" t="s">
        <v>15852</v>
      </c>
      <c r="E6180" s="86">
        <v>7050</v>
      </c>
      <c r="F6180" s="85" t="s">
        <v>23764</v>
      </c>
    </row>
    <row r="6181" spans="1:6" ht="89.25" x14ac:dyDescent="0.2">
      <c r="A6181" s="86" t="s">
        <v>23771</v>
      </c>
      <c r="B6181" s="85" t="s">
        <v>23770</v>
      </c>
      <c r="C6181" s="87" t="s">
        <v>149</v>
      </c>
      <c r="D6181" s="84" t="s">
        <v>15852</v>
      </c>
      <c r="E6181" s="86">
        <v>6825</v>
      </c>
      <c r="F6181" s="85" t="s">
        <v>23764</v>
      </c>
    </row>
    <row r="6182" spans="1:6" ht="89.25" x14ac:dyDescent="0.2">
      <c r="A6182" s="86" t="s">
        <v>23773</v>
      </c>
      <c r="B6182" s="85" t="s">
        <v>23772</v>
      </c>
      <c r="C6182" s="87" t="s">
        <v>149</v>
      </c>
      <c r="D6182" s="84" t="s">
        <v>15852</v>
      </c>
      <c r="E6182" s="86">
        <v>6600</v>
      </c>
      <c r="F6182" s="85" t="s">
        <v>23764</v>
      </c>
    </row>
    <row r="6183" spans="1:6" ht="25.5" x14ac:dyDescent="0.2">
      <c r="A6183" s="86" t="s">
        <v>23775</v>
      </c>
      <c r="B6183" s="85" t="s">
        <v>23774</v>
      </c>
      <c r="C6183" s="87" t="s">
        <v>151</v>
      </c>
      <c r="D6183" s="84" t="s">
        <v>15852</v>
      </c>
      <c r="E6183" s="86">
        <v>1575</v>
      </c>
      <c r="F6183" s="85" t="s">
        <v>14567</v>
      </c>
    </row>
    <row r="6184" spans="1:6" ht="25.5" x14ac:dyDescent="0.2">
      <c r="A6184" s="86" t="s">
        <v>23777</v>
      </c>
      <c r="B6184" s="85" t="s">
        <v>23776</v>
      </c>
      <c r="C6184" s="87" t="s">
        <v>151</v>
      </c>
      <c r="D6184" s="84" t="s">
        <v>15852</v>
      </c>
      <c r="E6184" s="86">
        <v>4158</v>
      </c>
      <c r="F6184" s="85" t="s">
        <v>14567</v>
      </c>
    </row>
    <row r="6185" spans="1:6" ht="25.5" x14ac:dyDescent="0.2">
      <c r="A6185" s="86" t="s">
        <v>23779</v>
      </c>
      <c r="B6185" s="85" t="s">
        <v>23778</v>
      </c>
      <c r="C6185" s="87" t="s">
        <v>151</v>
      </c>
      <c r="D6185" s="84" t="s">
        <v>15852</v>
      </c>
      <c r="E6185" s="86">
        <v>1875</v>
      </c>
      <c r="F6185" s="85" t="s">
        <v>14527</v>
      </c>
    </row>
    <row r="6186" spans="1:6" ht="25.5" x14ac:dyDescent="0.2">
      <c r="A6186" s="86" t="s">
        <v>23781</v>
      </c>
      <c r="B6186" s="85" t="s">
        <v>23780</v>
      </c>
      <c r="C6186" s="87" t="s">
        <v>151</v>
      </c>
      <c r="D6186" s="84" t="s">
        <v>15852</v>
      </c>
      <c r="E6186" s="86">
        <v>4950</v>
      </c>
      <c r="F6186" s="85" t="s">
        <v>14527</v>
      </c>
    </row>
    <row r="6187" spans="1:6" ht="140.25" x14ac:dyDescent="0.2">
      <c r="A6187" s="86" t="s">
        <v>23784</v>
      </c>
      <c r="B6187" s="85" t="s">
        <v>23782</v>
      </c>
      <c r="C6187" s="87" t="s">
        <v>149</v>
      </c>
      <c r="D6187" s="84" t="s">
        <v>15852</v>
      </c>
      <c r="E6187" s="86">
        <v>750</v>
      </c>
      <c r="F6187" s="85" t="s">
        <v>23783</v>
      </c>
    </row>
    <row r="6188" spans="1:6" ht="25.5" x14ac:dyDescent="0.2">
      <c r="A6188" s="86" t="s">
        <v>23786</v>
      </c>
      <c r="B6188" s="85" t="s">
        <v>23785</v>
      </c>
      <c r="C6188" s="87" t="s">
        <v>151</v>
      </c>
      <c r="D6188" s="84" t="s">
        <v>15852</v>
      </c>
      <c r="E6188" s="86">
        <v>158</v>
      </c>
      <c r="F6188" s="85" t="s">
        <v>14567</v>
      </c>
    </row>
    <row r="6189" spans="1:6" ht="25.5" x14ac:dyDescent="0.2">
      <c r="A6189" s="86" t="s">
        <v>23788</v>
      </c>
      <c r="B6189" s="85" t="s">
        <v>23787</v>
      </c>
      <c r="C6189" s="87" t="s">
        <v>151</v>
      </c>
      <c r="D6189" s="84" t="s">
        <v>15852</v>
      </c>
      <c r="E6189" s="86">
        <v>417.12</v>
      </c>
      <c r="F6189" s="85" t="s">
        <v>14567</v>
      </c>
    </row>
    <row r="6190" spans="1:6" ht="38.25" x14ac:dyDescent="0.2">
      <c r="A6190" s="86" t="s">
        <v>23790</v>
      </c>
      <c r="B6190" s="85" t="s">
        <v>23789</v>
      </c>
      <c r="C6190" s="87" t="s">
        <v>151</v>
      </c>
      <c r="D6190" s="84" t="s">
        <v>15852</v>
      </c>
      <c r="E6190" s="86">
        <v>313</v>
      </c>
      <c r="F6190" s="85" t="s">
        <v>14527</v>
      </c>
    </row>
    <row r="6191" spans="1:6" ht="38.25" x14ac:dyDescent="0.2">
      <c r="A6191" s="86" t="s">
        <v>23792</v>
      </c>
      <c r="B6191" s="85" t="s">
        <v>23791</v>
      </c>
      <c r="C6191" s="87" t="s">
        <v>151</v>
      </c>
      <c r="D6191" s="84" t="s">
        <v>15852</v>
      </c>
      <c r="E6191" s="86">
        <v>826.32</v>
      </c>
      <c r="F6191" s="85" t="s">
        <v>14527</v>
      </c>
    </row>
    <row r="6192" spans="1:6" ht="102" x14ac:dyDescent="0.2">
      <c r="A6192" s="86" t="s">
        <v>23795</v>
      </c>
      <c r="B6192" s="85" t="s">
        <v>23793</v>
      </c>
      <c r="C6192" s="87" t="s">
        <v>149</v>
      </c>
      <c r="D6192" s="84" t="s">
        <v>15852</v>
      </c>
      <c r="E6192" s="86">
        <v>1250</v>
      </c>
      <c r="F6192" s="85" t="s">
        <v>23794</v>
      </c>
    </row>
    <row r="6193" spans="1:6" ht="102" x14ac:dyDescent="0.2">
      <c r="A6193" s="86" t="s">
        <v>23797</v>
      </c>
      <c r="B6193" s="85" t="s">
        <v>23796</v>
      </c>
      <c r="C6193" s="87" t="s">
        <v>149</v>
      </c>
      <c r="D6193" s="84" t="s">
        <v>15852</v>
      </c>
      <c r="E6193" s="86">
        <v>1200</v>
      </c>
      <c r="F6193" s="85" t="s">
        <v>23794</v>
      </c>
    </row>
    <row r="6194" spans="1:6" ht="102" x14ac:dyDescent="0.2">
      <c r="A6194" s="86" t="s">
        <v>23799</v>
      </c>
      <c r="B6194" s="85" t="s">
        <v>23798</v>
      </c>
      <c r="C6194" s="87" t="s">
        <v>149</v>
      </c>
      <c r="D6194" s="84" t="s">
        <v>15852</v>
      </c>
      <c r="E6194" s="86">
        <v>1175</v>
      </c>
      <c r="F6194" s="85" t="s">
        <v>23794</v>
      </c>
    </row>
    <row r="6195" spans="1:6" ht="102" x14ac:dyDescent="0.2">
      <c r="A6195" s="86" t="s">
        <v>23801</v>
      </c>
      <c r="B6195" s="85" t="s">
        <v>23800</v>
      </c>
      <c r="C6195" s="87" t="s">
        <v>149</v>
      </c>
      <c r="D6195" s="84" t="s">
        <v>15852</v>
      </c>
      <c r="E6195" s="86">
        <v>1137.5</v>
      </c>
      <c r="F6195" s="85" t="s">
        <v>23794</v>
      </c>
    </row>
    <row r="6196" spans="1:6" ht="102" x14ac:dyDescent="0.2">
      <c r="A6196" s="86" t="s">
        <v>23803</v>
      </c>
      <c r="B6196" s="85" t="s">
        <v>23802</v>
      </c>
      <c r="C6196" s="87" t="s">
        <v>149</v>
      </c>
      <c r="D6196" s="84" t="s">
        <v>15852</v>
      </c>
      <c r="E6196" s="86">
        <v>1100</v>
      </c>
      <c r="F6196" s="85" t="s">
        <v>23794</v>
      </c>
    </row>
    <row r="6197" spans="1:6" ht="25.5" x14ac:dyDescent="0.2">
      <c r="A6197" s="86" t="s">
        <v>23805</v>
      </c>
      <c r="B6197" s="85" t="s">
        <v>23804</v>
      </c>
      <c r="C6197" s="87" t="s">
        <v>151</v>
      </c>
      <c r="D6197" s="84" t="s">
        <v>15852</v>
      </c>
      <c r="E6197" s="86">
        <v>263</v>
      </c>
      <c r="F6197" s="85" t="s">
        <v>14567</v>
      </c>
    </row>
    <row r="6198" spans="1:6" ht="25.5" x14ac:dyDescent="0.2">
      <c r="A6198" s="86" t="s">
        <v>23807</v>
      </c>
      <c r="B6198" s="85" t="s">
        <v>23806</v>
      </c>
      <c r="C6198" s="87" t="s">
        <v>151</v>
      </c>
      <c r="D6198" s="84" t="s">
        <v>15852</v>
      </c>
      <c r="E6198" s="86">
        <v>694.32</v>
      </c>
      <c r="F6198" s="85" t="s">
        <v>14567</v>
      </c>
    </row>
    <row r="6199" spans="1:6" ht="25.5" x14ac:dyDescent="0.2">
      <c r="A6199" s="86" t="s">
        <v>23809</v>
      </c>
      <c r="B6199" s="85" t="s">
        <v>23808</v>
      </c>
      <c r="C6199" s="87" t="s">
        <v>151</v>
      </c>
      <c r="D6199" s="84" t="s">
        <v>15852</v>
      </c>
      <c r="E6199" s="86">
        <v>313</v>
      </c>
      <c r="F6199" s="85" t="s">
        <v>14527</v>
      </c>
    </row>
    <row r="6200" spans="1:6" ht="25.5" x14ac:dyDescent="0.2">
      <c r="A6200" s="86" t="s">
        <v>23811</v>
      </c>
      <c r="B6200" s="85" t="s">
        <v>23810</v>
      </c>
      <c r="C6200" s="87" t="s">
        <v>151</v>
      </c>
      <c r="D6200" s="84" t="s">
        <v>15852</v>
      </c>
      <c r="E6200" s="86">
        <v>826.32</v>
      </c>
      <c r="F6200" s="85" t="s">
        <v>14527</v>
      </c>
    </row>
    <row r="6201" spans="1:6" ht="38.25" x14ac:dyDescent="0.2">
      <c r="A6201" s="86" t="s">
        <v>23673</v>
      </c>
      <c r="B6201" s="85" t="s">
        <v>23638</v>
      </c>
      <c r="C6201" s="87" t="s">
        <v>151</v>
      </c>
      <c r="D6201" s="84" t="s">
        <v>15852</v>
      </c>
      <c r="E6201" s="86">
        <v>1811</v>
      </c>
      <c r="F6201" s="85" t="s">
        <v>14567</v>
      </c>
    </row>
    <row r="6202" spans="1:6" ht="38.25" x14ac:dyDescent="0.2">
      <c r="A6202" s="86" t="s">
        <v>23674</v>
      </c>
      <c r="B6202" s="85" t="s">
        <v>23644</v>
      </c>
      <c r="C6202" s="87" t="s">
        <v>151</v>
      </c>
      <c r="D6202" s="84" t="s">
        <v>15852</v>
      </c>
      <c r="E6202" s="86">
        <v>3594</v>
      </c>
      <c r="F6202" s="85" t="s">
        <v>14527</v>
      </c>
    </row>
    <row r="6203" spans="1:6" ht="25.5" x14ac:dyDescent="0.2">
      <c r="A6203" s="86" t="s">
        <v>23675</v>
      </c>
      <c r="B6203" s="85" t="s">
        <v>23661</v>
      </c>
      <c r="C6203" s="87" t="s">
        <v>151</v>
      </c>
      <c r="D6203" s="84" t="s">
        <v>15852</v>
      </c>
      <c r="E6203" s="86">
        <v>3019</v>
      </c>
      <c r="F6203" s="85" t="s">
        <v>14567</v>
      </c>
    </row>
    <row r="6204" spans="1:6" ht="38.25" x14ac:dyDescent="0.2">
      <c r="A6204" s="86" t="s">
        <v>23676</v>
      </c>
      <c r="B6204" s="85" t="s">
        <v>23667</v>
      </c>
      <c r="C6204" s="87" t="s">
        <v>151</v>
      </c>
      <c r="D6204" s="84" t="s">
        <v>15852</v>
      </c>
      <c r="E6204" s="86">
        <v>3594</v>
      </c>
      <c r="F6204" s="85" t="s">
        <v>14527</v>
      </c>
    </row>
    <row r="6205" spans="1:6" ht="38.25" x14ac:dyDescent="0.2">
      <c r="A6205" s="86" t="s">
        <v>23680</v>
      </c>
      <c r="B6205" s="85" t="s">
        <v>23679</v>
      </c>
      <c r="C6205" s="87" t="s">
        <v>151</v>
      </c>
      <c r="D6205" s="84" t="s">
        <v>15852</v>
      </c>
      <c r="E6205" s="86">
        <v>3134</v>
      </c>
      <c r="F6205" s="85" t="s">
        <v>14567</v>
      </c>
    </row>
    <row r="6206" spans="1:6" ht="51" x14ac:dyDescent="0.2">
      <c r="A6206" s="86" t="s">
        <v>23682</v>
      </c>
      <c r="B6206" s="85" t="s">
        <v>23681</v>
      </c>
      <c r="C6206" s="87" t="s">
        <v>151</v>
      </c>
      <c r="D6206" s="84" t="s">
        <v>15852</v>
      </c>
      <c r="E6206" s="86">
        <v>523</v>
      </c>
      <c r="F6206" s="85" t="s">
        <v>15009</v>
      </c>
    </row>
    <row r="6207" spans="1:6" ht="38.25" x14ac:dyDescent="0.2">
      <c r="A6207" s="86" t="s">
        <v>23684</v>
      </c>
      <c r="B6207" s="85" t="s">
        <v>23683</v>
      </c>
      <c r="C6207" s="87" t="s">
        <v>151</v>
      </c>
      <c r="D6207" s="84" t="s">
        <v>15852</v>
      </c>
      <c r="E6207" s="86">
        <v>8273.76</v>
      </c>
      <c r="F6207" s="85" t="s">
        <v>14567</v>
      </c>
    </row>
    <row r="6208" spans="1:6" ht="38.25" x14ac:dyDescent="0.2">
      <c r="A6208" s="86" t="s">
        <v>23686</v>
      </c>
      <c r="B6208" s="85" t="s">
        <v>23685</v>
      </c>
      <c r="C6208" s="87" t="s">
        <v>151</v>
      </c>
      <c r="D6208" s="84" t="s">
        <v>15852</v>
      </c>
      <c r="E6208" s="86">
        <v>6219</v>
      </c>
      <c r="F6208" s="85" t="s">
        <v>14527</v>
      </c>
    </row>
    <row r="6209" spans="1:6" ht="38.25" x14ac:dyDescent="0.2">
      <c r="A6209" s="86" t="s">
        <v>23688</v>
      </c>
      <c r="B6209" s="85" t="s">
        <v>23687</v>
      </c>
      <c r="C6209" s="87" t="s">
        <v>151</v>
      </c>
      <c r="D6209" s="84" t="s">
        <v>15852</v>
      </c>
      <c r="E6209" s="86">
        <v>1037</v>
      </c>
      <c r="F6209" s="85" t="s">
        <v>16619</v>
      </c>
    </row>
    <row r="6210" spans="1:6" ht="38.25" x14ac:dyDescent="0.2">
      <c r="A6210" s="86" t="s">
        <v>23690</v>
      </c>
      <c r="B6210" s="85" t="s">
        <v>23689</v>
      </c>
      <c r="C6210" s="87" t="s">
        <v>151</v>
      </c>
      <c r="D6210" s="84" t="s">
        <v>15852</v>
      </c>
      <c r="E6210" s="86">
        <v>16418.16</v>
      </c>
      <c r="F6210" s="85" t="s">
        <v>14527</v>
      </c>
    </row>
    <row r="6211" spans="1:6" ht="25.5" x14ac:dyDescent="0.2">
      <c r="A6211" s="86" t="s">
        <v>23703</v>
      </c>
      <c r="B6211" s="85" t="s">
        <v>23702</v>
      </c>
      <c r="C6211" s="87" t="s">
        <v>151</v>
      </c>
      <c r="D6211" s="84" t="s">
        <v>15852</v>
      </c>
      <c r="E6211" s="86">
        <v>5224</v>
      </c>
      <c r="F6211" s="85" t="s">
        <v>14567</v>
      </c>
    </row>
    <row r="6212" spans="1:6" ht="51" x14ac:dyDescent="0.2">
      <c r="A6212" s="86" t="s">
        <v>23705</v>
      </c>
      <c r="B6212" s="85" t="s">
        <v>23704</v>
      </c>
      <c r="C6212" s="87" t="s">
        <v>151</v>
      </c>
      <c r="D6212" s="84" t="s">
        <v>15852</v>
      </c>
      <c r="E6212" s="86">
        <v>871</v>
      </c>
      <c r="F6212" s="85" t="s">
        <v>15009</v>
      </c>
    </row>
    <row r="6213" spans="1:6" ht="25.5" x14ac:dyDescent="0.2">
      <c r="A6213" s="86" t="s">
        <v>23707</v>
      </c>
      <c r="B6213" s="85" t="s">
        <v>23706</v>
      </c>
      <c r="C6213" s="87" t="s">
        <v>151</v>
      </c>
      <c r="D6213" s="84" t="s">
        <v>15852</v>
      </c>
      <c r="E6213" s="86">
        <v>13791.36</v>
      </c>
      <c r="F6213" s="85" t="s">
        <v>14567</v>
      </c>
    </row>
    <row r="6214" spans="1:6" ht="38.25" x14ac:dyDescent="0.2">
      <c r="A6214" s="86" t="s">
        <v>23709</v>
      </c>
      <c r="B6214" s="85" t="s">
        <v>23708</v>
      </c>
      <c r="C6214" s="87" t="s">
        <v>151</v>
      </c>
      <c r="D6214" s="84" t="s">
        <v>15852</v>
      </c>
      <c r="E6214" s="86">
        <v>6219</v>
      </c>
      <c r="F6214" s="85" t="s">
        <v>14527</v>
      </c>
    </row>
    <row r="6215" spans="1:6" ht="38.25" x14ac:dyDescent="0.2">
      <c r="A6215" s="86" t="s">
        <v>23711</v>
      </c>
      <c r="B6215" s="85" t="s">
        <v>23710</v>
      </c>
      <c r="C6215" s="87" t="s">
        <v>151</v>
      </c>
      <c r="D6215" s="84" t="s">
        <v>15852</v>
      </c>
      <c r="E6215" s="86">
        <v>1037</v>
      </c>
      <c r="F6215" s="85" t="s">
        <v>16619</v>
      </c>
    </row>
    <row r="6216" spans="1:6" ht="38.25" x14ac:dyDescent="0.2">
      <c r="A6216" s="86" t="s">
        <v>23713</v>
      </c>
      <c r="B6216" s="85" t="s">
        <v>23712</v>
      </c>
      <c r="C6216" s="87" t="s">
        <v>151</v>
      </c>
      <c r="D6216" s="84" t="s">
        <v>15852</v>
      </c>
      <c r="E6216" s="86">
        <v>16418.16</v>
      </c>
      <c r="F6216" s="85" t="s">
        <v>14527</v>
      </c>
    </row>
    <row r="6217" spans="1:6" ht="25.5" x14ac:dyDescent="0.2">
      <c r="A6217" s="86" t="s">
        <v>23519</v>
      </c>
      <c r="B6217" s="85" t="s">
        <v>23518</v>
      </c>
      <c r="C6217" s="87" t="s">
        <v>151</v>
      </c>
      <c r="D6217" s="84" t="s">
        <v>15852</v>
      </c>
      <c r="E6217" s="86">
        <v>252</v>
      </c>
      <c r="F6217" s="85" t="s">
        <v>14567</v>
      </c>
    </row>
    <row r="6218" spans="1:6" ht="51" x14ac:dyDescent="0.2">
      <c r="A6218" s="86" t="s">
        <v>23521</v>
      </c>
      <c r="B6218" s="85" t="s">
        <v>23520</v>
      </c>
      <c r="C6218" s="87" t="s">
        <v>151</v>
      </c>
      <c r="D6218" s="84" t="s">
        <v>15852</v>
      </c>
      <c r="E6218" s="86">
        <v>42</v>
      </c>
      <c r="F6218" s="85" t="s">
        <v>15009</v>
      </c>
    </row>
    <row r="6219" spans="1:6" ht="25.5" x14ac:dyDescent="0.2">
      <c r="A6219" s="86" t="s">
        <v>23523</v>
      </c>
      <c r="B6219" s="85" t="s">
        <v>23522</v>
      </c>
      <c r="C6219" s="87" t="s">
        <v>151</v>
      </c>
      <c r="D6219" s="84" t="s">
        <v>15852</v>
      </c>
      <c r="E6219" s="86">
        <v>665.28</v>
      </c>
      <c r="F6219" s="85" t="s">
        <v>14567</v>
      </c>
    </row>
    <row r="6220" spans="1:6" ht="38.25" x14ac:dyDescent="0.2">
      <c r="A6220" s="86" t="s">
        <v>23525</v>
      </c>
      <c r="B6220" s="85" t="s">
        <v>23524</v>
      </c>
      <c r="C6220" s="87" t="s">
        <v>151</v>
      </c>
      <c r="D6220" s="84" t="s">
        <v>15852</v>
      </c>
      <c r="E6220" s="86">
        <v>500</v>
      </c>
      <c r="F6220" s="85" t="s">
        <v>14527</v>
      </c>
    </row>
    <row r="6221" spans="1:6" ht="38.25" x14ac:dyDescent="0.2">
      <c r="A6221" s="86" t="s">
        <v>23527</v>
      </c>
      <c r="B6221" s="85" t="s">
        <v>23526</v>
      </c>
      <c r="C6221" s="87" t="s">
        <v>151</v>
      </c>
      <c r="D6221" s="84" t="s">
        <v>15852</v>
      </c>
      <c r="E6221" s="86">
        <v>83</v>
      </c>
      <c r="F6221" s="85" t="s">
        <v>16619</v>
      </c>
    </row>
    <row r="6222" spans="1:6" ht="38.25" x14ac:dyDescent="0.2">
      <c r="A6222" s="86" t="s">
        <v>23529</v>
      </c>
      <c r="B6222" s="85" t="s">
        <v>23528</v>
      </c>
      <c r="C6222" s="87" t="s">
        <v>151</v>
      </c>
      <c r="D6222" s="84" t="s">
        <v>15852</v>
      </c>
      <c r="E6222" s="86">
        <v>1320</v>
      </c>
      <c r="F6222" s="85" t="s">
        <v>14527</v>
      </c>
    </row>
    <row r="6223" spans="1:6" ht="25.5" x14ac:dyDescent="0.2">
      <c r="A6223" s="86" t="s">
        <v>23542</v>
      </c>
      <c r="B6223" s="85" t="s">
        <v>23541</v>
      </c>
      <c r="C6223" s="87" t="s">
        <v>151</v>
      </c>
      <c r="D6223" s="84" t="s">
        <v>15852</v>
      </c>
      <c r="E6223" s="86">
        <v>420</v>
      </c>
      <c r="F6223" s="85" t="s">
        <v>14567</v>
      </c>
    </row>
    <row r="6224" spans="1:6" ht="51" x14ac:dyDescent="0.2">
      <c r="A6224" s="86" t="s">
        <v>23544</v>
      </c>
      <c r="B6224" s="85" t="s">
        <v>23543</v>
      </c>
      <c r="C6224" s="87" t="s">
        <v>151</v>
      </c>
      <c r="D6224" s="84" t="s">
        <v>15852</v>
      </c>
      <c r="E6224" s="86">
        <v>70</v>
      </c>
      <c r="F6224" s="85" t="s">
        <v>15009</v>
      </c>
    </row>
    <row r="6225" spans="1:6" ht="25.5" x14ac:dyDescent="0.2">
      <c r="A6225" s="86" t="s">
        <v>23546</v>
      </c>
      <c r="B6225" s="85" t="s">
        <v>23545</v>
      </c>
      <c r="C6225" s="87" t="s">
        <v>151</v>
      </c>
      <c r="D6225" s="84" t="s">
        <v>15852</v>
      </c>
      <c r="E6225" s="86">
        <v>1108.8</v>
      </c>
      <c r="F6225" s="85" t="s">
        <v>14567</v>
      </c>
    </row>
    <row r="6226" spans="1:6" ht="25.5" x14ac:dyDescent="0.2">
      <c r="A6226" s="86" t="s">
        <v>23548</v>
      </c>
      <c r="B6226" s="85" t="s">
        <v>23547</v>
      </c>
      <c r="C6226" s="87" t="s">
        <v>151</v>
      </c>
      <c r="D6226" s="84" t="s">
        <v>15852</v>
      </c>
      <c r="E6226" s="86">
        <v>500</v>
      </c>
      <c r="F6226" s="85" t="s">
        <v>14527</v>
      </c>
    </row>
    <row r="6227" spans="1:6" ht="38.25" x14ac:dyDescent="0.2">
      <c r="A6227" s="86" t="s">
        <v>23550</v>
      </c>
      <c r="B6227" s="85" t="s">
        <v>23549</v>
      </c>
      <c r="C6227" s="87" t="s">
        <v>151</v>
      </c>
      <c r="D6227" s="84" t="s">
        <v>15852</v>
      </c>
      <c r="E6227" s="86">
        <v>83</v>
      </c>
      <c r="F6227" s="85" t="s">
        <v>16619</v>
      </c>
    </row>
    <row r="6228" spans="1:6" ht="25.5" x14ac:dyDescent="0.2">
      <c r="A6228" s="86" t="s">
        <v>23552</v>
      </c>
      <c r="B6228" s="85" t="s">
        <v>23551</v>
      </c>
      <c r="C6228" s="87" t="s">
        <v>151</v>
      </c>
      <c r="D6228" s="84" t="s">
        <v>15852</v>
      </c>
      <c r="E6228" s="86">
        <v>1320</v>
      </c>
      <c r="F6228" s="85" t="s">
        <v>14527</v>
      </c>
    </row>
    <row r="6229" spans="1:6" ht="38.25" x14ac:dyDescent="0.2">
      <c r="A6229" s="86" t="s">
        <v>23639</v>
      </c>
      <c r="B6229" s="85" t="s">
        <v>23638</v>
      </c>
      <c r="C6229" s="87" t="s">
        <v>151</v>
      </c>
      <c r="D6229" s="84" t="s">
        <v>15852</v>
      </c>
      <c r="E6229" s="86">
        <v>2126</v>
      </c>
      <c r="F6229" s="85" t="s">
        <v>14567</v>
      </c>
    </row>
    <row r="6230" spans="1:6" ht="51" x14ac:dyDescent="0.2">
      <c r="A6230" s="86" t="s">
        <v>23641</v>
      </c>
      <c r="B6230" s="85" t="s">
        <v>23640</v>
      </c>
      <c r="C6230" s="87" t="s">
        <v>151</v>
      </c>
      <c r="D6230" s="84" t="s">
        <v>15852</v>
      </c>
      <c r="E6230" s="86">
        <v>354</v>
      </c>
      <c r="F6230" s="85" t="s">
        <v>15009</v>
      </c>
    </row>
    <row r="6231" spans="1:6" ht="38.25" x14ac:dyDescent="0.2">
      <c r="A6231" s="86" t="s">
        <v>23643</v>
      </c>
      <c r="B6231" s="85" t="s">
        <v>23642</v>
      </c>
      <c r="C6231" s="87" t="s">
        <v>151</v>
      </c>
      <c r="D6231" s="84" t="s">
        <v>15852</v>
      </c>
      <c r="E6231" s="86">
        <v>5612.64</v>
      </c>
      <c r="F6231" s="85" t="s">
        <v>14567</v>
      </c>
    </row>
    <row r="6232" spans="1:6" ht="38.25" x14ac:dyDescent="0.2">
      <c r="A6232" s="86" t="s">
        <v>23645</v>
      </c>
      <c r="B6232" s="85" t="s">
        <v>23644</v>
      </c>
      <c r="C6232" s="87" t="s">
        <v>151</v>
      </c>
      <c r="D6232" s="84" t="s">
        <v>15852</v>
      </c>
      <c r="E6232" s="86">
        <v>4219</v>
      </c>
      <c r="F6232" s="85" t="s">
        <v>14527</v>
      </c>
    </row>
    <row r="6233" spans="1:6" ht="38.25" x14ac:dyDescent="0.2">
      <c r="A6233" s="86" t="s">
        <v>23647</v>
      </c>
      <c r="B6233" s="85" t="s">
        <v>23646</v>
      </c>
      <c r="C6233" s="87" t="s">
        <v>151</v>
      </c>
      <c r="D6233" s="84" t="s">
        <v>15852</v>
      </c>
      <c r="E6233" s="86">
        <v>703</v>
      </c>
      <c r="F6233" s="85" t="s">
        <v>16619</v>
      </c>
    </row>
    <row r="6234" spans="1:6" ht="38.25" x14ac:dyDescent="0.2">
      <c r="A6234" s="86" t="s">
        <v>23649</v>
      </c>
      <c r="B6234" s="85" t="s">
        <v>23648</v>
      </c>
      <c r="C6234" s="87" t="s">
        <v>151</v>
      </c>
      <c r="D6234" s="84" t="s">
        <v>15852</v>
      </c>
      <c r="E6234" s="86">
        <v>11138.16</v>
      </c>
      <c r="F6234" s="85" t="s">
        <v>14527</v>
      </c>
    </row>
    <row r="6235" spans="1:6" ht="25.5" x14ac:dyDescent="0.2">
      <c r="A6235" s="86" t="s">
        <v>23662</v>
      </c>
      <c r="B6235" s="85" t="s">
        <v>23661</v>
      </c>
      <c r="C6235" s="87" t="s">
        <v>151</v>
      </c>
      <c r="D6235" s="84" t="s">
        <v>15852</v>
      </c>
      <c r="E6235" s="86">
        <v>3544</v>
      </c>
      <c r="F6235" s="85" t="s">
        <v>14567</v>
      </c>
    </row>
    <row r="6236" spans="1:6" ht="51" x14ac:dyDescent="0.2">
      <c r="A6236" s="86" t="s">
        <v>23664</v>
      </c>
      <c r="B6236" s="85" t="s">
        <v>23663</v>
      </c>
      <c r="C6236" s="87" t="s">
        <v>151</v>
      </c>
      <c r="D6236" s="84" t="s">
        <v>15852</v>
      </c>
      <c r="E6236" s="86">
        <v>590</v>
      </c>
      <c r="F6236" s="85" t="s">
        <v>15009</v>
      </c>
    </row>
    <row r="6237" spans="1:6" ht="25.5" x14ac:dyDescent="0.2">
      <c r="A6237" s="86" t="s">
        <v>23666</v>
      </c>
      <c r="B6237" s="85" t="s">
        <v>23665</v>
      </c>
      <c r="C6237" s="87" t="s">
        <v>151</v>
      </c>
      <c r="D6237" s="84" t="s">
        <v>15852</v>
      </c>
      <c r="E6237" s="86">
        <v>9356.16</v>
      </c>
      <c r="F6237" s="85" t="s">
        <v>14567</v>
      </c>
    </row>
    <row r="6238" spans="1:6" ht="38.25" x14ac:dyDescent="0.2">
      <c r="A6238" s="86" t="s">
        <v>23668</v>
      </c>
      <c r="B6238" s="85" t="s">
        <v>23667</v>
      </c>
      <c r="C6238" s="87" t="s">
        <v>151</v>
      </c>
      <c r="D6238" s="84" t="s">
        <v>15852</v>
      </c>
      <c r="E6238" s="86">
        <v>4219</v>
      </c>
      <c r="F6238" s="85" t="s">
        <v>14527</v>
      </c>
    </row>
    <row r="6239" spans="1:6" ht="38.25" x14ac:dyDescent="0.2">
      <c r="A6239" s="86" t="s">
        <v>23670</v>
      </c>
      <c r="B6239" s="85" t="s">
        <v>23669</v>
      </c>
      <c r="C6239" s="87" t="s">
        <v>151</v>
      </c>
      <c r="D6239" s="84" t="s">
        <v>15852</v>
      </c>
      <c r="E6239" s="86">
        <v>703</v>
      </c>
      <c r="F6239" s="85" t="s">
        <v>16619</v>
      </c>
    </row>
    <row r="6240" spans="1:6" ht="38.25" x14ac:dyDescent="0.2">
      <c r="A6240" s="86" t="s">
        <v>23672</v>
      </c>
      <c r="B6240" s="85" t="s">
        <v>23671</v>
      </c>
      <c r="C6240" s="87" t="s">
        <v>151</v>
      </c>
      <c r="D6240" s="84" t="s">
        <v>15852</v>
      </c>
      <c r="E6240" s="86">
        <v>11138.16</v>
      </c>
      <c r="F6240" s="85" t="s">
        <v>14527</v>
      </c>
    </row>
    <row r="6241" spans="1:6" ht="127.5" x14ac:dyDescent="0.2">
      <c r="A6241" s="86" t="s">
        <v>23814</v>
      </c>
      <c r="B6241" s="85" t="s">
        <v>23812</v>
      </c>
      <c r="C6241" s="87" t="s">
        <v>149</v>
      </c>
      <c r="D6241" s="84" t="s">
        <v>15852</v>
      </c>
      <c r="E6241" s="86">
        <v>3000</v>
      </c>
      <c r="F6241" s="85" t="s">
        <v>23813</v>
      </c>
    </row>
    <row r="6242" spans="1:6" ht="38.25" x14ac:dyDescent="0.2">
      <c r="A6242" s="86" t="s">
        <v>23816</v>
      </c>
      <c r="B6242" s="85" t="s">
        <v>23815</v>
      </c>
      <c r="C6242" s="87" t="s">
        <v>151</v>
      </c>
      <c r="D6242" s="84" t="s">
        <v>15852</v>
      </c>
      <c r="E6242" s="86">
        <v>630</v>
      </c>
      <c r="F6242" s="85" t="s">
        <v>14567</v>
      </c>
    </row>
    <row r="6243" spans="1:6" ht="38.25" x14ac:dyDescent="0.2">
      <c r="A6243" s="86" t="s">
        <v>23818</v>
      </c>
      <c r="B6243" s="85" t="s">
        <v>23817</v>
      </c>
      <c r="C6243" s="87" t="s">
        <v>151</v>
      </c>
      <c r="D6243" s="84" t="s">
        <v>15852</v>
      </c>
      <c r="E6243" s="86">
        <v>1663.2</v>
      </c>
      <c r="F6243" s="85" t="s">
        <v>14567</v>
      </c>
    </row>
    <row r="6244" spans="1:6" ht="38.25" x14ac:dyDescent="0.2">
      <c r="A6244" s="86" t="s">
        <v>23820</v>
      </c>
      <c r="B6244" s="85" t="s">
        <v>23819</v>
      </c>
      <c r="C6244" s="87" t="s">
        <v>151</v>
      </c>
      <c r="D6244" s="84" t="s">
        <v>15852</v>
      </c>
      <c r="E6244" s="86">
        <v>1250</v>
      </c>
      <c r="F6244" s="85" t="s">
        <v>14527</v>
      </c>
    </row>
    <row r="6245" spans="1:6" ht="38.25" x14ac:dyDescent="0.2">
      <c r="A6245" s="86" t="s">
        <v>23822</v>
      </c>
      <c r="B6245" s="85" t="s">
        <v>23821</v>
      </c>
      <c r="C6245" s="87" t="s">
        <v>151</v>
      </c>
      <c r="D6245" s="84" t="s">
        <v>15852</v>
      </c>
      <c r="E6245" s="86">
        <v>3300</v>
      </c>
      <c r="F6245" s="85" t="s">
        <v>14527</v>
      </c>
    </row>
    <row r="6246" spans="1:6" ht="102" x14ac:dyDescent="0.2">
      <c r="A6246" s="86" t="s">
        <v>23825</v>
      </c>
      <c r="B6246" s="85" t="s">
        <v>23823</v>
      </c>
      <c r="C6246" s="87" t="s">
        <v>149</v>
      </c>
      <c r="D6246" s="84" t="s">
        <v>15852</v>
      </c>
      <c r="E6246" s="86">
        <v>5000</v>
      </c>
      <c r="F6246" s="85" t="s">
        <v>23824</v>
      </c>
    </row>
    <row r="6247" spans="1:6" ht="102" x14ac:dyDescent="0.2">
      <c r="A6247" s="86" t="s">
        <v>23827</v>
      </c>
      <c r="B6247" s="85" t="s">
        <v>23826</v>
      </c>
      <c r="C6247" s="87" t="s">
        <v>149</v>
      </c>
      <c r="D6247" s="84" t="s">
        <v>15852</v>
      </c>
      <c r="E6247" s="86">
        <v>4800</v>
      </c>
      <c r="F6247" s="85" t="s">
        <v>23824</v>
      </c>
    </row>
    <row r="6248" spans="1:6" ht="102" x14ac:dyDescent="0.2">
      <c r="A6248" s="86" t="s">
        <v>23829</v>
      </c>
      <c r="B6248" s="85" t="s">
        <v>23828</v>
      </c>
      <c r="C6248" s="87" t="s">
        <v>149</v>
      </c>
      <c r="D6248" s="84" t="s">
        <v>15852</v>
      </c>
      <c r="E6248" s="86">
        <v>4700</v>
      </c>
      <c r="F6248" s="85" t="s">
        <v>23824</v>
      </c>
    </row>
    <row r="6249" spans="1:6" ht="102" x14ac:dyDescent="0.2">
      <c r="A6249" s="86" t="s">
        <v>23831</v>
      </c>
      <c r="B6249" s="85" t="s">
        <v>23830</v>
      </c>
      <c r="C6249" s="87" t="s">
        <v>149</v>
      </c>
      <c r="D6249" s="84" t="s">
        <v>15852</v>
      </c>
      <c r="E6249" s="86">
        <v>4550</v>
      </c>
      <c r="F6249" s="85" t="s">
        <v>23824</v>
      </c>
    </row>
    <row r="6250" spans="1:6" ht="102" x14ac:dyDescent="0.2">
      <c r="A6250" s="86" t="s">
        <v>23833</v>
      </c>
      <c r="B6250" s="85" t="s">
        <v>23832</v>
      </c>
      <c r="C6250" s="87" t="s">
        <v>149</v>
      </c>
      <c r="D6250" s="84" t="s">
        <v>15852</v>
      </c>
      <c r="E6250" s="86">
        <v>4400</v>
      </c>
      <c r="F6250" s="85" t="s">
        <v>23824</v>
      </c>
    </row>
    <row r="6251" spans="1:6" ht="25.5" x14ac:dyDescent="0.2">
      <c r="A6251" s="86" t="s">
        <v>23835</v>
      </c>
      <c r="B6251" s="85" t="s">
        <v>23834</v>
      </c>
      <c r="C6251" s="87" t="s">
        <v>151</v>
      </c>
      <c r="D6251" s="84" t="s">
        <v>15852</v>
      </c>
      <c r="E6251" s="86">
        <v>1050</v>
      </c>
      <c r="F6251" s="85" t="s">
        <v>14567</v>
      </c>
    </row>
    <row r="6252" spans="1:6" ht="38.25" x14ac:dyDescent="0.2">
      <c r="A6252" s="86" t="s">
        <v>23837</v>
      </c>
      <c r="B6252" s="85" t="s">
        <v>23836</v>
      </c>
      <c r="C6252" s="87" t="s">
        <v>151</v>
      </c>
      <c r="D6252" s="84" t="s">
        <v>15852</v>
      </c>
      <c r="E6252" s="86">
        <v>2772</v>
      </c>
      <c r="F6252" s="85" t="s">
        <v>14567</v>
      </c>
    </row>
    <row r="6253" spans="1:6" ht="25.5" x14ac:dyDescent="0.2">
      <c r="A6253" s="86" t="s">
        <v>23839</v>
      </c>
      <c r="B6253" s="85" t="s">
        <v>23838</v>
      </c>
      <c r="C6253" s="87" t="s">
        <v>151</v>
      </c>
      <c r="D6253" s="84" t="s">
        <v>15852</v>
      </c>
      <c r="E6253" s="86">
        <v>1250</v>
      </c>
      <c r="F6253" s="85" t="s">
        <v>14527</v>
      </c>
    </row>
    <row r="6254" spans="1:6" ht="38.25" x14ac:dyDescent="0.2">
      <c r="A6254" s="86" t="s">
        <v>23841</v>
      </c>
      <c r="B6254" s="85" t="s">
        <v>23840</v>
      </c>
      <c r="C6254" s="87" t="s">
        <v>151</v>
      </c>
      <c r="D6254" s="84" t="s">
        <v>15852</v>
      </c>
      <c r="E6254" s="86">
        <v>3300</v>
      </c>
      <c r="F6254" s="85" t="s">
        <v>14527</v>
      </c>
    </row>
    <row r="6255" spans="1:6" ht="63.75" x14ac:dyDescent="0.2">
      <c r="A6255" s="86" t="s">
        <v>23844</v>
      </c>
      <c r="B6255" s="85" t="s">
        <v>23842</v>
      </c>
      <c r="C6255" s="87" t="s">
        <v>149</v>
      </c>
      <c r="D6255" s="84" t="s">
        <v>15852</v>
      </c>
      <c r="E6255" s="86">
        <v>13119</v>
      </c>
      <c r="F6255" s="85" t="s">
        <v>23843</v>
      </c>
    </row>
    <row r="6256" spans="1:6" ht="38.25" x14ac:dyDescent="0.2">
      <c r="A6256" s="86" t="s">
        <v>23680</v>
      </c>
      <c r="B6256" s="85" t="s">
        <v>23679</v>
      </c>
      <c r="C6256" s="87" t="s">
        <v>151</v>
      </c>
      <c r="D6256" s="84" t="s">
        <v>15852</v>
      </c>
      <c r="E6256" s="86">
        <v>3134</v>
      </c>
      <c r="F6256" s="85" t="s">
        <v>14567</v>
      </c>
    </row>
    <row r="6257" spans="1:6" ht="51" x14ac:dyDescent="0.2">
      <c r="A6257" s="86" t="s">
        <v>23682</v>
      </c>
      <c r="B6257" s="85" t="s">
        <v>23681</v>
      </c>
      <c r="C6257" s="87" t="s">
        <v>151</v>
      </c>
      <c r="D6257" s="84" t="s">
        <v>15852</v>
      </c>
      <c r="E6257" s="86">
        <v>523</v>
      </c>
      <c r="F6257" s="85" t="s">
        <v>15009</v>
      </c>
    </row>
    <row r="6258" spans="1:6" ht="38.25" x14ac:dyDescent="0.2">
      <c r="A6258" s="86" t="s">
        <v>23684</v>
      </c>
      <c r="B6258" s="85" t="s">
        <v>23683</v>
      </c>
      <c r="C6258" s="87" t="s">
        <v>151</v>
      </c>
      <c r="D6258" s="84" t="s">
        <v>15852</v>
      </c>
      <c r="E6258" s="86">
        <v>8273.76</v>
      </c>
      <c r="F6258" s="85" t="s">
        <v>14567</v>
      </c>
    </row>
    <row r="6259" spans="1:6" ht="38.25" x14ac:dyDescent="0.2">
      <c r="A6259" s="86" t="s">
        <v>23686</v>
      </c>
      <c r="B6259" s="85" t="s">
        <v>23685</v>
      </c>
      <c r="C6259" s="87" t="s">
        <v>151</v>
      </c>
      <c r="D6259" s="84" t="s">
        <v>15852</v>
      </c>
      <c r="E6259" s="86">
        <v>6219</v>
      </c>
      <c r="F6259" s="85" t="s">
        <v>14527</v>
      </c>
    </row>
    <row r="6260" spans="1:6" ht="38.25" x14ac:dyDescent="0.2">
      <c r="A6260" s="86" t="s">
        <v>23688</v>
      </c>
      <c r="B6260" s="85" t="s">
        <v>23687</v>
      </c>
      <c r="C6260" s="87" t="s">
        <v>151</v>
      </c>
      <c r="D6260" s="84" t="s">
        <v>15852</v>
      </c>
      <c r="E6260" s="86">
        <v>1037</v>
      </c>
      <c r="F6260" s="85" t="s">
        <v>16619</v>
      </c>
    </row>
    <row r="6261" spans="1:6" ht="38.25" x14ac:dyDescent="0.2">
      <c r="A6261" s="86" t="s">
        <v>23690</v>
      </c>
      <c r="B6261" s="85" t="s">
        <v>23689</v>
      </c>
      <c r="C6261" s="87" t="s">
        <v>151</v>
      </c>
      <c r="D6261" s="84" t="s">
        <v>15852</v>
      </c>
      <c r="E6261" s="86">
        <v>16418.16</v>
      </c>
      <c r="F6261" s="85" t="s">
        <v>14527</v>
      </c>
    </row>
    <row r="6262" spans="1:6" ht="38.25" x14ac:dyDescent="0.2">
      <c r="A6262" s="86" t="s">
        <v>23846</v>
      </c>
      <c r="B6262" s="85" t="s">
        <v>23845</v>
      </c>
      <c r="C6262" s="87" t="s">
        <v>149</v>
      </c>
      <c r="D6262" s="84" t="s">
        <v>15852</v>
      </c>
      <c r="E6262" s="86">
        <v>21865</v>
      </c>
      <c r="F6262" s="85" t="s">
        <v>23692</v>
      </c>
    </row>
    <row r="6263" spans="1:6" ht="38.25" x14ac:dyDescent="0.2">
      <c r="A6263" s="86" t="s">
        <v>23848</v>
      </c>
      <c r="B6263" s="85" t="s">
        <v>23847</v>
      </c>
      <c r="C6263" s="87" t="s">
        <v>149</v>
      </c>
      <c r="D6263" s="84" t="s">
        <v>15852</v>
      </c>
      <c r="E6263" s="86">
        <v>20990.400000000001</v>
      </c>
      <c r="F6263" s="85" t="s">
        <v>23692</v>
      </c>
    </row>
    <row r="6264" spans="1:6" ht="38.25" x14ac:dyDescent="0.2">
      <c r="A6264" s="86" t="s">
        <v>23850</v>
      </c>
      <c r="B6264" s="85" t="s">
        <v>23849</v>
      </c>
      <c r="C6264" s="87" t="s">
        <v>149</v>
      </c>
      <c r="D6264" s="84" t="s">
        <v>15852</v>
      </c>
      <c r="E6264" s="86">
        <v>20553.099999999999</v>
      </c>
      <c r="F6264" s="85" t="s">
        <v>23692</v>
      </c>
    </row>
    <row r="6265" spans="1:6" ht="38.25" x14ac:dyDescent="0.2">
      <c r="A6265" s="86" t="s">
        <v>23852</v>
      </c>
      <c r="B6265" s="85" t="s">
        <v>23851</v>
      </c>
      <c r="C6265" s="87" t="s">
        <v>149</v>
      </c>
      <c r="D6265" s="84" t="s">
        <v>15852</v>
      </c>
      <c r="E6265" s="86">
        <v>19897.150000000001</v>
      </c>
      <c r="F6265" s="85" t="s">
        <v>23692</v>
      </c>
    </row>
    <row r="6266" spans="1:6" ht="38.25" x14ac:dyDescent="0.2">
      <c r="A6266" s="86" t="s">
        <v>23854</v>
      </c>
      <c r="B6266" s="85" t="s">
        <v>23853</v>
      </c>
      <c r="C6266" s="87" t="s">
        <v>149</v>
      </c>
      <c r="D6266" s="84" t="s">
        <v>15852</v>
      </c>
      <c r="E6266" s="86">
        <v>19241.2</v>
      </c>
      <c r="F6266" s="85" t="s">
        <v>23692</v>
      </c>
    </row>
    <row r="6267" spans="1:6" ht="25.5" x14ac:dyDescent="0.2">
      <c r="A6267" s="86" t="s">
        <v>23703</v>
      </c>
      <c r="B6267" s="85" t="s">
        <v>23702</v>
      </c>
      <c r="C6267" s="87" t="s">
        <v>151</v>
      </c>
      <c r="D6267" s="84" t="s">
        <v>15852</v>
      </c>
      <c r="E6267" s="86">
        <v>5224</v>
      </c>
      <c r="F6267" s="85" t="s">
        <v>14567</v>
      </c>
    </row>
    <row r="6268" spans="1:6" ht="51" x14ac:dyDescent="0.2">
      <c r="A6268" s="86" t="s">
        <v>23705</v>
      </c>
      <c r="B6268" s="85" t="s">
        <v>23704</v>
      </c>
      <c r="C6268" s="87" t="s">
        <v>151</v>
      </c>
      <c r="D6268" s="84" t="s">
        <v>15852</v>
      </c>
      <c r="E6268" s="86">
        <v>871</v>
      </c>
      <c r="F6268" s="85" t="s">
        <v>15009</v>
      </c>
    </row>
    <row r="6269" spans="1:6" ht="25.5" x14ac:dyDescent="0.2">
      <c r="A6269" s="86" t="s">
        <v>23707</v>
      </c>
      <c r="B6269" s="85" t="s">
        <v>23706</v>
      </c>
      <c r="C6269" s="87" t="s">
        <v>151</v>
      </c>
      <c r="D6269" s="84" t="s">
        <v>15852</v>
      </c>
      <c r="E6269" s="86">
        <v>13791.36</v>
      </c>
      <c r="F6269" s="85" t="s">
        <v>14567</v>
      </c>
    </row>
    <row r="6270" spans="1:6" ht="38.25" x14ac:dyDescent="0.2">
      <c r="A6270" s="86" t="s">
        <v>23709</v>
      </c>
      <c r="B6270" s="85" t="s">
        <v>23708</v>
      </c>
      <c r="C6270" s="87" t="s">
        <v>151</v>
      </c>
      <c r="D6270" s="84" t="s">
        <v>15852</v>
      </c>
      <c r="E6270" s="86">
        <v>6219</v>
      </c>
      <c r="F6270" s="85" t="s">
        <v>14527</v>
      </c>
    </row>
    <row r="6271" spans="1:6" ht="38.25" x14ac:dyDescent="0.2">
      <c r="A6271" s="86" t="s">
        <v>23711</v>
      </c>
      <c r="B6271" s="85" t="s">
        <v>23710</v>
      </c>
      <c r="C6271" s="87" t="s">
        <v>151</v>
      </c>
      <c r="D6271" s="84" t="s">
        <v>15852</v>
      </c>
      <c r="E6271" s="86">
        <v>1037</v>
      </c>
      <c r="F6271" s="85" t="s">
        <v>16619</v>
      </c>
    </row>
    <row r="6272" spans="1:6" ht="38.25" x14ac:dyDescent="0.2">
      <c r="A6272" s="86" t="s">
        <v>23713</v>
      </c>
      <c r="B6272" s="85" t="s">
        <v>23712</v>
      </c>
      <c r="C6272" s="87" t="s">
        <v>151</v>
      </c>
      <c r="D6272" s="84" t="s">
        <v>15852</v>
      </c>
      <c r="E6272" s="86">
        <v>16418.16</v>
      </c>
      <c r="F6272" s="85" t="s">
        <v>14527</v>
      </c>
    </row>
    <row r="6273" spans="1:6" ht="178.5" x14ac:dyDescent="0.2">
      <c r="A6273" s="86" t="s">
        <v>23857</v>
      </c>
      <c r="B6273" s="85" t="s">
        <v>23855</v>
      </c>
      <c r="C6273" s="87" t="s">
        <v>149</v>
      </c>
      <c r="D6273" s="84" t="s">
        <v>15852</v>
      </c>
      <c r="E6273" s="86">
        <v>900</v>
      </c>
      <c r="F6273" s="85" t="s">
        <v>23856</v>
      </c>
    </row>
    <row r="6274" spans="1:6" ht="38.25" x14ac:dyDescent="0.2">
      <c r="A6274" s="86" t="s">
        <v>23859</v>
      </c>
      <c r="B6274" s="85" t="s">
        <v>23858</v>
      </c>
      <c r="C6274" s="87" t="s">
        <v>151</v>
      </c>
      <c r="D6274" s="84" t="s">
        <v>15852</v>
      </c>
      <c r="E6274" s="86">
        <v>189</v>
      </c>
      <c r="F6274" s="85" t="s">
        <v>14567</v>
      </c>
    </row>
    <row r="6275" spans="1:6" ht="38.25" x14ac:dyDescent="0.2">
      <c r="A6275" s="86" t="s">
        <v>23861</v>
      </c>
      <c r="B6275" s="85" t="s">
        <v>23860</v>
      </c>
      <c r="C6275" s="87" t="s">
        <v>151</v>
      </c>
      <c r="D6275" s="84" t="s">
        <v>15852</v>
      </c>
      <c r="E6275" s="86">
        <v>498.96</v>
      </c>
      <c r="F6275" s="85" t="s">
        <v>14567</v>
      </c>
    </row>
    <row r="6276" spans="1:6" ht="38.25" x14ac:dyDescent="0.2">
      <c r="A6276" s="86" t="s">
        <v>23863</v>
      </c>
      <c r="B6276" s="85" t="s">
        <v>23862</v>
      </c>
      <c r="C6276" s="87" t="s">
        <v>151</v>
      </c>
      <c r="D6276" s="84" t="s">
        <v>15852</v>
      </c>
      <c r="E6276" s="86">
        <v>375</v>
      </c>
      <c r="F6276" s="85" t="s">
        <v>14527</v>
      </c>
    </row>
    <row r="6277" spans="1:6" ht="38.25" x14ac:dyDescent="0.2">
      <c r="A6277" s="86" t="s">
        <v>23865</v>
      </c>
      <c r="B6277" s="85" t="s">
        <v>23864</v>
      </c>
      <c r="C6277" s="87" t="s">
        <v>151</v>
      </c>
      <c r="D6277" s="84" t="s">
        <v>15852</v>
      </c>
      <c r="E6277" s="86">
        <v>990</v>
      </c>
      <c r="F6277" s="85" t="s">
        <v>14527</v>
      </c>
    </row>
    <row r="6278" spans="1:6" ht="140.25" x14ac:dyDescent="0.2">
      <c r="A6278" s="86" t="s">
        <v>23868</v>
      </c>
      <c r="B6278" s="85" t="s">
        <v>23866</v>
      </c>
      <c r="C6278" s="87" t="s">
        <v>149</v>
      </c>
      <c r="D6278" s="84" t="s">
        <v>15852</v>
      </c>
      <c r="E6278" s="86">
        <v>1500</v>
      </c>
      <c r="F6278" s="85" t="s">
        <v>23867</v>
      </c>
    </row>
    <row r="6279" spans="1:6" ht="140.25" x14ac:dyDescent="0.2">
      <c r="A6279" s="86" t="s">
        <v>23870</v>
      </c>
      <c r="B6279" s="85" t="s">
        <v>23869</v>
      </c>
      <c r="C6279" s="87" t="s">
        <v>149</v>
      </c>
      <c r="D6279" s="84" t="s">
        <v>15852</v>
      </c>
      <c r="E6279" s="86">
        <v>1440</v>
      </c>
      <c r="F6279" s="85" t="s">
        <v>23867</v>
      </c>
    </row>
    <row r="6280" spans="1:6" ht="140.25" x14ac:dyDescent="0.2">
      <c r="A6280" s="86" t="s">
        <v>23872</v>
      </c>
      <c r="B6280" s="85" t="s">
        <v>23871</v>
      </c>
      <c r="C6280" s="87" t="s">
        <v>149</v>
      </c>
      <c r="D6280" s="84" t="s">
        <v>15852</v>
      </c>
      <c r="E6280" s="86">
        <v>1410</v>
      </c>
      <c r="F6280" s="85" t="s">
        <v>23867</v>
      </c>
    </row>
    <row r="6281" spans="1:6" ht="140.25" x14ac:dyDescent="0.2">
      <c r="A6281" s="86" t="s">
        <v>23874</v>
      </c>
      <c r="B6281" s="85" t="s">
        <v>23873</v>
      </c>
      <c r="C6281" s="87" t="s">
        <v>149</v>
      </c>
      <c r="D6281" s="84" t="s">
        <v>15852</v>
      </c>
      <c r="E6281" s="86">
        <v>1365</v>
      </c>
      <c r="F6281" s="85" t="s">
        <v>23867</v>
      </c>
    </row>
    <row r="6282" spans="1:6" ht="140.25" x14ac:dyDescent="0.2">
      <c r="A6282" s="86" t="s">
        <v>23876</v>
      </c>
      <c r="B6282" s="85" t="s">
        <v>23875</v>
      </c>
      <c r="C6282" s="87" t="s">
        <v>149</v>
      </c>
      <c r="D6282" s="84" t="s">
        <v>15852</v>
      </c>
      <c r="E6282" s="86">
        <v>1320</v>
      </c>
      <c r="F6282" s="85" t="s">
        <v>23867</v>
      </c>
    </row>
    <row r="6283" spans="1:6" ht="25.5" x14ac:dyDescent="0.2">
      <c r="A6283" s="86" t="s">
        <v>23878</v>
      </c>
      <c r="B6283" s="85" t="s">
        <v>23877</v>
      </c>
      <c r="C6283" s="87" t="s">
        <v>151</v>
      </c>
      <c r="D6283" s="84" t="s">
        <v>15852</v>
      </c>
      <c r="E6283" s="86">
        <v>315</v>
      </c>
      <c r="F6283" s="85" t="s">
        <v>14567</v>
      </c>
    </row>
    <row r="6284" spans="1:6" ht="25.5" x14ac:dyDescent="0.2">
      <c r="A6284" s="86" t="s">
        <v>23880</v>
      </c>
      <c r="B6284" s="85" t="s">
        <v>23879</v>
      </c>
      <c r="C6284" s="87" t="s">
        <v>151</v>
      </c>
      <c r="D6284" s="84" t="s">
        <v>15852</v>
      </c>
      <c r="E6284" s="86">
        <v>831.6</v>
      </c>
      <c r="F6284" s="85" t="s">
        <v>14567</v>
      </c>
    </row>
    <row r="6285" spans="1:6" ht="25.5" x14ac:dyDescent="0.2">
      <c r="A6285" s="86" t="s">
        <v>23882</v>
      </c>
      <c r="B6285" s="85" t="s">
        <v>23881</v>
      </c>
      <c r="C6285" s="87" t="s">
        <v>151</v>
      </c>
      <c r="D6285" s="84" t="s">
        <v>15852</v>
      </c>
      <c r="E6285" s="86">
        <v>375</v>
      </c>
      <c r="F6285" s="85" t="s">
        <v>14527</v>
      </c>
    </row>
    <row r="6286" spans="1:6" ht="25.5" x14ac:dyDescent="0.2">
      <c r="A6286" s="86" t="s">
        <v>23884</v>
      </c>
      <c r="B6286" s="85" t="s">
        <v>23883</v>
      </c>
      <c r="C6286" s="87" t="s">
        <v>151</v>
      </c>
      <c r="D6286" s="84" t="s">
        <v>15852</v>
      </c>
      <c r="E6286" s="86">
        <v>990</v>
      </c>
      <c r="F6286" s="85" t="s">
        <v>14527</v>
      </c>
    </row>
    <row r="6287" spans="1:6" ht="63.75" x14ac:dyDescent="0.2">
      <c r="A6287" s="86" t="s">
        <v>23886</v>
      </c>
      <c r="B6287" s="85" t="s">
        <v>23885</v>
      </c>
      <c r="C6287" s="87" t="s">
        <v>149</v>
      </c>
      <c r="D6287" s="84" t="s">
        <v>15852</v>
      </c>
      <c r="E6287" s="86">
        <v>330</v>
      </c>
      <c r="F6287" s="85" t="s">
        <v>23516</v>
      </c>
    </row>
    <row r="6288" spans="1:6" ht="25.5" x14ac:dyDescent="0.2">
      <c r="A6288" s="86" t="s">
        <v>23519</v>
      </c>
      <c r="B6288" s="85" t="s">
        <v>23518</v>
      </c>
      <c r="C6288" s="87" t="s">
        <v>151</v>
      </c>
      <c r="D6288" s="84" t="s">
        <v>15852</v>
      </c>
      <c r="E6288" s="86">
        <v>252</v>
      </c>
      <c r="F6288" s="85" t="s">
        <v>14567</v>
      </c>
    </row>
    <row r="6289" spans="1:6" ht="51" x14ac:dyDescent="0.2">
      <c r="A6289" s="86" t="s">
        <v>23521</v>
      </c>
      <c r="B6289" s="85" t="s">
        <v>23520</v>
      </c>
      <c r="C6289" s="87" t="s">
        <v>151</v>
      </c>
      <c r="D6289" s="84" t="s">
        <v>15852</v>
      </c>
      <c r="E6289" s="86">
        <v>42</v>
      </c>
      <c r="F6289" s="85" t="s">
        <v>15009</v>
      </c>
    </row>
    <row r="6290" spans="1:6" ht="25.5" x14ac:dyDescent="0.2">
      <c r="A6290" s="86" t="s">
        <v>23523</v>
      </c>
      <c r="B6290" s="85" t="s">
        <v>23522</v>
      </c>
      <c r="C6290" s="87" t="s">
        <v>151</v>
      </c>
      <c r="D6290" s="84" t="s">
        <v>15852</v>
      </c>
      <c r="E6290" s="86">
        <v>665.28</v>
      </c>
      <c r="F6290" s="85" t="s">
        <v>14567</v>
      </c>
    </row>
    <row r="6291" spans="1:6" ht="38.25" x14ac:dyDescent="0.2">
      <c r="A6291" s="86" t="s">
        <v>23525</v>
      </c>
      <c r="B6291" s="85" t="s">
        <v>23524</v>
      </c>
      <c r="C6291" s="87" t="s">
        <v>151</v>
      </c>
      <c r="D6291" s="84" t="s">
        <v>15852</v>
      </c>
      <c r="E6291" s="86">
        <v>500</v>
      </c>
      <c r="F6291" s="85" t="s">
        <v>14527</v>
      </c>
    </row>
    <row r="6292" spans="1:6" ht="38.25" x14ac:dyDescent="0.2">
      <c r="A6292" s="86" t="s">
        <v>23527</v>
      </c>
      <c r="B6292" s="85" t="s">
        <v>23526</v>
      </c>
      <c r="C6292" s="87" t="s">
        <v>151</v>
      </c>
      <c r="D6292" s="84" t="s">
        <v>15852</v>
      </c>
      <c r="E6292" s="86">
        <v>83</v>
      </c>
      <c r="F6292" s="85" t="s">
        <v>16619</v>
      </c>
    </row>
    <row r="6293" spans="1:6" ht="38.25" x14ac:dyDescent="0.2">
      <c r="A6293" s="86" t="s">
        <v>23529</v>
      </c>
      <c r="B6293" s="85" t="s">
        <v>23528</v>
      </c>
      <c r="C6293" s="87" t="s">
        <v>151</v>
      </c>
      <c r="D6293" s="84" t="s">
        <v>15852</v>
      </c>
      <c r="E6293" s="86">
        <v>1320</v>
      </c>
      <c r="F6293" s="85" t="s">
        <v>14527</v>
      </c>
    </row>
    <row r="6294" spans="1:6" ht="38.25" x14ac:dyDescent="0.2">
      <c r="A6294" s="86" t="s">
        <v>23888</v>
      </c>
      <c r="B6294" s="85" t="s">
        <v>23887</v>
      </c>
      <c r="C6294" s="87" t="s">
        <v>149</v>
      </c>
      <c r="D6294" s="84" t="s">
        <v>15852</v>
      </c>
      <c r="E6294" s="86">
        <v>550</v>
      </c>
      <c r="F6294" s="85" t="s">
        <v>23531</v>
      </c>
    </row>
    <row r="6295" spans="1:6" ht="38.25" x14ac:dyDescent="0.2">
      <c r="A6295" s="86" t="s">
        <v>23890</v>
      </c>
      <c r="B6295" s="85" t="s">
        <v>23889</v>
      </c>
      <c r="C6295" s="87" t="s">
        <v>149</v>
      </c>
      <c r="D6295" s="84" t="s">
        <v>15852</v>
      </c>
      <c r="E6295" s="86">
        <v>528</v>
      </c>
      <c r="F6295" s="85" t="s">
        <v>23531</v>
      </c>
    </row>
    <row r="6296" spans="1:6" ht="38.25" x14ac:dyDescent="0.2">
      <c r="A6296" s="86" t="s">
        <v>23892</v>
      </c>
      <c r="B6296" s="85" t="s">
        <v>23891</v>
      </c>
      <c r="C6296" s="87" t="s">
        <v>149</v>
      </c>
      <c r="D6296" s="84" t="s">
        <v>15852</v>
      </c>
      <c r="E6296" s="86">
        <v>517</v>
      </c>
      <c r="F6296" s="85" t="s">
        <v>23531</v>
      </c>
    </row>
    <row r="6297" spans="1:6" ht="38.25" x14ac:dyDescent="0.2">
      <c r="A6297" s="86" t="s">
        <v>23894</v>
      </c>
      <c r="B6297" s="85" t="s">
        <v>23893</v>
      </c>
      <c r="C6297" s="87" t="s">
        <v>149</v>
      </c>
      <c r="D6297" s="84" t="s">
        <v>15852</v>
      </c>
      <c r="E6297" s="86">
        <v>500.5</v>
      </c>
      <c r="F6297" s="85" t="s">
        <v>23531</v>
      </c>
    </row>
    <row r="6298" spans="1:6" ht="38.25" x14ac:dyDescent="0.2">
      <c r="A6298" s="86" t="s">
        <v>23896</v>
      </c>
      <c r="B6298" s="85" t="s">
        <v>23895</v>
      </c>
      <c r="C6298" s="87" t="s">
        <v>149</v>
      </c>
      <c r="D6298" s="84" t="s">
        <v>15852</v>
      </c>
      <c r="E6298" s="86">
        <v>484</v>
      </c>
      <c r="F6298" s="85" t="s">
        <v>23531</v>
      </c>
    </row>
    <row r="6299" spans="1:6" ht="25.5" x14ac:dyDescent="0.2">
      <c r="A6299" s="86" t="s">
        <v>23542</v>
      </c>
      <c r="B6299" s="85" t="s">
        <v>23541</v>
      </c>
      <c r="C6299" s="87" t="s">
        <v>151</v>
      </c>
      <c r="D6299" s="84" t="s">
        <v>15852</v>
      </c>
      <c r="E6299" s="86">
        <v>420</v>
      </c>
      <c r="F6299" s="85" t="s">
        <v>14567</v>
      </c>
    </row>
    <row r="6300" spans="1:6" ht="51" x14ac:dyDescent="0.2">
      <c r="A6300" s="86" t="s">
        <v>23544</v>
      </c>
      <c r="B6300" s="85" t="s">
        <v>23543</v>
      </c>
      <c r="C6300" s="87" t="s">
        <v>151</v>
      </c>
      <c r="D6300" s="84" t="s">
        <v>15852</v>
      </c>
      <c r="E6300" s="86">
        <v>70</v>
      </c>
      <c r="F6300" s="85" t="s">
        <v>15009</v>
      </c>
    </row>
    <row r="6301" spans="1:6" ht="25.5" x14ac:dyDescent="0.2">
      <c r="A6301" s="86" t="s">
        <v>23546</v>
      </c>
      <c r="B6301" s="85" t="s">
        <v>23545</v>
      </c>
      <c r="C6301" s="87" t="s">
        <v>151</v>
      </c>
      <c r="D6301" s="84" t="s">
        <v>15852</v>
      </c>
      <c r="E6301" s="86">
        <v>1108.8</v>
      </c>
      <c r="F6301" s="85" t="s">
        <v>14567</v>
      </c>
    </row>
    <row r="6302" spans="1:6" ht="25.5" x14ac:dyDescent="0.2">
      <c r="A6302" s="86" t="s">
        <v>23548</v>
      </c>
      <c r="B6302" s="85" t="s">
        <v>23547</v>
      </c>
      <c r="C6302" s="87" t="s">
        <v>151</v>
      </c>
      <c r="D6302" s="84" t="s">
        <v>15852</v>
      </c>
      <c r="E6302" s="86">
        <v>500</v>
      </c>
      <c r="F6302" s="85" t="s">
        <v>14527</v>
      </c>
    </row>
    <row r="6303" spans="1:6" ht="38.25" x14ac:dyDescent="0.2">
      <c r="A6303" s="86" t="s">
        <v>23550</v>
      </c>
      <c r="B6303" s="85" t="s">
        <v>23549</v>
      </c>
      <c r="C6303" s="87" t="s">
        <v>151</v>
      </c>
      <c r="D6303" s="84" t="s">
        <v>15852</v>
      </c>
      <c r="E6303" s="86">
        <v>83</v>
      </c>
      <c r="F6303" s="85" t="s">
        <v>16619</v>
      </c>
    </row>
    <row r="6304" spans="1:6" ht="25.5" x14ac:dyDescent="0.2">
      <c r="A6304" s="86" t="s">
        <v>23552</v>
      </c>
      <c r="B6304" s="85" t="s">
        <v>23551</v>
      </c>
      <c r="C6304" s="87" t="s">
        <v>151</v>
      </c>
      <c r="D6304" s="84" t="s">
        <v>15852</v>
      </c>
      <c r="E6304" s="86">
        <v>1320</v>
      </c>
      <c r="F6304" s="85" t="s">
        <v>14527</v>
      </c>
    </row>
    <row r="6305" spans="1:6" ht="63.75" x14ac:dyDescent="0.2">
      <c r="A6305" s="86" t="s">
        <v>23898</v>
      </c>
      <c r="B6305" s="85" t="s">
        <v>23897</v>
      </c>
      <c r="C6305" s="87" t="s">
        <v>149</v>
      </c>
      <c r="D6305" s="84" t="s">
        <v>15852</v>
      </c>
      <c r="E6305" s="86">
        <v>7839</v>
      </c>
      <c r="F6305" s="85" t="s">
        <v>23636</v>
      </c>
    </row>
    <row r="6306" spans="1:6" ht="38.25" x14ac:dyDescent="0.2">
      <c r="A6306" s="86" t="s">
        <v>23639</v>
      </c>
      <c r="B6306" s="85" t="s">
        <v>23638</v>
      </c>
      <c r="C6306" s="87" t="s">
        <v>151</v>
      </c>
      <c r="D6306" s="84" t="s">
        <v>15852</v>
      </c>
      <c r="E6306" s="86">
        <v>2126</v>
      </c>
      <c r="F6306" s="85" t="s">
        <v>14567</v>
      </c>
    </row>
    <row r="6307" spans="1:6" ht="51" x14ac:dyDescent="0.2">
      <c r="A6307" s="86" t="s">
        <v>23641</v>
      </c>
      <c r="B6307" s="85" t="s">
        <v>23640</v>
      </c>
      <c r="C6307" s="87" t="s">
        <v>151</v>
      </c>
      <c r="D6307" s="84" t="s">
        <v>15852</v>
      </c>
      <c r="E6307" s="86">
        <v>354</v>
      </c>
      <c r="F6307" s="85" t="s">
        <v>15009</v>
      </c>
    </row>
    <row r="6308" spans="1:6" ht="38.25" x14ac:dyDescent="0.2">
      <c r="A6308" s="86" t="s">
        <v>23643</v>
      </c>
      <c r="B6308" s="85" t="s">
        <v>23642</v>
      </c>
      <c r="C6308" s="87" t="s">
        <v>151</v>
      </c>
      <c r="D6308" s="84" t="s">
        <v>15852</v>
      </c>
      <c r="E6308" s="86">
        <v>5612.64</v>
      </c>
      <c r="F6308" s="85" t="s">
        <v>14567</v>
      </c>
    </row>
    <row r="6309" spans="1:6" ht="38.25" x14ac:dyDescent="0.2">
      <c r="A6309" s="86" t="s">
        <v>23645</v>
      </c>
      <c r="B6309" s="85" t="s">
        <v>23644</v>
      </c>
      <c r="C6309" s="87" t="s">
        <v>151</v>
      </c>
      <c r="D6309" s="84" t="s">
        <v>15852</v>
      </c>
      <c r="E6309" s="86">
        <v>4219</v>
      </c>
      <c r="F6309" s="85" t="s">
        <v>14527</v>
      </c>
    </row>
    <row r="6310" spans="1:6" ht="38.25" x14ac:dyDescent="0.2">
      <c r="A6310" s="86" t="s">
        <v>23647</v>
      </c>
      <c r="B6310" s="85" t="s">
        <v>23646</v>
      </c>
      <c r="C6310" s="87" t="s">
        <v>151</v>
      </c>
      <c r="D6310" s="84" t="s">
        <v>15852</v>
      </c>
      <c r="E6310" s="86">
        <v>703</v>
      </c>
      <c r="F6310" s="85" t="s">
        <v>16619</v>
      </c>
    </row>
    <row r="6311" spans="1:6" ht="38.25" x14ac:dyDescent="0.2">
      <c r="A6311" s="86" t="s">
        <v>23649</v>
      </c>
      <c r="B6311" s="85" t="s">
        <v>23648</v>
      </c>
      <c r="C6311" s="87" t="s">
        <v>151</v>
      </c>
      <c r="D6311" s="84" t="s">
        <v>15852</v>
      </c>
      <c r="E6311" s="86">
        <v>11138.16</v>
      </c>
      <c r="F6311" s="85" t="s">
        <v>14527</v>
      </c>
    </row>
    <row r="6312" spans="1:6" ht="38.25" x14ac:dyDescent="0.2">
      <c r="A6312" s="86" t="s">
        <v>23900</v>
      </c>
      <c r="B6312" s="85" t="s">
        <v>23899</v>
      </c>
      <c r="C6312" s="87" t="s">
        <v>149</v>
      </c>
      <c r="D6312" s="84" t="s">
        <v>15852</v>
      </c>
      <c r="E6312" s="86">
        <v>13065</v>
      </c>
      <c r="F6312" s="85" t="s">
        <v>23651</v>
      </c>
    </row>
    <row r="6313" spans="1:6" ht="38.25" x14ac:dyDescent="0.2">
      <c r="A6313" s="86" t="s">
        <v>23902</v>
      </c>
      <c r="B6313" s="85" t="s">
        <v>23901</v>
      </c>
      <c r="C6313" s="87" t="s">
        <v>149</v>
      </c>
      <c r="D6313" s="84" t="s">
        <v>15852</v>
      </c>
      <c r="E6313" s="86">
        <v>12542.4</v>
      </c>
      <c r="F6313" s="85" t="s">
        <v>23651</v>
      </c>
    </row>
    <row r="6314" spans="1:6" ht="38.25" x14ac:dyDescent="0.2">
      <c r="A6314" s="86" t="s">
        <v>23904</v>
      </c>
      <c r="B6314" s="85" t="s">
        <v>23903</v>
      </c>
      <c r="C6314" s="87" t="s">
        <v>149</v>
      </c>
      <c r="D6314" s="84" t="s">
        <v>15852</v>
      </c>
      <c r="E6314" s="86">
        <v>12281.1</v>
      </c>
      <c r="F6314" s="85" t="s">
        <v>23651</v>
      </c>
    </row>
    <row r="6315" spans="1:6" ht="38.25" x14ac:dyDescent="0.2">
      <c r="A6315" s="86" t="s">
        <v>23906</v>
      </c>
      <c r="B6315" s="85" t="s">
        <v>23905</v>
      </c>
      <c r="C6315" s="87" t="s">
        <v>149</v>
      </c>
      <c r="D6315" s="84" t="s">
        <v>15852</v>
      </c>
      <c r="E6315" s="86">
        <v>11889.15</v>
      </c>
      <c r="F6315" s="85" t="s">
        <v>23651</v>
      </c>
    </row>
    <row r="6316" spans="1:6" ht="38.25" x14ac:dyDescent="0.2">
      <c r="A6316" s="86" t="s">
        <v>23908</v>
      </c>
      <c r="B6316" s="85" t="s">
        <v>23907</v>
      </c>
      <c r="C6316" s="87" t="s">
        <v>149</v>
      </c>
      <c r="D6316" s="84" t="s">
        <v>15852</v>
      </c>
      <c r="E6316" s="86">
        <v>11497.2</v>
      </c>
      <c r="F6316" s="85" t="s">
        <v>23651</v>
      </c>
    </row>
    <row r="6317" spans="1:6" ht="25.5" x14ac:dyDescent="0.2">
      <c r="A6317" s="86" t="s">
        <v>23662</v>
      </c>
      <c r="B6317" s="85" t="s">
        <v>23661</v>
      </c>
      <c r="C6317" s="87" t="s">
        <v>151</v>
      </c>
      <c r="D6317" s="84" t="s">
        <v>15852</v>
      </c>
      <c r="E6317" s="86">
        <v>3544</v>
      </c>
      <c r="F6317" s="85" t="s">
        <v>14567</v>
      </c>
    </row>
    <row r="6318" spans="1:6" ht="51" x14ac:dyDescent="0.2">
      <c r="A6318" s="86" t="s">
        <v>23664</v>
      </c>
      <c r="B6318" s="85" t="s">
        <v>23663</v>
      </c>
      <c r="C6318" s="87" t="s">
        <v>151</v>
      </c>
      <c r="D6318" s="84" t="s">
        <v>15852</v>
      </c>
      <c r="E6318" s="86">
        <v>590</v>
      </c>
      <c r="F6318" s="85" t="s">
        <v>15009</v>
      </c>
    </row>
    <row r="6319" spans="1:6" ht="25.5" x14ac:dyDescent="0.2">
      <c r="A6319" s="86" t="s">
        <v>23666</v>
      </c>
      <c r="B6319" s="85" t="s">
        <v>23665</v>
      </c>
      <c r="C6319" s="87" t="s">
        <v>151</v>
      </c>
      <c r="D6319" s="84" t="s">
        <v>15852</v>
      </c>
      <c r="E6319" s="86">
        <v>9356.16</v>
      </c>
      <c r="F6319" s="85" t="s">
        <v>14567</v>
      </c>
    </row>
    <row r="6320" spans="1:6" ht="38.25" x14ac:dyDescent="0.2">
      <c r="A6320" s="86" t="s">
        <v>23668</v>
      </c>
      <c r="B6320" s="85" t="s">
        <v>23667</v>
      </c>
      <c r="C6320" s="87" t="s">
        <v>151</v>
      </c>
      <c r="D6320" s="84" t="s">
        <v>15852</v>
      </c>
      <c r="E6320" s="86">
        <v>4219</v>
      </c>
      <c r="F6320" s="85" t="s">
        <v>14527</v>
      </c>
    </row>
    <row r="6321" spans="1:6" ht="38.25" x14ac:dyDescent="0.2">
      <c r="A6321" s="86" t="s">
        <v>23670</v>
      </c>
      <c r="B6321" s="85" t="s">
        <v>23669</v>
      </c>
      <c r="C6321" s="87" t="s">
        <v>151</v>
      </c>
      <c r="D6321" s="84" t="s">
        <v>15852</v>
      </c>
      <c r="E6321" s="86">
        <v>703</v>
      </c>
      <c r="F6321" s="85" t="s">
        <v>16619</v>
      </c>
    </row>
    <row r="6322" spans="1:6" ht="38.25" x14ac:dyDescent="0.2">
      <c r="A6322" s="86" t="s">
        <v>23672</v>
      </c>
      <c r="B6322" s="85" t="s">
        <v>23671</v>
      </c>
      <c r="C6322" s="87" t="s">
        <v>151</v>
      </c>
      <c r="D6322" s="84" t="s">
        <v>15852</v>
      </c>
      <c r="E6322" s="86">
        <v>11138.16</v>
      </c>
      <c r="F6322" s="85" t="s">
        <v>14527</v>
      </c>
    </row>
    <row r="6323" spans="1:6" ht="38.25" x14ac:dyDescent="0.2">
      <c r="A6323" s="86" t="s">
        <v>23673</v>
      </c>
      <c r="B6323" s="85" t="s">
        <v>23638</v>
      </c>
      <c r="C6323" s="87" t="s">
        <v>151</v>
      </c>
      <c r="D6323" s="84" t="s">
        <v>15852</v>
      </c>
      <c r="E6323" s="86">
        <v>1811</v>
      </c>
      <c r="F6323" s="85" t="s">
        <v>14567</v>
      </c>
    </row>
    <row r="6324" spans="1:6" ht="38.25" x14ac:dyDescent="0.2">
      <c r="A6324" s="86" t="s">
        <v>23674</v>
      </c>
      <c r="B6324" s="85" t="s">
        <v>23644</v>
      </c>
      <c r="C6324" s="87" t="s">
        <v>151</v>
      </c>
      <c r="D6324" s="84" t="s">
        <v>15852</v>
      </c>
      <c r="E6324" s="86">
        <v>3594</v>
      </c>
      <c r="F6324" s="85" t="s">
        <v>14527</v>
      </c>
    </row>
    <row r="6325" spans="1:6" ht="25.5" x14ac:dyDescent="0.2">
      <c r="A6325" s="86" t="s">
        <v>23675</v>
      </c>
      <c r="B6325" s="85" t="s">
        <v>23661</v>
      </c>
      <c r="C6325" s="87" t="s">
        <v>151</v>
      </c>
      <c r="D6325" s="84" t="s">
        <v>15852</v>
      </c>
      <c r="E6325" s="86">
        <v>3019</v>
      </c>
      <c r="F6325" s="85" t="s">
        <v>14567</v>
      </c>
    </row>
    <row r="6326" spans="1:6" ht="38.25" x14ac:dyDescent="0.2">
      <c r="A6326" s="86" t="s">
        <v>23676</v>
      </c>
      <c r="B6326" s="85" t="s">
        <v>23667</v>
      </c>
      <c r="C6326" s="87" t="s">
        <v>151</v>
      </c>
      <c r="D6326" s="84" t="s">
        <v>15852</v>
      </c>
      <c r="E6326" s="86">
        <v>3594</v>
      </c>
      <c r="F6326" s="85" t="s">
        <v>14527</v>
      </c>
    </row>
    <row r="6327" spans="1:6" ht="63.75" x14ac:dyDescent="0.2">
      <c r="A6327" s="86" t="s">
        <v>23910</v>
      </c>
      <c r="B6327" s="85" t="s">
        <v>23909</v>
      </c>
      <c r="C6327" s="87" t="s">
        <v>149</v>
      </c>
      <c r="D6327" s="84" t="s">
        <v>15852</v>
      </c>
      <c r="E6327" s="86">
        <v>11880</v>
      </c>
      <c r="F6327" s="85" t="s">
        <v>23636</v>
      </c>
    </row>
    <row r="6328" spans="1:6" ht="38.25" x14ac:dyDescent="0.2">
      <c r="A6328" s="86" t="s">
        <v>23680</v>
      </c>
      <c r="B6328" s="85" t="s">
        <v>23679</v>
      </c>
      <c r="C6328" s="87" t="s">
        <v>151</v>
      </c>
      <c r="D6328" s="84" t="s">
        <v>15852</v>
      </c>
      <c r="E6328" s="86">
        <v>3134</v>
      </c>
      <c r="F6328" s="85" t="s">
        <v>14567</v>
      </c>
    </row>
    <row r="6329" spans="1:6" ht="51" x14ac:dyDescent="0.2">
      <c r="A6329" s="86" t="s">
        <v>23682</v>
      </c>
      <c r="B6329" s="85" t="s">
        <v>23681</v>
      </c>
      <c r="C6329" s="87" t="s">
        <v>151</v>
      </c>
      <c r="D6329" s="84" t="s">
        <v>15852</v>
      </c>
      <c r="E6329" s="86">
        <v>523</v>
      </c>
      <c r="F6329" s="85" t="s">
        <v>15009</v>
      </c>
    </row>
    <row r="6330" spans="1:6" ht="38.25" x14ac:dyDescent="0.2">
      <c r="A6330" s="86" t="s">
        <v>23684</v>
      </c>
      <c r="B6330" s="85" t="s">
        <v>23683</v>
      </c>
      <c r="C6330" s="87" t="s">
        <v>151</v>
      </c>
      <c r="D6330" s="84" t="s">
        <v>15852</v>
      </c>
      <c r="E6330" s="86">
        <v>8273.76</v>
      </c>
      <c r="F6330" s="85" t="s">
        <v>14567</v>
      </c>
    </row>
    <row r="6331" spans="1:6" ht="38.25" x14ac:dyDescent="0.2">
      <c r="A6331" s="86" t="s">
        <v>23686</v>
      </c>
      <c r="B6331" s="85" t="s">
        <v>23685</v>
      </c>
      <c r="C6331" s="87" t="s">
        <v>151</v>
      </c>
      <c r="D6331" s="84" t="s">
        <v>15852</v>
      </c>
      <c r="E6331" s="86">
        <v>6219</v>
      </c>
      <c r="F6331" s="85" t="s">
        <v>14527</v>
      </c>
    </row>
    <row r="6332" spans="1:6" ht="38.25" x14ac:dyDescent="0.2">
      <c r="A6332" s="86" t="s">
        <v>23688</v>
      </c>
      <c r="B6332" s="85" t="s">
        <v>23687</v>
      </c>
      <c r="C6332" s="87" t="s">
        <v>151</v>
      </c>
      <c r="D6332" s="84" t="s">
        <v>15852</v>
      </c>
      <c r="E6332" s="86">
        <v>1037</v>
      </c>
      <c r="F6332" s="85" t="s">
        <v>16619</v>
      </c>
    </row>
    <row r="6333" spans="1:6" ht="38.25" x14ac:dyDescent="0.2">
      <c r="A6333" s="86" t="s">
        <v>23690</v>
      </c>
      <c r="B6333" s="85" t="s">
        <v>23689</v>
      </c>
      <c r="C6333" s="87" t="s">
        <v>151</v>
      </c>
      <c r="D6333" s="84" t="s">
        <v>15852</v>
      </c>
      <c r="E6333" s="86">
        <v>16418.16</v>
      </c>
      <c r="F6333" s="85" t="s">
        <v>14527</v>
      </c>
    </row>
    <row r="6334" spans="1:6" ht="38.25" x14ac:dyDescent="0.2">
      <c r="A6334" s="86" t="s">
        <v>23912</v>
      </c>
      <c r="B6334" s="85" t="s">
        <v>23911</v>
      </c>
      <c r="C6334" s="87" t="s">
        <v>149</v>
      </c>
      <c r="D6334" s="84" t="s">
        <v>15852</v>
      </c>
      <c r="E6334" s="86">
        <v>19800</v>
      </c>
      <c r="F6334" s="85" t="s">
        <v>23692</v>
      </c>
    </row>
    <row r="6335" spans="1:6" ht="38.25" x14ac:dyDescent="0.2">
      <c r="A6335" s="86" t="s">
        <v>23914</v>
      </c>
      <c r="B6335" s="85" t="s">
        <v>23913</v>
      </c>
      <c r="C6335" s="87" t="s">
        <v>149</v>
      </c>
      <c r="D6335" s="84" t="s">
        <v>15852</v>
      </c>
      <c r="E6335" s="86">
        <v>19008</v>
      </c>
      <c r="F6335" s="85" t="s">
        <v>23692</v>
      </c>
    </row>
    <row r="6336" spans="1:6" ht="38.25" x14ac:dyDescent="0.2">
      <c r="A6336" s="86" t="s">
        <v>23916</v>
      </c>
      <c r="B6336" s="85" t="s">
        <v>23915</v>
      </c>
      <c r="C6336" s="87" t="s">
        <v>149</v>
      </c>
      <c r="D6336" s="84" t="s">
        <v>15852</v>
      </c>
      <c r="E6336" s="86">
        <v>18612</v>
      </c>
      <c r="F6336" s="85" t="s">
        <v>23692</v>
      </c>
    </row>
    <row r="6337" spans="1:6" ht="38.25" x14ac:dyDescent="0.2">
      <c r="A6337" s="86" t="s">
        <v>23918</v>
      </c>
      <c r="B6337" s="85" t="s">
        <v>23917</v>
      </c>
      <c r="C6337" s="87" t="s">
        <v>149</v>
      </c>
      <c r="D6337" s="84" t="s">
        <v>15852</v>
      </c>
      <c r="E6337" s="86">
        <v>18018</v>
      </c>
      <c r="F6337" s="85" t="s">
        <v>23692</v>
      </c>
    </row>
    <row r="6338" spans="1:6" ht="38.25" x14ac:dyDescent="0.2">
      <c r="A6338" s="86" t="s">
        <v>23920</v>
      </c>
      <c r="B6338" s="85" t="s">
        <v>23919</v>
      </c>
      <c r="C6338" s="87" t="s">
        <v>149</v>
      </c>
      <c r="D6338" s="84" t="s">
        <v>15852</v>
      </c>
      <c r="E6338" s="86">
        <v>17424</v>
      </c>
      <c r="F6338" s="85" t="s">
        <v>23692</v>
      </c>
    </row>
    <row r="6339" spans="1:6" ht="25.5" x14ac:dyDescent="0.2">
      <c r="A6339" s="86" t="s">
        <v>23703</v>
      </c>
      <c r="B6339" s="85" t="s">
        <v>23702</v>
      </c>
      <c r="C6339" s="87" t="s">
        <v>151</v>
      </c>
      <c r="D6339" s="84" t="s">
        <v>15852</v>
      </c>
      <c r="E6339" s="86">
        <v>5224</v>
      </c>
      <c r="F6339" s="85" t="s">
        <v>14567</v>
      </c>
    </row>
    <row r="6340" spans="1:6" ht="51" x14ac:dyDescent="0.2">
      <c r="A6340" s="86" t="s">
        <v>23705</v>
      </c>
      <c r="B6340" s="85" t="s">
        <v>23704</v>
      </c>
      <c r="C6340" s="87" t="s">
        <v>151</v>
      </c>
      <c r="D6340" s="84" t="s">
        <v>15852</v>
      </c>
      <c r="E6340" s="86">
        <v>871</v>
      </c>
      <c r="F6340" s="85" t="s">
        <v>15009</v>
      </c>
    </row>
    <row r="6341" spans="1:6" ht="25.5" x14ac:dyDescent="0.2">
      <c r="A6341" s="86" t="s">
        <v>23707</v>
      </c>
      <c r="B6341" s="85" t="s">
        <v>23706</v>
      </c>
      <c r="C6341" s="87" t="s">
        <v>151</v>
      </c>
      <c r="D6341" s="84" t="s">
        <v>15852</v>
      </c>
      <c r="E6341" s="86">
        <v>13791.36</v>
      </c>
      <c r="F6341" s="85" t="s">
        <v>14567</v>
      </c>
    </row>
    <row r="6342" spans="1:6" ht="38.25" x14ac:dyDescent="0.2">
      <c r="A6342" s="86" t="s">
        <v>23709</v>
      </c>
      <c r="B6342" s="85" t="s">
        <v>23708</v>
      </c>
      <c r="C6342" s="87" t="s">
        <v>151</v>
      </c>
      <c r="D6342" s="84" t="s">
        <v>15852</v>
      </c>
      <c r="E6342" s="86">
        <v>6219</v>
      </c>
      <c r="F6342" s="85" t="s">
        <v>14527</v>
      </c>
    </row>
    <row r="6343" spans="1:6" ht="38.25" x14ac:dyDescent="0.2">
      <c r="A6343" s="86" t="s">
        <v>23711</v>
      </c>
      <c r="B6343" s="85" t="s">
        <v>23710</v>
      </c>
      <c r="C6343" s="87" t="s">
        <v>151</v>
      </c>
      <c r="D6343" s="84" t="s">
        <v>15852</v>
      </c>
      <c r="E6343" s="86">
        <v>1037</v>
      </c>
      <c r="F6343" s="85" t="s">
        <v>16619</v>
      </c>
    </row>
    <row r="6344" spans="1:6" ht="38.25" x14ac:dyDescent="0.2">
      <c r="A6344" s="86" t="s">
        <v>23713</v>
      </c>
      <c r="B6344" s="85" t="s">
        <v>23712</v>
      </c>
      <c r="C6344" s="87" t="s">
        <v>151</v>
      </c>
      <c r="D6344" s="84" t="s">
        <v>15852</v>
      </c>
      <c r="E6344" s="86">
        <v>16418.16</v>
      </c>
      <c r="F6344" s="85" t="s">
        <v>14527</v>
      </c>
    </row>
    <row r="6345" spans="1:6" ht="63.75" x14ac:dyDescent="0.2">
      <c r="A6345" s="86" t="s">
        <v>23922</v>
      </c>
      <c r="B6345" s="85" t="s">
        <v>23921</v>
      </c>
      <c r="C6345" s="87" t="s">
        <v>149</v>
      </c>
      <c r="D6345" s="84" t="s">
        <v>15852</v>
      </c>
      <c r="E6345" s="86">
        <v>6600</v>
      </c>
      <c r="F6345" s="85" t="s">
        <v>23636</v>
      </c>
    </row>
    <row r="6346" spans="1:6" ht="38.25" x14ac:dyDescent="0.2">
      <c r="A6346" s="86" t="s">
        <v>23639</v>
      </c>
      <c r="B6346" s="85" t="s">
        <v>23638</v>
      </c>
      <c r="C6346" s="87" t="s">
        <v>151</v>
      </c>
      <c r="D6346" s="84" t="s">
        <v>15852</v>
      </c>
      <c r="E6346" s="86">
        <v>2126</v>
      </c>
      <c r="F6346" s="85" t="s">
        <v>14567</v>
      </c>
    </row>
    <row r="6347" spans="1:6" ht="51" x14ac:dyDescent="0.2">
      <c r="A6347" s="86" t="s">
        <v>23641</v>
      </c>
      <c r="B6347" s="85" t="s">
        <v>23640</v>
      </c>
      <c r="C6347" s="87" t="s">
        <v>151</v>
      </c>
      <c r="D6347" s="84" t="s">
        <v>15852</v>
      </c>
      <c r="E6347" s="86">
        <v>354</v>
      </c>
      <c r="F6347" s="85" t="s">
        <v>15009</v>
      </c>
    </row>
    <row r="6348" spans="1:6" ht="38.25" x14ac:dyDescent="0.2">
      <c r="A6348" s="86" t="s">
        <v>23643</v>
      </c>
      <c r="B6348" s="85" t="s">
        <v>23642</v>
      </c>
      <c r="C6348" s="87" t="s">
        <v>151</v>
      </c>
      <c r="D6348" s="84" t="s">
        <v>15852</v>
      </c>
      <c r="E6348" s="86">
        <v>5612.64</v>
      </c>
      <c r="F6348" s="85" t="s">
        <v>14567</v>
      </c>
    </row>
    <row r="6349" spans="1:6" ht="38.25" x14ac:dyDescent="0.2">
      <c r="A6349" s="86" t="s">
        <v>23645</v>
      </c>
      <c r="B6349" s="85" t="s">
        <v>23644</v>
      </c>
      <c r="C6349" s="87" t="s">
        <v>151</v>
      </c>
      <c r="D6349" s="84" t="s">
        <v>15852</v>
      </c>
      <c r="E6349" s="86">
        <v>4219</v>
      </c>
      <c r="F6349" s="85" t="s">
        <v>14527</v>
      </c>
    </row>
    <row r="6350" spans="1:6" ht="38.25" x14ac:dyDescent="0.2">
      <c r="A6350" s="86" t="s">
        <v>23647</v>
      </c>
      <c r="B6350" s="85" t="s">
        <v>23646</v>
      </c>
      <c r="C6350" s="87" t="s">
        <v>151</v>
      </c>
      <c r="D6350" s="84" t="s">
        <v>15852</v>
      </c>
      <c r="E6350" s="86">
        <v>703</v>
      </c>
      <c r="F6350" s="85" t="s">
        <v>16619</v>
      </c>
    </row>
    <row r="6351" spans="1:6" ht="38.25" x14ac:dyDescent="0.2">
      <c r="A6351" s="86" t="s">
        <v>23649</v>
      </c>
      <c r="B6351" s="85" t="s">
        <v>23648</v>
      </c>
      <c r="C6351" s="87" t="s">
        <v>151</v>
      </c>
      <c r="D6351" s="84" t="s">
        <v>15852</v>
      </c>
      <c r="E6351" s="86">
        <v>11138.16</v>
      </c>
      <c r="F6351" s="85" t="s">
        <v>14527</v>
      </c>
    </row>
    <row r="6352" spans="1:6" ht="38.25" x14ac:dyDescent="0.2">
      <c r="A6352" s="86" t="s">
        <v>23924</v>
      </c>
      <c r="B6352" s="85" t="s">
        <v>23923</v>
      </c>
      <c r="C6352" s="87" t="s">
        <v>149</v>
      </c>
      <c r="D6352" s="84" t="s">
        <v>15852</v>
      </c>
      <c r="E6352" s="86">
        <v>11000</v>
      </c>
      <c r="F6352" s="85" t="s">
        <v>23651</v>
      </c>
    </row>
    <row r="6353" spans="1:6" ht="38.25" x14ac:dyDescent="0.2">
      <c r="A6353" s="86" t="s">
        <v>23926</v>
      </c>
      <c r="B6353" s="85" t="s">
        <v>23925</v>
      </c>
      <c r="C6353" s="87" t="s">
        <v>149</v>
      </c>
      <c r="D6353" s="84" t="s">
        <v>15852</v>
      </c>
      <c r="E6353" s="86">
        <v>10560</v>
      </c>
      <c r="F6353" s="85" t="s">
        <v>23651</v>
      </c>
    </row>
    <row r="6354" spans="1:6" ht="38.25" x14ac:dyDescent="0.2">
      <c r="A6354" s="86" t="s">
        <v>23928</v>
      </c>
      <c r="B6354" s="85" t="s">
        <v>23927</v>
      </c>
      <c r="C6354" s="87" t="s">
        <v>149</v>
      </c>
      <c r="D6354" s="84" t="s">
        <v>15852</v>
      </c>
      <c r="E6354" s="86">
        <v>10340</v>
      </c>
      <c r="F6354" s="85" t="s">
        <v>23651</v>
      </c>
    </row>
    <row r="6355" spans="1:6" ht="38.25" x14ac:dyDescent="0.2">
      <c r="A6355" s="86" t="s">
        <v>23930</v>
      </c>
      <c r="B6355" s="85" t="s">
        <v>23929</v>
      </c>
      <c r="C6355" s="87" t="s">
        <v>149</v>
      </c>
      <c r="D6355" s="84" t="s">
        <v>15852</v>
      </c>
      <c r="E6355" s="86">
        <v>10010</v>
      </c>
      <c r="F6355" s="85" t="s">
        <v>23651</v>
      </c>
    </row>
    <row r="6356" spans="1:6" ht="38.25" x14ac:dyDescent="0.2">
      <c r="A6356" s="86" t="s">
        <v>23932</v>
      </c>
      <c r="B6356" s="85" t="s">
        <v>23931</v>
      </c>
      <c r="C6356" s="87" t="s">
        <v>149</v>
      </c>
      <c r="D6356" s="84" t="s">
        <v>15852</v>
      </c>
      <c r="E6356" s="86">
        <v>9680</v>
      </c>
      <c r="F6356" s="85" t="s">
        <v>23651</v>
      </c>
    </row>
    <row r="6357" spans="1:6" ht="25.5" x14ac:dyDescent="0.2">
      <c r="A6357" s="86" t="s">
        <v>23662</v>
      </c>
      <c r="B6357" s="85" t="s">
        <v>23661</v>
      </c>
      <c r="C6357" s="87" t="s">
        <v>151</v>
      </c>
      <c r="D6357" s="84" t="s">
        <v>15852</v>
      </c>
      <c r="E6357" s="86">
        <v>3544</v>
      </c>
      <c r="F6357" s="85" t="s">
        <v>14567</v>
      </c>
    </row>
    <row r="6358" spans="1:6" ht="51" x14ac:dyDescent="0.2">
      <c r="A6358" s="86" t="s">
        <v>23664</v>
      </c>
      <c r="B6358" s="85" t="s">
        <v>23663</v>
      </c>
      <c r="C6358" s="87" t="s">
        <v>151</v>
      </c>
      <c r="D6358" s="84" t="s">
        <v>15852</v>
      </c>
      <c r="E6358" s="86">
        <v>590</v>
      </c>
      <c r="F6358" s="85" t="s">
        <v>15009</v>
      </c>
    </row>
    <row r="6359" spans="1:6" ht="25.5" x14ac:dyDescent="0.2">
      <c r="A6359" s="86" t="s">
        <v>23666</v>
      </c>
      <c r="B6359" s="85" t="s">
        <v>23665</v>
      </c>
      <c r="C6359" s="87" t="s">
        <v>151</v>
      </c>
      <c r="D6359" s="84" t="s">
        <v>15852</v>
      </c>
      <c r="E6359" s="86">
        <v>9356.16</v>
      </c>
      <c r="F6359" s="85" t="s">
        <v>14567</v>
      </c>
    </row>
    <row r="6360" spans="1:6" ht="38.25" x14ac:dyDescent="0.2">
      <c r="A6360" s="86" t="s">
        <v>23668</v>
      </c>
      <c r="B6360" s="85" t="s">
        <v>23667</v>
      </c>
      <c r="C6360" s="87" t="s">
        <v>151</v>
      </c>
      <c r="D6360" s="84" t="s">
        <v>15852</v>
      </c>
      <c r="E6360" s="86">
        <v>4219</v>
      </c>
      <c r="F6360" s="85" t="s">
        <v>14527</v>
      </c>
    </row>
    <row r="6361" spans="1:6" ht="38.25" x14ac:dyDescent="0.2">
      <c r="A6361" s="86" t="s">
        <v>23670</v>
      </c>
      <c r="B6361" s="85" t="s">
        <v>23669</v>
      </c>
      <c r="C6361" s="87" t="s">
        <v>151</v>
      </c>
      <c r="D6361" s="84" t="s">
        <v>15852</v>
      </c>
      <c r="E6361" s="86">
        <v>703</v>
      </c>
      <c r="F6361" s="85" t="s">
        <v>16619</v>
      </c>
    </row>
    <row r="6362" spans="1:6" ht="38.25" x14ac:dyDescent="0.2">
      <c r="A6362" s="86" t="s">
        <v>23672</v>
      </c>
      <c r="B6362" s="85" t="s">
        <v>23671</v>
      </c>
      <c r="C6362" s="87" t="s">
        <v>151</v>
      </c>
      <c r="D6362" s="84" t="s">
        <v>15852</v>
      </c>
      <c r="E6362" s="86">
        <v>11138.16</v>
      </c>
      <c r="F6362" s="85" t="s">
        <v>14527</v>
      </c>
    </row>
    <row r="6363" spans="1:6" ht="63.75" x14ac:dyDescent="0.2">
      <c r="A6363" s="86" t="s">
        <v>23934</v>
      </c>
      <c r="B6363" s="85" t="s">
        <v>23933</v>
      </c>
      <c r="C6363" s="87" t="s">
        <v>149</v>
      </c>
      <c r="D6363" s="84" t="s">
        <v>15852</v>
      </c>
      <c r="E6363" s="86">
        <v>4950</v>
      </c>
      <c r="F6363" s="85" t="s">
        <v>23636</v>
      </c>
    </row>
    <row r="6364" spans="1:6" ht="38.25" x14ac:dyDescent="0.2">
      <c r="A6364" s="86" t="s">
        <v>23680</v>
      </c>
      <c r="B6364" s="85" t="s">
        <v>23679</v>
      </c>
      <c r="C6364" s="87" t="s">
        <v>151</v>
      </c>
      <c r="D6364" s="84" t="s">
        <v>15852</v>
      </c>
      <c r="E6364" s="86">
        <v>3134</v>
      </c>
      <c r="F6364" s="85" t="s">
        <v>14567</v>
      </c>
    </row>
    <row r="6365" spans="1:6" ht="51" x14ac:dyDescent="0.2">
      <c r="A6365" s="86" t="s">
        <v>23682</v>
      </c>
      <c r="B6365" s="85" t="s">
        <v>23681</v>
      </c>
      <c r="C6365" s="87" t="s">
        <v>151</v>
      </c>
      <c r="D6365" s="84" t="s">
        <v>15852</v>
      </c>
      <c r="E6365" s="86">
        <v>523</v>
      </c>
      <c r="F6365" s="85" t="s">
        <v>15009</v>
      </c>
    </row>
    <row r="6366" spans="1:6" ht="38.25" x14ac:dyDescent="0.2">
      <c r="A6366" s="86" t="s">
        <v>23684</v>
      </c>
      <c r="B6366" s="85" t="s">
        <v>23683</v>
      </c>
      <c r="C6366" s="87" t="s">
        <v>151</v>
      </c>
      <c r="D6366" s="84" t="s">
        <v>15852</v>
      </c>
      <c r="E6366" s="86">
        <v>8273.76</v>
      </c>
      <c r="F6366" s="85" t="s">
        <v>14567</v>
      </c>
    </row>
    <row r="6367" spans="1:6" ht="38.25" x14ac:dyDescent="0.2">
      <c r="A6367" s="86" t="s">
        <v>23686</v>
      </c>
      <c r="B6367" s="85" t="s">
        <v>23685</v>
      </c>
      <c r="C6367" s="87" t="s">
        <v>151</v>
      </c>
      <c r="D6367" s="84" t="s">
        <v>15852</v>
      </c>
      <c r="E6367" s="86">
        <v>6219</v>
      </c>
      <c r="F6367" s="85" t="s">
        <v>14527</v>
      </c>
    </row>
    <row r="6368" spans="1:6" ht="38.25" x14ac:dyDescent="0.2">
      <c r="A6368" s="86" t="s">
        <v>23688</v>
      </c>
      <c r="B6368" s="85" t="s">
        <v>23687</v>
      </c>
      <c r="C6368" s="87" t="s">
        <v>151</v>
      </c>
      <c r="D6368" s="84" t="s">
        <v>15852</v>
      </c>
      <c r="E6368" s="86">
        <v>1037</v>
      </c>
      <c r="F6368" s="85" t="s">
        <v>16619</v>
      </c>
    </row>
    <row r="6369" spans="1:6" ht="38.25" x14ac:dyDescent="0.2">
      <c r="A6369" s="86" t="s">
        <v>23690</v>
      </c>
      <c r="B6369" s="85" t="s">
        <v>23689</v>
      </c>
      <c r="C6369" s="87" t="s">
        <v>151</v>
      </c>
      <c r="D6369" s="84" t="s">
        <v>15852</v>
      </c>
      <c r="E6369" s="86">
        <v>16418.16</v>
      </c>
      <c r="F6369" s="85" t="s">
        <v>14527</v>
      </c>
    </row>
    <row r="6370" spans="1:6" ht="38.25" x14ac:dyDescent="0.2">
      <c r="A6370" s="86" t="s">
        <v>23936</v>
      </c>
      <c r="B6370" s="85" t="s">
        <v>23935</v>
      </c>
      <c r="C6370" s="87" t="s">
        <v>149</v>
      </c>
      <c r="D6370" s="84" t="s">
        <v>15852</v>
      </c>
      <c r="E6370" s="86">
        <v>8250</v>
      </c>
      <c r="F6370" s="85" t="s">
        <v>23692</v>
      </c>
    </row>
    <row r="6371" spans="1:6" ht="38.25" x14ac:dyDescent="0.2">
      <c r="A6371" s="86" t="s">
        <v>23938</v>
      </c>
      <c r="B6371" s="85" t="s">
        <v>23937</v>
      </c>
      <c r="C6371" s="87" t="s">
        <v>149</v>
      </c>
      <c r="D6371" s="84" t="s">
        <v>15852</v>
      </c>
      <c r="E6371" s="86">
        <v>7920</v>
      </c>
      <c r="F6371" s="85" t="s">
        <v>23692</v>
      </c>
    </row>
    <row r="6372" spans="1:6" ht="38.25" x14ac:dyDescent="0.2">
      <c r="A6372" s="86" t="s">
        <v>23940</v>
      </c>
      <c r="B6372" s="85" t="s">
        <v>23939</v>
      </c>
      <c r="C6372" s="87" t="s">
        <v>149</v>
      </c>
      <c r="D6372" s="84" t="s">
        <v>15852</v>
      </c>
      <c r="E6372" s="86">
        <v>7755</v>
      </c>
      <c r="F6372" s="85" t="s">
        <v>23692</v>
      </c>
    </row>
    <row r="6373" spans="1:6" ht="38.25" x14ac:dyDescent="0.2">
      <c r="A6373" s="86" t="s">
        <v>23942</v>
      </c>
      <c r="B6373" s="85" t="s">
        <v>23941</v>
      </c>
      <c r="C6373" s="87" t="s">
        <v>149</v>
      </c>
      <c r="D6373" s="84" t="s">
        <v>15852</v>
      </c>
      <c r="E6373" s="86">
        <v>7507.5</v>
      </c>
      <c r="F6373" s="85" t="s">
        <v>23692</v>
      </c>
    </row>
    <row r="6374" spans="1:6" ht="38.25" x14ac:dyDescent="0.2">
      <c r="A6374" s="86" t="s">
        <v>23944</v>
      </c>
      <c r="B6374" s="85" t="s">
        <v>23943</v>
      </c>
      <c r="C6374" s="87" t="s">
        <v>149</v>
      </c>
      <c r="D6374" s="84" t="s">
        <v>15852</v>
      </c>
      <c r="E6374" s="86">
        <v>7260</v>
      </c>
      <c r="F6374" s="85" t="s">
        <v>23692</v>
      </c>
    </row>
    <row r="6375" spans="1:6" ht="25.5" x14ac:dyDescent="0.2">
      <c r="A6375" s="86" t="s">
        <v>23703</v>
      </c>
      <c r="B6375" s="85" t="s">
        <v>23702</v>
      </c>
      <c r="C6375" s="87" t="s">
        <v>151</v>
      </c>
      <c r="D6375" s="84" t="s">
        <v>15852</v>
      </c>
      <c r="E6375" s="86">
        <v>5224</v>
      </c>
      <c r="F6375" s="85" t="s">
        <v>14567</v>
      </c>
    </row>
    <row r="6376" spans="1:6" ht="51" x14ac:dyDescent="0.2">
      <c r="A6376" s="86" t="s">
        <v>23705</v>
      </c>
      <c r="B6376" s="85" t="s">
        <v>23704</v>
      </c>
      <c r="C6376" s="87" t="s">
        <v>151</v>
      </c>
      <c r="D6376" s="84" t="s">
        <v>15852</v>
      </c>
      <c r="E6376" s="86">
        <v>871</v>
      </c>
      <c r="F6376" s="85" t="s">
        <v>15009</v>
      </c>
    </row>
    <row r="6377" spans="1:6" ht="25.5" x14ac:dyDescent="0.2">
      <c r="A6377" s="86" t="s">
        <v>23707</v>
      </c>
      <c r="B6377" s="85" t="s">
        <v>23706</v>
      </c>
      <c r="C6377" s="87" t="s">
        <v>151</v>
      </c>
      <c r="D6377" s="84" t="s">
        <v>15852</v>
      </c>
      <c r="E6377" s="86">
        <v>13791.36</v>
      </c>
      <c r="F6377" s="85" t="s">
        <v>14567</v>
      </c>
    </row>
    <row r="6378" spans="1:6" ht="38.25" x14ac:dyDescent="0.2">
      <c r="A6378" s="86" t="s">
        <v>23709</v>
      </c>
      <c r="B6378" s="85" t="s">
        <v>23708</v>
      </c>
      <c r="C6378" s="87" t="s">
        <v>151</v>
      </c>
      <c r="D6378" s="84" t="s">
        <v>15852</v>
      </c>
      <c r="E6378" s="86">
        <v>6219</v>
      </c>
      <c r="F6378" s="85" t="s">
        <v>14527</v>
      </c>
    </row>
    <row r="6379" spans="1:6" ht="38.25" x14ac:dyDescent="0.2">
      <c r="A6379" s="86" t="s">
        <v>23711</v>
      </c>
      <c r="B6379" s="85" t="s">
        <v>23710</v>
      </c>
      <c r="C6379" s="87" t="s">
        <v>151</v>
      </c>
      <c r="D6379" s="84" t="s">
        <v>15852</v>
      </c>
      <c r="E6379" s="86">
        <v>1037</v>
      </c>
      <c r="F6379" s="85" t="s">
        <v>16619</v>
      </c>
    </row>
    <row r="6380" spans="1:6" ht="38.25" x14ac:dyDescent="0.2">
      <c r="A6380" s="86" t="s">
        <v>23713</v>
      </c>
      <c r="B6380" s="85" t="s">
        <v>23712</v>
      </c>
      <c r="C6380" s="87" t="s">
        <v>151</v>
      </c>
      <c r="D6380" s="84" t="s">
        <v>15852</v>
      </c>
      <c r="E6380" s="86">
        <v>16418.16</v>
      </c>
      <c r="F6380" s="85" t="s">
        <v>14527</v>
      </c>
    </row>
    <row r="6381" spans="1:6" ht="89.25" x14ac:dyDescent="0.2">
      <c r="A6381" s="86" t="s">
        <v>23947</v>
      </c>
      <c r="B6381" s="85" t="s">
        <v>23945</v>
      </c>
      <c r="C6381" s="87" t="s">
        <v>149</v>
      </c>
      <c r="D6381" s="84" t="s">
        <v>15852</v>
      </c>
      <c r="E6381" s="86">
        <v>1200</v>
      </c>
      <c r="F6381" s="85" t="s">
        <v>23946</v>
      </c>
    </row>
    <row r="6382" spans="1:6" ht="25.5" x14ac:dyDescent="0.2">
      <c r="A6382" s="86" t="s">
        <v>23519</v>
      </c>
      <c r="B6382" s="85" t="s">
        <v>23518</v>
      </c>
      <c r="C6382" s="87" t="s">
        <v>151</v>
      </c>
      <c r="D6382" s="84" t="s">
        <v>15852</v>
      </c>
      <c r="E6382" s="86">
        <v>252</v>
      </c>
      <c r="F6382" s="85" t="s">
        <v>14567</v>
      </c>
    </row>
    <row r="6383" spans="1:6" ht="25.5" x14ac:dyDescent="0.2">
      <c r="A6383" s="86" t="s">
        <v>23523</v>
      </c>
      <c r="B6383" s="85" t="s">
        <v>23522</v>
      </c>
      <c r="C6383" s="87" t="s">
        <v>151</v>
      </c>
      <c r="D6383" s="84" t="s">
        <v>15852</v>
      </c>
      <c r="E6383" s="86">
        <v>665.28</v>
      </c>
      <c r="F6383" s="85" t="s">
        <v>14567</v>
      </c>
    </row>
    <row r="6384" spans="1:6" ht="38.25" x14ac:dyDescent="0.2">
      <c r="A6384" s="86" t="s">
        <v>23525</v>
      </c>
      <c r="B6384" s="85" t="s">
        <v>23524</v>
      </c>
      <c r="C6384" s="87" t="s">
        <v>151</v>
      </c>
      <c r="D6384" s="84" t="s">
        <v>15852</v>
      </c>
      <c r="E6384" s="86">
        <v>500</v>
      </c>
      <c r="F6384" s="85" t="s">
        <v>14527</v>
      </c>
    </row>
    <row r="6385" spans="1:6" ht="38.25" x14ac:dyDescent="0.2">
      <c r="A6385" s="86" t="s">
        <v>23529</v>
      </c>
      <c r="B6385" s="85" t="s">
        <v>23528</v>
      </c>
      <c r="C6385" s="87" t="s">
        <v>151</v>
      </c>
      <c r="D6385" s="84" t="s">
        <v>15852</v>
      </c>
      <c r="E6385" s="86">
        <v>1320</v>
      </c>
      <c r="F6385" s="85" t="s">
        <v>14527</v>
      </c>
    </row>
    <row r="6386" spans="1:6" ht="51" x14ac:dyDescent="0.2">
      <c r="A6386" s="86" t="s">
        <v>23950</v>
      </c>
      <c r="B6386" s="85" t="s">
        <v>23948</v>
      </c>
      <c r="C6386" s="87" t="s">
        <v>149</v>
      </c>
      <c r="D6386" s="84" t="s">
        <v>15852</v>
      </c>
      <c r="E6386" s="86">
        <v>2000</v>
      </c>
      <c r="F6386" s="85" t="s">
        <v>23949</v>
      </c>
    </row>
    <row r="6387" spans="1:6" ht="51" x14ac:dyDescent="0.2">
      <c r="A6387" s="86" t="s">
        <v>23952</v>
      </c>
      <c r="B6387" s="85" t="s">
        <v>23951</v>
      </c>
      <c r="C6387" s="87" t="s">
        <v>149</v>
      </c>
      <c r="D6387" s="84" t="s">
        <v>15852</v>
      </c>
      <c r="E6387" s="86">
        <v>1920</v>
      </c>
      <c r="F6387" s="85" t="s">
        <v>23949</v>
      </c>
    </row>
    <row r="6388" spans="1:6" ht="51" x14ac:dyDescent="0.2">
      <c r="A6388" s="86" t="s">
        <v>23954</v>
      </c>
      <c r="B6388" s="85" t="s">
        <v>23953</v>
      </c>
      <c r="C6388" s="87" t="s">
        <v>149</v>
      </c>
      <c r="D6388" s="84" t="s">
        <v>15852</v>
      </c>
      <c r="E6388" s="86">
        <v>1880</v>
      </c>
      <c r="F6388" s="85" t="s">
        <v>23949</v>
      </c>
    </row>
    <row r="6389" spans="1:6" ht="51" x14ac:dyDescent="0.2">
      <c r="A6389" s="86" t="s">
        <v>23956</v>
      </c>
      <c r="B6389" s="85" t="s">
        <v>23955</v>
      </c>
      <c r="C6389" s="87" t="s">
        <v>149</v>
      </c>
      <c r="D6389" s="84" t="s">
        <v>15852</v>
      </c>
      <c r="E6389" s="86">
        <v>1820</v>
      </c>
      <c r="F6389" s="85" t="s">
        <v>23949</v>
      </c>
    </row>
    <row r="6390" spans="1:6" ht="51" x14ac:dyDescent="0.2">
      <c r="A6390" s="86" t="s">
        <v>23958</v>
      </c>
      <c r="B6390" s="85" t="s">
        <v>23957</v>
      </c>
      <c r="C6390" s="87" t="s">
        <v>149</v>
      </c>
      <c r="D6390" s="84" t="s">
        <v>15852</v>
      </c>
      <c r="E6390" s="86">
        <v>1760</v>
      </c>
      <c r="F6390" s="85" t="s">
        <v>23949</v>
      </c>
    </row>
    <row r="6391" spans="1:6" ht="25.5" x14ac:dyDescent="0.2">
      <c r="A6391" s="86" t="s">
        <v>23542</v>
      </c>
      <c r="B6391" s="85" t="s">
        <v>23541</v>
      </c>
      <c r="C6391" s="87" t="s">
        <v>151</v>
      </c>
      <c r="D6391" s="84" t="s">
        <v>15852</v>
      </c>
      <c r="E6391" s="86">
        <v>420</v>
      </c>
      <c r="F6391" s="85" t="s">
        <v>14567</v>
      </c>
    </row>
    <row r="6392" spans="1:6" ht="25.5" x14ac:dyDescent="0.2">
      <c r="A6392" s="86" t="s">
        <v>23546</v>
      </c>
      <c r="B6392" s="85" t="s">
        <v>23545</v>
      </c>
      <c r="C6392" s="87" t="s">
        <v>151</v>
      </c>
      <c r="D6392" s="84" t="s">
        <v>15852</v>
      </c>
      <c r="E6392" s="86">
        <v>1108.8</v>
      </c>
      <c r="F6392" s="85" t="s">
        <v>14567</v>
      </c>
    </row>
    <row r="6393" spans="1:6" ht="25.5" x14ac:dyDescent="0.2">
      <c r="A6393" s="86" t="s">
        <v>23548</v>
      </c>
      <c r="B6393" s="85" t="s">
        <v>23547</v>
      </c>
      <c r="C6393" s="87" t="s">
        <v>151</v>
      </c>
      <c r="D6393" s="84" t="s">
        <v>15852</v>
      </c>
      <c r="E6393" s="86">
        <v>500</v>
      </c>
      <c r="F6393" s="85" t="s">
        <v>14527</v>
      </c>
    </row>
    <row r="6394" spans="1:6" ht="25.5" x14ac:dyDescent="0.2">
      <c r="A6394" s="86" t="s">
        <v>23552</v>
      </c>
      <c r="B6394" s="85" t="s">
        <v>23551</v>
      </c>
      <c r="C6394" s="87" t="s">
        <v>151</v>
      </c>
      <c r="D6394" s="84" t="s">
        <v>15852</v>
      </c>
      <c r="E6394" s="86">
        <v>1320</v>
      </c>
      <c r="F6394" s="85" t="s">
        <v>14527</v>
      </c>
    </row>
    <row r="6395" spans="1:6" ht="38.25" x14ac:dyDescent="0.2">
      <c r="A6395" s="86" t="s">
        <v>23673</v>
      </c>
      <c r="B6395" s="85" t="s">
        <v>23638</v>
      </c>
      <c r="C6395" s="87" t="s">
        <v>151</v>
      </c>
      <c r="D6395" s="84" t="s">
        <v>15852</v>
      </c>
      <c r="E6395" s="86">
        <v>1811</v>
      </c>
      <c r="F6395" s="85" t="s">
        <v>14567</v>
      </c>
    </row>
    <row r="6396" spans="1:6" ht="38.25" x14ac:dyDescent="0.2">
      <c r="A6396" s="86" t="s">
        <v>23674</v>
      </c>
      <c r="B6396" s="85" t="s">
        <v>23644</v>
      </c>
      <c r="C6396" s="87" t="s">
        <v>151</v>
      </c>
      <c r="D6396" s="84" t="s">
        <v>15852</v>
      </c>
      <c r="E6396" s="86">
        <v>3594</v>
      </c>
      <c r="F6396" s="85" t="s">
        <v>14527</v>
      </c>
    </row>
    <row r="6397" spans="1:6" ht="25.5" x14ac:dyDescent="0.2">
      <c r="A6397" s="86" t="s">
        <v>23675</v>
      </c>
      <c r="B6397" s="85" t="s">
        <v>23661</v>
      </c>
      <c r="C6397" s="87" t="s">
        <v>151</v>
      </c>
      <c r="D6397" s="84" t="s">
        <v>15852</v>
      </c>
      <c r="E6397" s="86">
        <v>3019</v>
      </c>
      <c r="F6397" s="85" t="s">
        <v>14567</v>
      </c>
    </row>
    <row r="6398" spans="1:6" ht="38.25" x14ac:dyDescent="0.2">
      <c r="A6398" s="86" t="s">
        <v>23676</v>
      </c>
      <c r="B6398" s="85" t="s">
        <v>23667</v>
      </c>
      <c r="C6398" s="87" t="s">
        <v>151</v>
      </c>
      <c r="D6398" s="84" t="s">
        <v>15852</v>
      </c>
      <c r="E6398" s="86">
        <v>3594</v>
      </c>
      <c r="F6398" s="85" t="s">
        <v>14527</v>
      </c>
    </row>
    <row r="6399" spans="1:6" ht="63.75" x14ac:dyDescent="0.2">
      <c r="A6399" s="86" t="s">
        <v>23960</v>
      </c>
      <c r="B6399" s="85" t="s">
        <v>23959</v>
      </c>
      <c r="C6399" s="87" t="s">
        <v>149</v>
      </c>
      <c r="D6399" s="84" t="s">
        <v>15852</v>
      </c>
      <c r="E6399" s="86">
        <v>14355</v>
      </c>
      <c r="F6399" s="85" t="s">
        <v>23636</v>
      </c>
    </row>
    <row r="6400" spans="1:6" ht="38.25" x14ac:dyDescent="0.2">
      <c r="A6400" s="86" t="s">
        <v>23680</v>
      </c>
      <c r="B6400" s="85" t="s">
        <v>23679</v>
      </c>
      <c r="C6400" s="87" t="s">
        <v>151</v>
      </c>
      <c r="D6400" s="84" t="s">
        <v>15852</v>
      </c>
      <c r="E6400" s="86">
        <v>3134</v>
      </c>
      <c r="F6400" s="85" t="s">
        <v>14567</v>
      </c>
    </row>
    <row r="6401" spans="1:6" ht="51" x14ac:dyDescent="0.2">
      <c r="A6401" s="86" t="s">
        <v>23682</v>
      </c>
      <c r="B6401" s="85" t="s">
        <v>23681</v>
      </c>
      <c r="C6401" s="87" t="s">
        <v>151</v>
      </c>
      <c r="D6401" s="84" t="s">
        <v>15852</v>
      </c>
      <c r="E6401" s="86">
        <v>523</v>
      </c>
      <c r="F6401" s="85" t="s">
        <v>15009</v>
      </c>
    </row>
    <row r="6402" spans="1:6" ht="38.25" x14ac:dyDescent="0.2">
      <c r="A6402" s="86" t="s">
        <v>23684</v>
      </c>
      <c r="B6402" s="85" t="s">
        <v>23683</v>
      </c>
      <c r="C6402" s="87" t="s">
        <v>151</v>
      </c>
      <c r="D6402" s="84" t="s">
        <v>15852</v>
      </c>
      <c r="E6402" s="86">
        <v>8273.76</v>
      </c>
      <c r="F6402" s="85" t="s">
        <v>14567</v>
      </c>
    </row>
    <row r="6403" spans="1:6" ht="38.25" x14ac:dyDescent="0.2">
      <c r="A6403" s="86" t="s">
        <v>23686</v>
      </c>
      <c r="B6403" s="85" t="s">
        <v>23685</v>
      </c>
      <c r="C6403" s="87" t="s">
        <v>151</v>
      </c>
      <c r="D6403" s="84" t="s">
        <v>15852</v>
      </c>
      <c r="E6403" s="86">
        <v>6219</v>
      </c>
      <c r="F6403" s="85" t="s">
        <v>14527</v>
      </c>
    </row>
    <row r="6404" spans="1:6" ht="38.25" x14ac:dyDescent="0.2">
      <c r="A6404" s="86" t="s">
        <v>23688</v>
      </c>
      <c r="B6404" s="85" t="s">
        <v>23687</v>
      </c>
      <c r="C6404" s="87" t="s">
        <v>151</v>
      </c>
      <c r="D6404" s="84" t="s">
        <v>15852</v>
      </c>
      <c r="E6404" s="86">
        <v>1037</v>
      </c>
      <c r="F6404" s="85" t="s">
        <v>16619</v>
      </c>
    </row>
    <row r="6405" spans="1:6" ht="38.25" x14ac:dyDescent="0.2">
      <c r="A6405" s="86" t="s">
        <v>23690</v>
      </c>
      <c r="B6405" s="85" t="s">
        <v>23689</v>
      </c>
      <c r="C6405" s="87" t="s">
        <v>151</v>
      </c>
      <c r="D6405" s="84" t="s">
        <v>15852</v>
      </c>
      <c r="E6405" s="86">
        <v>16418.16</v>
      </c>
      <c r="F6405" s="85" t="s">
        <v>14527</v>
      </c>
    </row>
    <row r="6406" spans="1:6" ht="38.25" x14ac:dyDescent="0.2">
      <c r="A6406" s="86" t="s">
        <v>23962</v>
      </c>
      <c r="B6406" s="85" t="s">
        <v>23961</v>
      </c>
      <c r="C6406" s="87" t="s">
        <v>149</v>
      </c>
      <c r="D6406" s="84" t="s">
        <v>15852</v>
      </c>
      <c r="E6406" s="86">
        <v>23925</v>
      </c>
      <c r="F6406" s="85" t="s">
        <v>23692</v>
      </c>
    </row>
    <row r="6407" spans="1:6" ht="38.25" x14ac:dyDescent="0.2">
      <c r="A6407" s="86" t="s">
        <v>23964</v>
      </c>
      <c r="B6407" s="85" t="s">
        <v>23963</v>
      </c>
      <c r="C6407" s="87" t="s">
        <v>149</v>
      </c>
      <c r="D6407" s="84" t="s">
        <v>15852</v>
      </c>
      <c r="E6407" s="86">
        <v>22968</v>
      </c>
      <c r="F6407" s="85" t="s">
        <v>23692</v>
      </c>
    </row>
    <row r="6408" spans="1:6" ht="38.25" x14ac:dyDescent="0.2">
      <c r="A6408" s="86" t="s">
        <v>23966</v>
      </c>
      <c r="B6408" s="85" t="s">
        <v>23965</v>
      </c>
      <c r="C6408" s="87" t="s">
        <v>149</v>
      </c>
      <c r="D6408" s="84" t="s">
        <v>15852</v>
      </c>
      <c r="E6408" s="86">
        <v>22489.5</v>
      </c>
      <c r="F6408" s="85" t="s">
        <v>23692</v>
      </c>
    </row>
    <row r="6409" spans="1:6" ht="38.25" x14ac:dyDescent="0.2">
      <c r="A6409" s="86" t="s">
        <v>23968</v>
      </c>
      <c r="B6409" s="85" t="s">
        <v>23967</v>
      </c>
      <c r="C6409" s="87" t="s">
        <v>149</v>
      </c>
      <c r="D6409" s="84" t="s">
        <v>15852</v>
      </c>
      <c r="E6409" s="86">
        <v>21771.75</v>
      </c>
      <c r="F6409" s="85" t="s">
        <v>23692</v>
      </c>
    </row>
    <row r="6410" spans="1:6" ht="38.25" x14ac:dyDescent="0.2">
      <c r="A6410" s="86" t="s">
        <v>23970</v>
      </c>
      <c r="B6410" s="85" t="s">
        <v>23969</v>
      </c>
      <c r="C6410" s="87" t="s">
        <v>149</v>
      </c>
      <c r="D6410" s="84" t="s">
        <v>15852</v>
      </c>
      <c r="E6410" s="86">
        <v>21054</v>
      </c>
      <c r="F6410" s="85" t="s">
        <v>23692</v>
      </c>
    </row>
    <row r="6411" spans="1:6" ht="25.5" x14ac:dyDescent="0.2">
      <c r="A6411" s="86" t="s">
        <v>23703</v>
      </c>
      <c r="B6411" s="85" t="s">
        <v>23702</v>
      </c>
      <c r="C6411" s="87" t="s">
        <v>151</v>
      </c>
      <c r="D6411" s="84" t="s">
        <v>15852</v>
      </c>
      <c r="E6411" s="86">
        <v>5224</v>
      </c>
      <c r="F6411" s="85" t="s">
        <v>14567</v>
      </c>
    </row>
    <row r="6412" spans="1:6" ht="51" x14ac:dyDescent="0.2">
      <c r="A6412" s="86" t="s">
        <v>23705</v>
      </c>
      <c r="B6412" s="85" t="s">
        <v>23704</v>
      </c>
      <c r="C6412" s="87" t="s">
        <v>151</v>
      </c>
      <c r="D6412" s="84" t="s">
        <v>15852</v>
      </c>
      <c r="E6412" s="86">
        <v>871</v>
      </c>
      <c r="F6412" s="85" t="s">
        <v>15009</v>
      </c>
    </row>
    <row r="6413" spans="1:6" ht="25.5" x14ac:dyDescent="0.2">
      <c r="A6413" s="86" t="s">
        <v>23707</v>
      </c>
      <c r="B6413" s="85" t="s">
        <v>23706</v>
      </c>
      <c r="C6413" s="87" t="s">
        <v>151</v>
      </c>
      <c r="D6413" s="84" t="s">
        <v>15852</v>
      </c>
      <c r="E6413" s="86">
        <v>13791.36</v>
      </c>
      <c r="F6413" s="85" t="s">
        <v>14567</v>
      </c>
    </row>
    <row r="6414" spans="1:6" ht="38.25" x14ac:dyDescent="0.2">
      <c r="A6414" s="86" t="s">
        <v>23709</v>
      </c>
      <c r="B6414" s="85" t="s">
        <v>23708</v>
      </c>
      <c r="C6414" s="87" t="s">
        <v>151</v>
      </c>
      <c r="D6414" s="84" t="s">
        <v>15852</v>
      </c>
      <c r="E6414" s="86">
        <v>6219</v>
      </c>
      <c r="F6414" s="85" t="s">
        <v>14527</v>
      </c>
    </row>
    <row r="6415" spans="1:6" ht="38.25" x14ac:dyDescent="0.2">
      <c r="A6415" s="86" t="s">
        <v>23711</v>
      </c>
      <c r="B6415" s="85" t="s">
        <v>23710</v>
      </c>
      <c r="C6415" s="87" t="s">
        <v>151</v>
      </c>
      <c r="D6415" s="84" t="s">
        <v>15852</v>
      </c>
      <c r="E6415" s="86">
        <v>1037</v>
      </c>
      <c r="F6415" s="85" t="s">
        <v>16619</v>
      </c>
    </row>
    <row r="6416" spans="1:6" ht="38.25" x14ac:dyDescent="0.2">
      <c r="A6416" s="86" t="s">
        <v>23713</v>
      </c>
      <c r="B6416" s="85" t="s">
        <v>23712</v>
      </c>
      <c r="C6416" s="87" t="s">
        <v>151</v>
      </c>
      <c r="D6416" s="84" t="s">
        <v>15852</v>
      </c>
      <c r="E6416" s="86">
        <v>16418.16</v>
      </c>
      <c r="F6416" s="85" t="s">
        <v>14527</v>
      </c>
    </row>
    <row r="6417" spans="1:6" ht="63.75" x14ac:dyDescent="0.2">
      <c r="A6417" s="86" t="s">
        <v>23972</v>
      </c>
      <c r="B6417" s="85" t="s">
        <v>23971</v>
      </c>
      <c r="C6417" s="87" t="s">
        <v>149</v>
      </c>
      <c r="D6417" s="84" t="s">
        <v>15852</v>
      </c>
      <c r="E6417" s="86">
        <v>9075</v>
      </c>
      <c r="F6417" s="85" t="s">
        <v>23636</v>
      </c>
    </row>
    <row r="6418" spans="1:6" ht="38.25" x14ac:dyDescent="0.2">
      <c r="A6418" s="86" t="s">
        <v>23639</v>
      </c>
      <c r="B6418" s="85" t="s">
        <v>23638</v>
      </c>
      <c r="C6418" s="87" t="s">
        <v>151</v>
      </c>
      <c r="D6418" s="84" t="s">
        <v>15852</v>
      </c>
      <c r="E6418" s="86">
        <v>2126</v>
      </c>
      <c r="F6418" s="85" t="s">
        <v>14567</v>
      </c>
    </row>
    <row r="6419" spans="1:6" ht="51" x14ac:dyDescent="0.2">
      <c r="A6419" s="86" t="s">
        <v>23641</v>
      </c>
      <c r="B6419" s="85" t="s">
        <v>23640</v>
      </c>
      <c r="C6419" s="87" t="s">
        <v>151</v>
      </c>
      <c r="D6419" s="84" t="s">
        <v>15852</v>
      </c>
      <c r="E6419" s="86">
        <v>354</v>
      </c>
      <c r="F6419" s="85" t="s">
        <v>15009</v>
      </c>
    </row>
    <row r="6420" spans="1:6" ht="38.25" x14ac:dyDescent="0.2">
      <c r="A6420" s="86" t="s">
        <v>23643</v>
      </c>
      <c r="B6420" s="85" t="s">
        <v>23642</v>
      </c>
      <c r="C6420" s="87" t="s">
        <v>151</v>
      </c>
      <c r="D6420" s="84" t="s">
        <v>15852</v>
      </c>
      <c r="E6420" s="86">
        <v>5612.64</v>
      </c>
      <c r="F6420" s="85" t="s">
        <v>14567</v>
      </c>
    </row>
    <row r="6421" spans="1:6" ht="38.25" x14ac:dyDescent="0.2">
      <c r="A6421" s="86" t="s">
        <v>23645</v>
      </c>
      <c r="B6421" s="85" t="s">
        <v>23644</v>
      </c>
      <c r="C6421" s="87" t="s">
        <v>151</v>
      </c>
      <c r="D6421" s="84" t="s">
        <v>15852</v>
      </c>
      <c r="E6421" s="86">
        <v>4219</v>
      </c>
      <c r="F6421" s="85" t="s">
        <v>14527</v>
      </c>
    </row>
    <row r="6422" spans="1:6" ht="38.25" x14ac:dyDescent="0.2">
      <c r="A6422" s="86" t="s">
        <v>23647</v>
      </c>
      <c r="B6422" s="85" t="s">
        <v>23646</v>
      </c>
      <c r="C6422" s="87" t="s">
        <v>151</v>
      </c>
      <c r="D6422" s="84" t="s">
        <v>15852</v>
      </c>
      <c r="E6422" s="86">
        <v>703</v>
      </c>
      <c r="F6422" s="85" t="s">
        <v>16619</v>
      </c>
    </row>
    <row r="6423" spans="1:6" ht="38.25" x14ac:dyDescent="0.2">
      <c r="A6423" s="86" t="s">
        <v>23649</v>
      </c>
      <c r="B6423" s="85" t="s">
        <v>23648</v>
      </c>
      <c r="C6423" s="87" t="s">
        <v>151</v>
      </c>
      <c r="D6423" s="84" t="s">
        <v>15852</v>
      </c>
      <c r="E6423" s="86">
        <v>11138.16</v>
      </c>
      <c r="F6423" s="85" t="s">
        <v>14527</v>
      </c>
    </row>
    <row r="6424" spans="1:6" ht="38.25" x14ac:dyDescent="0.2">
      <c r="A6424" s="86" t="s">
        <v>23974</v>
      </c>
      <c r="B6424" s="85" t="s">
        <v>23973</v>
      </c>
      <c r="C6424" s="87" t="s">
        <v>149</v>
      </c>
      <c r="D6424" s="84" t="s">
        <v>15852</v>
      </c>
      <c r="E6424" s="86">
        <v>15125</v>
      </c>
      <c r="F6424" s="85" t="s">
        <v>23651</v>
      </c>
    </row>
    <row r="6425" spans="1:6" ht="38.25" x14ac:dyDescent="0.2">
      <c r="A6425" s="86" t="s">
        <v>23976</v>
      </c>
      <c r="B6425" s="85" t="s">
        <v>23975</v>
      </c>
      <c r="C6425" s="87" t="s">
        <v>149</v>
      </c>
      <c r="D6425" s="84" t="s">
        <v>15852</v>
      </c>
      <c r="E6425" s="86">
        <v>14520</v>
      </c>
      <c r="F6425" s="85" t="s">
        <v>23651</v>
      </c>
    </row>
    <row r="6426" spans="1:6" ht="38.25" x14ac:dyDescent="0.2">
      <c r="A6426" s="86" t="s">
        <v>23978</v>
      </c>
      <c r="B6426" s="85" t="s">
        <v>23977</v>
      </c>
      <c r="C6426" s="87" t="s">
        <v>149</v>
      </c>
      <c r="D6426" s="84" t="s">
        <v>15852</v>
      </c>
      <c r="E6426" s="86">
        <v>14217.5</v>
      </c>
      <c r="F6426" s="85" t="s">
        <v>23651</v>
      </c>
    </row>
    <row r="6427" spans="1:6" ht="38.25" x14ac:dyDescent="0.2">
      <c r="A6427" s="86" t="s">
        <v>23980</v>
      </c>
      <c r="B6427" s="85" t="s">
        <v>23979</v>
      </c>
      <c r="C6427" s="87" t="s">
        <v>149</v>
      </c>
      <c r="D6427" s="84" t="s">
        <v>15852</v>
      </c>
      <c r="E6427" s="86">
        <v>13763.75</v>
      </c>
      <c r="F6427" s="85" t="s">
        <v>23651</v>
      </c>
    </row>
    <row r="6428" spans="1:6" ht="38.25" x14ac:dyDescent="0.2">
      <c r="A6428" s="86" t="s">
        <v>23982</v>
      </c>
      <c r="B6428" s="85" t="s">
        <v>23981</v>
      </c>
      <c r="C6428" s="87" t="s">
        <v>149</v>
      </c>
      <c r="D6428" s="84" t="s">
        <v>15852</v>
      </c>
      <c r="E6428" s="86">
        <v>13310</v>
      </c>
      <c r="F6428" s="85" t="s">
        <v>23651</v>
      </c>
    </row>
    <row r="6429" spans="1:6" ht="25.5" x14ac:dyDescent="0.2">
      <c r="A6429" s="86" t="s">
        <v>23662</v>
      </c>
      <c r="B6429" s="85" t="s">
        <v>23661</v>
      </c>
      <c r="C6429" s="87" t="s">
        <v>151</v>
      </c>
      <c r="D6429" s="84" t="s">
        <v>15852</v>
      </c>
      <c r="E6429" s="86">
        <v>3544</v>
      </c>
      <c r="F6429" s="85" t="s">
        <v>14567</v>
      </c>
    </row>
    <row r="6430" spans="1:6" ht="51" x14ac:dyDescent="0.2">
      <c r="A6430" s="86" t="s">
        <v>23664</v>
      </c>
      <c r="B6430" s="85" t="s">
        <v>23663</v>
      </c>
      <c r="C6430" s="87" t="s">
        <v>151</v>
      </c>
      <c r="D6430" s="84" t="s">
        <v>15852</v>
      </c>
      <c r="E6430" s="86">
        <v>590</v>
      </c>
      <c r="F6430" s="85" t="s">
        <v>15009</v>
      </c>
    </row>
    <row r="6431" spans="1:6" ht="25.5" x14ac:dyDescent="0.2">
      <c r="A6431" s="86" t="s">
        <v>23666</v>
      </c>
      <c r="B6431" s="85" t="s">
        <v>23665</v>
      </c>
      <c r="C6431" s="87" t="s">
        <v>151</v>
      </c>
      <c r="D6431" s="84" t="s">
        <v>15852</v>
      </c>
      <c r="E6431" s="86">
        <v>9356.16</v>
      </c>
      <c r="F6431" s="85" t="s">
        <v>14567</v>
      </c>
    </row>
    <row r="6432" spans="1:6" ht="38.25" x14ac:dyDescent="0.2">
      <c r="A6432" s="86" t="s">
        <v>23668</v>
      </c>
      <c r="B6432" s="85" t="s">
        <v>23667</v>
      </c>
      <c r="C6432" s="87" t="s">
        <v>151</v>
      </c>
      <c r="D6432" s="84" t="s">
        <v>15852</v>
      </c>
      <c r="E6432" s="86">
        <v>4219</v>
      </c>
      <c r="F6432" s="85" t="s">
        <v>14527</v>
      </c>
    </row>
    <row r="6433" spans="1:6" ht="38.25" x14ac:dyDescent="0.2">
      <c r="A6433" s="86" t="s">
        <v>23670</v>
      </c>
      <c r="B6433" s="85" t="s">
        <v>23669</v>
      </c>
      <c r="C6433" s="87" t="s">
        <v>151</v>
      </c>
      <c r="D6433" s="84" t="s">
        <v>15852</v>
      </c>
      <c r="E6433" s="86">
        <v>703</v>
      </c>
      <c r="F6433" s="85" t="s">
        <v>16619</v>
      </c>
    </row>
    <row r="6434" spans="1:6" ht="38.25" x14ac:dyDescent="0.2">
      <c r="A6434" s="86" t="s">
        <v>23672</v>
      </c>
      <c r="B6434" s="85" t="s">
        <v>23671</v>
      </c>
      <c r="C6434" s="87" t="s">
        <v>151</v>
      </c>
      <c r="D6434" s="84" t="s">
        <v>15852</v>
      </c>
      <c r="E6434" s="86">
        <v>11138.16</v>
      </c>
      <c r="F6434" s="85" t="s">
        <v>14527</v>
      </c>
    </row>
    <row r="6435" spans="1:6" ht="38.25" x14ac:dyDescent="0.2">
      <c r="A6435" s="86" t="s">
        <v>23680</v>
      </c>
      <c r="B6435" s="85" t="s">
        <v>23679</v>
      </c>
      <c r="C6435" s="87" t="s">
        <v>151</v>
      </c>
      <c r="D6435" s="84" t="s">
        <v>15852</v>
      </c>
      <c r="E6435" s="86">
        <v>3134</v>
      </c>
      <c r="F6435" s="85" t="s">
        <v>14567</v>
      </c>
    </row>
    <row r="6436" spans="1:6" ht="51" x14ac:dyDescent="0.2">
      <c r="A6436" s="86" t="s">
        <v>23682</v>
      </c>
      <c r="B6436" s="85" t="s">
        <v>23681</v>
      </c>
      <c r="C6436" s="87" t="s">
        <v>151</v>
      </c>
      <c r="D6436" s="84" t="s">
        <v>15852</v>
      </c>
      <c r="E6436" s="86">
        <v>523</v>
      </c>
      <c r="F6436" s="85" t="s">
        <v>15009</v>
      </c>
    </row>
    <row r="6437" spans="1:6" ht="38.25" x14ac:dyDescent="0.2">
      <c r="A6437" s="86" t="s">
        <v>23684</v>
      </c>
      <c r="B6437" s="85" t="s">
        <v>23683</v>
      </c>
      <c r="C6437" s="87" t="s">
        <v>151</v>
      </c>
      <c r="D6437" s="84" t="s">
        <v>15852</v>
      </c>
      <c r="E6437" s="86">
        <v>8273.76</v>
      </c>
      <c r="F6437" s="85" t="s">
        <v>14567</v>
      </c>
    </row>
    <row r="6438" spans="1:6" ht="38.25" x14ac:dyDescent="0.2">
      <c r="A6438" s="86" t="s">
        <v>23686</v>
      </c>
      <c r="B6438" s="85" t="s">
        <v>23685</v>
      </c>
      <c r="C6438" s="87" t="s">
        <v>151</v>
      </c>
      <c r="D6438" s="84" t="s">
        <v>15852</v>
      </c>
      <c r="E6438" s="86">
        <v>6219</v>
      </c>
      <c r="F6438" s="85" t="s">
        <v>14527</v>
      </c>
    </row>
    <row r="6439" spans="1:6" ht="38.25" x14ac:dyDescent="0.2">
      <c r="A6439" s="86" t="s">
        <v>23688</v>
      </c>
      <c r="B6439" s="85" t="s">
        <v>23687</v>
      </c>
      <c r="C6439" s="87" t="s">
        <v>151</v>
      </c>
      <c r="D6439" s="84" t="s">
        <v>15852</v>
      </c>
      <c r="E6439" s="86">
        <v>1037</v>
      </c>
      <c r="F6439" s="85" t="s">
        <v>16619</v>
      </c>
    </row>
    <row r="6440" spans="1:6" ht="38.25" x14ac:dyDescent="0.2">
      <c r="A6440" s="86" t="s">
        <v>23690</v>
      </c>
      <c r="B6440" s="85" t="s">
        <v>23689</v>
      </c>
      <c r="C6440" s="87" t="s">
        <v>151</v>
      </c>
      <c r="D6440" s="84" t="s">
        <v>15852</v>
      </c>
      <c r="E6440" s="86">
        <v>16418.16</v>
      </c>
      <c r="F6440" s="85" t="s">
        <v>14527</v>
      </c>
    </row>
    <row r="6441" spans="1:6" ht="25.5" x14ac:dyDescent="0.2">
      <c r="A6441" s="86" t="s">
        <v>23703</v>
      </c>
      <c r="B6441" s="85" t="s">
        <v>23702</v>
      </c>
      <c r="C6441" s="87" t="s">
        <v>151</v>
      </c>
      <c r="D6441" s="84" t="s">
        <v>15852</v>
      </c>
      <c r="E6441" s="86">
        <v>5224</v>
      </c>
      <c r="F6441" s="85" t="s">
        <v>14567</v>
      </c>
    </row>
    <row r="6442" spans="1:6" ht="51" x14ac:dyDescent="0.2">
      <c r="A6442" s="86" t="s">
        <v>23705</v>
      </c>
      <c r="B6442" s="85" t="s">
        <v>23704</v>
      </c>
      <c r="C6442" s="87" t="s">
        <v>151</v>
      </c>
      <c r="D6442" s="84" t="s">
        <v>15852</v>
      </c>
      <c r="E6442" s="86">
        <v>871</v>
      </c>
      <c r="F6442" s="85" t="s">
        <v>15009</v>
      </c>
    </row>
    <row r="6443" spans="1:6" ht="25.5" x14ac:dyDescent="0.2">
      <c r="A6443" s="86" t="s">
        <v>23707</v>
      </c>
      <c r="B6443" s="85" t="s">
        <v>23706</v>
      </c>
      <c r="C6443" s="87" t="s">
        <v>151</v>
      </c>
      <c r="D6443" s="84" t="s">
        <v>15852</v>
      </c>
      <c r="E6443" s="86">
        <v>13791.36</v>
      </c>
      <c r="F6443" s="85" t="s">
        <v>14567</v>
      </c>
    </row>
    <row r="6444" spans="1:6" ht="38.25" x14ac:dyDescent="0.2">
      <c r="A6444" s="86" t="s">
        <v>23709</v>
      </c>
      <c r="B6444" s="85" t="s">
        <v>23708</v>
      </c>
      <c r="C6444" s="87" t="s">
        <v>151</v>
      </c>
      <c r="D6444" s="84" t="s">
        <v>15852</v>
      </c>
      <c r="E6444" s="86">
        <v>6219</v>
      </c>
      <c r="F6444" s="85" t="s">
        <v>14527</v>
      </c>
    </row>
    <row r="6445" spans="1:6" ht="38.25" x14ac:dyDescent="0.2">
      <c r="A6445" s="86" t="s">
        <v>23711</v>
      </c>
      <c r="B6445" s="85" t="s">
        <v>23710</v>
      </c>
      <c r="C6445" s="87" t="s">
        <v>151</v>
      </c>
      <c r="D6445" s="84" t="s">
        <v>15852</v>
      </c>
      <c r="E6445" s="86">
        <v>1037</v>
      </c>
      <c r="F6445" s="85" t="s">
        <v>16619</v>
      </c>
    </row>
    <row r="6446" spans="1:6" ht="38.25" x14ac:dyDescent="0.2">
      <c r="A6446" s="86" t="s">
        <v>23713</v>
      </c>
      <c r="B6446" s="85" t="s">
        <v>23712</v>
      </c>
      <c r="C6446" s="87" t="s">
        <v>151</v>
      </c>
      <c r="D6446" s="84" t="s">
        <v>15852</v>
      </c>
      <c r="E6446" s="86">
        <v>16418.16</v>
      </c>
      <c r="F6446" s="85" t="s">
        <v>14527</v>
      </c>
    </row>
    <row r="6447" spans="1:6" ht="63.75" x14ac:dyDescent="0.2">
      <c r="A6447" s="86" t="s">
        <v>23984</v>
      </c>
      <c r="B6447" s="85" t="s">
        <v>23983</v>
      </c>
      <c r="C6447" s="87" t="s">
        <v>149</v>
      </c>
      <c r="D6447" s="84" t="s">
        <v>15852</v>
      </c>
      <c r="E6447" s="86">
        <v>6600</v>
      </c>
      <c r="F6447" s="85" t="s">
        <v>23636</v>
      </c>
    </row>
    <row r="6448" spans="1:6" ht="38.25" x14ac:dyDescent="0.2">
      <c r="A6448" s="86" t="s">
        <v>23639</v>
      </c>
      <c r="B6448" s="85" t="s">
        <v>23638</v>
      </c>
      <c r="C6448" s="87" t="s">
        <v>151</v>
      </c>
      <c r="D6448" s="84" t="s">
        <v>15852</v>
      </c>
      <c r="E6448" s="86">
        <v>2126</v>
      </c>
      <c r="F6448" s="85" t="s">
        <v>14567</v>
      </c>
    </row>
    <row r="6449" spans="1:6" ht="51" x14ac:dyDescent="0.2">
      <c r="A6449" s="86" t="s">
        <v>23641</v>
      </c>
      <c r="B6449" s="85" t="s">
        <v>23640</v>
      </c>
      <c r="C6449" s="87" t="s">
        <v>151</v>
      </c>
      <c r="D6449" s="84" t="s">
        <v>15852</v>
      </c>
      <c r="E6449" s="86">
        <v>354</v>
      </c>
      <c r="F6449" s="85" t="s">
        <v>15009</v>
      </c>
    </row>
    <row r="6450" spans="1:6" ht="38.25" x14ac:dyDescent="0.2">
      <c r="A6450" s="86" t="s">
        <v>23643</v>
      </c>
      <c r="B6450" s="85" t="s">
        <v>23642</v>
      </c>
      <c r="C6450" s="87" t="s">
        <v>151</v>
      </c>
      <c r="D6450" s="84" t="s">
        <v>15852</v>
      </c>
      <c r="E6450" s="86">
        <v>5612.64</v>
      </c>
      <c r="F6450" s="85" t="s">
        <v>14567</v>
      </c>
    </row>
    <row r="6451" spans="1:6" ht="38.25" x14ac:dyDescent="0.2">
      <c r="A6451" s="86" t="s">
        <v>23645</v>
      </c>
      <c r="B6451" s="85" t="s">
        <v>23644</v>
      </c>
      <c r="C6451" s="87" t="s">
        <v>151</v>
      </c>
      <c r="D6451" s="84" t="s">
        <v>15852</v>
      </c>
      <c r="E6451" s="86">
        <v>4219</v>
      </c>
      <c r="F6451" s="85" t="s">
        <v>14527</v>
      </c>
    </row>
    <row r="6452" spans="1:6" ht="38.25" x14ac:dyDescent="0.2">
      <c r="A6452" s="86" t="s">
        <v>23647</v>
      </c>
      <c r="B6452" s="85" t="s">
        <v>23646</v>
      </c>
      <c r="C6452" s="87" t="s">
        <v>151</v>
      </c>
      <c r="D6452" s="84" t="s">
        <v>15852</v>
      </c>
      <c r="E6452" s="86">
        <v>703</v>
      </c>
      <c r="F6452" s="85" t="s">
        <v>16619</v>
      </c>
    </row>
    <row r="6453" spans="1:6" ht="38.25" x14ac:dyDescent="0.2">
      <c r="A6453" s="86" t="s">
        <v>23649</v>
      </c>
      <c r="B6453" s="85" t="s">
        <v>23648</v>
      </c>
      <c r="C6453" s="87" t="s">
        <v>151</v>
      </c>
      <c r="D6453" s="84" t="s">
        <v>15852</v>
      </c>
      <c r="E6453" s="86">
        <v>11138.16</v>
      </c>
      <c r="F6453" s="85" t="s">
        <v>14527</v>
      </c>
    </row>
    <row r="6454" spans="1:6" ht="38.25" x14ac:dyDescent="0.2">
      <c r="A6454" s="86" t="s">
        <v>23986</v>
      </c>
      <c r="B6454" s="85" t="s">
        <v>23985</v>
      </c>
      <c r="C6454" s="87" t="s">
        <v>149</v>
      </c>
      <c r="D6454" s="84" t="s">
        <v>15852</v>
      </c>
      <c r="E6454" s="86">
        <v>11000</v>
      </c>
      <c r="F6454" s="85" t="s">
        <v>23651</v>
      </c>
    </row>
    <row r="6455" spans="1:6" ht="38.25" x14ac:dyDescent="0.2">
      <c r="A6455" s="86" t="s">
        <v>23988</v>
      </c>
      <c r="B6455" s="85" t="s">
        <v>23987</v>
      </c>
      <c r="C6455" s="87" t="s">
        <v>149</v>
      </c>
      <c r="D6455" s="84" t="s">
        <v>15852</v>
      </c>
      <c r="E6455" s="86">
        <v>10560</v>
      </c>
      <c r="F6455" s="85" t="s">
        <v>23651</v>
      </c>
    </row>
    <row r="6456" spans="1:6" ht="38.25" x14ac:dyDescent="0.2">
      <c r="A6456" s="86" t="s">
        <v>23990</v>
      </c>
      <c r="B6456" s="85" t="s">
        <v>23989</v>
      </c>
      <c r="C6456" s="87" t="s">
        <v>149</v>
      </c>
      <c r="D6456" s="84" t="s">
        <v>15852</v>
      </c>
      <c r="E6456" s="86">
        <v>10340</v>
      </c>
      <c r="F6456" s="85" t="s">
        <v>23651</v>
      </c>
    </row>
    <row r="6457" spans="1:6" ht="38.25" x14ac:dyDescent="0.2">
      <c r="A6457" s="86" t="s">
        <v>23992</v>
      </c>
      <c r="B6457" s="85" t="s">
        <v>23991</v>
      </c>
      <c r="C6457" s="87" t="s">
        <v>149</v>
      </c>
      <c r="D6457" s="84" t="s">
        <v>15852</v>
      </c>
      <c r="E6457" s="86">
        <v>10010</v>
      </c>
      <c r="F6457" s="85" t="s">
        <v>23651</v>
      </c>
    </row>
    <row r="6458" spans="1:6" ht="38.25" x14ac:dyDescent="0.2">
      <c r="A6458" s="86" t="s">
        <v>23994</v>
      </c>
      <c r="B6458" s="85" t="s">
        <v>23993</v>
      </c>
      <c r="C6458" s="87" t="s">
        <v>149</v>
      </c>
      <c r="D6458" s="84" t="s">
        <v>15852</v>
      </c>
      <c r="E6458" s="86">
        <v>9680</v>
      </c>
      <c r="F6458" s="85" t="s">
        <v>23651</v>
      </c>
    </row>
    <row r="6459" spans="1:6" ht="25.5" x14ac:dyDescent="0.2">
      <c r="A6459" s="86" t="s">
        <v>23662</v>
      </c>
      <c r="B6459" s="85" t="s">
        <v>23661</v>
      </c>
      <c r="C6459" s="87" t="s">
        <v>151</v>
      </c>
      <c r="D6459" s="84" t="s">
        <v>15852</v>
      </c>
      <c r="E6459" s="86">
        <v>3544</v>
      </c>
      <c r="F6459" s="85" t="s">
        <v>14567</v>
      </c>
    </row>
    <row r="6460" spans="1:6" ht="51" x14ac:dyDescent="0.2">
      <c r="A6460" s="86" t="s">
        <v>23664</v>
      </c>
      <c r="B6460" s="85" t="s">
        <v>23663</v>
      </c>
      <c r="C6460" s="87" t="s">
        <v>151</v>
      </c>
      <c r="D6460" s="84" t="s">
        <v>15852</v>
      </c>
      <c r="E6460" s="86">
        <v>590</v>
      </c>
      <c r="F6460" s="85" t="s">
        <v>15009</v>
      </c>
    </row>
    <row r="6461" spans="1:6" ht="25.5" x14ac:dyDescent="0.2">
      <c r="A6461" s="86" t="s">
        <v>23666</v>
      </c>
      <c r="B6461" s="85" t="s">
        <v>23665</v>
      </c>
      <c r="C6461" s="87" t="s">
        <v>151</v>
      </c>
      <c r="D6461" s="84" t="s">
        <v>15852</v>
      </c>
      <c r="E6461" s="86">
        <v>9356.16</v>
      </c>
      <c r="F6461" s="85" t="s">
        <v>14567</v>
      </c>
    </row>
    <row r="6462" spans="1:6" ht="38.25" x14ac:dyDescent="0.2">
      <c r="A6462" s="86" t="s">
        <v>23668</v>
      </c>
      <c r="B6462" s="85" t="s">
        <v>23667</v>
      </c>
      <c r="C6462" s="87" t="s">
        <v>151</v>
      </c>
      <c r="D6462" s="84" t="s">
        <v>15852</v>
      </c>
      <c r="E6462" s="86">
        <v>4219</v>
      </c>
      <c r="F6462" s="85" t="s">
        <v>14527</v>
      </c>
    </row>
    <row r="6463" spans="1:6" ht="38.25" x14ac:dyDescent="0.2">
      <c r="A6463" s="86" t="s">
        <v>23670</v>
      </c>
      <c r="B6463" s="85" t="s">
        <v>23669</v>
      </c>
      <c r="C6463" s="87" t="s">
        <v>151</v>
      </c>
      <c r="D6463" s="84" t="s">
        <v>15852</v>
      </c>
      <c r="E6463" s="86">
        <v>703</v>
      </c>
      <c r="F6463" s="85" t="s">
        <v>16619</v>
      </c>
    </row>
    <row r="6464" spans="1:6" ht="38.25" x14ac:dyDescent="0.2">
      <c r="A6464" s="86" t="s">
        <v>23672</v>
      </c>
      <c r="B6464" s="85" t="s">
        <v>23671</v>
      </c>
      <c r="C6464" s="87" t="s">
        <v>151</v>
      </c>
      <c r="D6464" s="84" t="s">
        <v>15852</v>
      </c>
      <c r="E6464" s="86">
        <v>11138.16</v>
      </c>
      <c r="F6464" s="85" t="s">
        <v>14527</v>
      </c>
    </row>
    <row r="6465" spans="1:6" ht="63.75" x14ac:dyDescent="0.2">
      <c r="A6465" s="86" t="s">
        <v>23996</v>
      </c>
      <c r="B6465" s="85" t="s">
        <v>23995</v>
      </c>
      <c r="C6465" s="87" t="s">
        <v>149</v>
      </c>
      <c r="D6465" s="84" t="s">
        <v>15852</v>
      </c>
      <c r="E6465" s="86">
        <v>5280</v>
      </c>
      <c r="F6465" s="85" t="s">
        <v>23843</v>
      </c>
    </row>
    <row r="6466" spans="1:6" ht="38.25" x14ac:dyDescent="0.2">
      <c r="A6466" s="86" t="s">
        <v>23680</v>
      </c>
      <c r="B6466" s="85" t="s">
        <v>23679</v>
      </c>
      <c r="C6466" s="87" t="s">
        <v>151</v>
      </c>
      <c r="D6466" s="84" t="s">
        <v>15852</v>
      </c>
      <c r="E6466" s="86">
        <v>3134</v>
      </c>
      <c r="F6466" s="85" t="s">
        <v>14567</v>
      </c>
    </row>
    <row r="6467" spans="1:6" ht="51" x14ac:dyDescent="0.2">
      <c r="A6467" s="86" t="s">
        <v>23682</v>
      </c>
      <c r="B6467" s="85" t="s">
        <v>23681</v>
      </c>
      <c r="C6467" s="87" t="s">
        <v>151</v>
      </c>
      <c r="D6467" s="84" t="s">
        <v>15852</v>
      </c>
      <c r="E6467" s="86">
        <v>523</v>
      </c>
      <c r="F6467" s="85" t="s">
        <v>15009</v>
      </c>
    </row>
    <row r="6468" spans="1:6" ht="38.25" x14ac:dyDescent="0.2">
      <c r="A6468" s="86" t="s">
        <v>23684</v>
      </c>
      <c r="B6468" s="85" t="s">
        <v>23683</v>
      </c>
      <c r="C6468" s="87" t="s">
        <v>151</v>
      </c>
      <c r="D6468" s="84" t="s">
        <v>15852</v>
      </c>
      <c r="E6468" s="86">
        <v>8273.76</v>
      </c>
      <c r="F6468" s="85" t="s">
        <v>14567</v>
      </c>
    </row>
    <row r="6469" spans="1:6" ht="38.25" x14ac:dyDescent="0.2">
      <c r="A6469" s="86" t="s">
        <v>23686</v>
      </c>
      <c r="B6469" s="85" t="s">
        <v>23685</v>
      </c>
      <c r="C6469" s="87" t="s">
        <v>151</v>
      </c>
      <c r="D6469" s="84" t="s">
        <v>15852</v>
      </c>
      <c r="E6469" s="86">
        <v>6219</v>
      </c>
      <c r="F6469" s="85" t="s">
        <v>14527</v>
      </c>
    </row>
    <row r="6470" spans="1:6" ht="38.25" x14ac:dyDescent="0.2">
      <c r="A6470" s="86" t="s">
        <v>23688</v>
      </c>
      <c r="B6470" s="85" t="s">
        <v>23687</v>
      </c>
      <c r="C6470" s="87" t="s">
        <v>151</v>
      </c>
      <c r="D6470" s="84" t="s">
        <v>15852</v>
      </c>
      <c r="E6470" s="86">
        <v>1037</v>
      </c>
      <c r="F6470" s="85" t="s">
        <v>16619</v>
      </c>
    </row>
    <row r="6471" spans="1:6" ht="38.25" x14ac:dyDescent="0.2">
      <c r="A6471" s="86" t="s">
        <v>23690</v>
      </c>
      <c r="B6471" s="85" t="s">
        <v>23689</v>
      </c>
      <c r="C6471" s="87" t="s">
        <v>151</v>
      </c>
      <c r="D6471" s="84" t="s">
        <v>15852</v>
      </c>
      <c r="E6471" s="86">
        <v>16418.16</v>
      </c>
      <c r="F6471" s="85" t="s">
        <v>14527</v>
      </c>
    </row>
    <row r="6472" spans="1:6" ht="38.25" x14ac:dyDescent="0.2">
      <c r="A6472" s="86" t="s">
        <v>23998</v>
      </c>
      <c r="B6472" s="85" t="s">
        <v>23997</v>
      </c>
      <c r="C6472" s="87" t="s">
        <v>149</v>
      </c>
      <c r="D6472" s="84" t="s">
        <v>15852</v>
      </c>
      <c r="E6472" s="86">
        <v>8800</v>
      </c>
      <c r="F6472" s="85" t="s">
        <v>23692</v>
      </c>
    </row>
    <row r="6473" spans="1:6" ht="38.25" x14ac:dyDescent="0.2">
      <c r="A6473" s="86" t="s">
        <v>24000</v>
      </c>
      <c r="B6473" s="85" t="s">
        <v>23999</v>
      </c>
      <c r="C6473" s="87" t="s">
        <v>149</v>
      </c>
      <c r="D6473" s="84" t="s">
        <v>15852</v>
      </c>
      <c r="E6473" s="86">
        <v>8448</v>
      </c>
      <c r="F6473" s="85" t="s">
        <v>23692</v>
      </c>
    </row>
    <row r="6474" spans="1:6" ht="38.25" x14ac:dyDescent="0.2">
      <c r="A6474" s="86" t="s">
        <v>24002</v>
      </c>
      <c r="B6474" s="85" t="s">
        <v>24001</v>
      </c>
      <c r="C6474" s="87" t="s">
        <v>149</v>
      </c>
      <c r="D6474" s="84" t="s">
        <v>15852</v>
      </c>
      <c r="E6474" s="86">
        <v>8272</v>
      </c>
      <c r="F6474" s="85" t="s">
        <v>23692</v>
      </c>
    </row>
    <row r="6475" spans="1:6" ht="38.25" x14ac:dyDescent="0.2">
      <c r="A6475" s="86" t="s">
        <v>24004</v>
      </c>
      <c r="B6475" s="85" t="s">
        <v>24003</v>
      </c>
      <c r="C6475" s="87" t="s">
        <v>149</v>
      </c>
      <c r="D6475" s="84" t="s">
        <v>15852</v>
      </c>
      <c r="E6475" s="86">
        <v>8008</v>
      </c>
      <c r="F6475" s="85" t="s">
        <v>23692</v>
      </c>
    </row>
    <row r="6476" spans="1:6" ht="38.25" x14ac:dyDescent="0.2">
      <c r="A6476" s="86" t="s">
        <v>24006</v>
      </c>
      <c r="B6476" s="85" t="s">
        <v>24005</v>
      </c>
      <c r="C6476" s="87" t="s">
        <v>149</v>
      </c>
      <c r="D6476" s="84" t="s">
        <v>15852</v>
      </c>
      <c r="E6476" s="86">
        <v>7744</v>
      </c>
      <c r="F6476" s="85" t="s">
        <v>23692</v>
      </c>
    </row>
    <row r="6477" spans="1:6" ht="25.5" x14ac:dyDescent="0.2">
      <c r="A6477" s="86" t="s">
        <v>23703</v>
      </c>
      <c r="B6477" s="85" t="s">
        <v>23702</v>
      </c>
      <c r="C6477" s="87" t="s">
        <v>151</v>
      </c>
      <c r="D6477" s="84" t="s">
        <v>15852</v>
      </c>
      <c r="E6477" s="86">
        <v>5224</v>
      </c>
      <c r="F6477" s="85" t="s">
        <v>14567</v>
      </c>
    </row>
    <row r="6478" spans="1:6" ht="51" x14ac:dyDescent="0.2">
      <c r="A6478" s="86" t="s">
        <v>23705</v>
      </c>
      <c r="B6478" s="85" t="s">
        <v>23704</v>
      </c>
      <c r="C6478" s="87" t="s">
        <v>151</v>
      </c>
      <c r="D6478" s="84" t="s">
        <v>15852</v>
      </c>
      <c r="E6478" s="86">
        <v>871</v>
      </c>
      <c r="F6478" s="85" t="s">
        <v>15009</v>
      </c>
    </row>
    <row r="6479" spans="1:6" ht="25.5" x14ac:dyDescent="0.2">
      <c r="A6479" s="86" t="s">
        <v>23707</v>
      </c>
      <c r="B6479" s="85" t="s">
        <v>23706</v>
      </c>
      <c r="C6479" s="87" t="s">
        <v>151</v>
      </c>
      <c r="D6479" s="84" t="s">
        <v>15852</v>
      </c>
      <c r="E6479" s="86">
        <v>13791.36</v>
      </c>
      <c r="F6479" s="85" t="s">
        <v>14567</v>
      </c>
    </row>
    <row r="6480" spans="1:6" ht="38.25" x14ac:dyDescent="0.2">
      <c r="A6480" s="86" t="s">
        <v>23709</v>
      </c>
      <c r="B6480" s="85" t="s">
        <v>23708</v>
      </c>
      <c r="C6480" s="87" t="s">
        <v>151</v>
      </c>
      <c r="D6480" s="84" t="s">
        <v>15852</v>
      </c>
      <c r="E6480" s="86">
        <v>6219</v>
      </c>
      <c r="F6480" s="85" t="s">
        <v>14527</v>
      </c>
    </row>
    <row r="6481" spans="1:6" ht="38.25" x14ac:dyDescent="0.2">
      <c r="A6481" s="86" t="s">
        <v>23711</v>
      </c>
      <c r="B6481" s="85" t="s">
        <v>23710</v>
      </c>
      <c r="C6481" s="87" t="s">
        <v>151</v>
      </c>
      <c r="D6481" s="84" t="s">
        <v>15852</v>
      </c>
      <c r="E6481" s="86">
        <v>1037</v>
      </c>
      <c r="F6481" s="85" t="s">
        <v>16619</v>
      </c>
    </row>
    <row r="6482" spans="1:6" ht="38.25" x14ac:dyDescent="0.2">
      <c r="A6482" s="86" t="s">
        <v>23713</v>
      </c>
      <c r="B6482" s="85" t="s">
        <v>23712</v>
      </c>
      <c r="C6482" s="87" t="s">
        <v>151</v>
      </c>
      <c r="D6482" s="84" t="s">
        <v>15852</v>
      </c>
      <c r="E6482" s="86">
        <v>16418.16</v>
      </c>
      <c r="F6482" s="85" t="s">
        <v>14527</v>
      </c>
    </row>
    <row r="6483" spans="1:6" ht="63.75" x14ac:dyDescent="0.2">
      <c r="A6483" s="86" t="s">
        <v>24008</v>
      </c>
      <c r="B6483" s="85" t="s">
        <v>24007</v>
      </c>
      <c r="C6483" s="87" t="s">
        <v>149</v>
      </c>
      <c r="D6483" s="84" t="s">
        <v>15852</v>
      </c>
      <c r="E6483" s="86">
        <v>9075</v>
      </c>
      <c r="F6483" s="85" t="s">
        <v>23636</v>
      </c>
    </row>
    <row r="6484" spans="1:6" ht="38.25" x14ac:dyDescent="0.2">
      <c r="A6484" s="86" t="s">
        <v>23639</v>
      </c>
      <c r="B6484" s="85" t="s">
        <v>23638</v>
      </c>
      <c r="C6484" s="87" t="s">
        <v>151</v>
      </c>
      <c r="D6484" s="84" t="s">
        <v>15852</v>
      </c>
      <c r="E6484" s="86">
        <v>2126</v>
      </c>
      <c r="F6484" s="85" t="s">
        <v>14567</v>
      </c>
    </row>
    <row r="6485" spans="1:6" ht="51" x14ac:dyDescent="0.2">
      <c r="A6485" s="86" t="s">
        <v>23641</v>
      </c>
      <c r="B6485" s="85" t="s">
        <v>23640</v>
      </c>
      <c r="C6485" s="87" t="s">
        <v>151</v>
      </c>
      <c r="D6485" s="84" t="s">
        <v>15852</v>
      </c>
      <c r="E6485" s="86">
        <v>354</v>
      </c>
      <c r="F6485" s="85" t="s">
        <v>15009</v>
      </c>
    </row>
    <row r="6486" spans="1:6" ht="38.25" x14ac:dyDescent="0.2">
      <c r="A6486" s="86" t="s">
        <v>23643</v>
      </c>
      <c r="B6486" s="85" t="s">
        <v>23642</v>
      </c>
      <c r="C6486" s="87" t="s">
        <v>151</v>
      </c>
      <c r="D6486" s="84" t="s">
        <v>15852</v>
      </c>
      <c r="E6486" s="86">
        <v>5612.64</v>
      </c>
      <c r="F6486" s="85" t="s">
        <v>14567</v>
      </c>
    </row>
    <row r="6487" spans="1:6" ht="38.25" x14ac:dyDescent="0.2">
      <c r="A6487" s="86" t="s">
        <v>23645</v>
      </c>
      <c r="B6487" s="85" t="s">
        <v>23644</v>
      </c>
      <c r="C6487" s="87" t="s">
        <v>151</v>
      </c>
      <c r="D6487" s="84" t="s">
        <v>15852</v>
      </c>
      <c r="E6487" s="86">
        <v>4219</v>
      </c>
      <c r="F6487" s="85" t="s">
        <v>14527</v>
      </c>
    </row>
    <row r="6488" spans="1:6" ht="38.25" x14ac:dyDescent="0.2">
      <c r="A6488" s="86" t="s">
        <v>23647</v>
      </c>
      <c r="B6488" s="85" t="s">
        <v>23646</v>
      </c>
      <c r="C6488" s="87" t="s">
        <v>151</v>
      </c>
      <c r="D6488" s="84" t="s">
        <v>15852</v>
      </c>
      <c r="E6488" s="86">
        <v>703</v>
      </c>
      <c r="F6488" s="85" t="s">
        <v>16619</v>
      </c>
    </row>
    <row r="6489" spans="1:6" ht="38.25" x14ac:dyDescent="0.2">
      <c r="A6489" s="86" t="s">
        <v>23649</v>
      </c>
      <c r="B6489" s="85" t="s">
        <v>23648</v>
      </c>
      <c r="C6489" s="87" t="s">
        <v>151</v>
      </c>
      <c r="D6489" s="84" t="s">
        <v>15852</v>
      </c>
      <c r="E6489" s="86">
        <v>11138.16</v>
      </c>
      <c r="F6489" s="85" t="s">
        <v>14527</v>
      </c>
    </row>
    <row r="6490" spans="1:6" ht="38.25" x14ac:dyDescent="0.2">
      <c r="A6490" s="86" t="s">
        <v>24010</v>
      </c>
      <c r="B6490" s="85" t="s">
        <v>24009</v>
      </c>
      <c r="C6490" s="87" t="s">
        <v>149</v>
      </c>
      <c r="D6490" s="84" t="s">
        <v>15852</v>
      </c>
      <c r="E6490" s="86">
        <v>15125</v>
      </c>
      <c r="F6490" s="85" t="s">
        <v>23651</v>
      </c>
    </row>
    <row r="6491" spans="1:6" ht="38.25" x14ac:dyDescent="0.2">
      <c r="A6491" s="86" t="s">
        <v>24012</v>
      </c>
      <c r="B6491" s="85" t="s">
        <v>24011</v>
      </c>
      <c r="C6491" s="87" t="s">
        <v>149</v>
      </c>
      <c r="D6491" s="84" t="s">
        <v>15852</v>
      </c>
      <c r="E6491" s="86">
        <v>14520</v>
      </c>
      <c r="F6491" s="85" t="s">
        <v>23651</v>
      </c>
    </row>
    <row r="6492" spans="1:6" ht="38.25" x14ac:dyDescent="0.2">
      <c r="A6492" s="86" t="s">
        <v>24014</v>
      </c>
      <c r="B6492" s="85" t="s">
        <v>24013</v>
      </c>
      <c r="C6492" s="87" t="s">
        <v>149</v>
      </c>
      <c r="D6492" s="84" t="s">
        <v>15852</v>
      </c>
      <c r="E6492" s="86">
        <v>14217.5</v>
      </c>
      <c r="F6492" s="85" t="s">
        <v>23651</v>
      </c>
    </row>
    <row r="6493" spans="1:6" ht="38.25" x14ac:dyDescent="0.2">
      <c r="A6493" s="86" t="s">
        <v>24016</v>
      </c>
      <c r="B6493" s="85" t="s">
        <v>24015</v>
      </c>
      <c r="C6493" s="87" t="s">
        <v>149</v>
      </c>
      <c r="D6493" s="84" t="s">
        <v>15852</v>
      </c>
      <c r="E6493" s="86">
        <v>13763.75</v>
      </c>
      <c r="F6493" s="85" t="s">
        <v>23651</v>
      </c>
    </row>
    <row r="6494" spans="1:6" ht="38.25" x14ac:dyDescent="0.2">
      <c r="A6494" s="86" t="s">
        <v>24018</v>
      </c>
      <c r="B6494" s="85" t="s">
        <v>24017</v>
      </c>
      <c r="C6494" s="87" t="s">
        <v>149</v>
      </c>
      <c r="D6494" s="84" t="s">
        <v>15852</v>
      </c>
      <c r="E6494" s="86">
        <v>13310</v>
      </c>
      <c r="F6494" s="85" t="s">
        <v>23651</v>
      </c>
    </row>
    <row r="6495" spans="1:6" ht="25.5" x14ac:dyDescent="0.2">
      <c r="A6495" s="86" t="s">
        <v>23662</v>
      </c>
      <c r="B6495" s="85" t="s">
        <v>23661</v>
      </c>
      <c r="C6495" s="87" t="s">
        <v>151</v>
      </c>
      <c r="D6495" s="84" t="s">
        <v>15852</v>
      </c>
      <c r="E6495" s="86">
        <v>3544</v>
      </c>
      <c r="F6495" s="85" t="s">
        <v>14567</v>
      </c>
    </row>
    <row r="6496" spans="1:6" ht="51" x14ac:dyDescent="0.2">
      <c r="A6496" s="86" t="s">
        <v>23664</v>
      </c>
      <c r="B6496" s="85" t="s">
        <v>23663</v>
      </c>
      <c r="C6496" s="87" t="s">
        <v>151</v>
      </c>
      <c r="D6496" s="84" t="s">
        <v>15852</v>
      </c>
      <c r="E6496" s="86">
        <v>590</v>
      </c>
      <c r="F6496" s="85" t="s">
        <v>15009</v>
      </c>
    </row>
    <row r="6497" spans="1:6" ht="25.5" x14ac:dyDescent="0.2">
      <c r="A6497" s="86" t="s">
        <v>23666</v>
      </c>
      <c r="B6497" s="85" t="s">
        <v>23665</v>
      </c>
      <c r="C6497" s="87" t="s">
        <v>151</v>
      </c>
      <c r="D6497" s="84" t="s">
        <v>15852</v>
      </c>
      <c r="E6497" s="86">
        <v>9356.16</v>
      </c>
      <c r="F6497" s="85" t="s">
        <v>14567</v>
      </c>
    </row>
    <row r="6498" spans="1:6" ht="38.25" x14ac:dyDescent="0.2">
      <c r="A6498" s="86" t="s">
        <v>23668</v>
      </c>
      <c r="B6498" s="85" t="s">
        <v>23667</v>
      </c>
      <c r="C6498" s="87" t="s">
        <v>151</v>
      </c>
      <c r="D6498" s="84" t="s">
        <v>15852</v>
      </c>
      <c r="E6498" s="86">
        <v>4219</v>
      </c>
      <c r="F6498" s="85" t="s">
        <v>14527</v>
      </c>
    </row>
    <row r="6499" spans="1:6" ht="38.25" x14ac:dyDescent="0.2">
      <c r="A6499" s="86" t="s">
        <v>23670</v>
      </c>
      <c r="B6499" s="85" t="s">
        <v>23669</v>
      </c>
      <c r="C6499" s="87" t="s">
        <v>151</v>
      </c>
      <c r="D6499" s="84" t="s">
        <v>15852</v>
      </c>
      <c r="E6499" s="86">
        <v>703</v>
      </c>
      <c r="F6499" s="85" t="s">
        <v>16619</v>
      </c>
    </row>
    <row r="6500" spans="1:6" ht="38.25" x14ac:dyDescent="0.2">
      <c r="A6500" s="86" t="s">
        <v>23672</v>
      </c>
      <c r="B6500" s="85" t="s">
        <v>23671</v>
      </c>
      <c r="C6500" s="87" t="s">
        <v>151</v>
      </c>
      <c r="D6500" s="84" t="s">
        <v>15852</v>
      </c>
      <c r="E6500" s="86">
        <v>11138.16</v>
      </c>
      <c r="F6500" s="85" t="s">
        <v>14527</v>
      </c>
    </row>
    <row r="6501" spans="1:6" ht="38.25" x14ac:dyDescent="0.2">
      <c r="A6501" s="86" t="s">
        <v>23673</v>
      </c>
      <c r="B6501" s="85" t="s">
        <v>23638</v>
      </c>
      <c r="C6501" s="87" t="s">
        <v>151</v>
      </c>
      <c r="D6501" s="84" t="s">
        <v>15852</v>
      </c>
      <c r="E6501" s="86">
        <v>1811</v>
      </c>
      <c r="F6501" s="85" t="s">
        <v>14567</v>
      </c>
    </row>
    <row r="6502" spans="1:6" ht="38.25" x14ac:dyDescent="0.2">
      <c r="A6502" s="86" t="s">
        <v>23674</v>
      </c>
      <c r="B6502" s="85" t="s">
        <v>23644</v>
      </c>
      <c r="C6502" s="87" t="s">
        <v>151</v>
      </c>
      <c r="D6502" s="84" t="s">
        <v>15852</v>
      </c>
      <c r="E6502" s="86">
        <v>3594</v>
      </c>
      <c r="F6502" s="85" t="s">
        <v>14527</v>
      </c>
    </row>
    <row r="6503" spans="1:6" ht="25.5" x14ac:dyDescent="0.2">
      <c r="A6503" s="86" t="s">
        <v>23675</v>
      </c>
      <c r="B6503" s="85" t="s">
        <v>23661</v>
      </c>
      <c r="C6503" s="87" t="s">
        <v>151</v>
      </c>
      <c r="D6503" s="84" t="s">
        <v>15852</v>
      </c>
      <c r="E6503" s="86">
        <v>3019</v>
      </c>
      <c r="F6503" s="85" t="s">
        <v>14567</v>
      </c>
    </row>
    <row r="6504" spans="1:6" ht="38.25" x14ac:dyDescent="0.2">
      <c r="A6504" s="86" t="s">
        <v>23676</v>
      </c>
      <c r="B6504" s="85" t="s">
        <v>23667</v>
      </c>
      <c r="C6504" s="87" t="s">
        <v>151</v>
      </c>
      <c r="D6504" s="84" t="s">
        <v>15852</v>
      </c>
      <c r="E6504" s="86">
        <v>3594</v>
      </c>
      <c r="F6504" s="85" t="s">
        <v>14527</v>
      </c>
    </row>
    <row r="6505" spans="1:6" ht="63.75" x14ac:dyDescent="0.2">
      <c r="A6505" s="86" t="s">
        <v>24020</v>
      </c>
      <c r="B6505" s="85" t="s">
        <v>24019</v>
      </c>
      <c r="C6505" s="87" t="s">
        <v>149</v>
      </c>
      <c r="D6505" s="84" t="s">
        <v>15852</v>
      </c>
      <c r="E6505" s="86">
        <v>14769</v>
      </c>
      <c r="F6505" s="85" t="s">
        <v>23636</v>
      </c>
    </row>
    <row r="6506" spans="1:6" ht="38.25" x14ac:dyDescent="0.2">
      <c r="A6506" s="86" t="s">
        <v>23680</v>
      </c>
      <c r="B6506" s="85" t="s">
        <v>23679</v>
      </c>
      <c r="C6506" s="87" t="s">
        <v>151</v>
      </c>
      <c r="D6506" s="84" t="s">
        <v>15852</v>
      </c>
      <c r="E6506" s="86">
        <v>3134</v>
      </c>
      <c r="F6506" s="85" t="s">
        <v>14567</v>
      </c>
    </row>
    <row r="6507" spans="1:6" ht="51" x14ac:dyDescent="0.2">
      <c r="A6507" s="86" t="s">
        <v>23682</v>
      </c>
      <c r="B6507" s="85" t="s">
        <v>23681</v>
      </c>
      <c r="C6507" s="87" t="s">
        <v>151</v>
      </c>
      <c r="D6507" s="84" t="s">
        <v>15852</v>
      </c>
      <c r="E6507" s="86">
        <v>523</v>
      </c>
      <c r="F6507" s="85" t="s">
        <v>15009</v>
      </c>
    </row>
    <row r="6508" spans="1:6" ht="38.25" x14ac:dyDescent="0.2">
      <c r="A6508" s="86" t="s">
        <v>23684</v>
      </c>
      <c r="B6508" s="85" t="s">
        <v>23683</v>
      </c>
      <c r="C6508" s="87" t="s">
        <v>151</v>
      </c>
      <c r="D6508" s="84" t="s">
        <v>15852</v>
      </c>
      <c r="E6508" s="86">
        <v>8273.76</v>
      </c>
      <c r="F6508" s="85" t="s">
        <v>14567</v>
      </c>
    </row>
    <row r="6509" spans="1:6" ht="38.25" x14ac:dyDescent="0.2">
      <c r="A6509" s="86" t="s">
        <v>23686</v>
      </c>
      <c r="B6509" s="85" t="s">
        <v>23685</v>
      </c>
      <c r="C6509" s="87" t="s">
        <v>151</v>
      </c>
      <c r="D6509" s="84" t="s">
        <v>15852</v>
      </c>
      <c r="E6509" s="86">
        <v>6219</v>
      </c>
      <c r="F6509" s="85" t="s">
        <v>14527</v>
      </c>
    </row>
    <row r="6510" spans="1:6" ht="38.25" x14ac:dyDescent="0.2">
      <c r="A6510" s="86" t="s">
        <v>23688</v>
      </c>
      <c r="B6510" s="85" t="s">
        <v>23687</v>
      </c>
      <c r="C6510" s="87" t="s">
        <v>151</v>
      </c>
      <c r="D6510" s="84" t="s">
        <v>15852</v>
      </c>
      <c r="E6510" s="86">
        <v>1037</v>
      </c>
      <c r="F6510" s="85" t="s">
        <v>16619</v>
      </c>
    </row>
    <row r="6511" spans="1:6" ht="38.25" x14ac:dyDescent="0.2">
      <c r="A6511" s="86" t="s">
        <v>23690</v>
      </c>
      <c r="B6511" s="85" t="s">
        <v>23689</v>
      </c>
      <c r="C6511" s="87" t="s">
        <v>151</v>
      </c>
      <c r="D6511" s="84" t="s">
        <v>15852</v>
      </c>
      <c r="E6511" s="86">
        <v>16418.16</v>
      </c>
      <c r="F6511" s="85" t="s">
        <v>14527</v>
      </c>
    </row>
    <row r="6512" spans="1:6" ht="38.25" x14ac:dyDescent="0.2">
      <c r="A6512" s="86" t="s">
        <v>24022</v>
      </c>
      <c r="B6512" s="85" t="s">
        <v>24021</v>
      </c>
      <c r="C6512" s="87" t="s">
        <v>149</v>
      </c>
      <c r="D6512" s="84" t="s">
        <v>15852</v>
      </c>
      <c r="E6512" s="86">
        <v>24615</v>
      </c>
      <c r="F6512" s="85" t="s">
        <v>23692</v>
      </c>
    </row>
    <row r="6513" spans="1:6" ht="38.25" x14ac:dyDescent="0.2">
      <c r="A6513" s="86" t="s">
        <v>24024</v>
      </c>
      <c r="B6513" s="85" t="s">
        <v>24023</v>
      </c>
      <c r="C6513" s="87" t="s">
        <v>149</v>
      </c>
      <c r="D6513" s="84" t="s">
        <v>15852</v>
      </c>
      <c r="E6513" s="86">
        <v>23630.400000000001</v>
      </c>
      <c r="F6513" s="85" t="s">
        <v>23692</v>
      </c>
    </row>
    <row r="6514" spans="1:6" ht="38.25" x14ac:dyDescent="0.2">
      <c r="A6514" s="86" t="s">
        <v>24026</v>
      </c>
      <c r="B6514" s="85" t="s">
        <v>24025</v>
      </c>
      <c r="C6514" s="87" t="s">
        <v>149</v>
      </c>
      <c r="D6514" s="84" t="s">
        <v>15852</v>
      </c>
      <c r="E6514" s="86">
        <v>23138.1</v>
      </c>
      <c r="F6514" s="85" t="s">
        <v>23692</v>
      </c>
    </row>
    <row r="6515" spans="1:6" ht="38.25" x14ac:dyDescent="0.2">
      <c r="A6515" s="86" t="s">
        <v>24028</v>
      </c>
      <c r="B6515" s="85" t="s">
        <v>24027</v>
      </c>
      <c r="C6515" s="87" t="s">
        <v>149</v>
      </c>
      <c r="D6515" s="84" t="s">
        <v>15852</v>
      </c>
      <c r="E6515" s="86">
        <v>22399.65</v>
      </c>
      <c r="F6515" s="85" t="s">
        <v>23692</v>
      </c>
    </row>
    <row r="6516" spans="1:6" ht="38.25" x14ac:dyDescent="0.2">
      <c r="A6516" s="86" t="s">
        <v>24030</v>
      </c>
      <c r="B6516" s="85" t="s">
        <v>24029</v>
      </c>
      <c r="C6516" s="87" t="s">
        <v>149</v>
      </c>
      <c r="D6516" s="84" t="s">
        <v>15852</v>
      </c>
      <c r="E6516" s="86">
        <v>21661.200000000001</v>
      </c>
      <c r="F6516" s="85" t="s">
        <v>23692</v>
      </c>
    </row>
    <row r="6517" spans="1:6" ht="25.5" x14ac:dyDescent="0.2">
      <c r="A6517" s="86" t="s">
        <v>23703</v>
      </c>
      <c r="B6517" s="85" t="s">
        <v>23702</v>
      </c>
      <c r="C6517" s="87" t="s">
        <v>151</v>
      </c>
      <c r="D6517" s="84" t="s">
        <v>15852</v>
      </c>
      <c r="E6517" s="86">
        <v>5224</v>
      </c>
      <c r="F6517" s="85" t="s">
        <v>14567</v>
      </c>
    </row>
    <row r="6518" spans="1:6" ht="51" x14ac:dyDescent="0.2">
      <c r="A6518" s="86" t="s">
        <v>23705</v>
      </c>
      <c r="B6518" s="85" t="s">
        <v>23704</v>
      </c>
      <c r="C6518" s="87" t="s">
        <v>151</v>
      </c>
      <c r="D6518" s="84" t="s">
        <v>15852</v>
      </c>
      <c r="E6518" s="86">
        <v>871</v>
      </c>
      <c r="F6518" s="85" t="s">
        <v>15009</v>
      </c>
    </row>
    <row r="6519" spans="1:6" ht="25.5" x14ac:dyDescent="0.2">
      <c r="A6519" s="86" t="s">
        <v>23707</v>
      </c>
      <c r="B6519" s="85" t="s">
        <v>23706</v>
      </c>
      <c r="C6519" s="87" t="s">
        <v>151</v>
      </c>
      <c r="D6519" s="84" t="s">
        <v>15852</v>
      </c>
      <c r="E6519" s="86">
        <v>13791.36</v>
      </c>
      <c r="F6519" s="85" t="s">
        <v>14567</v>
      </c>
    </row>
    <row r="6520" spans="1:6" ht="38.25" x14ac:dyDescent="0.2">
      <c r="A6520" s="86" t="s">
        <v>23709</v>
      </c>
      <c r="B6520" s="85" t="s">
        <v>23708</v>
      </c>
      <c r="C6520" s="87" t="s">
        <v>151</v>
      </c>
      <c r="D6520" s="84" t="s">
        <v>15852</v>
      </c>
      <c r="E6520" s="86">
        <v>6219</v>
      </c>
      <c r="F6520" s="85" t="s">
        <v>14527</v>
      </c>
    </row>
    <row r="6521" spans="1:6" ht="38.25" x14ac:dyDescent="0.2">
      <c r="A6521" s="86" t="s">
        <v>23711</v>
      </c>
      <c r="B6521" s="85" t="s">
        <v>23710</v>
      </c>
      <c r="C6521" s="87" t="s">
        <v>151</v>
      </c>
      <c r="D6521" s="84" t="s">
        <v>15852</v>
      </c>
      <c r="E6521" s="86">
        <v>1037</v>
      </c>
      <c r="F6521" s="85" t="s">
        <v>16619</v>
      </c>
    </row>
    <row r="6522" spans="1:6" ht="38.25" x14ac:dyDescent="0.2">
      <c r="A6522" s="86" t="s">
        <v>23713</v>
      </c>
      <c r="B6522" s="85" t="s">
        <v>23712</v>
      </c>
      <c r="C6522" s="87" t="s">
        <v>151</v>
      </c>
      <c r="D6522" s="84" t="s">
        <v>15852</v>
      </c>
      <c r="E6522" s="86">
        <v>16418.16</v>
      </c>
      <c r="F6522" s="85" t="s">
        <v>14527</v>
      </c>
    </row>
    <row r="6523" spans="1:6" ht="63.75" x14ac:dyDescent="0.2">
      <c r="A6523" s="86" t="s">
        <v>24032</v>
      </c>
      <c r="B6523" s="85" t="s">
        <v>24031</v>
      </c>
      <c r="C6523" s="87" t="s">
        <v>149</v>
      </c>
      <c r="D6523" s="84" t="s">
        <v>15852</v>
      </c>
      <c r="E6523" s="86">
        <v>9489</v>
      </c>
      <c r="F6523" s="85" t="s">
        <v>23636</v>
      </c>
    </row>
    <row r="6524" spans="1:6" ht="38.25" x14ac:dyDescent="0.2">
      <c r="A6524" s="86" t="s">
        <v>23639</v>
      </c>
      <c r="B6524" s="85" t="s">
        <v>23638</v>
      </c>
      <c r="C6524" s="87" t="s">
        <v>151</v>
      </c>
      <c r="D6524" s="84" t="s">
        <v>15852</v>
      </c>
      <c r="E6524" s="86">
        <v>2126</v>
      </c>
      <c r="F6524" s="85" t="s">
        <v>14567</v>
      </c>
    </row>
    <row r="6525" spans="1:6" ht="51" x14ac:dyDescent="0.2">
      <c r="A6525" s="86" t="s">
        <v>23641</v>
      </c>
      <c r="B6525" s="85" t="s">
        <v>23640</v>
      </c>
      <c r="C6525" s="87" t="s">
        <v>151</v>
      </c>
      <c r="D6525" s="84" t="s">
        <v>15852</v>
      </c>
      <c r="E6525" s="86">
        <v>354</v>
      </c>
      <c r="F6525" s="85" t="s">
        <v>15009</v>
      </c>
    </row>
    <row r="6526" spans="1:6" ht="38.25" x14ac:dyDescent="0.2">
      <c r="A6526" s="86" t="s">
        <v>23643</v>
      </c>
      <c r="B6526" s="85" t="s">
        <v>23642</v>
      </c>
      <c r="C6526" s="87" t="s">
        <v>151</v>
      </c>
      <c r="D6526" s="84" t="s">
        <v>15852</v>
      </c>
      <c r="E6526" s="86">
        <v>5612.64</v>
      </c>
      <c r="F6526" s="85" t="s">
        <v>14567</v>
      </c>
    </row>
    <row r="6527" spans="1:6" ht="38.25" x14ac:dyDescent="0.2">
      <c r="A6527" s="86" t="s">
        <v>23645</v>
      </c>
      <c r="B6527" s="85" t="s">
        <v>23644</v>
      </c>
      <c r="C6527" s="87" t="s">
        <v>151</v>
      </c>
      <c r="D6527" s="84" t="s">
        <v>15852</v>
      </c>
      <c r="E6527" s="86">
        <v>4219</v>
      </c>
      <c r="F6527" s="85" t="s">
        <v>14527</v>
      </c>
    </row>
    <row r="6528" spans="1:6" ht="38.25" x14ac:dyDescent="0.2">
      <c r="A6528" s="86" t="s">
        <v>23647</v>
      </c>
      <c r="B6528" s="85" t="s">
        <v>23646</v>
      </c>
      <c r="C6528" s="87" t="s">
        <v>151</v>
      </c>
      <c r="D6528" s="84" t="s">
        <v>15852</v>
      </c>
      <c r="E6528" s="86">
        <v>703</v>
      </c>
      <c r="F6528" s="85" t="s">
        <v>16619</v>
      </c>
    </row>
    <row r="6529" spans="1:6" ht="38.25" x14ac:dyDescent="0.2">
      <c r="A6529" s="86" t="s">
        <v>23649</v>
      </c>
      <c r="B6529" s="85" t="s">
        <v>23648</v>
      </c>
      <c r="C6529" s="87" t="s">
        <v>151</v>
      </c>
      <c r="D6529" s="84" t="s">
        <v>15852</v>
      </c>
      <c r="E6529" s="86">
        <v>11138.16</v>
      </c>
      <c r="F6529" s="85" t="s">
        <v>14527</v>
      </c>
    </row>
    <row r="6530" spans="1:6" ht="38.25" x14ac:dyDescent="0.2">
      <c r="A6530" s="86" t="s">
        <v>24034</v>
      </c>
      <c r="B6530" s="85" t="s">
        <v>24033</v>
      </c>
      <c r="C6530" s="87" t="s">
        <v>149</v>
      </c>
      <c r="D6530" s="84" t="s">
        <v>15852</v>
      </c>
      <c r="E6530" s="86">
        <v>15815</v>
      </c>
      <c r="F6530" s="85" t="s">
        <v>23651</v>
      </c>
    </row>
    <row r="6531" spans="1:6" ht="38.25" x14ac:dyDescent="0.2">
      <c r="A6531" s="86" t="s">
        <v>24035</v>
      </c>
      <c r="B6531" s="85" t="s">
        <v>23694</v>
      </c>
      <c r="C6531" s="87" t="s">
        <v>149</v>
      </c>
      <c r="D6531" s="84" t="s">
        <v>15852</v>
      </c>
      <c r="E6531" s="86">
        <v>15182.4</v>
      </c>
      <c r="F6531" s="85" t="s">
        <v>23651</v>
      </c>
    </row>
    <row r="6532" spans="1:6" ht="38.25" x14ac:dyDescent="0.2">
      <c r="A6532" s="86" t="s">
        <v>24036</v>
      </c>
      <c r="B6532" s="85" t="s">
        <v>23696</v>
      </c>
      <c r="C6532" s="87" t="s">
        <v>149</v>
      </c>
      <c r="D6532" s="84" t="s">
        <v>15852</v>
      </c>
      <c r="E6532" s="86">
        <v>14866.1</v>
      </c>
      <c r="F6532" s="85" t="s">
        <v>23651</v>
      </c>
    </row>
    <row r="6533" spans="1:6" ht="38.25" x14ac:dyDescent="0.2">
      <c r="A6533" s="86" t="s">
        <v>24037</v>
      </c>
      <c r="B6533" s="85" t="s">
        <v>23698</v>
      </c>
      <c r="C6533" s="87" t="s">
        <v>149</v>
      </c>
      <c r="D6533" s="84" t="s">
        <v>15852</v>
      </c>
      <c r="E6533" s="86">
        <v>14391.65</v>
      </c>
      <c r="F6533" s="85" t="s">
        <v>23651</v>
      </c>
    </row>
    <row r="6534" spans="1:6" ht="38.25" x14ac:dyDescent="0.2">
      <c r="A6534" s="86" t="s">
        <v>24038</v>
      </c>
      <c r="B6534" s="85" t="s">
        <v>23700</v>
      </c>
      <c r="C6534" s="87" t="s">
        <v>149</v>
      </c>
      <c r="D6534" s="84" t="s">
        <v>15852</v>
      </c>
      <c r="E6534" s="86">
        <v>13917.2</v>
      </c>
      <c r="F6534" s="85" t="s">
        <v>23651</v>
      </c>
    </row>
    <row r="6535" spans="1:6" ht="25.5" x14ac:dyDescent="0.2">
      <c r="A6535" s="86" t="s">
        <v>23662</v>
      </c>
      <c r="B6535" s="85" t="s">
        <v>23661</v>
      </c>
      <c r="C6535" s="87" t="s">
        <v>151</v>
      </c>
      <c r="D6535" s="84" t="s">
        <v>15852</v>
      </c>
      <c r="E6535" s="86">
        <v>3544</v>
      </c>
      <c r="F6535" s="85" t="s">
        <v>14567</v>
      </c>
    </row>
    <row r="6536" spans="1:6" ht="51" x14ac:dyDescent="0.2">
      <c r="A6536" s="86" t="s">
        <v>23664</v>
      </c>
      <c r="B6536" s="85" t="s">
        <v>23663</v>
      </c>
      <c r="C6536" s="87" t="s">
        <v>151</v>
      </c>
      <c r="D6536" s="84" t="s">
        <v>15852</v>
      </c>
      <c r="E6536" s="86">
        <v>590</v>
      </c>
      <c r="F6536" s="85" t="s">
        <v>15009</v>
      </c>
    </row>
    <row r="6537" spans="1:6" ht="25.5" x14ac:dyDescent="0.2">
      <c r="A6537" s="86" t="s">
        <v>23666</v>
      </c>
      <c r="B6537" s="85" t="s">
        <v>23665</v>
      </c>
      <c r="C6537" s="87" t="s">
        <v>151</v>
      </c>
      <c r="D6537" s="84" t="s">
        <v>15852</v>
      </c>
      <c r="E6537" s="86">
        <v>9356.16</v>
      </c>
      <c r="F6537" s="85" t="s">
        <v>14567</v>
      </c>
    </row>
    <row r="6538" spans="1:6" ht="38.25" x14ac:dyDescent="0.2">
      <c r="A6538" s="86" t="s">
        <v>23668</v>
      </c>
      <c r="B6538" s="85" t="s">
        <v>23667</v>
      </c>
      <c r="C6538" s="87" t="s">
        <v>151</v>
      </c>
      <c r="D6538" s="84" t="s">
        <v>15852</v>
      </c>
      <c r="E6538" s="86">
        <v>4219</v>
      </c>
      <c r="F6538" s="85" t="s">
        <v>14527</v>
      </c>
    </row>
    <row r="6539" spans="1:6" ht="38.25" x14ac:dyDescent="0.2">
      <c r="A6539" s="86" t="s">
        <v>23670</v>
      </c>
      <c r="B6539" s="85" t="s">
        <v>23669</v>
      </c>
      <c r="C6539" s="87" t="s">
        <v>151</v>
      </c>
      <c r="D6539" s="84" t="s">
        <v>15852</v>
      </c>
      <c r="E6539" s="86">
        <v>703</v>
      </c>
      <c r="F6539" s="85" t="s">
        <v>16619</v>
      </c>
    </row>
    <row r="6540" spans="1:6" ht="38.25" x14ac:dyDescent="0.2">
      <c r="A6540" s="86" t="s">
        <v>23672</v>
      </c>
      <c r="B6540" s="85" t="s">
        <v>23671</v>
      </c>
      <c r="C6540" s="87" t="s">
        <v>151</v>
      </c>
      <c r="D6540" s="84" t="s">
        <v>15852</v>
      </c>
      <c r="E6540" s="86">
        <v>11138.16</v>
      </c>
      <c r="F6540" s="85" t="s">
        <v>14527</v>
      </c>
    </row>
    <row r="6541" spans="1:6" ht="89.25" x14ac:dyDescent="0.2">
      <c r="A6541" s="86" t="s">
        <v>24041</v>
      </c>
      <c r="B6541" s="85" t="s">
        <v>24039</v>
      </c>
      <c r="C6541" s="87" t="s">
        <v>149</v>
      </c>
      <c r="D6541" s="84" t="s">
        <v>15852</v>
      </c>
      <c r="E6541" s="86">
        <v>10125</v>
      </c>
      <c r="F6541" s="85" t="s">
        <v>24040</v>
      </c>
    </row>
    <row r="6542" spans="1:6" ht="38.25" x14ac:dyDescent="0.2">
      <c r="A6542" s="86" t="s">
        <v>23639</v>
      </c>
      <c r="B6542" s="85" t="s">
        <v>23638</v>
      </c>
      <c r="C6542" s="87" t="s">
        <v>151</v>
      </c>
      <c r="D6542" s="84" t="s">
        <v>15852</v>
      </c>
      <c r="E6542" s="86">
        <v>2126</v>
      </c>
      <c r="F6542" s="85" t="s">
        <v>14567</v>
      </c>
    </row>
    <row r="6543" spans="1:6" ht="38.25" x14ac:dyDescent="0.2">
      <c r="A6543" s="86" t="s">
        <v>23643</v>
      </c>
      <c r="B6543" s="85" t="s">
        <v>23642</v>
      </c>
      <c r="C6543" s="87" t="s">
        <v>151</v>
      </c>
      <c r="D6543" s="84" t="s">
        <v>15852</v>
      </c>
      <c r="E6543" s="86">
        <v>5612.64</v>
      </c>
      <c r="F6543" s="85" t="s">
        <v>14567</v>
      </c>
    </row>
    <row r="6544" spans="1:6" ht="38.25" x14ac:dyDescent="0.2">
      <c r="A6544" s="86" t="s">
        <v>23645</v>
      </c>
      <c r="B6544" s="85" t="s">
        <v>23644</v>
      </c>
      <c r="C6544" s="87" t="s">
        <v>151</v>
      </c>
      <c r="D6544" s="84" t="s">
        <v>15852</v>
      </c>
      <c r="E6544" s="86">
        <v>4219</v>
      </c>
      <c r="F6544" s="85" t="s">
        <v>14527</v>
      </c>
    </row>
    <row r="6545" spans="1:6" ht="38.25" x14ac:dyDescent="0.2">
      <c r="A6545" s="86" t="s">
        <v>23649</v>
      </c>
      <c r="B6545" s="85" t="s">
        <v>23648</v>
      </c>
      <c r="C6545" s="87" t="s">
        <v>151</v>
      </c>
      <c r="D6545" s="84" t="s">
        <v>15852</v>
      </c>
      <c r="E6545" s="86">
        <v>11138.16</v>
      </c>
      <c r="F6545" s="85" t="s">
        <v>14527</v>
      </c>
    </row>
    <row r="6546" spans="1:6" ht="63.75" x14ac:dyDescent="0.2">
      <c r="A6546" s="86" t="s">
        <v>24044</v>
      </c>
      <c r="B6546" s="85" t="s">
        <v>24042</v>
      </c>
      <c r="C6546" s="87" t="s">
        <v>149</v>
      </c>
      <c r="D6546" s="84" t="s">
        <v>15852</v>
      </c>
      <c r="E6546" s="86">
        <v>16875</v>
      </c>
      <c r="F6546" s="85" t="s">
        <v>24043</v>
      </c>
    </row>
    <row r="6547" spans="1:6" ht="63.75" x14ac:dyDescent="0.2">
      <c r="A6547" s="86" t="s">
        <v>24046</v>
      </c>
      <c r="B6547" s="85" t="s">
        <v>24045</v>
      </c>
      <c r="C6547" s="87" t="s">
        <v>149</v>
      </c>
      <c r="D6547" s="84" t="s">
        <v>15852</v>
      </c>
      <c r="E6547" s="86">
        <v>16200</v>
      </c>
      <c r="F6547" s="85" t="s">
        <v>24043</v>
      </c>
    </row>
    <row r="6548" spans="1:6" ht="63.75" x14ac:dyDescent="0.2">
      <c r="A6548" s="86" t="s">
        <v>24048</v>
      </c>
      <c r="B6548" s="85" t="s">
        <v>24047</v>
      </c>
      <c r="C6548" s="87" t="s">
        <v>149</v>
      </c>
      <c r="D6548" s="84" t="s">
        <v>15852</v>
      </c>
      <c r="E6548" s="86">
        <v>15862.5</v>
      </c>
      <c r="F6548" s="85" t="s">
        <v>24043</v>
      </c>
    </row>
    <row r="6549" spans="1:6" ht="63.75" x14ac:dyDescent="0.2">
      <c r="A6549" s="86" t="s">
        <v>24050</v>
      </c>
      <c r="B6549" s="85" t="s">
        <v>24049</v>
      </c>
      <c r="C6549" s="87" t="s">
        <v>149</v>
      </c>
      <c r="D6549" s="84" t="s">
        <v>15852</v>
      </c>
      <c r="E6549" s="86">
        <v>15356.25</v>
      </c>
      <c r="F6549" s="85" t="s">
        <v>24043</v>
      </c>
    </row>
    <row r="6550" spans="1:6" ht="63.75" x14ac:dyDescent="0.2">
      <c r="A6550" s="86" t="s">
        <v>24052</v>
      </c>
      <c r="B6550" s="85" t="s">
        <v>24051</v>
      </c>
      <c r="C6550" s="87" t="s">
        <v>149</v>
      </c>
      <c r="D6550" s="84" t="s">
        <v>15852</v>
      </c>
      <c r="E6550" s="86">
        <v>14850</v>
      </c>
      <c r="F6550" s="85" t="s">
        <v>24043</v>
      </c>
    </row>
    <row r="6551" spans="1:6" ht="25.5" x14ac:dyDescent="0.2">
      <c r="A6551" s="86" t="s">
        <v>23662</v>
      </c>
      <c r="B6551" s="85" t="s">
        <v>23661</v>
      </c>
      <c r="C6551" s="87" t="s">
        <v>151</v>
      </c>
      <c r="D6551" s="84" t="s">
        <v>15852</v>
      </c>
      <c r="E6551" s="86">
        <v>3544</v>
      </c>
      <c r="F6551" s="85" t="s">
        <v>14567</v>
      </c>
    </row>
    <row r="6552" spans="1:6" ht="25.5" x14ac:dyDescent="0.2">
      <c r="A6552" s="86" t="s">
        <v>23666</v>
      </c>
      <c r="B6552" s="85" t="s">
        <v>23665</v>
      </c>
      <c r="C6552" s="87" t="s">
        <v>151</v>
      </c>
      <c r="D6552" s="84" t="s">
        <v>15852</v>
      </c>
      <c r="E6552" s="86">
        <v>9356.16</v>
      </c>
      <c r="F6552" s="85" t="s">
        <v>14567</v>
      </c>
    </row>
    <row r="6553" spans="1:6" ht="38.25" x14ac:dyDescent="0.2">
      <c r="A6553" s="86" t="s">
        <v>23668</v>
      </c>
      <c r="B6553" s="85" t="s">
        <v>23667</v>
      </c>
      <c r="C6553" s="87" t="s">
        <v>151</v>
      </c>
      <c r="D6553" s="84" t="s">
        <v>15852</v>
      </c>
      <c r="E6553" s="86">
        <v>4219</v>
      </c>
      <c r="F6553" s="85" t="s">
        <v>14527</v>
      </c>
    </row>
    <row r="6554" spans="1:6" ht="38.25" x14ac:dyDescent="0.2">
      <c r="A6554" s="86" t="s">
        <v>23672</v>
      </c>
      <c r="B6554" s="85" t="s">
        <v>23671</v>
      </c>
      <c r="C6554" s="87" t="s">
        <v>151</v>
      </c>
      <c r="D6554" s="84" t="s">
        <v>15852</v>
      </c>
      <c r="E6554" s="86">
        <v>11138.16</v>
      </c>
      <c r="F6554" s="85" t="s">
        <v>14527</v>
      </c>
    </row>
    <row r="6555" spans="1:6" ht="38.25" x14ac:dyDescent="0.2">
      <c r="A6555" s="86" t="s">
        <v>24054</v>
      </c>
      <c r="B6555" s="85" t="s">
        <v>24053</v>
      </c>
      <c r="C6555" s="87" t="s">
        <v>151</v>
      </c>
      <c r="D6555" s="84" t="s">
        <v>15852</v>
      </c>
      <c r="E6555" s="86">
        <v>189</v>
      </c>
      <c r="F6555" s="85" t="s">
        <v>14567</v>
      </c>
    </row>
    <row r="6556" spans="1:6" ht="51" x14ac:dyDescent="0.2">
      <c r="A6556" s="86" t="s">
        <v>24056</v>
      </c>
      <c r="B6556" s="85" t="s">
        <v>24055</v>
      </c>
      <c r="C6556" s="87" t="s">
        <v>151</v>
      </c>
      <c r="D6556" s="84" t="s">
        <v>15852</v>
      </c>
      <c r="E6556" s="86">
        <v>375</v>
      </c>
      <c r="F6556" s="85" t="s">
        <v>14527</v>
      </c>
    </row>
    <row r="6557" spans="1:6" ht="38.25" x14ac:dyDescent="0.2">
      <c r="A6557" s="86" t="s">
        <v>24058</v>
      </c>
      <c r="B6557" s="85" t="s">
        <v>24057</v>
      </c>
      <c r="C6557" s="87" t="s">
        <v>151</v>
      </c>
      <c r="D6557" s="84" t="s">
        <v>15852</v>
      </c>
      <c r="E6557" s="86">
        <v>315</v>
      </c>
      <c r="F6557" s="85" t="s">
        <v>14567</v>
      </c>
    </row>
    <row r="6558" spans="1:6" ht="38.25" x14ac:dyDescent="0.2">
      <c r="A6558" s="86" t="s">
        <v>24060</v>
      </c>
      <c r="B6558" s="85" t="s">
        <v>24059</v>
      </c>
      <c r="C6558" s="87" t="s">
        <v>151</v>
      </c>
      <c r="D6558" s="84" t="s">
        <v>15852</v>
      </c>
      <c r="E6558" s="86">
        <v>375</v>
      </c>
      <c r="F6558" s="85" t="s">
        <v>14527</v>
      </c>
    </row>
    <row r="6559" spans="1:6" ht="89.25" x14ac:dyDescent="0.2">
      <c r="A6559" s="86" t="s">
        <v>24063</v>
      </c>
      <c r="B6559" s="85" t="s">
        <v>24061</v>
      </c>
      <c r="C6559" s="87" t="s">
        <v>149</v>
      </c>
      <c r="D6559" s="84" t="s">
        <v>15852</v>
      </c>
      <c r="E6559" s="86">
        <v>1350</v>
      </c>
      <c r="F6559" s="85" t="s">
        <v>24062</v>
      </c>
    </row>
    <row r="6560" spans="1:6" ht="38.25" x14ac:dyDescent="0.2">
      <c r="A6560" s="86" t="s">
        <v>24065</v>
      </c>
      <c r="B6560" s="85" t="s">
        <v>24064</v>
      </c>
      <c r="C6560" s="87" t="s">
        <v>151</v>
      </c>
      <c r="D6560" s="84" t="s">
        <v>15852</v>
      </c>
      <c r="E6560" s="86">
        <v>284</v>
      </c>
      <c r="F6560" s="85" t="s">
        <v>14567</v>
      </c>
    </row>
    <row r="6561" spans="1:6" ht="38.25" x14ac:dyDescent="0.2">
      <c r="A6561" s="86" t="s">
        <v>24067</v>
      </c>
      <c r="B6561" s="85" t="s">
        <v>24066</v>
      </c>
      <c r="C6561" s="87" t="s">
        <v>151</v>
      </c>
      <c r="D6561" s="84" t="s">
        <v>15852</v>
      </c>
      <c r="E6561" s="86">
        <v>749.76</v>
      </c>
      <c r="F6561" s="85" t="s">
        <v>14567</v>
      </c>
    </row>
    <row r="6562" spans="1:6" ht="38.25" x14ac:dyDescent="0.2">
      <c r="A6562" s="86" t="s">
        <v>24069</v>
      </c>
      <c r="B6562" s="85" t="s">
        <v>24068</v>
      </c>
      <c r="C6562" s="87" t="s">
        <v>151</v>
      </c>
      <c r="D6562" s="84" t="s">
        <v>15852</v>
      </c>
      <c r="E6562" s="86">
        <v>563</v>
      </c>
      <c r="F6562" s="85" t="s">
        <v>14527</v>
      </c>
    </row>
    <row r="6563" spans="1:6" ht="38.25" x14ac:dyDescent="0.2">
      <c r="A6563" s="86" t="s">
        <v>24071</v>
      </c>
      <c r="B6563" s="85" t="s">
        <v>24070</v>
      </c>
      <c r="C6563" s="87" t="s">
        <v>151</v>
      </c>
      <c r="D6563" s="84" t="s">
        <v>15852</v>
      </c>
      <c r="E6563" s="86">
        <v>1486.32</v>
      </c>
      <c r="F6563" s="85" t="s">
        <v>14527</v>
      </c>
    </row>
    <row r="6564" spans="1:6" ht="76.5" x14ac:dyDescent="0.2">
      <c r="A6564" s="86" t="s">
        <v>24074</v>
      </c>
      <c r="B6564" s="85" t="s">
        <v>24072</v>
      </c>
      <c r="C6564" s="87" t="s">
        <v>149</v>
      </c>
      <c r="D6564" s="84" t="s">
        <v>15852</v>
      </c>
      <c r="E6564" s="86">
        <v>744</v>
      </c>
      <c r="F6564" s="85" t="s">
        <v>24073</v>
      </c>
    </row>
    <row r="6565" spans="1:6" ht="38.25" x14ac:dyDescent="0.2">
      <c r="A6565" s="86" t="s">
        <v>24076</v>
      </c>
      <c r="B6565" s="85" t="s">
        <v>24075</v>
      </c>
      <c r="C6565" s="87" t="s">
        <v>151</v>
      </c>
      <c r="D6565" s="84" t="s">
        <v>15852</v>
      </c>
      <c r="E6565" s="86">
        <v>425</v>
      </c>
      <c r="F6565" s="85" t="s">
        <v>14567</v>
      </c>
    </row>
    <row r="6566" spans="1:6" ht="51" x14ac:dyDescent="0.2">
      <c r="A6566" s="86" t="s">
        <v>24078</v>
      </c>
      <c r="B6566" s="85" t="s">
        <v>24077</v>
      </c>
      <c r="C6566" s="87" t="s">
        <v>151</v>
      </c>
      <c r="D6566" s="84" t="s">
        <v>15852</v>
      </c>
      <c r="E6566" s="86">
        <v>71</v>
      </c>
      <c r="F6566" s="85" t="s">
        <v>15009</v>
      </c>
    </row>
    <row r="6567" spans="1:6" ht="38.25" x14ac:dyDescent="0.2">
      <c r="A6567" s="86" t="s">
        <v>24080</v>
      </c>
      <c r="B6567" s="85" t="s">
        <v>24079</v>
      </c>
      <c r="C6567" s="87" t="s">
        <v>151</v>
      </c>
      <c r="D6567" s="84" t="s">
        <v>15852</v>
      </c>
      <c r="E6567" s="86">
        <v>1122</v>
      </c>
      <c r="F6567" s="85" t="s">
        <v>14567</v>
      </c>
    </row>
    <row r="6568" spans="1:6" ht="38.25" x14ac:dyDescent="0.2">
      <c r="A6568" s="86" t="s">
        <v>24082</v>
      </c>
      <c r="B6568" s="85" t="s">
        <v>24081</v>
      </c>
      <c r="C6568" s="87" t="s">
        <v>151</v>
      </c>
      <c r="D6568" s="84" t="s">
        <v>15852</v>
      </c>
      <c r="E6568" s="86">
        <v>844</v>
      </c>
      <c r="F6568" s="85" t="s">
        <v>14527</v>
      </c>
    </row>
    <row r="6569" spans="1:6" ht="38.25" x14ac:dyDescent="0.2">
      <c r="A6569" s="86" t="s">
        <v>24085</v>
      </c>
      <c r="B6569" s="85" t="s">
        <v>24083</v>
      </c>
      <c r="C6569" s="87" t="s">
        <v>151</v>
      </c>
      <c r="D6569" s="84" t="s">
        <v>15852</v>
      </c>
      <c r="E6569" s="86">
        <v>141</v>
      </c>
      <c r="F6569" s="85" t="s">
        <v>24084</v>
      </c>
    </row>
    <row r="6570" spans="1:6" ht="38.25" x14ac:dyDescent="0.2">
      <c r="A6570" s="86" t="s">
        <v>24087</v>
      </c>
      <c r="B6570" s="85" t="s">
        <v>24086</v>
      </c>
      <c r="C6570" s="87" t="s">
        <v>151</v>
      </c>
      <c r="D6570" s="84" t="s">
        <v>15852</v>
      </c>
      <c r="E6570" s="86">
        <v>2228.16</v>
      </c>
      <c r="F6570" s="85" t="s">
        <v>14527</v>
      </c>
    </row>
    <row r="6571" spans="1:6" ht="38.25" x14ac:dyDescent="0.2">
      <c r="A6571" s="86" t="s">
        <v>24090</v>
      </c>
      <c r="B6571" s="85" t="s">
        <v>24088</v>
      </c>
      <c r="C6571" s="87" t="s">
        <v>149</v>
      </c>
      <c r="D6571" s="84" t="s">
        <v>15852</v>
      </c>
      <c r="E6571" s="86">
        <v>1240</v>
      </c>
      <c r="F6571" s="85" t="s">
        <v>24089</v>
      </c>
    </row>
    <row r="6572" spans="1:6" ht="25.5" x14ac:dyDescent="0.2">
      <c r="A6572" s="86" t="s">
        <v>24092</v>
      </c>
      <c r="B6572" s="85" t="s">
        <v>24091</v>
      </c>
      <c r="C6572" s="87" t="s">
        <v>151</v>
      </c>
      <c r="D6572" s="84" t="s">
        <v>15852</v>
      </c>
      <c r="E6572" s="86">
        <v>709</v>
      </c>
      <c r="F6572" s="85" t="s">
        <v>14567</v>
      </c>
    </row>
    <row r="6573" spans="1:6" ht="51" x14ac:dyDescent="0.2">
      <c r="A6573" s="86" t="s">
        <v>24094</v>
      </c>
      <c r="B6573" s="85" t="s">
        <v>24093</v>
      </c>
      <c r="C6573" s="87" t="s">
        <v>151</v>
      </c>
      <c r="D6573" s="84" t="s">
        <v>15852</v>
      </c>
      <c r="E6573" s="86">
        <v>118</v>
      </c>
      <c r="F6573" s="85" t="s">
        <v>15009</v>
      </c>
    </row>
    <row r="6574" spans="1:6" ht="25.5" x14ac:dyDescent="0.2">
      <c r="A6574" s="86" t="s">
        <v>24096</v>
      </c>
      <c r="B6574" s="85" t="s">
        <v>24095</v>
      </c>
      <c r="C6574" s="87" t="s">
        <v>151</v>
      </c>
      <c r="D6574" s="84" t="s">
        <v>15852</v>
      </c>
      <c r="E6574" s="86">
        <v>1871.76</v>
      </c>
      <c r="F6574" s="85" t="s">
        <v>14567</v>
      </c>
    </row>
    <row r="6575" spans="1:6" ht="38.25" x14ac:dyDescent="0.2">
      <c r="A6575" s="86" t="s">
        <v>24098</v>
      </c>
      <c r="B6575" s="85" t="s">
        <v>24097</v>
      </c>
      <c r="C6575" s="87" t="s">
        <v>151</v>
      </c>
      <c r="D6575" s="84" t="s">
        <v>15852</v>
      </c>
      <c r="E6575" s="86">
        <v>844</v>
      </c>
      <c r="F6575" s="85" t="s">
        <v>14527</v>
      </c>
    </row>
    <row r="6576" spans="1:6" ht="38.25" x14ac:dyDescent="0.2">
      <c r="A6576" s="86" t="s">
        <v>24100</v>
      </c>
      <c r="B6576" s="85" t="s">
        <v>24099</v>
      </c>
      <c r="C6576" s="87" t="s">
        <v>151</v>
      </c>
      <c r="D6576" s="84" t="s">
        <v>15852</v>
      </c>
      <c r="E6576" s="86">
        <v>141</v>
      </c>
      <c r="F6576" s="85" t="s">
        <v>24084</v>
      </c>
    </row>
    <row r="6577" spans="1:6" ht="38.25" x14ac:dyDescent="0.2">
      <c r="A6577" s="86" t="s">
        <v>24102</v>
      </c>
      <c r="B6577" s="85" t="s">
        <v>24101</v>
      </c>
      <c r="C6577" s="87" t="s">
        <v>151</v>
      </c>
      <c r="D6577" s="84" t="s">
        <v>15852</v>
      </c>
      <c r="E6577" s="86">
        <v>2228.16</v>
      </c>
      <c r="F6577" s="85" t="s">
        <v>14527</v>
      </c>
    </row>
    <row r="6578" spans="1:6" ht="51" x14ac:dyDescent="0.2">
      <c r="A6578" s="86" t="s">
        <v>24105</v>
      </c>
      <c r="B6578" s="85" t="s">
        <v>24103</v>
      </c>
      <c r="C6578" s="87" t="s">
        <v>149</v>
      </c>
      <c r="D6578" s="84" t="s">
        <v>15852</v>
      </c>
      <c r="E6578" s="86">
        <v>2250</v>
      </c>
      <c r="F6578" s="85" t="s">
        <v>24104</v>
      </c>
    </row>
    <row r="6579" spans="1:6" ht="51" x14ac:dyDescent="0.2">
      <c r="A6579" s="86" t="s">
        <v>24107</v>
      </c>
      <c r="B6579" s="85" t="s">
        <v>24106</v>
      </c>
      <c r="C6579" s="87" t="s">
        <v>149</v>
      </c>
      <c r="D6579" s="84" t="s">
        <v>15852</v>
      </c>
      <c r="E6579" s="86">
        <v>2160</v>
      </c>
      <c r="F6579" s="85" t="s">
        <v>24104</v>
      </c>
    </row>
    <row r="6580" spans="1:6" ht="51" x14ac:dyDescent="0.2">
      <c r="A6580" s="86" t="s">
        <v>24109</v>
      </c>
      <c r="B6580" s="85" t="s">
        <v>24108</v>
      </c>
      <c r="C6580" s="87" t="s">
        <v>149</v>
      </c>
      <c r="D6580" s="84" t="s">
        <v>15852</v>
      </c>
      <c r="E6580" s="86">
        <v>2115</v>
      </c>
      <c r="F6580" s="85" t="s">
        <v>24104</v>
      </c>
    </row>
    <row r="6581" spans="1:6" ht="51" x14ac:dyDescent="0.2">
      <c r="A6581" s="86" t="s">
        <v>24111</v>
      </c>
      <c r="B6581" s="85" t="s">
        <v>24110</v>
      </c>
      <c r="C6581" s="87" t="s">
        <v>149</v>
      </c>
      <c r="D6581" s="84" t="s">
        <v>15852</v>
      </c>
      <c r="E6581" s="86">
        <v>2047.5</v>
      </c>
      <c r="F6581" s="85" t="s">
        <v>24104</v>
      </c>
    </row>
    <row r="6582" spans="1:6" ht="51" x14ac:dyDescent="0.2">
      <c r="A6582" s="86" t="s">
        <v>24113</v>
      </c>
      <c r="B6582" s="85" t="s">
        <v>24112</v>
      </c>
      <c r="C6582" s="87" t="s">
        <v>149</v>
      </c>
      <c r="D6582" s="84" t="s">
        <v>15852</v>
      </c>
      <c r="E6582" s="86">
        <v>1980</v>
      </c>
      <c r="F6582" s="85" t="s">
        <v>24104</v>
      </c>
    </row>
    <row r="6583" spans="1:6" ht="25.5" x14ac:dyDescent="0.2">
      <c r="A6583" s="86" t="s">
        <v>24115</v>
      </c>
      <c r="B6583" s="85" t="s">
        <v>24114</v>
      </c>
      <c r="C6583" s="87" t="s">
        <v>151</v>
      </c>
      <c r="D6583" s="84" t="s">
        <v>15852</v>
      </c>
      <c r="E6583" s="86">
        <v>473</v>
      </c>
      <c r="F6583" s="85" t="s">
        <v>14567</v>
      </c>
    </row>
    <row r="6584" spans="1:6" ht="25.5" x14ac:dyDescent="0.2">
      <c r="A6584" s="86" t="s">
        <v>24117</v>
      </c>
      <c r="B6584" s="85" t="s">
        <v>24116</v>
      </c>
      <c r="C6584" s="87" t="s">
        <v>151</v>
      </c>
      <c r="D6584" s="84" t="s">
        <v>15852</v>
      </c>
      <c r="E6584" s="86">
        <v>1248.72</v>
      </c>
      <c r="F6584" s="85" t="s">
        <v>14567</v>
      </c>
    </row>
    <row r="6585" spans="1:6" ht="38.25" x14ac:dyDescent="0.2">
      <c r="A6585" s="86" t="s">
        <v>24119</v>
      </c>
      <c r="B6585" s="85" t="s">
        <v>24118</v>
      </c>
      <c r="C6585" s="87" t="s">
        <v>151</v>
      </c>
      <c r="D6585" s="84" t="s">
        <v>15852</v>
      </c>
      <c r="E6585" s="86">
        <v>563</v>
      </c>
      <c r="F6585" s="85" t="s">
        <v>14527</v>
      </c>
    </row>
    <row r="6586" spans="1:6" ht="38.25" x14ac:dyDescent="0.2">
      <c r="A6586" s="86" t="s">
        <v>24121</v>
      </c>
      <c r="B6586" s="85" t="s">
        <v>24120</v>
      </c>
      <c r="C6586" s="87" t="s">
        <v>151</v>
      </c>
      <c r="D6586" s="84" t="s">
        <v>15852</v>
      </c>
      <c r="E6586" s="86">
        <v>1486.32</v>
      </c>
      <c r="F6586" s="85" t="s">
        <v>14527</v>
      </c>
    </row>
    <row r="6587" spans="1:6" ht="102" x14ac:dyDescent="0.2">
      <c r="A6587" s="86" t="s">
        <v>24124</v>
      </c>
      <c r="B6587" s="85" t="s">
        <v>24122</v>
      </c>
      <c r="C6587" s="87" t="s">
        <v>149</v>
      </c>
      <c r="D6587" s="84" t="s">
        <v>15852</v>
      </c>
      <c r="E6587" s="86">
        <v>2025</v>
      </c>
      <c r="F6587" s="85" t="s">
        <v>24123</v>
      </c>
    </row>
    <row r="6588" spans="1:6" ht="38.25" x14ac:dyDescent="0.2">
      <c r="A6588" s="86" t="s">
        <v>24076</v>
      </c>
      <c r="B6588" s="85" t="s">
        <v>24075</v>
      </c>
      <c r="C6588" s="87" t="s">
        <v>151</v>
      </c>
      <c r="D6588" s="84" t="s">
        <v>15852</v>
      </c>
      <c r="E6588" s="86">
        <v>425</v>
      </c>
      <c r="F6588" s="85" t="s">
        <v>14567</v>
      </c>
    </row>
    <row r="6589" spans="1:6" ht="38.25" x14ac:dyDescent="0.2">
      <c r="A6589" s="86" t="s">
        <v>24080</v>
      </c>
      <c r="B6589" s="85" t="s">
        <v>24079</v>
      </c>
      <c r="C6589" s="87" t="s">
        <v>151</v>
      </c>
      <c r="D6589" s="84" t="s">
        <v>15852</v>
      </c>
      <c r="E6589" s="86">
        <v>1122</v>
      </c>
      <c r="F6589" s="85" t="s">
        <v>14567</v>
      </c>
    </row>
    <row r="6590" spans="1:6" ht="38.25" x14ac:dyDescent="0.2">
      <c r="A6590" s="86" t="s">
        <v>24082</v>
      </c>
      <c r="B6590" s="85" t="s">
        <v>24081</v>
      </c>
      <c r="C6590" s="87" t="s">
        <v>151</v>
      </c>
      <c r="D6590" s="84" t="s">
        <v>15852</v>
      </c>
      <c r="E6590" s="86">
        <v>844</v>
      </c>
      <c r="F6590" s="85" t="s">
        <v>14527</v>
      </c>
    </row>
    <row r="6591" spans="1:6" ht="38.25" x14ac:dyDescent="0.2">
      <c r="A6591" s="86" t="s">
        <v>24087</v>
      </c>
      <c r="B6591" s="85" t="s">
        <v>24086</v>
      </c>
      <c r="C6591" s="87" t="s">
        <v>151</v>
      </c>
      <c r="D6591" s="84" t="s">
        <v>15852</v>
      </c>
      <c r="E6591" s="86">
        <v>2228.16</v>
      </c>
      <c r="F6591" s="85" t="s">
        <v>14527</v>
      </c>
    </row>
    <row r="6592" spans="1:6" ht="63.75" x14ac:dyDescent="0.2">
      <c r="A6592" s="86" t="s">
        <v>24127</v>
      </c>
      <c r="B6592" s="85" t="s">
        <v>24125</v>
      </c>
      <c r="C6592" s="87" t="s">
        <v>149</v>
      </c>
      <c r="D6592" s="84" t="s">
        <v>15852</v>
      </c>
      <c r="E6592" s="86">
        <v>3375</v>
      </c>
      <c r="F6592" s="85" t="s">
        <v>24126</v>
      </c>
    </row>
    <row r="6593" spans="1:6" ht="63.75" x14ac:dyDescent="0.2">
      <c r="A6593" s="86" t="s">
        <v>24129</v>
      </c>
      <c r="B6593" s="85" t="s">
        <v>24128</v>
      </c>
      <c r="C6593" s="87" t="s">
        <v>149</v>
      </c>
      <c r="D6593" s="84" t="s">
        <v>15852</v>
      </c>
      <c r="E6593" s="86">
        <v>3240</v>
      </c>
      <c r="F6593" s="85" t="s">
        <v>24126</v>
      </c>
    </row>
    <row r="6594" spans="1:6" ht="63.75" x14ac:dyDescent="0.2">
      <c r="A6594" s="86" t="s">
        <v>24131</v>
      </c>
      <c r="B6594" s="85" t="s">
        <v>24130</v>
      </c>
      <c r="C6594" s="87" t="s">
        <v>149</v>
      </c>
      <c r="D6594" s="84" t="s">
        <v>15852</v>
      </c>
      <c r="E6594" s="86">
        <v>3172.5</v>
      </c>
      <c r="F6594" s="85" t="s">
        <v>24126</v>
      </c>
    </row>
    <row r="6595" spans="1:6" ht="63.75" x14ac:dyDescent="0.2">
      <c r="A6595" s="86" t="s">
        <v>24133</v>
      </c>
      <c r="B6595" s="85" t="s">
        <v>24132</v>
      </c>
      <c r="C6595" s="87" t="s">
        <v>149</v>
      </c>
      <c r="D6595" s="84" t="s">
        <v>15852</v>
      </c>
      <c r="E6595" s="86">
        <v>3071.25</v>
      </c>
      <c r="F6595" s="85" t="s">
        <v>24126</v>
      </c>
    </row>
    <row r="6596" spans="1:6" ht="63.75" x14ac:dyDescent="0.2">
      <c r="A6596" s="86" t="s">
        <v>24135</v>
      </c>
      <c r="B6596" s="85" t="s">
        <v>24134</v>
      </c>
      <c r="C6596" s="87" t="s">
        <v>149</v>
      </c>
      <c r="D6596" s="84" t="s">
        <v>15852</v>
      </c>
      <c r="E6596" s="86">
        <v>2970</v>
      </c>
      <c r="F6596" s="85" t="s">
        <v>24126</v>
      </c>
    </row>
    <row r="6597" spans="1:6" ht="25.5" x14ac:dyDescent="0.2">
      <c r="A6597" s="86" t="s">
        <v>24092</v>
      </c>
      <c r="B6597" s="85" t="s">
        <v>24091</v>
      </c>
      <c r="C6597" s="87" t="s">
        <v>151</v>
      </c>
      <c r="D6597" s="84" t="s">
        <v>15852</v>
      </c>
      <c r="E6597" s="86">
        <v>709</v>
      </c>
      <c r="F6597" s="85" t="s">
        <v>14567</v>
      </c>
    </row>
    <row r="6598" spans="1:6" ht="25.5" x14ac:dyDescent="0.2">
      <c r="A6598" s="86" t="s">
        <v>24096</v>
      </c>
      <c r="B6598" s="85" t="s">
        <v>24095</v>
      </c>
      <c r="C6598" s="87" t="s">
        <v>151</v>
      </c>
      <c r="D6598" s="84" t="s">
        <v>15852</v>
      </c>
      <c r="E6598" s="86">
        <v>1871.76</v>
      </c>
      <c r="F6598" s="85" t="s">
        <v>14567</v>
      </c>
    </row>
    <row r="6599" spans="1:6" ht="38.25" x14ac:dyDescent="0.2">
      <c r="A6599" s="86" t="s">
        <v>24098</v>
      </c>
      <c r="B6599" s="85" t="s">
        <v>24097</v>
      </c>
      <c r="C6599" s="87" t="s">
        <v>151</v>
      </c>
      <c r="D6599" s="84" t="s">
        <v>15852</v>
      </c>
      <c r="E6599" s="86">
        <v>844</v>
      </c>
      <c r="F6599" s="85" t="s">
        <v>14527</v>
      </c>
    </row>
    <row r="6600" spans="1:6" ht="38.25" x14ac:dyDescent="0.2">
      <c r="A6600" s="86" t="s">
        <v>24102</v>
      </c>
      <c r="B6600" s="85" t="s">
        <v>24101</v>
      </c>
      <c r="C6600" s="87" t="s">
        <v>151</v>
      </c>
      <c r="D6600" s="84" t="s">
        <v>15852</v>
      </c>
      <c r="E6600" s="86">
        <v>2228.16</v>
      </c>
      <c r="F6600" s="85" t="s">
        <v>14527</v>
      </c>
    </row>
    <row r="6601" spans="1:6" ht="114.75" x14ac:dyDescent="0.2">
      <c r="A6601" s="86" t="s">
        <v>24138</v>
      </c>
      <c r="B6601" s="85" t="s">
        <v>24136</v>
      </c>
      <c r="C6601" s="87" t="s">
        <v>149</v>
      </c>
      <c r="D6601" s="84" t="s">
        <v>15852</v>
      </c>
      <c r="E6601" s="86">
        <v>900</v>
      </c>
      <c r="F6601" s="85" t="s">
        <v>24137</v>
      </c>
    </row>
    <row r="6602" spans="1:6" ht="38.25" x14ac:dyDescent="0.2">
      <c r="A6602" s="86" t="s">
        <v>24140</v>
      </c>
      <c r="B6602" s="85" t="s">
        <v>24139</v>
      </c>
      <c r="C6602" s="87" t="s">
        <v>151</v>
      </c>
      <c r="D6602" s="84" t="s">
        <v>15852</v>
      </c>
      <c r="E6602" s="86">
        <v>189</v>
      </c>
      <c r="F6602" s="85" t="s">
        <v>14567</v>
      </c>
    </row>
    <row r="6603" spans="1:6" ht="38.25" x14ac:dyDescent="0.2">
      <c r="A6603" s="86" t="s">
        <v>24142</v>
      </c>
      <c r="B6603" s="85" t="s">
        <v>24141</v>
      </c>
      <c r="C6603" s="87" t="s">
        <v>151</v>
      </c>
      <c r="D6603" s="84" t="s">
        <v>15852</v>
      </c>
      <c r="E6603" s="86">
        <v>498.96</v>
      </c>
      <c r="F6603" s="85" t="s">
        <v>14567</v>
      </c>
    </row>
    <row r="6604" spans="1:6" ht="38.25" x14ac:dyDescent="0.2">
      <c r="A6604" s="86" t="s">
        <v>24144</v>
      </c>
      <c r="B6604" s="85" t="s">
        <v>24143</v>
      </c>
      <c r="C6604" s="87" t="s">
        <v>151</v>
      </c>
      <c r="D6604" s="84" t="s">
        <v>15852</v>
      </c>
      <c r="E6604" s="86">
        <v>375</v>
      </c>
      <c r="F6604" s="85" t="s">
        <v>14527</v>
      </c>
    </row>
    <row r="6605" spans="1:6" ht="38.25" x14ac:dyDescent="0.2">
      <c r="A6605" s="86" t="s">
        <v>24146</v>
      </c>
      <c r="B6605" s="85" t="s">
        <v>24145</v>
      </c>
      <c r="C6605" s="87" t="s">
        <v>151</v>
      </c>
      <c r="D6605" s="84" t="s">
        <v>15852</v>
      </c>
      <c r="E6605" s="86">
        <v>990</v>
      </c>
      <c r="F6605" s="85" t="s">
        <v>14527</v>
      </c>
    </row>
    <row r="6606" spans="1:6" ht="76.5" x14ac:dyDescent="0.2">
      <c r="A6606" s="86" t="s">
        <v>24149</v>
      </c>
      <c r="B6606" s="85" t="s">
        <v>24147</v>
      </c>
      <c r="C6606" s="87" t="s">
        <v>149</v>
      </c>
      <c r="D6606" s="84" t="s">
        <v>15852</v>
      </c>
      <c r="E6606" s="86">
        <v>495</v>
      </c>
      <c r="F6606" s="85" t="s">
        <v>24148</v>
      </c>
    </row>
    <row r="6607" spans="1:6" ht="38.25" x14ac:dyDescent="0.2">
      <c r="A6607" s="86" t="s">
        <v>24065</v>
      </c>
      <c r="B6607" s="85" t="s">
        <v>24064</v>
      </c>
      <c r="C6607" s="87" t="s">
        <v>151</v>
      </c>
      <c r="D6607" s="84" t="s">
        <v>15852</v>
      </c>
      <c r="E6607" s="86">
        <v>284</v>
      </c>
      <c r="F6607" s="85" t="s">
        <v>14567</v>
      </c>
    </row>
    <row r="6608" spans="1:6" ht="51" x14ac:dyDescent="0.2">
      <c r="A6608" s="86" t="s">
        <v>24151</v>
      </c>
      <c r="B6608" s="85" t="s">
        <v>24150</v>
      </c>
      <c r="C6608" s="87" t="s">
        <v>151</v>
      </c>
      <c r="D6608" s="84" t="s">
        <v>15852</v>
      </c>
      <c r="E6608" s="86">
        <v>47</v>
      </c>
      <c r="F6608" s="85" t="s">
        <v>15009</v>
      </c>
    </row>
    <row r="6609" spans="1:6" ht="38.25" x14ac:dyDescent="0.2">
      <c r="A6609" s="86" t="s">
        <v>24067</v>
      </c>
      <c r="B6609" s="85" t="s">
        <v>24066</v>
      </c>
      <c r="C6609" s="87" t="s">
        <v>151</v>
      </c>
      <c r="D6609" s="84" t="s">
        <v>15852</v>
      </c>
      <c r="E6609" s="86">
        <v>749.76</v>
      </c>
      <c r="F6609" s="85" t="s">
        <v>14567</v>
      </c>
    </row>
    <row r="6610" spans="1:6" ht="38.25" x14ac:dyDescent="0.2">
      <c r="A6610" s="86" t="s">
        <v>24069</v>
      </c>
      <c r="B6610" s="85" t="s">
        <v>24068</v>
      </c>
      <c r="C6610" s="87" t="s">
        <v>151</v>
      </c>
      <c r="D6610" s="84" t="s">
        <v>15852</v>
      </c>
      <c r="E6610" s="86">
        <v>563</v>
      </c>
      <c r="F6610" s="85" t="s">
        <v>14527</v>
      </c>
    </row>
    <row r="6611" spans="1:6" ht="38.25" x14ac:dyDescent="0.2">
      <c r="A6611" s="86" t="s">
        <v>24153</v>
      </c>
      <c r="B6611" s="85" t="s">
        <v>24152</v>
      </c>
      <c r="C6611" s="87" t="s">
        <v>151</v>
      </c>
      <c r="D6611" s="84" t="s">
        <v>15852</v>
      </c>
      <c r="E6611" s="86">
        <v>94</v>
      </c>
      <c r="F6611" s="85" t="s">
        <v>24084</v>
      </c>
    </row>
    <row r="6612" spans="1:6" ht="38.25" x14ac:dyDescent="0.2">
      <c r="A6612" s="86" t="s">
        <v>24071</v>
      </c>
      <c r="B6612" s="85" t="s">
        <v>24070</v>
      </c>
      <c r="C6612" s="87" t="s">
        <v>151</v>
      </c>
      <c r="D6612" s="84" t="s">
        <v>15852</v>
      </c>
      <c r="E6612" s="86">
        <v>1486.32</v>
      </c>
      <c r="F6612" s="85" t="s">
        <v>14527</v>
      </c>
    </row>
    <row r="6613" spans="1:6" ht="38.25" x14ac:dyDescent="0.2">
      <c r="A6613" s="86" t="s">
        <v>24156</v>
      </c>
      <c r="B6613" s="85" t="s">
        <v>24154</v>
      </c>
      <c r="C6613" s="87" t="s">
        <v>149</v>
      </c>
      <c r="D6613" s="84" t="s">
        <v>15852</v>
      </c>
      <c r="E6613" s="86">
        <v>825</v>
      </c>
      <c r="F6613" s="85" t="s">
        <v>24155</v>
      </c>
    </row>
    <row r="6614" spans="1:6" ht="25.5" x14ac:dyDescent="0.2">
      <c r="A6614" s="86" t="s">
        <v>24115</v>
      </c>
      <c r="B6614" s="85" t="s">
        <v>24114</v>
      </c>
      <c r="C6614" s="87" t="s">
        <v>151</v>
      </c>
      <c r="D6614" s="84" t="s">
        <v>15852</v>
      </c>
      <c r="E6614" s="86">
        <v>473</v>
      </c>
      <c r="F6614" s="85" t="s">
        <v>14567</v>
      </c>
    </row>
    <row r="6615" spans="1:6" ht="51" x14ac:dyDescent="0.2">
      <c r="A6615" s="86" t="s">
        <v>24158</v>
      </c>
      <c r="B6615" s="85" t="s">
        <v>24157</v>
      </c>
      <c r="C6615" s="87" t="s">
        <v>151</v>
      </c>
      <c r="D6615" s="84" t="s">
        <v>15852</v>
      </c>
      <c r="E6615" s="86">
        <v>79</v>
      </c>
      <c r="F6615" s="85" t="s">
        <v>15009</v>
      </c>
    </row>
    <row r="6616" spans="1:6" ht="25.5" x14ac:dyDescent="0.2">
      <c r="A6616" s="86" t="s">
        <v>24117</v>
      </c>
      <c r="B6616" s="85" t="s">
        <v>24116</v>
      </c>
      <c r="C6616" s="87" t="s">
        <v>151</v>
      </c>
      <c r="D6616" s="84" t="s">
        <v>15852</v>
      </c>
      <c r="E6616" s="86">
        <v>1248.72</v>
      </c>
      <c r="F6616" s="85" t="s">
        <v>14567</v>
      </c>
    </row>
    <row r="6617" spans="1:6" ht="38.25" x14ac:dyDescent="0.2">
      <c r="A6617" s="86" t="s">
        <v>24119</v>
      </c>
      <c r="B6617" s="85" t="s">
        <v>24118</v>
      </c>
      <c r="C6617" s="87" t="s">
        <v>151</v>
      </c>
      <c r="D6617" s="84" t="s">
        <v>15852</v>
      </c>
      <c r="E6617" s="86">
        <v>563</v>
      </c>
      <c r="F6617" s="85" t="s">
        <v>14527</v>
      </c>
    </row>
    <row r="6618" spans="1:6" ht="38.25" x14ac:dyDescent="0.2">
      <c r="A6618" s="86" t="s">
        <v>24160</v>
      </c>
      <c r="B6618" s="85" t="s">
        <v>24159</v>
      </c>
      <c r="C6618" s="87" t="s">
        <v>151</v>
      </c>
      <c r="D6618" s="84" t="s">
        <v>15852</v>
      </c>
      <c r="E6618" s="86">
        <v>94</v>
      </c>
      <c r="F6618" s="85" t="s">
        <v>24084</v>
      </c>
    </row>
    <row r="6619" spans="1:6" ht="38.25" x14ac:dyDescent="0.2">
      <c r="A6619" s="86" t="s">
        <v>24121</v>
      </c>
      <c r="B6619" s="85" t="s">
        <v>24120</v>
      </c>
      <c r="C6619" s="87" t="s">
        <v>151</v>
      </c>
      <c r="D6619" s="84" t="s">
        <v>15852</v>
      </c>
      <c r="E6619" s="86">
        <v>1486.32</v>
      </c>
      <c r="F6619" s="85" t="s">
        <v>14527</v>
      </c>
    </row>
    <row r="6620" spans="1:6" ht="76.5" x14ac:dyDescent="0.2">
      <c r="A6620" s="86" t="s">
        <v>24162</v>
      </c>
      <c r="B6620" s="85" t="s">
        <v>24161</v>
      </c>
      <c r="C6620" s="87" t="s">
        <v>149</v>
      </c>
      <c r="D6620" s="84" t="s">
        <v>15852</v>
      </c>
      <c r="E6620" s="86">
        <v>1239</v>
      </c>
      <c r="F6620" s="85" t="s">
        <v>24073</v>
      </c>
    </row>
    <row r="6621" spans="1:6" ht="38.25" x14ac:dyDescent="0.2">
      <c r="A6621" s="86" t="s">
        <v>24076</v>
      </c>
      <c r="B6621" s="85" t="s">
        <v>24075</v>
      </c>
      <c r="C6621" s="87" t="s">
        <v>151</v>
      </c>
      <c r="D6621" s="84" t="s">
        <v>15852</v>
      </c>
      <c r="E6621" s="86">
        <v>425</v>
      </c>
      <c r="F6621" s="85" t="s">
        <v>14567</v>
      </c>
    </row>
    <row r="6622" spans="1:6" ht="51" x14ac:dyDescent="0.2">
      <c r="A6622" s="86" t="s">
        <v>24078</v>
      </c>
      <c r="B6622" s="85" t="s">
        <v>24077</v>
      </c>
      <c r="C6622" s="87" t="s">
        <v>151</v>
      </c>
      <c r="D6622" s="84" t="s">
        <v>15852</v>
      </c>
      <c r="E6622" s="86">
        <v>71</v>
      </c>
      <c r="F6622" s="85" t="s">
        <v>15009</v>
      </c>
    </row>
    <row r="6623" spans="1:6" ht="38.25" x14ac:dyDescent="0.2">
      <c r="A6623" s="86" t="s">
        <v>24080</v>
      </c>
      <c r="B6623" s="85" t="s">
        <v>24079</v>
      </c>
      <c r="C6623" s="87" t="s">
        <v>151</v>
      </c>
      <c r="D6623" s="84" t="s">
        <v>15852</v>
      </c>
      <c r="E6623" s="86">
        <v>1122</v>
      </c>
      <c r="F6623" s="85" t="s">
        <v>14567</v>
      </c>
    </row>
    <row r="6624" spans="1:6" ht="38.25" x14ac:dyDescent="0.2">
      <c r="A6624" s="86" t="s">
        <v>24082</v>
      </c>
      <c r="B6624" s="85" t="s">
        <v>24081</v>
      </c>
      <c r="C6624" s="87" t="s">
        <v>151</v>
      </c>
      <c r="D6624" s="84" t="s">
        <v>15852</v>
      </c>
      <c r="E6624" s="86">
        <v>844</v>
      </c>
      <c r="F6624" s="85" t="s">
        <v>14527</v>
      </c>
    </row>
    <row r="6625" spans="1:6" ht="38.25" x14ac:dyDescent="0.2">
      <c r="A6625" s="86" t="s">
        <v>24085</v>
      </c>
      <c r="B6625" s="85" t="s">
        <v>24083</v>
      </c>
      <c r="C6625" s="87" t="s">
        <v>151</v>
      </c>
      <c r="D6625" s="84" t="s">
        <v>15852</v>
      </c>
      <c r="E6625" s="86">
        <v>141</v>
      </c>
      <c r="F6625" s="85" t="s">
        <v>24084</v>
      </c>
    </row>
    <row r="6626" spans="1:6" ht="38.25" x14ac:dyDescent="0.2">
      <c r="A6626" s="86" t="s">
        <v>24087</v>
      </c>
      <c r="B6626" s="85" t="s">
        <v>24086</v>
      </c>
      <c r="C6626" s="87" t="s">
        <v>151</v>
      </c>
      <c r="D6626" s="84" t="s">
        <v>15852</v>
      </c>
      <c r="E6626" s="86">
        <v>2228.16</v>
      </c>
      <c r="F6626" s="85" t="s">
        <v>14527</v>
      </c>
    </row>
    <row r="6627" spans="1:6" ht="38.25" x14ac:dyDescent="0.2">
      <c r="A6627" s="86" t="s">
        <v>24164</v>
      </c>
      <c r="B6627" s="85" t="s">
        <v>24163</v>
      </c>
      <c r="C6627" s="87" t="s">
        <v>149</v>
      </c>
      <c r="D6627" s="84" t="s">
        <v>15852</v>
      </c>
      <c r="E6627" s="86">
        <v>2065</v>
      </c>
      <c r="F6627" s="85" t="s">
        <v>24089</v>
      </c>
    </row>
    <row r="6628" spans="1:6" ht="25.5" x14ac:dyDescent="0.2">
      <c r="A6628" s="86" t="s">
        <v>24092</v>
      </c>
      <c r="B6628" s="85" t="s">
        <v>24091</v>
      </c>
      <c r="C6628" s="87" t="s">
        <v>151</v>
      </c>
      <c r="D6628" s="84" t="s">
        <v>15852</v>
      </c>
      <c r="E6628" s="86">
        <v>709</v>
      </c>
      <c r="F6628" s="85" t="s">
        <v>14567</v>
      </c>
    </row>
    <row r="6629" spans="1:6" ht="51" x14ac:dyDescent="0.2">
      <c r="A6629" s="86" t="s">
        <v>24094</v>
      </c>
      <c r="B6629" s="85" t="s">
        <v>24093</v>
      </c>
      <c r="C6629" s="87" t="s">
        <v>151</v>
      </c>
      <c r="D6629" s="84" t="s">
        <v>15852</v>
      </c>
      <c r="E6629" s="86">
        <v>118</v>
      </c>
      <c r="F6629" s="85" t="s">
        <v>15009</v>
      </c>
    </row>
    <row r="6630" spans="1:6" ht="25.5" x14ac:dyDescent="0.2">
      <c r="A6630" s="86" t="s">
        <v>24096</v>
      </c>
      <c r="B6630" s="85" t="s">
        <v>24095</v>
      </c>
      <c r="C6630" s="87" t="s">
        <v>151</v>
      </c>
      <c r="D6630" s="84" t="s">
        <v>15852</v>
      </c>
      <c r="E6630" s="86">
        <v>1871.76</v>
      </c>
      <c r="F6630" s="85" t="s">
        <v>14567</v>
      </c>
    </row>
    <row r="6631" spans="1:6" ht="38.25" x14ac:dyDescent="0.2">
      <c r="A6631" s="86" t="s">
        <v>24098</v>
      </c>
      <c r="B6631" s="85" t="s">
        <v>24097</v>
      </c>
      <c r="C6631" s="87" t="s">
        <v>151</v>
      </c>
      <c r="D6631" s="84" t="s">
        <v>15852</v>
      </c>
      <c r="E6631" s="86">
        <v>844</v>
      </c>
      <c r="F6631" s="85" t="s">
        <v>14527</v>
      </c>
    </row>
    <row r="6632" spans="1:6" ht="38.25" x14ac:dyDescent="0.2">
      <c r="A6632" s="86" t="s">
        <v>24100</v>
      </c>
      <c r="B6632" s="85" t="s">
        <v>24099</v>
      </c>
      <c r="C6632" s="87" t="s">
        <v>151</v>
      </c>
      <c r="D6632" s="84" t="s">
        <v>15852</v>
      </c>
      <c r="E6632" s="86">
        <v>141</v>
      </c>
      <c r="F6632" s="85" t="s">
        <v>24084</v>
      </c>
    </row>
    <row r="6633" spans="1:6" ht="38.25" x14ac:dyDescent="0.2">
      <c r="A6633" s="86" t="s">
        <v>24102</v>
      </c>
      <c r="B6633" s="85" t="s">
        <v>24101</v>
      </c>
      <c r="C6633" s="87" t="s">
        <v>151</v>
      </c>
      <c r="D6633" s="84" t="s">
        <v>15852</v>
      </c>
      <c r="E6633" s="86">
        <v>2228.16</v>
      </c>
      <c r="F6633" s="85" t="s">
        <v>14527</v>
      </c>
    </row>
    <row r="6634" spans="1:6" ht="89.25" x14ac:dyDescent="0.2">
      <c r="A6634" s="86" t="s">
        <v>24167</v>
      </c>
      <c r="B6634" s="85" t="s">
        <v>24165</v>
      </c>
      <c r="C6634" s="87" t="s">
        <v>149</v>
      </c>
      <c r="D6634" s="84" t="s">
        <v>15852</v>
      </c>
      <c r="E6634" s="86">
        <v>1500</v>
      </c>
      <c r="F6634" s="85" t="s">
        <v>24166</v>
      </c>
    </row>
    <row r="6635" spans="1:6" ht="89.25" x14ac:dyDescent="0.2">
      <c r="A6635" s="86" t="s">
        <v>24169</v>
      </c>
      <c r="B6635" s="85" t="s">
        <v>24168</v>
      </c>
      <c r="C6635" s="87" t="s">
        <v>149</v>
      </c>
      <c r="D6635" s="84" t="s">
        <v>15852</v>
      </c>
      <c r="E6635" s="86">
        <v>1440</v>
      </c>
      <c r="F6635" s="85" t="s">
        <v>24166</v>
      </c>
    </row>
    <row r="6636" spans="1:6" ht="89.25" x14ac:dyDescent="0.2">
      <c r="A6636" s="86" t="s">
        <v>24171</v>
      </c>
      <c r="B6636" s="85" t="s">
        <v>24170</v>
      </c>
      <c r="C6636" s="87" t="s">
        <v>149</v>
      </c>
      <c r="D6636" s="84" t="s">
        <v>15852</v>
      </c>
      <c r="E6636" s="86">
        <v>1410</v>
      </c>
      <c r="F6636" s="85" t="s">
        <v>24166</v>
      </c>
    </row>
    <row r="6637" spans="1:6" ht="89.25" x14ac:dyDescent="0.2">
      <c r="A6637" s="86" t="s">
        <v>24173</v>
      </c>
      <c r="B6637" s="85" t="s">
        <v>24172</v>
      </c>
      <c r="C6637" s="87" t="s">
        <v>149</v>
      </c>
      <c r="D6637" s="84" t="s">
        <v>15852</v>
      </c>
      <c r="E6637" s="86">
        <v>1365</v>
      </c>
      <c r="F6637" s="85" t="s">
        <v>24166</v>
      </c>
    </row>
    <row r="6638" spans="1:6" ht="89.25" x14ac:dyDescent="0.2">
      <c r="A6638" s="86" t="s">
        <v>24175</v>
      </c>
      <c r="B6638" s="85" t="s">
        <v>24174</v>
      </c>
      <c r="C6638" s="87" t="s">
        <v>149</v>
      </c>
      <c r="D6638" s="84" t="s">
        <v>15852</v>
      </c>
      <c r="E6638" s="86">
        <v>1320</v>
      </c>
      <c r="F6638" s="85" t="s">
        <v>24166</v>
      </c>
    </row>
    <row r="6639" spans="1:6" ht="25.5" x14ac:dyDescent="0.2">
      <c r="A6639" s="86" t="s">
        <v>24177</v>
      </c>
      <c r="B6639" s="85" t="s">
        <v>24176</v>
      </c>
      <c r="C6639" s="87" t="s">
        <v>151</v>
      </c>
      <c r="D6639" s="84" t="s">
        <v>15852</v>
      </c>
      <c r="E6639" s="86">
        <v>315</v>
      </c>
      <c r="F6639" s="85" t="s">
        <v>14567</v>
      </c>
    </row>
    <row r="6640" spans="1:6" ht="25.5" x14ac:dyDescent="0.2">
      <c r="A6640" s="86" t="s">
        <v>24179</v>
      </c>
      <c r="B6640" s="85" t="s">
        <v>24178</v>
      </c>
      <c r="C6640" s="87" t="s">
        <v>151</v>
      </c>
      <c r="D6640" s="84" t="s">
        <v>15852</v>
      </c>
      <c r="E6640" s="86">
        <v>831.6</v>
      </c>
      <c r="F6640" s="85" t="s">
        <v>14567</v>
      </c>
    </row>
    <row r="6641" spans="1:6" ht="38.25" x14ac:dyDescent="0.2">
      <c r="A6641" s="86" t="s">
        <v>24181</v>
      </c>
      <c r="B6641" s="85" t="s">
        <v>24180</v>
      </c>
      <c r="C6641" s="87" t="s">
        <v>151</v>
      </c>
      <c r="D6641" s="84" t="s">
        <v>15852</v>
      </c>
      <c r="E6641" s="86">
        <v>375</v>
      </c>
      <c r="F6641" s="85" t="s">
        <v>14527</v>
      </c>
    </row>
    <row r="6642" spans="1:6" ht="38.25" x14ac:dyDescent="0.2">
      <c r="A6642" s="86" t="s">
        <v>24183</v>
      </c>
      <c r="B6642" s="85" t="s">
        <v>24182</v>
      </c>
      <c r="C6642" s="87" t="s">
        <v>151</v>
      </c>
      <c r="D6642" s="84" t="s">
        <v>15852</v>
      </c>
      <c r="E6642" s="86">
        <v>990</v>
      </c>
      <c r="F6642" s="85" t="s">
        <v>14527</v>
      </c>
    </row>
    <row r="6643" spans="1:6" ht="114.75" x14ac:dyDescent="0.2">
      <c r="A6643" s="86" t="s">
        <v>24186</v>
      </c>
      <c r="B6643" s="85" t="s">
        <v>24184</v>
      </c>
      <c r="C6643" s="87" t="s">
        <v>149</v>
      </c>
      <c r="D6643" s="84" t="s">
        <v>15852</v>
      </c>
      <c r="E6643" s="86">
        <v>3000</v>
      </c>
      <c r="F6643" s="85" t="s">
        <v>24185</v>
      </c>
    </row>
    <row r="6644" spans="1:6" ht="38.25" x14ac:dyDescent="0.2">
      <c r="A6644" s="86" t="s">
        <v>24188</v>
      </c>
      <c r="B6644" s="85" t="s">
        <v>24187</v>
      </c>
      <c r="C6644" s="87" t="s">
        <v>151</v>
      </c>
      <c r="D6644" s="84" t="s">
        <v>15852</v>
      </c>
      <c r="E6644" s="86">
        <v>630</v>
      </c>
      <c r="F6644" s="85" t="s">
        <v>14567</v>
      </c>
    </row>
    <row r="6645" spans="1:6" ht="38.25" x14ac:dyDescent="0.2">
      <c r="A6645" s="86" t="s">
        <v>24190</v>
      </c>
      <c r="B6645" s="85" t="s">
        <v>24189</v>
      </c>
      <c r="C6645" s="87" t="s">
        <v>151</v>
      </c>
      <c r="D6645" s="84" t="s">
        <v>15852</v>
      </c>
      <c r="E6645" s="86">
        <v>1663.2</v>
      </c>
      <c r="F6645" s="85" t="s">
        <v>14567</v>
      </c>
    </row>
    <row r="6646" spans="1:6" ht="38.25" x14ac:dyDescent="0.2">
      <c r="A6646" s="86" t="s">
        <v>24192</v>
      </c>
      <c r="B6646" s="85" t="s">
        <v>24191</v>
      </c>
      <c r="C6646" s="87" t="s">
        <v>151</v>
      </c>
      <c r="D6646" s="84" t="s">
        <v>15852</v>
      </c>
      <c r="E6646" s="86">
        <v>1250</v>
      </c>
      <c r="F6646" s="85" t="s">
        <v>14527</v>
      </c>
    </row>
    <row r="6647" spans="1:6" ht="38.25" x14ac:dyDescent="0.2">
      <c r="A6647" s="86" t="s">
        <v>24194</v>
      </c>
      <c r="B6647" s="85" t="s">
        <v>24193</v>
      </c>
      <c r="C6647" s="87" t="s">
        <v>151</v>
      </c>
      <c r="D6647" s="84" t="s">
        <v>15852</v>
      </c>
      <c r="E6647" s="86">
        <v>3300</v>
      </c>
      <c r="F6647" s="85" t="s">
        <v>14527</v>
      </c>
    </row>
    <row r="6648" spans="1:6" ht="89.25" x14ac:dyDescent="0.2">
      <c r="A6648" s="86" t="s">
        <v>24197</v>
      </c>
      <c r="B6648" s="85" t="s">
        <v>24195</v>
      </c>
      <c r="C6648" s="87" t="s">
        <v>149</v>
      </c>
      <c r="D6648" s="84" t="s">
        <v>15852</v>
      </c>
      <c r="E6648" s="86">
        <v>5000</v>
      </c>
      <c r="F6648" s="85" t="s">
        <v>24196</v>
      </c>
    </row>
    <row r="6649" spans="1:6" ht="89.25" x14ac:dyDescent="0.2">
      <c r="A6649" s="86" t="s">
        <v>24199</v>
      </c>
      <c r="B6649" s="85" t="s">
        <v>24198</v>
      </c>
      <c r="C6649" s="87" t="s">
        <v>149</v>
      </c>
      <c r="D6649" s="84" t="s">
        <v>15852</v>
      </c>
      <c r="E6649" s="86">
        <v>4800</v>
      </c>
      <c r="F6649" s="85" t="s">
        <v>24196</v>
      </c>
    </row>
    <row r="6650" spans="1:6" ht="89.25" x14ac:dyDescent="0.2">
      <c r="A6650" s="86" t="s">
        <v>24201</v>
      </c>
      <c r="B6650" s="85" t="s">
        <v>24200</v>
      </c>
      <c r="C6650" s="87" t="s">
        <v>149</v>
      </c>
      <c r="D6650" s="84" t="s">
        <v>15852</v>
      </c>
      <c r="E6650" s="86">
        <v>4700</v>
      </c>
      <c r="F6650" s="85" t="s">
        <v>24196</v>
      </c>
    </row>
    <row r="6651" spans="1:6" ht="89.25" x14ac:dyDescent="0.2">
      <c r="A6651" s="86" t="s">
        <v>24203</v>
      </c>
      <c r="B6651" s="85" t="s">
        <v>24202</v>
      </c>
      <c r="C6651" s="87" t="s">
        <v>149</v>
      </c>
      <c r="D6651" s="84" t="s">
        <v>15852</v>
      </c>
      <c r="E6651" s="86">
        <v>4550</v>
      </c>
      <c r="F6651" s="85" t="s">
        <v>24196</v>
      </c>
    </row>
    <row r="6652" spans="1:6" ht="89.25" x14ac:dyDescent="0.2">
      <c r="A6652" s="86" t="s">
        <v>24205</v>
      </c>
      <c r="B6652" s="85" t="s">
        <v>24204</v>
      </c>
      <c r="C6652" s="87" t="s">
        <v>149</v>
      </c>
      <c r="D6652" s="84" t="s">
        <v>15852</v>
      </c>
      <c r="E6652" s="86">
        <v>4400</v>
      </c>
      <c r="F6652" s="85" t="s">
        <v>24196</v>
      </c>
    </row>
    <row r="6653" spans="1:6" ht="25.5" x14ac:dyDescent="0.2">
      <c r="A6653" s="86" t="s">
        <v>24207</v>
      </c>
      <c r="B6653" s="85" t="s">
        <v>24206</v>
      </c>
      <c r="C6653" s="87" t="s">
        <v>151</v>
      </c>
      <c r="D6653" s="84" t="s">
        <v>15852</v>
      </c>
      <c r="E6653" s="86">
        <v>1050</v>
      </c>
      <c r="F6653" s="85" t="s">
        <v>14567</v>
      </c>
    </row>
    <row r="6654" spans="1:6" ht="38.25" x14ac:dyDescent="0.2">
      <c r="A6654" s="86" t="s">
        <v>24209</v>
      </c>
      <c r="B6654" s="85" t="s">
        <v>24208</v>
      </c>
      <c r="C6654" s="87" t="s">
        <v>151</v>
      </c>
      <c r="D6654" s="84" t="s">
        <v>15852</v>
      </c>
      <c r="E6654" s="86">
        <v>2772</v>
      </c>
      <c r="F6654" s="85" t="s">
        <v>14567</v>
      </c>
    </row>
    <row r="6655" spans="1:6" ht="38.25" x14ac:dyDescent="0.2">
      <c r="A6655" s="86" t="s">
        <v>24211</v>
      </c>
      <c r="B6655" s="85" t="s">
        <v>24210</v>
      </c>
      <c r="C6655" s="87" t="s">
        <v>151</v>
      </c>
      <c r="D6655" s="84" t="s">
        <v>15852</v>
      </c>
      <c r="E6655" s="86">
        <v>1250</v>
      </c>
      <c r="F6655" s="85" t="s">
        <v>14527</v>
      </c>
    </row>
    <row r="6656" spans="1:6" ht="38.25" x14ac:dyDescent="0.2">
      <c r="A6656" s="86" t="s">
        <v>24213</v>
      </c>
      <c r="B6656" s="85" t="s">
        <v>24212</v>
      </c>
      <c r="C6656" s="87" t="s">
        <v>151</v>
      </c>
      <c r="D6656" s="84" t="s">
        <v>15852</v>
      </c>
      <c r="E6656" s="86">
        <v>3300</v>
      </c>
      <c r="F6656" s="85" t="s">
        <v>14527</v>
      </c>
    </row>
    <row r="6657" spans="1:6" ht="114.75" x14ac:dyDescent="0.2">
      <c r="A6657" s="86" t="s">
        <v>24216</v>
      </c>
      <c r="B6657" s="85" t="s">
        <v>24214</v>
      </c>
      <c r="C6657" s="87" t="s">
        <v>149</v>
      </c>
      <c r="D6657" s="84" t="s">
        <v>15852</v>
      </c>
      <c r="E6657" s="86">
        <v>36000</v>
      </c>
      <c r="F6657" s="85" t="s">
        <v>24215</v>
      </c>
    </row>
    <row r="6658" spans="1:6" ht="38.25" x14ac:dyDescent="0.2">
      <c r="A6658" s="86" t="s">
        <v>24218</v>
      </c>
      <c r="B6658" s="85" t="s">
        <v>24217</v>
      </c>
      <c r="C6658" s="87" t="s">
        <v>151</v>
      </c>
      <c r="D6658" s="84" t="s">
        <v>15852</v>
      </c>
      <c r="E6658" s="86">
        <v>7560</v>
      </c>
      <c r="F6658" s="85" t="s">
        <v>14567</v>
      </c>
    </row>
    <row r="6659" spans="1:6" ht="38.25" x14ac:dyDescent="0.2">
      <c r="A6659" s="86" t="s">
        <v>24220</v>
      </c>
      <c r="B6659" s="85" t="s">
        <v>24219</v>
      </c>
      <c r="C6659" s="87" t="s">
        <v>151</v>
      </c>
      <c r="D6659" s="84" t="s">
        <v>15852</v>
      </c>
      <c r="E6659" s="86">
        <v>19958.400000000001</v>
      </c>
      <c r="F6659" s="85" t="s">
        <v>14567</v>
      </c>
    </row>
    <row r="6660" spans="1:6" ht="38.25" x14ac:dyDescent="0.2">
      <c r="A6660" s="86" t="s">
        <v>24222</v>
      </c>
      <c r="B6660" s="85" t="s">
        <v>24221</v>
      </c>
      <c r="C6660" s="87" t="s">
        <v>151</v>
      </c>
      <c r="D6660" s="84" t="s">
        <v>15852</v>
      </c>
      <c r="E6660" s="86">
        <v>15000</v>
      </c>
      <c r="F6660" s="85" t="s">
        <v>14527</v>
      </c>
    </row>
    <row r="6661" spans="1:6" ht="38.25" x14ac:dyDescent="0.2">
      <c r="A6661" s="86" t="s">
        <v>24224</v>
      </c>
      <c r="B6661" s="85" t="s">
        <v>24223</v>
      </c>
      <c r="C6661" s="87" t="s">
        <v>151</v>
      </c>
      <c r="D6661" s="84" t="s">
        <v>15852</v>
      </c>
      <c r="E6661" s="86">
        <v>39600</v>
      </c>
      <c r="F6661" s="85" t="s">
        <v>14527</v>
      </c>
    </row>
    <row r="6662" spans="1:6" ht="89.25" x14ac:dyDescent="0.2">
      <c r="A6662" s="86" t="s">
        <v>24227</v>
      </c>
      <c r="B6662" s="85" t="s">
        <v>24225</v>
      </c>
      <c r="C6662" s="87" t="s">
        <v>149</v>
      </c>
      <c r="D6662" s="84" t="s">
        <v>15852</v>
      </c>
      <c r="E6662" s="86">
        <v>60000</v>
      </c>
      <c r="F6662" s="85" t="s">
        <v>24226</v>
      </c>
    </row>
    <row r="6663" spans="1:6" ht="89.25" x14ac:dyDescent="0.2">
      <c r="A6663" s="86" t="s">
        <v>24229</v>
      </c>
      <c r="B6663" s="85" t="s">
        <v>24228</v>
      </c>
      <c r="C6663" s="87" t="s">
        <v>149</v>
      </c>
      <c r="D6663" s="84" t="s">
        <v>15852</v>
      </c>
      <c r="E6663" s="86">
        <v>57600</v>
      </c>
      <c r="F6663" s="85" t="s">
        <v>24226</v>
      </c>
    </row>
    <row r="6664" spans="1:6" ht="89.25" x14ac:dyDescent="0.2">
      <c r="A6664" s="86" t="s">
        <v>24231</v>
      </c>
      <c r="B6664" s="85" t="s">
        <v>24230</v>
      </c>
      <c r="C6664" s="87" t="s">
        <v>149</v>
      </c>
      <c r="D6664" s="84" t="s">
        <v>15852</v>
      </c>
      <c r="E6664" s="86">
        <v>56400</v>
      </c>
      <c r="F6664" s="85" t="s">
        <v>24226</v>
      </c>
    </row>
    <row r="6665" spans="1:6" ht="89.25" x14ac:dyDescent="0.2">
      <c r="A6665" s="86" t="s">
        <v>24233</v>
      </c>
      <c r="B6665" s="85" t="s">
        <v>24232</v>
      </c>
      <c r="C6665" s="87" t="s">
        <v>149</v>
      </c>
      <c r="D6665" s="84" t="s">
        <v>15852</v>
      </c>
      <c r="E6665" s="86">
        <v>54600</v>
      </c>
      <c r="F6665" s="85" t="s">
        <v>24226</v>
      </c>
    </row>
    <row r="6666" spans="1:6" ht="89.25" x14ac:dyDescent="0.2">
      <c r="A6666" s="86" t="s">
        <v>24235</v>
      </c>
      <c r="B6666" s="85" t="s">
        <v>24234</v>
      </c>
      <c r="C6666" s="87" t="s">
        <v>149</v>
      </c>
      <c r="D6666" s="84" t="s">
        <v>15852</v>
      </c>
      <c r="E6666" s="86">
        <v>52800</v>
      </c>
      <c r="F6666" s="85" t="s">
        <v>24226</v>
      </c>
    </row>
    <row r="6667" spans="1:6" ht="38.25" x14ac:dyDescent="0.2">
      <c r="A6667" s="86" t="s">
        <v>24237</v>
      </c>
      <c r="B6667" s="85" t="s">
        <v>24236</v>
      </c>
      <c r="C6667" s="87" t="s">
        <v>151</v>
      </c>
      <c r="D6667" s="84" t="s">
        <v>15852</v>
      </c>
      <c r="E6667" s="86">
        <v>12600</v>
      </c>
      <c r="F6667" s="85" t="s">
        <v>14567</v>
      </c>
    </row>
    <row r="6668" spans="1:6" ht="38.25" x14ac:dyDescent="0.2">
      <c r="A6668" s="86" t="s">
        <v>24239</v>
      </c>
      <c r="B6668" s="85" t="s">
        <v>24238</v>
      </c>
      <c r="C6668" s="87" t="s">
        <v>151</v>
      </c>
      <c r="D6668" s="84" t="s">
        <v>15852</v>
      </c>
      <c r="E6668" s="86">
        <v>33264</v>
      </c>
      <c r="F6668" s="85" t="s">
        <v>14567</v>
      </c>
    </row>
    <row r="6669" spans="1:6" ht="38.25" x14ac:dyDescent="0.2">
      <c r="A6669" s="86" t="s">
        <v>24241</v>
      </c>
      <c r="B6669" s="85" t="s">
        <v>24240</v>
      </c>
      <c r="C6669" s="87" t="s">
        <v>151</v>
      </c>
      <c r="D6669" s="84" t="s">
        <v>15852</v>
      </c>
      <c r="E6669" s="86">
        <v>15000</v>
      </c>
      <c r="F6669" s="85" t="s">
        <v>14527</v>
      </c>
    </row>
    <row r="6670" spans="1:6" ht="38.25" x14ac:dyDescent="0.2">
      <c r="A6670" s="86" t="s">
        <v>24243</v>
      </c>
      <c r="B6670" s="85" t="s">
        <v>24242</v>
      </c>
      <c r="C6670" s="87" t="s">
        <v>151</v>
      </c>
      <c r="D6670" s="84" t="s">
        <v>15852</v>
      </c>
      <c r="E6670" s="86">
        <v>39600</v>
      </c>
      <c r="F6670" s="85" t="s">
        <v>14527</v>
      </c>
    </row>
    <row r="6671" spans="1:6" ht="63.75" x14ac:dyDescent="0.2">
      <c r="A6671" s="86" t="s">
        <v>24246</v>
      </c>
      <c r="B6671" s="85" t="s">
        <v>24244</v>
      </c>
      <c r="C6671" s="87" t="s">
        <v>149</v>
      </c>
      <c r="D6671" s="84" t="s">
        <v>15852</v>
      </c>
      <c r="E6671" s="86">
        <v>6930</v>
      </c>
      <c r="F6671" s="85" t="s">
        <v>24245</v>
      </c>
    </row>
    <row r="6672" spans="1:6" ht="38.25" x14ac:dyDescent="0.2">
      <c r="A6672" s="86" t="s">
        <v>24248</v>
      </c>
      <c r="B6672" s="85" t="s">
        <v>24247</v>
      </c>
      <c r="C6672" s="87" t="s">
        <v>151</v>
      </c>
      <c r="D6672" s="84" t="s">
        <v>15852</v>
      </c>
      <c r="E6672" s="86">
        <v>2189</v>
      </c>
      <c r="F6672" s="85" t="s">
        <v>14567</v>
      </c>
    </row>
    <row r="6673" spans="1:6" ht="51" x14ac:dyDescent="0.2">
      <c r="A6673" s="86" t="s">
        <v>24250</v>
      </c>
      <c r="B6673" s="85" t="s">
        <v>24249</v>
      </c>
      <c r="C6673" s="87" t="s">
        <v>151</v>
      </c>
      <c r="D6673" s="84" t="s">
        <v>15852</v>
      </c>
      <c r="E6673" s="86">
        <v>365</v>
      </c>
      <c r="F6673" s="85" t="s">
        <v>15009</v>
      </c>
    </row>
    <row r="6674" spans="1:6" ht="38.25" x14ac:dyDescent="0.2">
      <c r="A6674" s="86" t="s">
        <v>24252</v>
      </c>
      <c r="B6674" s="85" t="s">
        <v>24251</v>
      </c>
      <c r="C6674" s="87" t="s">
        <v>151</v>
      </c>
      <c r="D6674" s="84" t="s">
        <v>15852</v>
      </c>
      <c r="E6674" s="86">
        <v>5778.96</v>
      </c>
      <c r="F6674" s="85" t="s">
        <v>14567</v>
      </c>
    </row>
    <row r="6675" spans="1:6" ht="38.25" x14ac:dyDescent="0.2">
      <c r="A6675" s="86" t="s">
        <v>24254</v>
      </c>
      <c r="B6675" s="85" t="s">
        <v>24253</v>
      </c>
      <c r="C6675" s="87" t="s">
        <v>151</v>
      </c>
      <c r="D6675" s="84" t="s">
        <v>15852</v>
      </c>
      <c r="E6675" s="86">
        <v>4344</v>
      </c>
      <c r="F6675" s="85" t="s">
        <v>14527</v>
      </c>
    </row>
    <row r="6676" spans="1:6" ht="38.25" x14ac:dyDescent="0.2">
      <c r="A6676" s="86" t="s">
        <v>24256</v>
      </c>
      <c r="B6676" s="85" t="s">
        <v>24255</v>
      </c>
      <c r="C6676" s="87" t="s">
        <v>151</v>
      </c>
      <c r="D6676" s="84" t="s">
        <v>15852</v>
      </c>
      <c r="E6676" s="86">
        <v>724</v>
      </c>
      <c r="F6676" s="85" t="s">
        <v>16619</v>
      </c>
    </row>
    <row r="6677" spans="1:6" ht="38.25" x14ac:dyDescent="0.2">
      <c r="A6677" s="86" t="s">
        <v>24258</v>
      </c>
      <c r="B6677" s="85" t="s">
        <v>24257</v>
      </c>
      <c r="C6677" s="87" t="s">
        <v>151</v>
      </c>
      <c r="D6677" s="84" t="s">
        <v>15852</v>
      </c>
      <c r="E6677" s="86">
        <v>11468.16</v>
      </c>
      <c r="F6677" s="85" t="s">
        <v>14527</v>
      </c>
    </row>
    <row r="6678" spans="1:6" ht="38.25" x14ac:dyDescent="0.2">
      <c r="A6678" s="86" t="s">
        <v>24261</v>
      </c>
      <c r="B6678" s="85" t="s">
        <v>24259</v>
      </c>
      <c r="C6678" s="87" t="s">
        <v>149</v>
      </c>
      <c r="D6678" s="84" t="s">
        <v>15852</v>
      </c>
      <c r="E6678" s="86">
        <v>11550</v>
      </c>
      <c r="F6678" s="85" t="s">
        <v>24260</v>
      </c>
    </row>
    <row r="6679" spans="1:6" ht="38.25" x14ac:dyDescent="0.2">
      <c r="A6679" s="86" t="s">
        <v>24263</v>
      </c>
      <c r="B6679" s="85" t="s">
        <v>24262</v>
      </c>
      <c r="C6679" s="87" t="s">
        <v>149</v>
      </c>
      <c r="D6679" s="84" t="s">
        <v>15852</v>
      </c>
      <c r="E6679" s="86">
        <v>11088</v>
      </c>
      <c r="F6679" s="85" t="s">
        <v>24260</v>
      </c>
    </row>
    <row r="6680" spans="1:6" ht="38.25" x14ac:dyDescent="0.2">
      <c r="A6680" s="86" t="s">
        <v>24265</v>
      </c>
      <c r="B6680" s="85" t="s">
        <v>24264</v>
      </c>
      <c r="C6680" s="87" t="s">
        <v>149</v>
      </c>
      <c r="D6680" s="84" t="s">
        <v>15852</v>
      </c>
      <c r="E6680" s="86">
        <v>10857</v>
      </c>
      <c r="F6680" s="85" t="s">
        <v>24260</v>
      </c>
    </row>
    <row r="6681" spans="1:6" ht="38.25" x14ac:dyDescent="0.2">
      <c r="A6681" s="86" t="s">
        <v>24267</v>
      </c>
      <c r="B6681" s="85" t="s">
        <v>24266</v>
      </c>
      <c r="C6681" s="87" t="s">
        <v>149</v>
      </c>
      <c r="D6681" s="84" t="s">
        <v>15852</v>
      </c>
      <c r="E6681" s="86">
        <v>10510.5</v>
      </c>
      <c r="F6681" s="85" t="s">
        <v>24260</v>
      </c>
    </row>
    <row r="6682" spans="1:6" ht="38.25" x14ac:dyDescent="0.2">
      <c r="A6682" s="86" t="s">
        <v>24269</v>
      </c>
      <c r="B6682" s="85" t="s">
        <v>24268</v>
      </c>
      <c r="C6682" s="87" t="s">
        <v>149</v>
      </c>
      <c r="D6682" s="84" t="s">
        <v>15852</v>
      </c>
      <c r="E6682" s="86">
        <v>10164</v>
      </c>
      <c r="F6682" s="85" t="s">
        <v>24260</v>
      </c>
    </row>
    <row r="6683" spans="1:6" ht="38.25" x14ac:dyDescent="0.2">
      <c r="A6683" s="86" t="s">
        <v>24271</v>
      </c>
      <c r="B6683" s="85" t="s">
        <v>24270</v>
      </c>
      <c r="C6683" s="87" t="s">
        <v>151</v>
      </c>
      <c r="D6683" s="84" t="s">
        <v>15852</v>
      </c>
      <c r="E6683" s="86">
        <v>3649</v>
      </c>
      <c r="F6683" s="85" t="s">
        <v>14567</v>
      </c>
    </row>
    <row r="6684" spans="1:6" ht="51" x14ac:dyDescent="0.2">
      <c r="A6684" s="86" t="s">
        <v>24273</v>
      </c>
      <c r="B6684" s="85" t="s">
        <v>24272</v>
      </c>
      <c r="C6684" s="87" t="s">
        <v>151</v>
      </c>
      <c r="D6684" s="84" t="s">
        <v>15852</v>
      </c>
      <c r="E6684" s="86">
        <v>608</v>
      </c>
      <c r="F6684" s="85" t="s">
        <v>15009</v>
      </c>
    </row>
    <row r="6685" spans="1:6" ht="38.25" x14ac:dyDescent="0.2">
      <c r="A6685" s="86" t="s">
        <v>24275</v>
      </c>
      <c r="B6685" s="85" t="s">
        <v>24274</v>
      </c>
      <c r="C6685" s="87" t="s">
        <v>151</v>
      </c>
      <c r="D6685" s="84" t="s">
        <v>15852</v>
      </c>
      <c r="E6685" s="86">
        <v>9633.36</v>
      </c>
      <c r="F6685" s="85" t="s">
        <v>14567</v>
      </c>
    </row>
    <row r="6686" spans="1:6" ht="38.25" x14ac:dyDescent="0.2">
      <c r="A6686" s="86" t="s">
        <v>24277</v>
      </c>
      <c r="B6686" s="85" t="s">
        <v>24276</v>
      </c>
      <c r="C6686" s="87" t="s">
        <v>151</v>
      </c>
      <c r="D6686" s="84" t="s">
        <v>15852</v>
      </c>
      <c r="E6686" s="86">
        <v>4344</v>
      </c>
      <c r="F6686" s="85" t="s">
        <v>14527</v>
      </c>
    </row>
    <row r="6687" spans="1:6" ht="38.25" x14ac:dyDescent="0.2">
      <c r="A6687" s="86" t="s">
        <v>24279</v>
      </c>
      <c r="B6687" s="85" t="s">
        <v>24278</v>
      </c>
      <c r="C6687" s="87" t="s">
        <v>151</v>
      </c>
      <c r="D6687" s="84" t="s">
        <v>15852</v>
      </c>
      <c r="E6687" s="86">
        <v>724</v>
      </c>
      <c r="F6687" s="85" t="s">
        <v>16619</v>
      </c>
    </row>
    <row r="6688" spans="1:6" ht="38.25" x14ac:dyDescent="0.2">
      <c r="A6688" s="86" t="s">
        <v>24281</v>
      </c>
      <c r="B6688" s="85" t="s">
        <v>24280</v>
      </c>
      <c r="C6688" s="87" t="s">
        <v>151</v>
      </c>
      <c r="D6688" s="84" t="s">
        <v>15852</v>
      </c>
      <c r="E6688" s="86">
        <v>11468.16</v>
      </c>
      <c r="F6688" s="85" t="s">
        <v>14527</v>
      </c>
    </row>
    <row r="6689" spans="1:6" ht="204" x14ac:dyDescent="0.2">
      <c r="A6689" s="86" t="s">
        <v>24284</v>
      </c>
      <c r="B6689" s="85" t="s">
        <v>24282</v>
      </c>
      <c r="C6689" s="87" t="s">
        <v>149</v>
      </c>
      <c r="D6689" s="84" t="s">
        <v>15852</v>
      </c>
      <c r="E6689" s="86">
        <v>4125</v>
      </c>
      <c r="F6689" s="85" t="s">
        <v>24283</v>
      </c>
    </row>
    <row r="6690" spans="1:6" ht="38.25" x14ac:dyDescent="0.2">
      <c r="A6690" s="86" t="s">
        <v>24286</v>
      </c>
      <c r="B6690" s="85" t="s">
        <v>24285</v>
      </c>
      <c r="C6690" s="87" t="s">
        <v>151</v>
      </c>
      <c r="D6690" s="84" t="s">
        <v>15852</v>
      </c>
      <c r="E6690" s="86">
        <v>866</v>
      </c>
      <c r="F6690" s="85" t="s">
        <v>14567</v>
      </c>
    </row>
    <row r="6691" spans="1:6" ht="38.25" x14ac:dyDescent="0.2">
      <c r="A6691" s="86" t="s">
        <v>24288</v>
      </c>
      <c r="B6691" s="85" t="s">
        <v>24287</v>
      </c>
      <c r="C6691" s="87" t="s">
        <v>151</v>
      </c>
      <c r="D6691" s="84" t="s">
        <v>15852</v>
      </c>
      <c r="E6691" s="86">
        <v>2286.2399999999998</v>
      </c>
      <c r="F6691" s="85" t="s">
        <v>14567</v>
      </c>
    </row>
    <row r="6692" spans="1:6" ht="38.25" x14ac:dyDescent="0.2">
      <c r="A6692" s="86" t="s">
        <v>24290</v>
      </c>
      <c r="B6692" s="85" t="s">
        <v>24289</v>
      </c>
      <c r="C6692" s="87" t="s">
        <v>151</v>
      </c>
      <c r="D6692" s="84" t="s">
        <v>15852</v>
      </c>
      <c r="E6692" s="86">
        <v>1719</v>
      </c>
      <c r="F6692" s="85" t="s">
        <v>14527</v>
      </c>
    </row>
    <row r="6693" spans="1:6" ht="38.25" x14ac:dyDescent="0.2">
      <c r="A6693" s="86" t="s">
        <v>24292</v>
      </c>
      <c r="B6693" s="85" t="s">
        <v>24291</v>
      </c>
      <c r="C6693" s="87" t="s">
        <v>151</v>
      </c>
      <c r="D6693" s="84" t="s">
        <v>15852</v>
      </c>
      <c r="E6693" s="86">
        <v>4538.16</v>
      </c>
      <c r="F6693" s="85" t="s">
        <v>14527</v>
      </c>
    </row>
    <row r="6694" spans="1:6" ht="178.5" x14ac:dyDescent="0.2">
      <c r="A6694" s="86" t="s">
        <v>24295</v>
      </c>
      <c r="B6694" s="85" t="s">
        <v>24293</v>
      </c>
      <c r="C6694" s="87" t="s">
        <v>149</v>
      </c>
      <c r="D6694" s="84" t="s">
        <v>15852</v>
      </c>
      <c r="E6694" s="86">
        <v>6875</v>
      </c>
      <c r="F6694" s="85" t="s">
        <v>24294</v>
      </c>
    </row>
    <row r="6695" spans="1:6" ht="178.5" x14ac:dyDescent="0.2">
      <c r="A6695" s="86" t="s">
        <v>24297</v>
      </c>
      <c r="B6695" s="85" t="s">
        <v>24296</v>
      </c>
      <c r="C6695" s="87" t="s">
        <v>149</v>
      </c>
      <c r="D6695" s="84" t="s">
        <v>15852</v>
      </c>
      <c r="E6695" s="86">
        <v>6600</v>
      </c>
      <c r="F6695" s="85" t="s">
        <v>24294</v>
      </c>
    </row>
    <row r="6696" spans="1:6" ht="178.5" x14ac:dyDescent="0.2">
      <c r="A6696" s="86" t="s">
        <v>24299</v>
      </c>
      <c r="B6696" s="85" t="s">
        <v>24298</v>
      </c>
      <c r="C6696" s="87" t="s">
        <v>149</v>
      </c>
      <c r="D6696" s="84" t="s">
        <v>15852</v>
      </c>
      <c r="E6696" s="86">
        <v>6462.5</v>
      </c>
      <c r="F6696" s="85" t="s">
        <v>24294</v>
      </c>
    </row>
    <row r="6697" spans="1:6" ht="178.5" x14ac:dyDescent="0.2">
      <c r="A6697" s="86" t="s">
        <v>24301</v>
      </c>
      <c r="B6697" s="85" t="s">
        <v>24300</v>
      </c>
      <c r="C6697" s="87" t="s">
        <v>149</v>
      </c>
      <c r="D6697" s="84" t="s">
        <v>15852</v>
      </c>
      <c r="E6697" s="86">
        <v>6256.25</v>
      </c>
      <c r="F6697" s="85" t="s">
        <v>24294</v>
      </c>
    </row>
    <row r="6698" spans="1:6" ht="178.5" x14ac:dyDescent="0.2">
      <c r="A6698" s="86" t="s">
        <v>24303</v>
      </c>
      <c r="B6698" s="85" t="s">
        <v>24302</v>
      </c>
      <c r="C6698" s="87" t="s">
        <v>149</v>
      </c>
      <c r="D6698" s="84" t="s">
        <v>15852</v>
      </c>
      <c r="E6698" s="86">
        <v>6050</v>
      </c>
      <c r="F6698" s="85" t="s">
        <v>24294</v>
      </c>
    </row>
    <row r="6699" spans="1:6" ht="38.25" x14ac:dyDescent="0.2">
      <c r="A6699" s="86" t="s">
        <v>24305</v>
      </c>
      <c r="B6699" s="85" t="s">
        <v>24304</v>
      </c>
      <c r="C6699" s="87" t="s">
        <v>151</v>
      </c>
      <c r="D6699" s="84" t="s">
        <v>15852</v>
      </c>
      <c r="E6699" s="86">
        <v>1444</v>
      </c>
      <c r="F6699" s="85" t="s">
        <v>14567</v>
      </c>
    </row>
    <row r="6700" spans="1:6" ht="38.25" x14ac:dyDescent="0.2">
      <c r="A6700" s="86" t="s">
        <v>24307</v>
      </c>
      <c r="B6700" s="85" t="s">
        <v>24306</v>
      </c>
      <c r="C6700" s="87" t="s">
        <v>151</v>
      </c>
      <c r="D6700" s="84" t="s">
        <v>15852</v>
      </c>
      <c r="E6700" s="86">
        <v>3812.16</v>
      </c>
      <c r="F6700" s="85" t="s">
        <v>14567</v>
      </c>
    </row>
    <row r="6701" spans="1:6" ht="38.25" x14ac:dyDescent="0.2">
      <c r="A6701" s="86" t="s">
        <v>24309</v>
      </c>
      <c r="B6701" s="85" t="s">
        <v>24308</v>
      </c>
      <c r="C6701" s="87" t="s">
        <v>151</v>
      </c>
      <c r="D6701" s="84" t="s">
        <v>15852</v>
      </c>
      <c r="E6701" s="86">
        <v>1719</v>
      </c>
      <c r="F6701" s="85" t="s">
        <v>14527</v>
      </c>
    </row>
    <row r="6702" spans="1:6" ht="38.25" x14ac:dyDescent="0.2">
      <c r="A6702" s="86" t="s">
        <v>24311</v>
      </c>
      <c r="B6702" s="85" t="s">
        <v>24310</v>
      </c>
      <c r="C6702" s="87" t="s">
        <v>151</v>
      </c>
      <c r="D6702" s="84" t="s">
        <v>15852</v>
      </c>
      <c r="E6702" s="86">
        <v>4538.16</v>
      </c>
      <c r="F6702" s="85" t="s">
        <v>14527</v>
      </c>
    </row>
    <row r="6703" spans="1:6" ht="140.25" x14ac:dyDescent="0.2">
      <c r="A6703" s="86" t="s">
        <v>24314</v>
      </c>
      <c r="B6703" s="85" t="s">
        <v>24312</v>
      </c>
      <c r="C6703" s="87" t="s">
        <v>149</v>
      </c>
      <c r="D6703" s="84" t="s">
        <v>15852</v>
      </c>
      <c r="E6703" s="86">
        <v>10425</v>
      </c>
      <c r="F6703" s="85" t="s">
        <v>24313</v>
      </c>
    </row>
    <row r="6704" spans="1:6" ht="38.25" x14ac:dyDescent="0.2">
      <c r="A6704" s="86" t="s">
        <v>24248</v>
      </c>
      <c r="B6704" s="85" t="s">
        <v>24247</v>
      </c>
      <c r="C6704" s="87" t="s">
        <v>151</v>
      </c>
      <c r="D6704" s="84" t="s">
        <v>15852</v>
      </c>
      <c r="E6704" s="86">
        <v>2189</v>
      </c>
      <c r="F6704" s="85" t="s">
        <v>14567</v>
      </c>
    </row>
    <row r="6705" spans="1:6" ht="38.25" x14ac:dyDescent="0.2">
      <c r="A6705" s="86" t="s">
        <v>24252</v>
      </c>
      <c r="B6705" s="85" t="s">
        <v>24251</v>
      </c>
      <c r="C6705" s="87" t="s">
        <v>151</v>
      </c>
      <c r="D6705" s="84" t="s">
        <v>15852</v>
      </c>
      <c r="E6705" s="86">
        <v>5778.96</v>
      </c>
      <c r="F6705" s="85" t="s">
        <v>14567</v>
      </c>
    </row>
    <row r="6706" spans="1:6" ht="38.25" x14ac:dyDescent="0.2">
      <c r="A6706" s="86" t="s">
        <v>24254</v>
      </c>
      <c r="B6706" s="85" t="s">
        <v>24253</v>
      </c>
      <c r="C6706" s="87" t="s">
        <v>151</v>
      </c>
      <c r="D6706" s="84" t="s">
        <v>15852</v>
      </c>
      <c r="E6706" s="86">
        <v>4344</v>
      </c>
      <c r="F6706" s="85" t="s">
        <v>14527</v>
      </c>
    </row>
    <row r="6707" spans="1:6" ht="38.25" x14ac:dyDescent="0.2">
      <c r="A6707" s="86" t="s">
        <v>24258</v>
      </c>
      <c r="B6707" s="85" t="s">
        <v>24257</v>
      </c>
      <c r="C6707" s="87" t="s">
        <v>151</v>
      </c>
      <c r="D6707" s="84" t="s">
        <v>15852</v>
      </c>
      <c r="E6707" s="86">
        <v>11468.16</v>
      </c>
      <c r="F6707" s="85" t="s">
        <v>14527</v>
      </c>
    </row>
    <row r="6708" spans="1:6" ht="216.75" x14ac:dyDescent="0.2">
      <c r="A6708" s="86" t="s">
        <v>24317</v>
      </c>
      <c r="B6708" s="85" t="s">
        <v>24315</v>
      </c>
      <c r="C6708" s="87" t="s">
        <v>149</v>
      </c>
      <c r="D6708" s="84" t="s">
        <v>15852</v>
      </c>
      <c r="E6708" s="86">
        <v>17375</v>
      </c>
      <c r="F6708" s="85" t="s">
        <v>24316</v>
      </c>
    </row>
    <row r="6709" spans="1:6" ht="216.75" x14ac:dyDescent="0.2">
      <c r="A6709" s="86" t="s">
        <v>24319</v>
      </c>
      <c r="B6709" s="85" t="s">
        <v>24318</v>
      </c>
      <c r="C6709" s="87" t="s">
        <v>149</v>
      </c>
      <c r="D6709" s="84" t="s">
        <v>15852</v>
      </c>
      <c r="E6709" s="86">
        <v>16680</v>
      </c>
      <c r="F6709" s="85" t="s">
        <v>24316</v>
      </c>
    </row>
    <row r="6710" spans="1:6" ht="216.75" x14ac:dyDescent="0.2">
      <c r="A6710" s="86" t="s">
        <v>24321</v>
      </c>
      <c r="B6710" s="85" t="s">
        <v>24320</v>
      </c>
      <c r="C6710" s="87" t="s">
        <v>149</v>
      </c>
      <c r="D6710" s="84" t="s">
        <v>15852</v>
      </c>
      <c r="E6710" s="86">
        <v>16332.5</v>
      </c>
      <c r="F6710" s="85" t="s">
        <v>24316</v>
      </c>
    </row>
    <row r="6711" spans="1:6" ht="216.75" x14ac:dyDescent="0.2">
      <c r="A6711" s="86" t="s">
        <v>24323</v>
      </c>
      <c r="B6711" s="85" t="s">
        <v>24322</v>
      </c>
      <c r="C6711" s="87" t="s">
        <v>149</v>
      </c>
      <c r="D6711" s="84" t="s">
        <v>15852</v>
      </c>
      <c r="E6711" s="86">
        <v>15811.25</v>
      </c>
      <c r="F6711" s="85" t="s">
        <v>24316</v>
      </c>
    </row>
    <row r="6712" spans="1:6" ht="216.75" x14ac:dyDescent="0.2">
      <c r="A6712" s="86" t="s">
        <v>24325</v>
      </c>
      <c r="B6712" s="85" t="s">
        <v>24324</v>
      </c>
      <c r="C6712" s="87" t="s">
        <v>149</v>
      </c>
      <c r="D6712" s="84" t="s">
        <v>15852</v>
      </c>
      <c r="E6712" s="86">
        <v>15290</v>
      </c>
      <c r="F6712" s="85" t="s">
        <v>24316</v>
      </c>
    </row>
    <row r="6713" spans="1:6" ht="38.25" x14ac:dyDescent="0.2">
      <c r="A6713" s="86" t="s">
        <v>24271</v>
      </c>
      <c r="B6713" s="85" t="s">
        <v>24270</v>
      </c>
      <c r="C6713" s="87" t="s">
        <v>151</v>
      </c>
      <c r="D6713" s="84" t="s">
        <v>15852</v>
      </c>
      <c r="E6713" s="86">
        <v>3649</v>
      </c>
      <c r="F6713" s="85" t="s">
        <v>14567</v>
      </c>
    </row>
    <row r="6714" spans="1:6" ht="38.25" x14ac:dyDescent="0.2">
      <c r="A6714" s="86" t="s">
        <v>24275</v>
      </c>
      <c r="B6714" s="85" t="s">
        <v>24274</v>
      </c>
      <c r="C6714" s="87" t="s">
        <v>151</v>
      </c>
      <c r="D6714" s="84" t="s">
        <v>15852</v>
      </c>
      <c r="E6714" s="86">
        <v>9633.36</v>
      </c>
      <c r="F6714" s="85" t="s">
        <v>14567</v>
      </c>
    </row>
    <row r="6715" spans="1:6" ht="38.25" x14ac:dyDescent="0.2">
      <c r="A6715" s="86" t="s">
        <v>24277</v>
      </c>
      <c r="B6715" s="85" t="s">
        <v>24276</v>
      </c>
      <c r="C6715" s="87" t="s">
        <v>151</v>
      </c>
      <c r="D6715" s="84" t="s">
        <v>15852</v>
      </c>
      <c r="E6715" s="86">
        <v>4344</v>
      </c>
      <c r="F6715" s="85" t="s">
        <v>14527</v>
      </c>
    </row>
    <row r="6716" spans="1:6" ht="38.25" x14ac:dyDescent="0.2">
      <c r="A6716" s="86" t="s">
        <v>24281</v>
      </c>
      <c r="B6716" s="85" t="s">
        <v>24280</v>
      </c>
      <c r="C6716" s="87" t="s">
        <v>151</v>
      </c>
      <c r="D6716" s="84" t="s">
        <v>15852</v>
      </c>
      <c r="E6716" s="86">
        <v>11468.16</v>
      </c>
      <c r="F6716" s="85" t="s">
        <v>14527</v>
      </c>
    </row>
    <row r="6717" spans="1:6" ht="63.75" x14ac:dyDescent="0.2">
      <c r="A6717" s="86" t="s">
        <v>24328</v>
      </c>
      <c r="B6717" s="85" t="s">
        <v>24326</v>
      </c>
      <c r="C6717" s="87" t="s">
        <v>149</v>
      </c>
      <c r="D6717" s="84" t="s">
        <v>15852</v>
      </c>
      <c r="E6717" s="86">
        <v>2475</v>
      </c>
      <c r="F6717" s="85" t="s">
        <v>24327</v>
      </c>
    </row>
    <row r="6718" spans="1:6" ht="38.25" x14ac:dyDescent="0.2">
      <c r="A6718" s="86" t="s">
        <v>24286</v>
      </c>
      <c r="B6718" s="85" t="s">
        <v>24285</v>
      </c>
      <c r="C6718" s="87" t="s">
        <v>151</v>
      </c>
      <c r="D6718" s="84" t="s">
        <v>15852</v>
      </c>
      <c r="E6718" s="86">
        <v>866</v>
      </c>
      <c r="F6718" s="85" t="s">
        <v>14567</v>
      </c>
    </row>
    <row r="6719" spans="1:6" ht="51" x14ac:dyDescent="0.2">
      <c r="A6719" s="86" t="s">
        <v>24330</v>
      </c>
      <c r="B6719" s="85" t="s">
        <v>24329</v>
      </c>
      <c r="C6719" s="87" t="s">
        <v>151</v>
      </c>
      <c r="D6719" s="84" t="s">
        <v>15852</v>
      </c>
      <c r="E6719" s="86">
        <v>145</v>
      </c>
      <c r="F6719" s="85" t="s">
        <v>15009</v>
      </c>
    </row>
    <row r="6720" spans="1:6" ht="38.25" x14ac:dyDescent="0.2">
      <c r="A6720" s="86" t="s">
        <v>24288</v>
      </c>
      <c r="B6720" s="85" t="s">
        <v>24287</v>
      </c>
      <c r="C6720" s="87" t="s">
        <v>151</v>
      </c>
      <c r="D6720" s="84" t="s">
        <v>15852</v>
      </c>
      <c r="E6720" s="86">
        <v>2286.2399999999998</v>
      </c>
      <c r="F6720" s="85" t="s">
        <v>14567</v>
      </c>
    </row>
    <row r="6721" spans="1:6" ht="38.25" x14ac:dyDescent="0.2">
      <c r="A6721" s="86" t="s">
        <v>24290</v>
      </c>
      <c r="B6721" s="85" t="s">
        <v>24289</v>
      </c>
      <c r="C6721" s="87" t="s">
        <v>151</v>
      </c>
      <c r="D6721" s="84" t="s">
        <v>15852</v>
      </c>
      <c r="E6721" s="86">
        <v>1719</v>
      </c>
      <c r="F6721" s="85" t="s">
        <v>14527</v>
      </c>
    </row>
    <row r="6722" spans="1:6" ht="38.25" x14ac:dyDescent="0.2">
      <c r="A6722" s="86" t="s">
        <v>24332</v>
      </c>
      <c r="B6722" s="85" t="s">
        <v>24331</v>
      </c>
      <c r="C6722" s="87" t="s">
        <v>151</v>
      </c>
      <c r="D6722" s="84" t="s">
        <v>15852</v>
      </c>
      <c r="E6722" s="86">
        <v>287</v>
      </c>
      <c r="F6722" s="85" t="s">
        <v>16619</v>
      </c>
    </row>
    <row r="6723" spans="1:6" ht="38.25" x14ac:dyDescent="0.2">
      <c r="A6723" s="86" t="s">
        <v>24292</v>
      </c>
      <c r="B6723" s="85" t="s">
        <v>24291</v>
      </c>
      <c r="C6723" s="87" t="s">
        <v>151</v>
      </c>
      <c r="D6723" s="84" t="s">
        <v>15852</v>
      </c>
      <c r="E6723" s="86">
        <v>4538.16</v>
      </c>
      <c r="F6723" s="85" t="s">
        <v>14527</v>
      </c>
    </row>
    <row r="6724" spans="1:6" ht="38.25" x14ac:dyDescent="0.2">
      <c r="A6724" s="86" t="s">
        <v>24335</v>
      </c>
      <c r="B6724" s="85" t="s">
        <v>24333</v>
      </c>
      <c r="C6724" s="87" t="s">
        <v>149</v>
      </c>
      <c r="D6724" s="84" t="s">
        <v>15852</v>
      </c>
      <c r="E6724" s="86">
        <v>4125</v>
      </c>
      <c r="F6724" s="85" t="s">
        <v>24334</v>
      </c>
    </row>
    <row r="6725" spans="1:6" ht="38.25" x14ac:dyDescent="0.2">
      <c r="A6725" s="86" t="s">
        <v>24337</v>
      </c>
      <c r="B6725" s="85" t="s">
        <v>24336</v>
      </c>
      <c r="C6725" s="87" t="s">
        <v>149</v>
      </c>
      <c r="D6725" s="84" t="s">
        <v>15852</v>
      </c>
      <c r="E6725" s="86">
        <v>3960</v>
      </c>
      <c r="F6725" s="85" t="s">
        <v>24334</v>
      </c>
    </row>
    <row r="6726" spans="1:6" ht="38.25" x14ac:dyDescent="0.2">
      <c r="A6726" s="86" t="s">
        <v>24339</v>
      </c>
      <c r="B6726" s="85" t="s">
        <v>24338</v>
      </c>
      <c r="C6726" s="87" t="s">
        <v>149</v>
      </c>
      <c r="D6726" s="84" t="s">
        <v>15852</v>
      </c>
      <c r="E6726" s="86">
        <v>3877.5</v>
      </c>
      <c r="F6726" s="85" t="s">
        <v>24334</v>
      </c>
    </row>
    <row r="6727" spans="1:6" ht="38.25" x14ac:dyDescent="0.2">
      <c r="A6727" s="86" t="s">
        <v>24341</v>
      </c>
      <c r="B6727" s="85" t="s">
        <v>24340</v>
      </c>
      <c r="C6727" s="87" t="s">
        <v>149</v>
      </c>
      <c r="D6727" s="84" t="s">
        <v>15852</v>
      </c>
      <c r="E6727" s="86">
        <v>3753.75</v>
      </c>
      <c r="F6727" s="85" t="s">
        <v>24334</v>
      </c>
    </row>
    <row r="6728" spans="1:6" ht="38.25" x14ac:dyDescent="0.2">
      <c r="A6728" s="86" t="s">
        <v>24343</v>
      </c>
      <c r="B6728" s="85" t="s">
        <v>24342</v>
      </c>
      <c r="C6728" s="87" t="s">
        <v>149</v>
      </c>
      <c r="D6728" s="84" t="s">
        <v>15852</v>
      </c>
      <c r="E6728" s="86">
        <v>3630</v>
      </c>
      <c r="F6728" s="85" t="s">
        <v>24334</v>
      </c>
    </row>
    <row r="6729" spans="1:6" ht="38.25" x14ac:dyDescent="0.2">
      <c r="A6729" s="86" t="s">
        <v>24305</v>
      </c>
      <c r="B6729" s="85" t="s">
        <v>24304</v>
      </c>
      <c r="C6729" s="87" t="s">
        <v>151</v>
      </c>
      <c r="D6729" s="84" t="s">
        <v>15852</v>
      </c>
      <c r="E6729" s="86">
        <v>1444</v>
      </c>
      <c r="F6729" s="85" t="s">
        <v>14567</v>
      </c>
    </row>
    <row r="6730" spans="1:6" ht="51" x14ac:dyDescent="0.2">
      <c r="A6730" s="86" t="s">
        <v>24345</v>
      </c>
      <c r="B6730" s="85" t="s">
        <v>24344</v>
      </c>
      <c r="C6730" s="87" t="s">
        <v>151</v>
      </c>
      <c r="D6730" s="84" t="s">
        <v>15852</v>
      </c>
      <c r="E6730" s="86">
        <v>241</v>
      </c>
      <c r="F6730" s="85" t="s">
        <v>15009</v>
      </c>
    </row>
    <row r="6731" spans="1:6" ht="38.25" x14ac:dyDescent="0.2">
      <c r="A6731" s="86" t="s">
        <v>24307</v>
      </c>
      <c r="B6731" s="85" t="s">
        <v>24306</v>
      </c>
      <c r="C6731" s="87" t="s">
        <v>151</v>
      </c>
      <c r="D6731" s="84" t="s">
        <v>15852</v>
      </c>
      <c r="E6731" s="86">
        <v>3812.16</v>
      </c>
      <c r="F6731" s="85" t="s">
        <v>14567</v>
      </c>
    </row>
    <row r="6732" spans="1:6" ht="38.25" x14ac:dyDescent="0.2">
      <c r="A6732" s="86" t="s">
        <v>24309</v>
      </c>
      <c r="B6732" s="85" t="s">
        <v>24308</v>
      </c>
      <c r="C6732" s="87" t="s">
        <v>151</v>
      </c>
      <c r="D6732" s="84" t="s">
        <v>15852</v>
      </c>
      <c r="E6732" s="86">
        <v>1719</v>
      </c>
      <c r="F6732" s="85" t="s">
        <v>14527</v>
      </c>
    </row>
    <row r="6733" spans="1:6" ht="38.25" x14ac:dyDescent="0.2">
      <c r="A6733" s="86" t="s">
        <v>24347</v>
      </c>
      <c r="B6733" s="85" t="s">
        <v>24346</v>
      </c>
      <c r="C6733" s="87" t="s">
        <v>151</v>
      </c>
      <c r="D6733" s="84" t="s">
        <v>15852</v>
      </c>
      <c r="E6733" s="86">
        <v>287</v>
      </c>
      <c r="F6733" s="85" t="s">
        <v>16619</v>
      </c>
    </row>
    <row r="6734" spans="1:6" ht="38.25" x14ac:dyDescent="0.2">
      <c r="A6734" s="86" t="s">
        <v>24311</v>
      </c>
      <c r="B6734" s="85" t="s">
        <v>24310</v>
      </c>
      <c r="C6734" s="87" t="s">
        <v>151</v>
      </c>
      <c r="D6734" s="84" t="s">
        <v>15852</v>
      </c>
      <c r="E6734" s="86">
        <v>4538.16</v>
      </c>
      <c r="F6734" s="85" t="s">
        <v>14527</v>
      </c>
    </row>
    <row r="6735" spans="1:6" ht="63.75" x14ac:dyDescent="0.2">
      <c r="A6735" s="86" t="s">
        <v>24349</v>
      </c>
      <c r="B6735" s="85" t="s">
        <v>24348</v>
      </c>
      <c r="C6735" s="87" t="s">
        <v>149</v>
      </c>
      <c r="D6735" s="84" t="s">
        <v>15852</v>
      </c>
      <c r="E6735" s="86">
        <v>9405</v>
      </c>
      <c r="F6735" s="85" t="s">
        <v>24245</v>
      </c>
    </row>
    <row r="6736" spans="1:6" ht="38.25" x14ac:dyDescent="0.2">
      <c r="A6736" s="86" t="s">
        <v>24248</v>
      </c>
      <c r="B6736" s="85" t="s">
        <v>24247</v>
      </c>
      <c r="C6736" s="87" t="s">
        <v>151</v>
      </c>
      <c r="D6736" s="84" t="s">
        <v>15852</v>
      </c>
      <c r="E6736" s="86">
        <v>2189</v>
      </c>
      <c r="F6736" s="85" t="s">
        <v>14567</v>
      </c>
    </row>
    <row r="6737" spans="1:6" ht="51" x14ac:dyDescent="0.2">
      <c r="A6737" s="86" t="s">
        <v>24250</v>
      </c>
      <c r="B6737" s="85" t="s">
        <v>24249</v>
      </c>
      <c r="C6737" s="87" t="s">
        <v>151</v>
      </c>
      <c r="D6737" s="84" t="s">
        <v>15852</v>
      </c>
      <c r="E6737" s="86">
        <v>365</v>
      </c>
      <c r="F6737" s="85" t="s">
        <v>15009</v>
      </c>
    </row>
    <row r="6738" spans="1:6" ht="38.25" x14ac:dyDescent="0.2">
      <c r="A6738" s="86" t="s">
        <v>24252</v>
      </c>
      <c r="B6738" s="85" t="s">
        <v>24251</v>
      </c>
      <c r="C6738" s="87" t="s">
        <v>151</v>
      </c>
      <c r="D6738" s="84" t="s">
        <v>15852</v>
      </c>
      <c r="E6738" s="86">
        <v>5778.96</v>
      </c>
      <c r="F6738" s="85" t="s">
        <v>14567</v>
      </c>
    </row>
    <row r="6739" spans="1:6" ht="38.25" x14ac:dyDescent="0.2">
      <c r="A6739" s="86" t="s">
        <v>24254</v>
      </c>
      <c r="B6739" s="85" t="s">
        <v>24253</v>
      </c>
      <c r="C6739" s="87" t="s">
        <v>151</v>
      </c>
      <c r="D6739" s="84" t="s">
        <v>15852</v>
      </c>
      <c r="E6739" s="86">
        <v>4344</v>
      </c>
      <c r="F6739" s="85" t="s">
        <v>14527</v>
      </c>
    </row>
    <row r="6740" spans="1:6" ht="38.25" x14ac:dyDescent="0.2">
      <c r="A6740" s="86" t="s">
        <v>24256</v>
      </c>
      <c r="B6740" s="85" t="s">
        <v>24255</v>
      </c>
      <c r="C6740" s="87" t="s">
        <v>151</v>
      </c>
      <c r="D6740" s="84" t="s">
        <v>15852</v>
      </c>
      <c r="E6740" s="86">
        <v>724</v>
      </c>
      <c r="F6740" s="85" t="s">
        <v>16619</v>
      </c>
    </row>
    <row r="6741" spans="1:6" ht="38.25" x14ac:dyDescent="0.2">
      <c r="A6741" s="86" t="s">
        <v>24258</v>
      </c>
      <c r="B6741" s="85" t="s">
        <v>24257</v>
      </c>
      <c r="C6741" s="87" t="s">
        <v>151</v>
      </c>
      <c r="D6741" s="84" t="s">
        <v>15852</v>
      </c>
      <c r="E6741" s="86">
        <v>11468.16</v>
      </c>
      <c r="F6741" s="85" t="s">
        <v>14527</v>
      </c>
    </row>
    <row r="6742" spans="1:6" ht="38.25" x14ac:dyDescent="0.2">
      <c r="A6742" s="86" t="s">
        <v>24351</v>
      </c>
      <c r="B6742" s="85" t="s">
        <v>24350</v>
      </c>
      <c r="C6742" s="87" t="s">
        <v>149</v>
      </c>
      <c r="D6742" s="84" t="s">
        <v>15852</v>
      </c>
      <c r="E6742" s="86">
        <v>15675</v>
      </c>
      <c r="F6742" s="85" t="s">
        <v>24260</v>
      </c>
    </row>
    <row r="6743" spans="1:6" ht="38.25" x14ac:dyDescent="0.2">
      <c r="A6743" s="86" t="s">
        <v>24353</v>
      </c>
      <c r="B6743" s="85" t="s">
        <v>24352</v>
      </c>
      <c r="C6743" s="87" t="s">
        <v>149</v>
      </c>
      <c r="D6743" s="84" t="s">
        <v>15852</v>
      </c>
      <c r="E6743" s="86">
        <v>15048</v>
      </c>
      <c r="F6743" s="85" t="s">
        <v>24260</v>
      </c>
    </row>
    <row r="6744" spans="1:6" ht="38.25" x14ac:dyDescent="0.2">
      <c r="A6744" s="86" t="s">
        <v>24355</v>
      </c>
      <c r="B6744" s="85" t="s">
        <v>24354</v>
      </c>
      <c r="C6744" s="87" t="s">
        <v>149</v>
      </c>
      <c r="D6744" s="84" t="s">
        <v>15852</v>
      </c>
      <c r="E6744" s="86">
        <v>14734.5</v>
      </c>
      <c r="F6744" s="85" t="s">
        <v>24260</v>
      </c>
    </row>
    <row r="6745" spans="1:6" ht="38.25" x14ac:dyDescent="0.2">
      <c r="A6745" s="86" t="s">
        <v>24357</v>
      </c>
      <c r="B6745" s="85" t="s">
        <v>24356</v>
      </c>
      <c r="C6745" s="87" t="s">
        <v>149</v>
      </c>
      <c r="D6745" s="84" t="s">
        <v>15852</v>
      </c>
      <c r="E6745" s="86">
        <v>14264.25</v>
      </c>
      <c r="F6745" s="85" t="s">
        <v>24260</v>
      </c>
    </row>
    <row r="6746" spans="1:6" ht="38.25" x14ac:dyDescent="0.2">
      <c r="A6746" s="86" t="s">
        <v>24359</v>
      </c>
      <c r="B6746" s="85" t="s">
        <v>24358</v>
      </c>
      <c r="C6746" s="87" t="s">
        <v>149</v>
      </c>
      <c r="D6746" s="84" t="s">
        <v>15852</v>
      </c>
      <c r="E6746" s="86">
        <v>13794</v>
      </c>
      <c r="F6746" s="85" t="s">
        <v>24260</v>
      </c>
    </row>
    <row r="6747" spans="1:6" ht="38.25" x14ac:dyDescent="0.2">
      <c r="A6747" s="86" t="s">
        <v>24271</v>
      </c>
      <c r="B6747" s="85" t="s">
        <v>24270</v>
      </c>
      <c r="C6747" s="87" t="s">
        <v>151</v>
      </c>
      <c r="D6747" s="84" t="s">
        <v>15852</v>
      </c>
      <c r="E6747" s="86">
        <v>3649</v>
      </c>
      <c r="F6747" s="85" t="s">
        <v>14567</v>
      </c>
    </row>
    <row r="6748" spans="1:6" ht="51" x14ac:dyDescent="0.2">
      <c r="A6748" s="86" t="s">
        <v>24273</v>
      </c>
      <c r="B6748" s="85" t="s">
        <v>24272</v>
      </c>
      <c r="C6748" s="87" t="s">
        <v>151</v>
      </c>
      <c r="D6748" s="84" t="s">
        <v>15852</v>
      </c>
      <c r="E6748" s="86">
        <v>608</v>
      </c>
      <c r="F6748" s="85" t="s">
        <v>15009</v>
      </c>
    </row>
    <row r="6749" spans="1:6" ht="38.25" x14ac:dyDescent="0.2">
      <c r="A6749" s="86" t="s">
        <v>24275</v>
      </c>
      <c r="B6749" s="85" t="s">
        <v>24274</v>
      </c>
      <c r="C6749" s="87" t="s">
        <v>151</v>
      </c>
      <c r="D6749" s="84" t="s">
        <v>15852</v>
      </c>
      <c r="E6749" s="86">
        <v>9633.36</v>
      </c>
      <c r="F6749" s="85" t="s">
        <v>14567</v>
      </c>
    </row>
    <row r="6750" spans="1:6" ht="38.25" x14ac:dyDescent="0.2">
      <c r="A6750" s="86" t="s">
        <v>24277</v>
      </c>
      <c r="B6750" s="85" t="s">
        <v>24276</v>
      </c>
      <c r="C6750" s="87" t="s">
        <v>151</v>
      </c>
      <c r="D6750" s="84" t="s">
        <v>15852</v>
      </c>
      <c r="E6750" s="86">
        <v>4344</v>
      </c>
      <c r="F6750" s="85" t="s">
        <v>14527</v>
      </c>
    </row>
    <row r="6751" spans="1:6" ht="38.25" x14ac:dyDescent="0.2">
      <c r="A6751" s="86" t="s">
        <v>24279</v>
      </c>
      <c r="B6751" s="85" t="s">
        <v>24278</v>
      </c>
      <c r="C6751" s="87" t="s">
        <v>151</v>
      </c>
      <c r="D6751" s="84" t="s">
        <v>15852</v>
      </c>
      <c r="E6751" s="86">
        <v>724</v>
      </c>
      <c r="F6751" s="85" t="s">
        <v>16619</v>
      </c>
    </row>
    <row r="6752" spans="1:6" ht="38.25" x14ac:dyDescent="0.2">
      <c r="A6752" s="86" t="s">
        <v>24281</v>
      </c>
      <c r="B6752" s="85" t="s">
        <v>24280</v>
      </c>
      <c r="C6752" s="87" t="s">
        <v>151</v>
      </c>
      <c r="D6752" s="84" t="s">
        <v>15852</v>
      </c>
      <c r="E6752" s="86">
        <v>11468.16</v>
      </c>
      <c r="F6752" s="85" t="s">
        <v>14527</v>
      </c>
    </row>
    <row r="6753" spans="1:6" ht="153" x14ac:dyDescent="0.2">
      <c r="A6753" s="86" t="s">
        <v>24362</v>
      </c>
      <c r="B6753" s="85" t="s">
        <v>24360</v>
      </c>
      <c r="C6753" s="87" t="s">
        <v>149</v>
      </c>
      <c r="D6753" s="84" t="s">
        <v>15852</v>
      </c>
      <c r="E6753" s="86">
        <v>1875</v>
      </c>
      <c r="F6753" s="85" t="s">
        <v>24361</v>
      </c>
    </row>
    <row r="6754" spans="1:6" ht="38.25" x14ac:dyDescent="0.2">
      <c r="A6754" s="86" t="s">
        <v>24364</v>
      </c>
      <c r="B6754" s="85" t="s">
        <v>24363</v>
      </c>
      <c r="C6754" s="87" t="s">
        <v>151</v>
      </c>
      <c r="D6754" s="84" t="s">
        <v>15852</v>
      </c>
      <c r="E6754" s="86">
        <v>394</v>
      </c>
      <c r="F6754" s="85" t="s">
        <v>14567</v>
      </c>
    </row>
    <row r="6755" spans="1:6" ht="38.25" x14ac:dyDescent="0.2">
      <c r="A6755" s="86" t="s">
        <v>24366</v>
      </c>
      <c r="B6755" s="85" t="s">
        <v>24365</v>
      </c>
      <c r="C6755" s="87" t="s">
        <v>151</v>
      </c>
      <c r="D6755" s="84" t="s">
        <v>15852</v>
      </c>
      <c r="E6755" s="86">
        <v>1040.1600000000001</v>
      </c>
      <c r="F6755" s="85" t="s">
        <v>14567</v>
      </c>
    </row>
    <row r="6756" spans="1:6" ht="38.25" x14ac:dyDescent="0.2">
      <c r="A6756" s="86" t="s">
        <v>24368</v>
      </c>
      <c r="B6756" s="85" t="s">
        <v>24367</v>
      </c>
      <c r="C6756" s="87" t="s">
        <v>151</v>
      </c>
      <c r="D6756" s="84" t="s">
        <v>15852</v>
      </c>
      <c r="E6756" s="86">
        <v>781</v>
      </c>
      <c r="F6756" s="85" t="s">
        <v>14527</v>
      </c>
    </row>
    <row r="6757" spans="1:6" ht="38.25" x14ac:dyDescent="0.2">
      <c r="A6757" s="86" t="s">
        <v>24370</v>
      </c>
      <c r="B6757" s="85" t="s">
        <v>24369</v>
      </c>
      <c r="C6757" s="87" t="s">
        <v>151</v>
      </c>
      <c r="D6757" s="84" t="s">
        <v>15852</v>
      </c>
      <c r="E6757" s="86">
        <v>2061.84</v>
      </c>
      <c r="F6757" s="85" t="s">
        <v>14527</v>
      </c>
    </row>
    <row r="6758" spans="1:6" ht="127.5" x14ac:dyDescent="0.2">
      <c r="A6758" s="86" t="s">
        <v>24373</v>
      </c>
      <c r="B6758" s="85" t="s">
        <v>24371</v>
      </c>
      <c r="C6758" s="87" t="s">
        <v>149</v>
      </c>
      <c r="D6758" s="84" t="s">
        <v>15852</v>
      </c>
      <c r="E6758" s="86">
        <v>3125</v>
      </c>
      <c r="F6758" s="85" t="s">
        <v>24372</v>
      </c>
    </row>
    <row r="6759" spans="1:6" ht="127.5" x14ac:dyDescent="0.2">
      <c r="A6759" s="86" t="s">
        <v>24375</v>
      </c>
      <c r="B6759" s="85" t="s">
        <v>24374</v>
      </c>
      <c r="C6759" s="87" t="s">
        <v>149</v>
      </c>
      <c r="D6759" s="84" t="s">
        <v>15852</v>
      </c>
      <c r="E6759" s="86">
        <v>3000</v>
      </c>
      <c r="F6759" s="85" t="s">
        <v>24372</v>
      </c>
    </row>
    <row r="6760" spans="1:6" ht="127.5" x14ac:dyDescent="0.2">
      <c r="A6760" s="86" t="s">
        <v>24377</v>
      </c>
      <c r="B6760" s="85" t="s">
        <v>24376</v>
      </c>
      <c r="C6760" s="87" t="s">
        <v>149</v>
      </c>
      <c r="D6760" s="84" t="s">
        <v>15852</v>
      </c>
      <c r="E6760" s="86">
        <v>2937.5</v>
      </c>
      <c r="F6760" s="85" t="s">
        <v>24372</v>
      </c>
    </row>
    <row r="6761" spans="1:6" ht="127.5" x14ac:dyDescent="0.2">
      <c r="A6761" s="86" t="s">
        <v>24379</v>
      </c>
      <c r="B6761" s="85" t="s">
        <v>24378</v>
      </c>
      <c r="C6761" s="87" t="s">
        <v>149</v>
      </c>
      <c r="D6761" s="84" t="s">
        <v>15852</v>
      </c>
      <c r="E6761" s="86">
        <v>2843.75</v>
      </c>
      <c r="F6761" s="85" t="s">
        <v>24372</v>
      </c>
    </row>
    <row r="6762" spans="1:6" ht="127.5" x14ac:dyDescent="0.2">
      <c r="A6762" s="86" t="s">
        <v>24381</v>
      </c>
      <c r="B6762" s="85" t="s">
        <v>24380</v>
      </c>
      <c r="C6762" s="87" t="s">
        <v>149</v>
      </c>
      <c r="D6762" s="84" t="s">
        <v>15852</v>
      </c>
      <c r="E6762" s="86">
        <v>2750</v>
      </c>
      <c r="F6762" s="85" t="s">
        <v>24372</v>
      </c>
    </row>
    <row r="6763" spans="1:6" ht="38.25" x14ac:dyDescent="0.2">
      <c r="A6763" s="86" t="s">
        <v>24383</v>
      </c>
      <c r="B6763" s="85" t="s">
        <v>24382</v>
      </c>
      <c r="C6763" s="87" t="s">
        <v>151</v>
      </c>
      <c r="D6763" s="84" t="s">
        <v>15852</v>
      </c>
      <c r="E6763" s="86">
        <v>656</v>
      </c>
      <c r="F6763" s="85" t="s">
        <v>14567</v>
      </c>
    </row>
    <row r="6764" spans="1:6" ht="38.25" x14ac:dyDescent="0.2">
      <c r="A6764" s="86" t="s">
        <v>24385</v>
      </c>
      <c r="B6764" s="85" t="s">
        <v>24384</v>
      </c>
      <c r="C6764" s="87" t="s">
        <v>151</v>
      </c>
      <c r="D6764" s="84" t="s">
        <v>15852</v>
      </c>
      <c r="E6764" s="86">
        <v>1731.84</v>
      </c>
      <c r="F6764" s="85" t="s">
        <v>14567</v>
      </c>
    </row>
    <row r="6765" spans="1:6" ht="38.25" x14ac:dyDescent="0.2">
      <c r="A6765" s="86" t="s">
        <v>24387</v>
      </c>
      <c r="B6765" s="85" t="s">
        <v>24386</v>
      </c>
      <c r="C6765" s="87" t="s">
        <v>151</v>
      </c>
      <c r="D6765" s="84" t="s">
        <v>15852</v>
      </c>
      <c r="E6765" s="86">
        <v>781</v>
      </c>
      <c r="F6765" s="85" t="s">
        <v>14527</v>
      </c>
    </row>
    <row r="6766" spans="1:6" ht="38.25" x14ac:dyDescent="0.2">
      <c r="A6766" s="86" t="s">
        <v>24389</v>
      </c>
      <c r="B6766" s="85" t="s">
        <v>24388</v>
      </c>
      <c r="C6766" s="87" t="s">
        <v>151</v>
      </c>
      <c r="D6766" s="84" t="s">
        <v>15852</v>
      </c>
      <c r="E6766" s="86">
        <v>2061.84</v>
      </c>
      <c r="F6766" s="85" t="s">
        <v>14527</v>
      </c>
    </row>
    <row r="6767" spans="1:6" ht="76.5" x14ac:dyDescent="0.2">
      <c r="A6767" s="86" t="s">
        <v>24392</v>
      </c>
      <c r="B6767" s="85" t="s">
        <v>24390</v>
      </c>
      <c r="C6767" s="87" t="s">
        <v>149</v>
      </c>
      <c r="D6767" s="84" t="s">
        <v>15852</v>
      </c>
      <c r="E6767" s="86">
        <v>3220</v>
      </c>
      <c r="F6767" s="85" t="s">
        <v>24391</v>
      </c>
    </row>
    <row r="6768" spans="1:6" ht="51" x14ac:dyDescent="0.2">
      <c r="A6768" s="86" t="s">
        <v>24394</v>
      </c>
      <c r="B6768" s="85" t="s">
        <v>24393</v>
      </c>
      <c r="C6768" s="87" t="s">
        <v>151</v>
      </c>
      <c r="D6768" s="84" t="s">
        <v>15852</v>
      </c>
      <c r="E6768" s="86">
        <v>208</v>
      </c>
      <c r="F6768" s="85" t="s">
        <v>15009</v>
      </c>
    </row>
    <row r="6769" spans="1:6" ht="38.25" x14ac:dyDescent="0.2">
      <c r="A6769" s="86" t="s">
        <v>24396</v>
      </c>
      <c r="B6769" s="85" t="s">
        <v>24395</v>
      </c>
      <c r="C6769" s="87" t="s">
        <v>151</v>
      </c>
      <c r="D6769" s="84" t="s">
        <v>15852</v>
      </c>
      <c r="E6769" s="86">
        <v>412</v>
      </c>
      <c r="F6769" s="85" t="s">
        <v>16619</v>
      </c>
    </row>
    <row r="6770" spans="1:6" ht="51" x14ac:dyDescent="0.2">
      <c r="A6770" s="86" t="s">
        <v>24399</v>
      </c>
      <c r="B6770" s="85" t="s">
        <v>24397</v>
      </c>
      <c r="C6770" s="87" t="s">
        <v>149</v>
      </c>
      <c r="D6770" s="84" t="s">
        <v>15852</v>
      </c>
      <c r="E6770" s="86">
        <v>5365</v>
      </c>
      <c r="F6770" s="85" t="s">
        <v>24398</v>
      </c>
    </row>
    <row r="6771" spans="1:6" ht="51" x14ac:dyDescent="0.2">
      <c r="A6771" s="86" t="s">
        <v>24401</v>
      </c>
      <c r="B6771" s="85" t="s">
        <v>24400</v>
      </c>
      <c r="C6771" s="87" t="s">
        <v>149</v>
      </c>
      <c r="D6771" s="84" t="s">
        <v>15852</v>
      </c>
      <c r="E6771" s="86">
        <v>5150.3999999999996</v>
      </c>
      <c r="F6771" s="85" t="s">
        <v>24398</v>
      </c>
    </row>
    <row r="6772" spans="1:6" ht="51" x14ac:dyDescent="0.2">
      <c r="A6772" s="86" t="s">
        <v>24403</v>
      </c>
      <c r="B6772" s="85" t="s">
        <v>24402</v>
      </c>
      <c r="C6772" s="87" t="s">
        <v>149</v>
      </c>
      <c r="D6772" s="84" t="s">
        <v>15852</v>
      </c>
      <c r="E6772" s="86">
        <v>5043.1000000000004</v>
      </c>
      <c r="F6772" s="85" t="s">
        <v>24398</v>
      </c>
    </row>
    <row r="6773" spans="1:6" ht="51" x14ac:dyDescent="0.2">
      <c r="A6773" s="86" t="s">
        <v>24405</v>
      </c>
      <c r="B6773" s="85" t="s">
        <v>24404</v>
      </c>
      <c r="C6773" s="87" t="s">
        <v>149</v>
      </c>
      <c r="D6773" s="84" t="s">
        <v>15852</v>
      </c>
      <c r="E6773" s="86">
        <v>4882.1499999999996</v>
      </c>
      <c r="F6773" s="85" t="s">
        <v>24398</v>
      </c>
    </row>
    <row r="6774" spans="1:6" ht="51" x14ac:dyDescent="0.2">
      <c r="A6774" s="86" t="s">
        <v>24407</v>
      </c>
      <c r="B6774" s="85" t="s">
        <v>24406</v>
      </c>
      <c r="C6774" s="87" t="s">
        <v>149</v>
      </c>
      <c r="D6774" s="84" t="s">
        <v>15852</v>
      </c>
      <c r="E6774" s="86">
        <v>4721.2</v>
      </c>
      <c r="F6774" s="85" t="s">
        <v>24398</v>
      </c>
    </row>
    <row r="6775" spans="1:6" ht="51" x14ac:dyDescent="0.2">
      <c r="A6775" s="86" t="s">
        <v>24409</v>
      </c>
      <c r="B6775" s="85" t="s">
        <v>24408</v>
      </c>
      <c r="C6775" s="87" t="s">
        <v>151</v>
      </c>
      <c r="D6775" s="84" t="s">
        <v>15852</v>
      </c>
      <c r="E6775" s="86">
        <v>346</v>
      </c>
      <c r="F6775" s="85" t="s">
        <v>15009</v>
      </c>
    </row>
    <row r="6776" spans="1:6" ht="38.25" x14ac:dyDescent="0.2">
      <c r="A6776" s="86" t="s">
        <v>24411</v>
      </c>
      <c r="B6776" s="85" t="s">
        <v>24410</v>
      </c>
      <c r="C6776" s="87" t="s">
        <v>151</v>
      </c>
      <c r="D6776" s="84" t="s">
        <v>15852</v>
      </c>
      <c r="E6776" s="86">
        <v>412</v>
      </c>
      <c r="F6776" s="85" t="s">
        <v>16619</v>
      </c>
    </row>
    <row r="6777" spans="1:6" ht="140.25" x14ac:dyDescent="0.2">
      <c r="A6777" s="86" t="s">
        <v>24414</v>
      </c>
      <c r="B6777" s="85" t="s">
        <v>24412</v>
      </c>
      <c r="C6777" s="87" t="s">
        <v>149</v>
      </c>
      <c r="D6777" s="84" t="s">
        <v>15852</v>
      </c>
      <c r="E6777" s="86">
        <v>3000</v>
      </c>
      <c r="F6777" s="85" t="s">
        <v>24413</v>
      </c>
    </row>
    <row r="6778" spans="1:6" ht="38.25" x14ac:dyDescent="0.2">
      <c r="A6778" s="86" t="s">
        <v>24416</v>
      </c>
      <c r="B6778" s="85" t="s">
        <v>24415</v>
      </c>
      <c r="C6778" s="87" t="s">
        <v>151</v>
      </c>
      <c r="D6778" s="84" t="s">
        <v>15852</v>
      </c>
      <c r="E6778" s="86">
        <v>630</v>
      </c>
      <c r="F6778" s="85" t="s">
        <v>14567</v>
      </c>
    </row>
    <row r="6779" spans="1:6" ht="38.25" x14ac:dyDescent="0.2">
      <c r="A6779" s="86" t="s">
        <v>24418</v>
      </c>
      <c r="B6779" s="85" t="s">
        <v>24417</v>
      </c>
      <c r="C6779" s="87" t="s">
        <v>151</v>
      </c>
      <c r="D6779" s="84" t="s">
        <v>15852</v>
      </c>
      <c r="E6779" s="86">
        <v>1663.2</v>
      </c>
      <c r="F6779" s="85" t="s">
        <v>14567</v>
      </c>
    </row>
    <row r="6780" spans="1:6" ht="38.25" x14ac:dyDescent="0.2">
      <c r="A6780" s="86" t="s">
        <v>24420</v>
      </c>
      <c r="B6780" s="85" t="s">
        <v>24419</v>
      </c>
      <c r="C6780" s="87" t="s">
        <v>151</v>
      </c>
      <c r="D6780" s="84" t="s">
        <v>15852</v>
      </c>
      <c r="E6780" s="86">
        <v>1250</v>
      </c>
      <c r="F6780" s="85" t="s">
        <v>14527</v>
      </c>
    </row>
    <row r="6781" spans="1:6" ht="38.25" x14ac:dyDescent="0.2">
      <c r="A6781" s="86" t="s">
        <v>24422</v>
      </c>
      <c r="B6781" s="85" t="s">
        <v>24421</v>
      </c>
      <c r="C6781" s="87" t="s">
        <v>151</v>
      </c>
      <c r="D6781" s="84" t="s">
        <v>15852</v>
      </c>
      <c r="E6781" s="86">
        <v>3300</v>
      </c>
      <c r="F6781" s="85" t="s">
        <v>14527</v>
      </c>
    </row>
    <row r="6782" spans="1:6" ht="102" x14ac:dyDescent="0.2">
      <c r="A6782" s="86" t="s">
        <v>24425</v>
      </c>
      <c r="B6782" s="85" t="s">
        <v>24423</v>
      </c>
      <c r="C6782" s="87" t="s">
        <v>149</v>
      </c>
      <c r="D6782" s="84" t="s">
        <v>15852</v>
      </c>
      <c r="E6782" s="86">
        <v>5000</v>
      </c>
      <c r="F6782" s="85" t="s">
        <v>24424</v>
      </c>
    </row>
    <row r="6783" spans="1:6" ht="102" x14ac:dyDescent="0.2">
      <c r="A6783" s="86" t="s">
        <v>24427</v>
      </c>
      <c r="B6783" s="85" t="s">
        <v>24426</v>
      </c>
      <c r="C6783" s="87" t="s">
        <v>149</v>
      </c>
      <c r="D6783" s="84" t="s">
        <v>15852</v>
      </c>
      <c r="E6783" s="86">
        <v>4800</v>
      </c>
      <c r="F6783" s="85" t="s">
        <v>24424</v>
      </c>
    </row>
    <row r="6784" spans="1:6" ht="102" x14ac:dyDescent="0.2">
      <c r="A6784" s="86" t="s">
        <v>24429</v>
      </c>
      <c r="B6784" s="85" t="s">
        <v>24428</v>
      </c>
      <c r="C6784" s="87" t="s">
        <v>149</v>
      </c>
      <c r="D6784" s="84" t="s">
        <v>15852</v>
      </c>
      <c r="E6784" s="86">
        <v>4700</v>
      </c>
      <c r="F6784" s="85" t="s">
        <v>24424</v>
      </c>
    </row>
    <row r="6785" spans="1:6" ht="102" x14ac:dyDescent="0.2">
      <c r="A6785" s="86" t="s">
        <v>24431</v>
      </c>
      <c r="B6785" s="85" t="s">
        <v>24430</v>
      </c>
      <c r="C6785" s="87" t="s">
        <v>149</v>
      </c>
      <c r="D6785" s="84" t="s">
        <v>15852</v>
      </c>
      <c r="E6785" s="86">
        <v>4550</v>
      </c>
      <c r="F6785" s="85" t="s">
        <v>24424</v>
      </c>
    </row>
    <row r="6786" spans="1:6" ht="102" x14ac:dyDescent="0.2">
      <c r="A6786" s="86" t="s">
        <v>24433</v>
      </c>
      <c r="B6786" s="85" t="s">
        <v>24432</v>
      </c>
      <c r="C6786" s="87" t="s">
        <v>149</v>
      </c>
      <c r="D6786" s="84" t="s">
        <v>15852</v>
      </c>
      <c r="E6786" s="86">
        <v>4400</v>
      </c>
      <c r="F6786" s="85" t="s">
        <v>24424</v>
      </c>
    </row>
    <row r="6787" spans="1:6" ht="38.25" x14ac:dyDescent="0.2">
      <c r="A6787" s="86" t="s">
        <v>24435</v>
      </c>
      <c r="B6787" s="85" t="s">
        <v>24434</v>
      </c>
      <c r="C6787" s="87" t="s">
        <v>151</v>
      </c>
      <c r="D6787" s="84" t="s">
        <v>15852</v>
      </c>
      <c r="E6787" s="86">
        <v>1050</v>
      </c>
      <c r="F6787" s="85" t="s">
        <v>14567</v>
      </c>
    </row>
    <row r="6788" spans="1:6" ht="38.25" x14ac:dyDescent="0.2">
      <c r="A6788" s="86" t="s">
        <v>24437</v>
      </c>
      <c r="B6788" s="85" t="s">
        <v>24436</v>
      </c>
      <c r="C6788" s="87" t="s">
        <v>151</v>
      </c>
      <c r="D6788" s="84" t="s">
        <v>15852</v>
      </c>
      <c r="E6788" s="86">
        <v>2772</v>
      </c>
      <c r="F6788" s="85" t="s">
        <v>14567</v>
      </c>
    </row>
    <row r="6789" spans="1:6" ht="38.25" x14ac:dyDescent="0.2">
      <c r="A6789" s="86" t="s">
        <v>24439</v>
      </c>
      <c r="B6789" s="85" t="s">
        <v>24438</v>
      </c>
      <c r="C6789" s="87" t="s">
        <v>151</v>
      </c>
      <c r="D6789" s="84" t="s">
        <v>15852</v>
      </c>
      <c r="E6789" s="86">
        <v>1250</v>
      </c>
      <c r="F6789" s="85" t="s">
        <v>14527</v>
      </c>
    </row>
    <row r="6790" spans="1:6" ht="38.25" x14ac:dyDescent="0.2">
      <c r="A6790" s="86" t="s">
        <v>24441</v>
      </c>
      <c r="B6790" s="85" t="s">
        <v>24440</v>
      </c>
      <c r="C6790" s="87" t="s">
        <v>151</v>
      </c>
      <c r="D6790" s="84" t="s">
        <v>15852</v>
      </c>
      <c r="E6790" s="86">
        <v>3300</v>
      </c>
      <c r="F6790" s="85" t="s">
        <v>14527</v>
      </c>
    </row>
    <row r="6791" spans="1:6" ht="165.75" x14ac:dyDescent="0.2">
      <c r="A6791" s="86" t="s">
        <v>24444</v>
      </c>
      <c r="B6791" s="85" t="s">
        <v>24442</v>
      </c>
      <c r="C6791" s="87" t="s">
        <v>149</v>
      </c>
      <c r="D6791" s="84" t="s">
        <v>15852</v>
      </c>
      <c r="E6791" s="86">
        <v>5925</v>
      </c>
      <c r="F6791" s="85" t="s">
        <v>24443</v>
      </c>
    </row>
    <row r="6792" spans="1:6" ht="38.25" x14ac:dyDescent="0.2">
      <c r="A6792" s="86" t="s">
        <v>24446</v>
      </c>
      <c r="B6792" s="85" t="s">
        <v>24445</v>
      </c>
      <c r="C6792" s="87" t="s">
        <v>151</v>
      </c>
      <c r="D6792" s="84" t="s">
        <v>15852</v>
      </c>
      <c r="E6792" s="86">
        <v>1244</v>
      </c>
      <c r="F6792" s="85" t="s">
        <v>14567</v>
      </c>
    </row>
    <row r="6793" spans="1:6" ht="38.25" x14ac:dyDescent="0.2">
      <c r="A6793" s="86" t="s">
        <v>24448</v>
      </c>
      <c r="B6793" s="85" t="s">
        <v>24447</v>
      </c>
      <c r="C6793" s="87" t="s">
        <v>151</v>
      </c>
      <c r="D6793" s="84" t="s">
        <v>15852</v>
      </c>
      <c r="E6793" s="86">
        <v>3284.16</v>
      </c>
      <c r="F6793" s="85" t="s">
        <v>14567</v>
      </c>
    </row>
    <row r="6794" spans="1:6" ht="38.25" x14ac:dyDescent="0.2">
      <c r="A6794" s="86" t="s">
        <v>24450</v>
      </c>
      <c r="B6794" s="85" t="s">
        <v>24449</v>
      </c>
      <c r="C6794" s="87" t="s">
        <v>151</v>
      </c>
      <c r="D6794" s="84" t="s">
        <v>15852</v>
      </c>
      <c r="E6794" s="86">
        <v>2469</v>
      </c>
      <c r="F6794" s="85" t="s">
        <v>14527</v>
      </c>
    </row>
    <row r="6795" spans="1:6" ht="51" x14ac:dyDescent="0.2">
      <c r="A6795" s="86" t="s">
        <v>24452</v>
      </c>
      <c r="B6795" s="85" t="s">
        <v>24451</v>
      </c>
      <c r="C6795" s="87" t="s">
        <v>151</v>
      </c>
      <c r="D6795" s="84" t="s">
        <v>15852</v>
      </c>
      <c r="E6795" s="86">
        <v>6518.16</v>
      </c>
      <c r="F6795" s="85" t="s">
        <v>14527</v>
      </c>
    </row>
    <row r="6796" spans="1:6" ht="127.5" x14ac:dyDescent="0.2">
      <c r="A6796" s="86" t="s">
        <v>24455</v>
      </c>
      <c r="B6796" s="85" t="s">
        <v>24453</v>
      </c>
      <c r="C6796" s="87" t="s">
        <v>149</v>
      </c>
      <c r="D6796" s="84" t="s">
        <v>15852</v>
      </c>
      <c r="E6796" s="86">
        <v>9875</v>
      </c>
      <c r="F6796" s="85" t="s">
        <v>24454</v>
      </c>
    </row>
    <row r="6797" spans="1:6" ht="127.5" x14ac:dyDescent="0.2">
      <c r="A6797" s="86" t="s">
        <v>24457</v>
      </c>
      <c r="B6797" s="85" t="s">
        <v>24456</v>
      </c>
      <c r="C6797" s="87" t="s">
        <v>149</v>
      </c>
      <c r="D6797" s="84" t="s">
        <v>15852</v>
      </c>
      <c r="E6797" s="86">
        <v>9480</v>
      </c>
      <c r="F6797" s="85" t="s">
        <v>24454</v>
      </c>
    </row>
    <row r="6798" spans="1:6" ht="127.5" x14ac:dyDescent="0.2">
      <c r="A6798" s="86" t="s">
        <v>24459</v>
      </c>
      <c r="B6798" s="85" t="s">
        <v>24458</v>
      </c>
      <c r="C6798" s="87" t="s">
        <v>149</v>
      </c>
      <c r="D6798" s="84" t="s">
        <v>15852</v>
      </c>
      <c r="E6798" s="86">
        <v>9282.5</v>
      </c>
      <c r="F6798" s="85" t="s">
        <v>24454</v>
      </c>
    </row>
    <row r="6799" spans="1:6" ht="127.5" x14ac:dyDescent="0.2">
      <c r="A6799" s="86" t="s">
        <v>24461</v>
      </c>
      <c r="B6799" s="85" t="s">
        <v>24460</v>
      </c>
      <c r="C6799" s="87" t="s">
        <v>149</v>
      </c>
      <c r="D6799" s="84" t="s">
        <v>15852</v>
      </c>
      <c r="E6799" s="86">
        <v>8986.25</v>
      </c>
      <c r="F6799" s="85" t="s">
        <v>24454</v>
      </c>
    </row>
    <row r="6800" spans="1:6" ht="127.5" x14ac:dyDescent="0.2">
      <c r="A6800" s="86" t="s">
        <v>24463</v>
      </c>
      <c r="B6800" s="85" t="s">
        <v>24462</v>
      </c>
      <c r="C6800" s="87" t="s">
        <v>149</v>
      </c>
      <c r="D6800" s="84" t="s">
        <v>15852</v>
      </c>
      <c r="E6800" s="86">
        <v>8690</v>
      </c>
      <c r="F6800" s="85" t="s">
        <v>24454</v>
      </c>
    </row>
    <row r="6801" spans="1:6" ht="38.25" x14ac:dyDescent="0.2">
      <c r="A6801" s="86" t="s">
        <v>24465</v>
      </c>
      <c r="B6801" s="85" t="s">
        <v>24464</v>
      </c>
      <c r="C6801" s="87" t="s">
        <v>151</v>
      </c>
      <c r="D6801" s="84" t="s">
        <v>15852</v>
      </c>
      <c r="E6801" s="86">
        <v>2074</v>
      </c>
      <c r="F6801" s="85" t="s">
        <v>14567</v>
      </c>
    </row>
    <row r="6802" spans="1:6" ht="38.25" x14ac:dyDescent="0.2">
      <c r="A6802" s="86" t="s">
        <v>24467</v>
      </c>
      <c r="B6802" s="85" t="s">
        <v>24466</v>
      </c>
      <c r="C6802" s="87" t="s">
        <v>151</v>
      </c>
      <c r="D6802" s="84" t="s">
        <v>15852</v>
      </c>
      <c r="E6802" s="86">
        <v>5475.36</v>
      </c>
      <c r="F6802" s="85" t="s">
        <v>14567</v>
      </c>
    </row>
    <row r="6803" spans="1:6" ht="38.25" x14ac:dyDescent="0.2">
      <c r="A6803" s="86" t="s">
        <v>24469</v>
      </c>
      <c r="B6803" s="85" t="s">
        <v>24468</v>
      </c>
      <c r="C6803" s="87" t="s">
        <v>151</v>
      </c>
      <c r="D6803" s="84" t="s">
        <v>15852</v>
      </c>
      <c r="E6803" s="86">
        <v>2469</v>
      </c>
      <c r="F6803" s="85" t="s">
        <v>14527</v>
      </c>
    </row>
    <row r="6804" spans="1:6" ht="38.25" x14ac:dyDescent="0.2">
      <c r="A6804" s="86" t="s">
        <v>24471</v>
      </c>
      <c r="B6804" s="85" t="s">
        <v>24470</v>
      </c>
      <c r="C6804" s="87" t="s">
        <v>151</v>
      </c>
      <c r="D6804" s="84" t="s">
        <v>15852</v>
      </c>
      <c r="E6804" s="86">
        <v>6518.16</v>
      </c>
      <c r="F6804" s="85" t="s">
        <v>14527</v>
      </c>
    </row>
    <row r="6805" spans="1:6" ht="51" x14ac:dyDescent="0.2">
      <c r="A6805" s="86" t="s">
        <v>24474</v>
      </c>
      <c r="B6805" s="85" t="s">
        <v>24472</v>
      </c>
      <c r="C6805" s="87" t="s">
        <v>149</v>
      </c>
      <c r="D6805" s="84" t="s">
        <v>15852</v>
      </c>
      <c r="E6805" s="86">
        <v>450</v>
      </c>
      <c r="F6805" s="85" t="s">
        <v>24473</v>
      </c>
    </row>
    <row r="6806" spans="1:6" ht="38.25" x14ac:dyDescent="0.2">
      <c r="A6806" s="86" t="s">
        <v>24476</v>
      </c>
      <c r="B6806" s="85" t="s">
        <v>24475</v>
      </c>
      <c r="C6806" s="87" t="s">
        <v>151</v>
      </c>
      <c r="D6806" s="84" t="s">
        <v>15852</v>
      </c>
      <c r="E6806" s="86">
        <v>95</v>
      </c>
      <c r="F6806" s="85" t="s">
        <v>14567</v>
      </c>
    </row>
    <row r="6807" spans="1:6" ht="38.25" x14ac:dyDescent="0.2">
      <c r="A6807" s="86" t="s">
        <v>24478</v>
      </c>
      <c r="B6807" s="85" t="s">
        <v>24477</v>
      </c>
      <c r="C6807" s="87" t="s">
        <v>151</v>
      </c>
      <c r="D6807" s="84" t="s">
        <v>15852</v>
      </c>
      <c r="E6807" s="86">
        <v>250.8</v>
      </c>
      <c r="F6807" s="85" t="s">
        <v>14567</v>
      </c>
    </row>
    <row r="6808" spans="1:6" ht="38.25" x14ac:dyDescent="0.2">
      <c r="A6808" s="86" t="s">
        <v>24480</v>
      </c>
      <c r="B6808" s="85" t="s">
        <v>24479</v>
      </c>
      <c r="C6808" s="87" t="s">
        <v>151</v>
      </c>
      <c r="D6808" s="84" t="s">
        <v>15852</v>
      </c>
      <c r="E6808" s="86">
        <v>188</v>
      </c>
      <c r="F6808" s="85" t="s">
        <v>14527</v>
      </c>
    </row>
    <row r="6809" spans="1:6" ht="38.25" x14ac:dyDescent="0.2">
      <c r="A6809" s="86" t="s">
        <v>24482</v>
      </c>
      <c r="B6809" s="85" t="s">
        <v>24481</v>
      </c>
      <c r="C6809" s="87" t="s">
        <v>151</v>
      </c>
      <c r="D6809" s="84" t="s">
        <v>15852</v>
      </c>
      <c r="E6809" s="86">
        <v>496.32</v>
      </c>
      <c r="F6809" s="85" t="s">
        <v>14527</v>
      </c>
    </row>
    <row r="6810" spans="1:6" ht="25.5" x14ac:dyDescent="0.2">
      <c r="A6810" s="86" t="s">
        <v>24485</v>
      </c>
      <c r="B6810" s="85" t="s">
        <v>24483</v>
      </c>
      <c r="C6810" s="87" t="s">
        <v>149</v>
      </c>
      <c r="D6810" s="84" t="s">
        <v>15852</v>
      </c>
      <c r="E6810" s="86">
        <v>750</v>
      </c>
      <c r="F6810" s="85" t="s">
        <v>24484</v>
      </c>
    </row>
    <row r="6811" spans="1:6" ht="25.5" x14ac:dyDescent="0.2">
      <c r="A6811" s="86" t="s">
        <v>24487</v>
      </c>
      <c r="B6811" s="85" t="s">
        <v>24486</v>
      </c>
      <c r="C6811" s="87" t="s">
        <v>149</v>
      </c>
      <c r="D6811" s="84" t="s">
        <v>15852</v>
      </c>
      <c r="E6811" s="86">
        <v>720</v>
      </c>
      <c r="F6811" s="85" t="s">
        <v>24484</v>
      </c>
    </row>
    <row r="6812" spans="1:6" ht="25.5" x14ac:dyDescent="0.2">
      <c r="A6812" s="86" t="s">
        <v>24489</v>
      </c>
      <c r="B6812" s="85" t="s">
        <v>24488</v>
      </c>
      <c r="C6812" s="87" t="s">
        <v>149</v>
      </c>
      <c r="D6812" s="84" t="s">
        <v>15852</v>
      </c>
      <c r="E6812" s="86">
        <v>705</v>
      </c>
      <c r="F6812" s="85" t="s">
        <v>24484</v>
      </c>
    </row>
    <row r="6813" spans="1:6" ht="25.5" x14ac:dyDescent="0.2">
      <c r="A6813" s="86" t="s">
        <v>24491</v>
      </c>
      <c r="B6813" s="85" t="s">
        <v>24490</v>
      </c>
      <c r="C6813" s="87" t="s">
        <v>149</v>
      </c>
      <c r="D6813" s="84" t="s">
        <v>15852</v>
      </c>
      <c r="E6813" s="86">
        <v>682.5</v>
      </c>
      <c r="F6813" s="85" t="s">
        <v>24484</v>
      </c>
    </row>
    <row r="6814" spans="1:6" ht="25.5" x14ac:dyDescent="0.2">
      <c r="A6814" s="86" t="s">
        <v>24493</v>
      </c>
      <c r="B6814" s="85" t="s">
        <v>24492</v>
      </c>
      <c r="C6814" s="87" t="s">
        <v>149</v>
      </c>
      <c r="D6814" s="84" t="s">
        <v>15852</v>
      </c>
      <c r="E6814" s="86">
        <v>660</v>
      </c>
      <c r="F6814" s="85" t="s">
        <v>24484</v>
      </c>
    </row>
    <row r="6815" spans="1:6" ht="38.25" x14ac:dyDescent="0.2">
      <c r="A6815" s="86" t="s">
        <v>24495</v>
      </c>
      <c r="B6815" s="85" t="s">
        <v>24494</v>
      </c>
      <c r="C6815" s="87" t="s">
        <v>151</v>
      </c>
      <c r="D6815" s="84" t="s">
        <v>15852</v>
      </c>
      <c r="E6815" s="86">
        <v>158</v>
      </c>
      <c r="F6815" s="85" t="s">
        <v>14567</v>
      </c>
    </row>
    <row r="6816" spans="1:6" ht="38.25" x14ac:dyDescent="0.2">
      <c r="A6816" s="86" t="s">
        <v>24497</v>
      </c>
      <c r="B6816" s="85" t="s">
        <v>24496</v>
      </c>
      <c r="C6816" s="87" t="s">
        <v>151</v>
      </c>
      <c r="D6816" s="84" t="s">
        <v>15852</v>
      </c>
      <c r="E6816" s="86">
        <v>417.12</v>
      </c>
      <c r="F6816" s="85" t="s">
        <v>14567</v>
      </c>
    </row>
    <row r="6817" spans="1:6" ht="38.25" x14ac:dyDescent="0.2">
      <c r="A6817" s="86" t="s">
        <v>24499</v>
      </c>
      <c r="B6817" s="85" t="s">
        <v>24498</v>
      </c>
      <c r="C6817" s="87" t="s">
        <v>151</v>
      </c>
      <c r="D6817" s="84" t="s">
        <v>15852</v>
      </c>
      <c r="E6817" s="86">
        <v>188</v>
      </c>
      <c r="F6817" s="85" t="s">
        <v>14527</v>
      </c>
    </row>
    <row r="6818" spans="1:6" ht="38.25" x14ac:dyDescent="0.2">
      <c r="A6818" s="86" t="s">
        <v>24501</v>
      </c>
      <c r="B6818" s="85" t="s">
        <v>24500</v>
      </c>
      <c r="C6818" s="87" t="s">
        <v>151</v>
      </c>
      <c r="D6818" s="84" t="s">
        <v>15852</v>
      </c>
      <c r="E6818" s="86">
        <v>496.32</v>
      </c>
      <c r="F6818" s="85" t="s">
        <v>14527</v>
      </c>
    </row>
    <row r="6819" spans="1:6" ht="51" x14ac:dyDescent="0.2">
      <c r="A6819" s="86" t="s">
        <v>24504</v>
      </c>
      <c r="B6819" s="85" t="s">
        <v>24502</v>
      </c>
      <c r="C6819" s="87" t="s">
        <v>149</v>
      </c>
      <c r="D6819" s="84" t="s">
        <v>15852</v>
      </c>
      <c r="E6819" s="86">
        <v>4500</v>
      </c>
      <c r="F6819" s="85" t="s">
        <v>24503</v>
      </c>
    </row>
    <row r="6820" spans="1:6" ht="38.25" x14ac:dyDescent="0.2">
      <c r="A6820" s="86" t="s">
        <v>24506</v>
      </c>
      <c r="B6820" s="85" t="s">
        <v>24505</v>
      </c>
      <c r="C6820" s="87" t="s">
        <v>151</v>
      </c>
      <c r="D6820" s="84" t="s">
        <v>15852</v>
      </c>
      <c r="E6820" s="86">
        <v>945</v>
      </c>
      <c r="F6820" s="85" t="s">
        <v>14567</v>
      </c>
    </row>
    <row r="6821" spans="1:6" ht="38.25" x14ac:dyDescent="0.2">
      <c r="A6821" s="86" t="s">
        <v>24508</v>
      </c>
      <c r="B6821" s="85" t="s">
        <v>24507</v>
      </c>
      <c r="C6821" s="87" t="s">
        <v>151</v>
      </c>
      <c r="D6821" s="84" t="s">
        <v>15852</v>
      </c>
      <c r="E6821" s="86">
        <v>2494.8000000000002</v>
      </c>
      <c r="F6821" s="85" t="s">
        <v>14567</v>
      </c>
    </row>
    <row r="6822" spans="1:6" ht="38.25" x14ac:dyDescent="0.2">
      <c r="A6822" s="86" t="s">
        <v>24510</v>
      </c>
      <c r="B6822" s="85" t="s">
        <v>24509</v>
      </c>
      <c r="C6822" s="87" t="s">
        <v>151</v>
      </c>
      <c r="D6822" s="84" t="s">
        <v>15852</v>
      </c>
      <c r="E6822" s="86">
        <v>1875</v>
      </c>
      <c r="F6822" s="85" t="s">
        <v>14527</v>
      </c>
    </row>
    <row r="6823" spans="1:6" ht="38.25" x14ac:dyDescent="0.2">
      <c r="A6823" s="86" t="s">
        <v>24512</v>
      </c>
      <c r="B6823" s="85" t="s">
        <v>24511</v>
      </c>
      <c r="C6823" s="87" t="s">
        <v>151</v>
      </c>
      <c r="D6823" s="84" t="s">
        <v>15852</v>
      </c>
      <c r="E6823" s="86">
        <v>4950</v>
      </c>
      <c r="F6823" s="85" t="s">
        <v>14527</v>
      </c>
    </row>
    <row r="6824" spans="1:6" ht="25.5" x14ac:dyDescent="0.2">
      <c r="A6824" s="86" t="s">
        <v>24515</v>
      </c>
      <c r="B6824" s="85" t="s">
        <v>24513</v>
      </c>
      <c r="C6824" s="87" t="s">
        <v>149</v>
      </c>
      <c r="D6824" s="84" t="s">
        <v>15852</v>
      </c>
      <c r="E6824" s="86">
        <v>7500</v>
      </c>
      <c r="F6824" s="85" t="s">
        <v>24514</v>
      </c>
    </row>
    <row r="6825" spans="1:6" ht="25.5" x14ac:dyDescent="0.2">
      <c r="A6825" s="86" t="s">
        <v>24517</v>
      </c>
      <c r="B6825" s="85" t="s">
        <v>24516</v>
      </c>
      <c r="C6825" s="87" t="s">
        <v>149</v>
      </c>
      <c r="D6825" s="84" t="s">
        <v>15852</v>
      </c>
      <c r="E6825" s="86">
        <v>7200</v>
      </c>
      <c r="F6825" s="85" t="s">
        <v>24514</v>
      </c>
    </row>
    <row r="6826" spans="1:6" ht="25.5" x14ac:dyDescent="0.2">
      <c r="A6826" s="86" t="s">
        <v>24519</v>
      </c>
      <c r="B6826" s="85" t="s">
        <v>24518</v>
      </c>
      <c r="C6826" s="87" t="s">
        <v>149</v>
      </c>
      <c r="D6826" s="84" t="s">
        <v>15852</v>
      </c>
      <c r="E6826" s="86">
        <v>7050</v>
      </c>
      <c r="F6826" s="85" t="s">
        <v>24514</v>
      </c>
    </row>
    <row r="6827" spans="1:6" ht="25.5" x14ac:dyDescent="0.2">
      <c r="A6827" s="86" t="s">
        <v>24521</v>
      </c>
      <c r="B6827" s="85" t="s">
        <v>24520</v>
      </c>
      <c r="C6827" s="87" t="s">
        <v>149</v>
      </c>
      <c r="D6827" s="84" t="s">
        <v>15852</v>
      </c>
      <c r="E6827" s="86">
        <v>6825</v>
      </c>
      <c r="F6827" s="85" t="s">
        <v>24514</v>
      </c>
    </row>
    <row r="6828" spans="1:6" ht="25.5" x14ac:dyDescent="0.2">
      <c r="A6828" s="86" t="s">
        <v>24523</v>
      </c>
      <c r="B6828" s="85" t="s">
        <v>24522</v>
      </c>
      <c r="C6828" s="87" t="s">
        <v>149</v>
      </c>
      <c r="D6828" s="84" t="s">
        <v>15852</v>
      </c>
      <c r="E6828" s="86">
        <v>6600</v>
      </c>
      <c r="F6828" s="85" t="s">
        <v>24514</v>
      </c>
    </row>
    <row r="6829" spans="1:6" ht="38.25" x14ac:dyDescent="0.2">
      <c r="A6829" s="86" t="s">
        <v>24525</v>
      </c>
      <c r="B6829" s="85" t="s">
        <v>24524</v>
      </c>
      <c r="C6829" s="87" t="s">
        <v>151</v>
      </c>
      <c r="D6829" s="84" t="s">
        <v>15852</v>
      </c>
      <c r="E6829" s="86">
        <v>1575</v>
      </c>
      <c r="F6829" s="85" t="s">
        <v>14567</v>
      </c>
    </row>
    <row r="6830" spans="1:6" ht="38.25" x14ac:dyDescent="0.2">
      <c r="A6830" s="86" t="s">
        <v>24527</v>
      </c>
      <c r="B6830" s="85" t="s">
        <v>24526</v>
      </c>
      <c r="C6830" s="87" t="s">
        <v>151</v>
      </c>
      <c r="D6830" s="84" t="s">
        <v>15852</v>
      </c>
      <c r="E6830" s="86">
        <v>4158</v>
      </c>
      <c r="F6830" s="85" t="s">
        <v>14567</v>
      </c>
    </row>
    <row r="6831" spans="1:6" ht="38.25" x14ac:dyDescent="0.2">
      <c r="A6831" s="86" t="s">
        <v>24529</v>
      </c>
      <c r="B6831" s="85" t="s">
        <v>24528</v>
      </c>
      <c r="C6831" s="87" t="s">
        <v>151</v>
      </c>
      <c r="D6831" s="84" t="s">
        <v>15852</v>
      </c>
      <c r="E6831" s="86">
        <v>1875</v>
      </c>
      <c r="F6831" s="85" t="s">
        <v>14527</v>
      </c>
    </row>
    <row r="6832" spans="1:6" ht="38.25" x14ac:dyDescent="0.2">
      <c r="A6832" s="86" t="s">
        <v>24531</v>
      </c>
      <c r="B6832" s="85" t="s">
        <v>24530</v>
      </c>
      <c r="C6832" s="87" t="s">
        <v>151</v>
      </c>
      <c r="D6832" s="84" t="s">
        <v>15852</v>
      </c>
      <c r="E6832" s="86">
        <v>4950</v>
      </c>
      <c r="F6832" s="85" t="s">
        <v>14527</v>
      </c>
    </row>
    <row r="6833" spans="1:6" ht="89.25" x14ac:dyDescent="0.2">
      <c r="A6833" s="86" t="s">
        <v>24534</v>
      </c>
      <c r="B6833" s="85" t="s">
        <v>24532</v>
      </c>
      <c r="C6833" s="87" t="s">
        <v>151</v>
      </c>
      <c r="D6833" s="84" t="s">
        <v>15852</v>
      </c>
      <c r="E6833" s="86">
        <v>7279</v>
      </c>
      <c r="F6833" s="85" t="s">
        <v>24533</v>
      </c>
    </row>
    <row r="6834" spans="1:6" ht="63.75" x14ac:dyDescent="0.2">
      <c r="A6834" s="86" t="s">
        <v>24537</v>
      </c>
      <c r="B6834" s="85" t="s">
        <v>24535</v>
      </c>
      <c r="C6834" s="87" t="s">
        <v>151</v>
      </c>
      <c r="D6834" s="84" t="s">
        <v>15852</v>
      </c>
      <c r="E6834" s="86">
        <v>12220</v>
      </c>
      <c r="F6834" s="85" t="s">
        <v>24536</v>
      </c>
    </row>
    <row r="6835" spans="1:6" ht="102" x14ac:dyDescent="0.2">
      <c r="A6835" s="86" t="s">
        <v>24540</v>
      </c>
      <c r="B6835" s="85" t="s">
        <v>24538</v>
      </c>
      <c r="C6835" s="87" t="s">
        <v>151</v>
      </c>
      <c r="D6835" s="84" t="s">
        <v>15852</v>
      </c>
      <c r="E6835" s="86">
        <v>7520</v>
      </c>
      <c r="F6835" s="85" t="s">
        <v>24539</v>
      </c>
    </row>
    <row r="6836" spans="1:6" ht="76.5" x14ac:dyDescent="0.2">
      <c r="A6836" s="86" t="s">
        <v>24543</v>
      </c>
      <c r="B6836" s="85" t="s">
        <v>24541</v>
      </c>
      <c r="C6836" s="87" t="s">
        <v>151</v>
      </c>
      <c r="D6836" s="84" t="s">
        <v>15852</v>
      </c>
      <c r="E6836" s="86">
        <v>12596</v>
      </c>
      <c r="F6836" s="85" t="s">
        <v>24542</v>
      </c>
    </row>
    <row r="6837" spans="1:6" ht="89.25" x14ac:dyDescent="0.2">
      <c r="A6837" s="86" t="s">
        <v>24545</v>
      </c>
      <c r="B6837" s="85" t="s">
        <v>24544</v>
      </c>
      <c r="C6837" s="87" t="s">
        <v>151</v>
      </c>
      <c r="D6837" s="84" t="s">
        <v>15852</v>
      </c>
      <c r="E6837" s="86">
        <v>10222</v>
      </c>
      <c r="F6837" s="85" t="s">
        <v>24533</v>
      </c>
    </row>
    <row r="6838" spans="1:6" ht="63.75" x14ac:dyDescent="0.2">
      <c r="A6838" s="86" t="s">
        <v>24547</v>
      </c>
      <c r="B6838" s="85" t="s">
        <v>24546</v>
      </c>
      <c r="C6838" s="87" t="s">
        <v>151</v>
      </c>
      <c r="D6838" s="84" t="s">
        <v>15852</v>
      </c>
      <c r="E6838" s="86">
        <v>17160</v>
      </c>
      <c r="F6838" s="85" t="s">
        <v>24536</v>
      </c>
    </row>
    <row r="6839" spans="1:6" ht="102" x14ac:dyDescent="0.2">
      <c r="A6839" s="86" t="s">
        <v>24549</v>
      </c>
      <c r="B6839" s="85" t="s">
        <v>24548</v>
      </c>
      <c r="C6839" s="87" t="s">
        <v>151</v>
      </c>
      <c r="D6839" s="84" t="s">
        <v>15852</v>
      </c>
      <c r="E6839" s="86">
        <v>10560</v>
      </c>
      <c r="F6839" s="85" t="s">
        <v>24539</v>
      </c>
    </row>
    <row r="6840" spans="1:6" ht="76.5" x14ac:dyDescent="0.2">
      <c r="A6840" s="86" t="s">
        <v>24551</v>
      </c>
      <c r="B6840" s="85" t="s">
        <v>24550</v>
      </c>
      <c r="C6840" s="87" t="s">
        <v>151</v>
      </c>
      <c r="D6840" s="84" t="s">
        <v>15852</v>
      </c>
      <c r="E6840" s="86">
        <v>17688</v>
      </c>
      <c r="F6840" s="85" t="s">
        <v>24542</v>
      </c>
    </row>
    <row r="6841" spans="1:6" ht="89.25" x14ac:dyDescent="0.2">
      <c r="A6841" s="86" t="s">
        <v>24553</v>
      </c>
      <c r="B6841" s="85" t="s">
        <v>24552</v>
      </c>
      <c r="C6841" s="87" t="s">
        <v>151</v>
      </c>
      <c r="D6841" s="84" t="s">
        <v>15852</v>
      </c>
      <c r="E6841" s="86">
        <v>3872</v>
      </c>
      <c r="F6841" s="85" t="s">
        <v>24533</v>
      </c>
    </row>
    <row r="6842" spans="1:6" ht="63.75" x14ac:dyDescent="0.2">
      <c r="A6842" s="86" t="s">
        <v>24555</v>
      </c>
      <c r="B6842" s="85" t="s">
        <v>24554</v>
      </c>
      <c r="C6842" s="87" t="s">
        <v>151</v>
      </c>
      <c r="D6842" s="84" t="s">
        <v>15852</v>
      </c>
      <c r="E6842" s="86">
        <v>6500</v>
      </c>
      <c r="F6842" s="85" t="s">
        <v>24536</v>
      </c>
    </row>
    <row r="6843" spans="1:6" ht="102" x14ac:dyDescent="0.2">
      <c r="A6843" s="86" t="s">
        <v>24557</v>
      </c>
      <c r="B6843" s="85" t="s">
        <v>24556</v>
      </c>
      <c r="C6843" s="87" t="s">
        <v>151</v>
      </c>
      <c r="D6843" s="84" t="s">
        <v>15852</v>
      </c>
      <c r="E6843" s="86">
        <v>4000</v>
      </c>
      <c r="F6843" s="85" t="s">
        <v>24539</v>
      </c>
    </row>
    <row r="6844" spans="1:6" ht="76.5" x14ac:dyDescent="0.2">
      <c r="A6844" s="86" t="s">
        <v>24559</v>
      </c>
      <c r="B6844" s="85" t="s">
        <v>24558</v>
      </c>
      <c r="C6844" s="87" t="s">
        <v>151</v>
      </c>
      <c r="D6844" s="84" t="s">
        <v>15852</v>
      </c>
      <c r="E6844" s="86">
        <v>6700</v>
      </c>
      <c r="F6844" s="85" t="s">
        <v>24542</v>
      </c>
    </row>
    <row r="6845" spans="1:6" ht="89.25" x14ac:dyDescent="0.2">
      <c r="A6845" s="86" t="s">
        <v>24561</v>
      </c>
      <c r="B6845" s="85" t="s">
        <v>24560</v>
      </c>
      <c r="C6845" s="87" t="s">
        <v>151</v>
      </c>
      <c r="D6845" s="84" t="s">
        <v>15852</v>
      </c>
      <c r="E6845" s="86">
        <v>58235</v>
      </c>
      <c r="F6845" s="85" t="s">
        <v>24533</v>
      </c>
    </row>
    <row r="6846" spans="1:6" ht="63.75" x14ac:dyDescent="0.2">
      <c r="A6846" s="86" t="s">
        <v>24563</v>
      </c>
      <c r="B6846" s="85" t="s">
        <v>24562</v>
      </c>
      <c r="C6846" s="87" t="s">
        <v>151</v>
      </c>
      <c r="D6846" s="84" t="s">
        <v>15852</v>
      </c>
      <c r="E6846" s="86">
        <v>97760</v>
      </c>
      <c r="F6846" s="85" t="s">
        <v>24536</v>
      </c>
    </row>
    <row r="6847" spans="1:6" ht="102" x14ac:dyDescent="0.2">
      <c r="A6847" s="86" t="s">
        <v>24565</v>
      </c>
      <c r="B6847" s="85" t="s">
        <v>24564</v>
      </c>
      <c r="C6847" s="87" t="s">
        <v>151</v>
      </c>
      <c r="D6847" s="84" t="s">
        <v>15852</v>
      </c>
      <c r="E6847" s="86">
        <v>60160</v>
      </c>
      <c r="F6847" s="85" t="s">
        <v>24539</v>
      </c>
    </row>
    <row r="6848" spans="1:6" ht="76.5" x14ac:dyDescent="0.2">
      <c r="A6848" s="86" t="s">
        <v>24567</v>
      </c>
      <c r="B6848" s="85" t="s">
        <v>24566</v>
      </c>
      <c r="C6848" s="87" t="s">
        <v>151</v>
      </c>
      <c r="D6848" s="84" t="s">
        <v>15852</v>
      </c>
      <c r="E6848" s="86">
        <v>101520</v>
      </c>
      <c r="F6848" s="85" t="s">
        <v>24542</v>
      </c>
    </row>
    <row r="6849" spans="1:6" ht="89.25" x14ac:dyDescent="0.2">
      <c r="A6849" s="86" t="s">
        <v>24569</v>
      </c>
      <c r="B6849" s="85" t="s">
        <v>24568</v>
      </c>
      <c r="C6849" s="87" t="s">
        <v>151</v>
      </c>
      <c r="D6849" s="84" t="s">
        <v>15852</v>
      </c>
      <c r="E6849" s="86">
        <v>81777</v>
      </c>
      <c r="F6849" s="85" t="s">
        <v>24533</v>
      </c>
    </row>
    <row r="6850" spans="1:6" ht="63.75" x14ac:dyDescent="0.2">
      <c r="A6850" s="86" t="s">
        <v>24571</v>
      </c>
      <c r="B6850" s="85" t="s">
        <v>24570</v>
      </c>
      <c r="C6850" s="87" t="s">
        <v>151</v>
      </c>
      <c r="D6850" s="84" t="s">
        <v>15852</v>
      </c>
      <c r="E6850" s="86">
        <v>137280</v>
      </c>
      <c r="F6850" s="85" t="s">
        <v>24536</v>
      </c>
    </row>
    <row r="6851" spans="1:6" ht="102" x14ac:dyDescent="0.2">
      <c r="A6851" s="86" t="s">
        <v>24573</v>
      </c>
      <c r="B6851" s="85" t="s">
        <v>24572</v>
      </c>
      <c r="C6851" s="87" t="s">
        <v>151</v>
      </c>
      <c r="D6851" s="84" t="s">
        <v>15852</v>
      </c>
      <c r="E6851" s="86">
        <v>84480</v>
      </c>
      <c r="F6851" s="85" t="s">
        <v>24539</v>
      </c>
    </row>
    <row r="6852" spans="1:6" ht="76.5" x14ac:dyDescent="0.2">
      <c r="A6852" s="86" t="s">
        <v>24575</v>
      </c>
      <c r="B6852" s="85" t="s">
        <v>24574</v>
      </c>
      <c r="C6852" s="87" t="s">
        <v>151</v>
      </c>
      <c r="D6852" s="84" t="s">
        <v>15852</v>
      </c>
      <c r="E6852" s="86">
        <v>142560</v>
      </c>
      <c r="F6852" s="85" t="s">
        <v>24542</v>
      </c>
    </row>
    <row r="6853" spans="1:6" ht="89.25" x14ac:dyDescent="0.2">
      <c r="A6853" s="86" t="s">
        <v>24577</v>
      </c>
      <c r="B6853" s="85" t="s">
        <v>24576</v>
      </c>
      <c r="C6853" s="87" t="s">
        <v>151</v>
      </c>
      <c r="D6853" s="84" t="s">
        <v>15852</v>
      </c>
      <c r="E6853" s="86">
        <v>30976</v>
      </c>
      <c r="F6853" s="85" t="s">
        <v>24533</v>
      </c>
    </row>
    <row r="6854" spans="1:6" ht="63.75" x14ac:dyDescent="0.2">
      <c r="A6854" s="86" t="s">
        <v>24579</v>
      </c>
      <c r="B6854" s="85" t="s">
        <v>24578</v>
      </c>
      <c r="C6854" s="87" t="s">
        <v>151</v>
      </c>
      <c r="D6854" s="84" t="s">
        <v>15852</v>
      </c>
      <c r="E6854" s="86">
        <v>52000</v>
      </c>
      <c r="F6854" s="85" t="s">
        <v>24536</v>
      </c>
    </row>
    <row r="6855" spans="1:6" ht="102" x14ac:dyDescent="0.2">
      <c r="A6855" s="86" t="s">
        <v>24581</v>
      </c>
      <c r="B6855" s="85" t="s">
        <v>24580</v>
      </c>
      <c r="C6855" s="87" t="s">
        <v>151</v>
      </c>
      <c r="D6855" s="84" t="s">
        <v>15852</v>
      </c>
      <c r="E6855" s="86">
        <v>32000</v>
      </c>
      <c r="F6855" s="85" t="s">
        <v>24539</v>
      </c>
    </row>
    <row r="6856" spans="1:6" ht="76.5" x14ac:dyDescent="0.2">
      <c r="A6856" s="86" t="s">
        <v>24583</v>
      </c>
      <c r="B6856" s="85" t="s">
        <v>24582</v>
      </c>
      <c r="C6856" s="87" t="s">
        <v>151</v>
      </c>
      <c r="D6856" s="84" t="s">
        <v>15852</v>
      </c>
      <c r="E6856" s="86">
        <v>54000</v>
      </c>
      <c r="F6856" s="85" t="s">
        <v>24542</v>
      </c>
    </row>
    <row r="6857" spans="1:6" ht="89.25" x14ac:dyDescent="0.2">
      <c r="A6857" s="86" t="s">
        <v>24586</v>
      </c>
      <c r="B6857" s="85" t="s">
        <v>24584</v>
      </c>
      <c r="C6857" s="87" t="s">
        <v>151</v>
      </c>
      <c r="D6857" s="84" t="s">
        <v>15852</v>
      </c>
      <c r="E6857" s="86">
        <v>7279</v>
      </c>
      <c r="F6857" s="85" t="s">
        <v>24585</v>
      </c>
    </row>
    <row r="6858" spans="1:6" ht="63.75" x14ac:dyDescent="0.2">
      <c r="A6858" s="86" t="s">
        <v>24589</v>
      </c>
      <c r="B6858" s="85" t="s">
        <v>24587</v>
      </c>
      <c r="C6858" s="87" t="s">
        <v>151</v>
      </c>
      <c r="D6858" s="84" t="s">
        <v>15852</v>
      </c>
      <c r="E6858" s="86">
        <v>12220</v>
      </c>
      <c r="F6858" s="85" t="s">
        <v>24588</v>
      </c>
    </row>
    <row r="6859" spans="1:6" ht="102" x14ac:dyDescent="0.2">
      <c r="A6859" s="86" t="s">
        <v>24592</v>
      </c>
      <c r="B6859" s="85" t="s">
        <v>24590</v>
      </c>
      <c r="C6859" s="87" t="s">
        <v>151</v>
      </c>
      <c r="D6859" s="84" t="s">
        <v>15852</v>
      </c>
      <c r="E6859" s="86">
        <v>7520</v>
      </c>
      <c r="F6859" s="85" t="s">
        <v>24591</v>
      </c>
    </row>
    <row r="6860" spans="1:6" ht="76.5" x14ac:dyDescent="0.2">
      <c r="A6860" s="86" t="s">
        <v>24595</v>
      </c>
      <c r="B6860" s="85" t="s">
        <v>24593</v>
      </c>
      <c r="C6860" s="87" t="s">
        <v>151</v>
      </c>
      <c r="D6860" s="84" t="s">
        <v>15852</v>
      </c>
      <c r="E6860" s="86">
        <v>12596</v>
      </c>
      <c r="F6860" s="85" t="s">
        <v>24594</v>
      </c>
    </row>
    <row r="6861" spans="1:6" ht="89.25" x14ac:dyDescent="0.2">
      <c r="A6861" s="86" t="s">
        <v>24597</v>
      </c>
      <c r="B6861" s="85" t="s">
        <v>24596</v>
      </c>
      <c r="C6861" s="87" t="s">
        <v>151</v>
      </c>
      <c r="D6861" s="84" t="s">
        <v>15852</v>
      </c>
      <c r="E6861" s="86">
        <v>10222</v>
      </c>
      <c r="F6861" s="85" t="s">
        <v>24585</v>
      </c>
    </row>
    <row r="6862" spans="1:6" ht="63.75" x14ac:dyDescent="0.2">
      <c r="A6862" s="86" t="s">
        <v>24599</v>
      </c>
      <c r="B6862" s="85" t="s">
        <v>24598</v>
      </c>
      <c r="C6862" s="87" t="s">
        <v>151</v>
      </c>
      <c r="D6862" s="84" t="s">
        <v>15852</v>
      </c>
      <c r="E6862" s="86">
        <v>17160</v>
      </c>
      <c r="F6862" s="85" t="s">
        <v>24588</v>
      </c>
    </row>
    <row r="6863" spans="1:6" ht="102" x14ac:dyDescent="0.2">
      <c r="A6863" s="86" t="s">
        <v>24601</v>
      </c>
      <c r="B6863" s="85" t="s">
        <v>24600</v>
      </c>
      <c r="C6863" s="87" t="s">
        <v>151</v>
      </c>
      <c r="D6863" s="84" t="s">
        <v>15852</v>
      </c>
      <c r="E6863" s="86">
        <v>10560</v>
      </c>
      <c r="F6863" s="85" t="s">
        <v>24591</v>
      </c>
    </row>
    <row r="6864" spans="1:6" ht="76.5" x14ac:dyDescent="0.2">
      <c r="A6864" s="86" t="s">
        <v>24603</v>
      </c>
      <c r="B6864" s="85" t="s">
        <v>24602</v>
      </c>
      <c r="C6864" s="87" t="s">
        <v>151</v>
      </c>
      <c r="D6864" s="84" t="s">
        <v>15852</v>
      </c>
      <c r="E6864" s="86">
        <v>17688</v>
      </c>
      <c r="F6864" s="85" t="s">
        <v>24594</v>
      </c>
    </row>
    <row r="6865" spans="1:6" ht="89.25" x14ac:dyDescent="0.2">
      <c r="A6865" s="86" t="s">
        <v>24605</v>
      </c>
      <c r="B6865" s="85" t="s">
        <v>24604</v>
      </c>
      <c r="C6865" s="87" t="s">
        <v>151</v>
      </c>
      <c r="D6865" s="84" t="s">
        <v>15852</v>
      </c>
      <c r="E6865" s="86">
        <v>3872</v>
      </c>
      <c r="F6865" s="85" t="s">
        <v>24585</v>
      </c>
    </row>
    <row r="6866" spans="1:6" ht="63.75" x14ac:dyDescent="0.2">
      <c r="A6866" s="86" t="s">
        <v>24607</v>
      </c>
      <c r="B6866" s="85" t="s">
        <v>24606</v>
      </c>
      <c r="C6866" s="87" t="s">
        <v>151</v>
      </c>
      <c r="D6866" s="84" t="s">
        <v>15852</v>
      </c>
      <c r="E6866" s="86">
        <v>6500</v>
      </c>
      <c r="F6866" s="85" t="s">
        <v>24588</v>
      </c>
    </row>
    <row r="6867" spans="1:6" ht="102" x14ac:dyDescent="0.2">
      <c r="A6867" s="86" t="s">
        <v>24609</v>
      </c>
      <c r="B6867" s="85" t="s">
        <v>24608</v>
      </c>
      <c r="C6867" s="87" t="s">
        <v>151</v>
      </c>
      <c r="D6867" s="84" t="s">
        <v>15852</v>
      </c>
      <c r="E6867" s="86">
        <v>4000</v>
      </c>
      <c r="F6867" s="85" t="s">
        <v>24591</v>
      </c>
    </row>
    <row r="6868" spans="1:6" ht="76.5" x14ac:dyDescent="0.2">
      <c r="A6868" s="86" t="s">
        <v>24611</v>
      </c>
      <c r="B6868" s="85" t="s">
        <v>24610</v>
      </c>
      <c r="C6868" s="87" t="s">
        <v>151</v>
      </c>
      <c r="D6868" s="84" t="s">
        <v>15852</v>
      </c>
      <c r="E6868" s="86">
        <v>6700</v>
      </c>
      <c r="F6868" s="85" t="s">
        <v>24594</v>
      </c>
    </row>
    <row r="6869" spans="1:6" ht="89.25" x14ac:dyDescent="0.2">
      <c r="A6869" s="86" t="s">
        <v>24613</v>
      </c>
      <c r="B6869" s="85" t="s">
        <v>24612</v>
      </c>
      <c r="C6869" s="87" t="s">
        <v>151</v>
      </c>
      <c r="D6869" s="84" t="s">
        <v>15852</v>
      </c>
      <c r="E6869" s="86">
        <v>58235</v>
      </c>
      <c r="F6869" s="85" t="s">
        <v>24585</v>
      </c>
    </row>
    <row r="6870" spans="1:6" ht="63.75" x14ac:dyDescent="0.2">
      <c r="A6870" s="86" t="s">
        <v>24615</v>
      </c>
      <c r="B6870" s="85" t="s">
        <v>24614</v>
      </c>
      <c r="C6870" s="87" t="s">
        <v>151</v>
      </c>
      <c r="D6870" s="84" t="s">
        <v>15852</v>
      </c>
      <c r="E6870" s="86">
        <v>97760</v>
      </c>
      <c r="F6870" s="85" t="s">
        <v>24588</v>
      </c>
    </row>
    <row r="6871" spans="1:6" ht="102" x14ac:dyDescent="0.2">
      <c r="A6871" s="86" t="s">
        <v>24617</v>
      </c>
      <c r="B6871" s="85" t="s">
        <v>24616</v>
      </c>
      <c r="C6871" s="87" t="s">
        <v>151</v>
      </c>
      <c r="D6871" s="84" t="s">
        <v>15852</v>
      </c>
      <c r="E6871" s="86">
        <v>60160</v>
      </c>
      <c r="F6871" s="85" t="s">
        <v>24591</v>
      </c>
    </row>
    <row r="6872" spans="1:6" ht="76.5" x14ac:dyDescent="0.2">
      <c r="A6872" s="86" t="s">
        <v>24619</v>
      </c>
      <c r="B6872" s="85" t="s">
        <v>24618</v>
      </c>
      <c r="C6872" s="87" t="s">
        <v>151</v>
      </c>
      <c r="D6872" s="84" t="s">
        <v>15852</v>
      </c>
      <c r="E6872" s="86">
        <v>101520</v>
      </c>
      <c r="F6872" s="85" t="s">
        <v>24594</v>
      </c>
    </row>
    <row r="6873" spans="1:6" ht="89.25" x14ac:dyDescent="0.2">
      <c r="A6873" s="86" t="s">
        <v>24621</v>
      </c>
      <c r="B6873" s="85" t="s">
        <v>24620</v>
      </c>
      <c r="C6873" s="87" t="s">
        <v>151</v>
      </c>
      <c r="D6873" s="84" t="s">
        <v>15852</v>
      </c>
      <c r="E6873" s="86">
        <v>81777</v>
      </c>
      <c r="F6873" s="85" t="s">
        <v>24585</v>
      </c>
    </row>
    <row r="6874" spans="1:6" ht="63.75" x14ac:dyDescent="0.2">
      <c r="A6874" s="86" t="s">
        <v>24623</v>
      </c>
      <c r="B6874" s="85" t="s">
        <v>24622</v>
      </c>
      <c r="C6874" s="87" t="s">
        <v>151</v>
      </c>
      <c r="D6874" s="84" t="s">
        <v>15852</v>
      </c>
      <c r="E6874" s="86">
        <v>137280</v>
      </c>
      <c r="F6874" s="85" t="s">
        <v>24588</v>
      </c>
    </row>
    <row r="6875" spans="1:6" ht="102" x14ac:dyDescent="0.2">
      <c r="A6875" s="86" t="s">
        <v>24625</v>
      </c>
      <c r="B6875" s="85" t="s">
        <v>24624</v>
      </c>
      <c r="C6875" s="87" t="s">
        <v>151</v>
      </c>
      <c r="D6875" s="84" t="s">
        <v>15852</v>
      </c>
      <c r="E6875" s="86">
        <v>84480</v>
      </c>
      <c r="F6875" s="85" t="s">
        <v>24591</v>
      </c>
    </row>
    <row r="6876" spans="1:6" ht="76.5" x14ac:dyDescent="0.2">
      <c r="A6876" s="86" t="s">
        <v>24627</v>
      </c>
      <c r="B6876" s="85" t="s">
        <v>24626</v>
      </c>
      <c r="C6876" s="87" t="s">
        <v>151</v>
      </c>
      <c r="D6876" s="84" t="s">
        <v>15852</v>
      </c>
      <c r="E6876" s="86">
        <v>142560</v>
      </c>
      <c r="F6876" s="85" t="s">
        <v>24594</v>
      </c>
    </row>
    <row r="6877" spans="1:6" ht="89.25" x14ac:dyDescent="0.2">
      <c r="A6877" s="86" t="s">
        <v>24629</v>
      </c>
      <c r="B6877" s="85" t="s">
        <v>24628</v>
      </c>
      <c r="C6877" s="87" t="s">
        <v>151</v>
      </c>
      <c r="D6877" s="84" t="s">
        <v>15852</v>
      </c>
      <c r="E6877" s="86">
        <v>30976</v>
      </c>
      <c r="F6877" s="85" t="s">
        <v>24585</v>
      </c>
    </row>
    <row r="6878" spans="1:6" ht="63.75" x14ac:dyDescent="0.2">
      <c r="A6878" s="86" t="s">
        <v>24631</v>
      </c>
      <c r="B6878" s="85" t="s">
        <v>24630</v>
      </c>
      <c r="C6878" s="87" t="s">
        <v>151</v>
      </c>
      <c r="D6878" s="84" t="s">
        <v>15852</v>
      </c>
      <c r="E6878" s="86">
        <v>52000</v>
      </c>
      <c r="F6878" s="85" t="s">
        <v>24588</v>
      </c>
    </row>
    <row r="6879" spans="1:6" ht="102" x14ac:dyDescent="0.2">
      <c r="A6879" s="86" t="s">
        <v>24633</v>
      </c>
      <c r="B6879" s="85" t="s">
        <v>24632</v>
      </c>
      <c r="C6879" s="87" t="s">
        <v>151</v>
      </c>
      <c r="D6879" s="84" t="s">
        <v>15852</v>
      </c>
      <c r="E6879" s="86">
        <v>32000</v>
      </c>
      <c r="F6879" s="85" t="s">
        <v>24591</v>
      </c>
    </row>
    <row r="6880" spans="1:6" ht="76.5" x14ac:dyDescent="0.2">
      <c r="A6880" s="86" t="s">
        <v>24635</v>
      </c>
      <c r="B6880" s="85" t="s">
        <v>24634</v>
      </c>
      <c r="C6880" s="87" t="s">
        <v>151</v>
      </c>
      <c r="D6880" s="84" t="s">
        <v>15852</v>
      </c>
      <c r="E6880" s="86">
        <v>54000</v>
      </c>
      <c r="F6880" s="85" t="s">
        <v>24594</v>
      </c>
    </row>
    <row r="6881" spans="1:6" ht="63.75" x14ac:dyDescent="0.2">
      <c r="A6881" s="86" t="s">
        <v>24638</v>
      </c>
      <c r="B6881" s="85" t="s">
        <v>24637</v>
      </c>
      <c r="C6881" s="87" t="s">
        <v>151</v>
      </c>
      <c r="D6881" s="84" t="s">
        <v>24636</v>
      </c>
      <c r="E6881" s="86">
        <v>473</v>
      </c>
      <c r="F6881" s="85" t="s">
        <v>14825</v>
      </c>
    </row>
    <row r="6882" spans="1:6" ht="51" x14ac:dyDescent="0.2">
      <c r="A6882" s="86" t="s">
        <v>24640</v>
      </c>
      <c r="B6882" s="85" t="s">
        <v>24639</v>
      </c>
      <c r="C6882" s="87" t="s">
        <v>151</v>
      </c>
      <c r="D6882" s="84" t="s">
        <v>24636</v>
      </c>
      <c r="E6882" s="86">
        <v>938</v>
      </c>
      <c r="F6882" s="85" t="s">
        <v>14830</v>
      </c>
    </row>
    <row r="6883" spans="1:6" ht="25.5" x14ac:dyDescent="0.2">
      <c r="A6883" s="86" t="s">
        <v>24642</v>
      </c>
      <c r="B6883" s="85" t="s">
        <v>24641</v>
      </c>
      <c r="C6883" s="87" t="s">
        <v>151</v>
      </c>
      <c r="D6883" s="84" t="s">
        <v>24636</v>
      </c>
      <c r="E6883" s="86">
        <v>788</v>
      </c>
      <c r="F6883" s="85" t="s">
        <v>14567</v>
      </c>
    </row>
    <row r="6884" spans="1:6" ht="25.5" x14ac:dyDescent="0.2">
      <c r="A6884" s="86" t="s">
        <v>24644</v>
      </c>
      <c r="B6884" s="85" t="s">
        <v>24643</v>
      </c>
      <c r="C6884" s="87" t="s">
        <v>151</v>
      </c>
      <c r="D6884" s="84" t="s">
        <v>24636</v>
      </c>
      <c r="E6884" s="86">
        <v>938</v>
      </c>
      <c r="F6884" s="85" t="s">
        <v>14527</v>
      </c>
    </row>
    <row r="6885" spans="1:6" ht="63.75" x14ac:dyDescent="0.2">
      <c r="A6885" s="86" t="s">
        <v>24646</v>
      </c>
      <c r="B6885" s="85" t="s">
        <v>24645</v>
      </c>
      <c r="C6885" s="87" t="s">
        <v>151</v>
      </c>
      <c r="D6885" s="84" t="s">
        <v>24636</v>
      </c>
      <c r="E6885" s="86">
        <v>473</v>
      </c>
      <c r="F6885" s="85" t="s">
        <v>14825</v>
      </c>
    </row>
    <row r="6886" spans="1:6" ht="51" x14ac:dyDescent="0.2">
      <c r="A6886" s="86" t="s">
        <v>24648</v>
      </c>
      <c r="B6886" s="85" t="s">
        <v>24647</v>
      </c>
      <c r="C6886" s="87" t="s">
        <v>151</v>
      </c>
      <c r="D6886" s="84" t="s">
        <v>24636</v>
      </c>
      <c r="E6886" s="86">
        <v>938</v>
      </c>
      <c r="F6886" s="85" t="s">
        <v>14830</v>
      </c>
    </row>
    <row r="6887" spans="1:6" ht="25.5" x14ac:dyDescent="0.2">
      <c r="A6887" s="86" t="s">
        <v>24650</v>
      </c>
      <c r="B6887" s="85" t="s">
        <v>24649</v>
      </c>
      <c r="C6887" s="87" t="s">
        <v>151</v>
      </c>
      <c r="D6887" s="84" t="s">
        <v>24636</v>
      </c>
      <c r="E6887" s="86">
        <v>788</v>
      </c>
      <c r="F6887" s="85" t="s">
        <v>14567</v>
      </c>
    </row>
    <row r="6888" spans="1:6" ht="25.5" x14ac:dyDescent="0.2">
      <c r="A6888" s="86" t="s">
        <v>24652</v>
      </c>
      <c r="B6888" s="85" t="s">
        <v>24651</v>
      </c>
      <c r="C6888" s="87" t="s">
        <v>151</v>
      </c>
      <c r="D6888" s="84" t="s">
        <v>24636</v>
      </c>
      <c r="E6888" s="86">
        <v>938</v>
      </c>
      <c r="F6888" s="85" t="s">
        <v>14527</v>
      </c>
    </row>
    <row r="6889" spans="1:6" ht="63.75" x14ac:dyDescent="0.2">
      <c r="A6889" s="86" t="s">
        <v>24654</v>
      </c>
      <c r="B6889" s="85" t="s">
        <v>24653</v>
      </c>
      <c r="C6889" s="87" t="s">
        <v>151</v>
      </c>
      <c r="D6889" s="84" t="s">
        <v>24636</v>
      </c>
      <c r="E6889" s="86">
        <v>630</v>
      </c>
      <c r="F6889" s="85" t="s">
        <v>14825</v>
      </c>
    </row>
    <row r="6890" spans="1:6" ht="51" x14ac:dyDescent="0.2">
      <c r="A6890" s="86" t="s">
        <v>24656</v>
      </c>
      <c r="B6890" s="85" t="s">
        <v>24655</v>
      </c>
      <c r="C6890" s="87" t="s">
        <v>151</v>
      </c>
      <c r="D6890" s="84" t="s">
        <v>24636</v>
      </c>
      <c r="E6890" s="86">
        <v>1251</v>
      </c>
      <c r="F6890" s="85" t="s">
        <v>14830</v>
      </c>
    </row>
    <row r="6891" spans="1:6" ht="38.25" x14ac:dyDescent="0.2">
      <c r="A6891" s="86" t="s">
        <v>24658</v>
      </c>
      <c r="B6891" s="85" t="s">
        <v>24657</v>
      </c>
      <c r="C6891" s="87" t="s">
        <v>151</v>
      </c>
      <c r="D6891" s="84" t="s">
        <v>24636</v>
      </c>
      <c r="E6891" s="86">
        <v>1051</v>
      </c>
      <c r="F6891" s="85" t="s">
        <v>14567</v>
      </c>
    </row>
    <row r="6892" spans="1:6" ht="38.25" x14ac:dyDescent="0.2">
      <c r="A6892" s="86" t="s">
        <v>24660</v>
      </c>
      <c r="B6892" s="85" t="s">
        <v>24659</v>
      </c>
      <c r="C6892" s="87" t="s">
        <v>151</v>
      </c>
      <c r="D6892" s="84" t="s">
        <v>24636</v>
      </c>
      <c r="E6892" s="86">
        <v>1251</v>
      </c>
      <c r="F6892" s="85" t="s">
        <v>14527</v>
      </c>
    </row>
    <row r="6893" spans="1:6" ht="63.75" x14ac:dyDescent="0.2">
      <c r="A6893" s="86" t="s">
        <v>24654</v>
      </c>
      <c r="B6893" s="85" t="s">
        <v>24653</v>
      </c>
      <c r="C6893" s="87" t="s">
        <v>151</v>
      </c>
      <c r="D6893" s="84" t="s">
        <v>24636</v>
      </c>
      <c r="E6893" s="86">
        <v>630</v>
      </c>
      <c r="F6893" s="85" t="s">
        <v>14825</v>
      </c>
    </row>
    <row r="6894" spans="1:6" ht="51" x14ac:dyDescent="0.2">
      <c r="A6894" s="86" t="s">
        <v>24656</v>
      </c>
      <c r="B6894" s="85" t="s">
        <v>24655</v>
      </c>
      <c r="C6894" s="87" t="s">
        <v>151</v>
      </c>
      <c r="D6894" s="84" t="s">
        <v>24636</v>
      </c>
      <c r="E6894" s="86">
        <v>1251</v>
      </c>
      <c r="F6894" s="85" t="s">
        <v>14830</v>
      </c>
    </row>
    <row r="6895" spans="1:6" ht="38.25" x14ac:dyDescent="0.2">
      <c r="A6895" s="86" t="s">
        <v>24658</v>
      </c>
      <c r="B6895" s="85" t="s">
        <v>24657</v>
      </c>
      <c r="C6895" s="87" t="s">
        <v>151</v>
      </c>
      <c r="D6895" s="84" t="s">
        <v>24636</v>
      </c>
      <c r="E6895" s="86">
        <v>1051</v>
      </c>
      <c r="F6895" s="85" t="s">
        <v>14567</v>
      </c>
    </row>
    <row r="6896" spans="1:6" ht="38.25" x14ac:dyDescent="0.2">
      <c r="A6896" s="86" t="s">
        <v>24660</v>
      </c>
      <c r="B6896" s="85" t="s">
        <v>24659</v>
      </c>
      <c r="C6896" s="87" t="s">
        <v>151</v>
      </c>
      <c r="D6896" s="84" t="s">
        <v>24636</v>
      </c>
      <c r="E6896" s="86">
        <v>1251</v>
      </c>
      <c r="F6896" s="85" t="s">
        <v>14527</v>
      </c>
    </row>
    <row r="6897" spans="1:6" ht="25.5" x14ac:dyDescent="0.2">
      <c r="A6897" s="86" t="s">
        <v>24662</v>
      </c>
      <c r="B6897" s="85" t="s">
        <v>24661</v>
      </c>
      <c r="C6897" s="87" t="s">
        <v>151</v>
      </c>
      <c r="D6897" s="84" t="s">
        <v>24636</v>
      </c>
      <c r="E6897" s="86">
        <v>158</v>
      </c>
      <c r="F6897" s="85" t="s">
        <v>14567</v>
      </c>
    </row>
    <row r="6898" spans="1:6" ht="25.5" x14ac:dyDescent="0.2">
      <c r="A6898" s="86" t="s">
        <v>24664</v>
      </c>
      <c r="B6898" s="85" t="s">
        <v>24663</v>
      </c>
      <c r="C6898" s="87" t="s">
        <v>151</v>
      </c>
      <c r="D6898" s="84" t="s">
        <v>24636</v>
      </c>
      <c r="E6898" s="86">
        <v>313</v>
      </c>
      <c r="F6898" s="85" t="s">
        <v>14527</v>
      </c>
    </row>
    <row r="6899" spans="1:6" ht="25.5" x14ac:dyDescent="0.2">
      <c r="A6899" s="86" t="s">
        <v>24666</v>
      </c>
      <c r="B6899" s="85" t="s">
        <v>24665</v>
      </c>
      <c r="C6899" s="87" t="s">
        <v>151</v>
      </c>
      <c r="D6899" s="84" t="s">
        <v>24636</v>
      </c>
      <c r="E6899" s="86">
        <v>263</v>
      </c>
      <c r="F6899" s="85" t="s">
        <v>14567</v>
      </c>
    </row>
    <row r="6900" spans="1:6" ht="25.5" x14ac:dyDescent="0.2">
      <c r="A6900" s="86" t="s">
        <v>24668</v>
      </c>
      <c r="B6900" s="85" t="s">
        <v>24667</v>
      </c>
      <c r="C6900" s="87" t="s">
        <v>151</v>
      </c>
      <c r="D6900" s="84" t="s">
        <v>24636</v>
      </c>
      <c r="E6900" s="86">
        <v>313</v>
      </c>
      <c r="F6900" s="85" t="s">
        <v>14527</v>
      </c>
    </row>
    <row r="6901" spans="1:6" ht="63.75" x14ac:dyDescent="0.2">
      <c r="A6901" s="86" t="s">
        <v>24670</v>
      </c>
      <c r="B6901" s="85" t="s">
        <v>24669</v>
      </c>
      <c r="C6901" s="87" t="s">
        <v>151</v>
      </c>
      <c r="D6901" s="84" t="s">
        <v>24636</v>
      </c>
      <c r="E6901" s="86">
        <v>473</v>
      </c>
      <c r="F6901" s="85" t="s">
        <v>14825</v>
      </c>
    </row>
    <row r="6902" spans="1:6" ht="51" x14ac:dyDescent="0.2">
      <c r="A6902" s="86" t="s">
        <v>24672</v>
      </c>
      <c r="B6902" s="85" t="s">
        <v>24671</v>
      </c>
      <c r="C6902" s="87" t="s">
        <v>151</v>
      </c>
      <c r="D6902" s="84" t="s">
        <v>24636</v>
      </c>
      <c r="E6902" s="86">
        <v>938</v>
      </c>
      <c r="F6902" s="85" t="s">
        <v>14830</v>
      </c>
    </row>
    <row r="6903" spans="1:6" ht="25.5" x14ac:dyDescent="0.2">
      <c r="A6903" s="86" t="s">
        <v>24674</v>
      </c>
      <c r="B6903" s="85" t="s">
        <v>24673</v>
      </c>
      <c r="C6903" s="87" t="s">
        <v>151</v>
      </c>
      <c r="D6903" s="84" t="s">
        <v>24636</v>
      </c>
      <c r="E6903" s="86">
        <v>788</v>
      </c>
      <c r="F6903" s="85" t="s">
        <v>14567</v>
      </c>
    </row>
    <row r="6904" spans="1:6" ht="25.5" x14ac:dyDescent="0.2">
      <c r="A6904" s="86" t="s">
        <v>24676</v>
      </c>
      <c r="B6904" s="85" t="s">
        <v>24675</v>
      </c>
      <c r="C6904" s="87" t="s">
        <v>151</v>
      </c>
      <c r="D6904" s="84" t="s">
        <v>24636</v>
      </c>
      <c r="E6904" s="86">
        <v>938</v>
      </c>
      <c r="F6904" s="85" t="s">
        <v>14527</v>
      </c>
    </row>
    <row r="6905" spans="1:6" ht="63.75" x14ac:dyDescent="0.2">
      <c r="A6905" s="86" t="s">
        <v>24678</v>
      </c>
      <c r="B6905" s="85" t="s">
        <v>24677</v>
      </c>
      <c r="C6905" s="87" t="s">
        <v>151</v>
      </c>
      <c r="D6905" s="84" t="s">
        <v>24636</v>
      </c>
      <c r="E6905" s="86">
        <v>473</v>
      </c>
      <c r="F6905" s="85" t="s">
        <v>14825</v>
      </c>
    </row>
    <row r="6906" spans="1:6" ht="51" x14ac:dyDescent="0.2">
      <c r="A6906" s="86" t="s">
        <v>24680</v>
      </c>
      <c r="B6906" s="85" t="s">
        <v>24679</v>
      </c>
      <c r="C6906" s="87" t="s">
        <v>151</v>
      </c>
      <c r="D6906" s="84" t="s">
        <v>24636</v>
      </c>
      <c r="E6906" s="86">
        <v>938</v>
      </c>
      <c r="F6906" s="85" t="s">
        <v>14830</v>
      </c>
    </row>
    <row r="6907" spans="1:6" ht="25.5" x14ac:dyDescent="0.2">
      <c r="A6907" s="86" t="s">
        <v>24682</v>
      </c>
      <c r="B6907" s="85" t="s">
        <v>24681</v>
      </c>
      <c r="C6907" s="87" t="s">
        <v>151</v>
      </c>
      <c r="D6907" s="84" t="s">
        <v>24636</v>
      </c>
      <c r="E6907" s="86">
        <v>788</v>
      </c>
      <c r="F6907" s="85" t="s">
        <v>14567</v>
      </c>
    </row>
    <row r="6908" spans="1:6" ht="25.5" x14ac:dyDescent="0.2">
      <c r="A6908" s="86" t="s">
        <v>24684</v>
      </c>
      <c r="B6908" s="85" t="s">
        <v>24683</v>
      </c>
      <c r="C6908" s="87" t="s">
        <v>151</v>
      </c>
      <c r="D6908" s="84" t="s">
        <v>24636</v>
      </c>
      <c r="E6908" s="86">
        <v>938</v>
      </c>
      <c r="F6908" s="85" t="s">
        <v>14527</v>
      </c>
    </row>
    <row r="6909" spans="1:6" ht="63.75" x14ac:dyDescent="0.2">
      <c r="A6909" s="86" t="s">
        <v>24686</v>
      </c>
      <c r="B6909" s="85" t="s">
        <v>24685</v>
      </c>
      <c r="C6909" s="87" t="s">
        <v>151</v>
      </c>
      <c r="D6909" s="84" t="s">
        <v>24636</v>
      </c>
      <c r="E6909" s="86">
        <v>158</v>
      </c>
      <c r="F6909" s="85" t="s">
        <v>14825</v>
      </c>
    </row>
    <row r="6910" spans="1:6" ht="51" x14ac:dyDescent="0.2">
      <c r="A6910" s="86" t="s">
        <v>24688</v>
      </c>
      <c r="B6910" s="85" t="s">
        <v>24687</v>
      </c>
      <c r="C6910" s="87" t="s">
        <v>151</v>
      </c>
      <c r="D6910" s="84" t="s">
        <v>24636</v>
      </c>
      <c r="E6910" s="86">
        <v>313</v>
      </c>
      <c r="F6910" s="85" t="s">
        <v>14830</v>
      </c>
    </row>
    <row r="6911" spans="1:6" ht="25.5" x14ac:dyDescent="0.2">
      <c r="A6911" s="86" t="s">
        <v>24690</v>
      </c>
      <c r="B6911" s="85" t="s">
        <v>24689</v>
      </c>
      <c r="C6911" s="87" t="s">
        <v>151</v>
      </c>
      <c r="D6911" s="84" t="s">
        <v>24636</v>
      </c>
      <c r="E6911" s="86">
        <v>263</v>
      </c>
      <c r="F6911" s="85" t="s">
        <v>14567</v>
      </c>
    </row>
    <row r="6912" spans="1:6" ht="25.5" x14ac:dyDescent="0.2">
      <c r="A6912" s="86" t="s">
        <v>24692</v>
      </c>
      <c r="B6912" s="85" t="s">
        <v>24691</v>
      </c>
      <c r="C6912" s="87" t="s">
        <v>151</v>
      </c>
      <c r="D6912" s="84" t="s">
        <v>24636</v>
      </c>
      <c r="E6912" s="86">
        <v>313</v>
      </c>
      <c r="F6912" s="85" t="s">
        <v>14527</v>
      </c>
    </row>
    <row r="6913" spans="1:6" ht="63.75" x14ac:dyDescent="0.2">
      <c r="A6913" s="86" t="s">
        <v>24638</v>
      </c>
      <c r="B6913" s="85" t="s">
        <v>24637</v>
      </c>
      <c r="C6913" s="87" t="s">
        <v>151</v>
      </c>
      <c r="D6913" s="84" t="s">
        <v>24636</v>
      </c>
      <c r="E6913" s="86">
        <v>473</v>
      </c>
      <c r="F6913" s="85" t="s">
        <v>14825</v>
      </c>
    </row>
    <row r="6914" spans="1:6" ht="51" x14ac:dyDescent="0.2">
      <c r="A6914" s="86" t="s">
        <v>24640</v>
      </c>
      <c r="B6914" s="85" t="s">
        <v>24639</v>
      </c>
      <c r="C6914" s="87" t="s">
        <v>151</v>
      </c>
      <c r="D6914" s="84" t="s">
        <v>24636</v>
      </c>
      <c r="E6914" s="86">
        <v>938</v>
      </c>
      <c r="F6914" s="85" t="s">
        <v>14830</v>
      </c>
    </row>
    <row r="6915" spans="1:6" ht="25.5" x14ac:dyDescent="0.2">
      <c r="A6915" s="86" t="s">
        <v>24642</v>
      </c>
      <c r="B6915" s="85" t="s">
        <v>24641</v>
      </c>
      <c r="C6915" s="87" t="s">
        <v>151</v>
      </c>
      <c r="D6915" s="84" t="s">
        <v>24636</v>
      </c>
      <c r="E6915" s="86">
        <v>788</v>
      </c>
      <c r="F6915" s="85" t="s">
        <v>14567</v>
      </c>
    </row>
    <row r="6916" spans="1:6" ht="25.5" x14ac:dyDescent="0.2">
      <c r="A6916" s="86" t="s">
        <v>24644</v>
      </c>
      <c r="B6916" s="85" t="s">
        <v>24643</v>
      </c>
      <c r="C6916" s="87" t="s">
        <v>151</v>
      </c>
      <c r="D6916" s="84" t="s">
        <v>24636</v>
      </c>
      <c r="E6916" s="86">
        <v>938</v>
      </c>
      <c r="F6916" s="85" t="s">
        <v>14527</v>
      </c>
    </row>
    <row r="6917" spans="1:6" ht="63.75" x14ac:dyDescent="0.2">
      <c r="A6917" s="86" t="s">
        <v>24654</v>
      </c>
      <c r="B6917" s="85" t="s">
        <v>24653</v>
      </c>
      <c r="C6917" s="87" t="s">
        <v>151</v>
      </c>
      <c r="D6917" s="84" t="s">
        <v>24636</v>
      </c>
      <c r="E6917" s="86">
        <v>630</v>
      </c>
      <c r="F6917" s="85" t="s">
        <v>14825</v>
      </c>
    </row>
    <row r="6918" spans="1:6" ht="51" x14ac:dyDescent="0.2">
      <c r="A6918" s="86" t="s">
        <v>24656</v>
      </c>
      <c r="B6918" s="85" t="s">
        <v>24655</v>
      </c>
      <c r="C6918" s="87" t="s">
        <v>151</v>
      </c>
      <c r="D6918" s="84" t="s">
        <v>24636</v>
      </c>
      <c r="E6918" s="86">
        <v>1251</v>
      </c>
      <c r="F6918" s="85" t="s">
        <v>14830</v>
      </c>
    </row>
    <row r="6919" spans="1:6" ht="38.25" x14ac:dyDescent="0.2">
      <c r="A6919" s="86" t="s">
        <v>24658</v>
      </c>
      <c r="B6919" s="85" t="s">
        <v>24657</v>
      </c>
      <c r="C6919" s="87" t="s">
        <v>151</v>
      </c>
      <c r="D6919" s="84" t="s">
        <v>24636</v>
      </c>
      <c r="E6919" s="86">
        <v>1051</v>
      </c>
      <c r="F6919" s="85" t="s">
        <v>14567</v>
      </c>
    </row>
    <row r="6920" spans="1:6" ht="38.25" x14ac:dyDescent="0.2">
      <c r="A6920" s="86" t="s">
        <v>24660</v>
      </c>
      <c r="B6920" s="85" t="s">
        <v>24659</v>
      </c>
      <c r="C6920" s="87" t="s">
        <v>151</v>
      </c>
      <c r="D6920" s="84" t="s">
        <v>24636</v>
      </c>
      <c r="E6920" s="86">
        <v>1251</v>
      </c>
      <c r="F6920" s="85" t="s">
        <v>14527</v>
      </c>
    </row>
    <row r="6921" spans="1:6" ht="63.75" x14ac:dyDescent="0.2">
      <c r="A6921" s="86" t="s">
        <v>24694</v>
      </c>
      <c r="B6921" s="85" t="s">
        <v>24693</v>
      </c>
      <c r="C6921" s="87" t="s">
        <v>151</v>
      </c>
      <c r="D6921" s="84" t="s">
        <v>24636</v>
      </c>
      <c r="E6921" s="86">
        <v>158</v>
      </c>
      <c r="F6921" s="85" t="s">
        <v>14825</v>
      </c>
    </row>
    <row r="6922" spans="1:6" ht="51" x14ac:dyDescent="0.2">
      <c r="A6922" s="86" t="s">
        <v>24696</v>
      </c>
      <c r="B6922" s="85" t="s">
        <v>24695</v>
      </c>
      <c r="C6922" s="87" t="s">
        <v>151</v>
      </c>
      <c r="D6922" s="84" t="s">
        <v>24636</v>
      </c>
      <c r="E6922" s="86">
        <v>313</v>
      </c>
      <c r="F6922" s="85" t="s">
        <v>14830</v>
      </c>
    </row>
    <row r="6923" spans="1:6" ht="25.5" x14ac:dyDescent="0.2">
      <c r="A6923" s="86" t="s">
        <v>24698</v>
      </c>
      <c r="B6923" s="85" t="s">
        <v>24697</v>
      </c>
      <c r="C6923" s="87" t="s">
        <v>151</v>
      </c>
      <c r="D6923" s="84" t="s">
        <v>24636</v>
      </c>
      <c r="E6923" s="86">
        <v>263</v>
      </c>
      <c r="F6923" s="85" t="s">
        <v>14567</v>
      </c>
    </row>
    <row r="6924" spans="1:6" ht="25.5" x14ac:dyDescent="0.2">
      <c r="A6924" s="86" t="s">
        <v>24700</v>
      </c>
      <c r="B6924" s="85" t="s">
        <v>24699</v>
      </c>
      <c r="C6924" s="87" t="s">
        <v>151</v>
      </c>
      <c r="D6924" s="84" t="s">
        <v>24636</v>
      </c>
      <c r="E6924" s="86">
        <v>313</v>
      </c>
      <c r="F6924" s="85" t="s">
        <v>14527</v>
      </c>
    </row>
    <row r="6925" spans="1:6" ht="63.75" x14ac:dyDescent="0.2">
      <c r="A6925" s="86" t="s">
        <v>24646</v>
      </c>
      <c r="B6925" s="85" t="s">
        <v>24645</v>
      </c>
      <c r="C6925" s="87" t="s">
        <v>151</v>
      </c>
      <c r="D6925" s="84" t="s">
        <v>24636</v>
      </c>
      <c r="E6925" s="86">
        <v>473</v>
      </c>
      <c r="F6925" s="85" t="s">
        <v>14825</v>
      </c>
    </row>
    <row r="6926" spans="1:6" ht="76.5" x14ac:dyDescent="0.2">
      <c r="A6926" s="86" t="s">
        <v>24703</v>
      </c>
      <c r="B6926" s="85" t="s">
        <v>24701</v>
      </c>
      <c r="C6926" s="87" t="s">
        <v>151</v>
      </c>
      <c r="D6926" s="84" t="s">
        <v>24636</v>
      </c>
      <c r="E6926" s="86">
        <v>79</v>
      </c>
      <c r="F6926" s="85" t="s">
        <v>24702</v>
      </c>
    </row>
    <row r="6927" spans="1:6" ht="51" x14ac:dyDescent="0.2">
      <c r="A6927" s="86" t="s">
        <v>24648</v>
      </c>
      <c r="B6927" s="85" t="s">
        <v>24647</v>
      </c>
      <c r="C6927" s="87" t="s">
        <v>151</v>
      </c>
      <c r="D6927" s="84" t="s">
        <v>24636</v>
      </c>
      <c r="E6927" s="86">
        <v>938</v>
      </c>
      <c r="F6927" s="85" t="s">
        <v>14830</v>
      </c>
    </row>
    <row r="6928" spans="1:6" ht="76.5" x14ac:dyDescent="0.2">
      <c r="A6928" s="86" t="s">
        <v>24706</v>
      </c>
      <c r="B6928" s="85" t="s">
        <v>24704</v>
      </c>
      <c r="C6928" s="87" t="s">
        <v>151</v>
      </c>
      <c r="D6928" s="84" t="s">
        <v>24636</v>
      </c>
      <c r="E6928" s="86">
        <v>156</v>
      </c>
      <c r="F6928" s="85" t="s">
        <v>24705</v>
      </c>
    </row>
    <row r="6929" spans="1:6" ht="25.5" x14ac:dyDescent="0.2">
      <c r="A6929" s="86" t="s">
        <v>24650</v>
      </c>
      <c r="B6929" s="85" t="s">
        <v>24649</v>
      </c>
      <c r="C6929" s="87" t="s">
        <v>151</v>
      </c>
      <c r="D6929" s="84" t="s">
        <v>24636</v>
      </c>
      <c r="E6929" s="86">
        <v>788</v>
      </c>
      <c r="F6929" s="85" t="s">
        <v>14567</v>
      </c>
    </row>
    <row r="6930" spans="1:6" ht="51" x14ac:dyDescent="0.2">
      <c r="A6930" s="86" t="s">
        <v>24708</v>
      </c>
      <c r="B6930" s="85" t="s">
        <v>24707</v>
      </c>
      <c r="C6930" s="87" t="s">
        <v>151</v>
      </c>
      <c r="D6930" s="84" t="s">
        <v>24636</v>
      </c>
      <c r="E6930" s="86">
        <v>131</v>
      </c>
      <c r="F6930" s="85" t="s">
        <v>15009</v>
      </c>
    </row>
    <row r="6931" spans="1:6" ht="25.5" x14ac:dyDescent="0.2">
      <c r="A6931" s="86" t="s">
        <v>24652</v>
      </c>
      <c r="B6931" s="85" t="s">
        <v>24651</v>
      </c>
      <c r="C6931" s="87" t="s">
        <v>151</v>
      </c>
      <c r="D6931" s="84" t="s">
        <v>24636</v>
      </c>
      <c r="E6931" s="86">
        <v>938</v>
      </c>
      <c r="F6931" s="85" t="s">
        <v>14527</v>
      </c>
    </row>
    <row r="6932" spans="1:6" ht="38.25" x14ac:dyDescent="0.2">
      <c r="A6932" s="86" t="s">
        <v>24711</v>
      </c>
      <c r="B6932" s="85" t="s">
        <v>24709</v>
      </c>
      <c r="C6932" s="87" t="s">
        <v>151</v>
      </c>
      <c r="D6932" s="84" t="s">
        <v>24636</v>
      </c>
      <c r="E6932" s="86">
        <v>156</v>
      </c>
      <c r="F6932" s="85" t="s">
        <v>24710</v>
      </c>
    </row>
    <row r="6933" spans="1:6" ht="63.75" x14ac:dyDescent="0.2">
      <c r="A6933" s="86" t="s">
        <v>24713</v>
      </c>
      <c r="B6933" s="85" t="s">
        <v>24712</v>
      </c>
      <c r="C6933" s="87" t="s">
        <v>151</v>
      </c>
      <c r="D6933" s="84" t="s">
        <v>24636</v>
      </c>
      <c r="E6933" s="86">
        <v>1103</v>
      </c>
      <c r="F6933" s="85" t="s">
        <v>14825</v>
      </c>
    </row>
    <row r="6934" spans="1:6" ht="51" x14ac:dyDescent="0.2">
      <c r="A6934" s="86" t="s">
        <v>24715</v>
      </c>
      <c r="B6934" s="85" t="s">
        <v>24714</v>
      </c>
      <c r="C6934" s="87" t="s">
        <v>151</v>
      </c>
      <c r="D6934" s="84" t="s">
        <v>24636</v>
      </c>
      <c r="E6934" s="86">
        <v>2188</v>
      </c>
      <c r="F6934" s="85" t="s">
        <v>14830</v>
      </c>
    </row>
    <row r="6935" spans="1:6" ht="38.25" x14ac:dyDescent="0.2">
      <c r="A6935" s="86" t="s">
        <v>24717</v>
      </c>
      <c r="B6935" s="85" t="s">
        <v>24716</v>
      </c>
      <c r="C6935" s="87" t="s">
        <v>151</v>
      </c>
      <c r="D6935" s="84" t="s">
        <v>24636</v>
      </c>
      <c r="E6935" s="86">
        <v>1838</v>
      </c>
      <c r="F6935" s="85" t="s">
        <v>14567</v>
      </c>
    </row>
    <row r="6936" spans="1:6" ht="38.25" x14ac:dyDescent="0.2">
      <c r="A6936" s="86" t="s">
        <v>24719</v>
      </c>
      <c r="B6936" s="85" t="s">
        <v>24718</v>
      </c>
      <c r="C6936" s="87" t="s">
        <v>151</v>
      </c>
      <c r="D6936" s="84" t="s">
        <v>24636</v>
      </c>
      <c r="E6936" s="86">
        <v>2188</v>
      </c>
      <c r="F6936" s="85" t="s">
        <v>14527</v>
      </c>
    </row>
    <row r="6937" spans="1:6" ht="63.75" x14ac:dyDescent="0.2">
      <c r="A6937" s="86" t="s">
        <v>24678</v>
      </c>
      <c r="B6937" s="85" t="s">
        <v>24677</v>
      </c>
      <c r="C6937" s="87" t="s">
        <v>151</v>
      </c>
      <c r="D6937" s="84" t="s">
        <v>24636</v>
      </c>
      <c r="E6937" s="86">
        <v>473</v>
      </c>
      <c r="F6937" s="85" t="s">
        <v>14825</v>
      </c>
    </row>
    <row r="6938" spans="1:6" ht="51" x14ac:dyDescent="0.2">
      <c r="A6938" s="86" t="s">
        <v>24680</v>
      </c>
      <c r="B6938" s="85" t="s">
        <v>24679</v>
      </c>
      <c r="C6938" s="87" t="s">
        <v>151</v>
      </c>
      <c r="D6938" s="84" t="s">
        <v>24636</v>
      </c>
      <c r="E6938" s="86">
        <v>938</v>
      </c>
      <c r="F6938" s="85" t="s">
        <v>14830</v>
      </c>
    </row>
    <row r="6939" spans="1:6" ht="25.5" x14ac:dyDescent="0.2">
      <c r="A6939" s="86" t="s">
        <v>24682</v>
      </c>
      <c r="B6939" s="85" t="s">
        <v>24681</v>
      </c>
      <c r="C6939" s="87" t="s">
        <v>151</v>
      </c>
      <c r="D6939" s="84" t="s">
        <v>24636</v>
      </c>
      <c r="E6939" s="86">
        <v>788</v>
      </c>
      <c r="F6939" s="85" t="s">
        <v>14567</v>
      </c>
    </row>
    <row r="6940" spans="1:6" ht="25.5" x14ac:dyDescent="0.2">
      <c r="A6940" s="86" t="s">
        <v>24684</v>
      </c>
      <c r="B6940" s="85" t="s">
        <v>24683</v>
      </c>
      <c r="C6940" s="87" t="s">
        <v>151</v>
      </c>
      <c r="D6940" s="84" t="s">
        <v>24636</v>
      </c>
      <c r="E6940" s="86">
        <v>938</v>
      </c>
      <c r="F6940" s="85" t="s">
        <v>14527</v>
      </c>
    </row>
    <row r="6941" spans="1:6" ht="63.75" x14ac:dyDescent="0.2">
      <c r="A6941" s="86" t="s">
        <v>24721</v>
      </c>
      <c r="B6941" s="85" t="s">
        <v>24720</v>
      </c>
      <c r="C6941" s="87" t="s">
        <v>151</v>
      </c>
      <c r="D6941" s="84" t="s">
        <v>14947</v>
      </c>
      <c r="E6941" s="86">
        <v>819</v>
      </c>
      <c r="F6941" s="85" t="s">
        <v>14825</v>
      </c>
    </row>
    <row r="6942" spans="1:6" ht="51" x14ac:dyDescent="0.2">
      <c r="A6942" s="86" t="s">
        <v>24723</v>
      </c>
      <c r="B6942" s="85" t="s">
        <v>24722</v>
      </c>
      <c r="C6942" s="87" t="s">
        <v>151</v>
      </c>
      <c r="D6942" s="84" t="s">
        <v>14947</v>
      </c>
      <c r="E6942" s="86">
        <v>1625</v>
      </c>
      <c r="F6942" s="85" t="s">
        <v>14830</v>
      </c>
    </row>
    <row r="6943" spans="1:6" ht="25.5" x14ac:dyDescent="0.2">
      <c r="A6943" s="86" t="s">
        <v>24725</v>
      </c>
      <c r="B6943" s="85" t="s">
        <v>24724</v>
      </c>
      <c r="C6943" s="87" t="s">
        <v>151</v>
      </c>
      <c r="D6943" s="84" t="s">
        <v>14947</v>
      </c>
      <c r="E6943" s="86">
        <v>1365</v>
      </c>
      <c r="F6943" s="85" t="s">
        <v>14567</v>
      </c>
    </row>
    <row r="6944" spans="1:6" ht="25.5" x14ac:dyDescent="0.2">
      <c r="A6944" s="86" t="s">
        <v>24727</v>
      </c>
      <c r="B6944" s="85" t="s">
        <v>24726</v>
      </c>
      <c r="C6944" s="87" t="s">
        <v>151</v>
      </c>
      <c r="D6944" s="84" t="s">
        <v>14947</v>
      </c>
      <c r="E6944" s="86">
        <v>1625</v>
      </c>
      <c r="F6944" s="85" t="s">
        <v>14527</v>
      </c>
    </row>
    <row r="6945" spans="1:6" ht="63.75" x14ac:dyDescent="0.2">
      <c r="A6945" s="86" t="s">
        <v>24729</v>
      </c>
      <c r="B6945" s="85" t="s">
        <v>24728</v>
      </c>
      <c r="C6945" s="87" t="s">
        <v>151</v>
      </c>
      <c r="D6945" s="84" t="s">
        <v>14947</v>
      </c>
      <c r="E6945" s="86">
        <v>362</v>
      </c>
      <c r="F6945" s="85" t="s">
        <v>14825</v>
      </c>
    </row>
    <row r="6946" spans="1:6" ht="51" x14ac:dyDescent="0.2">
      <c r="A6946" s="86" t="s">
        <v>24731</v>
      </c>
      <c r="B6946" s="85" t="s">
        <v>24730</v>
      </c>
      <c r="C6946" s="87" t="s">
        <v>151</v>
      </c>
      <c r="D6946" s="84" t="s">
        <v>14947</v>
      </c>
      <c r="E6946" s="86">
        <v>719</v>
      </c>
      <c r="F6946" s="85" t="s">
        <v>14830</v>
      </c>
    </row>
    <row r="6947" spans="1:6" ht="25.5" x14ac:dyDescent="0.2">
      <c r="A6947" s="86" t="s">
        <v>24733</v>
      </c>
      <c r="B6947" s="85" t="s">
        <v>24732</v>
      </c>
      <c r="C6947" s="87" t="s">
        <v>151</v>
      </c>
      <c r="D6947" s="84" t="s">
        <v>14947</v>
      </c>
      <c r="E6947" s="86">
        <v>604</v>
      </c>
      <c r="F6947" s="85" t="s">
        <v>14567</v>
      </c>
    </row>
    <row r="6948" spans="1:6" ht="25.5" x14ac:dyDescent="0.2">
      <c r="A6948" s="86" t="s">
        <v>24735</v>
      </c>
      <c r="B6948" s="85" t="s">
        <v>24734</v>
      </c>
      <c r="C6948" s="87" t="s">
        <v>151</v>
      </c>
      <c r="D6948" s="84" t="s">
        <v>14947</v>
      </c>
      <c r="E6948" s="86">
        <v>719</v>
      </c>
      <c r="F6948" s="85" t="s">
        <v>14527</v>
      </c>
    </row>
    <row r="6949" spans="1:6" ht="63.75" x14ac:dyDescent="0.2">
      <c r="A6949" s="86" t="s">
        <v>24737</v>
      </c>
      <c r="B6949" s="85" t="s">
        <v>24736</v>
      </c>
      <c r="C6949" s="87" t="s">
        <v>151</v>
      </c>
      <c r="D6949" s="84" t="s">
        <v>14947</v>
      </c>
      <c r="E6949" s="86">
        <v>440</v>
      </c>
      <c r="F6949" s="85" t="s">
        <v>14825</v>
      </c>
    </row>
    <row r="6950" spans="1:6" ht="51" x14ac:dyDescent="0.2">
      <c r="A6950" s="86" t="s">
        <v>24739</v>
      </c>
      <c r="B6950" s="85" t="s">
        <v>24738</v>
      </c>
      <c r="C6950" s="87" t="s">
        <v>151</v>
      </c>
      <c r="D6950" s="84" t="s">
        <v>14947</v>
      </c>
      <c r="E6950" s="86">
        <v>874</v>
      </c>
      <c r="F6950" s="85" t="s">
        <v>14830</v>
      </c>
    </row>
    <row r="6951" spans="1:6" ht="38.25" x14ac:dyDescent="0.2">
      <c r="A6951" s="86" t="s">
        <v>24741</v>
      </c>
      <c r="B6951" s="85" t="s">
        <v>24740</v>
      </c>
      <c r="C6951" s="87" t="s">
        <v>151</v>
      </c>
      <c r="D6951" s="84" t="s">
        <v>14947</v>
      </c>
      <c r="E6951" s="86">
        <v>734</v>
      </c>
      <c r="F6951" s="85" t="s">
        <v>14567</v>
      </c>
    </row>
    <row r="6952" spans="1:6" ht="38.25" x14ac:dyDescent="0.2">
      <c r="A6952" s="86" t="s">
        <v>24743</v>
      </c>
      <c r="B6952" s="85" t="s">
        <v>24742</v>
      </c>
      <c r="C6952" s="87" t="s">
        <v>151</v>
      </c>
      <c r="D6952" s="84" t="s">
        <v>14947</v>
      </c>
      <c r="E6952" s="86">
        <v>874</v>
      </c>
      <c r="F6952" s="85" t="s">
        <v>14527</v>
      </c>
    </row>
    <row r="6953" spans="1:6" ht="38.25" x14ac:dyDescent="0.2">
      <c r="A6953" s="86" t="s">
        <v>24741</v>
      </c>
      <c r="B6953" s="85" t="s">
        <v>24740</v>
      </c>
      <c r="C6953" s="87" t="s">
        <v>151</v>
      </c>
      <c r="D6953" s="84" t="s">
        <v>14947</v>
      </c>
      <c r="E6953" s="86">
        <v>734</v>
      </c>
      <c r="F6953" s="85" t="s">
        <v>14567</v>
      </c>
    </row>
    <row r="6954" spans="1:6" ht="38.25" x14ac:dyDescent="0.2">
      <c r="A6954" s="86" t="s">
        <v>24743</v>
      </c>
      <c r="B6954" s="85" t="s">
        <v>24742</v>
      </c>
      <c r="C6954" s="87" t="s">
        <v>151</v>
      </c>
      <c r="D6954" s="84" t="s">
        <v>14947</v>
      </c>
      <c r="E6954" s="86">
        <v>874</v>
      </c>
      <c r="F6954" s="85" t="s">
        <v>14527</v>
      </c>
    </row>
    <row r="6955" spans="1:6" ht="38.25" x14ac:dyDescent="0.2">
      <c r="A6955" s="86" t="s">
        <v>24741</v>
      </c>
      <c r="B6955" s="85" t="s">
        <v>24740</v>
      </c>
      <c r="C6955" s="87" t="s">
        <v>151</v>
      </c>
      <c r="D6955" s="84" t="s">
        <v>14947</v>
      </c>
      <c r="E6955" s="86">
        <v>734</v>
      </c>
      <c r="F6955" s="85" t="s">
        <v>14567</v>
      </c>
    </row>
    <row r="6956" spans="1:6" ht="38.25" x14ac:dyDescent="0.2">
      <c r="A6956" s="86" t="s">
        <v>24743</v>
      </c>
      <c r="B6956" s="85" t="s">
        <v>24742</v>
      </c>
      <c r="C6956" s="87" t="s">
        <v>151</v>
      </c>
      <c r="D6956" s="84" t="s">
        <v>14947</v>
      </c>
      <c r="E6956" s="86">
        <v>874</v>
      </c>
      <c r="F6956" s="85" t="s">
        <v>14527</v>
      </c>
    </row>
    <row r="6957" spans="1:6" ht="38.25" x14ac:dyDescent="0.2">
      <c r="A6957" s="86" t="s">
        <v>24745</v>
      </c>
      <c r="B6957" s="85" t="s">
        <v>24744</v>
      </c>
      <c r="C6957" s="87" t="s">
        <v>151</v>
      </c>
      <c r="D6957" s="84" t="s">
        <v>14947</v>
      </c>
      <c r="E6957" s="86">
        <v>457</v>
      </c>
      <c r="F6957" s="85" t="s">
        <v>14567</v>
      </c>
    </row>
    <row r="6958" spans="1:6" ht="38.25" x14ac:dyDescent="0.2">
      <c r="A6958" s="86" t="s">
        <v>24747</v>
      </c>
      <c r="B6958" s="85" t="s">
        <v>24746</v>
      </c>
      <c r="C6958" s="87" t="s">
        <v>151</v>
      </c>
      <c r="D6958" s="84" t="s">
        <v>14947</v>
      </c>
      <c r="E6958" s="86">
        <v>906</v>
      </c>
      <c r="F6958" s="85" t="s">
        <v>14527</v>
      </c>
    </row>
    <row r="6959" spans="1:6" ht="38.25" x14ac:dyDescent="0.2">
      <c r="A6959" s="86" t="s">
        <v>24749</v>
      </c>
      <c r="B6959" s="85" t="s">
        <v>24748</v>
      </c>
      <c r="C6959" s="87" t="s">
        <v>151</v>
      </c>
      <c r="D6959" s="84" t="s">
        <v>14947</v>
      </c>
      <c r="E6959" s="86">
        <v>761</v>
      </c>
      <c r="F6959" s="85" t="s">
        <v>14567</v>
      </c>
    </row>
    <row r="6960" spans="1:6" ht="38.25" x14ac:dyDescent="0.2">
      <c r="A6960" s="86" t="s">
        <v>24751</v>
      </c>
      <c r="B6960" s="85" t="s">
        <v>24750</v>
      </c>
      <c r="C6960" s="87" t="s">
        <v>151</v>
      </c>
      <c r="D6960" s="84" t="s">
        <v>14947</v>
      </c>
      <c r="E6960" s="86">
        <v>906</v>
      </c>
      <c r="F6960" s="85" t="s">
        <v>14527</v>
      </c>
    </row>
    <row r="6961" spans="1:6" ht="38.25" x14ac:dyDescent="0.2">
      <c r="A6961" s="86" t="s">
        <v>24753</v>
      </c>
      <c r="B6961" s="85" t="s">
        <v>24752</v>
      </c>
      <c r="C6961" s="87" t="s">
        <v>151</v>
      </c>
      <c r="D6961" s="84" t="s">
        <v>14947</v>
      </c>
      <c r="E6961" s="86">
        <v>535</v>
      </c>
      <c r="F6961" s="85" t="s">
        <v>14567</v>
      </c>
    </row>
    <row r="6962" spans="1:6" ht="38.25" x14ac:dyDescent="0.2">
      <c r="A6962" s="86" t="s">
        <v>24755</v>
      </c>
      <c r="B6962" s="85" t="s">
        <v>24754</v>
      </c>
      <c r="C6962" s="87" t="s">
        <v>151</v>
      </c>
      <c r="D6962" s="84" t="s">
        <v>14947</v>
      </c>
      <c r="E6962" s="86">
        <v>1061</v>
      </c>
      <c r="F6962" s="85" t="s">
        <v>14527</v>
      </c>
    </row>
    <row r="6963" spans="1:6" ht="38.25" x14ac:dyDescent="0.2">
      <c r="A6963" s="86" t="s">
        <v>24757</v>
      </c>
      <c r="B6963" s="85" t="s">
        <v>24756</v>
      </c>
      <c r="C6963" s="87" t="s">
        <v>151</v>
      </c>
      <c r="D6963" s="84" t="s">
        <v>14947</v>
      </c>
      <c r="E6963" s="86">
        <v>891</v>
      </c>
      <c r="F6963" s="85" t="s">
        <v>14567</v>
      </c>
    </row>
    <row r="6964" spans="1:6" ht="38.25" x14ac:dyDescent="0.2">
      <c r="A6964" s="86" t="s">
        <v>24759</v>
      </c>
      <c r="B6964" s="85" t="s">
        <v>24758</v>
      </c>
      <c r="C6964" s="87" t="s">
        <v>151</v>
      </c>
      <c r="D6964" s="84" t="s">
        <v>14947</v>
      </c>
      <c r="E6964" s="86">
        <v>1061</v>
      </c>
      <c r="F6964" s="85" t="s">
        <v>14527</v>
      </c>
    </row>
    <row r="6965" spans="1:6" ht="63.75" x14ac:dyDescent="0.2">
      <c r="A6965" s="86" t="s">
        <v>24737</v>
      </c>
      <c r="B6965" s="85" t="s">
        <v>24736</v>
      </c>
      <c r="C6965" s="87" t="s">
        <v>151</v>
      </c>
      <c r="D6965" s="84" t="s">
        <v>14947</v>
      </c>
      <c r="E6965" s="86">
        <v>440</v>
      </c>
      <c r="F6965" s="85" t="s">
        <v>14825</v>
      </c>
    </row>
    <row r="6966" spans="1:6" ht="51" x14ac:dyDescent="0.2">
      <c r="A6966" s="86" t="s">
        <v>24739</v>
      </c>
      <c r="B6966" s="85" t="s">
        <v>24738</v>
      </c>
      <c r="C6966" s="87" t="s">
        <v>151</v>
      </c>
      <c r="D6966" s="84" t="s">
        <v>14947</v>
      </c>
      <c r="E6966" s="86">
        <v>874</v>
      </c>
      <c r="F6966" s="85" t="s">
        <v>14830</v>
      </c>
    </row>
    <row r="6967" spans="1:6" ht="38.25" x14ac:dyDescent="0.2">
      <c r="A6967" s="86" t="s">
        <v>24741</v>
      </c>
      <c r="B6967" s="85" t="s">
        <v>24740</v>
      </c>
      <c r="C6967" s="87" t="s">
        <v>151</v>
      </c>
      <c r="D6967" s="84" t="s">
        <v>14947</v>
      </c>
      <c r="E6967" s="86">
        <v>734</v>
      </c>
      <c r="F6967" s="85" t="s">
        <v>14567</v>
      </c>
    </row>
    <row r="6968" spans="1:6" ht="38.25" x14ac:dyDescent="0.2">
      <c r="A6968" s="86" t="s">
        <v>24743</v>
      </c>
      <c r="B6968" s="85" t="s">
        <v>24742</v>
      </c>
      <c r="C6968" s="87" t="s">
        <v>151</v>
      </c>
      <c r="D6968" s="84" t="s">
        <v>14947</v>
      </c>
      <c r="E6968" s="86">
        <v>874</v>
      </c>
      <c r="F6968" s="85" t="s">
        <v>14527</v>
      </c>
    </row>
    <row r="6969" spans="1:6" ht="38.25" x14ac:dyDescent="0.2">
      <c r="A6969" s="86" t="s">
        <v>24741</v>
      </c>
      <c r="B6969" s="85" t="s">
        <v>24740</v>
      </c>
      <c r="C6969" s="87" t="s">
        <v>151</v>
      </c>
      <c r="D6969" s="84" t="s">
        <v>14947</v>
      </c>
      <c r="E6969" s="86">
        <v>734</v>
      </c>
      <c r="F6969" s="85" t="s">
        <v>14567</v>
      </c>
    </row>
    <row r="6970" spans="1:6" ht="38.25" x14ac:dyDescent="0.2">
      <c r="A6970" s="86" t="s">
        <v>24743</v>
      </c>
      <c r="B6970" s="85" t="s">
        <v>24742</v>
      </c>
      <c r="C6970" s="87" t="s">
        <v>151</v>
      </c>
      <c r="D6970" s="84" t="s">
        <v>14947</v>
      </c>
      <c r="E6970" s="86">
        <v>874</v>
      </c>
      <c r="F6970" s="85" t="s">
        <v>14527</v>
      </c>
    </row>
    <row r="6971" spans="1:6" ht="38.25" x14ac:dyDescent="0.2">
      <c r="A6971" s="86" t="s">
        <v>24753</v>
      </c>
      <c r="B6971" s="85" t="s">
        <v>24752</v>
      </c>
      <c r="C6971" s="87" t="s">
        <v>151</v>
      </c>
      <c r="D6971" s="84" t="s">
        <v>14947</v>
      </c>
      <c r="E6971" s="86">
        <v>535</v>
      </c>
      <c r="F6971" s="85" t="s">
        <v>14567</v>
      </c>
    </row>
    <row r="6972" spans="1:6" ht="38.25" x14ac:dyDescent="0.2">
      <c r="A6972" s="86" t="s">
        <v>24755</v>
      </c>
      <c r="B6972" s="85" t="s">
        <v>24754</v>
      </c>
      <c r="C6972" s="87" t="s">
        <v>151</v>
      </c>
      <c r="D6972" s="84" t="s">
        <v>14947</v>
      </c>
      <c r="E6972" s="86">
        <v>1061</v>
      </c>
      <c r="F6972" s="85" t="s">
        <v>14527</v>
      </c>
    </row>
    <row r="6973" spans="1:6" ht="38.25" x14ac:dyDescent="0.2">
      <c r="A6973" s="86" t="s">
        <v>24757</v>
      </c>
      <c r="B6973" s="85" t="s">
        <v>24756</v>
      </c>
      <c r="C6973" s="87" t="s">
        <v>151</v>
      </c>
      <c r="D6973" s="84" t="s">
        <v>14947</v>
      </c>
      <c r="E6973" s="86">
        <v>891</v>
      </c>
      <c r="F6973" s="85" t="s">
        <v>14567</v>
      </c>
    </row>
    <row r="6974" spans="1:6" ht="38.25" x14ac:dyDescent="0.2">
      <c r="A6974" s="86" t="s">
        <v>24759</v>
      </c>
      <c r="B6974" s="85" t="s">
        <v>24758</v>
      </c>
      <c r="C6974" s="87" t="s">
        <v>151</v>
      </c>
      <c r="D6974" s="84" t="s">
        <v>14947</v>
      </c>
      <c r="E6974" s="86">
        <v>1061</v>
      </c>
      <c r="F6974" s="85" t="s">
        <v>14527</v>
      </c>
    </row>
    <row r="6975" spans="1:6" ht="63.75" x14ac:dyDescent="0.2">
      <c r="A6975" s="86" t="s">
        <v>24761</v>
      </c>
      <c r="B6975" s="85" t="s">
        <v>24760</v>
      </c>
      <c r="C6975" s="87" t="s">
        <v>151</v>
      </c>
      <c r="D6975" s="84" t="s">
        <v>14947</v>
      </c>
      <c r="E6975" s="86">
        <v>566</v>
      </c>
      <c r="F6975" s="85" t="s">
        <v>14825</v>
      </c>
    </row>
    <row r="6976" spans="1:6" ht="51" x14ac:dyDescent="0.2">
      <c r="A6976" s="86" t="s">
        <v>24763</v>
      </c>
      <c r="B6976" s="85" t="s">
        <v>24762</v>
      </c>
      <c r="C6976" s="87" t="s">
        <v>151</v>
      </c>
      <c r="D6976" s="84" t="s">
        <v>14947</v>
      </c>
      <c r="E6976" s="86">
        <v>1124</v>
      </c>
      <c r="F6976" s="85" t="s">
        <v>14830</v>
      </c>
    </row>
    <row r="6977" spans="1:6" ht="25.5" x14ac:dyDescent="0.2">
      <c r="A6977" s="86" t="s">
        <v>24765</v>
      </c>
      <c r="B6977" s="85" t="s">
        <v>24764</v>
      </c>
      <c r="C6977" s="87" t="s">
        <v>151</v>
      </c>
      <c r="D6977" s="84" t="s">
        <v>14947</v>
      </c>
      <c r="E6977" s="86">
        <v>944</v>
      </c>
      <c r="F6977" s="85" t="s">
        <v>14567</v>
      </c>
    </row>
    <row r="6978" spans="1:6" ht="25.5" x14ac:dyDescent="0.2">
      <c r="A6978" s="86" t="s">
        <v>24767</v>
      </c>
      <c r="B6978" s="85" t="s">
        <v>24766</v>
      </c>
      <c r="C6978" s="87" t="s">
        <v>151</v>
      </c>
      <c r="D6978" s="84" t="s">
        <v>14947</v>
      </c>
      <c r="E6978" s="86">
        <v>1124</v>
      </c>
      <c r="F6978" s="85" t="s">
        <v>14527</v>
      </c>
    </row>
    <row r="6979" spans="1:6" ht="25.5" x14ac:dyDescent="0.2">
      <c r="A6979" s="86" t="s">
        <v>24768</v>
      </c>
      <c r="B6979" s="85" t="s">
        <v>24764</v>
      </c>
      <c r="C6979" s="87" t="s">
        <v>151</v>
      </c>
      <c r="D6979" s="84" t="s">
        <v>14947</v>
      </c>
      <c r="E6979" s="86">
        <v>944</v>
      </c>
      <c r="F6979" s="85" t="s">
        <v>14567</v>
      </c>
    </row>
    <row r="6980" spans="1:6" ht="25.5" x14ac:dyDescent="0.2">
      <c r="A6980" s="86" t="s">
        <v>24769</v>
      </c>
      <c r="B6980" s="85" t="s">
        <v>24766</v>
      </c>
      <c r="C6980" s="87" t="s">
        <v>151</v>
      </c>
      <c r="D6980" s="84" t="s">
        <v>14947</v>
      </c>
      <c r="E6980" s="86">
        <v>1124</v>
      </c>
      <c r="F6980" s="85" t="s">
        <v>14527</v>
      </c>
    </row>
    <row r="6981" spans="1:6" ht="63.75" x14ac:dyDescent="0.2">
      <c r="A6981" s="86" t="s">
        <v>24761</v>
      </c>
      <c r="B6981" s="85" t="s">
        <v>24760</v>
      </c>
      <c r="C6981" s="87" t="s">
        <v>151</v>
      </c>
      <c r="D6981" s="84" t="s">
        <v>14947</v>
      </c>
      <c r="E6981" s="86">
        <v>566</v>
      </c>
      <c r="F6981" s="85" t="s">
        <v>14825</v>
      </c>
    </row>
    <row r="6982" spans="1:6" ht="51" x14ac:dyDescent="0.2">
      <c r="A6982" s="86" t="s">
        <v>24763</v>
      </c>
      <c r="B6982" s="85" t="s">
        <v>24762</v>
      </c>
      <c r="C6982" s="87" t="s">
        <v>151</v>
      </c>
      <c r="D6982" s="84" t="s">
        <v>14947</v>
      </c>
      <c r="E6982" s="86">
        <v>1124</v>
      </c>
      <c r="F6982" s="85" t="s">
        <v>14830</v>
      </c>
    </row>
    <row r="6983" spans="1:6" ht="25.5" x14ac:dyDescent="0.2">
      <c r="A6983" s="86" t="s">
        <v>24765</v>
      </c>
      <c r="B6983" s="85" t="s">
        <v>24764</v>
      </c>
      <c r="C6983" s="87" t="s">
        <v>151</v>
      </c>
      <c r="D6983" s="84" t="s">
        <v>14947</v>
      </c>
      <c r="E6983" s="86">
        <v>944</v>
      </c>
      <c r="F6983" s="85" t="s">
        <v>14567</v>
      </c>
    </row>
    <row r="6984" spans="1:6" ht="25.5" x14ac:dyDescent="0.2">
      <c r="A6984" s="86" t="s">
        <v>24767</v>
      </c>
      <c r="B6984" s="85" t="s">
        <v>24766</v>
      </c>
      <c r="C6984" s="87" t="s">
        <v>151</v>
      </c>
      <c r="D6984" s="84" t="s">
        <v>14947</v>
      </c>
      <c r="E6984" s="86">
        <v>1124</v>
      </c>
      <c r="F6984" s="85" t="s">
        <v>14527</v>
      </c>
    </row>
    <row r="6985" spans="1:6" ht="25.5" x14ac:dyDescent="0.2">
      <c r="A6985" s="86" t="s">
        <v>24770</v>
      </c>
      <c r="B6985" s="85" t="s">
        <v>24760</v>
      </c>
      <c r="C6985" s="87" t="s">
        <v>151</v>
      </c>
      <c r="D6985" s="84" t="s">
        <v>14947</v>
      </c>
      <c r="E6985" s="86">
        <v>566</v>
      </c>
      <c r="F6985" s="85" t="s">
        <v>14567</v>
      </c>
    </row>
    <row r="6986" spans="1:6" ht="38.25" x14ac:dyDescent="0.2">
      <c r="A6986" s="86" t="s">
        <v>24771</v>
      </c>
      <c r="B6986" s="85" t="s">
        <v>24762</v>
      </c>
      <c r="C6986" s="87" t="s">
        <v>151</v>
      </c>
      <c r="D6986" s="84" t="s">
        <v>14947</v>
      </c>
      <c r="E6986" s="86">
        <v>1124</v>
      </c>
      <c r="F6986" s="85" t="s">
        <v>14527</v>
      </c>
    </row>
    <row r="6987" spans="1:6" ht="25.5" x14ac:dyDescent="0.2">
      <c r="A6987" s="86" t="s">
        <v>24768</v>
      </c>
      <c r="B6987" s="85" t="s">
        <v>24764</v>
      </c>
      <c r="C6987" s="87" t="s">
        <v>151</v>
      </c>
      <c r="D6987" s="84" t="s">
        <v>14947</v>
      </c>
      <c r="E6987" s="86">
        <v>944</v>
      </c>
      <c r="F6987" s="85" t="s">
        <v>14567</v>
      </c>
    </row>
    <row r="6988" spans="1:6" ht="25.5" x14ac:dyDescent="0.2">
      <c r="A6988" s="86" t="s">
        <v>24769</v>
      </c>
      <c r="B6988" s="85" t="s">
        <v>24766</v>
      </c>
      <c r="C6988" s="87" t="s">
        <v>151</v>
      </c>
      <c r="D6988" s="84" t="s">
        <v>14947</v>
      </c>
      <c r="E6988" s="86">
        <v>1124</v>
      </c>
      <c r="F6988" s="85" t="s">
        <v>14527</v>
      </c>
    </row>
    <row r="6989" spans="1:6" ht="51" x14ac:dyDescent="0.2">
      <c r="A6989" s="86" t="s">
        <v>24774</v>
      </c>
      <c r="B6989" s="85" t="s">
        <v>24772</v>
      </c>
      <c r="C6989" s="87" t="s">
        <v>151</v>
      </c>
      <c r="D6989" s="84" t="s">
        <v>14947</v>
      </c>
      <c r="E6989" s="86">
        <v>39</v>
      </c>
      <c r="F6989" s="85" t="s">
        <v>24773</v>
      </c>
    </row>
    <row r="6990" spans="1:6" ht="25.5" x14ac:dyDescent="0.2">
      <c r="A6990" s="86" t="s">
        <v>24777</v>
      </c>
      <c r="B6990" s="85" t="s">
        <v>24775</v>
      </c>
      <c r="C6990" s="87" t="s">
        <v>151</v>
      </c>
      <c r="D6990" s="84" t="s">
        <v>14947</v>
      </c>
      <c r="E6990" s="86">
        <v>65</v>
      </c>
      <c r="F6990" s="85" t="s">
        <v>24776</v>
      </c>
    </row>
    <row r="6991" spans="1:6" ht="63.75" x14ac:dyDescent="0.2">
      <c r="A6991" s="86" t="s">
        <v>24779</v>
      </c>
      <c r="B6991" s="85" t="s">
        <v>24778</v>
      </c>
      <c r="C6991" s="87" t="s">
        <v>151</v>
      </c>
      <c r="D6991" s="84" t="s">
        <v>14947</v>
      </c>
      <c r="E6991" s="86">
        <v>125</v>
      </c>
      <c r="F6991" s="85" t="s">
        <v>14825</v>
      </c>
    </row>
    <row r="6992" spans="1:6" ht="51" x14ac:dyDescent="0.2">
      <c r="A6992" s="86" t="s">
        <v>24781</v>
      </c>
      <c r="B6992" s="85" t="s">
        <v>24780</v>
      </c>
      <c r="C6992" s="87" t="s">
        <v>151</v>
      </c>
      <c r="D6992" s="84" t="s">
        <v>14947</v>
      </c>
      <c r="E6992" s="86">
        <v>323</v>
      </c>
      <c r="F6992" s="85" t="s">
        <v>14830</v>
      </c>
    </row>
    <row r="6993" spans="1:6" ht="25.5" x14ac:dyDescent="0.2">
      <c r="A6993" s="86" t="s">
        <v>24783</v>
      </c>
      <c r="B6993" s="85" t="s">
        <v>24782</v>
      </c>
      <c r="C6993" s="87" t="s">
        <v>151</v>
      </c>
      <c r="D6993" s="84" t="s">
        <v>14947</v>
      </c>
      <c r="E6993" s="86">
        <v>273</v>
      </c>
      <c r="F6993" s="85" t="s">
        <v>14567</v>
      </c>
    </row>
    <row r="6994" spans="1:6" ht="25.5" x14ac:dyDescent="0.2">
      <c r="A6994" s="86" t="s">
        <v>24785</v>
      </c>
      <c r="B6994" s="85" t="s">
        <v>24784</v>
      </c>
      <c r="C6994" s="87" t="s">
        <v>151</v>
      </c>
      <c r="D6994" s="84" t="s">
        <v>14947</v>
      </c>
      <c r="E6994" s="86">
        <v>323</v>
      </c>
      <c r="F6994" s="85" t="s">
        <v>14527</v>
      </c>
    </row>
    <row r="6995" spans="1:6" ht="76.5" x14ac:dyDescent="0.2">
      <c r="A6995" s="86" t="s">
        <v>24788</v>
      </c>
      <c r="B6995" s="85" t="s">
        <v>24786</v>
      </c>
      <c r="C6995" s="87" t="s">
        <v>151</v>
      </c>
      <c r="D6995" s="84" t="s">
        <v>14947</v>
      </c>
      <c r="E6995" s="86">
        <v>149</v>
      </c>
      <c r="F6995" s="85" t="s">
        <v>24787</v>
      </c>
    </row>
    <row r="6996" spans="1:6" ht="63.75" x14ac:dyDescent="0.2">
      <c r="A6996" s="86" t="s">
        <v>24791</v>
      </c>
      <c r="B6996" s="85" t="s">
        <v>24789</v>
      </c>
      <c r="C6996" s="87" t="s">
        <v>151</v>
      </c>
      <c r="D6996" s="84" t="s">
        <v>14947</v>
      </c>
      <c r="E6996" s="86">
        <v>298</v>
      </c>
      <c r="F6996" s="85" t="s">
        <v>24790</v>
      </c>
    </row>
    <row r="6997" spans="1:6" ht="51" x14ac:dyDescent="0.2">
      <c r="A6997" s="86" t="s">
        <v>24794</v>
      </c>
      <c r="B6997" s="85" t="s">
        <v>24792</v>
      </c>
      <c r="C6997" s="87" t="s">
        <v>151</v>
      </c>
      <c r="D6997" s="84" t="s">
        <v>14947</v>
      </c>
      <c r="E6997" s="86">
        <v>299</v>
      </c>
      <c r="F6997" s="85" t="s">
        <v>24793</v>
      </c>
    </row>
    <row r="6998" spans="1:6" ht="51" x14ac:dyDescent="0.2">
      <c r="A6998" s="86" t="s">
        <v>24796</v>
      </c>
      <c r="B6998" s="85" t="s">
        <v>24795</v>
      </c>
      <c r="C6998" s="87" t="s">
        <v>151</v>
      </c>
      <c r="D6998" s="84" t="s">
        <v>14947</v>
      </c>
      <c r="E6998" s="86">
        <v>749</v>
      </c>
      <c r="F6998" s="85" t="s">
        <v>24793</v>
      </c>
    </row>
    <row r="6999" spans="1:6" ht="51" x14ac:dyDescent="0.2">
      <c r="A6999" s="86" t="s">
        <v>24798</v>
      </c>
      <c r="B6999" s="85" t="s">
        <v>24797</v>
      </c>
      <c r="C6999" s="87" t="s">
        <v>151</v>
      </c>
      <c r="D6999" s="84" t="s">
        <v>14947</v>
      </c>
      <c r="E6999" s="86">
        <v>1149</v>
      </c>
      <c r="F6999" s="85" t="s">
        <v>24793</v>
      </c>
    </row>
    <row r="7000" spans="1:6" ht="38.25" x14ac:dyDescent="0.2">
      <c r="A7000" s="86" t="s">
        <v>24801</v>
      </c>
      <c r="B7000" s="85" t="s">
        <v>24799</v>
      </c>
      <c r="C7000" s="87" t="s">
        <v>151</v>
      </c>
      <c r="D7000" s="84" t="s">
        <v>14947</v>
      </c>
      <c r="E7000" s="86">
        <v>248</v>
      </c>
      <c r="F7000" s="85" t="s">
        <v>24800</v>
      </c>
    </row>
    <row r="7001" spans="1:6" ht="25.5" x14ac:dyDescent="0.2">
      <c r="A7001" s="86" t="s">
        <v>24804</v>
      </c>
      <c r="B7001" s="85" t="s">
        <v>24802</v>
      </c>
      <c r="C7001" s="87" t="s">
        <v>151</v>
      </c>
      <c r="D7001" s="84" t="s">
        <v>14947</v>
      </c>
      <c r="E7001" s="86">
        <v>298</v>
      </c>
      <c r="F7001" s="85" t="s">
        <v>24803</v>
      </c>
    </row>
    <row r="7002" spans="1:6" ht="38.25" x14ac:dyDescent="0.2">
      <c r="A7002" s="86" t="s">
        <v>24807</v>
      </c>
      <c r="B7002" s="85" t="s">
        <v>24805</v>
      </c>
      <c r="C7002" s="87" t="s">
        <v>151</v>
      </c>
      <c r="D7002" s="84" t="s">
        <v>14947</v>
      </c>
      <c r="E7002" s="86">
        <v>299</v>
      </c>
      <c r="F7002" s="85" t="s">
        <v>24806</v>
      </c>
    </row>
    <row r="7003" spans="1:6" ht="38.25" x14ac:dyDescent="0.2">
      <c r="A7003" s="86" t="s">
        <v>24809</v>
      </c>
      <c r="B7003" s="85" t="s">
        <v>24808</v>
      </c>
      <c r="C7003" s="87" t="s">
        <v>151</v>
      </c>
      <c r="D7003" s="84" t="s">
        <v>14947</v>
      </c>
      <c r="E7003" s="86">
        <v>749</v>
      </c>
      <c r="F7003" s="85" t="s">
        <v>24806</v>
      </c>
    </row>
    <row r="7004" spans="1:6" ht="38.25" x14ac:dyDescent="0.2">
      <c r="A7004" s="86" t="s">
        <v>24811</v>
      </c>
      <c r="B7004" s="85" t="s">
        <v>24810</v>
      </c>
      <c r="C7004" s="87" t="s">
        <v>151</v>
      </c>
      <c r="D7004" s="84" t="s">
        <v>14947</v>
      </c>
      <c r="E7004" s="86">
        <v>1149</v>
      </c>
      <c r="F7004" s="85" t="s">
        <v>24806</v>
      </c>
    </row>
    <row r="7005" spans="1:6" ht="63.75" x14ac:dyDescent="0.2">
      <c r="A7005" s="86" t="s">
        <v>24729</v>
      </c>
      <c r="B7005" s="85" t="s">
        <v>24728</v>
      </c>
      <c r="C7005" s="87" t="s">
        <v>151</v>
      </c>
      <c r="D7005" s="84" t="s">
        <v>14947</v>
      </c>
      <c r="E7005" s="86">
        <v>362</v>
      </c>
      <c r="F7005" s="85" t="s">
        <v>14825</v>
      </c>
    </row>
    <row r="7006" spans="1:6" ht="51" x14ac:dyDescent="0.2">
      <c r="A7006" s="86" t="s">
        <v>24731</v>
      </c>
      <c r="B7006" s="85" t="s">
        <v>24730</v>
      </c>
      <c r="C7006" s="87" t="s">
        <v>151</v>
      </c>
      <c r="D7006" s="84" t="s">
        <v>14947</v>
      </c>
      <c r="E7006" s="86">
        <v>719</v>
      </c>
      <c r="F7006" s="85" t="s">
        <v>14830</v>
      </c>
    </row>
    <row r="7007" spans="1:6" ht="25.5" x14ac:dyDescent="0.2">
      <c r="A7007" s="86" t="s">
        <v>24733</v>
      </c>
      <c r="B7007" s="85" t="s">
        <v>24732</v>
      </c>
      <c r="C7007" s="87" t="s">
        <v>151</v>
      </c>
      <c r="D7007" s="84" t="s">
        <v>14947</v>
      </c>
      <c r="E7007" s="86">
        <v>604</v>
      </c>
      <c r="F7007" s="85" t="s">
        <v>14567</v>
      </c>
    </row>
    <row r="7008" spans="1:6" ht="25.5" x14ac:dyDescent="0.2">
      <c r="A7008" s="86" t="s">
        <v>24735</v>
      </c>
      <c r="B7008" s="85" t="s">
        <v>24734</v>
      </c>
      <c r="C7008" s="87" t="s">
        <v>151</v>
      </c>
      <c r="D7008" s="84" t="s">
        <v>14947</v>
      </c>
      <c r="E7008" s="86">
        <v>719</v>
      </c>
      <c r="F7008" s="85" t="s">
        <v>14527</v>
      </c>
    </row>
    <row r="7009" spans="1:6" ht="63.75" x14ac:dyDescent="0.2">
      <c r="A7009" s="86" t="s">
        <v>24737</v>
      </c>
      <c r="B7009" s="85" t="s">
        <v>24736</v>
      </c>
      <c r="C7009" s="87" t="s">
        <v>151</v>
      </c>
      <c r="D7009" s="84" t="s">
        <v>14947</v>
      </c>
      <c r="E7009" s="86">
        <v>440</v>
      </c>
      <c r="F7009" s="85" t="s">
        <v>14825</v>
      </c>
    </row>
    <row r="7010" spans="1:6" ht="51" x14ac:dyDescent="0.2">
      <c r="A7010" s="86" t="s">
        <v>24739</v>
      </c>
      <c r="B7010" s="85" t="s">
        <v>24738</v>
      </c>
      <c r="C7010" s="87" t="s">
        <v>151</v>
      </c>
      <c r="D7010" s="84" t="s">
        <v>14947</v>
      </c>
      <c r="E7010" s="86">
        <v>874</v>
      </c>
      <c r="F7010" s="85" t="s">
        <v>14830</v>
      </c>
    </row>
    <row r="7011" spans="1:6" ht="38.25" x14ac:dyDescent="0.2">
      <c r="A7011" s="86" t="s">
        <v>24741</v>
      </c>
      <c r="B7011" s="85" t="s">
        <v>24740</v>
      </c>
      <c r="C7011" s="87" t="s">
        <v>151</v>
      </c>
      <c r="D7011" s="84" t="s">
        <v>14947</v>
      </c>
      <c r="E7011" s="86">
        <v>734</v>
      </c>
      <c r="F7011" s="85" t="s">
        <v>14567</v>
      </c>
    </row>
    <row r="7012" spans="1:6" ht="38.25" x14ac:dyDescent="0.2">
      <c r="A7012" s="86" t="s">
        <v>24743</v>
      </c>
      <c r="B7012" s="85" t="s">
        <v>24742</v>
      </c>
      <c r="C7012" s="87" t="s">
        <v>151</v>
      </c>
      <c r="D7012" s="84" t="s">
        <v>14947</v>
      </c>
      <c r="E7012" s="86">
        <v>874</v>
      </c>
      <c r="F7012" s="85" t="s">
        <v>14527</v>
      </c>
    </row>
    <row r="7013" spans="1:6" ht="38.25" x14ac:dyDescent="0.2">
      <c r="A7013" s="86" t="s">
        <v>24745</v>
      </c>
      <c r="B7013" s="85" t="s">
        <v>24744</v>
      </c>
      <c r="C7013" s="87" t="s">
        <v>151</v>
      </c>
      <c r="D7013" s="84" t="s">
        <v>14947</v>
      </c>
      <c r="E7013" s="86">
        <v>457</v>
      </c>
      <c r="F7013" s="85" t="s">
        <v>14567</v>
      </c>
    </row>
    <row r="7014" spans="1:6" ht="38.25" x14ac:dyDescent="0.2">
      <c r="A7014" s="86" t="s">
        <v>24747</v>
      </c>
      <c r="B7014" s="85" t="s">
        <v>24746</v>
      </c>
      <c r="C7014" s="87" t="s">
        <v>151</v>
      </c>
      <c r="D7014" s="84" t="s">
        <v>14947</v>
      </c>
      <c r="E7014" s="86">
        <v>906</v>
      </c>
      <c r="F7014" s="85" t="s">
        <v>14527</v>
      </c>
    </row>
    <row r="7015" spans="1:6" ht="38.25" x14ac:dyDescent="0.2">
      <c r="A7015" s="86" t="s">
        <v>24749</v>
      </c>
      <c r="B7015" s="85" t="s">
        <v>24748</v>
      </c>
      <c r="C7015" s="87" t="s">
        <v>151</v>
      </c>
      <c r="D7015" s="84" t="s">
        <v>14947</v>
      </c>
      <c r="E7015" s="86">
        <v>761</v>
      </c>
      <c r="F7015" s="85" t="s">
        <v>14567</v>
      </c>
    </row>
    <row r="7016" spans="1:6" ht="38.25" x14ac:dyDescent="0.2">
      <c r="A7016" s="86" t="s">
        <v>24751</v>
      </c>
      <c r="B7016" s="85" t="s">
        <v>24750</v>
      </c>
      <c r="C7016" s="87" t="s">
        <v>151</v>
      </c>
      <c r="D7016" s="84" t="s">
        <v>14947</v>
      </c>
      <c r="E7016" s="86">
        <v>906</v>
      </c>
      <c r="F7016" s="85" t="s">
        <v>14527</v>
      </c>
    </row>
    <row r="7017" spans="1:6" ht="38.25" x14ac:dyDescent="0.2">
      <c r="A7017" s="86" t="s">
        <v>24753</v>
      </c>
      <c r="B7017" s="85" t="s">
        <v>24752</v>
      </c>
      <c r="C7017" s="87" t="s">
        <v>151</v>
      </c>
      <c r="D7017" s="84" t="s">
        <v>14947</v>
      </c>
      <c r="E7017" s="86">
        <v>535</v>
      </c>
      <c r="F7017" s="85" t="s">
        <v>14567</v>
      </c>
    </row>
    <row r="7018" spans="1:6" ht="38.25" x14ac:dyDescent="0.2">
      <c r="A7018" s="86" t="s">
        <v>24755</v>
      </c>
      <c r="B7018" s="85" t="s">
        <v>24754</v>
      </c>
      <c r="C7018" s="87" t="s">
        <v>151</v>
      </c>
      <c r="D7018" s="84" t="s">
        <v>14947</v>
      </c>
      <c r="E7018" s="86">
        <v>1061</v>
      </c>
      <c r="F7018" s="85" t="s">
        <v>14527</v>
      </c>
    </row>
    <row r="7019" spans="1:6" ht="38.25" x14ac:dyDescent="0.2">
      <c r="A7019" s="86" t="s">
        <v>24757</v>
      </c>
      <c r="B7019" s="85" t="s">
        <v>24756</v>
      </c>
      <c r="C7019" s="87" t="s">
        <v>151</v>
      </c>
      <c r="D7019" s="84" t="s">
        <v>14947</v>
      </c>
      <c r="E7019" s="86">
        <v>891</v>
      </c>
      <c r="F7019" s="85" t="s">
        <v>14567</v>
      </c>
    </row>
    <row r="7020" spans="1:6" ht="38.25" x14ac:dyDescent="0.2">
      <c r="A7020" s="86" t="s">
        <v>24759</v>
      </c>
      <c r="B7020" s="85" t="s">
        <v>24758</v>
      </c>
      <c r="C7020" s="87" t="s">
        <v>151</v>
      </c>
      <c r="D7020" s="84" t="s">
        <v>14947</v>
      </c>
      <c r="E7020" s="86">
        <v>1061</v>
      </c>
      <c r="F7020" s="85" t="s">
        <v>14527</v>
      </c>
    </row>
    <row r="7021" spans="1:6" ht="38.25" x14ac:dyDescent="0.2">
      <c r="A7021" s="86" t="s">
        <v>24813</v>
      </c>
      <c r="B7021" s="85" t="s">
        <v>24812</v>
      </c>
      <c r="C7021" s="87" t="s">
        <v>151</v>
      </c>
      <c r="D7021" s="84" t="s">
        <v>14947</v>
      </c>
      <c r="E7021" s="86">
        <v>220</v>
      </c>
      <c r="F7021" s="85" t="s">
        <v>14567</v>
      </c>
    </row>
    <row r="7022" spans="1:6" ht="38.25" x14ac:dyDescent="0.2">
      <c r="A7022" s="86" t="s">
        <v>24815</v>
      </c>
      <c r="B7022" s="85" t="s">
        <v>24814</v>
      </c>
      <c r="C7022" s="87" t="s">
        <v>151</v>
      </c>
      <c r="D7022" s="84" t="s">
        <v>14947</v>
      </c>
      <c r="E7022" s="86">
        <v>436</v>
      </c>
      <c r="F7022" s="85" t="s">
        <v>14527</v>
      </c>
    </row>
    <row r="7023" spans="1:6" ht="38.25" x14ac:dyDescent="0.2">
      <c r="A7023" s="86" t="s">
        <v>24817</v>
      </c>
      <c r="B7023" s="85" t="s">
        <v>24816</v>
      </c>
      <c r="C7023" s="87" t="s">
        <v>151</v>
      </c>
      <c r="D7023" s="84" t="s">
        <v>14947</v>
      </c>
      <c r="E7023" s="86">
        <v>366</v>
      </c>
      <c r="F7023" s="85" t="s">
        <v>14567</v>
      </c>
    </row>
    <row r="7024" spans="1:6" ht="38.25" x14ac:dyDescent="0.2">
      <c r="A7024" s="86" t="s">
        <v>24819</v>
      </c>
      <c r="B7024" s="85" t="s">
        <v>24818</v>
      </c>
      <c r="C7024" s="87" t="s">
        <v>151</v>
      </c>
      <c r="D7024" s="84" t="s">
        <v>14947</v>
      </c>
      <c r="E7024" s="86">
        <v>436</v>
      </c>
      <c r="F7024" s="85" t="s">
        <v>14527</v>
      </c>
    </row>
    <row r="7025" spans="1:6" ht="63.75" x14ac:dyDescent="0.2">
      <c r="A7025" s="86" t="s">
        <v>24779</v>
      </c>
      <c r="B7025" s="85" t="s">
        <v>24778</v>
      </c>
      <c r="C7025" s="87" t="s">
        <v>151</v>
      </c>
      <c r="D7025" s="84" t="s">
        <v>14947</v>
      </c>
      <c r="E7025" s="86">
        <v>125</v>
      </c>
      <c r="F7025" s="85" t="s">
        <v>14825</v>
      </c>
    </row>
    <row r="7026" spans="1:6" ht="51" x14ac:dyDescent="0.2">
      <c r="A7026" s="86" t="s">
        <v>24781</v>
      </c>
      <c r="B7026" s="85" t="s">
        <v>24780</v>
      </c>
      <c r="C7026" s="87" t="s">
        <v>151</v>
      </c>
      <c r="D7026" s="84" t="s">
        <v>14947</v>
      </c>
      <c r="E7026" s="86">
        <v>323</v>
      </c>
      <c r="F7026" s="85" t="s">
        <v>14830</v>
      </c>
    </row>
    <row r="7027" spans="1:6" ht="25.5" x14ac:dyDescent="0.2">
      <c r="A7027" s="86" t="s">
        <v>24783</v>
      </c>
      <c r="B7027" s="85" t="s">
        <v>24782</v>
      </c>
      <c r="C7027" s="87" t="s">
        <v>151</v>
      </c>
      <c r="D7027" s="84" t="s">
        <v>14947</v>
      </c>
      <c r="E7027" s="86">
        <v>273</v>
      </c>
      <c r="F7027" s="85" t="s">
        <v>14567</v>
      </c>
    </row>
    <row r="7028" spans="1:6" ht="25.5" x14ac:dyDescent="0.2">
      <c r="A7028" s="86" t="s">
        <v>24785</v>
      </c>
      <c r="B7028" s="85" t="s">
        <v>24784</v>
      </c>
      <c r="C7028" s="87" t="s">
        <v>151</v>
      </c>
      <c r="D7028" s="84" t="s">
        <v>14947</v>
      </c>
      <c r="E7028" s="86">
        <v>323</v>
      </c>
      <c r="F7028" s="85" t="s">
        <v>14527</v>
      </c>
    </row>
    <row r="7029" spans="1:6" ht="38.25" x14ac:dyDescent="0.2">
      <c r="A7029" s="86" t="s">
        <v>24821</v>
      </c>
      <c r="B7029" s="85" t="s">
        <v>24820</v>
      </c>
      <c r="C7029" s="87" t="s">
        <v>151</v>
      </c>
      <c r="D7029" s="84" t="s">
        <v>14947</v>
      </c>
      <c r="E7029" s="86">
        <v>251</v>
      </c>
      <c r="F7029" s="85" t="s">
        <v>14567</v>
      </c>
    </row>
    <row r="7030" spans="1:6" ht="38.25" x14ac:dyDescent="0.2">
      <c r="A7030" s="86" t="s">
        <v>24823</v>
      </c>
      <c r="B7030" s="85" t="s">
        <v>24822</v>
      </c>
      <c r="C7030" s="87" t="s">
        <v>151</v>
      </c>
      <c r="D7030" s="84" t="s">
        <v>14947</v>
      </c>
      <c r="E7030" s="86">
        <v>499</v>
      </c>
      <c r="F7030" s="85" t="s">
        <v>14527</v>
      </c>
    </row>
    <row r="7031" spans="1:6" ht="38.25" x14ac:dyDescent="0.2">
      <c r="A7031" s="86" t="s">
        <v>24825</v>
      </c>
      <c r="B7031" s="85" t="s">
        <v>24824</v>
      </c>
      <c r="C7031" s="87" t="s">
        <v>151</v>
      </c>
      <c r="D7031" s="84" t="s">
        <v>14947</v>
      </c>
      <c r="E7031" s="86">
        <v>419</v>
      </c>
      <c r="F7031" s="85" t="s">
        <v>14567</v>
      </c>
    </row>
    <row r="7032" spans="1:6" ht="38.25" x14ac:dyDescent="0.2">
      <c r="A7032" s="86" t="s">
        <v>24827</v>
      </c>
      <c r="B7032" s="85" t="s">
        <v>24826</v>
      </c>
      <c r="C7032" s="87" t="s">
        <v>151</v>
      </c>
      <c r="D7032" s="84" t="s">
        <v>14947</v>
      </c>
      <c r="E7032" s="86">
        <v>499</v>
      </c>
      <c r="F7032" s="85" t="s">
        <v>14527</v>
      </c>
    </row>
    <row r="7033" spans="1:6" ht="25.5" x14ac:dyDescent="0.2">
      <c r="A7033" s="86" t="s">
        <v>16731</v>
      </c>
      <c r="B7033" s="85" t="s">
        <v>16730</v>
      </c>
      <c r="C7033" s="87" t="s">
        <v>151</v>
      </c>
      <c r="D7033" s="84" t="s">
        <v>16729</v>
      </c>
      <c r="E7033" s="86">
        <v>944</v>
      </c>
      <c r="F7033" s="85" t="s">
        <v>14567</v>
      </c>
    </row>
    <row r="7034" spans="1:6" ht="25.5" x14ac:dyDescent="0.2">
      <c r="A7034" s="86" t="s">
        <v>16733</v>
      </c>
      <c r="B7034" s="85" t="s">
        <v>16732</v>
      </c>
      <c r="C7034" s="87" t="s">
        <v>151</v>
      </c>
      <c r="D7034" s="84" t="s">
        <v>16729</v>
      </c>
      <c r="E7034" s="86">
        <v>1874</v>
      </c>
      <c r="F7034" s="85" t="s">
        <v>14527</v>
      </c>
    </row>
    <row r="7035" spans="1:6" ht="25.5" x14ac:dyDescent="0.2">
      <c r="A7035" s="86" t="s">
        <v>16735</v>
      </c>
      <c r="B7035" s="85" t="s">
        <v>16734</v>
      </c>
      <c r="C7035" s="87" t="s">
        <v>151</v>
      </c>
      <c r="D7035" s="84" t="s">
        <v>16729</v>
      </c>
      <c r="E7035" s="86">
        <v>1574</v>
      </c>
      <c r="F7035" s="85" t="s">
        <v>14567</v>
      </c>
    </row>
    <row r="7036" spans="1:6" ht="25.5" x14ac:dyDescent="0.2">
      <c r="A7036" s="86" t="s">
        <v>16737</v>
      </c>
      <c r="B7036" s="85" t="s">
        <v>16736</v>
      </c>
      <c r="C7036" s="87" t="s">
        <v>151</v>
      </c>
      <c r="D7036" s="84" t="s">
        <v>16729</v>
      </c>
      <c r="E7036" s="86">
        <v>1874</v>
      </c>
      <c r="F7036" s="85" t="s">
        <v>14527</v>
      </c>
    </row>
    <row r="7037" spans="1:6" ht="25.5" x14ac:dyDescent="0.2">
      <c r="A7037" s="86" t="s">
        <v>16739</v>
      </c>
      <c r="B7037" s="85" t="s">
        <v>16738</v>
      </c>
      <c r="C7037" s="87" t="s">
        <v>151</v>
      </c>
      <c r="D7037" s="84" t="s">
        <v>16729</v>
      </c>
      <c r="E7037" s="86">
        <v>1448</v>
      </c>
      <c r="F7037" s="85" t="s">
        <v>14567</v>
      </c>
    </row>
    <row r="7038" spans="1:6" ht="25.5" x14ac:dyDescent="0.2">
      <c r="A7038" s="86" t="s">
        <v>16741</v>
      </c>
      <c r="B7038" s="85" t="s">
        <v>16740</v>
      </c>
      <c r="C7038" s="87" t="s">
        <v>151</v>
      </c>
      <c r="D7038" s="84" t="s">
        <v>16729</v>
      </c>
      <c r="E7038" s="86">
        <v>2874</v>
      </c>
      <c r="F7038" s="85" t="s">
        <v>14527</v>
      </c>
    </row>
    <row r="7039" spans="1:6" ht="25.5" x14ac:dyDescent="0.2">
      <c r="A7039" s="86" t="s">
        <v>16743</v>
      </c>
      <c r="B7039" s="85" t="s">
        <v>16742</v>
      </c>
      <c r="C7039" s="87" t="s">
        <v>151</v>
      </c>
      <c r="D7039" s="84" t="s">
        <v>16729</v>
      </c>
      <c r="E7039" s="86">
        <v>2414</v>
      </c>
      <c r="F7039" s="85" t="s">
        <v>14567</v>
      </c>
    </row>
    <row r="7040" spans="1:6" ht="25.5" x14ac:dyDescent="0.2">
      <c r="A7040" s="86" t="s">
        <v>16745</v>
      </c>
      <c r="B7040" s="85" t="s">
        <v>16744</v>
      </c>
      <c r="C7040" s="87" t="s">
        <v>151</v>
      </c>
      <c r="D7040" s="84" t="s">
        <v>16729</v>
      </c>
      <c r="E7040" s="86">
        <v>2874</v>
      </c>
      <c r="F7040" s="85" t="s">
        <v>14527</v>
      </c>
    </row>
    <row r="7041" spans="1:6" ht="25.5" x14ac:dyDescent="0.2">
      <c r="A7041" s="86" t="s">
        <v>16731</v>
      </c>
      <c r="B7041" s="85" t="s">
        <v>16730</v>
      </c>
      <c r="C7041" s="87" t="s">
        <v>151</v>
      </c>
      <c r="D7041" s="84" t="s">
        <v>16729</v>
      </c>
      <c r="E7041" s="86">
        <v>944</v>
      </c>
      <c r="F7041" s="85" t="s">
        <v>14567</v>
      </c>
    </row>
    <row r="7042" spans="1:6" ht="25.5" x14ac:dyDescent="0.2">
      <c r="A7042" s="86" t="s">
        <v>16733</v>
      </c>
      <c r="B7042" s="85" t="s">
        <v>16732</v>
      </c>
      <c r="C7042" s="87" t="s">
        <v>151</v>
      </c>
      <c r="D7042" s="84" t="s">
        <v>16729</v>
      </c>
      <c r="E7042" s="86">
        <v>1874</v>
      </c>
      <c r="F7042" s="85" t="s">
        <v>14527</v>
      </c>
    </row>
    <row r="7043" spans="1:6" ht="25.5" x14ac:dyDescent="0.2">
      <c r="A7043" s="86" t="s">
        <v>16735</v>
      </c>
      <c r="B7043" s="85" t="s">
        <v>16734</v>
      </c>
      <c r="C7043" s="87" t="s">
        <v>151</v>
      </c>
      <c r="D7043" s="84" t="s">
        <v>16729</v>
      </c>
      <c r="E7043" s="86">
        <v>1574</v>
      </c>
      <c r="F7043" s="85" t="s">
        <v>14567</v>
      </c>
    </row>
    <row r="7044" spans="1:6" ht="25.5" x14ac:dyDescent="0.2">
      <c r="A7044" s="86" t="s">
        <v>16737</v>
      </c>
      <c r="B7044" s="85" t="s">
        <v>16736</v>
      </c>
      <c r="C7044" s="87" t="s">
        <v>151</v>
      </c>
      <c r="D7044" s="84" t="s">
        <v>16729</v>
      </c>
      <c r="E7044" s="86">
        <v>1874</v>
      </c>
      <c r="F7044" s="85" t="s">
        <v>14527</v>
      </c>
    </row>
    <row r="7045" spans="1:6" ht="25.5" x14ac:dyDescent="0.2">
      <c r="A7045" s="86" t="s">
        <v>16739</v>
      </c>
      <c r="B7045" s="85" t="s">
        <v>16738</v>
      </c>
      <c r="C7045" s="87" t="s">
        <v>151</v>
      </c>
      <c r="D7045" s="84" t="s">
        <v>16729</v>
      </c>
      <c r="E7045" s="86">
        <v>1448</v>
      </c>
      <c r="F7045" s="85" t="s">
        <v>14567</v>
      </c>
    </row>
    <row r="7046" spans="1:6" ht="25.5" x14ac:dyDescent="0.2">
      <c r="A7046" s="86" t="s">
        <v>16741</v>
      </c>
      <c r="B7046" s="85" t="s">
        <v>16740</v>
      </c>
      <c r="C7046" s="87" t="s">
        <v>151</v>
      </c>
      <c r="D7046" s="84" t="s">
        <v>16729</v>
      </c>
      <c r="E7046" s="86">
        <v>2874</v>
      </c>
      <c r="F7046" s="85" t="s">
        <v>14527</v>
      </c>
    </row>
    <row r="7047" spans="1:6" ht="25.5" x14ac:dyDescent="0.2">
      <c r="A7047" s="86" t="s">
        <v>16743</v>
      </c>
      <c r="B7047" s="85" t="s">
        <v>16742</v>
      </c>
      <c r="C7047" s="87" t="s">
        <v>151</v>
      </c>
      <c r="D7047" s="84" t="s">
        <v>16729</v>
      </c>
      <c r="E7047" s="86">
        <v>2414</v>
      </c>
      <c r="F7047" s="85" t="s">
        <v>14567</v>
      </c>
    </row>
    <row r="7048" spans="1:6" ht="25.5" x14ac:dyDescent="0.2">
      <c r="A7048" s="86" t="s">
        <v>16745</v>
      </c>
      <c r="B7048" s="85" t="s">
        <v>16744</v>
      </c>
      <c r="C7048" s="87" t="s">
        <v>151</v>
      </c>
      <c r="D7048" s="84" t="s">
        <v>16729</v>
      </c>
      <c r="E7048" s="86">
        <v>2874</v>
      </c>
      <c r="F7048" s="85" t="s">
        <v>14527</v>
      </c>
    </row>
    <row r="7049" spans="1:6" ht="25.5" x14ac:dyDescent="0.2">
      <c r="A7049" s="86" t="s">
        <v>16731</v>
      </c>
      <c r="B7049" s="85" t="s">
        <v>16730</v>
      </c>
      <c r="C7049" s="87" t="s">
        <v>151</v>
      </c>
      <c r="D7049" s="84" t="s">
        <v>16729</v>
      </c>
      <c r="E7049" s="86">
        <v>944</v>
      </c>
      <c r="F7049" s="85" t="s">
        <v>14567</v>
      </c>
    </row>
    <row r="7050" spans="1:6" ht="25.5" x14ac:dyDescent="0.2">
      <c r="A7050" s="86" t="s">
        <v>16733</v>
      </c>
      <c r="B7050" s="85" t="s">
        <v>16732</v>
      </c>
      <c r="C7050" s="87" t="s">
        <v>151</v>
      </c>
      <c r="D7050" s="84" t="s">
        <v>16729</v>
      </c>
      <c r="E7050" s="86">
        <v>1874</v>
      </c>
      <c r="F7050" s="85" t="s">
        <v>14527</v>
      </c>
    </row>
    <row r="7051" spans="1:6" ht="25.5" x14ac:dyDescent="0.2">
      <c r="A7051" s="86" t="s">
        <v>16735</v>
      </c>
      <c r="B7051" s="85" t="s">
        <v>16734</v>
      </c>
      <c r="C7051" s="87" t="s">
        <v>151</v>
      </c>
      <c r="D7051" s="84" t="s">
        <v>16729</v>
      </c>
      <c r="E7051" s="86">
        <v>1574</v>
      </c>
      <c r="F7051" s="85" t="s">
        <v>14567</v>
      </c>
    </row>
    <row r="7052" spans="1:6" ht="25.5" x14ac:dyDescent="0.2">
      <c r="A7052" s="86" t="s">
        <v>16737</v>
      </c>
      <c r="B7052" s="85" t="s">
        <v>16736</v>
      </c>
      <c r="C7052" s="87" t="s">
        <v>151</v>
      </c>
      <c r="D7052" s="84" t="s">
        <v>16729</v>
      </c>
      <c r="E7052" s="86">
        <v>1874</v>
      </c>
      <c r="F7052" s="85" t="s">
        <v>14527</v>
      </c>
    </row>
    <row r="7053" spans="1:6" ht="25.5" x14ac:dyDescent="0.2">
      <c r="A7053" s="86" t="s">
        <v>16739</v>
      </c>
      <c r="B7053" s="85" t="s">
        <v>16738</v>
      </c>
      <c r="C7053" s="87" t="s">
        <v>151</v>
      </c>
      <c r="D7053" s="84" t="s">
        <v>16729</v>
      </c>
      <c r="E7053" s="86">
        <v>1448</v>
      </c>
      <c r="F7053" s="85" t="s">
        <v>14567</v>
      </c>
    </row>
    <row r="7054" spans="1:6" ht="25.5" x14ac:dyDescent="0.2">
      <c r="A7054" s="86" t="s">
        <v>16741</v>
      </c>
      <c r="B7054" s="85" t="s">
        <v>16740</v>
      </c>
      <c r="C7054" s="87" t="s">
        <v>151</v>
      </c>
      <c r="D7054" s="84" t="s">
        <v>16729</v>
      </c>
      <c r="E7054" s="86">
        <v>2874</v>
      </c>
      <c r="F7054" s="85" t="s">
        <v>14527</v>
      </c>
    </row>
    <row r="7055" spans="1:6" ht="25.5" x14ac:dyDescent="0.2">
      <c r="A7055" s="86" t="s">
        <v>16743</v>
      </c>
      <c r="B7055" s="85" t="s">
        <v>16742</v>
      </c>
      <c r="C7055" s="87" t="s">
        <v>151</v>
      </c>
      <c r="D7055" s="84" t="s">
        <v>16729</v>
      </c>
      <c r="E7055" s="86">
        <v>2414</v>
      </c>
      <c r="F7055" s="85" t="s">
        <v>14567</v>
      </c>
    </row>
    <row r="7056" spans="1:6" ht="25.5" x14ac:dyDescent="0.2">
      <c r="A7056" s="86" t="s">
        <v>16745</v>
      </c>
      <c r="B7056" s="85" t="s">
        <v>16744</v>
      </c>
      <c r="C7056" s="87" t="s">
        <v>151</v>
      </c>
      <c r="D7056" s="84" t="s">
        <v>16729</v>
      </c>
      <c r="E7056" s="86">
        <v>2874</v>
      </c>
      <c r="F7056" s="85" t="s">
        <v>14527</v>
      </c>
    </row>
    <row r="7057" spans="1:6" ht="38.25" x14ac:dyDescent="0.2">
      <c r="A7057" s="86" t="s">
        <v>24745</v>
      </c>
      <c r="B7057" s="85" t="s">
        <v>24744</v>
      </c>
      <c r="C7057" s="87" t="s">
        <v>151</v>
      </c>
      <c r="D7057" s="84" t="s">
        <v>14947</v>
      </c>
      <c r="E7057" s="86">
        <v>457</v>
      </c>
      <c r="F7057" s="85" t="s">
        <v>14567</v>
      </c>
    </row>
    <row r="7058" spans="1:6" ht="38.25" x14ac:dyDescent="0.2">
      <c r="A7058" s="86" t="s">
        <v>24747</v>
      </c>
      <c r="B7058" s="85" t="s">
        <v>24746</v>
      </c>
      <c r="C7058" s="87" t="s">
        <v>151</v>
      </c>
      <c r="D7058" s="84" t="s">
        <v>14947</v>
      </c>
      <c r="E7058" s="86">
        <v>906</v>
      </c>
      <c r="F7058" s="85" t="s">
        <v>14527</v>
      </c>
    </row>
    <row r="7059" spans="1:6" ht="38.25" x14ac:dyDescent="0.2">
      <c r="A7059" s="86" t="s">
        <v>24749</v>
      </c>
      <c r="B7059" s="85" t="s">
        <v>24748</v>
      </c>
      <c r="C7059" s="87" t="s">
        <v>151</v>
      </c>
      <c r="D7059" s="84" t="s">
        <v>14947</v>
      </c>
      <c r="E7059" s="86">
        <v>761</v>
      </c>
      <c r="F7059" s="85" t="s">
        <v>14567</v>
      </c>
    </row>
    <row r="7060" spans="1:6" ht="38.25" x14ac:dyDescent="0.2">
      <c r="A7060" s="86" t="s">
        <v>24751</v>
      </c>
      <c r="B7060" s="85" t="s">
        <v>24750</v>
      </c>
      <c r="C7060" s="87" t="s">
        <v>151</v>
      </c>
      <c r="D7060" s="84" t="s">
        <v>14947</v>
      </c>
      <c r="E7060" s="86">
        <v>906</v>
      </c>
      <c r="F7060" s="85" t="s">
        <v>14527</v>
      </c>
    </row>
    <row r="7061" spans="1:6" ht="25.5" x14ac:dyDescent="0.2">
      <c r="A7061" s="86" t="s">
        <v>16731</v>
      </c>
      <c r="B7061" s="85" t="s">
        <v>16730</v>
      </c>
      <c r="C7061" s="87" t="s">
        <v>151</v>
      </c>
      <c r="D7061" s="84" t="s">
        <v>16729</v>
      </c>
      <c r="E7061" s="86">
        <v>944</v>
      </c>
      <c r="F7061" s="85" t="s">
        <v>14567</v>
      </c>
    </row>
    <row r="7062" spans="1:6" ht="25.5" x14ac:dyDescent="0.2">
      <c r="A7062" s="86" t="s">
        <v>16733</v>
      </c>
      <c r="B7062" s="85" t="s">
        <v>16732</v>
      </c>
      <c r="C7062" s="87" t="s">
        <v>151</v>
      </c>
      <c r="D7062" s="84" t="s">
        <v>16729</v>
      </c>
      <c r="E7062" s="86">
        <v>1874</v>
      </c>
      <c r="F7062" s="85" t="s">
        <v>14527</v>
      </c>
    </row>
    <row r="7063" spans="1:6" ht="25.5" x14ac:dyDescent="0.2">
      <c r="A7063" s="86" t="s">
        <v>16735</v>
      </c>
      <c r="B7063" s="85" t="s">
        <v>16734</v>
      </c>
      <c r="C7063" s="87" t="s">
        <v>151</v>
      </c>
      <c r="D7063" s="84" t="s">
        <v>16729</v>
      </c>
      <c r="E7063" s="86">
        <v>1574</v>
      </c>
      <c r="F7063" s="85" t="s">
        <v>14567</v>
      </c>
    </row>
    <row r="7064" spans="1:6" ht="25.5" x14ac:dyDescent="0.2">
      <c r="A7064" s="86" t="s">
        <v>16737</v>
      </c>
      <c r="B7064" s="85" t="s">
        <v>16736</v>
      </c>
      <c r="C7064" s="87" t="s">
        <v>151</v>
      </c>
      <c r="D7064" s="84" t="s">
        <v>16729</v>
      </c>
      <c r="E7064" s="86">
        <v>1874</v>
      </c>
      <c r="F7064" s="85" t="s">
        <v>14527</v>
      </c>
    </row>
    <row r="7065" spans="1:6" ht="25.5" x14ac:dyDescent="0.2">
      <c r="A7065" s="86" t="s">
        <v>16739</v>
      </c>
      <c r="B7065" s="85" t="s">
        <v>16738</v>
      </c>
      <c r="C7065" s="87" t="s">
        <v>151</v>
      </c>
      <c r="D7065" s="84" t="s">
        <v>16729</v>
      </c>
      <c r="E7065" s="86">
        <v>1448</v>
      </c>
      <c r="F7065" s="85" t="s">
        <v>14567</v>
      </c>
    </row>
    <row r="7066" spans="1:6" ht="25.5" x14ac:dyDescent="0.2">
      <c r="A7066" s="86" t="s">
        <v>16741</v>
      </c>
      <c r="B7066" s="85" t="s">
        <v>16740</v>
      </c>
      <c r="C7066" s="87" t="s">
        <v>151</v>
      </c>
      <c r="D7066" s="84" t="s">
        <v>16729</v>
      </c>
      <c r="E7066" s="86">
        <v>2874</v>
      </c>
      <c r="F7066" s="85" t="s">
        <v>14527</v>
      </c>
    </row>
    <row r="7067" spans="1:6" ht="25.5" x14ac:dyDescent="0.2">
      <c r="A7067" s="86" t="s">
        <v>16743</v>
      </c>
      <c r="B7067" s="85" t="s">
        <v>16742</v>
      </c>
      <c r="C7067" s="87" t="s">
        <v>151</v>
      </c>
      <c r="D7067" s="84" t="s">
        <v>16729</v>
      </c>
      <c r="E7067" s="86">
        <v>2414</v>
      </c>
      <c r="F7067" s="85" t="s">
        <v>14567</v>
      </c>
    </row>
    <row r="7068" spans="1:6" ht="25.5" x14ac:dyDescent="0.2">
      <c r="A7068" s="86" t="s">
        <v>16745</v>
      </c>
      <c r="B7068" s="85" t="s">
        <v>16744</v>
      </c>
      <c r="C7068" s="87" t="s">
        <v>151</v>
      </c>
      <c r="D7068" s="84" t="s">
        <v>16729</v>
      </c>
      <c r="E7068" s="86">
        <v>2874</v>
      </c>
      <c r="F7068" s="85" t="s">
        <v>14527</v>
      </c>
    </row>
    <row r="7069" spans="1:6" ht="38.25" x14ac:dyDescent="0.2">
      <c r="A7069" s="86" t="s">
        <v>24753</v>
      </c>
      <c r="B7069" s="85" t="s">
        <v>24752</v>
      </c>
      <c r="C7069" s="87" t="s">
        <v>151</v>
      </c>
      <c r="D7069" s="84" t="s">
        <v>14947</v>
      </c>
      <c r="E7069" s="86">
        <v>535</v>
      </c>
      <c r="F7069" s="85" t="s">
        <v>14567</v>
      </c>
    </row>
    <row r="7070" spans="1:6" ht="38.25" x14ac:dyDescent="0.2">
      <c r="A7070" s="86" t="s">
        <v>24755</v>
      </c>
      <c r="B7070" s="85" t="s">
        <v>24754</v>
      </c>
      <c r="C7070" s="87" t="s">
        <v>151</v>
      </c>
      <c r="D7070" s="84" t="s">
        <v>14947</v>
      </c>
      <c r="E7070" s="86">
        <v>1061</v>
      </c>
      <c r="F7070" s="85" t="s">
        <v>14527</v>
      </c>
    </row>
    <row r="7071" spans="1:6" ht="38.25" x14ac:dyDescent="0.2">
      <c r="A7071" s="86" t="s">
        <v>24757</v>
      </c>
      <c r="B7071" s="85" t="s">
        <v>24756</v>
      </c>
      <c r="C7071" s="87" t="s">
        <v>151</v>
      </c>
      <c r="D7071" s="84" t="s">
        <v>14947</v>
      </c>
      <c r="E7071" s="86">
        <v>891</v>
      </c>
      <c r="F7071" s="85" t="s">
        <v>14567</v>
      </c>
    </row>
    <row r="7072" spans="1:6" ht="38.25" x14ac:dyDescent="0.2">
      <c r="A7072" s="86" t="s">
        <v>24759</v>
      </c>
      <c r="B7072" s="85" t="s">
        <v>24758</v>
      </c>
      <c r="C7072" s="87" t="s">
        <v>151</v>
      </c>
      <c r="D7072" s="84" t="s">
        <v>14947</v>
      </c>
      <c r="E7072" s="86">
        <v>1061</v>
      </c>
      <c r="F7072" s="85" t="s">
        <v>14527</v>
      </c>
    </row>
    <row r="7073" spans="1:6" ht="25.5" x14ac:dyDescent="0.2">
      <c r="A7073" s="86" t="s">
        <v>16731</v>
      </c>
      <c r="B7073" s="85" t="s">
        <v>16730</v>
      </c>
      <c r="C7073" s="87" t="s">
        <v>151</v>
      </c>
      <c r="D7073" s="84" t="s">
        <v>16729</v>
      </c>
      <c r="E7073" s="86">
        <v>944</v>
      </c>
      <c r="F7073" s="85" t="s">
        <v>14567</v>
      </c>
    </row>
    <row r="7074" spans="1:6" ht="25.5" x14ac:dyDescent="0.2">
      <c r="A7074" s="86" t="s">
        <v>16733</v>
      </c>
      <c r="B7074" s="85" t="s">
        <v>16732</v>
      </c>
      <c r="C7074" s="87" t="s">
        <v>151</v>
      </c>
      <c r="D7074" s="84" t="s">
        <v>16729</v>
      </c>
      <c r="E7074" s="86">
        <v>1874</v>
      </c>
      <c r="F7074" s="85" t="s">
        <v>14527</v>
      </c>
    </row>
    <row r="7075" spans="1:6" ht="25.5" x14ac:dyDescent="0.2">
      <c r="A7075" s="86" t="s">
        <v>16735</v>
      </c>
      <c r="B7075" s="85" t="s">
        <v>16734</v>
      </c>
      <c r="C7075" s="87" t="s">
        <v>151</v>
      </c>
      <c r="D7075" s="84" t="s">
        <v>16729</v>
      </c>
      <c r="E7075" s="86">
        <v>1574</v>
      </c>
      <c r="F7075" s="85" t="s">
        <v>14567</v>
      </c>
    </row>
    <row r="7076" spans="1:6" ht="25.5" x14ac:dyDescent="0.2">
      <c r="A7076" s="86" t="s">
        <v>16737</v>
      </c>
      <c r="B7076" s="85" t="s">
        <v>16736</v>
      </c>
      <c r="C7076" s="87" t="s">
        <v>151</v>
      </c>
      <c r="D7076" s="84" t="s">
        <v>16729</v>
      </c>
      <c r="E7076" s="86">
        <v>1874</v>
      </c>
      <c r="F7076" s="85" t="s">
        <v>14527</v>
      </c>
    </row>
    <row r="7077" spans="1:6" ht="25.5" x14ac:dyDescent="0.2">
      <c r="A7077" s="86" t="s">
        <v>16739</v>
      </c>
      <c r="B7077" s="85" t="s">
        <v>16738</v>
      </c>
      <c r="C7077" s="87" t="s">
        <v>151</v>
      </c>
      <c r="D7077" s="84" t="s">
        <v>16729</v>
      </c>
      <c r="E7077" s="86">
        <v>1448</v>
      </c>
      <c r="F7077" s="85" t="s">
        <v>14567</v>
      </c>
    </row>
    <row r="7078" spans="1:6" ht="25.5" x14ac:dyDescent="0.2">
      <c r="A7078" s="86" t="s">
        <v>16741</v>
      </c>
      <c r="B7078" s="85" t="s">
        <v>16740</v>
      </c>
      <c r="C7078" s="87" t="s">
        <v>151</v>
      </c>
      <c r="D7078" s="84" t="s">
        <v>16729</v>
      </c>
      <c r="E7078" s="86">
        <v>2874</v>
      </c>
      <c r="F7078" s="85" t="s">
        <v>14527</v>
      </c>
    </row>
    <row r="7079" spans="1:6" ht="25.5" x14ac:dyDescent="0.2">
      <c r="A7079" s="86" t="s">
        <v>16743</v>
      </c>
      <c r="B7079" s="85" t="s">
        <v>16742</v>
      </c>
      <c r="C7079" s="87" t="s">
        <v>151</v>
      </c>
      <c r="D7079" s="84" t="s">
        <v>16729</v>
      </c>
      <c r="E7079" s="86">
        <v>2414</v>
      </c>
      <c r="F7079" s="85" t="s">
        <v>14567</v>
      </c>
    </row>
    <row r="7080" spans="1:6" ht="25.5" x14ac:dyDescent="0.2">
      <c r="A7080" s="86" t="s">
        <v>16745</v>
      </c>
      <c r="B7080" s="85" t="s">
        <v>16744</v>
      </c>
      <c r="C7080" s="87" t="s">
        <v>151</v>
      </c>
      <c r="D7080" s="84" t="s">
        <v>16729</v>
      </c>
      <c r="E7080" s="86">
        <v>2874</v>
      </c>
      <c r="F7080" s="85" t="s">
        <v>14527</v>
      </c>
    </row>
    <row r="7081" spans="1:6" ht="38.25" x14ac:dyDescent="0.2">
      <c r="A7081" s="86" t="s">
        <v>24813</v>
      </c>
      <c r="B7081" s="85" t="s">
        <v>24812</v>
      </c>
      <c r="C7081" s="87" t="s">
        <v>151</v>
      </c>
      <c r="D7081" s="84" t="s">
        <v>14947</v>
      </c>
      <c r="E7081" s="86">
        <v>220</v>
      </c>
      <c r="F7081" s="85" t="s">
        <v>14567</v>
      </c>
    </row>
    <row r="7082" spans="1:6" ht="38.25" x14ac:dyDescent="0.2">
      <c r="A7082" s="86" t="s">
        <v>24815</v>
      </c>
      <c r="B7082" s="85" t="s">
        <v>24814</v>
      </c>
      <c r="C7082" s="87" t="s">
        <v>151</v>
      </c>
      <c r="D7082" s="84" t="s">
        <v>14947</v>
      </c>
      <c r="E7082" s="86">
        <v>436</v>
      </c>
      <c r="F7082" s="85" t="s">
        <v>14527</v>
      </c>
    </row>
    <row r="7083" spans="1:6" ht="38.25" x14ac:dyDescent="0.2">
      <c r="A7083" s="86" t="s">
        <v>24817</v>
      </c>
      <c r="B7083" s="85" t="s">
        <v>24816</v>
      </c>
      <c r="C7083" s="87" t="s">
        <v>151</v>
      </c>
      <c r="D7083" s="84" t="s">
        <v>14947</v>
      </c>
      <c r="E7083" s="86">
        <v>366</v>
      </c>
      <c r="F7083" s="85" t="s">
        <v>14567</v>
      </c>
    </row>
    <row r="7084" spans="1:6" ht="38.25" x14ac:dyDescent="0.2">
      <c r="A7084" s="86" t="s">
        <v>24819</v>
      </c>
      <c r="B7084" s="85" t="s">
        <v>24818</v>
      </c>
      <c r="C7084" s="87" t="s">
        <v>151</v>
      </c>
      <c r="D7084" s="84" t="s">
        <v>14947</v>
      </c>
      <c r="E7084" s="86">
        <v>436</v>
      </c>
      <c r="F7084" s="85" t="s">
        <v>14527</v>
      </c>
    </row>
    <row r="7085" spans="1:6" ht="25.5" x14ac:dyDescent="0.2">
      <c r="A7085" s="86" t="s">
        <v>16731</v>
      </c>
      <c r="B7085" s="85" t="s">
        <v>16730</v>
      </c>
      <c r="C7085" s="87" t="s">
        <v>151</v>
      </c>
      <c r="D7085" s="84" t="s">
        <v>16729</v>
      </c>
      <c r="E7085" s="86">
        <v>944</v>
      </c>
      <c r="F7085" s="85" t="s">
        <v>14567</v>
      </c>
    </row>
    <row r="7086" spans="1:6" ht="25.5" x14ac:dyDescent="0.2">
      <c r="A7086" s="86" t="s">
        <v>16733</v>
      </c>
      <c r="B7086" s="85" t="s">
        <v>16732</v>
      </c>
      <c r="C7086" s="87" t="s">
        <v>151</v>
      </c>
      <c r="D7086" s="84" t="s">
        <v>16729</v>
      </c>
      <c r="E7086" s="86">
        <v>1874</v>
      </c>
      <c r="F7086" s="85" t="s">
        <v>14527</v>
      </c>
    </row>
    <row r="7087" spans="1:6" ht="25.5" x14ac:dyDescent="0.2">
      <c r="A7087" s="86" t="s">
        <v>16735</v>
      </c>
      <c r="B7087" s="85" t="s">
        <v>16734</v>
      </c>
      <c r="C7087" s="87" t="s">
        <v>151</v>
      </c>
      <c r="D7087" s="84" t="s">
        <v>16729</v>
      </c>
      <c r="E7087" s="86">
        <v>1574</v>
      </c>
      <c r="F7087" s="85" t="s">
        <v>14567</v>
      </c>
    </row>
    <row r="7088" spans="1:6" ht="25.5" x14ac:dyDescent="0.2">
      <c r="A7088" s="86" t="s">
        <v>16737</v>
      </c>
      <c r="B7088" s="85" t="s">
        <v>16736</v>
      </c>
      <c r="C7088" s="87" t="s">
        <v>151</v>
      </c>
      <c r="D7088" s="84" t="s">
        <v>16729</v>
      </c>
      <c r="E7088" s="86">
        <v>1874</v>
      </c>
      <c r="F7088" s="85" t="s">
        <v>14527</v>
      </c>
    </row>
    <row r="7089" spans="1:6" ht="25.5" x14ac:dyDescent="0.2">
      <c r="A7089" s="86" t="s">
        <v>16739</v>
      </c>
      <c r="B7089" s="85" t="s">
        <v>16738</v>
      </c>
      <c r="C7089" s="87" t="s">
        <v>151</v>
      </c>
      <c r="D7089" s="84" t="s">
        <v>16729</v>
      </c>
      <c r="E7089" s="86">
        <v>1448</v>
      </c>
      <c r="F7089" s="85" t="s">
        <v>14567</v>
      </c>
    </row>
    <row r="7090" spans="1:6" ht="25.5" x14ac:dyDescent="0.2">
      <c r="A7090" s="86" t="s">
        <v>16741</v>
      </c>
      <c r="B7090" s="85" t="s">
        <v>16740</v>
      </c>
      <c r="C7090" s="87" t="s">
        <v>151</v>
      </c>
      <c r="D7090" s="84" t="s">
        <v>16729</v>
      </c>
      <c r="E7090" s="86">
        <v>2874</v>
      </c>
      <c r="F7090" s="85" t="s">
        <v>14527</v>
      </c>
    </row>
    <row r="7091" spans="1:6" ht="25.5" x14ac:dyDescent="0.2">
      <c r="A7091" s="86" t="s">
        <v>16743</v>
      </c>
      <c r="B7091" s="85" t="s">
        <v>16742</v>
      </c>
      <c r="C7091" s="87" t="s">
        <v>151</v>
      </c>
      <c r="D7091" s="84" t="s">
        <v>16729</v>
      </c>
      <c r="E7091" s="86">
        <v>2414</v>
      </c>
      <c r="F7091" s="85" t="s">
        <v>14567</v>
      </c>
    </row>
    <row r="7092" spans="1:6" ht="25.5" x14ac:dyDescent="0.2">
      <c r="A7092" s="86" t="s">
        <v>16745</v>
      </c>
      <c r="B7092" s="85" t="s">
        <v>16744</v>
      </c>
      <c r="C7092" s="87" t="s">
        <v>151</v>
      </c>
      <c r="D7092" s="84" t="s">
        <v>16729</v>
      </c>
      <c r="E7092" s="86">
        <v>2874</v>
      </c>
      <c r="F7092" s="85" t="s">
        <v>14527</v>
      </c>
    </row>
    <row r="7093" spans="1:6" ht="38.25" x14ac:dyDescent="0.2">
      <c r="A7093" s="86" t="s">
        <v>24745</v>
      </c>
      <c r="B7093" s="85" t="s">
        <v>24744</v>
      </c>
      <c r="C7093" s="87" t="s">
        <v>151</v>
      </c>
      <c r="D7093" s="84" t="s">
        <v>14947</v>
      </c>
      <c r="E7093" s="86">
        <v>457</v>
      </c>
      <c r="F7093" s="85" t="s">
        <v>14567</v>
      </c>
    </row>
    <row r="7094" spans="1:6" ht="38.25" x14ac:dyDescent="0.2">
      <c r="A7094" s="86" t="s">
        <v>24747</v>
      </c>
      <c r="B7094" s="85" t="s">
        <v>24746</v>
      </c>
      <c r="C7094" s="87" t="s">
        <v>151</v>
      </c>
      <c r="D7094" s="84" t="s">
        <v>14947</v>
      </c>
      <c r="E7094" s="86">
        <v>906</v>
      </c>
      <c r="F7094" s="85" t="s">
        <v>14527</v>
      </c>
    </row>
    <row r="7095" spans="1:6" ht="38.25" x14ac:dyDescent="0.2">
      <c r="A7095" s="86" t="s">
        <v>24749</v>
      </c>
      <c r="B7095" s="85" t="s">
        <v>24748</v>
      </c>
      <c r="C7095" s="87" t="s">
        <v>151</v>
      </c>
      <c r="D7095" s="84" t="s">
        <v>14947</v>
      </c>
      <c r="E7095" s="86">
        <v>761</v>
      </c>
      <c r="F7095" s="85" t="s">
        <v>14567</v>
      </c>
    </row>
    <row r="7096" spans="1:6" ht="38.25" x14ac:dyDescent="0.2">
      <c r="A7096" s="86" t="s">
        <v>24751</v>
      </c>
      <c r="B7096" s="85" t="s">
        <v>24750</v>
      </c>
      <c r="C7096" s="87" t="s">
        <v>151</v>
      </c>
      <c r="D7096" s="84" t="s">
        <v>14947</v>
      </c>
      <c r="E7096" s="86">
        <v>906</v>
      </c>
      <c r="F7096" s="85" t="s">
        <v>14527</v>
      </c>
    </row>
    <row r="7097" spans="1:6" ht="38.25" x14ac:dyDescent="0.2">
      <c r="A7097" s="86" t="s">
        <v>24753</v>
      </c>
      <c r="B7097" s="85" t="s">
        <v>24752</v>
      </c>
      <c r="C7097" s="87" t="s">
        <v>151</v>
      </c>
      <c r="D7097" s="84" t="s">
        <v>14947</v>
      </c>
      <c r="E7097" s="86">
        <v>535</v>
      </c>
      <c r="F7097" s="85" t="s">
        <v>14567</v>
      </c>
    </row>
    <row r="7098" spans="1:6" ht="38.25" x14ac:dyDescent="0.2">
      <c r="A7098" s="86" t="s">
        <v>24755</v>
      </c>
      <c r="B7098" s="85" t="s">
        <v>24754</v>
      </c>
      <c r="C7098" s="87" t="s">
        <v>151</v>
      </c>
      <c r="D7098" s="84" t="s">
        <v>14947</v>
      </c>
      <c r="E7098" s="86">
        <v>1061</v>
      </c>
      <c r="F7098" s="85" t="s">
        <v>14527</v>
      </c>
    </row>
    <row r="7099" spans="1:6" ht="38.25" x14ac:dyDescent="0.2">
      <c r="A7099" s="86" t="s">
        <v>24757</v>
      </c>
      <c r="B7099" s="85" t="s">
        <v>24756</v>
      </c>
      <c r="C7099" s="87" t="s">
        <v>151</v>
      </c>
      <c r="D7099" s="84" t="s">
        <v>14947</v>
      </c>
      <c r="E7099" s="86">
        <v>891</v>
      </c>
      <c r="F7099" s="85" t="s">
        <v>14567</v>
      </c>
    </row>
    <row r="7100" spans="1:6" ht="38.25" x14ac:dyDescent="0.2">
      <c r="A7100" s="86" t="s">
        <v>24759</v>
      </c>
      <c r="B7100" s="85" t="s">
        <v>24758</v>
      </c>
      <c r="C7100" s="87" t="s">
        <v>151</v>
      </c>
      <c r="D7100" s="84" t="s">
        <v>14947</v>
      </c>
      <c r="E7100" s="86">
        <v>1061</v>
      </c>
      <c r="F7100" s="85" t="s">
        <v>14527</v>
      </c>
    </row>
    <row r="7101" spans="1:6" ht="63.75" x14ac:dyDescent="0.2">
      <c r="A7101" s="86" t="s">
        <v>24829</v>
      </c>
      <c r="B7101" s="85" t="s">
        <v>24828</v>
      </c>
      <c r="C7101" s="87" t="s">
        <v>151</v>
      </c>
      <c r="D7101" s="84" t="s">
        <v>14947</v>
      </c>
      <c r="E7101" s="86">
        <v>62</v>
      </c>
      <c r="F7101" s="85" t="s">
        <v>14825</v>
      </c>
    </row>
    <row r="7102" spans="1:6" ht="51" x14ac:dyDescent="0.2">
      <c r="A7102" s="86" t="s">
        <v>24831</v>
      </c>
      <c r="B7102" s="85" t="s">
        <v>24830</v>
      </c>
      <c r="C7102" s="87" t="s">
        <v>151</v>
      </c>
      <c r="D7102" s="84" t="s">
        <v>14947</v>
      </c>
      <c r="E7102" s="86">
        <v>124</v>
      </c>
      <c r="F7102" s="85" t="s">
        <v>14830</v>
      </c>
    </row>
    <row r="7103" spans="1:6" ht="51" x14ac:dyDescent="0.2">
      <c r="A7103" s="86" t="s">
        <v>24834</v>
      </c>
      <c r="B7103" s="85" t="s">
        <v>24832</v>
      </c>
      <c r="C7103" s="87" t="s">
        <v>151</v>
      </c>
      <c r="D7103" s="84" t="s">
        <v>14947</v>
      </c>
      <c r="E7103" s="86">
        <v>104</v>
      </c>
      <c r="F7103" s="85" t="s">
        <v>24833</v>
      </c>
    </row>
    <row r="7104" spans="1:6" ht="38.25" x14ac:dyDescent="0.2">
      <c r="A7104" s="86" t="s">
        <v>24837</v>
      </c>
      <c r="B7104" s="85" t="s">
        <v>24835</v>
      </c>
      <c r="C7104" s="87" t="s">
        <v>151</v>
      </c>
      <c r="D7104" s="84" t="s">
        <v>14947</v>
      </c>
      <c r="E7104" s="86">
        <v>124</v>
      </c>
      <c r="F7104" s="85" t="s">
        <v>24836</v>
      </c>
    </row>
    <row r="7105" spans="1:6" ht="51" x14ac:dyDescent="0.2">
      <c r="A7105" s="86" t="s">
        <v>24840</v>
      </c>
      <c r="B7105" s="85" t="s">
        <v>24838</v>
      </c>
      <c r="C7105" s="87" t="s">
        <v>151</v>
      </c>
      <c r="D7105" s="84" t="s">
        <v>14947</v>
      </c>
      <c r="E7105" s="86">
        <v>624</v>
      </c>
      <c r="F7105" s="85" t="s">
        <v>24839</v>
      </c>
    </row>
    <row r="7106" spans="1:6" ht="38.25" x14ac:dyDescent="0.2">
      <c r="A7106" s="86" t="s">
        <v>24843</v>
      </c>
      <c r="B7106" s="85" t="s">
        <v>24841</v>
      </c>
      <c r="C7106" s="87" t="s">
        <v>151</v>
      </c>
      <c r="D7106" s="84" t="s">
        <v>14947</v>
      </c>
      <c r="E7106" s="86">
        <v>1238</v>
      </c>
      <c r="F7106" s="85" t="s">
        <v>24842</v>
      </c>
    </row>
    <row r="7107" spans="1:6" ht="51" x14ac:dyDescent="0.2">
      <c r="A7107" s="86" t="s">
        <v>24845</v>
      </c>
      <c r="B7107" s="85" t="s">
        <v>24844</v>
      </c>
      <c r="C7107" s="87" t="s">
        <v>151</v>
      </c>
      <c r="D7107" s="84" t="s">
        <v>14947</v>
      </c>
      <c r="E7107" s="86">
        <v>1040</v>
      </c>
      <c r="F7107" s="85" t="s">
        <v>24839</v>
      </c>
    </row>
    <row r="7108" spans="1:6" ht="38.25" x14ac:dyDescent="0.2">
      <c r="A7108" s="86" t="s">
        <v>24847</v>
      </c>
      <c r="B7108" s="85" t="s">
        <v>24846</v>
      </c>
      <c r="C7108" s="87" t="s">
        <v>151</v>
      </c>
      <c r="D7108" s="84" t="s">
        <v>14947</v>
      </c>
      <c r="E7108" s="86">
        <v>1238</v>
      </c>
      <c r="F7108" s="85" t="s">
        <v>24842</v>
      </c>
    </row>
    <row r="7109" spans="1:6" ht="51" x14ac:dyDescent="0.2">
      <c r="A7109" s="86" t="s">
        <v>24850</v>
      </c>
      <c r="B7109" s="85" t="s">
        <v>24848</v>
      </c>
      <c r="C7109" s="87" t="s">
        <v>151</v>
      </c>
      <c r="D7109" s="84" t="s">
        <v>14947</v>
      </c>
      <c r="E7109" s="86">
        <v>4404</v>
      </c>
      <c r="F7109" s="85" t="s">
        <v>24849</v>
      </c>
    </row>
    <row r="7110" spans="1:6" ht="38.25" x14ac:dyDescent="0.2">
      <c r="A7110" s="86" t="s">
        <v>24853</v>
      </c>
      <c r="B7110" s="85" t="s">
        <v>24851</v>
      </c>
      <c r="C7110" s="87" t="s">
        <v>151</v>
      </c>
      <c r="D7110" s="84" t="s">
        <v>14947</v>
      </c>
      <c r="E7110" s="86">
        <v>8738</v>
      </c>
      <c r="F7110" s="85" t="s">
        <v>24852</v>
      </c>
    </row>
    <row r="7111" spans="1:6" ht="51" x14ac:dyDescent="0.2">
      <c r="A7111" s="86" t="s">
        <v>24855</v>
      </c>
      <c r="B7111" s="85" t="s">
        <v>24854</v>
      </c>
      <c r="C7111" s="87" t="s">
        <v>151</v>
      </c>
      <c r="D7111" s="84" t="s">
        <v>14947</v>
      </c>
      <c r="E7111" s="86">
        <v>7340</v>
      </c>
      <c r="F7111" s="85" t="s">
        <v>24849</v>
      </c>
    </row>
    <row r="7112" spans="1:6" ht="38.25" x14ac:dyDescent="0.2">
      <c r="A7112" s="86" t="s">
        <v>24857</v>
      </c>
      <c r="B7112" s="85" t="s">
        <v>24856</v>
      </c>
      <c r="C7112" s="87" t="s">
        <v>151</v>
      </c>
      <c r="D7112" s="84" t="s">
        <v>14947</v>
      </c>
      <c r="E7112" s="86">
        <v>8738</v>
      </c>
      <c r="F7112" s="85" t="s">
        <v>24852</v>
      </c>
    </row>
    <row r="7113" spans="1:6" ht="51" x14ac:dyDescent="0.2">
      <c r="A7113" s="86" t="s">
        <v>24850</v>
      </c>
      <c r="B7113" s="85" t="s">
        <v>24848</v>
      </c>
      <c r="C7113" s="87" t="s">
        <v>151</v>
      </c>
      <c r="D7113" s="84" t="s">
        <v>14947</v>
      </c>
      <c r="E7113" s="86">
        <v>4404</v>
      </c>
      <c r="F7113" s="85" t="s">
        <v>24849</v>
      </c>
    </row>
    <row r="7114" spans="1:6" ht="38.25" x14ac:dyDescent="0.2">
      <c r="A7114" s="86" t="s">
        <v>24853</v>
      </c>
      <c r="B7114" s="85" t="s">
        <v>24851</v>
      </c>
      <c r="C7114" s="87" t="s">
        <v>151</v>
      </c>
      <c r="D7114" s="84" t="s">
        <v>14947</v>
      </c>
      <c r="E7114" s="86">
        <v>8738</v>
      </c>
      <c r="F7114" s="85" t="s">
        <v>24852</v>
      </c>
    </row>
    <row r="7115" spans="1:6" ht="51" x14ac:dyDescent="0.2">
      <c r="A7115" s="86" t="s">
        <v>24855</v>
      </c>
      <c r="B7115" s="85" t="s">
        <v>24854</v>
      </c>
      <c r="C7115" s="87" t="s">
        <v>151</v>
      </c>
      <c r="D7115" s="84" t="s">
        <v>14947</v>
      </c>
      <c r="E7115" s="86">
        <v>7340</v>
      </c>
      <c r="F7115" s="85" t="s">
        <v>24849</v>
      </c>
    </row>
    <row r="7116" spans="1:6" ht="38.25" x14ac:dyDescent="0.2">
      <c r="A7116" s="86" t="s">
        <v>24857</v>
      </c>
      <c r="B7116" s="85" t="s">
        <v>24856</v>
      </c>
      <c r="C7116" s="87" t="s">
        <v>151</v>
      </c>
      <c r="D7116" s="84" t="s">
        <v>14947</v>
      </c>
      <c r="E7116" s="86">
        <v>8738</v>
      </c>
      <c r="F7116" s="85" t="s">
        <v>24852</v>
      </c>
    </row>
    <row r="7117" spans="1:6" ht="38.25" x14ac:dyDescent="0.2">
      <c r="A7117" s="86" t="s">
        <v>24859</v>
      </c>
      <c r="B7117" s="85" t="s">
        <v>24858</v>
      </c>
      <c r="C7117" s="87" t="s">
        <v>151</v>
      </c>
      <c r="D7117" s="84" t="s">
        <v>14947</v>
      </c>
      <c r="E7117" s="86">
        <v>45</v>
      </c>
      <c r="F7117" s="85" t="s">
        <v>14567</v>
      </c>
    </row>
    <row r="7118" spans="1:6" ht="38.25" x14ac:dyDescent="0.2">
      <c r="A7118" s="86" t="s">
        <v>24861</v>
      </c>
      <c r="B7118" s="85" t="s">
        <v>24860</v>
      </c>
      <c r="C7118" s="87" t="s">
        <v>151</v>
      </c>
      <c r="D7118" s="84" t="s">
        <v>14947</v>
      </c>
      <c r="E7118" s="86">
        <v>90</v>
      </c>
      <c r="F7118" s="85" t="s">
        <v>14527</v>
      </c>
    </row>
    <row r="7119" spans="1:6" ht="38.25" x14ac:dyDescent="0.2">
      <c r="A7119" s="86" t="s">
        <v>24863</v>
      </c>
      <c r="B7119" s="85" t="s">
        <v>24862</v>
      </c>
      <c r="C7119" s="87" t="s">
        <v>151</v>
      </c>
      <c r="D7119" s="84" t="s">
        <v>14947</v>
      </c>
      <c r="E7119" s="86">
        <v>76</v>
      </c>
      <c r="F7119" s="85" t="s">
        <v>14567</v>
      </c>
    </row>
    <row r="7120" spans="1:6" ht="38.25" x14ac:dyDescent="0.2">
      <c r="A7120" s="86" t="s">
        <v>24865</v>
      </c>
      <c r="B7120" s="85" t="s">
        <v>24864</v>
      </c>
      <c r="C7120" s="87" t="s">
        <v>151</v>
      </c>
      <c r="D7120" s="84" t="s">
        <v>14947</v>
      </c>
      <c r="E7120" s="86">
        <v>90</v>
      </c>
      <c r="F7120" s="85" t="s">
        <v>14527</v>
      </c>
    </row>
    <row r="7121" spans="1:6" ht="38.25" x14ac:dyDescent="0.2">
      <c r="A7121" s="86" t="s">
        <v>24867</v>
      </c>
      <c r="B7121" s="85" t="s">
        <v>24866</v>
      </c>
      <c r="C7121" s="87" t="s">
        <v>151</v>
      </c>
      <c r="D7121" s="84" t="s">
        <v>14947</v>
      </c>
      <c r="E7121" s="86">
        <v>567</v>
      </c>
      <c r="F7121" s="85" t="s">
        <v>14567</v>
      </c>
    </row>
    <row r="7122" spans="1:6" ht="38.25" x14ac:dyDescent="0.2">
      <c r="A7122" s="86" t="s">
        <v>24869</v>
      </c>
      <c r="B7122" s="85" t="s">
        <v>24868</v>
      </c>
      <c r="C7122" s="87" t="s">
        <v>151</v>
      </c>
      <c r="D7122" s="84" t="s">
        <v>14947</v>
      </c>
      <c r="E7122" s="86">
        <v>1125</v>
      </c>
      <c r="F7122" s="85" t="s">
        <v>14527</v>
      </c>
    </row>
    <row r="7123" spans="1:6" ht="38.25" x14ac:dyDescent="0.2">
      <c r="A7123" s="86" t="s">
        <v>24871</v>
      </c>
      <c r="B7123" s="85" t="s">
        <v>24870</v>
      </c>
      <c r="C7123" s="87" t="s">
        <v>151</v>
      </c>
      <c r="D7123" s="84" t="s">
        <v>14947</v>
      </c>
      <c r="E7123" s="86">
        <v>945</v>
      </c>
      <c r="F7123" s="85" t="s">
        <v>14567</v>
      </c>
    </row>
    <row r="7124" spans="1:6" ht="38.25" x14ac:dyDescent="0.2">
      <c r="A7124" s="86" t="s">
        <v>24873</v>
      </c>
      <c r="B7124" s="85" t="s">
        <v>24872</v>
      </c>
      <c r="C7124" s="87" t="s">
        <v>151</v>
      </c>
      <c r="D7124" s="84" t="s">
        <v>14947</v>
      </c>
      <c r="E7124" s="86">
        <v>1125</v>
      </c>
      <c r="F7124" s="85" t="s">
        <v>14527</v>
      </c>
    </row>
    <row r="7125" spans="1:6" ht="38.25" x14ac:dyDescent="0.2">
      <c r="A7125" s="86" t="s">
        <v>24875</v>
      </c>
      <c r="B7125" s="85" t="s">
        <v>24874</v>
      </c>
      <c r="C7125" s="87" t="s">
        <v>151</v>
      </c>
      <c r="D7125" s="84" t="s">
        <v>14947</v>
      </c>
      <c r="E7125" s="86">
        <v>944</v>
      </c>
      <c r="F7125" s="85" t="s">
        <v>14567</v>
      </c>
    </row>
    <row r="7126" spans="1:6" ht="38.25" x14ac:dyDescent="0.2">
      <c r="A7126" s="86" t="s">
        <v>24877</v>
      </c>
      <c r="B7126" s="85" t="s">
        <v>24876</v>
      </c>
      <c r="C7126" s="87" t="s">
        <v>151</v>
      </c>
      <c r="D7126" s="84" t="s">
        <v>14947</v>
      </c>
      <c r="E7126" s="86">
        <v>1874</v>
      </c>
      <c r="F7126" s="85" t="s">
        <v>14527</v>
      </c>
    </row>
    <row r="7127" spans="1:6" ht="38.25" x14ac:dyDescent="0.2">
      <c r="A7127" s="86" t="s">
        <v>24879</v>
      </c>
      <c r="B7127" s="85" t="s">
        <v>24878</v>
      </c>
      <c r="C7127" s="87" t="s">
        <v>151</v>
      </c>
      <c r="D7127" s="84" t="s">
        <v>14947</v>
      </c>
      <c r="E7127" s="86">
        <v>1574</v>
      </c>
      <c r="F7127" s="85" t="s">
        <v>14567</v>
      </c>
    </row>
    <row r="7128" spans="1:6" ht="38.25" x14ac:dyDescent="0.2">
      <c r="A7128" s="86" t="s">
        <v>24881</v>
      </c>
      <c r="B7128" s="85" t="s">
        <v>24880</v>
      </c>
      <c r="C7128" s="87" t="s">
        <v>151</v>
      </c>
      <c r="D7128" s="84" t="s">
        <v>14947</v>
      </c>
      <c r="E7128" s="86">
        <v>1874</v>
      </c>
      <c r="F7128" s="85" t="s">
        <v>14527</v>
      </c>
    </row>
    <row r="7129" spans="1:6" ht="38.25" x14ac:dyDescent="0.2">
      <c r="A7129" s="86" t="s">
        <v>24883</v>
      </c>
      <c r="B7129" s="85" t="s">
        <v>24882</v>
      </c>
      <c r="C7129" s="87" t="s">
        <v>151</v>
      </c>
      <c r="D7129" s="84" t="s">
        <v>14947</v>
      </c>
      <c r="E7129" s="86">
        <v>189</v>
      </c>
      <c r="F7129" s="85" t="s">
        <v>14567</v>
      </c>
    </row>
    <row r="7130" spans="1:6" ht="38.25" x14ac:dyDescent="0.2">
      <c r="A7130" s="86" t="s">
        <v>24885</v>
      </c>
      <c r="B7130" s="85" t="s">
        <v>24884</v>
      </c>
      <c r="C7130" s="87" t="s">
        <v>151</v>
      </c>
      <c r="D7130" s="84" t="s">
        <v>14947</v>
      </c>
      <c r="E7130" s="86">
        <v>375</v>
      </c>
      <c r="F7130" s="85" t="s">
        <v>14527</v>
      </c>
    </row>
    <row r="7131" spans="1:6" ht="38.25" x14ac:dyDescent="0.2">
      <c r="A7131" s="86" t="s">
        <v>24887</v>
      </c>
      <c r="B7131" s="85" t="s">
        <v>24886</v>
      </c>
      <c r="C7131" s="87" t="s">
        <v>151</v>
      </c>
      <c r="D7131" s="84" t="s">
        <v>14947</v>
      </c>
      <c r="E7131" s="86">
        <v>315</v>
      </c>
      <c r="F7131" s="85" t="s">
        <v>14567</v>
      </c>
    </row>
    <row r="7132" spans="1:6" ht="38.25" x14ac:dyDescent="0.2">
      <c r="A7132" s="86" t="s">
        <v>24889</v>
      </c>
      <c r="B7132" s="85" t="s">
        <v>24888</v>
      </c>
      <c r="C7132" s="87" t="s">
        <v>151</v>
      </c>
      <c r="D7132" s="84" t="s">
        <v>14947</v>
      </c>
      <c r="E7132" s="86">
        <v>375</v>
      </c>
      <c r="F7132" s="85" t="s">
        <v>14527</v>
      </c>
    </row>
    <row r="7133" spans="1:6" ht="38.25" x14ac:dyDescent="0.2">
      <c r="A7133" s="86" t="s">
        <v>24891</v>
      </c>
      <c r="B7133" s="85" t="s">
        <v>24890</v>
      </c>
      <c r="C7133" s="87" t="s">
        <v>151</v>
      </c>
      <c r="D7133" s="84" t="s">
        <v>14947</v>
      </c>
      <c r="E7133" s="86">
        <v>104</v>
      </c>
      <c r="F7133" s="85" t="s">
        <v>14567</v>
      </c>
    </row>
    <row r="7134" spans="1:6" ht="38.25" x14ac:dyDescent="0.2">
      <c r="A7134" s="86" t="s">
        <v>24893</v>
      </c>
      <c r="B7134" s="85" t="s">
        <v>24892</v>
      </c>
      <c r="C7134" s="87" t="s">
        <v>151</v>
      </c>
      <c r="D7134" s="84" t="s">
        <v>14947</v>
      </c>
      <c r="E7134" s="86">
        <v>206</v>
      </c>
      <c r="F7134" s="85" t="s">
        <v>14527</v>
      </c>
    </row>
    <row r="7135" spans="1:6" ht="38.25" x14ac:dyDescent="0.2">
      <c r="A7135" s="86" t="s">
        <v>24895</v>
      </c>
      <c r="B7135" s="85" t="s">
        <v>24894</v>
      </c>
      <c r="C7135" s="87" t="s">
        <v>151</v>
      </c>
      <c r="D7135" s="84" t="s">
        <v>14947</v>
      </c>
      <c r="E7135" s="86">
        <v>173</v>
      </c>
      <c r="F7135" s="85" t="s">
        <v>14567</v>
      </c>
    </row>
    <row r="7136" spans="1:6" ht="38.25" x14ac:dyDescent="0.2">
      <c r="A7136" s="86" t="s">
        <v>24897</v>
      </c>
      <c r="B7136" s="85" t="s">
        <v>24896</v>
      </c>
      <c r="C7136" s="87" t="s">
        <v>151</v>
      </c>
      <c r="D7136" s="84" t="s">
        <v>14947</v>
      </c>
      <c r="E7136" s="86">
        <v>206</v>
      </c>
      <c r="F7136" s="85" t="s">
        <v>14527</v>
      </c>
    </row>
    <row r="7137" spans="1:6" ht="38.25" x14ac:dyDescent="0.2">
      <c r="A7137" s="86" t="s">
        <v>24875</v>
      </c>
      <c r="B7137" s="85" t="s">
        <v>24874</v>
      </c>
      <c r="C7137" s="87" t="s">
        <v>151</v>
      </c>
      <c r="D7137" s="84" t="s">
        <v>14947</v>
      </c>
      <c r="E7137" s="86">
        <v>944</v>
      </c>
      <c r="F7137" s="85" t="s">
        <v>14567</v>
      </c>
    </row>
    <row r="7138" spans="1:6" ht="38.25" x14ac:dyDescent="0.2">
      <c r="A7138" s="86" t="s">
        <v>24877</v>
      </c>
      <c r="B7138" s="85" t="s">
        <v>24876</v>
      </c>
      <c r="C7138" s="87" t="s">
        <v>151</v>
      </c>
      <c r="D7138" s="84" t="s">
        <v>14947</v>
      </c>
      <c r="E7138" s="86">
        <v>1874</v>
      </c>
      <c r="F7138" s="85" t="s">
        <v>14527</v>
      </c>
    </row>
    <row r="7139" spans="1:6" ht="38.25" x14ac:dyDescent="0.2">
      <c r="A7139" s="86" t="s">
        <v>24879</v>
      </c>
      <c r="B7139" s="85" t="s">
        <v>24878</v>
      </c>
      <c r="C7139" s="87" t="s">
        <v>151</v>
      </c>
      <c r="D7139" s="84" t="s">
        <v>14947</v>
      </c>
      <c r="E7139" s="86">
        <v>1574</v>
      </c>
      <c r="F7139" s="85" t="s">
        <v>14567</v>
      </c>
    </row>
    <row r="7140" spans="1:6" ht="38.25" x14ac:dyDescent="0.2">
      <c r="A7140" s="86" t="s">
        <v>24881</v>
      </c>
      <c r="B7140" s="85" t="s">
        <v>24880</v>
      </c>
      <c r="C7140" s="87" t="s">
        <v>151</v>
      </c>
      <c r="D7140" s="84" t="s">
        <v>14947</v>
      </c>
      <c r="E7140" s="86">
        <v>1874</v>
      </c>
      <c r="F7140" s="85" t="s">
        <v>14527</v>
      </c>
    </row>
    <row r="7141" spans="1:6" ht="51" x14ac:dyDescent="0.2">
      <c r="A7141" s="86" t="s">
        <v>24900</v>
      </c>
      <c r="B7141" s="85" t="s">
        <v>24898</v>
      </c>
      <c r="C7141" s="87" t="s">
        <v>151</v>
      </c>
      <c r="D7141" s="84" t="s">
        <v>14947</v>
      </c>
      <c r="E7141" s="86">
        <v>415.8</v>
      </c>
      <c r="F7141" s="85" t="s">
        <v>24899</v>
      </c>
    </row>
    <row r="7142" spans="1:6" ht="38.25" x14ac:dyDescent="0.2">
      <c r="A7142" s="86" t="s">
        <v>24903</v>
      </c>
      <c r="B7142" s="85" t="s">
        <v>24901</v>
      </c>
      <c r="C7142" s="87" t="s">
        <v>151</v>
      </c>
      <c r="D7142" s="84" t="s">
        <v>14947</v>
      </c>
      <c r="E7142" s="86">
        <v>825</v>
      </c>
      <c r="F7142" s="85" t="s">
        <v>24902</v>
      </c>
    </row>
    <row r="7143" spans="1:6" ht="51" x14ac:dyDescent="0.2">
      <c r="A7143" s="86" t="s">
        <v>24905</v>
      </c>
      <c r="B7143" s="85" t="s">
        <v>24904</v>
      </c>
      <c r="C7143" s="87" t="s">
        <v>151</v>
      </c>
      <c r="D7143" s="84" t="s">
        <v>14947</v>
      </c>
      <c r="E7143" s="86">
        <v>693</v>
      </c>
      <c r="F7143" s="85" t="s">
        <v>24899</v>
      </c>
    </row>
    <row r="7144" spans="1:6" ht="38.25" x14ac:dyDescent="0.2">
      <c r="A7144" s="86" t="s">
        <v>24907</v>
      </c>
      <c r="B7144" s="85" t="s">
        <v>24906</v>
      </c>
      <c r="C7144" s="87" t="s">
        <v>151</v>
      </c>
      <c r="D7144" s="84" t="s">
        <v>14947</v>
      </c>
      <c r="E7144" s="86">
        <v>825</v>
      </c>
      <c r="F7144" s="85" t="s">
        <v>24902</v>
      </c>
    </row>
    <row r="7145" spans="1:6" ht="51" x14ac:dyDescent="0.2">
      <c r="A7145" s="86" t="s">
        <v>24910</v>
      </c>
      <c r="B7145" s="85" t="s">
        <v>24908</v>
      </c>
      <c r="C7145" s="87" t="s">
        <v>151</v>
      </c>
      <c r="D7145" s="84" t="s">
        <v>14947</v>
      </c>
      <c r="E7145" s="86">
        <v>21</v>
      </c>
      <c r="F7145" s="85" t="s">
        <v>24909</v>
      </c>
    </row>
    <row r="7146" spans="1:6" ht="38.25" x14ac:dyDescent="0.2">
      <c r="A7146" s="86" t="s">
        <v>24913</v>
      </c>
      <c r="B7146" s="85" t="s">
        <v>24911</v>
      </c>
      <c r="C7146" s="87" t="s">
        <v>151</v>
      </c>
      <c r="D7146" s="84" t="s">
        <v>14947</v>
      </c>
      <c r="E7146" s="86">
        <v>41</v>
      </c>
      <c r="F7146" s="85" t="s">
        <v>24912</v>
      </c>
    </row>
    <row r="7147" spans="1:6" ht="51" x14ac:dyDescent="0.2">
      <c r="A7147" s="86" t="s">
        <v>24915</v>
      </c>
      <c r="B7147" s="85" t="s">
        <v>24914</v>
      </c>
      <c r="C7147" s="87" t="s">
        <v>151</v>
      </c>
      <c r="D7147" s="84" t="s">
        <v>14947</v>
      </c>
      <c r="E7147" s="86">
        <v>35</v>
      </c>
      <c r="F7147" s="85" t="s">
        <v>24909</v>
      </c>
    </row>
    <row r="7148" spans="1:6" ht="38.25" x14ac:dyDescent="0.2">
      <c r="A7148" s="86" t="s">
        <v>24917</v>
      </c>
      <c r="B7148" s="85" t="s">
        <v>24916</v>
      </c>
      <c r="C7148" s="87" t="s">
        <v>151</v>
      </c>
      <c r="D7148" s="84" t="s">
        <v>14947</v>
      </c>
      <c r="E7148" s="86">
        <v>41</v>
      </c>
      <c r="F7148" s="85" t="s">
        <v>24912</v>
      </c>
    </row>
    <row r="7149" spans="1:6" ht="51" x14ac:dyDescent="0.2">
      <c r="A7149" s="86" t="s">
        <v>24920</v>
      </c>
      <c r="B7149" s="85" t="s">
        <v>24918</v>
      </c>
      <c r="C7149" s="87" t="s">
        <v>151</v>
      </c>
      <c r="D7149" s="84" t="s">
        <v>14947</v>
      </c>
      <c r="E7149" s="86">
        <v>2935.8</v>
      </c>
      <c r="F7149" s="85" t="s">
        <v>24919</v>
      </c>
    </row>
    <row r="7150" spans="1:6" ht="38.25" x14ac:dyDescent="0.2">
      <c r="A7150" s="86" t="s">
        <v>24923</v>
      </c>
      <c r="B7150" s="85" t="s">
        <v>24921</v>
      </c>
      <c r="C7150" s="87" t="s">
        <v>151</v>
      </c>
      <c r="D7150" s="84" t="s">
        <v>14947</v>
      </c>
      <c r="E7150" s="86">
        <v>5825</v>
      </c>
      <c r="F7150" s="85" t="s">
        <v>24922</v>
      </c>
    </row>
    <row r="7151" spans="1:6" ht="51" x14ac:dyDescent="0.2">
      <c r="A7151" s="86" t="s">
        <v>24920</v>
      </c>
      <c r="B7151" s="85" t="s">
        <v>24918</v>
      </c>
      <c r="C7151" s="87" t="s">
        <v>151</v>
      </c>
      <c r="D7151" s="84" t="s">
        <v>14947</v>
      </c>
      <c r="E7151" s="86">
        <v>2935.8</v>
      </c>
      <c r="F7151" s="85" t="s">
        <v>24919</v>
      </c>
    </row>
    <row r="7152" spans="1:6" ht="38.25" x14ac:dyDescent="0.2">
      <c r="A7152" s="86" t="s">
        <v>24923</v>
      </c>
      <c r="B7152" s="85" t="s">
        <v>24921</v>
      </c>
      <c r="C7152" s="87" t="s">
        <v>151</v>
      </c>
      <c r="D7152" s="84" t="s">
        <v>14947</v>
      </c>
      <c r="E7152" s="86">
        <v>5825</v>
      </c>
      <c r="F7152" s="85" t="s">
        <v>24922</v>
      </c>
    </row>
    <row r="7153" spans="1:6" ht="51" x14ac:dyDescent="0.2">
      <c r="A7153" s="86" t="s">
        <v>24925</v>
      </c>
      <c r="B7153" s="85" t="s">
        <v>24924</v>
      </c>
      <c r="C7153" s="87" t="s">
        <v>151</v>
      </c>
      <c r="D7153" s="84" t="s">
        <v>14947</v>
      </c>
      <c r="E7153" s="86">
        <v>4893</v>
      </c>
      <c r="F7153" s="85" t="s">
        <v>24919</v>
      </c>
    </row>
    <row r="7154" spans="1:6" ht="38.25" x14ac:dyDescent="0.2">
      <c r="A7154" s="86" t="s">
        <v>24927</v>
      </c>
      <c r="B7154" s="85" t="s">
        <v>24926</v>
      </c>
      <c r="C7154" s="87" t="s">
        <v>151</v>
      </c>
      <c r="D7154" s="84" t="s">
        <v>14947</v>
      </c>
      <c r="E7154" s="86">
        <v>5825</v>
      </c>
      <c r="F7154" s="85" t="s">
        <v>24922</v>
      </c>
    </row>
    <row r="7155" spans="1:6" ht="51" x14ac:dyDescent="0.2">
      <c r="A7155" s="86" t="s">
        <v>24925</v>
      </c>
      <c r="B7155" s="85" t="s">
        <v>24924</v>
      </c>
      <c r="C7155" s="87" t="s">
        <v>151</v>
      </c>
      <c r="D7155" s="84" t="s">
        <v>14947</v>
      </c>
      <c r="E7155" s="86">
        <v>4893</v>
      </c>
      <c r="F7155" s="85" t="s">
        <v>24919</v>
      </c>
    </row>
    <row r="7156" spans="1:6" ht="38.25" x14ac:dyDescent="0.2">
      <c r="A7156" s="86" t="s">
        <v>24927</v>
      </c>
      <c r="B7156" s="85" t="s">
        <v>24926</v>
      </c>
      <c r="C7156" s="87" t="s">
        <v>151</v>
      </c>
      <c r="D7156" s="84" t="s">
        <v>14947</v>
      </c>
      <c r="E7156" s="86">
        <v>5825</v>
      </c>
      <c r="F7156" s="85" t="s">
        <v>24922</v>
      </c>
    </row>
    <row r="7157" spans="1:6" ht="51" x14ac:dyDescent="0.2">
      <c r="A7157" s="86" t="s">
        <v>24900</v>
      </c>
      <c r="B7157" s="85" t="s">
        <v>24898</v>
      </c>
      <c r="C7157" s="87" t="s">
        <v>151</v>
      </c>
      <c r="D7157" s="84" t="s">
        <v>14947</v>
      </c>
      <c r="E7157" s="86">
        <v>415.8</v>
      </c>
      <c r="F7157" s="85" t="s">
        <v>24899</v>
      </c>
    </row>
    <row r="7158" spans="1:6" ht="38.25" x14ac:dyDescent="0.2">
      <c r="A7158" s="86" t="s">
        <v>24903</v>
      </c>
      <c r="B7158" s="85" t="s">
        <v>24901</v>
      </c>
      <c r="C7158" s="87" t="s">
        <v>151</v>
      </c>
      <c r="D7158" s="84" t="s">
        <v>14947</v>
      </c>
      <c r="E7158" s="86">
        <v>825</v>
      </c>
      <c r="F7158" s="85" t="s">
        <v>24902</v>
      </c>
    </row>
    <row r="7159" spans="1:6" ht="51" x14ac:dyDescent="0.2">
      <c r="A7159" s="86" t="s">
        <v>24905</v>
      </c>
      <c r="B7159" s="85" t="s">
        <v>24904</v>
      </c>
      <c r="C7159" s="87" t="s">
        <v>151</v>
      </c>
      <c r="D7159" s="84" t="s">
        <v>14947</v>
      </c>
      <c r="E7159" s="86">
        <v>693</v>
      </c>
      <c r="F7159" s="85" t="s">
        <v>24899</v>
      </c>
    </row>
    <row r="7160" spans="1:6" ht="38.25" x14ac:dyDescent="0.2">
      <c r="A7160" s="86" t="s">
        <v>24907</v>
      </c>
      <c r="B7160" s="85" t="s">
        <v>24906</v>
      </c>
      <c r="C7160" s="87" t="s">
        <v>151</v>
      </c>
      <c r="D7160" s="84" t="s">
        <v>14947</v>
      </c>
      <c r="E7160" s="86">
        <v>825</v>
      </c>
      <c r="F7160" s="85" t="s">
        <v>24902</v>
      </c>
    </row>
    <row r="7161" spans="1:6" ht="51" x14ac:dyDescent="0.2">
      <c r="A7161" s="86" t="s">
        <v>24930</v>
      </c>
      <c r="B7161" s="85" t="s">
        <v>24928</v>
      </c>
      <c r="C7161" s="87" t="s">
        <v>151</v>
      </c>
      <c r="D7161" s="84" t="s">
        <v>14947</v>
      </c>
      <c r="E7161" s="86">
        <v>147</v>
      </c>
      <c r="F7161" s="85" t="s">
        <v>24929</v>
      </c>
    </row>
    <row r="7162" spans="1:6" ht="38.25" x14ac:dyDescent="0.2">
      <c r="A7162" s="86" t="s">
        <v>24933</v>
      </c>
      <c r="B7162" s="85" t="s">
        <v>24931</v>
      </c>
      <c r="C7162" s="87" t="s">
        <v>151</v>
      </c>
      <c r="D7162" s="84" t="s">
        <v>14947</v>
      </c>
      <c r="E7162" s="86">
        <v>291</v>
      </c>
      <c r="F7162" s="85" t="s">
        <v>24932</v>
      </c>
    </row>
    <row r="7163" spans="1:6" ht="51" x14ac:dyDescent="0.2">
      <c r="A7163" s="86" t="s">
        <v>24935</v>
      </c>
      <c r="B7163" s="85" t="s">
        <v>24934</v>
      </c>
      <c r="C7163" s="87" t="s">
        <v>151</v>
      </c>
      <c r="D7163" s="84" t="s">
        <v>14947</v>
      </c>
      <c r="E7163" s="86">
        <v>245</v>
      </c>
      <c r="F7163" s="85" t="s">
        <v>24929</v>
      </c>
    </row>
    <row r="7164" spans="1:6" ht="38.25" x14ac:dyDescent="0.2">
      <c r="A7164" s="86" t="s">
        <v>24937</v>
      </c>
      <c r="B7164" s="85" t="s">
        <v>24936</v>
      </c>
      <c r="C7164" s="87" t="s">
        <v>151</v>
      </c>
      <c r="D7164" s="84" t="s">
        <v>14947</v>
      </c>
      <c r="E7164" s="86">
        <v>291</v>
      </c>
      <c r="F7164" s="85" t="s">
        <v>24932</v>
      </c>
    </row>
    <row r="7165" spans="1:6" ht="38.25" x14ac:dyDescent="0.2">
      <c r="A7165" s="86" t="s">
        <v>24859</v>
      </c>
      <c r="B7165" s="85" t="s">
        <v>24858</v>
      </c>
      <c r="C7165" s="87" t="s">
        <v>151</v>
      </c>
      <c r="D7165" s="84" t="s">
        <v>14947</v>
      </c>
      <c r="E7165" s="86">
        <v>45</v>
      </c>
      <c r="F7165" s="85" t="s">
        <v>14567</v>
      </c>
    </row>
    <row r="7166" spans="1:6" ht="38.25" x14ac:dyDescent="0.2">
      <c r="A7166" s="86" t="s">
        <v>24861</v>
      </c>
      <c r="B7166" s="85" t="s">
        <v>24860</v>
      </c>
      <c r="C7166" s="87" t="s">
        <v>151</v>
      </c>
      <c r="D7166" s="84" t="s">
        <v>14947</v>
      </c>
      <c r="E7166" s="86">
        <v>90</v>
      </c>
      <c r="F7166" s="85" t="s">
        <v>14527</v>
      </c>
    </row>
    <row r="7167" spans="1:6" ht="38.25" x14ac:dyDescent="0.2">
      <c r="A7167" s="86" t="s">
        <v>24863</v>
      </c>
      <c r="B7167" s="85" t="s">
        <v>24862</v>
      </c>
      <c r="C7167" s="87" t="s">
        <v>151</v>
      </c>
      <c r="D7167" s="84" t="s">
        <v>14947</v>
      </c>
      <c r="E7167" s="86">
        <v>76</v>
      </c>
      <c r="F7167" s="85" t="s">
        <v>14567</v>
      </c>
    </row>
    <row r="7168" spans="1:6" ht="38.25" x14ac:dyDescent="0.2">
      <c r="A7168" s="86" t="s">
        <v>24865</v>
      </c>
      <c r="B7168" s="85" t="s">
        <v>24864</v>
      </c>
      <c r="C7168" s="87" t="s">
        <v>151</v>
      </c>
      <c r="D7168" s="84" t="s">
        <v>14947</v>
      </c>
      <c r="E7168" s="86">
        <v>90</v>
      </c>
      <c r="F7168" s="85" t="s">
        <v>14527</v>
      </c>
    </row>
    <row r="7169" spans="1:6" ht="38.25" x14ac:dyDescent="0.2">
      <c r="A7169" s="86" t="s">
        <v>24867</v>
      </c>
      <c r="B7169" s="85" t="s">
        <v>24866</v>
      </c>
      <c r="C7169" s="87" t="s">
        <v>151</v>
      </c>
      <c r="D7169" s="84" t="s">
        <v>14947</v>
      </c>
      <c r="E7169" s="86">
        <v>567</v>
      </c>
      <c r="F7169" s="85" t="s">
        <v>14567</v>
      </c>
    </row>
    <row r="7170" spans="1:6" ht="38.25" x14ac:dyDescent="0.2">
      <c r="A7170" s="86" t="s">
        <v>24869</v>
      </c>
      <c r="B7170" s="85" t="s">
        <v>24868</v>
      </c>
      <c r="C7170" s="87" t="s">
        <v>151</v>
      </c>
      <c r="D7170" s="84" t="s">
        <v>14947</v>
      </c>
      <c r="E7170" s="86">
        <v>1125</v>
      </c>
      <c r="F7170" s="85" t="s">
        <v>14527</v>
      </c>
    </row>
    <row r="7171" spans="1:6" ht="38.25" x14ac:dyDescent="0.2">
      <c r="A7171" s="86" t="s">
        <v>24871</v>
      </c>
      <c r="B7171" s="85" t="s">
        <v>24870</v>
      </c>
      <c r="C7171" s="87" t="s">
        <v>151</v>
      </c>
      <c r="D7171" s="84" t="s">
        <v>14947</v>
      </c>
      <c r="E7171" s="86">
        <v>945</v>
      </c>
      <c r="F7171" s="85" t="s">
        <v>14567</v>
      </c>
    </row>
    <row r="7172" spans="1:6" ht="38.25" x14ac:dyDescent="0.2">
      <c r="A7172" s="86" t="s">
        <v>24873</v>
      </c>
      <c r="B7172" s="85" t="s">
        <v>24872</v>
      </c>
      <c r="C7172" s="87" t="s">
        <v>151</v>
      </c>
      <c r="D7172" s="84" t="s">
        <v>14947</v>
      </c>
      <c r="E7172" s="86">
        <v>1125</v>
      </c>
      <c r="F7172" s="85" t="s">
        <v>14527</v>
      </c>
    </row>
    <row r="7173" spans="1:6" ht="38.25" x14ac:dyDescent="0.2">
      <c r="A7173" s="86" t="s">
        <v>24939</v>
      </c>
      <c r="B7173" s="85" t="s">
        <v>24938</v>
      </c>
      <c r="C7173" s="87" t="s">
        <v>151</v>
      </c>
      <c r="D7173" s="84" t="s">
        <v>14947</v>
      </c>
      <c r="E7173" s="86">
        <v>30</v>
      </c>
      <c r="F7173" s="85" t="s">
        <v>14567</v>
      </c>
    </row>
    <row r="7174" spans="1:6" ht="38.25" x14ac:dyDescent="0.2">
      <c r="A7174" s="86" t="s">
        <v>24941</v>
      </c>
      <c r="B7174" s="85" t="s">
        <v>24940</v>
      </c>
      <c r="C7174" s="87" t="s">
        <v>151</v>
      </c>
      <c r="D7174" s="84" t="s">
        <v>14947</v>
      </c>
      <c r="E7174" s="86">
        <v>60</v>
      </c>
      <c r="F7174" s="85" t="s">
        <v>14527</v>
      </c>
    </row>
    <row r="7175" spans="1:6" ht="38.25" x14ac:dyDescent="0.2">
      <c r="A7175" s="86" t="s">
        <v>24943</v>
      </c>
      <c r="B7175" s="85" t="s">
        <v>24942</v>
      </c>
      <c r="C7175" s="87" t="s">
        <v>151</v>
      </c>
      <c r="D7175" s="84" t="s">
        <v>14947</v>
      </c>
      <c r="E7175" s="86">
        <v>50</v>
      </c>
      <c r="F7175" s="85" t="s">
        <v>14567</v>
      </c>
    </row>
    <row r="7176" spans="1:6" ht="38.25" x14ac:dyDescent="0.2">
      <c r="A7176" s="86" t="s">
        <v>24945</v>
      </c>
      <c r="B7176" s="85" t="s">
        <v>24944</v>
      </c>
      <c r="C7176" s="87" t="s">
        <v>151</v>
      </c>
      <c r="D7176" s="84" t="s">
        <v>14947</v>
      </c>
      <c r="E7176" s="86">
        <v>60</v>
      </c>
      <c r="F7176" s="85" t="s">
        <v>14527</v>
      </c>
    </row>
    <row r="7177" spans="1:6" ht="38.25" x14ac:dyDescent="0.2">
      <c r="A7177" s="86" t="s">
        <v>24947</v>
      </c>
      <c r="B7177" s="85" t="s">
        <v>24946</v>
      </c>
      <c r="C7177" s="87" t="s">
        <v>151</v>
      </c>
      <c r="D7177" s="84" t="s">
        <v>14947</v>
      </c>
      <c r="E7177" s="86">
        <v>378</v>
      </c>
      <c r="F7177" s="85" t="s">
        <v>14567</v>
      </c>
    </row>
    <row r="7178" spans="1:6" ht="38.25" x14ac:dyDescent="0.2">
      <c r="A7178" s="86" t="s">
        <v>24949</v>
      </c>
      <c r="B7178" s="85" t="s">
        <v>24948</v>
      </c>
      <c r="C7178" s="87" t="s">
        <v>151</v>
      </c>
      <c r="D7178" s="84" t="s">
        <v>14947</v>
      </c>
      <c r="E7178" s="86">
        <v>750</v>
      </c>
      <c r="F7178" s="85" t="s">
        <v>14527</v>
      </c>
    </row>
    <row r="7179" spans="1:6" ht="38.25" x14ac:dyDescent="0.2">
      <c r="A7179" s="86" t="s">
        <v>24951</v>
      </c>
      <c r="B7179" s="85" t="s">
        <v>24950</v>
      </c>
      <c r="C7179" s="87" t="s">
        <v>151</v>
      </c>
      <c r="D7179" s="84" t="s">
        <v>14947</v>
      </c>
      <c r="E7179" s="86">
        <v>630</v>
      </c>
      <c r="F7179" s="85" t="s">
        <v>14567</v>
      </c>
    </row>
    <row r="7180" spans="1:6" ht="38.25" x14ac:dyDescent="0.2">
      <c r="A7180" s="86" t="s">
        <v>24953</v>
      </c>
      <c r="B7180" s="85" t="s">
        <v>24952</v>
      </c>
      <c r="C7180" s="87" t="s">
        <v>151</v>
      </c>
      <c r="D7180" s="84" t="s">
        <v>14947</v>
      </c>
      <c r="E7180" s="86">
        <v>750</v>
      </c>
      <c r="F7180" s="85" t="s">
        <v>14527</v>
      </c>
    </row>
    <row r="7181" spans="1:6" ht="38.25" x14ac:dyDescent="0.2">
      <c r="A7181" s="86" t="s">
        <v>24955</v>
      </c>
      <c r="B7181" s="85" t="s">
        <v>24954</v>
      </c>
      <c r="C7181" s="87" t="s">
        <v>151</v>
      </c>
      <c r="D7181" s="84" t="s">
        <v>14947</v>
      </c>
      <c r="E7181" s="86">
        <v>630</v>
      </c>
      <c r="F7181" s="85" t="s">
        <v>14567</v>
      </c>
    </row>
    <row r="7182" spans="1:6" ht="38.25" x14ac:dyDescent="0.2">
      <c r="A7182" s="86" t="s">
        <v>24957</v>
      </c>
      <c r="B7182" s="85" t="s">
        <v>24956</v>
      </c>
      <c r="C7182" s="87" t="s">
        <v>151</v>
      </c>
      <c r="D7182" s="84" t="s">
        <v>14947</v>
      </c>
      <c r="E7182" s="86">
        <v>1250</v>
      </c>
      <c r="F7182" s="85" t="s">
        <v>14527</v>
      </c>
    </row>
    <row r="7183" spans="1:6" ht="38.25" x14ac:dyDescent="0.2">
      <c r="A7183" s="86" t="s">
        <v>24959</v>
      </c>
      <c r="B7183" s="85" t="s">
        <v>24958</v>
      </c>
      <c r="C7183" s="87" t="s">
        <v>151</v>
      </c>
      <c r="D7183" s="84" t="s">
        <v>14947</v>
      </c>
      <c r="E7183" s="86">
        <v>1050</v>
      </c>
      <c r="F7183" s="85" t="s">
        <v>14567</v>
      </c>
    </row>
    <row r="7184" spans="1:6" ht="38.25" x14ac:dyDescent="0.2">
      <c r="A7184" s="86" t="s">
        <v>24961</v>
      </c>
      <c r="B7184" s="85" t="s">
        <v>24960</v>
      </c>
      <c r="C7184" s="87" t="s">
        <v>151</v>
      </c>
      <c r="D7184" s="84" t="s">
        <v>14947</v>
      </c>
      <c r="E7184" s="86">
        <v>1250</v>
      </c>
      <c r="F7184" s="85" t="s">
        <v>14527</v>
      </c>
    </row>
    <row r="7185" spans="1:6" ht="89.25" x14ac:dyDescent="0.2">
      <c r="A7185" s="86" t="s">
        <v>24964</v>
      </c>
      <c r="B7185" s="85" t="s">
        <v>24962</v>
      </c>
      <c r="C7185" s="87" t="s">
        <v>151</v>
      </c>
      <c r="D7185" s="84" t="s">
        <v>14947</v>
      </c>
      <c r="E7185" s="86">
        <v>5500</v>
      </c>
      <c r="F7185" s="85" t="s">
        <v>24963</v>
      </c>
    </row>
    <row r="7186" spans="1:6" ht="89.25" x14ac:dyDescent="0.2">
      <c r="A7186" s="86" t="s">
        <v>24967</v>
      </c>
      <c r="B7186" s="85" t="s">
        <v>24965</v>
      </c>
      <c r="C7186" s="87" t="s">
        <v>151</v>
      </c>
      <c r="D7186" s="84" t="s">
        <v>14947</v>
      </c>
      <c r="E7186" s="86">
        <v>9500</v>
      </c>
      <c r="F7186" s="85" t="s">
        <v>24966</v>
      </c>
    </row>
    <row r="7187" spans="1:6" ht="89.25" x14ac:dyDescent="0.2">
      <c r="A7187" s="86" t="s">
        <v>24964</v>
      </c>
      <c r="B7187" s="85" t="s">
        <v>24962</v>
      </c>
      <c r="C7187" s="87" t="s">
        <v>151</v>
      </c>
      <c r="D7187" s="84" t="s">
        <v>14947</v>
      </c>
      <c r="E7187" s="86">
        <v>5500</v>
      </c>
      <c r="F7187" s="85" t="s">
        <v>24963</v>
      </c>
    </row>
    <row r="7188" spans="1:6" ht="89.25" x14ac:dyDescent="0.2">
      <c r="A7188" s="86" t="s">
        <v>24967</v>
      </c>
      <c r="B7188" s="85" t="s">
        <v>24965</v>
      </c>
      <c r="C7188" s="87" t="s">
        <v>151</v>
      </c>
      <c r="D7188" s="84" t="s">
        <v>14947</v>
      </c>
      <c r="E7188" s="86">
        <v>9500</v>
      </c>
      <c r="F7188" s="85" t="s">
        <v>24966</v>
      </c>
    </row>
    <row r="7189" spans="1:6" ht="63.75" x14ac:dyDescent="0.2">
      <c r="A7189" s="86" t="s">
        <v>24779</v>
      </c>
      <c r="B7189" s="85" t="s">
        <v>24778</v>
      </c>
      <c r="C7189" s="87" t="s">
        <v>151</v>
      </c>
      <c r="D7189" s="84" t="s">
        <v>14947</v>
      </c>
      <c r="E7189" s="86">
        <v>125</v>
      </c>
      <c r="F7189" s="85" t="s">
        <v>14825</v>
      </c>
    </row>
    <row r="7190" spans="1:6" ht="51" x14ac:dyDescent="0.2">
      <c r="A7190" s="86" t="s">
        <v>24781</v>
      </c>
      <c r="B7190" s="85" t="s">
        <v>24780</v>
      </c>
      <c r="C7190" s="87" t="s">
        <v>151</v>
      </c>
      <c r="D7190" s="84" t="s">
        <v>14947</v>
      </c>
      <c r="E7190" s="86">
        <v>323</v>
      </c>
      <c r="F7190" s="85" t="s">
        <v>14830</v>
      </c>
    </row>
    <row r="7191" spans="1:6" ht="25.5" x14ac:dyDescent="0.2">
      <c r="A7191" s="86" t="s">
        <v>24783</v>
      </c>
      <c r="B7191" s="85" t="s">
        <v>24782</v>
      </c>
      <c r="C7191" s="87" t="s">
        <v>151</v>
      </c>
      <c r="D7191" s="84" t="s">
        <v>14947</v>
      </c>
      <c r="E7191" s="86">
        <v>273</v>
      </c>
      <c r="F7191" s="85" t="s">
        <v>14567</v>
      </c>
    </row>
    <row r="7192" spans="1:6" ht="25.5" x14ac:dyDescent="0.2">
      <c r="A7192" s="86" t="s">
        <v>24785</v>
      </c>
      <c r="B7192" s="85" t="s">
        <v>24784</v>
      </c>
      <c r="C7192" s="87" t="s">
        <v>151</v>
      </c>
      <c r="D7192" s="84" t="s">
        <v>14947</v>
      </c>
      <c r="E7192" s="86">
        <v>323</v>
      </c>
      <c r="F7192" s="85" t="s">
        <v>14527</v>
      </c>
    </row>
    <row r="7193" spans="1:6" ht="63.75" x14ac:dyDescent="0.2">
      <c r="A7193" s="86" t="s">
        <v>24729</v>
      </c>
      <c r="B7193" s="85" t="s">
        <v>24728</v>
      </c>
      <c r="C7193" s="87" t="s">
        <v>151</v>
      </c>
      <c r="D7193" s="84" t="s">
        <v>14947</v>
      </c>
      <c r="E7193" s="86">
        <v>362</v>
      </c>
      <c r="F7193" s="85" t="s">
        <v>14825</v>
      </c>
    </row>
    <row r="7194" spans="1:6" ht="51" x14ac:dyDescent="0.2">
      <c r="A7194" s="86" t="s">
        <v>24731</v>
      </c>
      <c r="B7194" s="85" t="s">
        <v>24730</v>
      </c>
      <c r="C7194" s="87" t="s">
        <v>151</v>
      </c>
      <c r="D7194" s="84" t="s">
        <v>14947</v>
      </c>
      <c r="E7194" s="86">
        <v>719</v>
      </c>
      <c r="F7194" s="85" t="s">
        <v>14830</v>
      </c>
    </row>
    <row r="7195" spans="1:6" ht="25.5" x14ac:dyDescent="0.2">
      <c r="A7195" s="86" t="s">
        <v>24733</v>
      </c>
      <c r="B7195" s="85" t="s">
        <v>24732</v>
      </c>
      <c r="C7195" s="87" t="s">
        <v>151</v>
      </c>
      <c r="D7195" s="84" t="s">
        <v>14947</v>
      </c>
      <c r="E7195" s="86">
        <v>604</v>
      </c>
      <c r="F7195" s="85" t="s">
        <v>14567</v>
      </c>
    </row>
    <row r="7196" spans="1:6" ht="25.5" x14ac:dyDescent="0.2">
      <c r="A7196" s="86" t="s">
        <v>24735</v>
      </c>
      <c r="B7196" s="85" t="s">
        <v>24734</v>
      </c>
      <c r="C7196" s="87" t="s">
        <v>151</v>
      </c>
      <c r="D7196" s="84" t="s">
        <v>14947</v>
      </c>
      <c r="E7196" s="86">
        <v>719</v>
      </c>
      <c r="F7196" s="85" t="s">
        <v>14527</v>
      </c>
    </row>
    <row r="7197" spans="1:6" ht="25.5" x14ac:dyDescent="0.2">
      <c r="A7197" s="86" t="s">
        <v>24733</v>
      </c>
      <c r="B7197" s="85" t="s">
        <v>24732</v>
      </c>
      <c r="C7197" s="87" t="s">
        <v>151</v>
      </c>
      <c r="D7197" s="84" t="s">
        <v>14947</v>
      </c>
      <c r="E7197" s="86">
        <v>604</v>
      </c>
      <c r="F7197" s="85" t="s">
        <v>14567</v>
      </c>
    </row>
    <row r="7198" spans="1:6" ht="25.5" x14ac:dyDescent="0.2">
      <c r="A7198" s="86" t="s">
        <v>24735</v>
      </c>
      <c r="B7198" s="85" t="s">
        <v>24734</v>
      </c>
      <c r="C7198" s="87" t="s">
        <v>151</v>
      </c>
      <c r="D7198" s="84" t="s">
        <v>14947</v>
      </c>
      <c r="E7198" s="86">
        <v>719</v>
      </c>
      <c r="F7198" s="85" t="s">
        <v>14527</v>
      </c>
    </row>
    <row r="7199" spans="1:6" ht="63.75" x14ac:dyDescent="0.2">
      <c r="A7199" s="86" t="s">
        <v>24737</v>
      </c>
      <c r="B7199" s="85" t="s">
        <v>24736</v>
      </c>
      <c r="C7199" s="87" t="s">
        <v>151</v>
      </c>
      <c r="D7199" s="84" t="s">
        <v>14947</v>
      </c>
      <c r="E7199" s="86">
        <v>440</v>
      </c>
      <c r="F7199" s="85" t="s">
        <v>14825</v>
      </c>
    </row>
    <row r="7200" spans="1:6" ht="51" x14ac:dyDescent="0.2">
      <c r="A7200" s="86" t="s">
        <v>24739</v>
      </c>
      <c r="B7200" s="85" t="s">
        <v>24738</v>
      </c>
      <c r="C7200" s="87" t="s">
        <v>151</v>
      </c>
      <c r="D7200" s="84" t="s">
        <v>14947</v>
      </c>
      <c r="E7200" s="86">
        <v>874</v>
      </c>
      <c r="F7200" s="85" t="s">
        <v>14830</v>
      </c>
    </row>
    <row r="7201" spans="1:6" ht="38.25" x14ac:dyDescent="0.2">
      <c r="A7201" s="86" t="s">
        <v>24741</v>
      </c>
      <c r="B7201" s="85" t="s">
        <v>24740</v>
      </c>
      <c r="C7201" s="87" t="s">
        <v>151</v>
      </c>
      <c r="D7201" s="84" t="s">
        <v>14947</v>
      </c>
      <c r="E7201" s="86">
        <v>734</v>
      </c>
      <c r="F7201" s="85" t="s">
        <v>14567</v>
      </c>
    </row>
    <row r="7202" spans="1:6" ht="38.25" x14ac:dyDescent="0.2">
      <c r="A7202" s="86" t="s">
        <v>24743</v>
      </c>
      <c r="B7202" s="85" t="s">
        <v>24742</v>
      </c>
      <c r="C7202" s="87" t="s">
        <v>151</v>
      </c>
      <c r="D7202" s="84" t="s">
        <v>14947</v>
      </c>
      <c r="E7202" s="86">
        <v>874</v>
      </c>
      <c r="F7202" s="85" t="s">
        <v>14527</v>
      </c>
    </row>
    <row r="7203" spans="1:6" ht="38.25" x14ac:dyDescent="0.2">
      <c r="A7203" s="86" t="s">
        <v>24741</v>
      </c>
      <c r="B7203" s="85" t="s">
        <v>24740</v>
      </c>
      <c r="C7203" s="87" t="s">
        <v>151</v>
      </c>
      <c r="D7203" s="84" t="s">
        <v>14947</v>
      </c>
      <c r="E7203" s="86">
        <v>734</v>
      </c>
      <c r="F7203" s="85" t="s">
        <v>14567</v>
      </c>
    </row>
    <row r="7204" spans="1:6" ht="38.25" x14ac:dyDescent="0.2">
      <c r="A7204" s="86" t="s">
        <v>24743</v>
      </c>
      <c r="B7204" s="85" t="s">
        <v>24742</v>
      </c>
      <c r="C7204" s="87" t="s">
        <v>151</v>
      </c>
      <c r="D7204" s="84" t="s">
        <v>14947</v>
      </c>
      <c r="E7204" s="86">
        <v>874</v>
      </c>
      <c r="F7204" s="85" t="s">
        <v>14527</v>
      </c>
    </row>
    <row r="7205" spans="1:6" ht="38.25" x14ac:dyDescent="0.2">
      <c r="A7205" s="86" t="s">
        <v>24745</v>
      </c>
      <c r="B7205" s="85" t="s">
        <v>24744</v>
      </c>
      <c r="C7205" s="87" t="s">
        <v>151</v>
      </c>
      <c r="D7205" s="84" t="s">
        <v>14947</v>
      </c>
      <c r="E7205" s="86">
        <v>457</v>
      </c>
      <c r="F7205" s="85" t="s">
        <v>14567</v>
      </c>
    </row>
    <row r="7206" spans="1:6" ht="38.25" x14ac:dyDescent="0.2">
      <c r="A7206" s="86" t="s">
        <v>24747</v>
      </c>
      <c r="B7206" s="85" t="s">
        <v>24746</v>
      </c>
      <c r="C7206" s="87" t="s">
        <v>151</v>
      </c>
      <c r="D7206" s="84" t="s">
        <v>14947</v>
      </c>
      <c r="E7206" s="86">
        <v>906</v>
      </c>
      <c r="F7206" s="85" t="s">
        <v>14527</v>
      </c>
    </row>
    <row r="7207" spans="1:6" ht="38.25" x14ac:dyDescent="0.2">
      <c r="A7207" s="86" t="s">
        <v>24749</v>
      </c>
      <c r="B7207" s="85" t="s">
        <v>24748</v>
      </c>
      <c r="C7207" s="87" t="s">
        <v>151</v>
      </c>
      <c r="D7207" s="84" t="s">
        <v>14947</v>
      </c>
      <c r="E7207" s="86">
        <v>761</v>
      </c>
      <c r="F7207" s="85" t="s">
        <v>14567</v>
      </c>
    </row>
    <row r="7208" spans="1:6" ht="38.25" x14ac:dyDescent="0.2">
      <c r="A7208" s="86" t="s">
        <v>24751</v>
      </c>
      <c r="B7208" s="85" t="s">
        <v>24750</v>
      </c>
      <c r="C7208" s="87" t="s">
        <v>151</v>
      </c>
      <c r="D7208" s="84" t="s">
        <v>14947</v>
      </c>
      <c r="E7208" s="86">
        <v>906</v>
      </c>
      <c r="F7208" s="85" t="s">
        <v>14527</v>
      </c>
    </row>
    <row r="7209" spans="1:6" ht="38.25" x14ac:dyDescent="0.2">
      <c r="A7209" s="86" t="s">
        <v>24753</v>
      </c>
      <c r="B7209" s="85" t="s">
        <v>24752</v>
      </c>
      <c r="C7209" s="87" t="s">
        <v>151</v>
      </c>
      <c r="D7209" s="84" t="s">
        <v>14947</v>
      </c>
      <c r="E7209" s="86">
        <v>535</v>
      </c>
      <c r="F7209" s="85" t="s">
        <v>14567</v>
      </c>
    </row>
    <row r="7210" spans="1:6" ht="38.25" x14ac:dyDescent="0.2">
      <c r="A7210" s="86" t="s">
        <v>24755</v>
      </c>
      <c r="B7210" s="85" t="s">
        <v>24754</v>
      </c>
      <c r="C7210" s="87" t="s">
        <v>151</v>
      </c>
      <c r="D7210" s="84" t="s">
        <v>14947</v>
      </c>
      <c r="E7210" s="86">
        <v>1061</v>
      </c>
      <c r="F7210" s="85" t="s">
        <v>14527</v>
      </c>
    </row>
    <row r="7211" spans="1:6" ht="38.25" x14ac:dyDescent="0.2">
      <c r="A7211" s="86" t="s">
        <v>24757</v>
      </c>
      <c r="B7211" s="85" t="s">
        <v>24756</v>
      </c>
      <c r="C7211" s="87" t="s">
        <v>151</v>
      </c>
      <c r="D7211" s="84" t="s">
        <v>14947</v>
      </c>
      <c r="E7211" s="86">
        <v>891</v>
      </c>
      <c r="F7211" s="85" t="s">
        <v>14567</v>
      </c>
    </row>
    <row r="7212" spans="1:6" ht="38.25" x14ac:dyDescent="0.2">
      <c r="A7212" s="86" t="s">
        <v>24759</v>
      </c>
      <c r="B7212" s="85" t="s">
        <v>24758</v>
      </c>
      <c r="C7212" s="87" t="s">
        <v>151</v>
      </c>
      <c r="D7212" s="84" t="s">
        <v>14947</v>
      </c>
      <c r="E7212" s="86">
        <v>1061</v>
      </c>
      <c r="F7212" s="85" t="s">
        <v>14527</v>
      </c>
    </row>
    <row r="7213" spans="1:6" ht="38.25" x14ac:dyDescent="0.2">
      <c r="A7213" s="86" t="s">
        <v>24813</v>
      </c>
      <c r="B7213" s="85" t="s">
        <v>24812</v>
      </c>
      <c r="C7213" s="87" t="s">
        <v>151</v>
      </c>
      <c r="D7213" s="84" t="s">
        <v>14947</v>
      </c>
      <c r="E7213" s="86">
        <v>220</v>
      </c>
      <c r="F7213" s="85" t="s">
        <v>14567</v>
      </c>
    </row>
    <row r="7214" spans="1:6" ht="38.25" x14ac:dyDescent="0.2">
      <c r="A7214" s="86" t="s">
        <v>24815</v>
      </c>
      <c r="B7214" s="85" t="s">
        <v>24814</v>
      </c>
      <c r="C7214" s="87" t="s">
        <v>151</v>
      </c>
      <c r="D7214" s="84" t="s">
        <v>14947</v>
      </c>
      <c r="E7214" s="86">
        <v>436</v>
      </c>
      <c r="F7214" s="85" t="s">
        <v>14527</v>
      </c>
    </row>
    <row r="7215" spans="1:6" ht="38.25" x14ac:dyDescent="0.2">
      <c r="A7215" s="86" t="s">
        <v>24817</v>
      </c>
      <c r="B7215" s="85" t="s">
        <v>24816</v>
      </c>
      <c r="C7215" s="87" t="s">
        <v>151</v>
      </c>
      <c r="D7215" s="84" t="s">
        <v>14947</v>
      </c>
      <c r="E7215" s="86">
        <v>366</v>
      </c>
      <c r="F7215" s="85" t="s">
        <v>14567</v>
      </c>
    </row>
    <row r="7216" spans="1:6" ht="38.25" x14ac:dyDescent="0.2">
      <c r="A7216" s="86" t="s">
        <v>24819</v>
      </c>
      <c r="B7216" s="85" t="s">
        <v>24818</v>
      </c>
      <c r="C7216" s="87" t="s">
        <v>151</v>
      </c>
      <c r="D7216" s="84" t="s">
        <v>14947</v>
      </c>
      <c r="E7216" s="86">
        <v>436</v>
      </c>
      <c r="F7216" s="85" t="s">
        <v>14527</v>
      </c>
    </row>
    <row r="7217" spans="1:6" ht="38.25" x14ac:dyDescent="0.2">
      <c r="A7217" s="86" t="s">
        <v>24821</v>
      </c>
      <c r="B7217" s="85" t="s">
        <v>24820</v>
      </c>
      <c r="C7217" s="87" t="s">
        <v>151</v>
      </c>
      <c r="D7217" s="84" t="s">
        <v>14947</v>
      </c>
      <c r="E7217" s="86">
        <v>251</v>
      </c>
      <c r="F7217" s="85" t="s">
        <v>14567</v>
      </c>
    </row>
    <row r="7218" spans="1:6" ht="38.25" x14ac:dyDescent="0.2">
      <c r="A7218" s="86" t="s">
        <v>24823</v>
      </c>
      <c r="B7218" s="85" t="s">
        <v>24822</v>
      </c>
      <c r="C7218" s="87" t="s">
        <v>151</v>
      </c>
      <c r="D7218" s="84" t="s">
        <v>14947</v>
      </c>
      <c r="E7218" s="86">
        <v>499</v>
      </c>
      <c r="F7218" s="85" t="s">
        <v>14527</v>
      </c>
    </row>
    <row r="7219" spans="1:6" ht="38.25" x14ac:dyDescent="0.2">
      <c r="A7219" s="86" t="s">
        <v>24821</v>
      </c>
      <c r="B7219" s="85" t="s">
        <v>24820</v>
      </c>
      <c r="C7219" s="87" t="s">
        <v>151</v>
      </c>
      <c r="D7219" s="84" t="s">
        <v>14947</v>
      </c>
      <c r="E7219" s="86">
        <v>251</v>
      </c>
      <c r="F7219" s="85" t="s">
        <v>14567</v>
      </c>
    </row>
    <row r="7220" spans="1:6" ht="38.25" x14ac:dyDescent="0.2">
      <c r="A7220" s="86" t="s">
        <v>24823</v>
      </c>
      <c r="B7220" s="85" t="s">
        <v>24822</v>
      </c>
      <c r="C7220" s="87" t="s">
        <v>151</v>
      </c>
      <c r="D7220" s="84" t="s">
        <v>14947</v>
      </c>
      <c r="E7220" s="86">
        <v>499</v>
      </c>
      <c r="F7220" s="85" t="s">
        <v>14527</v>
      </c>
    </row>
    <row r="7221" spans="1:6" ht="38.25" x14ac:dyDescent="0.2">
      <c r="A7221" s="86" t="s">
        <v>24825</v>
      </c>
      <c r="B7221" s="85" t="s">
        <v>24824</v>
      </c>
      <c r="C7221" s="87" t="s">
        <v>151</v>
      </c>
      <c r="D7221" s="84" t="s">
        <v>14947</v>
      </c>
      <c r="E7221" s="86">
        <v>419</v>
      </c>
      <c r="F7221" s="85" t="s">
        <v>14567</v>
      </c>
    </row>
    <row r="7222" spans="1:6" ht="38.25" x14ac:dyDescent="0.2">
      <c r="A7222" s="86" t="s">
        <v>24827</v>
      </c>
      <c r="B7222" s="85" t="s">
        <v>24826</v>
      </c>
      <c r="C7222" s="87" t="s">
        <v>151</v>
      </c>
      <c r="D7222" s="84" t="s">
        <v>14947</v>
      </c>
      <c r="E7222" s="86">
        <v>499</v>
      </c>
      <c r="F7222" s="85" t="s">
        <v>14527</v>
      </c>
    </row>
    <row r="7223" spans="1:6" ht="38.25" x14ac:dyDescent="0.2">
      <c r="A7223" s="86" t="s">
        <v>24825</v>
      </c>
      <c r="B7223" s="85" t="s">
        <v>24824</v>
      </c>
      <c r="C7223" s="87" t="s">
        <v>151</v>
      </c>
      <c r="D7223" s="84" t="s">
        <v>14947</v>
      </c>
      <c r="E7223" s="86">
        <v>419</v>
      </c>
      <c r="F7223" s="85" t="s">
        <v>14567</v>
      </c>
    </row>
    <row r="7224" spans="1:6" ht="38.25" x14ac:dyDescent="0.2">
      <c r="A7224" s="86" t="s">
        <v>24827</v>
      </c>
      <c r="B7224" s="85" t="s">
        <v>24826</v>
      </c>
      <c r="C7224" s="87" t="s">
        <v>151</v>
      </c>
      <c r="D7224" s="84" t="s">
        <v>14947</v>
      </c>
      <c r="E7224" s="86">
        <v>499</v>
      </c>
      <c r="F7224" s="85" t="s">
        <v>14527</v>
      </c>
    </row>
    <row r="7225" spans="1:6" ht="38.25" x14ac:dyDescent="0.2">
      <c r="A7225" s="86" t="s">
        <v>24825</v>
      </c>
      <c r="B7225" s="85" t="s">
        <v>24824</v>
      </c>
      <c r="C7225" s="87" t="s">
        <v>151</v>
      </c>
      <c r="D7225" s="84" t="s">
        <v>14947</v>
      </c>
      <c r="E7225" s="86">
        <v>419</v>
      </c>
      <c r="F7225" s="85" t="s">
        <v>14567</v>
      </c>
    </row>
    <row r="7226" spans="1:6" ht="38.25" x14ac:dyDescent="0.2">
      <c r="A7226" s="86" t="s">
        <v>24827</v>
      </c>
      <c r="B7226" s="85" t="s">
        <v>24826</v>
      </c>
      <c r="C7226" s="87" t="s">
        <v>151</v>
      </c>
      <c r="D7226" s="84" t="s">
        <v>14947</v>
      </c>
      <c r="E7226" s="86">
        <v>499</v>
      </c>
      <c r="F7226" s="85" t="s">
        <v>14527</v>
      </c>
    </row>
    <row r="7227" spans="1:6" ht="38.25" x14ac:dyDescent="0.2">
      <c r="A7227" s="86" t="s">
        <v>24821</v>
      </c>
      <c r="B7227" s="85" t="s">
        <v>24820</v>
      </c>
      <c r="C7227" s="87" t="s">
        <v>151</v>
      </c>
      <c r="D7227" s="84" t="s">
        <v>14947</v>
      </c>
      <c r="E7227" s="86">
        <v>251</v>
      </c>
      <c r="F7227" s="85" t="s">
        <v>14567</v>
      </c>
    </row>
    <row r="7228" spans="1:6" ht="38.25" x14ac:dyDescent="0.2">
      <c r="A7228" s="86" t="s">
        <v>24823</v>
      </c>
      <c r="B7228" s="85" t="s">
        <v>24822</v>
      </c>
      <c r="C7228" s="87" t="s">
        <v>151</v>
      </c>
      <c r="D7228" s="84" t="s">
        <v>14947</v>
      </c>
      <c r="E7228" s="86">
        <v>499</v>
      </c>
      <c r="F7228" s="85" t="s">
        <v>14527</v>
      </c>
    </row>
    <row r="7229" spans="1:6" ht="38.25" x14ac:dyDescent="0.2">
      <c r="A7229" s="86" t="s">
        <v>24825</v>
      </c>
      <c r="B7229" s="85" t="s">
        <v>24824</v>
      </c>
      <c r="C7229" s="87" t="s">
        <v>151</v>
      </c>
      <c r="D7229" s="84" t="s">
        <v>14947</v>
      </c>
      <c r="E7229" s="86">
        <v>419</v>
      </c>
      <c r="F7229" s="85" t="s">
        <v>14567</v>
      </c>
    </row>
    <row r="7230" spans="1:6" ht="38.25" x14ac:dyDescent="0.2">
      <c r="A7230" s="86" t="s">
        <v>24827</v>
      </c>
      <c r="B7230" s="85" t="s">
        <v>24826</v>
      </c>
      <c r="C7230" s="87" t="s">
        <v>151</v>
      </c>
      <c r="D7230" s="84" t="s">
        <v>14947</v>
      </c>
      <c r="E7230" s="86">
        <v>499</v>
      </c>
      <c r="F7230" s="85" t="s">
        <v>14527</v>
      </c>
    </row>
    <row r="7231" spans="1:6" ht="51" x14ac:dyDescent="0.2">
      <c r="A7231" s="86" t="s">
        <v>24970</v>
      </c>
      <c r="B7231" s="85" t="s">
        <v>24968</v>
      </c>
      <c r="C7231" s="87" t="s">
        <v>150</v>
      </c>
      <c r="D7231" s="84" t="s">
        <v>14972</v>
      </c>
      <c r="E7231" s="86">
        <v>4800</v>
      </c>
      <c r="F7231" s="85" t="s">
        <v>24969</v>
      </c>
    </row>
    <row r="7232" spans="1:6" ht="25.5" x14ac:dyDescent="0.2">
      <c r="A7232" s="86" t="s">
        <v>24972</v>
      </c>
      <c r="B7232" s="85" t="s">
        <v>24971</v>
      </c>
      <c r="C7232" s="87" t="s">
        <v>151</v>
      </c>
      <c r="D7232" s="84" t="s">
        <v>14972</v>
      </c>
      <c r="E7232" s="86">
        <v>1008</v>
      </c>
      <c r="F7232" s="85" t="s">
        <v>14567</v>
      </c>
    </row>
    <row r="7233" spans="1:6" ht="38.25" x14ac:dyDescent="0.2">
      <c r="A7233" s="86" t="s">
        <v>24974</v>
      </c>
      <c r="B7233" s="85" t="s">
        <v>24973</v>
      </c>
      <c r="C7233" s="87" t="s">
        <v>151</v>
      </c>
      <c r="D7233" s="84" t="s">
        <v>14972</v>
      </c>
      <c r="E7233" s="86">
        <v>2661.12</v>
      </c>
      <c r="F7233" s="85" t="s">
        <v>14567</v>
      </c>
    </row>
    <row r="7234" spans="1:6" ht="25.5" x14ac:dyDescent="0.2">
      <c r="A7234" s="86" t="s">
        <v>24976</v>
      </c>
      <c r="B7234" s="85" t="s">
        <v>24975</v>
      </c>
      <c r="C7234" s="87" t="s">
        <v>151</v>
      </c>
      <c r="D7234" s="84" t="s">
        <v>14972</v>
      </c>
      <c r="E7234" s="86">
        <v>2000</v>
      </c>
      <c r="F7234" s="85" t="s">
        <v>14527</v>
      </c>
    </row>
    <row r="7235" spans="1:6" ht="38.25" x14ac:dyDescent="0.2">
      <c r="A7235" s="86" t="s">
        <v>24978</v>
      </c>
      <c r="B7235" s="85" t="s">
        <v>24977</v>
      </c>
      <c r="C7235" s="87" t="s">
        <v>151</v>
      </c>
      <c r="D7235" s="84" t="s">
        <v>14972</v>
      </c>
      <c r="E7235" s="86">
        <v>5280</v>
      </c>
      <c r="F7235" s="85" t="s">
        <v>14527</v>
      </c>
    </row>
    <row r="7236" spans="1:6" x14ac:dyDescent="0.2">
      <c r="A7236" s="86" t="s">
        <v>24981</v>
      </c>
      <c r="B7236" s="85" t="s">
        <v>24979</v>
      </c>
      <c r="C7236" s="87" t="s">
        <v>150</v>
      </c>
      <c r="D7236" s="84" t="s">
        <v>14972</v>
      </c>
      <c r="E7236" s="86">
        <v>8000</v>
      </c>
      <c r="F7236" s="85" t="s">
        <v>24980</v>
      </c>
    </row>
    <row r="7237" spans="1:6" ht="25.5" x14ac:dyDescent="0.2">
      <c r="A7237" s="86" t="s">
        <v>24983</v>
      </c>
      <c r="B7237" s="85" t="s">
        <v>24982</v>
      </c>
      <c r="C7237" s="87" t="s">
        <v>150</v>
      </c>
      <c r="D7237" s="84" t="s">
        <v>14972</v>
      </c>
      <c r="E7237" s="86">
        <v>7680</v>
      </c>
      <c r="F7237" s="85" t="s">
        <v>24980</v>
      </c>
    </row>
    <row r="7238" spans="1:6" ht="25.5" x14ac:dyDescent="0.2">
      <c r="A7238" s="86" t="s">
        <v>24985</v>
      </c>
      <c r="B7238" s="85" t="s">
        <v>24984</v>
      </c>
      <c r="C7238" s="87" t="s">
        <v>150</v>
      </c>
      <c r="D7238" s="84" t="s">
        <v>14972</v>
      </c>
      <c r="E7238" s="86">
        <v>7520</v>
      </c>
      <c r="F7238" s="85" t="s">
        <v>24980</v>
      </c>
    </row>
    <row r="7239" spans="1:6" ht="25.5" x14ac:dyDescent="0.2">
      <c r="A7239" s="86" t="s">
        <v>24987</v>
      </c>
      <c r="B7239" s="85" t="s">
        <v>24986</v>
      </c>
      <c r="C7239" s="87" t="s">
        <v>150</v>
      </c>
      <c r="D7239" s="84" t="s">
        <v>14972</v>
      </c>
      <c r="E7239" s="86">
        <v>7280</v>
      </c>
      <c r="F7239" s="85" t="s">
        <v>24980</v>
      </c>
    </row>
    <row r="7240" spans="1:6" ht="25.5" x14ac:dyDescent="0.2">
      <c r="A7240" s="86" t="s">
        <v>24989</v>
      </c>
      <c r="B7240" s="85" t="s">
        <v>24988</v>
      </c>
      <c r="C7240" s="87" t="s">
        <v>150</v>
      </c>
      <c r="D7240" s="84" t="s">
        <v>14972</v>
      </c>
      <c r="E7240" s="86">
        <v>7040</v>
      </c>
      <c r="F7240" s="85" t="s">
        <v>24980</v>
      </c>
    </row>
    <row r="7241" spans="1:6" ht="25.5" x14ac:dyDescent="0.2">
      <c r="A7241" s="86" t="s">
        <v>24991</v>
      </c>
      <c r="B7241" s="85" t="s">
        <v>24990</v>
      </c>
      <c r="C7241" s="87" t="s">
        <v>151</v>
      </c>
      <c r="D7241" s="84" t="s">
        <v>14972</v>
      </c>
      <c r="E7241" s="86">
        <v>1680</v>
      </c>
      <c r="F7241" s="85" t="s">
        <v>14567</v>
      </c>
    </row>
    <row r="7242" spans="1:6" ht="38.25" x14ac:dyDescent="0.2">
      <c r="A7242" s="86" t="s">
        <v>24993</v>
      </c>
      <c r="B7242" s="85" t="s">
        <v>24992</v>
      </c>
      <c r="C7242" s="87" t="s">
        <v>151</v>
      </c>
      <c r="D7242" s="84" t="s">
        <v>14972</v>
      </c>
      <c r="E7242" s="86">
        <v>4435.2</v>
      </c>
      <c r="F7242" s="85" t="s">
        <v>14567</v>
      </c>
    </row>
    <row r="7243" spans="1:6" ht="25.5" x14ac:dyDescent="0.2">
      <c r="A7243" s="86" t="s">
        <v>24995</v>
      </c>
      <c r="B7243" s="85" t="s">
        <v>24994</v>
      </c>
      <c r="C7243" s="87" t="s">
        <v>151</v>
      </c>
      <c r="D7243" s="84" t="s">
        <v>14972</v>
      </c>
      <c r="E7243" s="86">
        <v>2000</v>
      </c>
      <c r="F7243" s="85" t="s">
        <v>14527</v>
      </c>
    </row>
    <row r="7244" spans="1:6" ht="38.25" x14ac:dyDescent="0.2">
      <c r="A7244" s="86" t="s">
        <v>24997</v>
      </c>
      <c r="B7244" s="85" t="s">
        <v>24996</v>
      </c>
      <c r="C7244" s="87" t="s">
        <v>151</v>
      </c>
      <c r="D7244" s="84" t="s">
        <v>14972</v>
      </c>
      <c r="E7244" s="86">
        <v>5280</v>
      </c>
      <c r="F7244" s="85" t="s">
        <v>14527</v>
      </c>
    </row>
    <row r="7245" spans="1:6" ht="51" x14ac:dyDescent="0.2">
      <c r="A7245" s="86" t="s">
        <v>24999</v>
      </c>
      <c r="B7245" s="85" t="s">
        <v>24998</v>
      </c>
      <c r="C7245" s="87" t="s">
        <v>150</v>
      </c>
      <c r="D7245" s="84" t="s">
        <v>14972</v>
      </c>
      <c r="E7245" s="86">
        <v>1725</v>
      </c>
      <c r="F7245" s="85" t="s">
        <v>14982</v>
      </c>
    </row>
    <row r="7246" spans="1:6" ht="25.5" x14ac:dyDescent="0.2">
      <c r="A7246" s="86" t="s">
        <v>25001</v>
      </c>
      <c r="B7246" s="85" t="s">
        <v>25000</v>
      </c>
      <c r="C7246" s="87" t="s">
        <v>151</v>
      </c>
      <c r="D7246" s="84" t="s">
        <v>14972</v>
      </c>
      <c r="E7246" s="86">
        <v>362</v>
      </c>
      <c r="F7246" s="85" t="s">
        <v>14567</v>
      </c>
    </row>
    <row r="7247" spans="1:6" ht="51" x14ac:dyDescent="0.2">
      <c r="A7247" s="86" t="s">
        <v>25003</v>
      </c>
      <c r="B7247" s="85" t="s">
        <v>25002</v>
      </c>
      <c r="C7247" s="87" t="s">
        <v>151</v>
      </c>
      <c r="D7247" s="84" t="s">
        <v>14972</v>
      </c>
      <c r="E7247" s="86">
        <v>61</v>
      </c>
      <c r="F7247" s="85" t="s">
        <v>15009</v>
      </c>
    </row>
    <row r="7248" spans="1:6" ht="25.5" x14ac:dyDescent="0.2">
      <c r="A7248" s="86" t="s">
        <v>25005</v>
      </c>
      <c r="B7248" s="85" t="s">
        <v>25004</v>
      </c>
      <c r="C7248" s="87" t="s">
        <v>151</v>
      </c>
      <c r="D7248" s="84" t="s">
        <v>14972</v>
      </c>
      <c r="E7248" s="86">
        <v>955.68</v>
      </c>
      <c r="F7248" s="85" t="s">
        <v>14567</v>
      </c>
    </row>
    <row r="7249" spans="1:6" ht="38.25" x14ac:dyDescent="0.2">
      <c r="A7249" s="86" t="s">
        <v>25007</v>
      </c>
      <c r="B7249" s="85" t="s">
        <v>25006</v>
      </c>
      <c r="C7249" s="87" t="s">
        <v>151</v>
      </c>
      <c r="D7249" s="84" t="s">
        <v>14972</v>
      </c>
      <c r="E7249" s="86">
        <v>719</v>
      </c>
      <c r="F7249" s="85" t="s">
        <v>14527</v>
      </c>
    </row>
    <row r="7250" spans="1:6" ht="38.25" x14ac:dyDescent="0.2">
      <c r="A7250" s="86" t="s">
        <v>25009</v>
      </c>
      <c r="B7250" s="85" t="s">
        <v>25008</v>
      </c>
      <c r="C7250" s="87" t="s">
        <v>151</v>
      </c>
      <c r="D7250" s="84" t="s">
        <v>14972</v>
      </c>
      <c r="E7250" s="86">
        <v>120</v>
      </c>
      <c r="F7250" s="85" t="s">
        <v>15016</v>
      </c>
    </row>
    <row r="7251" spans="1:6" ht="38.25" x14ac:dyDescent="0.2">
      <c r="A7251" s="86" t="s">
        <v>25011</v>
      </c>
      <c r="B7251" s="85" t="s">
        <v>25010</v>
      </c>
      <c r="C7251" s="87" t="s">
        <v>151</v>
      </c>
      <c r="D7251" s="84" t="s">
        <v>14972</v>
      </c>
      <c r="E7251" s="86">
        <v>1898.16</v>
      </c>
      <c r="F7251" s="85" t="s">
        <v>14527</v>
      </c>
    </row>
    <row r="7252" spans="1:6" x14ac:dyDescent="0.2">
      <c r="A7252" s="86" t="s">
        <v>25013</v>
      </c>
      <c r="B7252" s="85" t="s">
        <v>25012</v>
      </c>
      <c r="C7252" s="87" t="s">
        <v>150</v>
      </c>
      <c r="D7252" s="84" t="s">
        <v>14972</v>
      </c>
      <c r="E7252" s="86">
        <v>2875</v>
      </c>
      <c r="F7252" s="85" t="s">
        <v>14985</v>
      </c>
    </row>
    <row r="7253" spans="1:6" ht="25.5" x14ac:dyDescent="0.2">
      <c r="A7253" s="86" t="s">
        <v>25015</v>
      </c>
      <c r="B7253" s="85" t="s">
        <v>25014</v>
      </c>
      <c r="C7253" s="87" t="s">
        <v>150</v>
      </c>
      <c r="D7253" s="84" t="s">
        <v>14972</v>
      </c>
      <c r="E7253" s="86">
        <v>2760</v>
      </c>
      <c r="F7253" s="85" t="s">
        <v>14985</v>
      </c>
    </row>
    <row r="7254" spans="1:6" ht="25.5" x14ac:dyDescent="0.2">
      <c r="A7254" s="86" t="s">
        <v>25017</v>
      </c>
      <c r="B7254" s="85" t="s">
        <v>25016</v>
      </c>
      <c r="C7254" s="87" t="s">
        <v>150</v>
      </c>
      <c r="D7254" s="84" t="s">
        <v>14972</v>
      </c>
      <c r="E7254" s="86">
        <v>2702.5</v>
      </c>
      <c r="F7254" s="85" t="s">
        <v>14985</v>
      </c>
    </row>
    <row r="7255" spans="1:6" ht="25.5" x14ac:dyDescent="0.2">
      <c r="A7255" s="86" t="s">
        <v>25019</v>
      </c>
      <c r="B7255" s="85" t="s">
        <v>25018</v>
      </c>
      <c r="C7255" s="87" t="s">
        <v>150</v>
      </c>
      <c r="D7255" s="84" t="s">
        <v>14972</v>
      </c>
      <c r="E7255" s="86">
        <v>2616.25</v>
      </c>
      <c r="F7255" s="85" t="s">
        <v>14985</v>
      </c>
    </row>
    <row r="7256" spans="1:6" ht="25.5" x14ac:dyDescent="0.2">
      <c r="A7256" s="86" t="s">
        <v>25021</v>
      </c>
      <c r="B7256" s="85" t="s">
        <v>25020</v>
      </c>
      <c r="C7256" s="87" t="s">
        <v>150</v>
      </c>
      <c r="D7256" s="84" t="s">
        <v>14972</v>
      </c>
      <c r="E7256" s="86">
        <v>2530</v>
      </c>
      <c r="F7256" s="85" t="s">
        <v>14985</v>
      </c>
    </row>
    <row r="7257" spans="1:6" ht="25.5" x14ac:dyDescent="0.2">
      <c r="A7257" s="86" t="s">
        <v>25023</v>
      </c>
      <c r="B7257" s="85" t="s">
        <v>25022</v>
      </c>
      <c r="C7257" s="87" t="s">
        <v>151</v>
      </c>
      <c r="D7257" s="84" t="s">
        <v>14972</v>
      </c>
      <c r="E7257" s="86">
        <v>604</v>
      </c>
      <c r="F7257" s="85" t="s">
        <v>14567</v>
      </c>
    </row>
    <row r="7258" spans="1:6" ht="51" x14ac:dyDescent="0.2">
      <c r="A7258" s="86" t="s">
        <v>25025</v>
      </c>
      <c r="B7258" s="85" t="s">
        <v>25024</v>
      </c>
      <c r="C7258" s="87" t="s">
        <v>151</v>
      </c>
      <c r="D7258" s="84" t="s">
        <v>14972</v>
      </c>
      <c r="E7258" s="86">
        <v>101</v>
      </c>
      <c r="F7258" s="85" t="s">
        <v>15009</v>
      </c>
    </row>
    <row r="7259" spans="1:6" ht="25.5" x14ac:dyDescent="0.2">
      <c r="A7259" s="86" t="s">
        <v>25027</v>
      </c>
      <c r="B7259" s="85" t="s">
        <v>25026</v>
      </c>
      <c r="C7259" s="87" t="s">
        <v>151</v>
      </c>
      <c r="D7259" s="84" t="s">
        <v>14972</v>
      </c>
      <c r="E7259" s="86">
        <v>1594.56</v>
      </c>
      <c r="F7259" s="85" t="s">
        <v>14567</v>
      </c>
    </row>
    <row r="7260" spans="1:6" ht="25.5" x14ac:dyDescent="0.2">
      <c r="A7260" s="86" t="s">
        <v>25029</v>
      </c>
      <c r="B7260" s="85" t="s">
        <v>25028</v>
      </c>
      <c r="C7260" s="87" t="s">
        <v>151</v>
      </c>
      <c r="D7260" s="84" t="s">
        <v>14972</v>
      </c>
      <c r="E7260" s="86">
        <v>719</v>
      </c>
      <c r="F7260" s="85" t="s">
        <v>14527</v>
      </c>
    </row>
    <row r="7261" spans="1:6" ht="38.25" x14ac:dyDescent="0.2">
      <c r="A7261" s="86" t="s">
        <v>25031</v>
      </c>
      <c r="B7261" s="85" t="s">
        <v>25030</v>
      </c>
      <c r="C7261" s="87" t="s">
        <v>151</v>
      </c>
      <c r="D7261" s="84" t="s">
        <v>14972</v>
      </c>
      <c r="E7261" s="86">
        <v>120</v>
      </c>
      <c r="F7261" s="85" t="s">
        <v>15016</v>
      </c>
    </row>
    <row r="7262" spans="1:6" ht="25.5" x14ac:dyDescent="0.2">
      <c r="A7262" s="86" t="s">
        <v>25033</v>
      </c>
      <c r="B7262" s="85" t="s">
        <v>25032</v>
      </c>
      <c r="C7262" s="87" t="s">
        <v>151</v>
      </c>
      <c r="D7262" s="84" t="s">
        <v>14972</v>
      </c>
      <c r="E7262" s="86">
        <v>1898.16</v>
      </c>
      <c r="F7262" s="85" t="s">
        <v>14527</v>
      </c>
    </row>
    <row r="7263" spans="1:6" ht="76.5" x14ac:dyDescent="0.2">
      <c r="A7263" s="86" t="s">
        <v>25036</v>
      </c>
      <c r="B7263" s="85" t="s">
        <v>25034</v>
      </c>
      <c r="C7263" s="87" t="s">
        <v>150</v>
      </c>
      <c r="D7263" s="84" t="s">
        <v>14972</v>
      </c>
      <c r="E7263" s="86">
        <v>409</v>
      </c>
      <c r="F7263" s="85" t="s">
        <v>25035</v>
      </c>
    </row>
    <row r="7264" spans="1:6" ht="38.25" x14ac:dyDescent="0.2">
      <c r="A7264" s="86" t="s">
        <v>25038</v>
      </c>
      <c r="B7264" s="85" t="s">
        <v>25037</v>
      </c>
      <c r="C7264" s="87" t="s">
        <v>151</v>
      </c>
      <c r="D7264" s="84" t="s">
        <v>14972</v>
      </c>
      <c r="E7264" s="86">
        <v>440</v>
      </c>
      <c r="F7264" s="85" t="s">
        <v>14567</v>
      </c>
    </row>
    <row r="7265" spans="1:6" ht="51" x14ac:dyDescent="0.2">
      <c r="A7265" s="86" t="s">
        <v>25040</v>
      </c>
      <c r="B7265" s="85" t="s">
        <v>25039</v>
      </c>
      <c r="C7265" s="87" t="s">
        <v>151</v>
      </c>
      <c r="D7265" s="84" t="s">
        <v>14972</v>
      </c>
      <c r="E7265" s="86">
        <v>73</v>
      </c>
      <c r="F7265" s="85" t="s">
        <v>15009</v>
      </c>
    </row>
    <row r="7266" spans="1:6" ht="38.25" x14ac:dyDescent="0.2">
      <c r="A7266" s="86" t="s">
        <v>25042</v>
      </c>
      <c r="B7266" s="85" t="s">
        <v>25041</v>
      </c>
      <c r="C7266" s="87" t="s">
        <v>151</v>
      </c>
      <c r="D7266" s="84" t="s">
        <v>14972</v>
      </c>
      <c r="E7266" s="86">
        <v>1161.5999999999999</v>
      </c>
      <c r="F7266" s="85" t="s">
        <v>14567</v>
      </c>
    </row>
    <row r="7267" spans="1:6" ht="38.25" x14ac:dyDescent="0.2">
      <c r="A7267" s="86" t="s">
        <v>25044</v>
      </c>
      <c r="B7267" s="85" t="s">
        <v>25043</v>
      </c>
      <c r="C7267" s="87" t="s">
        <v>151</v>
      </c>
      <c r="D7267" s="84" t="s">
        <v>14972</v>
      </c>
      <c r="E7267" s="86">
        <v>874</v>
      </c>
      <c r="F7267" s="85" t="s">
        <v>14527</v>
      </c>
    </row>
    <row r="7268" spans="1:6" ht="38.25" x14ac:dyDescent="0.2">
      <c r="A7268" s="86" t="s">
        <v>25046</v>
      </c>
      <c r="B7268" s="85" t="s">
        <v>25045</v>
      </c>
      <c r="C7268" s="87" t="s">
        <v>151</v>
      </c>
      <c r="D7268" s="84" t="s">
        <v>14972</v>
      </c>
      <c r="E7268" s="86">
        <v>146</v>
      </c>
      <c r="F7268" s="85" t="s">
        <v>15016</v>
      </c>
    </row>
    <row r="7269" spans="1:6" ht="38.25" x14ac:dyDescent="0.2">
      <c r="A7269" s="86" t="s">
        <v>25048</v>
      </c>
      <c r="B7269" s="85" t="s">
        <v>25047</v>
      </c>
      <c r="C7269" s="87" t="s">
        <v>151</v>
      </c>
      <c r="D7269" s="84" t="s">
        <v>14972</v>
      </c>
      <c r="E7269" s="86">
        <v>2307.36</v>
      </c>
      <c r="F7269" s="85" t="s">
        <v>14527</v>
      </c>
    </row>
    <row r="7270" spans="1:6" ht="38.25" x14ac:dyDescent="0.2">
      <c r="A7270" s="86" t="s">
        <v>25051</v>
      </c>
      <c r="B7270" s="85" t="s">
        <v>25049</v>
      </c>
      <c r="C7270" s="87" t="s">
        <v>150</v>
      </c>
      <c r="D7270" s="84" t="s">
        <v>14972</v>
      </c>
      <c r="E7270" s="86">
        <v>682</v>
      </c>
      <c r="F7270" s="85" t="s">
        <v>25050</v>
      </c>
    </row>
    <row r="7271" spans="1:6" ht="38.25" x14ac:dyDescent="0.2">
      <c r="A7271" s="86" t="s">
        <v>25053</v>
      </c>
      <c r="B7271" s="85" t="s">
        <v>25052</v>
      </c>
      <c r="C7271" s="87" t="s">
        <v>150</v>
      </c>
      <c r="D7271" s="84" t="s">
        <v>14972</v>
      </c>
      <c r="E7271" s="86">
        <v>654.72</v>
      </c>
      <c r="F7271" s="85" t="s">
        <v>25050</v>
      </c>
    </row>
    <row r="7272" spans="1:6" ht="38.25" x14ac:dyDescent="0.2">
      <c r="A7272" s="86" t="s">
        <v>25055</v>
      </c>
      <c r="B7272" s="85" t="s">
        <v>25054</v>
      </c>
      <c r="C7272" s="87" t="s">
        <v>150</v>
      </c>
      <c r="D7272" s="84" t="s">
        <v>14972</v>
      </c>
      <c r="E7272" s="86">
        <v>641.08000000000004</v>
      </c>
      <c r="F7272" s="85" t="s">
        <v>25050</v>
      </c>
    </row>
    <row r="7273" spans="1:6" ht="38.25" x14ac:dyDescent="0.2">
      <c r="A7273" s="86" t="s">
        <v>25057</v>
      </c>
      <c r="B7273" s="85" t="s">
        <v>25056</v>
      </c>
      <c r="C7273" s="87" t="s">
        <v>150</v>
      </c>
      <c r="D7273" s="84" t="s">
        <v>14972</v>
      </c>
      <c r="E7273" s="86">
        <v>620.62</v>
      </c>
      <c r="F7273" s="85" t="s">
        <v>25050</v>
      </c>
    </row>
    <row r="7274" spans="1:6" ht="38.25" x14ac:dyDescent="0.2">
      <c r="A7274" s="86" t="s">
        <v>25059</v>
      </c>
      <c r="B7274" s="85" t="s">
        <v>25058</v>
      </c>
      <c r="C7274" s="87" t="s">
        <v>150</v>
      </c>
      <c r="D7274" s="84" t="s">
        <v>14972</v>
      </c>
      <c r="E7274" s="86">
        <v>600.16</v>
      </c>
      <c r="F7274" s="85" t="s">
        <v>25050</v>
      </c>
    </row>
    <row r="7275" spans="1:6" ht="25.5" x14ac:dyDescent="0.2">
      <c r="A7275" s="86" t="s">
        <v>25061</v>
      </c>
      <c r="B7275" s="85" t="s">
        <v>25060</v>
      </c>
      <c r="C7275" s="87" t="s">
        <v>151</v>
      </c>
      <c r="D7275" s="84" t="s">
        <v>14972</v>
      </c>
      <c r="E7275" s="86">
        <v>734</v>
      </c>
      <c r="F7275" s="85" t="s">
        <v>14567</v>
      </c>
    </row>
    <row r="7276" spans="1:6" ht="51" x14ac:dyDescent="0.2">
      <c r="A7276" s="86" t="s">
        <v>25063</v>
      </c>
      <c r="B7276" s="85" t="s">
        <v>25062</v>
      </c>
      <c r="C7276" s="87" t="s">
        <v>151</v>
      </c>
      <c r="D7276" s="84" t="s">
        <v>14972</v>
      </c>
      <c r="E7276" s="86">
        <v>122</v>
      </c>
      <c r="F7276" s="85" t="s">
        <v>15009</v>
      </c>
    </row>
    <row r="7277" spans="1:6" ht="25.5" x14ac:dyDescent="0.2">
      <c r="A7277" s="86" t="s">
        <v>25065</v>
      </c>
      <c r="B7277" s="85" t="s">
        <v>25064</v>
      </c>
      <c r="C7277" s="87" t="s">
        <v>151</v>
      </c>
      <c r="D7277" s="84" t="s">
        <v>14972</v>
      </c>
      <c r="E7277" s="86">
        <v>1937.76</v>
      </c>
      <c r="F7277" s="85" t="s">
        <v>14567</v>
      </c>
    </row>
    <row r="7278" spans="1:6" ht="38.25" x14ac:dyDescent="0.2">
      <c r="A7278" s="86" t="s">
        <v>25067</v>
      </c>
      <c r="B7278" s="85" t="s">
        <v>25066</v>
      </c>
      <c r="C7278" s="87" t="s">
        <v>151</v>
      </c>
      <c r="D7278" s="84" t="s">
        <v>14972</v>
      </c>
      <c r="E7278" s="86">
        <v>874</v>
      </c>
      <c r="F7278" s="85" t="s">
        <v>14527</v>
      </c>
    </row>
    <row r="7279" spans="1:6" ht="38.25" x14ac:dyDescent="0.2">
      <c r="A7279" s="86" t="s">
        <v>25069</v>
      </c>
      <c r="B7279" s="85" t="s">
        <v>25068</v>
      </c>
      <c r="C7279" s="87" t="s">
        <v>151</v>
      </c>
      <c r="D7279" s="84" t="s">
        <v>14972</v>
      </c>
      <c r="E7279" s="86">
        <v>146</v>
      </c>
      <c r="F7279" s="85" t="s">
        <v>15016</v>
      </c>
    </row>
    <row r="7280" spans="1:6" ht="38.25" x14ac:dyDescent="0.2">
      <c r="A7280" s="86" t="s">
        <v>25071</v>
      </c>
      <c r="B7280" s="85" t="s">
        <v>25070</v>
      </c>
      <c r="C7280" s="87" t="s">
        <v>151</v>
      </c>
      <c r="D7280" s="84" t="s">
        <v>14972</v>
      </c>
      <c r="E7280" s="86">
        <v>2307.36</v>
      </c>
      <c r="F7280" s="85" t="s">
        <v>14527</v>
      </c>
    </row>
    <row r="7281" spans="1:6" ht="89.25" x14ac:dyDescent="0.2">
      <c r="A7281" s="86" t="s">
        <v>25074</v>
      </c>
      <c r="B7281" s="85" t="s">
        <v>25072</v>
      </c>
      <c r="C7281" s="87" t="s">
        <v>149</v>
      </c>
      <c r="D7281" s="84" t="s">
        <v>14972</v>
      </c>
      <c r="E7281" s="86">
        <v>495</v>
      </c>
      <c r="F7281" s="85" t="s">
        <v>25073</v>
      </c>
    </row>
    <row r="7282" spans="1:6" ht="38.25" x14ac:dyDescent="0.2">
      <c r="A7282" s="86" t="s">
        <v>25076</v>
      </c>
      <c r="B7282" s="85" t="s">
        <v>25075</v>
      </c>
      <c r="C7282" s="87" t="s">
        <v>151</v>
      </c>
      <c r="D7282" s="84" t="s">
        <v>14972</v>
      </c>
      <c r="E7282" s="86">
        <v>457</v>
      </c>
      <c r="F7282" s="85" t="s">
        <v>14567</v>
      </c>
    </row>
    <row r="7283" spans="1:6" ht="51" x14ac:dyDescent="0.2">
      <c r="A7283" s="86" t="s">
        <v>25078</v>
      </c>
      <c r="B7283" s="85" t="s">
        <v>25077</v>
      </c>
      <c r="C7283" s="87" t="s">
        <v>151</v>
      </c>
      <c r="D7283" s="84" t="s">
        <v>14972</v>
      </c>
      <c r="E7283" s="86">
        <v>76</v>
      </c>
      <c r="F7283" s="85" t="s">
        <v>15009</v>
      </c>
    </row>
    <row r="7284" spans="1:6" ht="38.25" x14ac:dyDescent="0.2">
      <c r="A7284" s="86" t="s">
        <v>25080</v>
      </c>
      <c r="B7284" s="85" t="s">
        <v>25079</v>
      </c>
      <c r="C7284" s="87" t="s">
        <v>151</v>
      </c>
      <c r="D7284" s="84" t="s">
        <v>14972</v>
      </c>
      <c r="E7284" s="86">
        <v>1206.48</v>
      </c>
      <c r="F7284" s="85" t="s">
        <v>14567</v>
      </c>
    </row>
    <row r="7285" spans="1:6" ht="38.25" x14ac:dyDescent="0.2">
      <c r="A7285" s="86" t="s">
        <v>25082</v>
      </c>
      <c r="B7285" s="85" t="s">
        <v>25081</v>
      </c>
      <c r="C7285" s="87" t="s">
        <v>151</v>
      </c>
      <c r="D7285" s="84" t="s">
        <v>14972</v>
      </c>
      <c r="E7285" s="86">
        <v>906</v>
      </c>
      <c r="F7285" s="85" t="s">
        <v>14527</v>
      </c>
    </row>
    <row r="7286" spans="1:6" ht="38.25" x14ac:dyDescent="0.2">
      <c r="A7286" s="86" t="s">
        <v>25084</v>
      </c>
      <c r="B7286" s="85" t="s">
        <v>25083</v>
      </c>
      <c r="C7286" s="87" t="s">
        <v>151</v>
      </c>
      <c r="D7286" s="84" t="s">
        <v>14972</v>
      </c>
      <c r="E7286" s="86">
        <v>151</v>
      </c>
      <c r="F7286" s="85" t="s">
        <v>15016</v>
      </c>
    </row>
    <row r="7287" spans="1:6" ht="38.25" x14ac:dyDescent="0.2">
      <c r="A7287" s="86" t="s">
        <v>25086</v>
      </c>
      <c r="B7287" s="85" t="s">
        <v>25085</v>
      </c>
      <c r="C7287" s="87" t="s">
        <v>151</v>
      </c>
      <c r="D7287" s="84" t="s">
        <v>14972</v>
      </c>
      <c r="E7287" s="86">
        <v>2391.84</v>
      </c>
      <c r="F7287" s="85" t="s">
        <v>14527</v>
      </c>
    </row>
    <row r="7288" spans="1:6" ht="38.25" x14ac:dyDescent="0.2">
      <c r="A7288" s="86" t="s">
        <v>25076</v>
      </c>
      <c r="B7288" s="85" t="s">
        <v>25075</v>
      </c>
      <c r="C7288" s="87" t="s">
        <v>151</v>
      </c>
      <c r="D7288" s="84" t="s">
        <v>14972</v>
      </c>
      <c r="E7288" s="86">
        <v>457</v>
      </c>
      <c r="F7288" s="85" t="s">
        <v>14567</v>
      </c>
    </row>
    <row r="7289" spans="1:6" ht="51" x14ac:dyDescent="0.2">
      <c r="A7289" s="86" t="s">
        <v>25078</v>
      </c>
      <c r="B7289" s="85" t="s">
        <v>25077</v>
      </c>
      <c r="C7289" s="87" t="s">
        <v>151</v>
      </c>
      <c r="D7289" s="84" t="s">
        <v>14972</v>
      </c>
      <c r="E7289" s="86">
        <v>76</v>
      </c>
      <c r="F7289" s="85" t="s">
        <v>15009</v>
      </c>
    </row>
    <row r="7290" spans="1:6" ht="38.25" x14ac:dyDescent="0.2">
      <c r="A7290" s="86" t="s">
        <v>25080</v>
      </c>
      <c r="B7290" s="85" t="s">
        <v>25079</v>
      </c>
      <c r="C7290" s="87" t="s">
        <v>151</v>
      </c>
      <c r="D7290" s="84" t="s">
        <v>14972</v>
      </c>
      <c r="E7290" s="86">
        <v>1206.48</v>
      </c>
      <c r="F7290" s="85" t="s">
        <v>14567</v>
      </c>
    </row>
    <row r="7291" spans="1:6" ht="38.25" x14ac:dyDescent="0.2">
      <c r="A7291" s="86" t="s">
        <v>25082</v>
      </c>
      <c r="B7291" s="85" t="s">
        <v>25081</v>
      </c>
      <c r="C7291" s="87" t="s">
        <v>151</v>
      </c>
      <c r="D7291" s="84" t="s">
        <v>14972</v>
      </c>
      <c r="E7291" s="86">
        <v>906</v>
      </c>
      <c r="F7291" s="85" t="s">
        <v>14527</v>
      </c>
    </row>
    <row r="7292" spans="1:6" ht="38.25" x14ac:dyDescent="0.2">
      <c r="A7292" s="86" t="s">
        <v>25084</v>
      </c>
      <c r="B7292" s="85" t="s">
        <v>25083</v>
      </c>
      <c r="C7292" s="87" t="s">
        <v>151</v>
      </c>
      <c r="D7292" s="84" t="s">
        <v>14972</v>
      </c>
      <c r="E7292" s="86">
        <v>151</v>
      </c>
      <c r="F7292" s="85" t="s">
        <v>15016</v>
      </c>
    </row>
    <row r="7293" spans="1:6" ht="38.25" x14ac:dyDescent="0.2">
      <c r="A7293" s="86" t="s">
        <v>25086</v>
      </c>
      <c r="B7293" s="85" t="s">
        <v>25085</v>
      </c>
      <c r="C7293" s="87" t="s">
        <v>151</v>
      </c>
      <c r="D7293" s="84" t="s">
        <v>14972</v>
      </c>
      <c r="E7293" s="86">
        <v>2391.84</v>
      </c>
      <c r="F7293" s="85" t="s">
        <v>14527</v>
      </c>
    </row>
    <row r="7294" spans="1:6" ht="51" x14ac:dyDescent="0.2">
      <c r="A7294" s="86" t="s">
        <v>25089</v>
      </c>
      <c r="B7294" s="85" t="s">
        <v>25087</v>
      </c>
      <c r="C7294" s="87" t="s">
        <v>149</v>
      </c>
      <c r="D7294" s="84" t="s">
        <v>14972</v>
      </c>
      <c r="E7294" s="86">
        <v>825</v>
      </c>
      <c r="F7294" s="85" t="s">
        <v>25088</v>
      </c>
    </row>
    <row r="7295" spans="1:6" ht="51" x14ac:dyDescent="0.2">
      <c r="A7295" s="86" t="s">
        <v>25091</v>
      </c>
      <c r="B7295" s="85" t="s">
        <v>25090</v>
      </c>
      <c r="C7295" s="87" t="s">
        <v>149</v>
      </c>
      <c r="D7295" s="84" t="s">
        <v>14972</v>
      </c>
      <c r="E7295" s="86">
        <v>792</v>
      </c>
      <c r="F7295" s="85" t="s">
        <v>25088</v>
      </c>
    </row>
    <row r="7296" spans="1:6" ht="51" x14ac:dyDescent="0.2">
      <c r="A7296" s="86" t="s">
        <v>25093</v>
      </c>
      <c r="B7296" s="85" t="s">
        <v>25092</v>
      </c>
      <c r="C7296" s="87" t="s">
        <v>149</v>
      </c>
      <c r="D7296" s="84" t="s">
        <v>14972</v>
      </c>
      <c r="E7296" s="86">
        <v>775.5</v>
      </c>
      <c r="F7296" s="85" t="s">
        <v>25088</v>
      </c>
    </row>
    <row r="7297" spans="1:6" ht="51" x14ac:dyDescent="0.2">
      <c r="A7297" s="86" t="s">
        <v>25095</v>
      </c>
      <c r="B7297" s="85" t="s">
        <v>25094</v>
      </c>
      <c r="C7297" s="87" t="s">
        <v>149</v>
      </c>
      <c r="D7297" s="84" t="s">
        <v>14972</v>
      </c>
      <c r="E7297" s="86">
        <v>750.75</v>
      </c>
      <c r="F7297" s="85" t="s">
        <v>25088</v>
      </c>
    </row>
    <row r="7298" spans="1:6" ht="51" x14ac:dyDescent="0.2">
      <c r="A7298" s="86" t="s">
        <v>25097</v>
      </c>
      <c r="B7298" s="85" t="s">
        <v>25096</v>
      </c>
      <c r="C7298" s="87" t="s">
        <v>149</v>
      </c>
      <c r="D7298" s="84" t="s">
        <v>14972</v>
      </c>
      <c r="E7298" s="86">
        <v>726</v>
      </c>
      <c r="F7298" s="85" t="s">
        <v>25088</v>
      </c>
    </row>
    <row r="7299" spans="1:6" ht="38.25" x14ac:dyDescent="0.2">
      <c r="A7299" s="86" t="s">
        <v>25099</v>
      </c>
      <c r="B7299" s="85" t="s">
        <v>25098</v>
      </c>
      <c r="C7299" s="87" t="s">
        <v>151</v>
      </c>
      <c r="D7299" s="84" t="s">
        <v>14972</v>
      </c>
      <c r="E7299" s="86">
        <v>761</v>
      </c>
      <c r="F7299" s="85" t="s">
        <v>14567</v>
      </c>
    </row>
    <row r="7300" spans="1:6" ht="51" x14ac:dyDescent="0.2">
      <c r="A7300" s="86" t="s">
        <v>25101</v>
      </c>
      <c r="B7300" s="85" t="s">
        <v>25100</v>
      </c>
      <c r="C7300" s="87" t="s">
        <v>151</v>
      </c>
      <c r="D7300" s="84" t="s">
        <v>14972</v>
      </c>
      <c r="E7300" s="86">
        <v>127</v>
      </c>
      <c r="F7300" s="85" t="s">
        <v>15009</v>
      </c>
    </row>
    <row r="7301" spans="1:6" ht="38.25" x14ac:dyDescent="0.2">
      <c r="A7301" s="86" t="s">
        <v>25103</v>
      </c>
      <c r="B7301" s="85" t="s">
        <v>25102</v>
      </c>
      <c r="C7301" s="87" t="s">
        <v>151</v>
      </c>
      <c r="D7301" s="84" t="s">
        <v>14972</v>
      </c>
      <c r="E7301" s="86">
        <v>2009.04</v>
      </c>
      <c r="F7301" s="85" t="s">
        <v>14567</v>
      </c>
    </row>
    <row r="7302" spans="1:6" ht="38.25" x14ac:dyDescent="0.2">
      <c r="A7302" s="86" t="s">
        <v>25105</v>
      </c>
      <c r="B7302" s="85" t="s">
        <v>25104</v>
      </c>
      <c r="C7302" s="87" t="s">
        <v>151</v>
      </c>
      <c r="D7302" s="84" t="s">
        <v>14972</v>
      </c>
      <c r="E7302" s="86">
        <v>906</v>
      </c>
      <c r="F7302" s="85" t="s">
        <v>14527</v>
      </c>
    </row>
    <row r="7303" spans="1:6" ht="38.25" x14ac:dyDescent="0.2">
      <c r="A7303" s="86" t="s">
        <v>25107</v>
      </c>
      <c r="B7303" s="85" t="s">
        <v>25106</v>
      </c>
      <c r="C7303" s="87" t="s">
        <v>151</v>
      </c>
      <c r="D7303" s="84" t="s">
        <v>14972</v>
      </c>
      <c r="E7303" s="86">
        <v>151</v>
      </c>
      <c r="F7303" s="85" t="s">
        <v>15016</v>
      </c>
    </row>
    <row r="7304" spans="1:6" ht="38.25" x14ac:dyDescent="0.2">
      <c r="A7304" s="86" t="s">
        <v>25109</v>
      </c>
      <c r="B7304" s="85" t="s">
        <v>25108</v>
      </c>
      <c r="C7304" s="87" t="s">
        <v>151</v>
      </c>
      <c r="D7304" s="84" t="s">
        <v>14972</v>
      </c>
      <c r="E7304" s="86">
        <v>2391.84</v>
      </c>
      <c r="F7304" s="85" t="s">
        <v>14527</v>
      </c>
    </row>
    <row r="7305" spans="1:6" ht="38.25" x14ac:dyDescent="0.2">
      <c r="A7305" s="86" t="s">
        <v>25099</v>
      </c>
      <c r="B7305" s="85" t="s">
        <v>25098</v>
      </c>
      <c r="C7305" s="87" t="s">
        <v>151</v>
      </c>
      <c r="D7305" s="84" t="s">
        <v>14972</v>
      </c>
      <c r="E7305" s="86">
        <v>761</v>
      </c>
      <c r="F7305" s="85" t="s">
        <v>14567</v>
      </c>
    </row>
    <row r="7306" spans="1:6" ht="51" x14ac:dyDescent="0.2">
      <c r="A7306" s="86" t="s">
        <v>25101</v>
      </c>
      <c r="B7306" s="85" t="s">
        <v>25100</v>
      </c>
      <c r="C7306" s="87" t="s">
        <v>151</v>
      </c>
      <c r="D7306" s="84" t="s">
        <v>14972</v>
      </c>
      <c r="E7306" s="86">
        <v>127</v>
      </c>
      <c r="F7306" s="85" t="s">
        <v>15009</v>
      </c>
    </row>
    <row r="7307" spans="1:6" ht="38.25" x14ac:dyDescent="0.2">
      <c r="A7307" s="86" t="s">
        <v>25103</v>
      </c>
      <c r="B7307" s="85" t="s">
        <v>25102</v>
      </c>
      <c r="C7307" s="87" t="s">
        <v>151</v>
      </c>
      <c r="D7307" s="84" t="s">
        <v>14972</v>
      </c>
      <c r="E7307" s="86">
        <v>2009.04</v>
      </c>
      <c r="F7307" s="85" t="s">
        <v>14567</v>
      </c>
    </row>
    <row r="7308" spans="1:6" ht="38.25" x14ac:dyDescent="0.2">
      <c r="A7308" s="86" t="s">
        <v>25105</v>
      </c>
      <c r="B7308" s="85" t="s">
        <v>25104</v>
      </c>
      <c r="C7308" s="87" t="s">
        <v>151</v>
      </c>
      <c r="D7308" s="84" t="s">
        <v>14972</v>
      </c>
      <c r="E7308" s="86">
        <v>906</v>
      </c>
      <c r="F7308" s="85" t="s">
        <v>14527</v>
      </c>
    </row>
    <row r="7309" spans="1:6" ht="38.25" x14ac:dyDescent="0.2">
      <c r="A7309" s="86" t="s">
        <v>25107</v>
      </c>
      <c r="B7309" s="85" t="s">
        <v>25106</v>
      </c>
      <c r="C7309" s="87" t="s">
        <v>151</v>
      </c>
      <c r="D7309" s="84" t="s">
        <v>14972</v>
      </c>
      <c r="E7309" s="86">
        <v>151</v>
      </c>
      <c r="F7309" s="85" t="s">
        <v>15016</v>
      </c>
    </row>
    <row r="7310" spans="1:6" ht="38.25" x14ac:dyDescent="0.2">
      <c r="A7310" s="86" t="s">
        <v>25109</v>
      </c>
      <c r="B7310" s="85" t="s">
        <v>25108</v>
      </c>
      <c r="C7310" s="87" t="s">
        <v>151</v>
      </c>
      <c r="D7310" s="84" t="s">
        <v>14972</v>
      </c>
      <c r="E7310" s="86">
        <v>2391.84</v>
      </c>
      <c r="F7310" s="85" t="s">
        <v>14527</v>
      </c>
    </row>
    <row r="7311" spans="1:6" ht="89.25" x14ac:dyDescent="0.2">
      <c r="A7311" s="86" t="s">
        <v>25112</v>
      </c>
      <c r="B7311" s="85" t="s">
        <v>25110</v>
      </c>
      <c r="C7311" s="87" t="s">
        <v>149</v>
      </c>
      <c r="D7311" s="84" t="s">
        <v>14972</v>
      </c>
      <c r="E7311" s="86">
        <v>905</v>
      </c>
      <c r="F7311" s="85" t="s">
        <v>25111</v>
      </c>
    </row>
    <row r="7312" spans="1:6" ht="38.25" x14ac:dyDescent="0.2">
      <c r="A7312" s="86" t="s">
        <v>25114</v>
      </c>
      <c r="B7312" s="85" t="s">
        <v>25113</v>
      </c>
      <c r="C7312" s="87" t="s">
        <v>151</v>
      </c>
      <c r="D7312" s="84" t="s">
        <v>14972</v>
      </c>
      <c r="E7312" s="86">
        <v>535</v>
      </c>
      <c r="F7312" s="85" t="s">
        <v>14567</v>
      </c>
    </row>
    <row r="7313" spans="1:6" ht="51" x14ac:dyDescent="0.2">
      <c r="A7313" s="86" t="s">
        <v>25116</v>
      </c>
      <c r="B7313" s="85" t="s">
        <v>25115</v>
      </c>
      <c r="C7313" s="87" t="s">
        <v>151</v>
      </c>
      <c r="D7313" s="84" t="s">
        <v>14972</v>
      </c>
      <c r="E7313" s="86">
        <v>89</v>
      </c>
      <c r="F7313" s="85" t="s">
        <v>15009</v>
      </c>
    </row>
    <row r="7314" spans="1:6" ht="38.25" x14ac:dyDescent="0.2">
      <c r="A7314" s="86" t="s">
        <v>25118</v>
      </c>
      <c r="B7314" s="85" t="s">
        <v>25117</v>
      </c>
      <c r="C7314" s="87" t="s">
        <v>151</v>
      </c>
      <c r="D7314" s="84" t="s">
        <v>14972</v>
      </c>
      <c r="E7314" s="86">
        <v>1412.4</v>
      </c>
      <c r="F7314" s="85" t="s">
        <v>14567</v>
      </c>
    </row>
    <row r="7315" spans="1:6" ht="38.25" x14ac:dyDescent="0.2">
      <c r="A7315" s="86" t="s">
        <v>25120</v>
      </c>
      <c r="B7315" s="85" t="s">
        <v>25119</v>
      </c>
      <c r="C7315" s="87" t="s">
        <v>151</v>
      </c>
      <c r="D7315" s="84" t="s">
        <v>14972</v>
      </c>
      <c r="E7315" s="86">
        <v>1061</v>
      </c>
      <c r="F7315" s="85" t="s">
        <v>14527</v>
      </c>
    </row>
    <row r="7316" spans="1:6" ht="38.25" x14ac:dyDescent="0.2">
      <c r="A7316" s="86" t="s">
        <v>25122</v>
      </c>
      <c r="B7316" s="85" t="s">
        <v>25121</v>
      </c>
      <c r="C7316" s="87" t="s">
        <v>151</v>
      </c>
      <c r="D7316" s="84" t="s">
        <v>14972</v>
      </c>
      <c r="E7316" s="86">
        <v>177</v>
      </c>
      <c r="F7316" s="85" t="s">
        <v>15016</v>
      </c>
    </row>
    <row r="7317" spans="1:6" ht="38.25" x14ac:dyDescent="0.2">
      <c r="A7317" s="86" t="s">
        <v>25124</v>
      </c>
      <c r="B7317" s="85" t="s">
        <v>25123</v>
      </c>
      <c r="C7317" s="87" t="s">
        <v>151</v>
      </c>
      <c r="D7317" s="84" t="s">
        <v>14972</v>
      </c>
      <c r="E7317" s="86">
        <v>2801.04</v>
      </c>
      <c r="F7317" s="85" t="s">
        <v>14527</v>
      </c>
    </row>
    <row r="7318" spans="1:6" ht="38.25" x14ac:dyDescent="0.2">
      <c r="A7318" s="86" t="s">
        <v>25114</v>
      </c>
      <c r="B7318" s="85" t="s">
        <v>25113</v>
      </c>
      <c r="C7318" s="87" t="s">
        <v>151</v>
      </c>
      <c r="D7318" s="84" t="s">
        <v>14972</v>
      </c>
      <c r="E7318" s="86">
        <v>535</v>
      </c>
      <c r="F7318" s="85" t="s">
        <v>14567</v>
      </c>
    </row>
    <row r="7319" spans="1:6" ht="51" x14ac:dyDescent="0.2">
      <c r="A7319" s="86" t="s">
        <v>25116</v>
      </c>
      <c r="B7319" s="85" t="s">
        <v>25115</v>
      </c>
      <c r="C7319" s="87" t="s">
        <v>151</v>
      </c>
      <c r="D7319" s="84" t="s">
        <v>14972</v>
      </c>
      <c r="E7319" s="86">
        <v>89</v>
      </c>
      <c r="F7319" s="85" t="s">
        <v>15009</v>
      </c>
    </row>
    <row r="7320" spans="1:6" ht="38.25" x14ac:dyDescent="0.2">
      <c r="A7320" s="86" t="s">
        <v>25118</v>
      </c>
      <c r="B7320" s="85" t="s">
        <v>25117</v>
      </c>
      <c r="C7320" s="87" t="s">
        <v>151</v>
      </c>
      <c r="D7320" s="84" t="s">
        <v>14972</v>
      </c>
      <c r="E7320" s="86">
        <v>1412.4</v>
      </c>
      <c r="F7320" s="85" t="s">
        <v>14567</v>
      </c>
    </row>
    <row r="7321" spans="1:6" ht="38.25" x14ac:dyDescent="0.2">
      <c r="A7321" s="86" t="s">
        <v>25120</v>
      </c>
      <c r="B7321" s="85" t="s">
        <v>25119</v>
      </c>
      <c r="C7321" s="87" t="s">
        <v>151</v>
      </c>
      <c r="D7321" s="84" t="s">
        <v>14972</v>
      </c>
      <c r="E7321" s="86">
        <v>1061</v>
      </c>
      <c r="F7321" s="85" t="s">
        <v>14527</v>
      </c>
    </row>
    <row r="7322" spans="1:6" ht="38.25" x14ac:dyDescent="0.2">
      <c r="A7322" s="86" t="s">
        <v>25122</v>
      </c>
      <c r="B7322" s="85" t="s">
        <v>25121</v>
      </c>
      <c r="C7322" s="87" t="s">
        <v>151</v>
      </c>
      <c r="D7322" s="84" t="s">
        <v>14972</v>
      </c>
      <c r="E7322" s="86">
        <v>177</v>
      </c>
      <c r="F7322" s="85" t="s">
        <v>15016</v>
      </c>
    </row>
    <row r="7323" spans="1:6" ht="38.25" x14ac:dyDescent="0.2">
      <c r="A7323" s="86" t="s">
        <v>25124</v>
      </c>
      <c r="B7323" s="85" t="s">
        <v>25123</v>
      </c>
      <c r="C7323" s="87" t="s">
        <v>151</v>
      </c>
      <c r="D7323" s="84" t="s">
        <v>14972</v>
      </c>
      <c r="E7323" s="86">
        <v>2801.04</v>
      </c>
      <c r="F7323" s="85" t="s">
        <v>14527</v>
      </c>
    </row>
    <row r="7324" spans="1:6" ht="51" x14ac:dyDescent="0.2">
      <c r="A7324" s="86" t="s">
        <v>25127</v>
      </c>
      <c r="B7324" s="85" t="s">
        <v>25125</v>
      </c>
      <c r="C7324" s="87" t="s">
        <v>149</v>
      </c>
      <c r="D7324" s="84" t="s">
        <v>14972</v>
      </c>
      <c r="E7324" s="86">
        <v>1510</v>
      </c>
      <c r="F7324" s="85" t="s">
        <v>25126</v>
      </c>
    </row>
    <row r="7325" spans="1:6" ht="51" x14ac:dyDescent="0.2">
      <c r="A7325" s="86" t="s">
        <v>25129</v>
      </c>
      <c r="B7325" s="85" t="s">
        <v>25128</v>
      </c>
      <c r="C7325" s="87" t="s">
        <v>149</v>
      </c>
      <c r="D7325" s="84" t="s">
        <v>14972</v>
      </c>
      <c r="E7325" s="86">
        <v>1449.6</v>
      </c>
      <c r="F7325" s="85" t="s">
        <v>25126</v>
      </c>
    </row>
    <row r="7326" spans="1:6" ht="51" x14ac:dyDescent="0.2">
      <c r="A7326" s="86" t="s">
        <v>25131</v>
      </c>
      <c r="B7326" s="85" t="s">
        <v>25130</v>
      </c>
      <c r="C7326" s="87" t="s">
        <v>149</v>
      </c>
      <c r="D7326" s="84" t="s">
        <v>14972</v>
      </c>
      <c r="E7326" s="86">
        <v>1419.4</v>
      </c>
      <c r="F7326" s="85" t="s">
        <v>25126</v>
      </c>
    </row>
    <row r="7327" spans="1:6" ht="51" x14ac:dyDescent="0.2">
      <c r="A7327" s="86" t="s">
        <v>25133</v>
      </c>
      <c r="B7327" s="85" t="s">
        <v>25132</v>
      </c>
      <c r="C7327" s="87" t="s">
        <v>149</v>
      </c>
      <c r="D7327" s="84" t="s">
        <v>14972</v>
      </c>
      <c r="E7327" s="86">
        <v>1374.1</v>
      </c>
      <c r="F7327" s="85" t="s">
        <v>25126</v>
      </c>
    </row>
    <row r="7328" spans="1:6" ht="51" x14ac:dyDescent="0.2">
      <c r="A7328" s="86" t="s">
        <v>25135</v>
      </c>
      <c r="B7328" s="85" t="s">
        <v>25134</v>
      </c>
      <c r="C7328" s="87" t="s">
        <v>149</v>
      </c>
      <c r="D7328" s="84" t="s">
        <v>14972</v>
      </c>
      <c r="E7328" s="86">
        <v>1328.8</v>
      </c>
      <c r="F7328" s="85" t="s">
        <v>25126</v>
      </c>
    </row>
    <row r="7329" spans="1:6" ht="38.25" x14ac:dyDescent="0.2">
      <c r="A7329" s="86" t="s">
        <v>25137</v>
      </c>
      <c r="B7329" s="85" t="s">
        <v>25136</v>
      </c>
      <c r="C7329" s="87" t="s">
        <v>151</v>
      </c>
      <c r="D7329" s="84" t="s">
        <v>14972</v>
      </c>
      <c r="E7329" s="86">
        <v>891</v>
      </c>
      <c r="F7329" s="85" t="s">
        <v>14567</v>
      </c>
    </row>
    <row r="7330" spans="1:6" ht="51" x14ac:dyDescent="0.2">
      <c r="A7330" s="86" t="s">
        <v>25139</v>
      </c>
      <c r="B7330" s="85" t="s">
        <v>25138</v>
      </c>
      <c r="C7330" s="87" t="s">
        <v>151</v>
      </c>
      <c r="D7330" s="84" t="s">
        <v>14972</v>
      </c>
      <c r="E7330" s="86">
        <v>149</v>
      </c>
      <c r="F7330" s="85" t="s">
        <v>15009</v>
      </c>
    </row>
    <row r="7331" spans="1:6" ht="38.25" x14ac:dyDescent="0.2">
      <c r="A7331" s="86" t="s">
        <v>25141</v>
      </c>
      <c r="B7331" s="85" t="s">
        <v>25140</v>
      </c>
      <c r="C7331" s="87" t="s">
        <v>151</v>
      </c>
      <c r="D7331" s="84" t="s">
        <v>14972</v>
      </c>
      <c r="E7331" s="86">
        <v>2352.2399999999998</v>
      </c>
      <c r="F7331" s="85" t="s">
        <v>14567</v>
      </c>
    </row>
    <row r="7332" spans="1:6" ht="38.25" x14ac:dyDescent="0.2">
      <c r="A7332" s="86" t="s">
        <v>25143</v>
      </c>
      <c r="B7332" s="85" t="s">
        <v>25142</v>
      </c>
      <c r="C7332" s="87" t="s">
        <v>151</v>
      </c>
      <c r="D7332" s="84" t="s">
        <v>14972</v>
      </c>
      <c r="E7332" s="86">
        <v>1061</v>
      </c>
      <c r="F7332" s="85" t="s">
        <v>14527</v>
      </c>
    </row>
    <row r="7333" spans="1:6" ht="38.25" x14ac:dyDescent="0.2">
      <c r="A7333" s="86" t="s">
        <v>25145</v>
      </c>
      <c r="B7333" s="85" t="s">
        <v>25144</v>
      </c>
      <c r="C7333" s="87" t="s">
        <v>151</v>
      </c>
      <c r="D7333" s="84" t="s">
        <v>14972</v>
      </c>
      <c r="E7333" s="86">
        <v>177</v>
      </c>
      <c r="F7333" s="85" t="s">
        <v>15016</v>
      </c>
    </row>
    <row r="7334" spans="1:6" ht="38.25" x14ac:dyDescent="0.2">
      <c r="A7334" s="86" t="s">
        <v>25147</v>
      </c>
      <c r="B7334" s="85" t="s">
        <v>25146</v>
      </c>
      <c r="C7334" s="87" t="s">
        <v>151</v>
      </c>
      <c r="D7334" s="84" t="s">
        <v>14972</v>
      </c>
      <c r="E7334" s="86">
        <v>2801.04</v>
      </c>
      <c r="F7334" s="85" t="s">
        <v>14527</v>
      </c>
    </row>
    <row r="7335" spans="1:6" ht="38.25" x14ac:dyDescent="0.2">
      <c r="A7335" s="86" t="s">
        <v>25137</v>
      </c>
      <c r="B7335" s="85" t="s">
        <v>25136</v>
      </c>
      <c r="C7335" s="87" t="s">
        <v>151</v>
      </c>
      <c r="D7335" s="84" t="s">
        <v>14972</v>
      </c>
      <c r="E7335" s="86">
        <v>891</v>
      </c>
      <c r="F7335" s="85" t="s">
        <v>14567</v>
      </c>
    </row>
    <row r="7336" spans="1:6" ht="51" x14ac:dyDescent="0.2">
      <c r="A7336" s="86" t="s">
        <v>25139</v>
      </c>
      <c r="B7336" s="85" t="s">
        <v>25138</v>
      </c>
      <c r="C7336" s="87" t="s">
        <v>151</v>
      </c>
      <c r="D7336" s="84" t="s">
        <v>14972</v>
      </c>
      <c r="E7336" s="86">
        <v>149</v>
      </c>
      <c r="F7336" s="85" t="s">
        <v>15009</v>
      </c>
    </row>
    <row r="7337" spans="1:6" ht="38.25" x14ac:dyDescent="0.2">
      <c r="A7337" s="86" t="s">
        <v>25141</v>
      </c>
      <c r="B7337" s="85" t="s">
        <v>25140</v>
      </c>
      <c r="C7337" s="87" t="s">
        <v>151</v>
      </c>
      <c r="D7337" s="84" t="s">
        <v>14972</v>
      </c>
      <c r="E7337" s="86">
        <v>2352.2399999999998</v>
      </c>
      <c r="F7337" s="85" t="s">
        <v>14567</v>
      </c>
    </row>
    <row r="7338" spans="1:6" ht="38.25" x14ac:dyDescent="0.2">
      <c r="A7338" s="86" t="s">
        <v>25143</v>
      </c>
      <c r="B7338" s="85" t="s">
        <v>25142</v>
      </c>
      <c r="C7338" s="87" t="s">
        <v>151</v>
      </c>
      <c r="D7338" s="84" t="s">
        <v>14972</v>
      </c>
      <c r="E7338" s="86">
        <v>1061</v>
      </c>
      <c r="F7338" s="85" t="s">
        <v>14527</v>
      </c>
    </row>
    <row r="7339" spans="1:6" ht="38.25" x14ac:dyDescent="0.2">
      <c r="A7339" s="86" t="s">
        <v>25145</v>
      </c>
      <c r="B7339" s="85" t="s">
        <v>25144</v>
      </c>
      <c r="C7339" s="87" t="s">
        <v>151</v>
      </c>
      <c r="D7339" s="84" t="s">
        <v>14972</v>
      </c>
      <c r="E7339" s="86">
        <v>177</v>
      </c>
      <c r="F7339" s="85" t="s">
        <v>15016</v>
      </c>
    </row>
    <row r="7340" spans="1:6" ht="38.25" x14ac:dyDescent="0.2">
      <c r="A7340" s="86" t="s">
        <v>25147</v>
      </c>
      <c r="B7340" s="85" t="s">
        <v>25146</v>
      </c>
      <c r="C7340" s="87" t="s">
        <v>151</v>
      </c>
      <c r="D7340" s="84" t="s">
        <v>14972</v>
      </c>
      <c r="E7340" s="86">
        <v>2801.04</v>
      </c>
      <c r="F7340" s="85" t="s">
        <v>14527</v>
      </c>
    </row>
    <row r="7341" spans="1:6" ht="51" x14ac:dyDescent="0.2">
      <c r="A7341" s="86" t="s">
        <v>25149</v>
      </c>
      <c r="B7341" s="85" t="s">
        <v>25148</v>
      </c>
      <c r="C7341" s="87" t="s">
        <v>150</v>
      </c>
      <c r="D7341" s="84" t="s">
        <v>14972</v>
      </c>
      <c r="E7341" s="86">
        <v>2097</v>
      </c>
      <c r="F7341" s="85" t="s">
        <v>14982</v>
      </c>
    </row>
    <row r="7342" spans="1:6" ht="38.25" x14ac:dyDescent="0.2">
      <c r="A7342" s="86" t="s">
        <v>25038</v>
      </c>
      <c r="B7342" s="85" t="s">
        <v>25037</v>
      </c>
      <c r="C7342" s="87" t="s">
        <v>151</v>
      </c>
      <c r="D7342" s="84" t="s">
        <v>14972</v>
      </c>
      <c r="E7342" s="86">
        <v>440</v>
      </c>
      <c r="F7342" s="85" t="s">
        <v>14567</v>
      </c>
    </row>
    <row r="7343" spans="1:6" ht="51" x14ac:dyDescent="0.2">
      <c r="A7343" s="86" t="s">
        <v>25040</v>
      </c>
      <c r="B7343" s="85" t="s">
        <v>25039</v>
      </c>
      <c r="C7343" s="87" t="s">
        <v>151</v>
      </c>
      <c r="D7343" s="84" t="s">
        <v>14972</v>
      </c>
      <c r="E7343" s="86">
        <v>73</v>
      </c>
      <c r="F7343" s="85" t="s">
        <v>15009</v>
      </c>
    </row>
    <row r="7344" spans="1:6" ht="38.25" x14ac:dyDescent="0.2">
      <c r="A7344" s="86" t="s">
        <v>25042</v>
      </c>
      <c r="B7344" s="85" t="s">
        <v>25041</v>
      </c>
      <c r="C7344" s="87" t="s">
        <v>151</v>
      </c>
      <c r="D7344" s="84" t="s">
        <v>14972</v>
      </c>
      <c r="E7344" s="86">
        <v>1161.5999999999999</v>
      </c>
      <c r="F7344" s="85" t="s">
        <v>14567</v>
      </c>
    </row>
    <row r="7345" spans="1:6" ht="38.25" x14ac:dyDescent="0.2">
      <c r="A7345" s="86" t="s">
        <v>25044</v>
      </c>
      <c r="B7345" s="85" t="s">
        <v>25043</v>
      </c>
      <c r="C7345" s="87" t="s">
        <v>151</v>
      </c>
      <c r="D7345" s="84" t="s">
        <v>14972</v>
      </c>
      <c r="E7345" s="86">
        <v>874</v>
      </c>
      <c r="F7345" s="85" t="s">
        <v>14527</v>
      </c>
    </row>
    <row r="7346" spans="1:6" ht="38.25" x14ac:dyDescent="0.2">
      <c r="A7346" s="86" t="s">
        <v>25046</v>
      </c>
      <c r="B7346" s="85" t="s">
        <v>25045</v>
      </c>
      <c r="C7346" s="87" t="s">
        <v>151</v>
      </c>
      <c r="D7346" s="84" t="s">
        <v>14972</v>
      </c>
      <c r="E7346" s="86">
        <v>146</v>
      </c>
      <c r="F7346" s="85" t="s">
        <v>15016</v>
      </c>
    </row>
    <row r="7347" spans="1:6" ht="38.25" x14ac:dyDescent="0.2">
      <c r="A7347" s="86" t="s">
        <v>25048</v>
      </c>
      <c r="B7347" s="85" t="s">
        <v>25047</v>
      </c>
      <c r="C7347" s="87" t="s">
        <v>151</v>
      </c>
      <c r="D7347" s="84" t="s">
        <v>14972</v>
      </c>
      <c r="E7347" s="86">
        <v>2307.36</v>
      </c>
      <c r="F7347" s="85" t="s">
        <v>14527</v>
      </c>
    </row>
    <row r="7348" spans="1:6" ht="25.5" x14ac:dyDescent="0.2">
      <c r="A7348" s="86" t="s">
        <v>25151</v>
      </c>
      <c r="B7348" s="85" t="s">
        <v>25150</v>
      </c>
      <c r="C7348" s="87" t="s">
        <v>150</v>
      </c>
      <c r="D7348" s="84" t="s">
        <v>14972</v>
      </c>
      <c r="E7348" s="86">
        <v>3495</v>
      </c>
      <c r="F7348" s="85" t="s">
        <v>14985</v>
      </c>
    </row>
    <row r="7349" spans="1:6" ht="25.5" x14ac:dyDescent="0.2">
      <c r="A7349" s="86" t="s">
        <v>25153</v>
      </c>
      <c r="B7349" s="85" t="s">
        <v>25152</v>
      </c>
      <c r="C7349" s="87" t="s">
        <v>150</v>
      </c>
      <c r="D7349" s="84" t="s">
        <v>14972</v>
      </c>
      <c r="E7349" s="86">
        <v>3355.2</v>
      </c>
      <c r="F7349" s="85" t="s">
        <v>14985</v>
      </c>
    </row>
    <row r="7350" spans="1:6" ht="25.5" x14ac:dyDescent="0.2">
      <c r="A7350" s="86" t="s">
        <v>25155</v>
      </c>
      <c r="B7350" s="85" t="s">
        <v>25154</v>
      </c>
      <c r="C7350" s="87" t="s">
        <v>150</v>
      </c>
      <c r="D7350" s="84" t="s">
        <v>14972</v>
      </c>
      <c r="E7350" s="86">
        <v>3285.3</v>
      </c>
      <c r="F7350" s="85" t="s">
        <v>14985</v>
      </c>
    </row>
    <row r="7351" spans="1:6" ht="25.5" x14ac:dyDescent="0.2">
      <c r="A7351" s="86" t="s">
        <v>25157</v>
      </c>
      <c r="B7351" s="85" t="s">
        <v>25156</v>
      </c>
      <c r="C7351" s="87" t="s">
        <v>150</v>
      </c>
      <c r="D7351" s="84" t="s">
        <v>14972</v>
      </c>
      <c r="E7351" s="86">
        <v>3180.45</v>
      </c>
      <c r="F7351" s="85" t="s">
        <v>14985</v>
      </c>
    </row>
    <row r="7352" spans="1:6" ht="25.5" x14ac:dyDescent="0.2">
      <c r="A7352" s="86" t="s">
        <v>25159</v>
      </c>
      <c r="B7352" s="85" t="s">
        <v>25158</v>
      </c>
      <c r="C7352" s="87" t="s">
        <v>150</v>
      </c>
      <c r="D7352" s="84" t="s">
        <v>14972</v>
      </c>
      <c r="E7352" s="86">
        <v>3075.6</v>
      </c>
      <c r="F7352" s="85" t="s">
        <v>14985</v>
      </c>
    </row>
    <row r="7353" spans="1:6" ht="25.5" x14ac:dyDescent="0.2">
      <c r="A7353" s="86" t="s">
        <v>25061</v>
      </c>
      <c r="B7353" s="85" t="s">
        <v>25060</v>
      </c>
      <c r="C7353" s="87" t="s">
        <v>151</v>
      </c>
      <c r="D7353" s="84" t="s">
        <v>14972</v>
      </c>
      <c r="E7353" s="86">
        <v>734</v>
      </c>
      <c r="F7353" s="85" t="s">
        <v>14567</v>
      </c>
    </row>
    <row r="7354" spans="1:6" ht="51" x14ac:dyDescent="0.2">
      <c r="A7354" s="86" t="s">
        <v>25063</v>
      </c>
      <c r="B7354" s="85" t="s">
        <v>25062</v>
      </c>
      <c r="C7354" s="87" t="s">
        <v>151</v>
      </c>
      <c r="D7354" s="84" t="s">
        <v>14972</v>
      </c>
      <c r="E7354" s="86">
        <v>122</v>
      </c>
      <c r="F7354" s="85" t="s">
        <v>15009</v>
      </c>
    </row>
    <row r="7355" spans="1:6" ht="25.5" x14ac:dyDescent="0.2">
      <c r="A7355" s="86" t="s">
        <v>25065</v>
      </c>
      <c r="B7355" s="85" t="s">
        <v>25064</v>
      </c>
      <c r="C7355" s="87" t="s">
        <v>151</v>
      </c>
      <c r="D7355" s="84" t="s">
        <v>14972</v>
      </c>
      <c r="E7355" s="86">
        <v>1937.76</v>
      </c>
      <c r="F7355" s="85" t="s">
        <v>14567</v>
      </c>
    </row>
    <row r="7356" spans="1:6" ht="38.25" x14ac:dyDescent="0.2">
      <c r="A7356" s="86" t="s">
        <v>25067</v>
      </c>
      <c r="B7356" s="85" t="s">
        <v>25066</v>
      </c>
      <c r="C7356" s="87" t="s">
        <v>151</v>
      </c>
      <c r="D7356" s="84" t="s">
        <v>14972</v>
      </c>
      <c r="E7356" s="86">
        <v>874</v>
      </c>
      <c r="F7356" s="85" t="s">
        <v>14527</v>
      </c>
    </row>
    <row r="7357" spans="1:6" ht="38.25" x14ac:dyDescent="0.2">
      <c r="A7357" s="86" t="s">
        <v>25069</v>
      </c>
      <c r="B7357" s="85" t="s">
        <v>25068</v>
      </c>
      <c r="C7357" s="87" t="s">
        <v>151</v>
      </c>
      <c r="D7357" s="84" t="s">
        <v>14972</v>
      </c>
      <c r="E7357" s="86">
        <v>146</v>
      </c>
      <c r="F7357" s="85" t="s">
        <v>15016</v>
      </c>
    </row>
    <row r="7358" spans="1:6" ht="38.25" x14ac:dyDescent="0.2">
      <c r="A7358" s="86" t="s">
        <v>25071</v>
      </c>
      <c r="B7358" s="85" t="s">
        <v>25070</v>
      </c>
      <c r="C7358" s="87" t="s">
        <v>151</v>
      </c>
      <c r="D7358" s="84" t="s">
        <v>14972</v>
      </c>
      <c r="E7358" s="86">
        <v>2307.36</v>
      </c>
      <c r="F7358" s="85" t="s">
        <v>14527</v>
      </c>
    </row>
    <row r="7359" spans="1:6" ht="25.5" x14ac:dyDescent="0.2">
      <c r="A7359" s="86" t="s">
        <v>25061</v>
      </c>
      <c r="B7359" s="85" t="s">
        <v>25060</v>
      </c>
      <c r="C7359" s="87" t="s">
        <v>151</v>
      </c>
      <c r="D7359" s="84" t="s">
        <v>14972</v>
      </c>
      <c r="E7359" s="86">
        <v>734</v>
      </c>
      <c r="F7359" s="85" t="s">
        <v>14567</v>
      </c>
    </row>
    <row r="7360" spans="1:6" ht="25.5" x14ac:dyDescent="0.2">
      <c r="A7360" s="86" t="s">
        <v>25065</v>
      </c>
      <c r="B7360" s="85" t="s">
        <v>25064</v>
      </c>
      <c r="C7360" s="87" t="s">
        <v>151</v>
      </c>
      <c r="D7360" s="84" t="s">
        <v>14972</v>
      </c>
      <c r="E7360" s="86">
        <v>1937.76</v>
      </c>
      <c r="F7360" s="85" t="s">
        <v>14567</v>
      </c>
    </row>
    <row r="7361" spans="1:6" ht="38.25" x14ac:dyDescent="0.2">
      <c r="A7361" s="86" t="s">
        <v>25067</v>
      </c>
      <c r="B7361" s="85" t="s">
        <v>25066</v>
      </c>
      <c r="C7361" s="87" t="s">
        <v>151</v>
      </c>
      <c r="D7361" s="84" t="s">
        <v>14972</v>
      </c>
      <c r="E7361" s="86">
        <v>874</v>
      </c>
      <c r="F7361" s="85" t="s">
        <v>14527</v>
      </c>
    </row>
    <row r="7362" spans="1:6" ht="38.25" x14ac:dyDescent="0.2">
      <c r="A7362" s="86" t="s">
        <v>25071</v>
      </c>
      <c r="B7362" s="85" t="s">
        <v>25070</v>
      </c>
      <c r="C7362" s="87" t="s">
        <v>151</v>
      </c>
      <c r="D7362" s="84" t="s">
        <v>14972</v>
      </c>
      <c r="E7362" s="86">
        <v>2307.36</v>
      </c>
      <c r="F7362" s="85" t="s">
        <v>14527</v>
      </c>
    </row>
    <row r="7363" spans="1:6" ht="89.25" x14ac:dyDescent="0.2">
      <c r="A7363" s="86" t="s">
        <v>25161</v>
      </c>
      <c r="B7363" s="85" t="s">
        <v>25160</v>
      </c>
      <c r="C7363" s="87" t="s">
        <v>149</v>
      </c>
      <c r="D7363" s="84" t="s">
        <v>14972</v>
      </c>
      <c r="E7363" s="86">
        <v>495</v>
      </c>
      <c r="F7363" s="85" t="s">
        <v>25111</v>
      </c>
    </row>
    <row r="7364" spans="1:6" ht="38.25" x14ac:dyDescent="0.2">
      <c r="A7364" s="86" t="s">
        <v>25114</v>
      </c>
      <c r="B7364" s="85" t="s">
        <v>25113</v>
      </c>
      <c r="C7364" s="87" t="s">
        <v>151</v>
      </c>
      <c r="D7364" s="84" t="s">
        <v>14972</v>
      </c>
      <c r="E7364" s="86">
        <v>535</v>
      </c>
      <c r="F7364" s="85" t="s">
        <v>14567</v>
      </c>
    </row>
    <row r="7365" spans="1:6" ht="51" x14ac:dyDescent="0.2">
      <c r="A7365" s="86" t="s">
        <v>25116</v>
      </c>
      <c r="B7365" s="85" t="s">
        <v>25115</v>
      </c>
      <c r="C7365" s="87" t="s">
        <v>151</v>
      </c>
      <c r="D7365" s="84" t="s">
        <v>14972</v>
      </c>
      <c r="E7365" s="86">
        <v>89</v>
      </c>
      <c r="F7365" s="85" t="s">
        <v>15009</v>
      </c>
    </row>
    <row r="7366" spans="1:6" ht="38.25" x14ac:dyDescent="0.2">
      <c r="A7366" s="86" t="s">
        <v>25118</v>
      </c>
      <c r="B7366" s="85" t="s">
        <v>25117</v>
      </c>
      <c r="C7366" s="87" t="s">
        <v>151</v>
      </c>
      <c r="D7366" s="84" t="s">
        <v>14972</v>
      </c>
      <c r="E7366" s="86">
        <v>1412.4</v>
      </c>
      <c r="F7366" s="85" t="s">
        <v>14567</v>
      </c>
    </row>
    <row r="7367" spans="1:6" ht="38.25" x14ac:dyDescent="0.2">
      <c r="A7367" s="86" t="s">
        <v>25120</v>
      </c>
      <c r="B7367" s="85" t="s">
        <v>25119</v>
      </c>
      <c r="C7367" s="87" t="s">
        <v>151</v>
      </c>
      <c r="D7367" s="84" t="s">
        <v>14972</v>
      </c>
      <c r="E7367" s="86">
        <v>1061</v>
      </c>
      <c r="F7367" s="85" t="s">
        <v>14527</v>
      </c>
    </row>
    <row r="7368" spans="1:6" ht="38.25" x14ac:dyDescent="0.2">
      <c r="A7368" s="86" t="s">
        <v>25122</v>
      </c>
      <c r="B7368" s="85" t="s">
        <v>25121</v>
      </c>
      <c r="C7368" s="87" t="s">
        <v>151</v>
      </c>
      <c r="D7368" s="84" t="s">
        <v>14972</v>
      </c>
      <c r="E7368" s="86">
        <v>177</v>
      </c>
      <c r="F7368" s="85" t="s">
        <v>15016</v>
      </c>
    </row>
    <row r="7369" spans="1:6" ht="38.25" x14ac:dyDescent="0.2">
      <c r="A7369" s="86" t="s">
        <v>25124</v>
      </c>
      <c r="B7369" s="85" t="s">
        <v>25123</v>
      </c>
      <c r="C7369" s="87" t="s">
        <v>151</v>
      </c>
      <c r="D7369" s="84" t="s">
        <v>14972</v>
      </c>
      <c r="E7369" s="86">
        <v>2801.04</v>
      </c>
      <c r="F7369" s="85" t="s">
        <v>14527</v>
      </c>
    </row>
    <row r="7370" spans="1:6" ht="38.25" x14ac:dyDescent="0.2">
      <c r="A7370" s="86" t="s">
        <v>25114</v>
      </c>
      <c r="B7370" s="85" t="s">
        <v>25113</v>
      </c>
      <c r="C7370" s="87" t="s">
        <v>151</v>
      </c>
      <c r="D7370" s="84" t="s">
        <v>14972</v>
      </c>
      <c r="E7370" s="86">
        <v>535</v>
      </c>
      <c r="F7370" s="85" t="s">
        <v>14567</v>
      </c>
    </row>
    <row r="7371" spans="1:6" ht="51" x14ac:dyDescent="0.2">
      <c r="A7371" s="86" t="s">
        <v>25116</v>
      </c>
      <c r="B7371" s="85" t="s">
        <v>25115</v>
      </c>
      <c r="C7371" s="87" t="s">
        <v>151</v>
      </c>
      <c r="D7371" s="84" t="s">
        <v>14972</v>
      </c>
      <c r="E7371" s="86">
        <v>89</v>
      </c>
      <c r="F7371" s="85" t="s">
        <v>15009</v>
      </c>
    </row>
    <row r="7372" spans="1:6" ht="38.25" x14ac:dyDescent="0.2">
      <c r="A7372" s="86" t="s">
        <v>25118</v>
      </c>
      <c r="B7372" s="85" t="s">
        <v>25117</v>
      </c>
      <c r="C7372" s="87" t="s">
        <v>151</v>
      </c>
      <c r="D7372" s="84" t="s">
        <v>14972</v>
      </c>
      <c r="E7372" s="86">
        <v>1412.4</v>
      </c>
      <c r="F7372" s="85" t="s">
        <v>14567</v>
      </c>
    </row>
    <row r="7373" spans="1:6" ht="38.25" x14ac:dyDescent="0.2">
      <c r="A7373" s="86" t="s">
        <v>25120</v>
      </c>
      <c r="B7373" s="85" t="s">
        <v>25119</v>
      </c>
      <c r="C7373" s="87" t="s">
        <v>151</v>
      </c>
      <c r="D7373" s="84" t="s">
        <v>14972</v>
      </c>
      <c r="E7373" s="86">
        <v>1061</v>
      </c>
      <c r="F7373" s="85" t="s">
        <v>14527</v>
      </c>
    </row>
    <row r="7374" spans="1:6" ht="38.25" x14ac:dyDescent="0.2">
      <c r="A7374" s="86" t="s">
        <v>25122</v>
      </c>
      <c r="B7374" s="85" t="s">
        <v>25121</v>
      </c>
      <c r="C7374" s="87" t="s">
        <v>151</v>
      </c>
      <c r="D7374" s="84" t="s">
        <v>14972</v>
      </c>
      <c r="E7374" s="86">
        <v>177</v>
      </c>
      <c r="F7374" s="85" t="s">
        <v>15016</v>
      </c>
    </row>
    <row r="7375" spans="1:6" ht="38.25" x14ac:dyDescent="0.2">
      <c r="A7375" s="86" t="s">
        <v>25124</v>
      </c>
      <c r="B7375" s="85" t="s">
        <v>25123</v>
      </c>
      <c r="C7375" s="87" t="s">
        <v>151</v>
      </c>
      <c r="D7375" s="84" t="s">
        <v>14972</v>
      </c>
      <c r="E7375" s="86">
        <v>2801.04</v>
      </c>
      <c r="F7375" s="85" t="s">
        <v>14527</v>
      </c>
    </row>
    <row r="7376" spans="1:6" ht="51" x14ac:dyDescent="0.2">
      <c r="A7376" s="86" t="s">
        <v>25163</v>
      </c>
      <c r="B7376" s="85" t="s">
        <v>25162</v>
      </c>
      <c r="C7376" s="87" t="s">
        <v>149</v>
      </c>
      <c r="D7376" s="84" t="s">
        <v>14972</v>
      </c>
      <c r="E7376" s="86">
        <v>825</v>
      </c>
      <c r="F7376" s="85" t="s">
        <v>25126</v>
      </c>
    </row>
    <row r="7377" spans="1:6" ht="51" x14ac:dyDescent="0.2">
      <c r="A7377" s="86" t="s">
        <v>25165</v>
      </c>
      <c r="B7377" s="85" t="s">
        <v>25164</v>
      </c>
      <c r="C7377" s="87" t="s">
        <v>149</v>
      </c>
      <c r="D7377" s="84" t="s">
        <v>14972</v>
      </c>
      <c r="E7377" s="86">
        <v>792</v>
      </c>
      <c r="F7377" s="85" t="s">
        <v>25126</v>
      </c>
    </row>
    <row r="7378" spans="1:6" ht="51" x14ac:dyDescent="0.2">
      <c r="A7378" s="86" t="s">
        <v>25167</v>
      </c>
      <c r="B7378" s="85" t="s">
        <v>25166</v>
      </c>
      <c r="C7378" s="87" t="s">
        <v>149</v>
      </c>
      <c r="D7378" s="84" t="s">
        <v>14972</v>
      </c>
      <c r="E7378" s="86">
        <v>775.5</v>
      </c>
      <c r="F7378" s="85" t="s">
        <v>25126</v>
      </c>
    </row>
    <row r="7379" spans="1:6" ht="51" x14ac:dyDescent="0.2">
      <c r="A7379" s="86" t="s">
        <v>25169</v>
      </c>
      <c r="B7379" s="85" t="s">
        <v>25168</v>
      </c>
      <c r="C7379" s="87" t="s">
        <v>149</v>
      </c>
      <c r="D7379" s="84" t="s">
        <v>14972</v>
      </c>
      <c r="E7379" s="86">
        <v>750.75</v>
      </c>
      <c r="F7379" s="85" t="s">
        <v>25126</v>
      </c>
    </row>
    <row r="7380" spans="1:6" ht="51" x14ac:dyDescent="0.2">
      <c r="A7380" s="86" t="s">
        <v>25171</v>
      </c>
      <c r="B7380" s="85" t="s">
        <v>25170</v>
      </c>
      <c r="C7380" s="87" t="s">
        <v>149</v>
      </c>
      <c r="D7380" s="84" t="s">
        <v>14972</v>
      </c>
      <c r="E7380" s="86">
        <v>726</v>
      </c>
      <c r="F7380" s="85" t="s">
        <v>25126</v>
      </c>
    </row>
    <row r="7381" spans="1:6" ht="38.25" x14ac:dyDescent="0.2">
      <c r="A7381" s="86" t="s">
        <v>25137</v>
      </c>
      <c r="B7381" s="85" t="s">
        <v>25136</v>
      </c>
      <c r="C7381" s="87" t="s">
        <v>151</v>
      </c>
      <c r="D7381" s="84" t="s">
        <v>14972</v>
      </c>
      <c r="E7381" s="86">
        <v>891</v>
      </c>
      <c r="F7381" s="85" t="s">
        <v>14567</v>
      </c>
    </row>
    <row r="7382" spans="1:6" ht="51" x14ac:dyDescent="0.2">
      <c r="A7382" s="86" t="s">
        <v>25139</v>
      </c>
      <c r="B7382" s="85" t="s">
        <v>25138</v>
      </c>
      <c r="C7382" s="87" t="s">
        <v>151</v>
      </c>
      <c r="D7382" s="84" t="s">
        <v>14972</v>
      </c>
      <c r="E7382" s="86">
        <v>149</v>
      </c>
      <c r="F7382" s="85" t="s">
        <v>15009</v>
      </c>
    </row>
    <row r="7383" spans="1:6" ht="38.25" x14ac:dyDescent="0.2">
      <c r="A7383" s="86" t="s">
        <v>25141</v>
      </c>
      <c r="B7383" s="85" t="s">
        <v>25140</v>
      </c>
      <c r="C7383" s="87" t="s">
        <v>151</v>
      </c>
      <c r="D7383" s="84" t="s">
        <v>14972</v>
      </c>
      <c r="E7383" s="86">
        <v>2352.2399999999998</v>
      </c>
      <c r="F7383" s="85" t="s">
        <v>14567</v>
      </c>
    </row>
    <row r="7384" spans="1:6" ht="38.25" x14ac:dyDescent="0.2">
      <c r="A7384" s="86" t="s">
        <v>25143</v>
      </c>
      <c r="B7384" s="85" t="s">
        <v>25142</v>
      </c>
      <c r="C7384" s="87" t="s">
        <v>151</v>
      </c>
      <c r="D7384" s="84" t="s">
        <v>14972</v>
      </c>
      <c r="E7384" s="86">
        <v>1061</v>
      </c>
      <c r="F7384" s="85" t="s">
        <v>14527</v>
      </c>
    </row>
    <row r="7385" spans="1:6" ht="38.25" x14ac:dyDescent="0.2">
      <c r="A7385" s="86" t="s">
        <v>25145</v>
      </c>
      <c r="B7385" s="85" t="s">
        <v>25144</v>
      </c>
      <c r="C7385" s="87" t="s">
        <v>151</v>
      </c>
      <c r="D7385" s="84" t="s">
        <v>14972</v>
      </c>
      <c r="E7385" s="86">
        <v>177</v>
      </c>
      <c r="F7385" s="85" t="s">
        <v>15016</v>
      </c>
    </row>
    <row r="7386" spans="1:6" ht="38.25" x14ac:dyDescent="0.2">
      <c r="A7386" s="86" t="s">
        <v>25147</v>
      </c>
      <c r="B7386" s="85" t="s">
        <v>25146</v>
      </c>
      <c r="C7386" s="87" t="s">
        <v>151</v>
      </c>
      <c r="D7386" s="84" t="s">
        <v>14972</v>
      </c>
      <c r="E7386" s="86">
        <v>2801.04</v>
      </c>
      <c r="F7386" s="85" t="s">
        <v>14527</v>
      </c>
    </row>
    <row r="7387" spans="1:6" ht="38.25" x14ac:dyDescent="0.2">
      <c r="A7387" s="86" t="s">
        <v>25137</v>
      </c>
      <c r="B7387" s="85" t="s">
        <v>25136</v>
      </c>
      <c r="C7387" s="87" t="s">
        <v>151</v>
      </c>
      <c r="D7387" s="84" t="s">
        <v>14972</v>
      </c>
      <c r="E7387" s="86">
        <v>891</v>
      </c>
      <c r="F7387" s="85" t="s">
        <v>14567</v>
      </c>
    </row>
    <row r="7388" spans="1:6" ht="51" x14ac:dyDescent="0.2">
      <c r="A7388" s="86" t="s">
        <v>25139</v>
      </c>
      <c r="B7388" s="85" t="s">
        <v>25138</v>
      </c>
      <c r="C7388" s="87" t="s">
        <v>151</v>
      </c>
      <c r="D7388" s="84" t="s">
        <v>14972</v>
      </c>
      <c r="E7388" s="86">
        <v>149</v>
      </c>
      <c r="F7388" s="85" t="s">
        <v>15009</v>
      </c>
    </row>
    <row r="7389" spans="1:6" ht="38.25" x14ac:dyDescent="0.2">
      <c r="A7389" s="86" t="s">
        <v>25141</v>
      </c>
      <c r="B7389" s="85" t="s">
        <v>25140</v>
      </c>
      <c r="C7389" s="87" t="s">
        <v>151</v>
      </c>
      <c r="D7389" s="84" t="s">
        <v>14972</v>
      </c>
      <c r="E7389" s="86">
        <v>2352.2399999999998</v>
      </c>
      <c r="F7389" s="85" t="s">
        <v>14567</v>
      </c>
    </row>
    <row r="7390" spans="1:6" ht="38.25" x14ac:dyDescent="0.2">
      <c r="A7390" s="86" t="s">
        <v>25143</v>
      </c>
      <c r="B7390" s="85" t="s">
        <v>25142</v>
      </c>
      <c r="C7390" s="87" t="s">
        <v>151</v>
      </c>
      <c r="D7390" s="84" t="s">
        <v>14972</v>
      </c>
      <c r="E7390" s="86">
        <v>1061</v>
      </c>
      <c r="F7390" s="85" t="s">
        <v>14527</v>
      </c>
    </row>
    <row r="7391" spans="1:6" ht="38.25" x14ac:dyDescent="0.2">
      <c r="A7391" s="86" t="s">
        <v>25145</v>
      </c>
      <c r="B7391" s="85" t="s">
        <v>25144</v>
      </c>
      <c r="C7391" s="87" t="s">
        <v>151</v>
      </c>
      <c r="D7391" s="84" t="s">
        <v>14972</v>
      </c>
      <c r="E7391" s="86">
        <v>177</v>
      </c>
      <c r="F7391" s="85" t="s">
        <v>15016</v>
      </c>
    </row>
    <row r="7392" spans="1:6" ht="38.25" x14ac:dyDescent="0.2">
      <c r="A7392" s="86" t="s">
        <v>25147</v>
      </c>
      <c r="B7392" s="85" t="s">
        <v>25146</v>
      </c>
      <c r="C7392" s="87" t="s">
        <v>151</v>
      </c>
      <c r="D7392" s="84" t="s">
        <v>14972</v>
      </c>
      <c r="E7392" s="86">
        <v>2801.04</v>
      </c>
      <c r="F7392" s="85" t="s">
        <v>14527</v>
      </c>
    </row>
    <row r="7393" spans="1:6" ht="89.25" x14ac:dyDescent="0.2">
      <c r="A7393" s="86" t="s">
        <v>25174</v>
      </c>
      <c r="B7393" s="85" t="s">
        <v>25172</v>
      </c>
      <c r="C7393" s="87" t="s">
        <v>150</v>
      </c>
      <c r="D7393" s="84" t="s">
        <v>14972</v>
      </c>
      <c r="E7393" s="86">
        <v>2640</v>
      </c>
      <c r="F7393" s="85" t="s">
        <v>25173</v>
      </c>
    </row>
    <row r="7394" spans="1:6" ht="25.5" x14ac:dyDescent="0.2">
      <c r="A7394" s="86" t="s">
        <v>25176</v>
      </c>
      <c r="B7394" s="85" t="s">
        <v>25175</v>
      </c>
      <c r="C7394" s="87" t="s">
        <v>151</v>
      </c>
      <c r="D7394" s="84" t="s">
        <v>14972</v>
      </c>
      <c r="E7394" s="86">
        <v>566</v>
      </c>
      <c r="F7394" s="85" t="s">
        <v>14567</v>
      </c>
    </row>
    <row r="7395" spans="1:6" ht="51" x14ac:dyDescent="0.2">
      <c r="A7395" s="86" t="s">
        <v>25178</v>
      </c>
      <c r="B7395" s="85" t="s">
        <v>25177</v>
      </c>
      <c r="C7395" s="87" t="s">
        <v>151</v>
      </c>
      <c r="D7395" s="84" t="s">
        <v>14972</v>
      </c>
      <c r="E7395" s="86">
        <v>94</v>
      </c>
      <c r="F7395" s="85" t="s">
        <v>15009</v>
      </c>
    </row>
    <row r="7396" spans="1:6" ht="25.5" x14ac:dyDescent="0.2">
      <c r="A7396" s="86" t="s">
        <v>25180</v>
      </c>
      <c r="B7396" s="85" t="s">
        <v>25179</v>
      </c>
      <c r="C7396" s="87" t="s">
        <v>151</v>
      </c>
      <c r="D7396" s="84" t="s">
        <v>14972</v>
      </c>
      <c r="E7396" s="86">
        <v>1494.24</v>
      </c>
      <c r="F7396" s="85" t="s">
        <v>14567</v>
      </c>
    </row>
    <row r="7397" spans="1:6" ht="38.25" x14ac:dyDescent="0.2">
      <c r="A7397" s="86" t="s">
        <v>25182</v>
      </c>
      <c r="B7397" s="85" t="s">
        <v>25181</v>
      </c>
      <c r="C7397" s="87" t="s">
        <v>151</v>
      </c>
      <c r="D7397" s="84" t="s">
        <v>14972</v>
      </c>
      <c r="E7397" s="86">
        <v>1124</v>
      </c>
      <c r="F7397" s="85" t="s">
        <v>14527</v>
      </c>
    </row>
    <row r="7398" spans="1:6" ht="38.25" x14ac:dyDescent="0.2">
      <c r="A7398" s="86" t="s">
        <v>25184</v>
      </c>
      <c r="B7398" s="85" t="s">
        <v>25183</v>
      </c>
      <c r="C7398" s="87" t="s">
        <v>151</v>
      </c>
      <c r="D7398" s="84" t="s">
        <v>14972</v>
      </c>
      <c r="E7398" s="86">
        <v>187</v>
      </c>
      <c r="F7398" s="85" t="s">
        <v>15016</v>
      </c>
    </row>
    <row r="7399" spans="1:6" ht="38.25" x14ac:dyDescent="0.2">
      <c r="A7399" s="86" t="s">
        <v>25186</v>
      </c>
      <c r="B7399" s="85" t="s">
        <v>25185</v>
      </c>
      <c r="C7399" s="87" t="s">
        <v>151</v>
      </c>
      <c r="D7399" s="84" t="s">
        <v>14972</v>
      </c>
      <c r="E7399" s="86">
        <v>2967.36</v>
      </c>
      <c r="F7399" s="85" t="s">
        <v>14527</v>
      </c>
    </row>
    <row r="7400" spans="1:6" ht="51" x14ac:dyDescent="0.2">
      <c r="A7400" s="86" t="s">
        <v>25189</v>
      </c>
      <c r="B7400" s="85" t="s">
        <v>25187</v>
      </c>
      <c r="C7400" s="87" t="s">
        <v>150</v>
      </c>
      <c r="D7400" s="84" t="s">
        <v>14972</v>
      </c>
      <c r="E7400" s="86">
        <v>4400</v>
      </c>
      <c r="F7400" s="85" t="s">
        <v>25188</v>
      </c>
    </row>
    <row r="7401" spans="1:6" ht="25.5" x14ac:dyDescent="0.2">
      <c r="A7401" s="86" t="s">
        <v>25191</v>
      </c>
      <c r="B7401" s="85" t="s">
        <v>25190</v>
      </c>
      <c r="C7401" s="87" t="s">
        <v>151</v>
      </c>
      <c r="D7401" s="84" t="s">
        <v>14972</v>
      </c>
      <c r="E7401" s="86">
        <v>944</v>
      </c>
      <c r="F7401" s="85" t="s">
        <v>14567</v>
      </c>
    </row>
    <row r="7402" spans="1:6" ht="51" x14ac:dyDescent="0.2">
      <c r="A7402" s="86" t="s">
        <v>25193</v>
      </c>
      <c r="B7402" s="85" t="s">
        <v>25192</v>
      </c>
      <c r="C7402" s="87" t="s">
        <v>151</v>
      </c>
      <c r="D7402" s="84" t="s">
        <v>14972</v>
      </c>
      <c r="E7402" s="86">
        <v>157</v>
      </c>
      <c r="F7402" s="85" t="s">
        <v>15009</v>
      </c>
    </row>
    <row r="7403" spans="1:6" ht="25.5" x14ac:dyDescent="0.2">
      <c r="A7403" s="86" t="s">
        <v>25195</v>
      </c>
      <c r="B7403" s="85" t="s">
        <v>25194</v>
      </c>
      <c r="C7403" s="87" t="s">
        <v>151</v>
      </c>
      <c r="D7403" s="84" t="s">
        <v>14972</v>
      </c>
      <c r="E7403" s="86">
        <v>2492.16</v>
      </c>
      <c r="F7403" s="85" t="s">
        <v>14567</v>
      </c>
    </row>
    <row r="7404" spans="1:6" ht="25.5" x14ac:dyDescent="0.2">
      <c r="A7404" s="86" t="s">
        <v>25197</v>
      </c>
      <c r="B7404" s="85" t="s">
        <v>25196</v>
      </c>
      <c r="C7404" s="87" t="s">
        <v>151</v>
      </c>
      <c r="D7404" s="84" t="s">
        <v>14972</v>
      </c>
      <c r="E7404" s="86">
        <v>1124</v>
      </c>
      <c r="F7404" s="85" t="s">
        <v>14527</v>
      </c>
    </row>
    <row r="7405" spans="1:6" ht="38.25" x14ac:dyDescent="0.2">
      <c r="A7405" s="86" t="s">
        <v>25199</v>
      </c>
      <c r="B7405" s="85" t="s">
        <v>25198</v>
      </c>
      <c r="C7405" s="87" t="s">
        <v>151</v>
      </c>
      <c r="D7405" s="84" t="s">
        <v>14972</v>
      </c>
      <c r="E7405" s="86">
        <v>187</v>
      </c>
      <c r="F7405" s="85" t="s">
        <v>15016</v>
      </c>
    </row>
    <row r="7406" spans="1:6" ht="25.5" x14ac:dyDescent="0.2">
      <c r="A7406" s="86" t="s">
        <v>25201</v>
      </c>
      <c r="B7406" s="85" t="s">
        <v>25200</v>
      </c>
      <c r="C7406" s="87" t="s">
        <v>151</v>
      </c>
      <c r="D7406" s="84" t="s">
        <v>14972</v>
      </c>
      <c r="E7406" s="86">
        <v>2967.36</v>
      </c>
      <c r="F7406" s="85" t="s">
        <v>14527</v>
      </c>
    </row>
    <row r="7407" spans="1:6" ht="127.5" x14ac:dyDescent="0.2">
      <c r="A7407" s="86" t="s">
        <v>25204</v>
      </c>
      <c r="B7407" s="85" t="s">
        <v>25202</v>
      </c>
      <c r="C7407" s="87" t="s">
        <v>149</v>
      </c>
      <c r="D7407" s="84" t="s">
        <v>14972</v>
      </c>
      <c r="E7407" s="86">
        <v>19245</v>
      </c>
      <c r="F7407" s="85" t="s">
        <v>25203</v>
      </c>
    </row>
    <row r="7408" spans="1:6" ht="38.25" x14ac:dyDescent="0.2">
      <c r="A7408" s="86" t="s">
        <v>25206</v>
      </c>
      <c r="B7408" s="85" t="s">
        <v>25205</v>
      </c>
      <c r="C7408" s="87" t="s">
        <v>151</v>
      </c>
      <c r="D7408" s="84" t="s">
        <v>14972</v>
      </c>
      <c r="E7408" s="86">
        <v>5615</v>
      </c>
      <c r="F7408" s="85" t="s">
        <v>14567</v>
      </c>
    </row>
    <row r="7409" spans="1:6" ht="51" x14ac:dyDescent="0.2">
      <c r="A7409" s="86" t="s">
        <v>25208</v>
      </c>
      <c r="B7409" s="85" t="s">
        <v>25207</v>
      </c>
      <c r="C7409" s="87" t="s">
        <v>151</v>
      </c>
      <c r="D7409" s="84" t="s">
        <v>14972</v>
      </c>
      <c r="E7409" s="86">
        <v>936</v>
      </c>
      <c r="F7409" s="85" t="s">
        <v>15009</v>
      </c>
    </row>
    <row r="7410" spans="1:6" ht="38.25" x14ac:dyDescent="0.2">
      <c r="A7410" s="86" t="s">
        <v>25210</v>
      </c>
      <c r="B7410" s="85" t="s">
        <v>25209</v>
      </c>
      <c r="C7410" s="87" t="s">
        <v>151</v>
      </c>
      <c r="D7410" s="84" t="s">
        <v>14972</v>
      </c>
      <c r="E7410" s="86">
        <v>14823.6</v>
      </c>
      <c r="F7410" s="85" t="s">
        <v>14567</v>
      </c>
    </row>
    <row r="7411" spans="1:6" ht="38.25" x14ac:dyDescent="0.2">
      <c r="A7411" s="86" t="s">
        <v>25212</v>
      </c>
      <c r="B7411" s="85" t="s">
        <v>25211</v>
      </c>
      <c r="C7411" s="87" t="s">
        <v>151</v>
      </c>
      <c r="D7411" s="84" t="s">
        <v>14972</v>
      </c>
      <c r="E7411" s="86">
        <v>6685</v>
      </c>
      <c r="F7411" s="85" t="s">
        <v>14527</v>
      </c>
    </row>
    <row r="7412" spans="1:6" ht="38.25" x14ac:dyDescent="0.2">
      <c r="A7412" s="86" t="s">
        <v>25214</v>
      </c>
      <c r="B7412" s="85" t="s">
        <v>25213</v>
      </c>
      <c r="C7412" s="87" t="s">
        <v>151</v>
      </c>
      <c r="D7412" s="84" t="s">
        <v>14972</v>
      </c>
      <c r="E7412" s="86">
        <v>1114</v>
      </c>
      <c r="F7412" s="85" t="s">
        <v>15016</v>
      </c>
    </row>
    <row r="7413" spans="1:6" ht="51" x14ac:dyDescent="0.2">
      <c r="A7413" s="86" t="s">
        <v>25216</v>
      </c>
      <c r="B7413" s="85" t="s">
        <v>25215</v>
      </c>
      <c r="C7413" s="87" t="s">
        <v>151</v>
      </c>
      <c r="D7413" s="84" t="s">
        <v>14972</v>
      </c>
      <c r="E7413" s="86">
        <v>17648.400000000001</v>
      </c>
      <c r="F7413" s="85" t="s">
        <v>14527</v>
      </c>
    </row>
    <row r="7414" spans="1:6" ht="127.5" x14ac:dyDescent="0.2">
      <c r="A7414" s="86" t="s">
        <v>25219</v>
      </c>
      <c r="B7414" s="85" t="s">
        <v>25217</v>
      </c>
      <c r="C7414" s="87" t="s">
        <v>149</v>
      </c>
      <c r="D7414" s="84" t="s">
        <v>14972</v>
      </c>
      <c r="E7414" s="86">
        <v>23245</v>
      </c>
      <c r="F7414" s="85" t="s">
        <v>25218</v>
      </c>
    </row>
    <row r="7415" spans="1:6" ht="38.25" x14ac:dyDescent="0.2">
      <c r="A7415" s="86" t="s">
        <v>25221</v>
      </c>
      <c r="B7415" s="85" t="s">
        <v>25220</v>
      </c>
      <c r="C7415" s="87" t="s">
        <v>151</v>
      </c>
      <c r="D7415" s="84" t="s">
        <v>14972</v>
      </c>
      <c r="E7415" s="86">
        <v>6395</v>
      </c>
      <c r="F7415" s="85" t="s">
        <v>14567</v>
      </c>
    </row>
    <row r="7416" spans="1:6" ht="51" x14ac:dyDescent="0.2">
      <c r="A7416" s="86" t="s">
        <v>25223</v>
      </c>
      <c r="B7416" s="85" t="s">
        <v>25222</v>
      </c>
      <c r="C7416" s="87" t="s">
        <v>151</v>
      </c>
      <c r="D7416" s="84" t="s">
        <v>14972</v>
      </c>
      <c r="E7416" s="86">
        <v>1066</v>
      </c>
      <c r="F7416" s="85" t="s">
        <v>15009</v>
      </c>
    </row>
    <row r="7417" spans="1:6" ht="38.25" x14ac:dyDescent="0.2">
      <c r="A7417" s="86" t="s">
        <v>25225</v>
      </c>
      <c r="B7417" s="85" t="s">
        <v>25224</v>
      </c>
      <c r="C7417" s="87" t="s">
        <v>151</v>
      </c>
      <c r="D7417" s="84" t="s">
        <v>14972</v>
      </c>
      <c r="E7417" s="86">
        <v>16882.8</v>
      </c>
      <c r="F7417" s="85" t="s">
        <v>14567</v>
      </c>
    </row>
    <row r="7418" spans="1:6" ht="51" x14ac:dyDescent="0.2">
      <c r="A7418" s="86" t="s">
        <v>25227</v>
      </c>
      <c r="B7418" s="85" t="s">
        <v>25226</v>
      </c>
      <c r="C7418" s="87" t="s">
        <v>151</v>
      </c>
      <c r="D7418" s="84" t="s">
        <v>14972</v>
      </c>
      <c r="E7418" s="86">
        <v>7615</v>
      </c>
      <c r="F7418" s="85" t="s">
        <v>14527</v>
      </c>
    </row>
    <row r="7419" spans="1:6" ht="38.25" x14ac:dyDescent="0.2">
      <c r="A7419" s="86" t="s">
        <v>25229</v>
      </c>
      <c r="B7419" s="85" t="s">
        <v>25228</v>
      </c>
      <c r="C7419" s="87" t="s">
        <v>151</v>
      </c>
      <c r="D7419" s="84" t="s">
        <v>14972</v>
      </c>
      <c r="E7419" s="86">
        <v>1269</v>
      </c>
      <c r="F7419" s="85" t="s">
        <v>15016</v>
      </c>
    </row>
    <row r="7420" spans="1:6" ht="51" x14ac:dyDescent="0.2">
      <c r="A7420" s="86" t="s">
        <v>25231</v>
      </c>
      <c r="B7420" s="85" t="s">
        <v>25230</v>
      </c>
      <c r="C7420" s="87" t="s">
        <v>151</v>
      </c>
      <c r="D7420" s="84" t="s">
        <v>14972</v>
      </c>
      <c r="E7420" s="86">
        <v>20103.599999999999</v>
      </c>
      <c r="F7420" s="85" t="s">
        <v>14527</v>
      </c>
    </row>
    <row r="7421" spans="1:6" ht="102" x14ac:dyDescent="0.2">
      <c r="A7421" s="86" t="s">
        <v>25234</v>
      </c>
      <c r="B7421" s="85" t="s">
        <v>25232</v>
      </c>
      <c r="C7421" s="87" t="s">
        <v>149</v>
      </c>
      <c r="D7421" s="84" t="s">
        <v>14972</v>
      </c>
      <c r="E7421" s="86">
        <v>9745</v>
      </c>
      <c r="F7421" s="85" t="s">
        <v>25233</v>
      </c>
    </row>
    <row r="7422" spans="1:6" ht="38.25" x14ac:dyDescent="0.2">
      <c r="A7422" s="86" t="s">
        <v>25236</v>
      </c>
      <c r="B7422" s="85" t="s">
        <v>25235</v>
      </c>
      <c r="C7422" s="87" t="s">
        <v>151</v>
      </c>
      <c r="D7422" s="84" t="s">
        <v>14972</v>
      </c>
      <c r="E7422" s="86">
        <v>3248</v>
      </c>
      <c r="F7422" s="85" t="s">
        <v>14567</v>
      </c>
    </row>
    <row r="7423" spans="1:6" ht="51" x14ac:dyDescent="0.2">
      <c r="A7423" s="86" t="s">
        <v>25238</v>
      </c>
      <c r="B7423" s="85" t="s">
        <v>25237</v>
      </c>
      <c r="C7423" s="87" t="s">
        <v>151</v>
      </c>
      <c r="D7423" s="84" t="s">
        <v>14972</v>
      </c>
      <c r="E7423" s="86">
        <v>541</v>
      </c>
      <c r="F7423" s="85" t="s">
        <v>15009</v>
      </c>
    </row>
    <row r="7424" spans="1:6" ht="38.25" x14ac:dyDescent="0.2">
      <c r="A7424" s="86" t="s">
        <v>25240</v>
      </c>
      <c r="B7424" s="85" t="s">
        <v>25239</v>
      </c>
      <c r="C7424" s="87" t="s">
        <v>151</v>
      </c>
      <c r="D7424" s="84" t="s">
        <v>14972</v>
      </c>
      <c r="E7424" s="86">
        <v>8574.7199999999993</v>
      </c>
      <c r="F7424" s="85" t="s">
        <v>14567</v>
      </c>
    </row>
    <row r="7425" spans="1:6" ht="38.25" x14ac:dyDescent="0.2">
      <c r="A7425" s="86" t="s">
        <v>25242</v>
      </c>
      <c r="B7425" s="85" t="s">
        <v>25241</v>
      </c>
      <c r="C7425" s="87" t="s">
        <v>151</v>
      </c>
      <c r="D7425" s="84" t="s">
        <v>14972</v>
      </c>
      <c r="E7425" s="86">
        <v>3866</v>
      </c>
      <c r="F7425" s="85" t="s">
        <v>14527</v>
      </c>
    </row>
    <row r="7426" spans="1:6" ht="38.25" x14ac:dyDescent="0.2">
      <c r="A7426" s="86" t="s">
        <v>25244</v>
      </c>
      <c r="B7426" s="85" t="s">
        <v>25243</v>
      </c>
      <c r="C7426" s="87" t="s">
        <v>151</v>
      </c>
      <c r="D7426" s="84" t="s">
        <v>14972</v>
      </c>
      <c r="E7426" s="86">
        <v>644</v>
      </c>
      <c r="F7426" s="85" t="s">
        <v>15016</v>
      </c>
    </row>
    <row r="7427" spans="1:6" ht="51" x14ac:dyDescent="0.2">
      <c r="A7427" s="86" t="s">
        <v>25246</v>
      </c>
      <c r="B7427" s="85" t="s">
        <v>25245</v>
      </c>
      <c r="C7427" s="87" t="s">
        <v>151</v>
      </c>
      <c r="D7427" s="84" t="s">
        <v>14972</v>
      </c>
      <c r="E7427" s="86">
        <v>10206.24</v>
      </c>
      <c r="F7427" s="85" t="s">
        <v>14527</v>
      </c>
    </row>
    <row r="7428" spans="1:6" ht="204" x14ac:dyDescent="0.2">
      <c r="A7428" s="86" t="s">
        <v>25249</v>
      </c>
      <c r="B7428" s="85" t="s">
        <v>25247</v>
      </c>
      <c r="C7428" s="87" t="s">
        <v>150</v>
      </c>
      <c r="D7428" s="84" t="s">
        <v>14972</v>
      </c>
      <c r="E7428" s="86">
        <v>2697</v>
      </c>
      <c r="F7428" s="85" t="s">
        <v>25248</v>
      </c>
    </row>
    <row r="7429" spans="1:6" ht="25.5" x14ac:dyDescent="0.2">
      <c r="A7429" s="86" t="s">
        <v>25176</v>
      </c>
      <c r="B7429" s="85" t="s">
        <v>25175</v>
      </c>
      <c r="C7429" s="87" t="s">
        <v>151</v>
      </c>
      <c r="D7429" s="84" t="s">
        <v>14972</v>
      </c>
      <c r="E7429" s="86">
        <v>566</v>
      </c>
      <c r="F7429" s="85" t="s">
        <v>14567</v>
      </c>
    </row>
    <row r="7430" spans="1:6" ht="25.5" x14ac:dyDescent="0.2">
      <c r="A7430" s="86" t="s">
        <v>25180</v>
      </c>
      <c r="B7430" s="85" t="s">
        <v>25179</v>
      </c>
      <c r="C7430" s="87" t="s">
        <v>151</v>
      </c>
      <c r="D7430" s="84" t="s">
        <v>14972</v>
      </c>
      <c r="E7430" s="86">
        <v>1494.24</v>
      </c>
      <c r="F7430" s="85" t="s">
        <v>14567</v>
      </c>
    </row>
    <row r="7431" spans="1:6" ht="38.25" x14ac:dyDescent="0.2">
      <c r="A7431" s="86" t="s">
        <v>25182</v>
      </c>
      <c r="B7431" s="85" t="s">
        <v>25181</v>
      </c>
      <c r="C7431" s="87" t="s">
        <v>151</v>
      </c>
      <c r="D7431" s="84" t="s">
        <v>14972</v>
      </c>
      <c r="E7431" s="86">
        <v>1124</v>
      </c>
      <c r="F7431" s="85" t="s">
        <v>14527</v>
      </c>
    </row>
    <row r="7432" spans="1:6" ht="38.25" x14ac:dyDescent="0.2">
      <c r="A7432" s="86" t="s">
        <v>25186</v>
      </c>
      <c r="B7432" s="85" t="s">
        <v>25185</v>
      </c>
      <c r="C7432" s="87" t="s">
        <v>151</v>
      </c>
      <c r="D7432" s="84" t="s">
        <v>14972</v>
      </c>
      <c r="E7432" s="86">
        <v>2967.36</v>
      </c>
      <c r="F7432" s="85" t="s">
        <v>14527</v>
      </c>
    </row>
    <row r="7433" spans="1:6" ht="165.75" x14ac:dyDescent="0.2">
      <c r="A7433" s="86" t="s">
        <v>25252</v>
      </c>
      <c r="B7433" s="85" t="s">
        <v>25250</v>
      </c>
      <c r="C7433" s="87" t="s">
        <v>150</v>
      </c>
      <c r="D7433" s="84" t="s">
        <v>14972</v>
      </c>
      <c r="E7433" s="86">
        <v>4495</v>
      </c>
      <c r="F7433" s="85" t="s">
        <v>25251</v>
      </c>
    </row>
    <row r="7434" spans="1:6" ht="25.5" x14ac:dyDescent="0.2">
      <c r="A7434" s="86" t="s">
        <v>25191</v>
      </c>
      <c r="B7434" s="85" t="s">
        <v>25190</v>
      </c>
      <c r="C7434" s="87" t="s">
        <v>151</v>
      </c>
      <c r="D7434" s="84" t="s">
        <v>14972</v>
      </c>
      <c r="E7434" s="86">
        <v>944</v>
      </c>
      <c r="F7434" s="85" t="s">
        <v>14567</v>
      </c>
    </row>
    <row r="7435" spans="1:6" ht="25.5" x14ac:dyDescent="0.2">
      <c r="A7435" s="86" t="s">
        <v>25195</v>
      </c>
      <c r="B7435" s="85" t="s">
        <v>25194</v>
      </c>
      <c r="C7435" s="87" t="s">
        <v>151</v>
      </c>
      <c r="D7435" s="84" t="s">
        <v>14972</v>
      </c>
      <c r="E7435" s="86">
        <v>2492.16</v>
      </c>
      <c r="F7435" s="85" t="s">
        <v>14567</v>
      </c>
    </row>
    <row r="7436" spans="1:6" ht="25.5" x14ac:dyDescent="0.2">
      <c r="A7436" s="86" t="s">
        <v>25197</v>
      </c>
      <c r="B7436" s="85" t="s">
        <v>25196</v>
      </c>
      <c r="C7436" s="87" t="s">
        <v>151</v>
      </c>
      <c r="D7436" s="84" t="s">
        <v>14972</v>
      </c>
      <c r="E7436" s="86">
        <v>1124</v>
      </c>
      <c r="F7436" s="85" t="s">
        <v>14527</v>
      </c>
    </row>
    <row r="7437" spans="1:6" ht="25.5" x14ac:dyDescent="0.2">
      <c r="A7437" s="86" t="s">
        <v>25201</v>
      </c>
      <c r="B7437" s="85" t="s">
        <v>25200</v>
      </c>
      <c r="C7437" s="87" t="s">
        <v>151</v>
      </c>
      <c r="D7437" s="84" t="s">
        <v>14972</v>
      </c>
      <c r="E7437" s="86">
        <v>2967.36</v>
      </c>
      <c r="F7437" s="85" t="s">
        <v>14527</v>
      </c>
    </row>
    <row r="7438" spans="1:6" ht="165.75" x14ac:dyDescent="0.2">
      <c r="A7438" s="86" t="s">
        <v>25255</v>
      </c>
      <c r="B7438" s="85" t="s">
        <v>25253</v>
      </c>
      <c r="C7438" s="87" t="s">
        <v>149</v>
      </c>
      <c r="D7438" s="84" t="s">
        <v>14972</v>
      </c>
      <c r="E7438" s="86">
        <v>14685</v>
      </c>
      <c r="F7438" s="85" t="s">
        <v>25254</v>
      </c>
    </row>
    <row r="7439" spans="1:6" ht="38.25" x14ac:dyDescent="0.2">
      <c r="A7439" s="86" t="s">
        <v>25257</v>
      </c>
      <c r="B7439" s="85" t="s">
        <v>25256</v>
      </c>
      <c r="C7439" s="87" t="s">
        <v>151</v>
      </c>
      <c r="D7439" s="84" t="s">
        <v>14972</v>
      </c>
      <c r="E7439" s="86">
        <v>3371</v>
      </c>
      <c r="F7439" s="85" t="s">
        <v>14567</v>
      </c>
    </row>
    <row r="7440" spans="1:6" ht="51" x14ac:dyDescent="0.2">
      <c r="A7440" s="86" t="s">
        <v>25259</v>
      </c>
      <c r="B7440" s="85" t="s">
        <v>25258</v>
      </c>
      <c r="C7440" s="87" t="s">
        <v>151</v>
      </c>
      <c r="D7440" s="84" t="s">
        <v>14972</v>
      </c>
      <c r="E7440" s="86">
        <v>562</v>
      </c>
      <c r="F7440" s="85" t="s">
        <v>15009</v>
      </c>
    </row>
    <row r="7441" spans="1:6" ht="51" x14ac:dyDescent="0.2">
      <c r="A7441" s="86" t="s">
        <v>25261</v>
      </c>
      <c r="B7441" s="85" t="s">
        <v>25260</v>
      </c>
      <c r="C7441" s="87" t="s">
        <v>151</v>
      </c>
      <c r="D7441" s="84" t="s">
        <v>14972</v>
      </c>
      <c r="E7441" s="86">
        <v>8899.44</v>
      </c>
      <c r="F7441" s="85" t="s">
        <v>14567</v>
      </c>
    </row>
    <row r="7442" spans="1:6" ht="38.25" x14ac:dyDescent="0.2">
      <c r="A7442" s="86" t="s">
        <v>25263</v>
      </c>
      <c r="B7442" s="85" t="s">
        <v>25262</v>
      </c>
      <c r="C7442" s="87" t="s">
        <v>151</v>
      </c>
      <c r="D7442" s="84" t="s">
        <v>14972</v>
      </c>
      <c r="E7442" s="86">
        <v>6685</v>
      </c>
      <c r="F7442" s="85" t="s">
        <v>14527</v>
      </c>
    </row>
    <row r="7443" spans="1:6" ht="51" x14ac:dyDescent="0.2">
      <c r="A7443" s="86" t="s">
        <v>25265</v>
      </c>
      <c r="B7443" s="85" t="s">
        <v>25264</v>
      </c>
      <c r="C7443" s="87" t="s">
        <v>151</v>
      </c>
      <c r="D7443" s="84" t="s">
        <v>14972</v>
      </c>
      <c r="E7443" s="86">
        <v>1114</v>
      </c>
      <c r="F7443" s="85" t="s">
        <v>15016</v>
      </c>
    </row>
    <row r="7444" spans="1:6" ht="51" x14ac:dyDescent="0.2">
      <c r="A7444" s="86" t="s">
        <v>25267</v>
      </c>
      <c r="B7444" s="85" t="s">
        <v>25266</v>
      </c>
      <c r="C7444" s="87" t="s">
        <v>151</v>
      </c>
      <c r="D7444" s="84" t="s">
        <v>14972</v>
      </c>
      <c r="E7444" s="86">
        <v>17648.400000000001</v>
      </c>
      <c r="F7444" s="85" t="s">
        <v>14527</v>
      </c>
    </row>
    <row r="7445" spans="1:6" ht="127.5" x14ac:dyDescent="0.2">
      <c r="A7445" s="86" t="s">
        <v>25269</v>
      </c>
      <c r="B7445" s="85" t="s">
        <v>25268</v>
      </c>
      <c r="C7445" s="87" t="s">
        <v>149</v>
      </c>
      <c r="D7445" s="84" t="s">
        <v>14972</v>
      </c>
      <c r="E7445" s="86">
        <v>16500</v>
      </c>
      <c r="F7445" s="85" t="s">
        <v>25203</v>
      </c>
    </row>
    <row r="7446" spans="1:6" ht="38.25" x14ac:dyDescent="0.2">
      <c r="A7446" s="86" t="s">
        <v>25206</v>
      </c>
      <c r="B7446" s="85" t="s">
        <v>25205</v>
      </c>
      <c r="C7446" s="87" t="s">
        <v>151</v>
      </c>
      <c r="D7446" s="84" t="s">
        <v>14972</v>
      </c>
      <c r="E7446" s="86">
        <v>5615</v>
      </c>
      <c r="F7446" s="85" t="s">
        <v>14567</v>
      </c>
    </row>
    <row r="7447" spans="1:6" ht="51" x14ac:dyDescent="0.2">
      <c r="A7447" s="86" t="s">
        <v>25208</v>
      </c>
      <c r="B7447" s="85" t="s">
        <v>25207</v>
      </c>
      <c r="C7447" s="87" t="s">
        <v>151</v>
      </c>
      <c r="D7447" s="84" t="s">
        <v>14972</v>
      </c>
      <c r="E7447" s="86">
        <v>936</v>
      </c>
      <c r="F7447" s="85" t="s">
        <v>15009</v>
      </c>
    </row>
    <row r="7448" spans="1:6" ht="38.25" x14ac:dyDescent="0.2">
      <c r="A7448" s="86" t="s">
        <v>25210</v>
      </c>
      <c r="B7448" s="85" t="s">
        <v>25209</v>
      </c>
      <c r="C7448" s="87" t="s">
        <v>151</v>
      </c>
      <c r="D7448" s="84" t="s">
        <v>14972</v>
      </c>
      <c r="E7448" s="86">
        <v>14823.6</v>
      </c>
      <c r="F7448" s="85" t="s">
        <v>14567</v>
      </c>
    </row>
    <row r="7449" spans="1:6" ht="38.25" x14ac:dyDescent="0.2">
      <c r="A7449" s="86" t="s">
        <v>25212</v>
      </c>
      <c r="B7449" s="85" t="s">
        <v>25211</v>
      </c>
      <c r="C7449" s="87" t="s">
        <v>151</v>
      </c>
      <c r="D7449" s="84" t="s">
        <v>14972</v>
      </c>
      <c r="E7449" s="86">
        <v>6685</v>
      </c>
      <c r="F7449" s="85" t="s">
        <v>14527</v>
      </c>
    </row>
    <row r="7450" spans="1:6" ht="38.25" x14ac:dyDescent="0.2">
      <c r="A7450" s="86" t="s">
        <v>25214</v>
      </c>
      <c r="B7450" s="85" t="s">
        <v>25213</v>
      </c>
      <c r="C7450" s="87" t="s">
        <v>151</v>
      </c>
      <c r="D7450" s="84" t="s">
        <v>14972</v>
      </c>
      <c r="E7450" s="86">
        <v>1114</v>
      </c>
      <c r="F7450" s="85" t="s">
        <v>15016</v>
      </c>
    </row>
    <row r="7451" spans="1:6" ht="51" x14ac:dyDescent="0.2">
      <c r="A7451" s="86" t="s">
        <v>25216</v>
      </c>
      <c r="B7451" s="85" t="s">
        <v>25215</v>
      </c>
      <c r="C7451" s="87" t="s">
        <v>151</v>
      </c>
      <c r="D7451" s="84" t="s">
        <v>14972</v>
      </c>
      <c r="E7451" s="86">
        <v>17648.400000000001</v>
      </c>
      <c r="F7451" s="85" t="s">
        <v>14527</v>
      </c>
    </row>
    <row r="7452" spans="1:6" ht="165.75" x14ac:dyDescent="0.2">
      <c r="A7452" s="86" t="s">
        <v>25272</v>
      </c>
      <c r="B7452" s="85" t="s">
        <v>25270</v>
      </c>
      <c r="C7452" s="87" t="s">
        <v>149</v>
      </c>
      <c r="D7452" s="84" t="s">
        <v>14972</v>
      </c>
      <c r="E7452" s="86">
        <v>17140</v>
      </c>
      <c r="F7452" s="85" t="s">
        <v>25271</v>
      </c>
    </row>
    <row r="7453" spans="1:6" ht="51" x14ac:dyDescent="0.2">
      <c r="A7453" s="86" t="s">
        <v>25274</v>
      </c>
      <c r="B7453" s="85" t="s">
        <v>25273</v>
      </c>
      <c r="C7453" s="87" t="s">
        <v>151</v>
      </c>
      <c r="D7453" s="84" t="s">
        <v>14972</v>
      </c>
      <c r="E7453" s="86">
        <v>3839</v>
      </c>
      <c r="F7453" s="85" t="s">
        <v>14567</v>
      </c>
    </row>
    <row r="7454" spans="1:6" ht="51" x14ac:dyDescent="0.2">
      <c r="A7454" s="86" t="s">
        <v>25276</v>
      </c>
      <c r="B7454" s="85" t="s">
        <v>25275</v>
      </c>
      <c r="C7454" s="87" t="s">
        <v>151</v>
      </c>
      <c r="D7454" s="84" t="s">
        <v>14972</v>
      </c>
      <c r="E7454" s="86">
        <v>640</v>
      </c>
      <c r="F7454" s="85" t="s">
        <v>15009</v>
      </c>
    </row>
    <row r="7455" spans="1:6" ht="51" x14ac:dyDescent="0.2">
      <c r="A7455" s="86" t="s">
        <v>25278</v>
      </c>
      <c r="B7455" s="85" t="s">
        <v>25277</v>
      </c>
      <c r="C7455" s="87" t="s">
        <v>151</v>
      </c>
      <c r="D7455" s="84" t="s">
        <v>14972</v>
      </c>
      <c r="E7455" s="86">
        <v>10134.959999999999</v>
      </c>
      <c r="F7455" s="85" t="s">
        <v>14567</v>
      </c>
    </row>
    <row r="7456" spans="1:6" ht="51" x14ac:dyDescent="0.2">
      <c r="A7456" s="86" t="s">
        <v>25280</v>
      </c>
      <c r="B7456" s="85" t="s">
        <v>25279</v>
      </c>
      <c r="C7456" s="87" t="s">
        <v>151</v>
      </c>
      <c r="D7456" s="84" t="s">
        <v>14972</v>
      </c>
      <c r="E7456" s="86">
        <v>7615</v>
      </c>
      <c r="F7456" s="85" t="s">
        <v>14527</v>
      </c>
    </row>
    <row r="7457" spans="1:6" ht="51" x14ac:dyDescent="0.2">
      <c r="A7457" s="86" t="s">
        <v>25282</v>
      </c>
      <c r="B7457" s="85" t="s">
        <v>25281</v>
      </c>
      <c r="C7457" s="87" t="s">
        <v>151</v>
      </c>
      <c r="D7457" s="84" t="s">
        <v>14972</v>
      </c>
      <c r="E7457" s="86">
        <v>1269</v>
      </c>
      <c r="F7457" s="85" t="s">
        <v>15016</v>
      </c>
    </row>
    <row r="7458" spans="1:6" ht="51" x14ac:dyDescent="0.2">
      <c r="A7458" s="86" t="s">
        <v>25284</v>
      </c>
      <c r="B7458" s="85" t="s">
        <v>25283</v>
      </c>
      <c r="C7458" s="87" t="s">
        <v>151</v>
      </c>
      <c r="D7458" s="84" t="s">
        <v>14972</v>
      </c>
      <c r="E7458" s="86">
        <v>20103.599999999999</v>
      </c>
      <c r="F7458" s="85" t="s">
        <v>14527</v>
      </c>
    </row>
    <row r="7459" spans="1:6" ht="127.5" x14ac:dyDescent="0.2">
      <c r="A7459" s="86" t="s">
        <v>25286</v>
      </c>
      <c r="B7459" s="85" t="s">
        <v>25285</v>
      </c>
      <c r="C7459" s="87" t="s">
        <v>149</v>
      </c>
      <c r="D7459" s="84" t="s">
        <v>14972</v>
      </c>
      <c r="E7459" s="86">
        <v>20900</v>
      </c>
      <c r="F7459" s="85" t="s">
        <v>25218</v>
      </c>
    </row>
    <row r="7460" spans="1:6" ht="38.25" x14ac:dyDescent="0.2">
      <c r="A7460" s="86" t="s">
        <v>25221</v>
      </c>
      <c r="B7460" s="85" t="s">
        <v>25220</v>
      </c>
      <c r="C7460" s="87" t="s">
        <v>151</v>
      </c>
      <c r="D7460" s="84" t="s">
        <v>14972</v>
      </c>
      <c r="E7460" s="86">
        <v>6395</v>
      </c>
      <c r="F7460" s="85" t="s">
        <v>14567</v>
      </c>
    </row>
    <row r="7461" spans="1:6" ht="51" x14ac:dyDescent="0.2">
      <c r="A7461" s="86" t="s">
        <v>25223</v>
      </c>
      <c r="B7461" s="85" t="s">
        <v>25222</v>
      </c>
      <c r="C7461" s="87" t="s">
        <v>151</v>
      </c>
      <c r="D7461" s="84" t="s">
        <v>14972</v>
      </c>
      <c r="E7461" s="86">
        <v>1066</v>
      </c>
      <c r="F7461" s="85" t="s">
        <v>15009</v>
      </c>
    </row>
    <row r="7462" spans="1:6" ht="38.25" x14ac:dyDescent="0.2">
      <c r="A7462" s="86" t="s">
        <v>25225</v>
      </c>
      <c r="B7462" s="85" t="s">
        <v>25224</v>
      </c>
      <c r="C7462" s="87" t="s">
        <v>151</v>
      </c>
      <c r="D7462" s="84" t="s">
        <v>14972</v>
      </c>
      <c r="E7462" s="86">
        <v>16882.8</v>
      </c>
      <c r="F7462" s="85" t="s">
        <v>14567</v>
      </c>
    </row>
    <row r="7463" spans="1:6" ht="51" x14ac:dyDescent="0.2">
      <c r="A7463" s="86" t="s">
        <v>25227</v>
      </c>
      <c r="B7463" s="85" t="s">
        <v>25226</v>
      </c>
      <c r="C7463" s="87" t="s">
        <v>151</v>
      </c>
      <c r="D7463" s="84" t="s">
        <v>14972</v>
      </c>
      <c r="E7463" s="86">
        <v>7615</v>
      </c>
      <c r="F7463" s="85" t="s">
        <v>14527</v>
      </c>
    </row>
    <row r="7464" spans="1:6" ht="38.25" x14ac:dyDescent="0.2">
      <c r="A7464" s="86" t="s">
        <v>25229</v>
      </c>
      <c r="B7464" s="85" t="s">
        <v>25228</v>
      </c>
      <c r="C7464" s="87" t="s">
        <v>151</v>
      </c>
      <c r="D7464" s="84" t="s">
        <v>14972</v>
      </c>
      <c r="E7464" s="86">
        <v>1269</v>
      </c>
      <c r="F7464" s="85" t="s">
        <v>15016</v>
      </c>
    </row>
    <row r="7465" spans="1:6" ht="51" x14ac:dyDescent="0.2">
      <c r="A7465" s="86" t="s">
        <v>25231</v>
      </c>
      <c r="B7465" s="85" t="s">
        <v>25230</v>
      </c>
      <c r="C7465" s="87" t="s">
        <v>151</v>
      </c>
      <c r="D7465" s="84" t="s">
        <v>14972</v>
      </c>
      <c r="E7465" s="86">
        <v>20103.599999999999</v>
      </c>
      <c r="F7465" s="85" t="s">
        <v>14527</v>
      </c>
    </row>
    <row r="7466" spans="1:6" ht="140.25" x14ac:dyDescent="0.2">
      <c r="A7466" s="86" t="s">
        <v>25289</v>
      </c>
      <c r="B7466" s="85" t="s">
        <v>25287</v>
      </c>
      <c r="C7466" s="87" t="s">
        <v>149</v>
      </c>
      <c r="D7466" s="84" t="s">
        <v>14972</v>
      </c>
      <c r="E7466" s="86">
        <v>7240</v>
      </c>
      <c r="F7466" s="85" t="s">
        <v>25288</v>
      </c>
    </row>
    <row r="7467" spans="1:6" ht="38.25" x14ac:dyDescent="0.2">
      <c r="A7467" s="86" t="s">
        <v>25291</v>
      </c>
      <c r="B7467" s="85" t="s">
        <v>25290</v>
      </c>
      <c r="C7467" s="87" t="s">
        <v>151</v>
      </c>
      <c r="D7467" s="84" t="s">
        <v>14972</v>
      </c>
      <c r="E7467" s="86">
        <v>1949</v>
      </c>
      <c r="F7467" s="85" t="s">
        <v>14567</v>
      </c>
    </row>
    <row r="7468" spans="1:6" ht="51" x14ac:dyDescent="0.2">
      <c r="A7468" s="86" t="s">
        <v>25293</v>
      </c>
      <c r="B7468" s="85" t="s">
        <v>25292</v>
      </c>
      <c r="C7468" s="87" t="s">
        <v>151</v>
      </c>
      <c r="D7468" s="84" t="s">
        <v>14972</v>
      </c>
      <c r="E7468" s="86">
        <v>325</v>
      </c>
      <c r="F7468" s="85" t="s">
        <v>15009</v>
      </c>
    </row>
    <row r="7469" spans="1:6" ht="51" x14ac:dyDescent="0.2">
      <c r="A7469" s="86" t="s">
        <v>25295</v>
      </c>
      <c r="B7469" s="85" t="s">
        <v>25294</v>
      </c>
      <c r="C7469" s="87" t="s">
        <v>151</v>
      </c>
      <c r="D7469" s="84" t="s">
        <v>14972</v>
      </c>
      <c r="E7469" s="86">
        <v>5145.3599999999997</v>
      </c>
      <c r="F7469" s="85" t="s">
        <v>14567</v>
      </c>
    </row>
    <row r="7470" spans="1:6" ht="38.25" x14ac:dyDescent="0.2">
      <c r="A7470" s="86" t="s">
        <v>25297</v>
      </c>
      <c r="B7470" s="85" t="s">
        <v>25296</v>
      </c>
      <c r="C7470" s="87" t="s">
        <v>151</v>
      </c>
      <c r="D7470" s="84" t="s">
        <v>14972</v>
      </c>
      <c r="E7470" s="86">
        <v>3865</v>
      </c>
      <c r="F7470" s="85" t="s">
        <v>14527</v>
      </c>
    </row>
    <row r="7471" spans="1:6" ht="51" x14ac:dyDescent="0.2">
      <c r="A7471" s="86" t="s">
        <v>25299</v>
      </c>
      <c r="B7471" s="85" t="s">
        <v>25298</v>
      </c>
      <c r="C7471" s="87" t="s">
        <v>151</v>
      </c>
      <c r="D7471" s="84" t="s">
        <v>14972</v>
      </c>
      <c r="E7471" s="86">
        <v>644</v>
      </c>
      <c r="F7471" s="85" t="s">
        <v>15016</v>
      </c>
    </row>
    <row r="7472" spans="1:6" ht="51" x14ac:dyDescent="0.2">
      <c r="A7472" s="86" t="s">
        <v>25301</v>
      </c>
      <c r="B7472" s="85" t="s">
        <v>25300</v>
      </c>
      <c r="C7472" s="87" t="s">
        <v>151</v>
      </c>
      <c r="D7472" s="84" t="s">
        <v>14972</v>
      </c>
      <c r="E7472" s="86">
        <v>10203.6</v>
      </c>
      <c r="F7472" s="85" t="s">
        <v>14527</v>
      </c>
    </row>
    <row r="7473" spans="1:6" ht="102" x14ac:dyDescent="0.2">
      <c r="A7473" s="86" t="s">
        <v>25303</v>
      </c>
      <c r="B7473" s="85" t="s">
        <v>25302</v>
      </c>
      <c r="C7473" s="87" t="s">
        <v>149</v>
      </c>
      <c r="D7473" s="84" t="s">
        <v>14972</v>
      </c>
      <c r="E7473" s="86">
        <v>6050</v>
      </c>
      <c r="F7473" s="85" t="s">
        <v>25233</v>
      </c>
    </row>
    <row r="7474" spans="1:6" ht="38.25" x14ac:dyDescent="0.2">
      <c r="A7474" s="86" t="s">
        <v>25236</v>
      </c>
      <c r="B7474" s="85" t="s">
        <v>25235</v>
      </c>
      <c r="C7474" s="87" t="s">
        <v>151</v>
      </c>
      <c r="D7474" s="84" t="s">
        <v>14972</v>
      </c>
      <c r="E7474" s="86">
        <v>3248</v>
      </c>
      <c r="F7474" s="85" t="s">
        <v>14567</v>
      </c>
    </row>
    <row r="7475" spans="1:6" ht="51" x14ac:dyDescent="0.2">
      <c r="A7475" s="86" t="s">
        <v>25238</v>
      </c>
      <c r="B7475" s="85" t="s">
        <v>25237</v>
      </c>
      <c r="C7475" s="87" t="s">
        <v>151</v>
      </c>
      <c r="D7475" s="84" t="s">
        <v>14972</v>
      </c>
      <c r="E7475" s="86">
        <v>541</v>
      </c>
      <c r="F7475" s="85" t="s">
        <v>15009</v>
      </c>
    </row>
    <row r="7476" spans="1:6" ht="38.25" x14ac:dyDescent="0.2">
      <c r="A7476" s="86" t="s">
        <v>25240</v>
      </c>
      <c r="B7476" s="85" t="s">
        <v>25239</v>
      </c>
      <c r="C7476" s="87" t="s">
        <v>151</v>
      </c>
      <c r="D7476" s="84" t="s">
        <v>14972</v>
      </c>
      <c r="E7476" s="86">
        <v>8574.7199999999993</v>
      </c>
      <c r="F7476" s="85" t="s">
        <v>14567</v>
      </c>
    </row>
    <row r="7477" spans="1:6" ht="38.25" x14ac:dyDescent="0.2">
      <c r="A7477" s="86" t="s">
        <v>25242</v>
      </c>
      <c r="B7477" s="85" t="s">
        <v>25241</v>
      </c>
      <c r="C7477" s="87" t="s">
        <v>151</v>
      </c>
      <c r="D7477" s="84" t="s">
        <v>14972</v>
      </c>
      <c r="E7477" s="86">
        <v>3866</v>
      </c>
      <c r="F7477" s="85" t="s">
        <v>14527</v>
      </c>
    </row>
    <row r="7478" spans="1:6" ht="38.25" x14ac:dyDescent="0.2">
      <c r="A7478" s="86" t="s">
        <v>25244</v>
      </c>
      <c r="B7478" s="85" t="s">
        <v>25243</v>
      </c>
      <c r="C7478" s="87" t="s">
        <v>151</v>
      </c>
      <c r="D7478" s="84" t="s">
        <v>14972</v>
      </c>
      <c r="E7478" s="86">
        <v>644</v>
      </c>
      <c r="F7478" s="85" t="s">
        <v>15016</v>
      </c>
    </row>
    <row r="7479" spans="1:6" ht="51" x14ac:dyDescent="0.2">
      <c r="A7479" s="86" t="s">
        <v>25246</v>
      </c>
      <c r="B7479" s="85" t="s">
        <v>25245</v>
      </c>
      <c r="C7479" s="87" t="s">
        <v>151</v>
      </c>
      <c r="D7479" s="84" t="s">
        <v>14972</v>
      </c>
      <c r="E7479" s="86">
        <v>10206.24</v>
      </c>
      <c r="F7479" s="85" t="s">
        <v>14527</v>
      </c>
    </row>
    <row r="7480" spans="1:6" ht="191.25" x14ac:dyDescent="0.2">
      <c r="A7480" s="86" t="s">
        <v>25306</v>
      </c>
      <c r="B7480" s="85" t="s">
        <v>25304</v>
      </c>
      <c r="C7480" s="87" t="s">
        <v>150</v>
      </c>
      <c r="D7480" s="84" t="s">
        <v>14972</v>
      </c>
      <c r="E7480" s="86">
        <v>297</v>
      </c>
      <c r="F7480" s="85" t="s">
        <v>25305</v>
      </c>
    </row>
    <row r="7481" spans="1:6" ht="25.5" x14ac:dyDescent="0.2">
      <c r="A7481" s="86" t="s">
        <v>25309</v>
      </c>
      <c r="B7481" s="85" t="s">
        <v>25307</v>
      </c>
      <c r="C7481" s="87" t="s">
        <v>151</v>
      </c>
      <c r="D7481" s="84" t="s">
        <v>14972</v>
      </c>
      <c r="E7481" s="86">
        <v>39</v>
      </c>
      <c r="F7481" s="85" t="s">
        <v>25308</v>
      </c>
    </row>
    <row r="7482" spans="1:6" ht="25.5" x14ac:dyDescent="0.2">
      <c r="A7482" s="86" t="s">
        <v>25311</v>
      </c>
      <c r="B7482" s="85" t="s">
        <v>25310</v>
      </c>
      <c r="C7482" s="87" t="s">
        <v>151</v>
      </c>
      <c r="D7482" s="84" t="s">
        <v>14972</v>
      </c>
      <c r="E7482" s="86">
        <v>102.96</v>
      </c>
      <c r="F7482" s="85" t="s">
        <v>25308</v>
      </c>
    </row>
    <row r="7483" spans="1:6" ht="51" x14ac:dyDescent="0.2">
      <c r="A7483" s="86" t="s">
        <v>25314</v>
      </c>
      <c r="B7483" s="85" t="s">
        <v>25312</v>
      </c>
      <c r="C7483" s="87" t="s">
        <v>151</v>
      </c>
      <c r="D7483" s="84" t="s">
        <v>14972</v>
      </c>
      <c r="E7483" s="86">
        <v>299</v>
      </c>
      <c r="F7483" s="85" t="s">
        <v>25313</v>
      </c>
    </row>
    <row r="7484" spans="1:6" ht="51" x14ac:dyDescent="0.2">
      <c r="A7484" s="86" t="s">
        <v>25316</v>
      </c>
      <c r="B7484" s="85" t="s">
        <v>25315</v>
      </c>
      <c r="C7484" s="87" t="s">
        <v>151</v>
      </c>
      <c r="D7484" s="84" t="s">
        <v>14972</v>
      </c>
      <c r="E7484" s="86">
        <v>749</v>
      </c>
      <c r="F7484" s="85" t="s">
        <v>25313</v>
      </c>
    </row>
    <row r="7485" spans="1:6" ht="51" x14ac:dyDescent="0.2">
      <c r="A7485" s="86" t="s">
        <v>25318</v>
      </c>
      <c r="B7485" s="85" t="s">
        <v>25317</v>
      </c>
      <c r="C7485" s="87" t="s">
        <v>151</v>
      </c>
      <c r="D7485" s="84" t="s">
        <v>14972</v>
      </c>
      <c r="E7485" s="86">
        <v>1149</v>
      </c>
      <c r="F7485" s="85" t="s">
        <v>25313</v>
      </c>
    </row>
    <row r="7486" spans="1:6" ht="153" x14ac:dyDescent="0.2">
      <c r="A7486" s="86" t="s">
        <v>25321</v>
      </c>
      <c r="B7486" s="85" t="s">
        <v>25319</v>
      </c>
      <c r="C7486" s="87" t="s">
        <v>150</v>
      </c>
      <c r="D7486" s="84" t="s">
        <v>14972</v>
      </c>
      <c r="E7486" s="86">
        <v>495</v>
      </c>
      <c r="F7486" s="85" t="s">
        <v>25320</v>
      </c>
    </row>
    <row r="7487" spans="1:6" ht="25.5" x14ac:dyDescent="0.2">
      <c r="A7487" s="86" t="s">
        <v>25323</v>
      </c>
      <c r="B7487" s="85" t="s">
        <v>25322</v>
      </c>
      <c r="C7487" s="87" t="s">
        <v>151</v>
      </c>
      <c r="D7487" s="84" t="s">
        <v>14972</v>
      </c>
      <c r="E7487" s="86">
        <v>65</v>
      </c>
      <c r="F7487" s="85" t="s">
        <v>25308</v>
      </c>
    </row>
    <row r="7488" spans="1:6" ht="25.5" x14ac:dyDescent="0.2">
      <c r="A7488" s="86" t="s">
        <v>25325</v>
      </c>
      <c r="B7488" s="85" t="s">
        <v>25324</v>
      </c>
      <c r="C7488" s="87" t="s">
        <v>151</v>
      </c>
      <c r="D7488" s="84" t="s">
        <v>14972</v>
      </c>
      <c r="E7488" s="86">
        <v>171.6</v>
      </c>
      <c r="F7488" s="85" t="s">
        <v>25308</v>
      </c>
    </row>
    <row r="7489" spans="1:6" ht="25.5" x14ac:dyDescent="0.2">
      <c r="A7489" s="86" t="s">
        <v>25327</v>
      </c>
      <c r="B7489" s="85" t="s">
        <v>25326</v>
      </c>
      <c r="C7489" s="87" t="s">
        <v>151</v>
      </c>
      <c r="D7489" s="84" t="s">
        <v>14972</v>
      </c>
      <c r="E7489" s="86">
        <v>299</v>
      </c>
      <c r="F7489" s="85" t="s">
        <v>24806</v>
      </c>
    </row>
    <row r="7490" spans="1:6" ht="25.5" x14ac:dyDescent="0.2">
      <c r="A7490" s="86" t="s">
        <v>25329</v>
      </c>
      <c r="B7490" s="85" t="s">
        <v>25328</v>
      </c>
      <c r="C7490" s="87" t="s">
        <v>151</v>
      </c>
      <c r="D7490" s="84" t="s">
        <v>14972</v>
      </c>
      <c r="E7490" s="86">
        <v>749</v>
      </c>
      <c r="F7490" s="85" t="s">
        <v>24806</v>
      </c>
    </row>
    <row r="7491" spans="1:6" ht="25.5" x14ac:dyDescent="0.2">
      <c r="A7491" s="86" t="s">
        <v>25331</v>
      </c>
      <c r="B7491" s="85" t="s">
        <v>25330</v>
      </c>
      <c r="C7491" s="87" t="s">
        <v>151</v>
      </c>
      <c r="D7491" s="84" t="s">
        <v>14972</v>
      </c>
      <c r="E7491" s="86">
        <v>1149</v>
      </c>
      <c r="F7491" s="85" t="s">
        <v>24806</v>
      </c>
    </row>
    <row r="7492" spans="1:6" ht="25.5" x14ac:dyDescent="0.2">
      <c r="A7492" s="86" t="s">
        <v>25333</v>
      </c>
      <c r="B7492" s="85" t="s">
        <v>25332</v>
      </c>
      <c r="C7492" s="87" t="s">
        <v>151</v>
      </c>
      <c r="D7492" s="84" t="s">
        <v>14972</v>
      </c>
      <c r="E7492" s="86">
        <v>149</v>
      </c>
      <c r="F7492" s="85" t="s">
        <v>14567</v>
      </c>
    </row>
    <row r="7493" spans="1:6" ht="38.25" x14ac:dyDescent="0.2">
      <c r="A7493" s="86" t="s">
        <v>25335</v>
      </c>
      <c r="B7493" s="85" t="s">
        <v>25334</v>
      </c>
      <c r="C7493" s="87" t="s">
        <v>151</v>
      </c>
      <c r="D7493" s="84" t="s">
        <v>14972</v>
      </c>
      <c r="E7493" s="86">
        <v>298</v>
      </c>
      <c r="F7493" s="85" t="s">
        <v>14527</v>
      </c>
    </row>
    <row r="7494" spans="1:6" ht="51" x14ac:dyDescent="0.2">
      <c r="A7494" s="86" t="s">
        <v>24794</v>
      </c>
      <c r="B7494" s="85" t="s">
        <v>24792</v>
      </c>
      <c r="C7494" s="87" t="s">
        <v>151</v>
      </c>
      <c r="D7494" s="84" t="s">
        <v>14947</v>
      </c>
      <c r="E7494" s="86">
        <v>299</v>
      </c>
      <c r="F7494" s="85" t="s">
        <v>24793</v>
      </c>
    </row>
    <row r="7495" spans="1:6" ht="51" x14ac:dyDescent="0.2">
      <c r="A7495" s="86" t="s">
        <v>24796</v>
      </c>
      <c r="B7495" s="85" t="s">
        <v>24795</v>
      </c>
      <c r="C7495" s="87" t="s">
        <v>151</v>
      </c>
      <c r="D7495" s="84" t="s">
        <v>14947</v>
      </c>
      <c r="E7495" s="86">
        <v>749</v>
      </c>
      <c r="F7495" s="85" t="s">
        <v>24793</v>
      </c>
    </row>
    <row r="7496" spans="1:6" ht="51" x14ac:dyDescent="0.2">
      <c r="A7496" s="86" t="s">
        <v>24798</v>
      </c>
      <c r="B7496" s="85" t="s">
        <v>24797</v>
      </c>
      <c r="C7496" s="87" t="s">
        <v>151</v>
      </c>
      <c r="D7496" s="84" t="s">
        <v>14947</v>
      </c>
      <c r="E7496" s="86">
        <v>1149</v>
      </c>
      <c r="F7496" s="85" t="s">
        <v>24793</v>
      </c>
    </row>
    <row r="7497" spans="1:6" ht="25.5" x14ac:dyDescent="0.2">
      <c r="A7497" s="86" t="s">
        <v>25337</v>
      </c>
      <c r="B7497" s="85" t="s">
        <v>25336</v>
      </c>
      <c r="C7497" s="87" t="s">
        <v>151</v>
      </c>
      <c r="D7497" s="84" t="s">
        <v>14972</v>
      </c>
      <c r="E7497" s="86">
        <v>248</v>
      </c>
      <c r="F7497" s="85" t="s">
        <v>14567</v>
      </c>
    </row>
    <row r="7498" spans="1:6" ht="25.5" x14ac:dyDescent="0.2">
      <c r="A7498" s="86" t="s">
        <v>25339</v>
      </c>
      <c r="B7498" s="85" t="s">
        <v>25338</v>
      </c>
      <c r="C7498" s="87" t="s">
        <v>151</v>
      </c>
      <c r="D7498" s="84" t="s">
        <v>14972</v>
      </c>
      <c r="E7498" s="86">
        <v>298</v>
      </c>
      <c r="F7498" s="85" t="s">
        <v>14527</v>
      </c>
    </row>
    <row r="7499" spans="1:6" ht="38.25" x14ac:dyDescent="0.2">
      <c r="A7499" s="86" t="s">
        <v>24807</v>
      </c>
      <c r="B7499" s="85" t="s">
        <v>24805</v>
      </c>
      <c r="C7499" s="87" t="s">
        <v>151</v>
      </c>
      <c r="D7499" s="84" t="s">
        <v>14947</v>
      </c>
      <c r="E7499" s="86">
        <v>299</v>
      </c>
      <c r="F7499" s="85" t="s">
        <v>24806</v>
      </c>
    </row>
    <row r="7500" spans="1:6" ht="38.25" x14ac:dyDescent="0.2">
      <c r="A7500" s="86" t="s">
        <v>24809</v>
      </c>
      <c r="B7500" s="85" t="s">
        <v>24808</v>
      </c>
      <c r="C7500" s="87" t="s">
        <v>151</v>
      </c>
      <c r="D7500" s="84" t="s">
        <v>14947</v>
      </c>
      <c r="E7500" s="86">
        <v>749</v>
      </c>
      <c r="F7500" s="85" t="s">
        <v>24806</v>
      </c>
    </row>
    <row r="7501" spans="1:6" ht="38.25" x14ac:dyDescent="0.2">
      <c r="A7501" s="86" t="s">
        <v>24811</v>
      </c>
      <c r="B7501" s="85" t="s">
        <v>24810</v>
      </c>
      <c r="C7501" s="87" t="s">
        <v>151</v>
      </c>
      <c r="D7501" s="84" t="s">
        <v>14947</v>
      </c>
      <c r="E7501" s="86">
        <v>1149</v>
      </c>
      <c r="F7501" s="85" t="s">
        <v>24806</v>
      </c>
    </row>
    <row r="7502" spans="1:6" ht="76.5" x14ac:dyDescent="0.2">
      <c r="A7502" s="86" t="s">
        <v>25342</v>
      </c>
      <c r="B7502" s="85" t="s">
        <v>25340</v>
      </c>
      <c r="C7502" s="87" t="s">
        <v>150</v>
      </c>
      <c r="D7502" s="84" t="s">
        <v>14972</v>
      </c>
      <c r="E7502" s="86">
        <v>1725</v>
      </c>
      <c r="F7502" s="85" t="s">
        <v>25341</v>
      </c>
    </row>
    <row r="7503" spans="1:6" ht="25.5" x14ac:dyDescent="0.2">
      <c r="A7503" s="86" t="s">
        <v>25001</v>
      </c>
      <c r="B7503" s="85" t="s">
        <v>25000</v>
      </c>
      <c r="C7503" s="87" t="s">
        <v>151</v>
      </c>
      <c r="D7503" s="84" t="s">
        <v>14972</v>
      </c>
      <c r="E7503" s="86">
        <v>362</v>
      </c>
      <c r="F7503" s="85" t="s">
        <v>14567</v>
      </c>
    </row>
    <row r="7504" spans="1:6" ht="51" x14ac:dyDescent="0.2">
      <c r="A7504" s="86" t="s">
        <v>25003</v>
      </c>
      <c r="B7504" s="85" t="s">
        <v>25002</v>
      </c>
      <c r="C7504" s="87" t="s">
        <v>151</v>
      </c>
      <c r="D7504" s="84" t="s">
        <v>14972</v>
      </c>
      <c r="E7504" s="86">
        <v>61</v>
      </c>
      <c r="F7504" s="85" t="s">
        <v>15009</v>
      </c>
    </row>
    <row r="7505" spans="1:6" ht="25.5" x14ac:dyDescent="0.2">
      <c r="A7505" s="86" t="s">
        <v>25005</v>
      </c>
      <c r="B7505" s="85" t="s">
        <v>25004</v>
      </c>
      <c r="C7505" s="87" t="s">
        <v>151</v>
      </c>
      <c r="D7505" s="84" t="s">
        <v>14972</v>
      </c>
      <c r="E7505" s="86">
        <v>955.68</v>
      </c>
      <c r="F7505" s="85" t="s">
        <v>14567</v>
      </c>
    </row>
    <row r="7506" spans="1:6" ht="38.25" x14ac:dyDescent="0.2">
      <c r="A7506" s="86" t="s">
        <v>25007</v>
      </c>
      <c r="B7506" s="85" t="s">
        <v>25006</v>
      </c>
      <c r="C7506" s="87" t="s">
        <v>151</v>
      </c>
      <c r="D7506" s="84" t="s">
        <v>14972</v>
      </c>
      <c r="E7506" s="86">
        <v>719</v>
      </c>
      <c r="F7506" s="85" t="s">
        <v>14527</v>
      </c>
    </row>
    <row r="7507" spans="1:6" ht="38.25" x14ac:dyDescent="0.2">
      <c r="A7507" s="86" t="s">
        <v>25009</v>
      </c>
      <c r="B7507" s="85" t="s">
        <v>25008</v>
      </c>
      <c r="C7507" s="87" t="s">
        <v>151</v>
      </c>
      <c r="D7507" s="84" t="s">
        <v>14972</v>
      </c>
      <c r="E7507" s="86">
        <v>120</v>
      </c>
      <c r="F7507" s="85" t="s">
        <v>15016</v>
      </c>
    </row>
    <row r="7508" spans="1:6" ht="38.25" x14ac:dyDescent="0.2">
      <c r="A7508" s="86" t="s">
        <v>25011</v>
      </c>
      <c r="B7508" s="85" t="s">
        <v>25010</v>
      </c>
      <c r="C7508" s="87" t="s">
        <v>151</v>
      </c>
      <c r="D7508" s="84" t="s">
        <v>14972</v>
      </c>
      <c r="E7508" s="86">
        <v>1898.16</v>
      </c>
      <c r="F7508" s="85" t="s">
        <v>14527</v>
      </c>
    </row>
    <row r="7509" spans="1:6" ht="38.25" x14ac:dyDescent="0.2">
      <c r="A7509" s="86" t="s">
        <v>25345</v>
      </c>
      <c r="B7509" s="85" t="s">
        <v>25343</v>
      </c>
      <c r="C7509" s="87" t="s">
        <v>150</v>
      </c>
      <c r="D7509" s="84" t="s">
        <v>14972</v>
      </c>
      <c r="E7509" s="86">
        <v>2875</v>
      </c>
      <c r="F7509" s="85" t="s">
        <v>25344</v>
      </c>
    </row>
    <row r="7510" spans="1:6" ht="38.25" x14ac:dyDescent="0.2">
      <c r="A7510" s="86" t="s">
        <v>25347</v>
      </c>
      <c r="B7510" s="85" t="s">
        <v>25346</v>
      </c>
      <c r="C7510" s="87" t="s">
        <v>150</v>
      </c>
      <c r="D7510" s="84" t="s">
        <v>14972</v>
      </c>
      <c r="E7510" s="86">
        <v>2760</v>
      </c>
      <c r="F7510" s="85" t="s">
        <v>25344</v>
      </c>
    </row>
    <row r="7511" spans="1:6" ht="38.25" x14ac:dyDescent="0.2">
      <c r="A7511" s="86" t="s">
        <v>25349</v>
      </c>
      <c r="B7511" s="85" t="s">
        <v>25348</v>
      </c>
      <c r="C7511" s="87" t="s">
        <v>150</v>
      </c>
      <c r="D7511" s="84" t="s">
        <v>14972</v>
      </c>
      <c r="E7511" s="86">
        <v>2702.5</v>
      </c>
      <c r="F7511" s="85" t="s">
        <v>25344</v>
      </c>
    </row>
    <row r="7512" spans="1:6" ht="38.25" x14ac:dyDescent="0.2">
      <c r="A7512" s="86" t="s">
        <v>25351</v>
      </c>
      <c r="B7512" s="85" t="s">
        <v>25350</v>
      </c>
      <c r="C7512" s="87" t="s">
        <v>150</v>
      </c>
      <c r="D7512" s="84" t="s">
        <v>14972</v>
      </c>
      <c r="E7512" s="86">
        <v>2616.25</v>
      </c>
      <c r="F7512" s="85" t="s">
        <v>25344</v>
      </c>
    </row>
    <row r="7513" spans="1:6" ht="38.25" x14ac:dyDescent="0.2">
      <c r="A7513" s="86" t="s">
        <v>25353</v>
      </c>
      <c r="B7513" s="85" t="s">
        <v>25352</v>
      </c>
      <c r="C7513" s="87" t="s">
        <v>150</v>
      </c>
      <c r="D7513" s="84" t="s">
        <v>14972</v>
      </c>
      <c r="E7513" s="86">
        <v>2530</v>
      </c>
      <c r="F7513" s="85" t="s">
        <v>25344</v>
      </c>
    </row>
    <row r="7514" spans="1:6" ht="25.5" x14ac:dyDescent="0.2">
      <c r="A7514" s="86" t="s">
        <v>25023</v>
      </c>
      <c r="B7514" s="85" t="s">
        <v>25022</v>
      </c>
      <c r="C7514" s="87" t="s">
        <v>151</v>
      </c>
      <c r="D7514" s="84" t="s">
        <v>14972</v>
      </c>
      <c r="E7514" s="86">
        <v>604</v>
      </c>
      <c r="F7514" s="85" t="s">
        <v>14567</v>
      </c>
    </row>
    <row r="7515" spans="1:6" ht="51" x14ac:dyDescent="0.2">
      <c r="A7515" s="86" t="s">
        <v>25025</v>
      </c>
      <c r="B7515" s="85" t="s">
        <v>25024</v>
      </c>
      <c r="C7515" s="87" t="s">
        <v>151</v>
      </c>
      <c r="D7515" s="84" t="s">
        <v>14972</v>
      </c>
      <c r="E7515" s="86">
        <v>101</v>
      </c>
      <c r="F7515" s="85" t="s">
        <v>15009</v>
      </c>
    </row>
    <row r="7516" spans="1:6" ht="25.5" x14ac:dyDescent="0.2">
      <c r="A7516" s="86" t="s">
        <v>25027</v>
      </c>
      <c r="B7516" s="85" t="s">
        <v>25026</v>
      </c>
      <c r="C7516" s="87" t="s">
        <v>151</v>
      </c>
      <c r="D7516" s="84" t="s">
        <v>14972</v>
      </c>
      <c r="E7516" s="86">
        <v>1594.56</v>
      </c>
      <c r="F7516" s="85" t="s">
        <v>14567</v>
      </c>
    </row>
    <row r="7517" spans="1:6" ht="25.5" x14ac:dyDescent="0.2">
      <c r="A7517" s="86" t="s">
        <v>25029</v>
      </c>
      <c r="B7517" s="85" t="s">
        <v>25028</v>
      </c>
      <c r="C7517" s="87" t="s">
        <v>151</v>
      </c>
      <c r="D7517" s="84" t="s">
        <v>14972</v>
      </c>
      <c r="E7517" s="86">
        <v>719</v>
      </c>
      <c r="F7517" s="85" t="s">
        <v>14527</v>
      </c>
    </row>
    <row r="7518" spans="1:6" ht="38.25" x14ac:dyDescent="0.2">
      <c r="A7518" s="86" t="s">
        <v>25031</v>
      </c>
      <c r="B7518" s="85" t="s">
        <v>25030</v>
      </c>
      <c r="C7518" s="87" t="s">
        <v>151</v>
      </c>
      <c r="D7518" s="84" t="s">
        <v>14972</v>
      </c>
      <c r="E7518" s="86">
        <v>120</v>
      </c>
      <c r="F7518" s="85" t="s">
        <v>15016</v>
      </c>
    </row>
    <row r="7519" spans="1:6" ht="25.5" x14ac:dyDescent="0.2">
      <c r="A7519" s="86" t="s">
        <v>25033</v>
      </c>
      <c r="B7519" s="85" t="s">
        <v>25032</v>
      </c>
      <c r="C7519" s="87" t="s">
        <v>151</v>
      </c>
      <c r="D7519" s="84" t="s">
        <v>14972</v>
      </c>
      <c r="E7519" s="86">
        <v>1898.16</v>
      </c>
      <c r="F7519" s="85" t="s">
        <v>14527</v>
      </c>
    </row>
    <row r="7520" spans="1:6" ht="76.5" x14ac:dyDescent="0.2">
      <c r="A7520" s="86" t="s">
        <v>25355</v>
      </c>
      <c r="B7520" s="85" t="s">
        <v>25354</v>
      </c>
      <c r="C7520" s="87" t="s">
        <v>150</v>
      </c>
      <c r="D7520" s="84" t="s">
        <v>14972</v>
      </c>
      <c r="E7520" s="86">
        <v>2097</v>
      </c>
      <c r="F7520" s="85" t="s">
        <v>25035</v>
      </c>
    </row>
    <row r="7521" spans="1:6" ht="38.25" x14ac:dyDescent="0.2">
      <c r="A7521" s="86" t="s">
        <v>25038</v>
      </c>
      <c r="B7521" s="85" t="s">
        <v>25037</v>
      </c>
      <c r="C7521" s="87" t="s">
        <v>151</v>
      </c>
      <c r="D7521" s="84" t="s">
        <v>14972</v>
      </c>
      <c r="E7521" s="86">
        <v>440</v>
      </c>
      <c r="F7521" s="85" t="s">
        <v>14567</v>
      </c>
    </row>
    <row r="7522" spans="1:6" ht="51" x14ac:dyDescent="0.2">
      <c r="A7522" s="86" t="s">
        <v>25040</v>
      </c>
      <c r="B7522" s="85" t="s">
        <v>25039</v>
      </c>
      <c r="C7522" s="87" t="s">
        <v>151</v>
      </c>
      <c r="D7522" s="84" t="s">
        <v>14972</v>
      </c>
      <c r="E7522" s="86">
        <v>73</v>
      </c>
      <c r="F7522" s="85" t="s">
        <v>15009</v>
      </c>
    </row>
    <row r="7523" spans="1:6" ht="38.25" x14ac:dyDescent="0.2">
      <c r="A7523" s="86" t="s">
        <v>25042</v>
      </c>
      <c r="B7523" s="85" t="s">
        <v>25041</v>
      </c>
      <c r="C7523" s="87" t="s">
        <v>151</v>
      </c>
      <c r="D7523" s="84" t="s">
        <v>14972</v>
      </c>
      <c r="E7523" s="86">
        <v>1161.5999999999999</v>
      </c>
      <c r="F7523" s="85" t="s">
        <v>14567</v>
      </c>
    </row>
    <row r="7524" spans="1:6" ht="38.25" x14ac:dyDescent="0.2">
      <c r="A7524" s="86" t="s">
        <v>25044</v>
      </c>
      <c r="B7524" s="85" t="s">
        <v>25043</v>
      </c>
      <c r="C7524" s="87" t="s">
        <v>151</v>
      </c>
      <c r="D7524" s="84" t="s">
        <v>14972</v>
      </c>
      <c r="E7524" s="86">
        <v>874</v>
      </c>
      <c r="F7524" s="85" t="s">
        <v>14527</v>
      </c>
    </row>
    <row r="7525" spans="1:6" ht="38.25" x14ac:dyDescent="0.2">
      <c r="A7525" s="86" t="s">
        <v>25046</v>
      </c>
      <c r="B7525" s="85" t="s">
        <v>25045</v>
      </c>
      <c r="C7525" s="87" t="s">
        <v>151</v>
      </c>
      <c r="D7525" s="84" t="s">
        <v>14972</v>
      </c>
      <c r="E7525" s="86">
        <v>146</v>
      </c>
      <c r="F7525" s="85" t="s">
        <v>15016</v>
      </c>
    </row>
    <row r="7526" spans="1:6" ht="38.25" x14ac:dyDescent="0.2">
      <c r="A7526" s="86" t="s">
        <v>25048</v>
      </c>
      <c r="B7526" s="85" t="s">
        <v>25047</v>
      </c>
      <c r="C7526" s="87" t="s">
        <v>151</v>
      </c>
      <c r="D7526" s="84" t="s">
        <v>14972</v>
      </c>
      <c r="E7526" s="86">
        <v>2307.36</v>
      </c>
      <c r="F7526" s="85" t="s">
        <v>14527</v>
      </c>
    </row>
    <row r="7527" spans="1:6" ht="38.25" x14ac:dyDescent="0.2">
      <c r="A7527" s="86" t="s">
        <v>25357</v>
      </c>
      <c r="B7527" s="85" t="s">
        <v>25356</v>
      </c>
      <c r="C7527" s="87" t="s">
        <v>150</v>
      </c>
      <c r="D7527" s="84" t="s">
        <v>14972</v>
      </c>
      <c r="E7527" s="86">
        <v>3495</v>
      </c>
      <c r="F7527" s="85" t="s">
        <v>25050</v>
      </c>
    </row>
    <row r="7528" spans="1:6" ht="38.25" x14ac:dyDescent="0.2">
      <c r="A7528" s="86" t="s">
        <v>25359</v>
      </c>
      <c r="B7528" s="85" t="s">
        <v>25358</v>
      </c>
      <c r="C7528" s="87" t="s">
        <v>150</v>
      </c>
      <c r="D7528" s="84" t="s">
        <v>14972</v>
      </c>
      <c r="E7528" s="86">
        <v>3355.2</v>
      </c>
      <c r="F7528" s="85" t="s">
        <v>25050</v>
      </c>
    </row>
    <row r="7529" spans="1:6" ht="38.25" x14ac:dyDescent="0.2">
      <c r="A7529" s="86" t="s">
        <v>25361</v>
      </c>
      <c r="B7529" s="85" t="s">
        <v>25360</v>
      </c>
      <c r="C7529" s="87" t="s">
        <v>150</v>
      </c>
      <c r="D7529" s="84" t="s">
        <v>14972</v>
      </c>
      <c r="E7529" s="86">
        <v>3285.3</v>
      </c>
      <c r="F7529" s="85" t="s">
        <v>25050</v>
      </c>
    </row>
    <row r="7530" spans="1:6" ht="38.25" x14ac:dyDescent="0.2">
      <c r="A7530" s="86" t="s">
        <v>25363</v>
      </c>
      <c r="B7530" s="85" t="s">
        <v>25362</v>
      </c>
      <c r="C7530" s="87" t="s">
        <v>150</v>
      </c>
      <c r="D7530" s="84" t="s">
        <v>14972</v>
      </c>
      <c r="E7530" s="86">
        <v>3180.45</v>
      </c>
      <c r="F7530" s="85" t="s">
        <v>25050</v>
      </c>
    </row>
    <row r="7531" spans="1:6" ht="38.25" x14ac:dyDescent="0.2">
      <c r="A7531" s="86" t="s">
        <v>25365</v>
      </c>
      <c r="B7531" s="85" t="s">
        <v>25364</v>
      </c>
      <c r="C7531" s="87" t="s">
        <v>150</v>
      </c>
      <c r="D7531" s="84" t="s">
        <v>14972</v>
      </c>
      <c r="E7531" s="86">
        <v>3075.6</v>
      </c>
      <c r="F7531" s="85" t="s">
        <v>25050</v>
      </c>
    </row>
    <row r="7532" spans="1:6" ht="25.5" x14ac:dyDescent="0.2">
      <c r="A7532" s="86" t="s">
        <v>25061</v>
      </c>
      <c r="B7532" s="85" t="s">
        <v>25060</v>
      </c>
      <c r="C7532" s="87" t="s">
        <v>151</v>
      </c>
      <c r="D7532" s="84" t="s">
        <v>14972</v>
      </c>
      <c r="E7532" s="86">
        <v>734</v>
      </c>
      <c r="F7532" s="85" t="s">
        <v>14567</v>
      </c>
    </row>
    <row r="7533" spans="1:6" ht="51" x14ac:dyDescent="0.2">
      <c r="A7533" s="86" t="s">
        <v>25063</v>
      </c>
      <c r="B7533" s="85" t="s">
        <v>25062</v>
      </c>
      <c r="C7533" s="87" t="s">
        <v>151</v>
      </c>
      <c r="D7533" s="84" t="s">
        <v>14972</v>
      </c>
      <c r="E7533" s="86">
        <v>122</v>
      </c>
      <c r="F7533" s="85" t="s">
        <v>15009</v>
      </c>
    </row>
    <row r="7534" spans="1:6" ht="25.5" x14ac:dyDescent="0.2">
      <c r="A7534" s="86" t="s">
        <v>25065</v>
      </c>
      <c r="B7534" s="85" t="s">
        <v>25064</v>
      </c>
      <c r="C7534" s="87" t="s">
        <v>151</v>
      </c>
      <c r="D7534" s="84" t="s">
        <v>14972</v>
      </c>
      <c r="E7534" s="86">
        <v>1937.76</v>
      </c>
      <c r="F7534" s="85" t="s">
        <v>14567</v>
      </c>
    </row>
    <row r="7535" spans="1:6" ht="38.25" x14ac:dyDescent="0.2">
      <c r="A7535" s="86" t="s">
        <v>25067</v>
      </c>
      <c r="B7535" s="85" t="s">
        <v>25066</v>
      </c>
      <c r="C7535" s="87" t="s">
        <v>151</v>
      </c>
      <c r="D7535" s="84" t="s">
        <v>14972</v>
      </c>
      <c r="E7535" s="86">
        <v>874</v>
      </c>
      <c r="F7535" s="85" t="s">
        <v>14527</v>
      </c>
    </row>
    <row r="7536" spans="1:6" ht="38.25" x14ac:dyDescent="0.2">
      <c r="A7536" s="86" t="s">
        <v>25069</v>
      </c>
      <c r="B7536" s="85" t="s">
        <v>25068</v>
      </c>
      <c r="C7536" s="87" t="s">
        <v>151</v>
      </c>
      <c r="D7536" s="84" t="s">
        <v>14972</v>
      </c>
      <c r="E7536" s="86">
        <v>146</v>
      </c>
      <c r="F7536" s="85" t="s">
        <v>15016</v>
      </c>
    </row>
    <row r="7537" spans="1:6" ht="38.25" x14ac:dyDescent="0.2">
      <c r="A7537" s="86" t="s">
        <v>25071</v>
      </c>
      <c r="B7537" s="85" t="s">
        <v>25070</v>
      </c>
      <c r="C7537" s="87" t="s">
        <v>151</v>
      </c>
      <c r="D7537" s="84" t="s">
        <v>14972</v>
      </c>
      <c r="E7537" s="86">
        <v>2307.36</v>
      </c>
      <c r="F7537" s="85" t="s">
        <v>14527</v>
      </c>
    </row>
    <row r="7538" spans="1:6" ht="89.25" x14ac:dyDescent="0.2">
      <c r="A7538" s="86" t="s">
        <v>25367</v>
      </c>
      <c r="B7538" s="85" t="s">
        <v>25366</v>
      </c>
      <c r="C7538" s="87" t="s">
        <v>149</v>
      </c>
      <c r="D7538" s="84" t="s">
        <v>14972</v>
      </c>
      <c r="E7538" s="86">
        <v>2175</v>
      </c>
      <c r="F7538" s="85" t="s">
        <v>25073</v>
      </c>
    </row>
    <row r="7539" spans="1:6" ht="38.25" x14ac:dyDescent="0.2">
      <c r="A7539" s="86" t="s">
        <v>25076</v>
      </c>
      <c r="B7539" s="85" t="s">
        <v>25075</v>
      </c>
      <c r="C7539" s="87" t="s">
        <v>151</v>
      </c>
      <c r="D7539" s="84" t="s">
        <v>14972</v>
      </c>
      <c r="E7539" s="86">
        <v>457</v>
      </c>
      <c r="F7539" s="85" t="s">
        <v>14567</v>
      </c>
    </row>
    <row r="7540" spans="1:6" ht="51" x14ac:dyDescent="0.2">
      <c r="A7540" s="86" t="s">
        <v>25078</v>
      </c>
      <c r="B7540" s="85" t="s">
        <v>25077</v>
      </c>
      <c r="C7540" s="87" t="s">
        <v>151</v>
      </c>
      <c r="D7540" s="84" t="s">
        <v>14972</v>
      </c>
      <c r="E7540" s="86">
        <v>76</v>
      </c>
      <c r="F7540" s="85" t="s">
        <v>15009</v>
      </c>
    </row>
    <row r="7541" spans="1:6" ht="38.25" x14ac:dyDescent="0.2">
      <c r="A7541" s="86" t="s">
        <v>25080</v>
      </c>
      <c r="B7541" s="85" t="s">
        <v>25079</v>
      </c>
      <c r="C7541" s="87" t="s">
        <v>151</v>
      </c>
      <c r="D7541" s="84" t="s">
        <v>14972</v>
      </c>
      <c r="E7541" s="86">
        <v>1206.48</v>
      </c>
      <c r="F7541" s="85" t="s">
        <v>14567</v>
      </c>
    </row>
    <row r="7542" spans="1:6" ht="38.25" x14ac:dyDescent="0.2">
      <c r="A7542" s="86" t="s">
        <v>25082</v>
      </c>
      <c r="B7542" s="85" t="s">
        <v>25081</v>
      </c>
      <c r="C7542" s="87" t="s">
        <v>151</v>
      </c>
      <c r="D7542" s="84" t="s">
        <v>14972</v>
      </c>
      <c r="E7542" s="86">
        <v>906</v>
      </c>
      <c r="F7542" s="85" t="s">
        <v>14527</v>
      </c>
    </row>
    <row r="7543" spans="1:6" ht="38.25" x14ac:dyDescent="0.2">
      <c r="A7543" s="86" t="s">
        <v>25084</v>
      </c>
      <c r="B7543" s="85" t="s">
        <v>25083</v>
      </c>
      <c r="C7543" s="87" t="s">
        <v>151</v>
      </c>
      <c r="D7543" s="84" t="s">
        <v>14972</v>
      </c>
      <c r="E7543" s="86">
        <v>151</v>
      </c>
      <c r="F7543" s="85" t="s">
        <v>15016</v>
      </c>
    </row>
    <row r="7544" spans="1:6" ht="38.25" x14ac:dyDescent="0.2">
      <c r="A7544" s="86" t="s">
        <v>25086</v>
      </c>
      <c r="B7544" s="85" t="s">
        <v>25085</v>
      </c>
      <c r="C7544" s="87" t="s">
        <v>151</v>
      </c>
      <c r="D7544" s="84" t="s">
        <v>14972</v>
      </c>
      <c r="E7544" s="86">
        <v>2391.84</v>
      </c>
      <c r="F7544" s="85" t="s">
        <v>14527</v>
      </c>
    </row>
    <row r="7545" spans="1:6" ht="51" x14ac:dyDescent="0.2">
      <c r="A7545" s="86" t="s">
        <v>25369</v>
      </c>
      <c r="B7545" s="85" t="s">
        <v>25368</v>
      </c>
      <c r="C7545" s="87" t="s">
        <v>149</v>
      </c>
      <c r="D7545" s="84" t="s">
        <v>14972</v>
      </c>
      <c r="E7545" s="86">
        <v>3625</v>
      </c>
      <c r="F7545" s="85" t="s">
        <v>25088</v>
      </c>
    </row>
    <row r="7546" spans="1:6" ht="51" x14ac:dyDescent="0.2">
      <c r="A7546" s="86" t="s">
        <v>25371</v>
      </c>
      <c r="B7546" s="85" t="s">
        <v>25370</v>
      </c>
      <c r="C7546" s="87" t="s">
        <v>149</v>
      </c>
      <c r="D7546" s="84" t="s">
        <v>14972</v>
      </c>
      <c r="E7546" s="86">
        <v>3480</v>
      </c>
      <c r="F7546" s="85" t="s">
        <v>25088</v>
      </c>
    </row>
    <row r="7547" spans="1:6" ht="51" x14ac:dyDescent="0.2">
      <c r="A7547" s="86" t="s">
        <v>25373</v>
      </c>
      <c r="B7547" s="85" t="s">
        <v>25372</v>
      </c>
      <c r="C7547" s="87" t="s">
        <v>149</v>
      </c>
      <c r="D7547" s="84" t="s">
        <v>14972</v>
      </c>
      <c r="E7547" s="86">
        <v>3407.5</v>
      </c>
      <c r="F7547" s="85" t="s">
        <v>25088</v>
      </c>
    </row>
    <row r="7548" spans="1:6" ht="51" x14ac:dyDescent="0.2">
      <c r="A7548" s="86" t="s">
        <v>25375</v>
      </c>
      <c r="B7548" s="85" t="s">
        <v>25374</v>
      </c>
      <c r="C7548" s="87" t="s">
        <v>149</v>
      </c>
      <c r="D7548" s="84" t="s">
        <v>14972</v>
      </c>
      <c r="E7548" s="86">
        <v>3298.75</v>
      </c>
      <c r="F7548" s="85" t="s">
        <v>25088</v>
      </c>
    </row>
    <row r="7549" spans="1:6" ht="51" x14ac:dyDescent="0.2">
      <c r="A7549" s="86" t="s">
        <v>25377</v>
      </c>
      <c r="B7549" s="85" t="s">
        <v>25376</v>
      </c>
      <c r="C7549" s="87" t="s">
        <v>149</v>
      </c>
      <c r="D7549" s="84" t="s">
        <v>14972</v>
      </c>
      <c r="E7549" s="86">
        <v>3190</v>
      </c>
      <c r="F7549" s="85" t="s">
        <v>25088</v>
      </c>
    </row>
    <row r="7550" spans="1:6" ht="38.25" x14ac:dyDescent="0.2">
      <c r="A7550" s="86" t="s">
        <v>25099</v>
      </c>
      <c r="B7550" s="85" t="s">
        <v>25098</v>
      </c>
      <c r="C7550" s="87" t="s">
        <v>151</v>
      </c>
      <c r="D7550" s="84" t="s">
        <v>14972</v>
      </c>
      <c r="E7550" s="86">
        <v>761</v>
      </c>
      <c r="F7550" s="85" t="s">
        <v>14567</v>
      </c>
    </row>
    <row r="7551" spans="1:6" ht="51" x14ac:dyDescent="0.2">
      <c r="A7551" s="86" t="s">
        <v>25101</v>
      </c>
      <c r="B7551" s="85" t="s">
        <v>25100</v>
      </c>
      <c r="C7551" s="87" t="s">
        <v>151</v>
      </c>
      <c r="D7551" s="84" t="s">
        <v>14972</v>
      </c>
      <c r="E7551" s="86">
        <v>127</v>
      </c>
      <c r="F7551" s="85" t="s">
        <v>15009</v>
      </c>
    </row>
    <row r="7552" spans="1:6" ht="38.25" x14ac:dyDescent="0.2">
      <c r="A7552" s="86" t="s">
        <v>25103</v>
      </c>
      <c r="B7552" s="85" t="s">
        <v>25102</v>
      </c>
      <c r="C7552" s="87" t="s">
        <v>151</v>
      </c>
      <c r="D7552" s="84" t="s">
        <v>14972</v>
      </c>
      <c r="E7552" s="86">
        <v>2009.04</v>
      </c>
      <c r="F7552" s="85" t="s">
        <v>14567</v>
      </c>
    </row>
    <row r="7553" spans="1:6" ht="38.25" x14ac:dyDescent="0.2">
      <c r="A7553" s="86" t="s">
        <v>25105</v>
      </c>
      <c r="B7553" s="85" t="s">
        <v>25104</v>
      </c>
      <c r="C7553" s="87" t="s">
        <v>151</v>
      </c>
      <c r="D7553" s="84" t="s">
        <v>14972</v>
      </c>
      <c r="E7553" s="86">
        <v>906</v>
      </c>
      <c r="F7553" s="85" t="s">
        <v>14527</v>
      </c>
    </row>
    <row r="7554" spans="1:6" ht="38.25" x14ac:dyDescent="0.2">
      <c r="A7554" s="86" t="s">
        <v>25107</v>
      </c>
      <c r="B7554" s="85" t="s">
        <v>25106</v>
      </c>
      <c r="C7554" s="87" t="s">
        <v>151</v>
      </c>
      <c r="D7554" s="84" t="s">
        <v>14972</v>
      </c>
      <c r="E7554" s="86">
        <v>151</v>
      </c>
      <c r="F7554" s="85" t="s">
        <v>15016</v>
      </c>
    </row>
    <row r="7555" spans="1:6" ht="38.25" x14ac:dyDescent="0.2">
      <c r="A7555" s="86" t="s">
        <v>25109</v>
      </c>
      <c r="B7555" s="85" t="s">
        <v>25108</v>
      </c>
      <c r="C7555" s="87" t="s">
        <v>151</v>
      </c>
      <c r="D7555" s="84" t="s">
        <v>14972</v>
      </c>
      <c r="E7555" s="86">
        <v>2391.84</v>
      </c>
      <c r="F7555" s="85" t="s">
        <v>14527</v>
      </c>
    </row>
    <row r="7556" spans="1:6" ht="89.25" x14ac:dyDescent="0.2">
      <c r="A7556" s="86" t="s">
        <v>25380</v>
      </c>
      <c r="B7556" s="85" t="s">
        <v>25378</v>
      </c>
      <c r="C7556" s="87" t="s">
        <v>149</v>
      </c>
      <c r="D7556" s="84" t="s">
        <v>14972</v>
      </c>
      <c r="E7556" s="86">
        <v>2547</v>
      </c>
      <c r="F7556" s="85" t="s">
        <v>25379</v>
      </c>
    </row>
    <row r="7557" spans="1:6" ht="38.25" x14ac:dyDescent="0.2">
      <c r="A7557" s="86" t="s">
        <v>25114</v>
      </c>
      <c r="B7557" s="85" t="s">
        <v>25113</v>
      </c>
      <c r="C7557" s="87" t="s">
        <v>151</v>
      </c>
      <c r="D7557" s="84" t="s">
        <v>14972</v>
      </c>
      <c r="E7557" s="86">
        <v>535</v>
      </c>
      <c r="F7557" s="85" t="s">
        <v>14567</v>
      </c>
    </row>
    <row r="7558" spans="1:6" ht="51" x14ac:dyDescent="0.2">
      <c r="A7558" s="86" t="s">
        <v>25116</v>
      </c>
      <c r="B7558" s="85" t="s">
        <v>25115</v>
      </c>
      <c r="C7558" s="87" t="s">
        <v>151</v>
      </c>
      <c r="D7558" s="84" t="s">
        <v>14972</v>
      </c>
      <c r="E7558" s="86">
        <v>89</v>
      </c>
      <c r="F7558" s="85" t="s">
        <v>15009</v>
      </c>
    </row>
    <row r="7559" spans="1:6" ht="38.25" x14ac:dyDescent="0.2">
      <c r="A7559" s="86" t="s">
        <v>25118</v>
      </c>
      <c r="B7559" s="85" t="s">
        <v>25117</v>
      </c>
      <c r="C7559" s="87" t="s">
        <v>151</v>
      </c>
      <c r="D7559" s="84" t="s">
        <v>14972</v>
      </c>
      <c r="E7559" s="86">
        <v>1412.4</v>
      </c>
      <c r="F7559" s="85" t="s">
        <v>14567</v>
      </c>
    </row>
    <row r="7560" spans="1:6" ht="38.25" x14ac:dyDescent="0.2">
      <c r="A7560" s="86" t="s">
        <v>25120</v>
      </c>
      <c r="B7560" s="85" t="s">
        <v>25119</v>
      </c>
      <c r="C7560" s="87" t="s">
        <v>151</v>
      </c>
      <c r="D7560" s="84" t="s">
        <v>14972</v>
      </c>
      <c r="E7560" s="86">
        <v>1061</v>
      </c>
      <c r="F7560" s="85" t="s">
        <v>14527</v>
      </c>
    </row>
    <row r="7561" spans="1:6" ht="38.25" x14ac:dyDescent="0.2">
      <c r="A7561" s="86" t="s">
        <v>25122</v>
      </c>
      <c r="B7561" s="85" t="s">
        <v>25121</v>
      </c>
      <c r="C7561" s="87" t="s">
        <v>151</v>
      </c>
      <c r="D7561" s="84" t="s">
        <v>14972</v>
      </c>
      <c r="E7561" s="86">
        <v>177</v>
      </c>
      <c r="F7561" s="85" t="s">
        <v>15016</v>
      </c>
    </row>
    <row r="7562" spans="1:6" ht="38.25" x14ac:dyDescent="0.2">
      <c r="A7562" s="86" t="s">
        <v>25124</v>
      </c>
      <c r="B7562" s="85" t="s">
        <v>25123</v>
      </c>
      <c r="C7562" s="87" t="s">
        <v>151</v>
      </c>
      <c r="D7562" s="84" t="s">
        <v>14972</v>
      </c>
      <c r="E7562" s="86">
        <v>2801.04</v>
      </c>
      <c r="F7562" s="85" t="s">
        <v>14527</v>
      </c>
    </row>
    <row r="7563" spans="1:6" ht="51" x14ac:dyDescent="0.2">
      <c r="A7563" s="86" t="s">
        <v>25383</v>
      </c>
      <c r="B7563" s="85" t="s">
        <v>25381</v>
      </c>
      <c r="C7563" s="87" t="s">
        <v>149</v>
      </c>
      <c r="D7563" s="84" t="s">
        <v>14972</v>
      </c>
      <c r="E7563" s="86">
        <v>4245</v>
      </c>
      <c r="F7563" s="85" t="s">
        <v>25382</v>
      </c>
    </row>
    <row r="7564" spans="1:6" ht="51" x14ac:dyDescent="0.2">
      <c r="A7564" s="86" t="s">
        <v>25385</v>
      </c>
      <c r="B7564" s="85" t="s">
        <v>25384</v>
      </c>
      <c r="C7564" s="87" t="s">
        <v>149</v>
      </c>
      <c r="D7564" s="84" t="s">
        <v>14972</v>
      </c>
      <c r="E7564" s="86">
        <v>4075.2</v>
      </c>
      <c r="F7564" s="85" t="s">
        <v>25382</v>
      </c>
    </row>
    <row r="7565" spans="1:6" ht="51" x14ac:dyDescent="0.2">
      <c r="A7565" s="86" t="s">
        <v>25387</v>
      </c>
      <c r="B7565" s="85" t="s">
        <v>25386</v>
      </c>
      <c r="C7565" s="87" t="s">
        <v>149</v>
      </c>
      <c r="D7565" s="84" t="s">
        <v>14972</v>
      </c>
      <c r="E7565" s="86">
        <v>3990.3</v>
      </c>
      <c r="F7565" s="85" t="s">
        <v>25382</v>
      </c>
    </row>
    <row r="7566" spans="1:6" ht="51" x14ac:dyDescent="0.2">
      <c r="A7566" s="86" t="s">
        <v>25389</v>
      </c>
      <c r="B7566" s="85" t="s">
        <v>25388</v>
      </c>
      <c r="C7566" s="87" t="s">
        <v>149</v>
      </c>
      <c r="D7566" s="84" t="s">
        <v>14972</v>
      </c>
      <c r="E7566" s="86">
        <v>3862.95</v>
      </c>
      <c r="F7566" s="85" t="s">
        <v>25382</v>
      </c>
    </row>
    <row r="7567" spans="1:6" ht="51" x14ac:dyDescent="0.2">
      <c r="A7567" s="86" t="s">
        <v>25391</v>
      </c>
      <c r="B7567" s="85" t="s">
        <v>25390</v>
      </c>
      <c r="C7567" s="87" t="s">
        <v>149</v>
      </c>
      <c r="D7567" s="84" t="s">
        <v>14972</v>
      </c>
      <c r="E7567" s="86">
        <v>3735.6</v>
      </c>
      <c r="F7567" s="85" t="s">
        <v>25382</v>
      </c>
    </row>
    <row r="7568" spans="1:6" ht="38.25" x14ac:dyDescent="0.2">
      <c r="A7568" s="86" t="s">
        <v>25137</v>
      </c>
      <c r="B7568" s="85" t="s">
        <v>25136</v>
      </c>
      <c r="C7568" s="87" t="s">
        <v>151</v>
      </c>
      <c r="D7568" s="84" t="s">
        <v>14972</v>
      </c>
      <c r="E7568" s="86">
        <v>891</v>
      </c>
      <c r="F7568" s="85" t="s">
        <v>14567</v>
      </c>
    </row>
    <row r="7569" spans="1:6" ht="51" x14ac:dyDescent="0.2">
      <c r="A7569" s="86" t="s">
        <v>25139</v>
      </c>
      <c r="B7569" s="85" t="s">
        <v>25138</v>
      </c>
      <c r="C7569" s="87" t="s">
        <v>151</v>
      </c>
      <c r="D7569" s="84" t="s">
        <v>14972</v>
      </c>
      <c r="E7569" s="86">
        <v>149</v>
      </c>
      <c r="F7569" s="85" t="s">
        <v>15009</v>
      </c>
    </row>
    <row r="7570" spans="1:6" ht="38.25" x14ac:dyDescent="0.2">
      <c r="A7570" s="86" t="s">
        <v>25141</v>
      </c>
      <c r="B7570" s="85" t="s">
        <v>25140</v>
      </c>
      <c r="C7570" s="87" t="s">
        <v>151</v>
      </c>
      <c r="D7570" s="84" t="s">
        <v>14972</v>
      </c>
      <c r="E7570" s="86">
        <v>2352.2399999999998</v>
      </c>
      <c r="F7570" s="85" t="s">
        <v>14567</v>
      </c>
    </row>
    <row r="7571" spans="1:6" ht="38.25" x14ac:dyDescent="0.2">
      <c r="A7571" s="86" t="s">
        <v>25143</v>
      </c>
      <c r="B7571" s="85" t="s">
        <v>25142</v>
      </c>
      <c r="C7571" s="87" t="s">
        <v>151</v>
      </c>
      <c r="D7571" s="84" t="s">
        <v>14972</v>
      </c>
      <c r="E7571" s="86">
        <v>1061</v>
      </c>
      <c r="F7571" s="85" t="s">
        <v>14527</v>
      </c>
    </row>
    <row r="7572" spans="1:6" ht="38.25" x14ac:dyDescent="0.2">
      <c r="A7572" s="86" t="s">
        <v>25145</v>
      </c>
      <c r="B7572" s="85" t="s">
        <v>25144</v>
      </c>
      <c r="C7572" s="87" t="s">
        <v>151</v>
      </c>
      <c r="D7572" s="84" t="s">
        <v>14972</v>
      </c>
      <c r="E7572" s="86">
        <v>177</v>
      </c>
      <c r="F7572" s="85" t="s">
        <v>15016</v>
      </c>
    </row>
    <row r="7573" spans="1:6" ht="38.25" x14ac:dyDescent="0.2">
      <c r="A7573" s="86" t="s">
        <v>25147</v>
      </c>
      <c r="B7573" s="85" t="s">
        <v>25146</v>
      </c>
      <c r="C7573" s="87" t="s">
        <v>151</v>
      </c>
      <c r="D7573" s="84" t="s">
        <v>14972</v>
      </c>
      <c r="E7573" s="86">
        <v>2801.04</v>
      </c>
      <c r="F7573" s="85" t="s">
        <v>14527</v>
      </c>
    </row>
    <row r="7574" spans="1:6" ht="89.25" x14ac:dyDescent="0.2">
      <c r="A7574" s="86" t="s">
        <v>25394</v>
      </c>
      <c r="B7574" s="85" t="s">
        <v>25392</v>
      </c>
      <c r="C7574" s="87" t="s">
        <v>149</v>
      </c>
      <c r="D7574" s="84" t="s">
        <v>14972</v>
      </c>
      <c r="E7574" s="86">
        <v>1047</v>
      </c>
      <c r="F7574" s="85" t="s">
        <v>25393</v>
      </c>
    </row>
    <row r="7575" spans="1:6" ht="38.25" x14ac:dyDescent="0.2">
      <c r="A7575" s="86" t="s">
        <v>25396</v>
      </c>
      <c r="B7575" s="85" t="s">
        <v>25395</v>
      </c>
      <c r="C7575" s="87" t="s">
        <v>151</v>
      </c>
      <c r="D7575" s="84" t="s">
        <v>14972</v>
      </c>
      <c r="E7575" s="86">
        <v>220</v>
      </c>
      <c r="F7575" s="85" t="s">
        <v>14567</v>
      </c>
    </row>
    <row r="7576" spans="1:6" ht="51" x14ac:dyDescent="0.2">
      <c r="A7576" s="86" t="s">
        <v>25398</v>
      </c>
      <c r="B7576" s="85" t="s">
        <v>25397</v>
      </c>
      <c r="C7576" s="87" t="s">
        <v>151</v>
      </c>
      <c r="D7576" s="84" t="s">
        <v>14972</v>
      </c>
      <c r="E7576" s="86">
        <v>37</v>
      </c>
      <c r="F7576" s="85" t="s">
        <v>15009</v>
      </c>
    </row>
    <row r="7577" spans="1:6" ht="38.25" x14ac:dyDescent="0.2">
      <c r="A7577" s="86" t="s">
        <v>25400</v>
      </c>
      <c r="B7577" s="85" t="s">
        <v>25399</v>
      </c>
      <c r="C7577" s="87" t="s">
        <v>151</v>
      </c>
      <c r="D7577" s="84" t="s">
        <v>14972</v>
      </c>
      <c r="E7577" s="86">
        <v>580.79999999999995</v>
      </c>
      <c r="F7577" s="85" t="s">
        <v>14567</v>
      </c>
    </row>
    <row r="7578" spans="1:6" ht="38.25" x14ac:dyDescent="0.2">
      <c r="A7578" s="86" t="s">
        <v>25402</v>
      </c>
      <c r="B7578" s="85" t="s">
        <v>25401</v>
      </c>
      <c r="C7578" s="87" t="s">
        <v>151</v>
      </c>
      <c r="D7578" s="84" t="s">
        <v>14972</v>
      </c>
      <c r="E7578" s="86">
        <v>436</v>
      </c>
      <c r="F7578" s="85" t="s">
        <v>14527</v>
      </c>
    </row>
    <row r="7579" spans="1:6" ht="38.25" x14ac:dyDescent="0.2">
      <c r="A7579" s="86" t="s">
        <v>25404</v>
      </c>
      <c r="B7579" s="85" t="s">
        <v>25403</v>
      </c>
      <c r="C7579" s="87" t="s">
        <v>151</v>
      </c>
      <c r="D7579" s="84" t="s">
        <v>14972</v>
      </c>
      <c r="E7579" s="86">
        <v>73</v>
      </c>
      <c r="F7579" s="85" t="s">
        <v>15016</v>
      </c>
    </row>
    <row r="7580" spans="1:6" ht="38.25" x14ac:dyDescent="0.2">
      <c r="A7580" s="86" t="s">
        <v>25406</v>
      </c>
      <c r="B7580" s="85" t="s">
        <v>25405</v>
      </c>
      <c r="C7580" s="87" t="s">
        <v>151</v>
      </c>
      <c r="D7580" s="84" t="s">
        <v>14972</v>
      </c>
      <c r="E7580" s="86">
        <v>1151.04</v>
      </c>
      <c r="F7580" s="85" t="s">
        <v>14527</v>
      </c>
    </row>
    <row r="7581" spans="1:6" ht="51" x14ac:dyDescent="0.2">
      <c r="A7581" s="86" t="s">
        <v>25409</v>
      </c>
      <c r="B7581" s="85" t="s">
        <v>25407</v>
      </c>
      <c r="C7581" s="87" t="s">
        <v>149</v>
      </c>
      <c r="D7581" s="84" t="s">
        <v>14972</v>
      </c>
      <c r="E7581" s="86">
        <v>1745</v>
      </c>
      <c r="F7581" s="85" t="s">
        <v>25408</v>
      </c>
    </row>
    <row r="7582" spans="1:6" ht="51" x14ac:dyDescent="0.2">
      <c r="A7582" s="86" t="s">
        <v>25411</v>
      </c>
      <c r="B7582" s="85" t="s">
        <v>25410</v>
      </c>
      <c r="C7582" s="87" t="s">
        <v>149</v>
      </c>
      <c r="D7582" s="84" t="s">
        <v>14972</v>
      </c>
      <c r="E7582" s="86">
        <v>1675.2</v>
      </c>
      <c r="F7582" s="85" t="s">
        <v>25408</v>
      </c>
    </row>
    <row r="7583" spans="1:6" ht="51" x14ac:dyDescent="0.2">
      <c r="A7583" s="86" t="s">
        <v>25413</v>
      </c>
      <c r="B7583" s="85" t="s">
        <v>25412</v>
      </c>
      <c r="C7583" s="87" t="s">
        <v>149</v>
      </c>
      <c r="D7583" s="84" t="s">
        <v>14972</v>
      </c>
      <c r="E7583" s="86">
        <v>1640.3</v>
      </c>
      <c r="F7583" s="85" t="s">
        <v>25408</v>
      </c>
    </row>
    <row r="7584" spans="1:6" ht="51" x14ac:dyDescent="0.2">
      <c r="A7584" s="86" t="s">
        <v>25415</v>
      </c>
      <c r="B7584" s="85" t="s">
        <v>25414</v>
      </c>
      <c r="C7584" s="87" t="s">
        <v>149</v>
      </c>
      <c r="D7584" s="84" t="s">
        <v>14972</v>
      </c>
      <c r="E7584" s="86">
        <v>1587.95</v>
      </c>
      <c r="F7584" s="85" t="s">
        <v>25408</v>
      </c>
    </row>
    <row r="7585" spans="1:6" ht="51" x14ac:dyDescent="0.2">
      <c r="A7585" s="86" t="s">
        <v>25417</v>
      </c>
      <c r="B7585" s="85" t="s">
        <v>25416</v>
      </c>
      <c r="C7585" s="87" t="s">
        <v>149</v>
      </c>
      <c r="D7585" s="84" t="s">
        <v>14972</v>
      </c>
      <c r="E7585" s="86">
        <v>1535.6</v>
      </c>
      <c r="F7585" s="85" t="s">
        <v>25408</v>
      </c>
    </row>
    <row r="7586" spans="1:6" ht="38.25" x14ac:dyDescent="0.2">
      <c r="A7586" s="86" t="s">
        <v>25419</v>
      </c>
      <c r="B7586" s="85" t="s">
        <v>25418</v>
      </c>
      <c r="C7586" s="87" t="s">
        <v>151</v>
      </c>
      <c r="D7586" s="84" t="s">
        <v>14972</v>
      </c>
      <c r="E7586" s="86">
        <v>366</v>
      </c>
      <c r="F7586" s="85" t="s">
        <v>14567</v>
      </c>
    </row>
    <row r="7587" spans="1:6" ht="51" x14ac:dyDescent="0.2">
      <c r="A7587" s="86" t="s">
        <v>25421</v>
      </c>
      <c r="B7587" s="85" t="s">
        <v>25420</v>
      </c>
      <c r="C7587" s="87" t="s">
        <v>151</v>
      </c>
      <c r="D7587" s="84" t="s">
        <v>14972</v>
      </c>
      <c r="E7587" s="86">
        <v>61</v>
      </c>
      <c r="F7587" s="85" t="s">
        <v>15009</v>
      </c>
    </row>
    <row r="7588" spans="1:6" ht="38.25" x14ac:dyDescent="0.2">
      <c r="A7588" s="86" t="s">
        <v>25423</v>
      </c>
      <c r="B7588" s="85" t="s">
        <v>25422</v>
      </c>
      <c r="C7588" s="87" t="s">
        <v>151</v>
      </c>
      <c r="D7588" s="84" t="s">
        <v>14972</v>
      </c>
      <c r="E7588" s="86">
        <v>966.24</v>
      </c>
      <c r="F7588" s="85" t="s">
        <v>14567</v>
      </c>
    </row>
    <row r="7589" spans="1:6" ht="38.25" x14ac:dyDescent="0.2">
      <c r="A7589" s="86" t="s">
        <v>25425</v>
      </c>
      <c r="B7589" s="85" t="s">
        <v>25424</v>
      </c>
      <c r="C7589" s="87" t="s">
        <v>151</v>
      </c>
      <c r="D7589" s="84" t="s">
        <v>14972</v>
      </c>
      <c r="E7589" s="86">
        <v>436</v>
      </c>
      <c r="F7589" s="85" t="s">
        <v>14527</v>
      </c>
    </row>
    <row r="7590" spans="1:6" ht="38.25" x14ac:dyDescent="0.2">
      <c r="A7590" s="86" t="s">
        <v>25427</v>
      </c>
      <c r="B7590" s="85" t="s">
        <v>25426</v>
      </c>
      <c r="C7590" s="87" t="s">
        <v>151</v>
      </c>
      <c r="D7590" s="84" t="s">
        <v>14972</v>
      </c>
      <c r="E7590" s="86">
        <v>73</v>
      </c>
      <c r="F7590" s="85" t="s">
        <v>15016</v>
      </c>
    </row>
    <row r="7591" spans="1:6" ht="38.25" x14ac:dyDescent="0.2">
      <c r="A7591" s="86" t="s">
        <v>25429</v>
      </c>
      <c r="B7591" s="85" t="s">
        <v>25428</v>
      </c>
      <c r="C7591" s="87" t="s">
        <v>151</v>
      </c>
      <c r="D7591" s="84" t="s">
        <v>14972</v>
      </c>
      <c r="E7591" s="86">
        <v>1151.04</v>
      </c>
      <c r="F7591" s="85" t="s">
        <v>14527</v>
      </c>
    </row>
    <row r="7592" spans="1:6" ht="76.5" x14ac:dyDescent="0.2">
      <c r="A7592" s="86" t="s">
        <v>25432</v>
      </c>
      <c r="B7592" s="85" t="s">
        <v>25430</v>
      </c>
      <c r="C7592" s="87" t="s">
        <v>150</v>
      </c>
      <c r="D7592" s="84" t="s">
        <v>14972</v>
      </c>
      <c r="E7592" s="86">
        <v>597</v>
      </c>
      <c r="F7592" s="85" t="s">
        <v>25431</v>
      </c>
    </row>
    <row r="7593" spans="1:6" ht="25.5" x14ac:dyDescent="0.2">
      <c r="A7593" s="86" t="s">
        <v>25434</v>
      </c>
      <c r="B7593" s="85" t="s">
        <v>25433</v>
      </c>
      <c r="C7593" s="87" t="s">
        <v>151</v>
      </c>
      <c r="D7593" s="84" t="s">
        <v>14972</v>
      </c>
      <c r="E7593" s="86">
        <v>125</v>
      </c>
      <c r="F7593" s="85" t="s">
        <v>14567</v>
      </c>
    </row>
    <row r="7594" spans="1:6" ht="51" x14ac:dyDescent="0.2">
      <c r="A7594" s="86" t="s">
        <v>25436</v>
      </c>
      <c r="B7594" s="85" t="s">
        <v>25435</v>
      </c>
      <c r="C7594" s="87" t="s">
        <v>151</v>
      </c>
      <c r="D7594" s="84" t="s">
        <v>14972</v>
      </c>
      <c r="E7594" s="86">
        <v>28</v>
      </c>
      <c r="F7594" s="85" t="s">
        <v>15009</v>
      </c>
    </row>
    <row r="7595" spans="1:6" ht="25.5" x14ac:dyDescent="0.2">
      <c r="A7595" s="86" t="s">
        <v>25438</v>
      </c>
      <c r="B7595" s="85" t="s">
        <v>25437</v>
      </c>
      <c r="C7595" s="87" t="s">
        <v>151</v>
      </c>
      <c r="D7595" s="84" t="s">
        <v>14972</v>
      </c>
      <c r="E7595" s="86">
        <v>330</v>
      </c>
      <c r="F7595" s="85" t="s">
        <v>14567</v>
      </c>
    </row>
    <row r="7596" spans="1:6" ht="38.25" x14ac:dyDescent="0.2">
      <c r="A7596" s="86" t="s">
        <v>25440</v>
      </c>
      <c r="B7596" s="85" t="s">
        <v>25439</v>
      </c>
      <c r="C7596" s="87" t="s">
        <v>151</v>
      </c>
      <c r="D7596" s="84" t="s">
        <v>14972</v>
      </c>
      <c r="E7596" s="86">
        <v>323</v>
      </c>
      <c r="F7596" s="85" t="s">
        <v>14527</v>
      </c>
    </row>
    <row r="7597" spans="1:6" ht="38.25" x14ac:dyDescent="0.2">
      <c r="A7597" s="86" t="s">
        <v>25442</v>
      </c>
      <c r="B7597" s="85" t="s">
        <v>25441</v>
      </c>
      <c r="C7597" s="87" t="s">
        <v>151</v>
      </c>
      <c r="D7597" s="84" t="s">
        <v>14972</v>
      </c>
      <c r="E7597" s="86">
        <v>54</v>
      </c>
      <c r="F7597" s="85" t="s">
        <v>15016</v>
      </c>
    </row>
    <row r="7598" spans="1:6" ht="38.25" x14ac:dyDescent="0.2">
      <c r="A7598" s="86" t="s">
        <v>25444</v>
      </c>
      <c r="B7598" s="85" t="s">
        <v>25443</v>
      </c>
      <c r="C7598" s="87" t="s">
        <v>151</v>
      </c>
      <c r="D7598" s="84" t="s">
        <v>14972</v>
      </c>
      <c r="E7598" s="86">
        <v>852.72</v>
      </c>
      <c r="F7598" s="85" t="s">
        <v>14527</v>
      </c>
    </row>
    <row r="7599" spans="1:6" ht="38.25" x14ac:dyDescent="0.2">
      <c r="A7599" s="86" t="s">
        <v>25447</v>
      </c>
      <c r="B7599" s="85" t="s">
        <v>25445</v>
      </c>
      <c r="C7599" s="87" t="s">
        <v>150</v>
      </c>
      <c r="D7599" s="84" t="s">
        <v>14972</v>
      </c>
      <c r="E7599" s="86">
        <v>995</v>
      </c>
      <c r="F7599" s="85" t="s">
        <v>25446</v>
      </c>
    </row>
    <row r="7600" spans="1:6" ht="38.25" x14ac:dyDescent="0.2">
      <c r="A7600" s="86" t="s">
        <v>25449</v>
      </c>
      <c r="B7600" s="85" t="s">
        <v>25448</v>
      </c>
      <c r="C7600" s="87" t="s">
        <v>150</v>
      </c>
      <c r="D7600" s="84" t="s">
        <v>14972</v>
      </c>
      <c r="E7600" s="86">
        <v>955.2</v>
      </c>
      <c r="F7600" s="85" t="s">
        <v>25446</v>
      </c>
    </row>
    <row r="7601" spans="1:6" ht="38.25" x14ac:dyDescent="0.2">
      <c r="A7601" s="86" t="s">
        <v>25451</v>
      </c>
      <c r="B7601" s="85" t="s">
        <v>25450</v>
      </c>
      <c r="C7601" s="87" t="s">
        <v>150</v>
      </c>
      <c r="D7601" s="84" t="s">
        <v>14972</v>
      </c>
      <c r="E7601" s="86">
        <v>935.3</v>
      </c>
      <c r="F7601" s="85" t="s">
        <v>25446</v>
      </c>
    </row>
    <row r="7602" spans="1:6" ht="38.25" x14ac:dyDescent="0.2">
      <c r="A7602" s="86" t="s">
        <v>25453</v>
      </c>
      <c r="B7602" s="85" t="s">
        <v>25452</v>
      </c>
      <c r="C7602" s="87" t="s">
        <v>150</v>
      </c>
      <c r="D7602" s="84" t="s">
        <v>14972</v>
      </c>
      <c r="E7602" s="86">
        <v>905.45</v>
      </c>
      <c r="F7602" s="85" t="s">
        <v>25446</v>
      </c>
    </row>
    <row r="7603" spans="1:6" ht="38.25" x14ac:dyDescent="0.2">
      <c r="A7603" s="86" t="s">
        <v>25455</v>
      </c>
      <c r="B7603" s="85" t="s">
        <v>25454</v>
      </c>
      <c r="C7603" s="87" t="s">
        <v>150</v>
      </c>
      <c r="D7603" s="84" t="s">
        <v>14972</v>
      </c>
      <c r="E7603" s="86">
        <v>875.6</v>
      </c>
      <c r="F7603" s="85" t="s">
        <v>25446</v>
      </c>
    </row>
    <row r="7604" spans="1:6" ht="25.5" x14ac:dyDescent="0.2">
      <c r="A7604" s="86" t="s">
        <v>25457</v>
      </c>
      <c r="B7604" s="85" t="s">
        <v>25456</v>
      </c>
      <c r="C7604" s="87" t="s">
        <v>151</v>
      </c>
      <c r="D7604" s="84" t="s">
        <v>14972</v>
      </c>
      <c r="E7604" s="86">
        <v>273</v>
      </c>
      <c r="F7604" s="85" t="s">
        <v>14567</v>
      </c>
    </row>
    <row r="7605" spans="1:6" ht="51" x14ac:dyDescent="0.2">
      <c r="A7605" s="86" t="s">
        <v>25459</v>
      </c>
      <c r="B7605" s="85" t="s">
        <v>25458</v>
      </c>
      <c r="C7605" s="87" t="s">
        <v>151</v>
      </c>
      <c r="D7605" s="84" t="s">
        <v>14972</v>
      </c>
      <c r="E7605" s="86">
        <v>46</v>
      </c>
      <c r="F7605" s="85" t="s">
        <v>15009</v>
      </c>
    </row>
    <row r="7606" spans="1:6" ht="25.5" x14ac:dyDescent="0.2">
      <c r="A7606" s="86" t="s">
        <v>25461</v>
      </c>
      <c r="B7606" s="85" t="s">
        <v>25460</v>
      </c>
      <c r="C7606" s="87" t="s">
        <v>151</v>
      </c>
      <c r="D7606" s="84" t="s">
        <v>14972</v>
      </c>
      <c r="E7606" s="86">
        <v>720.72</v>
      </c>
      <c r="F7606" s="85" t="s">
        <v>14567</v>
      </c>
    </row>
    <row r="7607" spans="1:6" ht="25.5" x14ac:dyDescent="0.2">
      <c r="A7607" s="86" t="s">
        <v>25463</v>
      </c>
      <c r="B7607" s="85" t="s">
        <v>25462</v>
      </c>
      <c r="C7607" s="87" t="s">
        <v>151</v>
      </c>
      <c r="D7607" s="84" t="s">
        <v>14972</v>
      </c>
      <c r="E7607" s="86">
        <v>323</v>
      </c>
      <c r="F7607" s="85" t="s">
        <v>14527</v>
      </c>
    </row>
    <row r="7608" spans="1:6" ht="38.25" x14ac:dyDescent="0.2">
      <c r="A7608" s="86" t="s">
        <v>25465</v>
      </c>
      <c r="B7608" s="85" t="s">
        <v>25464</v>
      </c>
      <c r="C7608" s="87" t="s">
        <v>151</v>
      </c>
      <c r="D7608" s="84" t="s">
        <v>14972</v>
      </c>
      <c r="E7608" s="86">
        <v>54</v>
      </c>
      <c r="F7608" s="85" t="s">
        <v>15016</v>
      </c>
    </row>
    <row r="7609" spans="1:6" ht="25.5" x14ac:dyDescent="0.2">
      <c r="A7609" s="86" t="s">
        <v>25467</v>
      </c>
      <c r="B7609" s="85" t="s">
        <v>25466</v>
      </c>
      <c r="C7609" s="87" t="s">
        <v>151</v>
      </c>
      <c r="D7609" s="84" t="s">
        <v>14972</v>
      </c>
      <c r="E7609" s="86">
        <v>852.72</v>
      </c>
      <c r="F7609" s="85" t="s">
        <v>14527</v>
      </c>
    </row>
    <row r="7610" spans="1:6" ht="127.5" x14ac:dyDescent="0.2">
      <c r="A7610" s="86" t="s">
        <v>25470</v>
      </c>
      <c r="B7610" s="85" t="s">
        <v>25468</v>
      </c>
      <c r="C7610" s="87" t="s">
        <v>149</v>
      </c>
      <c r="D7610" s="84" t="s">
        <v>14972</v>
      </c>
      <c r="E7610" s="86">
        <v>2175</v>
      </c>
      <c r="F7610" s="85" t="s">
        <v>25469</v>
      </c>
    </row>
    <row r="7611" spans="1:6" ht="38.25" x14ac:dyDescent="0.2">
      <c r="A7611" s="86" t="s">
        <v>25076</v>
      </c>
      <c r="B7611" s="85" t="s">
        <v>25075</v>
      </c>
      <c r="C7611" s="87" t="s">
        <v>151</v>
      </c>
      <c r="D7611" s="84" t="s">
        <v>14972</v>
      </c>
      <c r="E7611" s="86">
        <v>457</v>
      </c>
      <c r="F7611" s="85" t="s">
        <v>14567</v>
      </c>
    </row>
    <row r="7612" spans="1:6" ht="38.25" x14ac:dyDescent="0.2">
      <c r="A7612" s="86" t="s">
        <v>25080</v>
      </c>
      <c r="B7612" s="85" t="s">
        <v>25079</v>
      </c>
      <c r="C7612" s="87" t="s">
        <v>151</v>
      </c>
      <c r="D7612" s="84" t="s">
        <v>14972</v>
      </c>
      <c r="E7612" s="86">
        <v>1206.48</v>
      </c>
      <c r="F7612" s="85" t="s">
        <v>14567</v>
      </c>
    </row>
    <row r="7613" spans="1:6" ht="38.25" x14ac:dyDescent="0.2">
      <c r="A7613" s="86" t="s">
        <v>25082</v>
      </c>
      <c r="B7613" s="85" t="s">
        <v>25081</v>
      </c>
      <c r="C7613" s="87" t="s">
        <v>151</v>
      </c>
      <c r="D7613" s="84" t="s">
        <v>14972</v>
      </c>
      <c r="E7613" s="86">
        <v>906</v>
      </c>
      <c r="F7613" s="85" t="s">
        <v>14527</v>
      </c>
    </row>
    <row r="7614" spans="1:6" ht="38.25" x14ac:dyDescent="0.2">
      <c r="A7614" s="86" t="s">
        <v>25086</v>
      </c>
      <c r="B7614" s="85" t="s">
        <v>25085</v>
      </c>
      <c r="C7614" s="87" t="s">
        <v>151</v>
      </c>
      <c r="D7614" s="84" t="s">
        <v>14972</v>
      </c>
      <c r="E7614" s="86">
        <v>2391.84</v>
      </c>
      <c r="F7614" s="85" t="s">
        <v>14527</v>
      </c>
    </row>
    <row r="7615" spans="1:6" ht="140.25" x14ac:dyDescent="0.2">
      <c r="A7615" s="86" t="s">
        <v>25473</v>
      </c>
      <c r="B7615" s="85" t="s">
        <v>25471</v>
      </c>
      <c r="C7615" s="87" t="s">
        <v>149</v>
      </c>
      <c r="D7615" s="84" t="s">
        <v>14972</v>
      </c>
      <c r="E7615" s="86">
        <v>16047</v>
      </c>
      <c r="F7615" s="85" t="s">
        <v>25472</v>
      </c>
    </row>
    <row r="7616" spans="1:6" ht="38.25" x14ac:dyDescent="0.2">
      <c r="A7616" s="86" t="s">
        <v>25257</v>
      </c>
      <c r="B7616" s="85" t="s">
        <v>25256</v>
      </c>
      <c r="C7616" s="87" t="s">
        <v>151</v>
      </c>
      <c r="D7616" s="84" t="s">
        <v>14972</v>
      </c>
      <c r="E7616" s="86">
        <v>3371</v>
      </c>
      <c r="F7616" s="85" t="s">
        <v>14567</v>
      </c>
    </row>
    <row r="7617" spans="1:6" ht="51" x14ac:dyDescent="0.2">
      <c r="A7617" s="86" t="s">
        <v>25261</v>
      </c>
      <c r="B7617" s="85" t="s">
        <v>25260</v>
      </c>
      <c r="C7617" s="87" t="s">
        <v>151</v>
      </c>
      <c r="D7617" s="84" t="s">
        <v>14972</v>
      </c>
      <c r="E7617" s="86">
        <v>8899.44</v>
      </c>
      <c r="F7617" s="85" t="s">
        <v>14567</v>
      </c>
    </row>
    <row r="7618" spans="1:6" ht="38.25" x14ac:dyDescent="0.2">
      <c r="A7618" s="86" t="s">
        <v>25263</v>
      </c>
      <c r="B7618" s="85" t="s">
        <v>25262</v>
      </c>
      <c r="C7618" s="87" t="s">
        <v>151</v>
      </c>
      <c r="D7618" s="84" t="s">
        <v>14972</v>
      </c>
      <c r="E7618" s="86">
        <v>6685</v>
      </c>
      <c r="F7618" s="85" t="s">
        <v>14527</v>
      </c>
    </row>
    <row r="7619" spans="1:6" ht="51" x14ac:dyDescent="0.2">
      <c r="A7619" s="86" t="s">
        <v>25267</v>
      </c>
      <c r="B7619" s="85" t="s">
        <v>25266</v>
      </c>
      <c r="C7619" s="87" t="s">
        <v>151</v>
      </c>
      <c r="D7619" s="84" t="s">
        <v>14972</v>
      </c>
      <c r="E7619" s="86">
        <v>17648.400000000001</v>
      </c>
      <c r="F7619" s="85" t="s">
        <v>14527</v>
      </c>
    </row>
    <row r="7620" spans="1:6" ht="102" x14ac:dyDescent="0.2">
      <c r="A7620" s="86" t="s">
        <v>25476</v>
      </c>
      <c r="B7620" s="85" t="s">
        <v>25474</v>
      </c>
      <c r="C7620" s="87" t="s">
        <v>149</v>
      </c>
      <c r="D7620" s="84" t="s">
        <v>14972</v>
      </c>
      <c r="E7620" s="86">
        <v>19495</v>
      </c>
      <c r="F7620" s="85" t="s">
        <v>25475</v>
      </c>
    </row>
    <row r="7621" spans="1:6" ht="38.25" x14ac:dyDescent="0.2">
      <c r="A7621" s="86" t="s">
        <v>25206</v>
      </c>
      <c r="B7621" s="85" t="s">
        <v>25205</v>
      </c>
      <c r="C7621" s="87" t="s">
        <v>151</v>
      </c>
      <c r="D7621" s="84" t="s">
        <v>14972</v>
      </c>
      <c r="E7621" s="86">
        <v>5615</v>
      </c>
      <c r="F7621" s="85" t="s">
        <v>14567</v>
      </c>
    </row>
    <row r="7622" spans="1:6" ht="38.25" x14ac:dyDescent="0.2">
      <c r="A7622" s="86" t="s">
        <v>25210</v>
      </c>
      <c r="B7622" s="85" t="s">
        <v>25209</v>
      </c>
      <c r="C7622" s="87" t="s">
        <v>151</v>
      </c>
      <c r="D7622" s="84" t="s">
        <v>14972</v>
      </c>
      <c r="E7622" s="86">
        <v>14823.6</v>
      </c>
      <c r="F7622" s="85" t="s">
        <v>14567</v>
      </c>
    </row>
    <row r="7623" spans="1:6" ht="38.25" x14ac:dyDescent="0.2">
      <c r="A7623" s="86" t="s">
        <v>25212</v>
      </c>
      <c r="B7623" s="85" t="s">
        <v>25211</v>
      </c>
      <c r="C7623" s="87" t="s">
        <v>151</v>
      </c>
      <c r="D7623" s="84" t="s">
        <v>14972</v>
      </c>
      <c r="E7623" s="86">
        <v>6685</v>
      </c>
      <c r="F7623" s="85" t="s">
        <v>14527</v>
      </c>
    </row>
    <row r="7624" spans="1:6" ht="51" x14ac:dyDescent="0.2">
      <c r="A7624" s="86" t="s">
        <v>25216</v>
      </c>
      <c r="B7624" s="85" t="s">
        <v>25215</v>
      </c>
      <c r="C7624" s="87" t="s">
        <v>151</v>
      </c>
      <c r="D7624" s="84" t="s">
        <v>14972</v>
      </c>
      <c r="E7624" s="86">
        <v>17648.400000000001</v>
      </c>
      <c r="F7624" s="85" t="s">
        <v>14527</v>
      </c>
    </row>
    <row r="7625" spans="1:6" ht="38.25" x14ac:dyDescent="0.2">
      <c r="A7625" s="86" t="s">
        <v>25257</v>
      </c>
      <c r="B7625" s="85" t="s">
        <v>25256</v>
      </c>
      <c r="C7625" s="87" t="s">
        <v>151</v>
      </c>
      <c r="D7625" s="84" t="s">
        <v>14972</v>
      </c>
      <c r="E7625" s="86">
        <v>3371</v>
      </c>
      <c r="F7625" s="85" t="s">
        <v>14567</v>
      </c>
    </row>
    <row r="7626" spans="1:6" ht="51" x14ac:dyDescent="0.2">
      <c r="A7626" s="86" t="s">
        <v>25208</v>
      </c>
      <c r="B7626" s="85" t="s">
        <v>25207</v>
      </c>
      <c r="C7626" s="87" t="s">
        <v>151</v>
      </c>
      <c r="D7626" s="84" t="s">
        <v>14972</v>
      </c>
      <c r="E7626" s="86">
        <v>936</v>
      </c>
      <c r="F7626" s="85" t="s">
        <v>15009</v>
      </c>
    </row>
    <row r="7627" spans="1:6" ht="51" x14ac:dyDescent="0.2">
      <c r="A7627" s="86" t="s">
        <v>25261</v>
      </c>
      <c r="B7627" s="85" t="s">
        <v>25260</v>
      </c>
      <c r="C7627" s="87" t="s">
        <v>151</v>
      </c>
      <c r="D7627" s="84" t="s">
        <v>14972</v>
      </c>
      <c r="E7627" s="86">
        <v>8899.44</v>
      </c>
      <c r="F7627" s="85" t="s">
        <v>14567</v>
      </c>
    </row>
    <row r="7628" spans="1:6" ht="38.25" x14ac:dyDescent="0.2">
      <c r="A7628" s="86" t="s">
        <v>25263</v>
      </c>
      <c r="B7628" s="85" t="s">
        <v>25262</v>
      </c>
      <c r="C7628" s="87" t="s">
        <v>151</v>
      </c>
      <c r="D7628" s="84" t="s">
        <v>14972</v>
      </c>
      <c r="E7628" s="86">
        <v>6685</v>
      </c>
      <c r="F7628" s="85" t="s">
        <v>14527</v>
      </c>
    </row>
    <row r="7629" spans="1:6" ht="38.25" x14ac:dyDescent="0.2">
      <c r="A7629" s="86" t="s">
        <v>25214</v>
      </c>
      <c r="B7629" s="85" t="s">
        <v>25213</v>
      </c>
      <c r="C7629" s="87" t="s">
        <v>151</v>
      </c>
      <c r="D7629" s="84" t="s">
        <v>14972</v>
      </c>
      <c r="E7629" s="86">
        <v>1114</v>
      </c>
      <c r="F7629" s="85" t="s">
        <v>15016</v>
      </c>
    </row>
    <row r="7630" spans="1:6" ht="51" x14ac:dyDescent="0.2">
      <c r="A7630" s="86" t="s">
        <v>25267</v>
      </c>
      <c r="B7630" s="85" t="s">
        <v>25266</v>
      </c>
      <c r="C7630" s="87" t="s">
        <v>151</v>
      </c>
      <c r="D7630" s="84" t="s">
        <v>14972</v>
      </c>
      <c r="E7630" s="86">
        <v>17648.400000000001</v>
      </c>
      <c r="F7630" s="85" t="s">
        <v>14527</v>
      </c>
    </row>
    <row r="7631" spans="1:6" ht="38.25" x14ac:dyDescent="0.2">
      <c r="A7631" s="86" t="s">
        <v>25206</v>
      </c>
      <c r="B7631" s="85" t="s">
        <v>25205</v>
      </c>
      <c r="C7631" s="87" t="s">
        <v>151</v>
      </c>
      <c r="D7631" s="84" t="s">
        <v>14972</v>
      </c>
      <c r="E7631" s="86">
        <v>5615</v>
      </c>
      <c r="F7631" s="85" t="s">
        <v>14567</v>
      </c>
    </row>
    <row r="7632" spans="1:6" ht="38.25" x14ac:dyDescent="0.2">
      <c r="A7632" s="86" t="s">
        <v>25210</v>
      </c>
      <c r="B7632" s="85" t="s">
        <v>25209</v>
      </c>
      <c r="C7632" s="87" t="s">
        <v>151</v>
      </c>
      <c r="D7632" s="84" t="s">
        <v>14972</v>
      </c>
      <c r="E7632" s="86">
        <v>14823.6</v>
      </c>
      <c r="F7632" s="85" t="s">
        <v>14567</v>
      </c>
    </row>
    <row r="7633" spans="1:6" ht="38.25" x14ac:dyDescent="0.2">
      <c r="A7633" s="86" t="s">
        <v>25212</v>
      </c>
      <c r="B7633" s="85" t="s">
        <v>25211</v>
      </c>
      <c r="C7633" s="87" t="s">
        <v>151</v>
      </c>
      <c r="D7633" s="84" t="s">
        <v>14972</v>
      </c>
      <c r="E7633" s="86">
        <v>6685</v>
      </c>
      <c r="F7633" s="85" t="s">
        <v>14527</v>
      </c>
    </row>
    <row r="7634" spans="1:6" ht="51" x14ac:dyDescent="0.2">
      <c r="A7634" s="86" t="s">
        <v>25216</v>
      </c>
      <c r="B7634" s="85" t="s">
        <v>25215</v>
      </c>
      <c r="C7634" s="87" t="s">
        <v>151</v>
      </c>
      <c r="D7634" s="84" t="s">
        <v>14972</v>
      </c>
      <c r="E7634" s="86">
        <v>17648.400000000001</v>
      </c>
      <c r="F7634" s="85" t="s">
        <v>14527</v>
      </c>
    </row>
    <row r="7635" spans="1:6" ht="102" x14ac:dyDescent="0.2">
      <c r="A7635" s="86" t="s">
        <v>25479</v>
      </c>
      <c r="B7635" s="85" t="s">
        <v>25477</v>
      </c>
      <c r="C7635" s="87" t="s">
        <v>149</v>
      </c>
      <c r="D7635" s="84" t="s">
        <v>14972</v>
      </c>
      <c r="E7635" s="86">
        <v>3625</v>
      </c>
      <c r="F7635" s="85" t="s">
        <v>25478</v>
      </c>
    </row>
    <row r="7636" spans="1:6" ht="102" x14ac:dyDescent="0.2">
      <c r="A7636" s="86" t="s">
        <v>25481</v>
      </c>
      <c r="B7636" s="85" t="s">
        <v>25480</v>
      </c>
      <c r="C7636" s="87" t="s">
        <v>149</v>
      </c>
      <c r="D7636" s="84" t="s">
        <v>14972</v>
      </c>
      <c r="E7636" s="86">
        <v>3480</v>
      </c>
      <c r="F7636" s="85" t="s">
        <v>25478</v>
      </c>
    </row>
    <row r="7637" spans="1:6" ht="102" x14ac:dyDescent="0.2">
      <c r="A7637" s="86" t="s">
        <v>25483</v>
      </c>
      <c r="B7637" s="85" t="s">
        <v>25482</v>
      </c>
      <c r="C7637" s="87" t="s">
        <v>149</v>
      </c>
      <c r="D7637" s="84" t="s">
        <v>14972</v>
      </c>
      <c r="E7637" s="86">
        <v>3407.5</v>
      </c>
      <c r="F7637" s="85" t="s">
        <v>25478</v>
      </c>
    </row>
    <row r="7638" spans="1:6" ht="102" x14ac:dyDescent="0.2">
      <c r="A7638" s="86" t="s">
        <v>25485</v>
      </c>
      <c r="B7638" s="85" t="s">
        <v>25484</v>
      </c>
      <c r="C7638" s="87" t="s">
        <v>149</v>
      </c>
      <c r="D7638" s="84" t="s">
        <v>14972</v>
      </c>
      <c r="E7638" s="86">
        <v>3298.75</v>
      </c>
      <c r="F7638" s="85" t="s">
        <v>25478</v>
      </c>
    </row>
    <row r="7639" spans="1:6" ht="102" x14ac:dyDescent="0.2">
      <c r="A7639" s="86" t="s">
        <v>25487</v>
      </c>
      <c r="B7639" s="85" t="s">
        <v>25486</v>
      </c>
      <c r="C7639" s="87" t="s">
        <v>149</v>
      </c>
      <c r="D7639" s="84" t="s">
        <v>14972</v>
      </c>
      <c r="E7639" s="86">
        <v>3190</v>
      </c>
      <c r="F7639" s="85" t="s">
        <v>25478</v>
      </c>
    </row>
    <row r="7640" spans="1:6" ht="38.25" x14ac:dyDescent="0.2">
      <c r="A7640" s="86" t="s">
        <v>25099</v>
      </c>
      <c r="B7640" s="85" t="s">
        <v>25098</v>
      </c>
      <c r="C7640" s="87" t="s">
        <v>151</v>
      </c>
      <c r="D7640" s="84" t="s">
        <v>14972</v>
      </c>
      <c r="E7640" s="86">
        <v>761</v>
      </c>
      <c r="F7640" s="85" t="s">
        <v>14567</v>
      </c>
    </row>
    <row r="7641" spans="1:6" ht="38.25" x14ac:dyDescent="0.2">
      <c r="A7641" s="86" t="s">
        <v>25103</v>
      </c>
      <c r="B7641" s="85" t="s">
        <v>25102</v>
      </c>
      <c r="C7641" s="87" t="s">
        <v>151</v>
      </c>
      <c r="D7641" s="84" t="s">
        <v>14972</v>
      </c>
      <c r="E7641" s="86">
        <v>2009.04</v>
      </c>
      <c r="F7641" s="85" t="s">
        <v>14567</v>
      </c>
    </row>
    <row r="7642" spans="1:6" ht="38.25" x14ac:dyDescent="0.2">
      <c r="A7642" s="86" t="s">
        <v>25105</v>
      </c>
      <c r="B7642" s="85" t="s">
        <v>25104</v>
      </c>
      <c r="C7642" s="87" t="s">
        <v>151</v>
      </c>
      <c r="D7642" s="84" t="s">
        <v>14972</v>
      </c>
      <c r="E7642" s="86">
        <v>906</v>
      </c>
      <c r="F7642" s="85" t="s">
        <v>14527</v>
      </c>
    </row>
    <row r="7643" spans="1:6" ht="38.25" x14ac:dyDescent="0.2">
      <c r="A7643" s="86" t="s">
        <v>25109</v>
      </c>
      <c r="B7643" s="85" t="s">
        <v>25108</v>
      </c>
      <c r="C7643" s="87" t="s">
        <v>151</v>
      </c>
      <c r="D7643" s="84" t="s">
        <v>14972</v>
      </c>
      <c r="E7643" s="86">
        <v>2391.84</v>
      </c>
      <c r="F7643" s="85" t="s">
        <v>14527</v>
      </c>
    </row>
    <row r="7644" spans="1:6" ht="89.25" x14ac:dyDescent="0.2">
      <c r="A7644" s="86" t="s">
        <v>25489</v>
      </c>
      <c r="B7644" s="85" t="s">
        <v>25488</v>
      </c>
      <c r="C7644" s="87" t="s">
        <v>149</v>
      </c>
      <c r="D7644" s="84" t="s">
        <v>14972</v>
      </c>
      <c r="E7644" s="86">
        <v>410</v>
      </c>
      <c r="F7644" s="85" t="s">
        <v>25111</v>
      </c>
    </row>
    <row r="7645" spans="1:6" ht="38.25" x14ac:dyDescent="0.2">
      <c r="A7645" s="86" t="s">
        <v>25114</v>
      </c>
      <c r="B7645" s="85" t="s">
        <v>25113</v>
      </c>
      <c r="C7645" s="87" t="s">
        <v>151</v>
      </c>
      <c r="D7645" s="84" t="s">
        <v>14972</v>
      </c>
      <c r="E7645" s="86">
        <v>535</v>
      </c>
      <c r="F7645" s="85" t="s">
        <v>14567</v>
      </c>
    </row>
    <row r="7646" spans="1:6" ht="51" x14ac:dyDescent="0.2">
      <c r="A7646" s="86" t="s">
        <v>25116</v>
      </c>
      <c r="B7646" s="85" t="s">
        <v>25115</v>
      </c>
      <c r="C7646" s="87" t="s">
        <v>151</v>
      </c>
      <c r="D7646" s="84" t="s">
        <v>14972</v>
      </c>
      <c r="E7646" s="86">
        <v>89</v>
      </c>
      <c r="F7646" s="85" t="s">
        <v>15009</v>
      </c>
    </row>
    <row r="7647" spans="1:6" ht="38.25" x14ac:dyDescent="0.2">
      <c r="A7647" s="86" t="s">
        <v>25118</v>
      </c>
      <c r="B7647" s="85" t="s">
        <v>25117</v>
      </c>
      <c r="C7647" s="87" t="s">
        <v>151</v>
      </c>
      <c r="D7647" s="84" t="s">
        <v>14972</v>
      </c>
      <c r="E7647" s="86">
        <v>1412.4</v>
      </c>
      <c r="F7647" s="85" t="s">
        <v>14567</v>
      </c>
    </row>
    <row r="7648" spans="1:6" ht="38.25" x14ac:dyDescent="0.2">
      <c r="A7648" s="86" t="s">
        <v>25120</v>
      </c>
      <c r="B7648" s="85" t="s">
        <v>25119</v>
      </c>
      <c r="C7648" s="87" t="s">
        <v>151</v>
      </c>
      <c r="D7648" s="84" t="s">
        <v>14972</v>
      </c>
      <c r="E7648" s="86">
        <v>1061</v>
      </c>
      <c r="F7648" s="85" t="s">
        <v>14527</v>
      </c>
    </row>
    <row r="7649" spans="1:6" ht="38.25" x14ac:dyDescent="0.2">
      <c r="A7649" s="86" t="s">
        <v>25122</v>
      </c>
      <c r="B7649" s="85" t="s">
        <v>25121</v>
      </c>
      <c r="C7649" s="87" t="s">
        <v>151</v>
      </c>
      <c r="D7649" s="84" t="s">
        <v>14972</v>
      </c>
      <c r="E7649" s="86">
        <v>177</v>
      </c>
      <c r="F7649" s="85" t="s">
        <v>15016</v>
      </c>
    </row>
    <row r="7650" spans="1:6" ht="38.25" x14ac:dyDescent="0.2">
      <c r="A7650" s="86" t="s">
        <v>25124</v>
      </c>
      <c r="B7650" s="85" t="s">
        <v>25123</v>
      </c>
      <c r="C7650" s="87" t="s">
        <v>151</v>
      </c>
      <c r="D7650" s="84" t="s">
        <v>14972</v>
      </c>
      <c r="E7650" s="86">
        <v>2801.04</v>
      </c>
      <c r="F7650" s="85" t="s">
        <v>14527</v>
      </c>
    </row>
    <row r="7651" spans="1:6" ht="51" x14ac:dyDescent="0.2">
      <c r="A7651" s="86" t="s">
        <v>25491</v>
      </c>
      <c r="B7651" s="85" t="s">
        <v>25490</v>
      </c>
      <c r="C7651" s="87" t="s">
        <v>149</v>
      </c>
      <c r="D7651" s="84" t="s">
        <v>14972</v>
      </c>
      <c r="E7651" s="86">
        <v>685</v>
      </c>
      <c r="F7651" s="85" t="s">
        <v>25126</v>
      </c>
    </row>
    <row r="7652" spans="1:6" ht="51" x14ac:dyDescent="0.2">
      <c r="A7652" s="86" t="s">
        <v>25493</v>
      </c>
      <c r="B7652" s="85" t="s">
        <v>25492</v>
      </c>
      <c r="C7652" s="87" t="s">
        <v>149</v>
      </c>
      <c r="D7652" s="84" t="s">
        <v>14972</v>
      </c>
      <c r="E7652" s="86">
        <v>657.6</v>
      </c>
      <c r="F7652" s="85" t="s">
        <v>25126</v>
      </c>
    </row>
    <row r="7653" spans="1:6" ht="51" x14ac:dyDescent="0.2">
      <c r="A7653" s="86" t="s">
        <v>25495</v>
      </c>
      <c r="B7653" s="85" t="s">
        <v>25494</v>
      </c>
      <c r="C7653" s="87" t="s">
        <v>149</v>
      </c>
      <c r="D7653" s="84" t="s">
        <v>14972</v>
      </c>
      <c r="E7653" s="86">
        <v>643.9</v>
      </c>
      <c r="F7653" s="85" t="s">
        <v>25126</v>
      </c>
    </row>
    <row r="7654" spans="1:6" ht="51" x14ac:dyDescent="0.2">
      <c r="A7654" s="86" t="s">
        <v>25497</v>
      </c>
      <c r="B7654" s="85" t="s">
        <v>25496</v>
      </c>
      <c r="C7654" s="87" t="s">
        <v>149</v>
      </c>
      <c r="D7654" s="84" t="s">
        <v>14972</v>
      </c>
      <c r="E7654" s="86">
        <v>623.35</v>
      </c>
      <c r="F7654" s="85" t="s">
        <v>25126</v>
      </c>
    </row>
    <row r="7655" spans="1:6" ht="51" x14ac:dyDescent="0.2">
      <c r="A7655" s="86" t="s">
        <v>25499</v>
      </c>
      <c r="B7655" s="85" t="s">
        <v>25498</v>
      </c>
      <c r="C7655" s="87" t="s">
        <v>149</v>
      </c>
      <c r="D7655" s="84" t="s">
        <v>14972</v>
      </c>
      <c r="E7655" s="86">
        <v>602.79999999999995</v>
      </c>
      <c r="F7655" s="85" t="s">
        <v>25126</v>
      </c>
    </row>
    <row r="7656" spans="1:6" ht="38.25" x14ac:dyDescent="0.2">
      <c r="A7656" s="86" t="s">
        <v>25137</v>
      </c>
      <c r="B7656" s="85" t="s">
        <v>25136</v>
      </c>
      <c r="C7656" s="87" t="s">
        <v>151</v>
      </c>
      <c r="D7656" s="84" t="s">
        <v>14972</v>
      </c>
      <c r="E7656" s="86">
        <v>891</v>
      </c>
      <c r="F7656" s="85" t="s">
        <v>14567</v>
      </c>
    </row>
    <row r="7657" spans="1:6" ht="51" x14ac:dyDescent="0.2">
      <c r="A7657" s="86" t="s">
        <v>25139</v>
      </c>
      <c r="B7657" s="85" t="s">
        <v>25138</v>
      </c>
      <c r="C7657" s="87" t="s">
        <v>151</v>
      </c>
      <c r="D7657" s="84" t="s">
        <v>14972</v>
      </c>
      <c r="E7657" s="86">
        <v>149</v>
      </c>
      <c r="F7657" s="85" t="s">
        <v>15009</v>
      </c>
    </row>
    <row r="7658" spans="1:6" ht="38.25" x14ac:dyDescent="0.2">
      <c r="A7658" s="86" t="s">
        <v>25141</v>
      </c>
      <c r="B7658" s="85" t="s">
        <v>25140</v>
      </c>
      <c r="C7658" s="87" t="s">
        <v>151</v>
      </c>
      <c r="D7658" s="84" t="s">
        <v>14972</v>
      </c>
      <c r="E7658" s="86">
        <v>2352.2399999999998</v>
      </c>
      <c r="F7658" s="85" t="s">
        <v>14567</v>
      </c>
    </row>
    <row r="7659" spans="1:6" ht="38.25" x14ac:dyDescent="0.2">
      <c r="A7659" s="86" t="s">
        <v>25143</v>
      </c>
      <c r="B7659" s="85" t="s">
        <v>25142</v>
      </c>
      <c r="C7659" s="87" t="s">
        <v>151</v>
      </c>
      <c r="D7659" s="84" t="s">
        <v>14972</v>
      </c>
      <c r="E7659" s="86">
        <v>1061</v>
      </c>
      <c r="F7659" s="85" t="s">
        <v>14527</v>
      </c>
    </row>
    <row r="7660" spans="1:6" ht="38.25" x14ac:dyDescent="0.2">
      <c r="A7660" s="86" t="s">
        <v>25145</v>
      </c>
      <c r="B7660" s="85" t="s">
        <v>25144</v>
      </c>
      <c r="C7660" s="87" t="s">
        <v>151</v>
      </c>
      <c r="D7660" s="84" t="s">
        <v>14972</v>
      </c>
      <c r="E7660" s="86">
        <v>177</v>
      </c>
      <c r="F7660" s="85" t="s">
        <v>15016</v>
      </c>
    </row>
    <row r="7661" spans="1:6" ht="38.25" x14ac:dyDescent="0.2">
      <c r="A7661" s="86" t="s">
        <v>25147</v>
      </c>
      <c r="B7661" s="85" t="s">
        <v>25146</v>
      </c>
      <c r="C7661" s="87" t="s">
        <v>151</v>
      </c>
      <c r="D7661" s="84" t="s">
        <v>14972</v>
      </c>
      <c r="E7661" s="86">
        <v>2801.04</v>
      </c>
      <c r="F7661" s="85" t="s">
        <v>14527</v>
      </c>
    </row>
    <row r="7662" spans="1:6" ht="140.25" x14ac:dyDescent="0.2">
      <c r="A7662" s="86" t="s">
        <v>25502</v>
      </c>
      <c r="B7662" s="85" t="s">
        <v>25500</v>
      </c>
      <c r="C7662" s="87" t="s">
        <v>149</v>
      </c>
      <c r="D7662" s="84" t="s">
        <v>14972</v>
      </c>
      <c r="E7662" s="86">
        <v>2547</v>
      </c>
      <c r="F7662" s="85" t="s">
        <v>25501</v>
      </c>
    </row>
    <row r="7663" spans="1:6" ht="38.25" x14ac:dyDescent="0.2">
      <c r="A7663" s="86" t="s">
        <v>25114</v>
      </c>
      <c r="B7663" s="85" t="s">
        <v>25113</v>
      </c>
      <c r="C7663" s="87" t="s">
        <v>151</v>
      </c>
      <c r="D7663" s="84" t="s">
        <v>14972</v>
      </c>
      <c r="E7663" s="86">
        <v>535</v>
      </c>
      <c r="F7663" s="85" t="s">
        <v>14567</v>
      </c>
    </row>
    <row r="7664" spans="1:6" ht="38.25" x14ac:dyDescent="0.2">
      <c r="A7664" s="86" t="s">
        <v>25118</v>
      </c>
      <c r="B7664" s="85" t="s">
        <v>25117</v>
      </c>
      <c r="C7664" s="87" t="s">
        <v>151</v>
      </c>
      <c r="D7664" s="84" t="s">
        <v>14972</v>
      </c>
      <c r="E7664" s="86">
        <v>1412.4</v>
      </c>
      <c r="F7664" s="85" t="s">
        <v>14567</v>
      </c>
    </row>
    <row r="7665" spans="1:6" ht="38.25" x14ac:dyDescent="0.2">
      <c r="A7665" s="86" t="s">
        <v>25120</v>
      </c>
      <c r="B7665" s="85" t="s">
        <v>25119</v>
      </c>
      <c r="C7665" s="87" t="s">
        <v>151</v>
      </c>
      <c r="D7665" s="84" t="s">
        <v>14972</v>
      </c>
      <c r="E7665" s="86">
        <v>1061</v>
      </c>
      <c r="F7665" s="85" t="s">
        <v>14527</v>
      </c>
    </row>
    <row r="7666" spans="1:6" ht="38.25" x14ac:dyDescent="0.2">
      <c r="A7666" s="86" t="s">
        <v>25124</v>
      </c>
      <c r="B7666" s="85" t="s">
        <v>25123</v>
      </c>
      <c r="C7666" s="87" t="s">
        <v>151</v>
      </c>
      <c r="D7666" s="84" t="s">
        <v>14972</v>
      </c>
      <c r="E7666" s="86">
        <v>2801.04</v>
      </c>
      <c r="F7666" s="85" t="s">
        <v>14527</v>
      </c>
    </row>
    <row r="7667" spans="1:6" ht="140.25" x14ac:dyDescent="0.2">
      <c r="A7667" s="86" t="s">
        <v>25505</v>
      </c>
      <c r="B7667" s="85" t="s">
        <v>25503</v>
      </c>
      <c r="C7667" s="87" t="s">
        <v>149</v>
      </c>
      <c r="D7667" s="84" t="s">
        <v>14972</v>
      </c>
      <c r="E7667" s="86">
        <v>18279</v>
      </c>
      <c r="F7667" s="85" t="s">
        <v>25504</v>
      </c>
    </row>
    <row r="7668" spans="1:6" ht="51" x14ac:dyDescent="0.2">
      <c r="A7668" s="86" t="s">
        <v>25274</v>
      </c>
      <c r="B7668" s="85" t="s">
        <v>25273</v>
      </c>
      <c r="C7668" s="87" t="s">
        <v>151</v>
      </c>
      <c r="D7668" s="84" t="s">
        <v>14972</v>
      </c>
      <c r="E7668" s="86">
        <v>3839</v>
      </c>
      <c r="F7668" s="85" t="s">
        <v>14567</v>
      </c>
    </row>
    <row r="7669" spans="1:6" ht="51" x14ac:dyDescent="0.2">
      <c r="A7669" s="86" t="s">
        <v>25278</v>
      </c>
      <c r="B7669" s="85" t="s">
        <v>25277</v>
      </c>
      <c r="C7669" s="87" t="s">
        <v>151</v>
      </c>
      <c r="D7669" s="84" t="s">
        <v>14972</v>
      </c>
      <c r="E7669" s="86">
        <v>10134.959999999999</v>
      </c>
      <c r="F7669" s="85" t="s">
        <v>14567</v>
      </c>
    </row>
    <row r="7670" spans="1:6" ht="51" x14ac:dyDescent="0.2">
      <c r="A7670" s="86" t="s">
        <v>25280</v>
      </c>
      <c r="B7670" s="85" t="s">
        <v>25279</v>
      </c>
      <c r="C7670" s="87" t="s">
        <v>151</v>
      </c>
      <c r="D7670" s="84" t="s">
        <v>14972</v>
      </c>
      <c r="E7670" s="86">
        <v>7615</v>
      </c>
      <c r="F7670" s="85" t="s">
        <v>14527</v>
      </c>
    </row>
    <row r="7671" spans="1:6" ht="51" x14ac:dyDescent="0.2">
      <c r="A7671" s="86" t="s">
        <v>25284</v>
      </c>
      <c r="B7671" s="85" t="s">
        <v>25283</v>
      </c>
      <c r="C7671" s="87" t="s">
        <v>151</v>
      </c>
      <c r="D7671" s="84" t="s">
        <v>14972</v>
      </c>
      <c r="E7671" s="86">
        <v>20103.599999999999</v>
      </c>
      <c r="F7671" s="85" t="s">
        <v>14527</v>
      </c>
    </row>
    <row r="7672" spans="1:6" ht="102" x14ac:dyDescent="0.2">
      <c r="A7672" s="86" t="s">
        <v>25508</v>
      </c>
      <c r="B7672" s="85" t="s">
        <v>25506</v>
      </c>
      <c r="C7672" s="87" t="s">
        <v>149</v>
      </c>
      <c r="D7672" s="84" t="s">
        <v>14972</v>
      </c>
      <c r="E7672" s="86">
        <v>23495</v>
      </c>
      <c r="F7672" s="85" t="s">
        <v>25507</v>
      </c>
    </row>
    <row r="7673" spans="1:6" ht="38.25" x14ac:dyDescent="0.2">
      <c r="A7673" s="86" t="s">
        <v>25221</v>
      </c>
      <c r="B7673" s="85" t="s">
        <v>25220</v>
      </c>
      <c r="C7673" s="87" t="s">
        <v>151</v>
      </c>
      <c r="D7673" s="84" t="s">
        <v>14972</v>
      </c>
      <c r="E7673" s="86">
        <v>6395</v>
      </c>
      <c r="F7673" s="85" t="s">
        <v>14567</v>
      </c>
    </row>
    <row r="7674" spans="1:6" ht="38.25" x14ac:dyDescent="0.2">
      <c r="A7674" s="86" t="s">
        <v>25225</v>
      </c>
      <c r="B7674" s="85" t="s">
        <v>25224</v>
      </c>
      <c r="C7674" s="87" t="s">
        <v>151</v>
      </c>
      <c r="D7674" s="84" t="s">
        <v>14972</v>
      </c>
      <c r="E7674" s="86">
        <v>16882.8</v>
      </c>
      <c r="F7674" s="85" t="s">
        <v>14567</v>
      </c>
    </row>
    <row r="7675" spans="1:6" ht="51" x14ac:dyDescent="0.2">
      <c r="A7675" s="86" t="s">
        <v>25227</v>
      </c>
      <c r="B7675" s="85" t="s">
        <v>25226</v>
      </c>
      <c r="C7675" s="87" t="s">
        <v>151</v>
      </c>
      <c r="D7675" s="84" t="s">
        <v>14972</v>
      </c>
      <c r="E7675" s="86">
        <v>7615</v>
      </c>
      <c r="F7675" s="85" t="s">
        <v>14527</v>
      </c>
    </row>
    <row r="7676" spans="1:6" ht="51" x14ac:dyDescent="0.2">
      <c r="A7676" s="86" t="s">
        <v>25231</v>
      </c>
      <c r="B7676" s="85" t="s">
        <v>25230</v>
      </c>
      <c r="C7676" s="87" t="s">
        <v>151</v>
      </c>
      <c r="D7676" s="84" t="s">
        <v>14972</v>
      </c>
      <c r="E7676" s="86">
        <v>20103.599999999999</v>
      </c>
      <c r="F7676" s="85" t="s">
        <v>14527</v>
      </c>
    </row>
    <row r="7677" spans="1:6" ht="51" x14ac:dyDescent="0.2">
      <c r="A7677" s="86" t="s">
        <v>25274</v>
      </c>
      <c r="B7677" s="85" t="s">
        <v>25273</v>
      </c>
      <c r="C7677" s="87" t="s">
        <v>151</v>
      </c>
      <c r="D7677" s="84" t="s">
        <v>14972</v>
      </c>
      <c r="E7677" s="86">
        <v>3839</v>
      </c>
      <c r="F7677" s="85" t="s">
        <v>14567</v>
      </c>
    </row>
    <row r="7678" spans="1:6" ht="51" x14ac:dyDescent="0.2">
      <c r="A7678" s="86" t="s">
        <v>25278</v>
      </c>
      <c r="B7678" s="85" t="s">
        <v>25277</v>
      </c>
      <c r="C7678" s="87" t="s">
        <v>151</v>
      </c>
      <c r="D7678" s="84" t="s">
        <v>14972</v>
      </c>
      <c r="E7678" s="86">
        <v>10134.959999999999</v>
      </c>
      <c r="F7678" s="85" t="s">
        <v>14567</v>
      </c>
    </row>
    <row r="7679" spans="1:6" ht="51" x14ac:dyDescent="0.2">
      <c r="A7679" s="86" t="s">
        <v>25280</v>
      </c>
      <c r="B7679" s="85" t="s">
        <v>25279</v>
      </c>
      <c r="C7679" s="87" t="s">
        <v>151</v>
      </c>
      <c r="D7679" s="84" t="s">
        <v>14972</v>
      </c>
      <c r="E7679" s="86">
        <v>7615</v>
      </c>
      <c r="F7679" s="85" t="s">
        <v>14527</v>
      </c>
    </row>
    <row r="7680" spans="1:6" ht="51" x14ac:dyDescent="0.2">
      <c r="A7680" s="86" t="s">
        <v>25284</v>
      </c>
      <c r="B7680" s="85" t="s">
        <v>25283</v>
      </c>
      <c r="C7680" s="87" t="s">
        <v>151</v>
      </c>
      <c r="D7680" s="84" t="s">
        <v>14972</v>
      </c>
      <c r="E7680" s="86">
        <v>20103.599999999999</v>
      </c>
      <c r="F7680" s="85" t="s">
        <v>14527</v>
      </c>
    </row>
    <row r="7681" spans="1:6" ht="38.25" x14ac:dyDescent="0.2">
      <c r="A7681" s="86" t="s">
        <v>25221</v>
      </c>
      <c r="B7681" s="85" t="s">
        <v>25220</v>
      </c>
      <c r="C7681" s="87" t="s">
        <v>151</v>
      </c>
      <c r="D7681" s="84" t="s">
        <v>14972</v>
      </c>
      <c r="E7681" s="86">
        <v>6395</v>
      </c>
      <c r="F7681" s="85" t="s">
        <v>14567</v>
      </c>
    </row>
    <row r="7682" spans="1:6" ht="51" x14ac:dyDescent="0.2">
      <c r="A7682" s="86" t="s">
        <v>25223</v>
      </c>
      <c r="B7682" s="85" t="s">
        <v>25222</v>
      </c>
      <c r="C7682" s="87" t="s">
        <v>151</v>
      </c>
      <c r="D7682" s="84" t="s">
        <v>14972</v>
      </c>
      <c r="E7682" s="86">
        <v>1066</v>
      </c>
      <c r="F7682" s="85" t="s">
        <v>15009</v>
      </c>
    </row>
    <row r="7683" spans="1:6" ht="38.25" x14ac:dyDescent="0.2">
      <c r="A7683" s="86" t="s">
        <v>25225</v>
      </c>
      <c r="B7683" s="85" t="s">
        <v>25224</v>
      </c>
      <c r="C7683" s="87" t="s">
        <v>151</v>
      </c>
      <c r="D7683" s="84" t="s">
        <v>14972</v>
      </c>
      <c r="E7683" s="86">
        <v>16882.8</v>
      </c>
      <c r="F7683" s="85" t="s">
        <v>14567</v>
      </c>
    </row>
    <row r="7684" spans="1:6" ht="51" x14ac:dyDescent="0.2">
      <c r="A7684" s="86" t="s">
        <v>25227</v>
      </c>
      <c r="B7684" s="85" t="s">
        <v>25226</v>
      </c>
      <c r="C7684" s="87" t="s">
        <v>151</v>
      </c>
      <c r="D7684" s="84" t="s">
        <v>14972</v>
      </c>
      <c r="E7684" s="86">
        <v>7615</v>
      </c>
      <c r="F7684" s="85" t="s">
        <v>14527</v>
      </c>
    </row>
    <row r="7685" spans="1:6" ht="38.25" x14ac:dyDescent="0.2">
      <c r="A7685" s="86" t="s">
        <v>25229</v>
      </c>
      <c r="B7685" s="85" t="s">
        <v>25228</v>
      </c>
      <c r="C7685" s="87" t="s">
        <v>151</v>
      </c>
      <c r="D7685" s="84" t="s">
        <v>14972</v>
      </c>
      <c r="E7685" s="86">
        <v>1269</v>
      </c>
      <c r="F7685" s="85" t="s">
        <v>15016</v>
      </c>
    </row>
    <row r="7686" spans="1:6" ht="51" x14ac:dyDescent="0.2">
      <c r="A7686" s="86" t="s">
        <v>25231</v>
      </c>
      <c r="B7686" s="85" t="s">
        <v>25230</v>
      </c>
      <c r="C7686" s="87" t="s">
        <v>151</v>
      </c>
      <c r="D7686" s="84" t="s">
        <v>14972</v>
      </c>
      <c r="E7686" s="86">
        <v>20103.599999999999</v>
      </c>
      <c r="F7686" s="85" t="s">
        <v>14527</v>
      </c>
    </row>
    <row r="7687" spans="1:6" ht="102" x14ac:dyDescent="0.2">
      <c r="A7687" s="86" t="s">
        <v>25511</v>
      </c>
      <c r="B7687" s="85" t="s">
        <v>25509</v>
      </c>
      <c r="C7687" s="87" t="s">
        <v>149</v>
      </c>
      <c r="D7687" s="84" t="s">
        <v>14972</v>
      </c>
      <c r="E7687" s="86">
        <v>4245</v>
      </c>
      <c r="F7687" s="85" t="s">
        <v>25510</v>
      </c>
    </row>
    <row r="7688" spans="1:6" ht="102" x14ac:dyDescent="0.2">
      <c r="A7688" s="86" t="s">
        <v>25513</v>
      </c>
      <c r="B7688" s="85" t="s">
        <v>25512</v>
      </c>
      <c r="C7688" s="87" t="s">
        <v>149</v>
      </c>
      <c r="D7688" s="84" t="s">
        <v>14972</v>
      </c>
      <c r="E7688" s="86">
        <v>4075.2</v>
      </c>
      <c r="F7688" s="85" t="s">
        <v>25510</v>
      </c>
    </row>
    <row r="7689" spans="1:6" ht="102" x14ac:dyDescent="0.2">
      <c r="A7689" s="86" t="s">
        <v>25515</v>
      </c>
      <c r="B7689" s="85" t="s">
        <v>25514</v>
      </c>
      <c r="C7689" s="87" t="s">
        <v>149</v>
      </c>
      <c r="D7689" s="84" t="s">
        <v>14972</v>
      </c>
      <c r="E7689" s="86">
        <v>3990.3</v>
      </c>
      <c r="F7689" s="85" t="s">
        <v>25510</v>
      </c>
    </row>
    <row r="7690" spans="1:6" ht="102" x14ac:dyDescent="0.2">
      <c r="A7690" s="86" t="s">
        <v>25517</v>
      </c>
      <c r="B7690" s="85" t="s">
        <v>25516</v>
      </c>
      <c r="C7690" s="87" t="s">
        <v>149</v>
      </c>
      <c r="D7690" s="84" t="s">
        <v>14972</v>
      </c>
      <c r="E7690" s="86">
        <v>3862.95</v>
      </c>
      <c r="F7690" s="85" t="s">
        <v>25510</v>
      </c>
    </row>
    <row r="7691" spans="1:6" ht="102" x14ac:dyDescent="0.2">
      <c r="A7691" s="86" t="s">
        <v>25519</v>
      </c>
      <c r="B7691" s="85" t="s">
        <v>25518</v>
      </c>
      <c r="C7691" s="87" t="s">
        <v>149</v>
      </c>
      <c r="D7691" s="84" t="s">
        <v>14972</v>
      </c>
      <c r="E7691" s="86">
        <v>3735.6</v>
      </c>
      <c r="F7691" s="85" t="s">
        <v>25510</v>
      </c>
    </row>
    <row r="7692" spans="1:6" ht="38.25" x14ac:dyDescent="0.2">
      <c r="A7692" s="86" t="s">
        <v>25137</v>
      </c>
      <c r="B7692" s="85" t="s">
        <v>25136</v>
      </c>
      <c r="C7692" s="87" t="s">
        <v>151</v>
      </c>
      <c r="D7692" s="84" t="s">
        <v>14972</v>
      </c>
      <c r="E7692" s="86">
        <v>891</v>
      </c>
      <c r="F7692" s="85" t="s">
        <v>14567</v>
      </c>
    </row>
    <row r="7693" spans="1:6" ht="38.25" x14ac:dyDescent="0.2">
      <c r="A7693" s="86" t="s">
        <v>25141</v>
      </c>
      <c r="B7693" s="85" t="s">
        <v>25140</v>
      </c>
      <c r="C7693" s="87" t="s">
        <v>151</v>
      </c>
      <c r="D7693" s="84" t="s">
        <v>14972</v>
      </c>
      <c r="E7693" s="86">
        <v>2352.2399999999998</v>
      </c>
      <c r="F7693" s="85" t="s">
        <v>14567</v>
      </c>
    </row>
    <row r="7694" spans="1:6" ht="38.25" x14ac:dyDescent="0.2">
      <c r="A7694" s="86" t="s">
        <v>25143</v>
      </c>
      <c r="B7694" s="85" t="s">
        <v>25142</v>
      </c>
      <c r="C7694" s="87" t="s">
        <v>151</v>
      </c>
      <c r="D7694" s="84" t="s">
        <v>14972</v>
      </c>
      <c r="E7694" s="86">
        <v>1061</v>
      </c>
      <c r="F7694" s="85" t="s">
        <v>14527</v>
      </c>
    </row>
    <row r="7695" spans="1:6" ht="38.25" x14ac:dyDescent="0.2">
      <c r="A7695" s="86" t="s">
        <v>25147</v>
      </c>
      <c r="B7695" s="85" t="s">
        <v>25146</v>
      </c>
      <c r="C7695" s="87" t="s">
        <v>151</v>
      </c>
      <c r="D7695" s="84" t="s">
        <v>14972</v>
      </c>
      <c r="E7695" s="86">
        <v>2801.04</v>
      </c>
      <c r="F7695" s="85" t="s">
        <v>14527</v>
      </c>
    </row>
    <row r="7696" spans="1:6" ht="76.5" x14ac:dyDescent="0.2">
      <c r="A7696" s="86" t="s">
        <v>25522</v>
      </c>
      <c r="B7696" s="85" t="s">
        <v>25520</v>
      </c>
      <c r="C7696" s="87" t="s">
        <v>149</v>
      </c>
      <c r="D7696" s="84" t="s">
        <v>14972</v>
      </c>
      <c r="E7696" s="86">
        <v>1</v>
      </c>
      <c r="F7696" s="85" t="s">
        <v>25521</v>
      </c>
    </row>
    <row r="7697" spans="1:6" ht="51" x14ac:dyDescent="0.2">
      <c r="A7697" s="86" t="s">
        <v>25524</v>
      </c>
      <c r="B7697" s="85" t="s">
        <v>25523</v>
      </c>
      <c r="C7697" s="87" t="s">
        <v>151</v>
      </c>
      <c r="D7697" s="84" t="s">
        <v>14972</v>
      </c>
      <c r="E7697" s="86">
        <v>200</v>
      </c>
      <c r="F7697" s="85" t="s">
        <v>14527</v>
      </c>
    </row>
    <row r="7698" spans="1:6" ht="51" x14ac:dyDescent="0.2">
      <c r="A7698" s="86" t="s">
        <v>25526</v>
      </c>
      <c r="B7698" s="85" t="s">
        <v>25525</v>
      </c>
      <c r="C7698" s="87" t="s">
        <v>151</v>
      </c>
      <c r="D7698" s="84" t="s">
        <v>14972</v>
      </c>
      <c r="E7698" s="86">
        <v>528</v>
      </c>
      <c r="F7698" s="85" t="s">
        <v>14527</v>
      </c>
    </row>
    <row r="7699" spans="1:6" ht="38.25" x14ac:dyDescent="0.2">
      <c r="A7699" s="86" t="s">
        <v>25529</v>
      </c>
      <c r="B7699" s="85" t="s">
        <v>25527</v>
      </c>
      <c r="C7699" s="87" t="s">
        <v>149</v>
      </c>
      <c r="D7699" s="84" t="s">
        <v>14972</v>
      </c>
      <c r="E7699" s="86">
        <v>1</v>
      </c>
      <c r="F7699" s="85" t="s">
        <v>25528</v>
      </c>
    </row>
    <row r="7700" spans="1:6" ht="51" x14ac:dyDescent="0.2">
      <c r="A7700" s="86" t="s">
        <v>25531</v>
      </c>
      <c r="B7700" s="85" t="s">
        <v>25530</v>
      </c>
      <c r="C7700" s="87" t="s">
        <v>151</v>
      </c>
      <c r="D7700" s="84" t="s">
        <v>14972</v>
      </c>
      <c r="E7700" s="86">
        <v>200</v>
      </c>
      <c r="F7700" s="85" t="s">
        <v>14527</v>
      </c>
    </row>
    <row r="7701" spans="1:6" ht="51" x14ac:dyDescent="0.2">
      <c r="A7701" s="86" t="s">
        <v>25533</v>
      </c>
      <c r="B7701" s="85" t="s">
        <v>25532</v>
      </c>
      <c r="C7701" s="87" t="s">
        <v>151</v>
      </c>
      <c r="D7701" s="84" t="s">
        <v>14972</v>
      </c>
      <c r="E7701" s="86">
        <v>528</v>
      </c>
      <c r="F7701" s="85" t="s">
        <v>14527</v>
      </c>
    </row>
    <row r="7702" spans="1:6" ht="191.25" x14ac:dyDescent="0.2">
      <c r="A7702" s="86" t="s">
        <v>25536</v>
      </c>
      <c r="B7702" s="85" t="s">
        <v>25534</v>
      </c>
      <c r="C7702" s="87" t="s">
        <v>149</v>
      </c>
      <c r="D7702" s="84" t="s">
        <v>14972</v>
      </c>
      <c r="E7702" s="86">
        <v>1047</v>
      </c>
      <c r="F7702" s="85" t="s">
        <v>25535</v>
      </c>
    </row>
    <row r="7703" spans="1:6" ht="38.25" x14ac:dyDescent="0.2">
      <c r="A7703" s="86" t="s">
        <v>25396</v>
      </c>
      <c r="B7703" s="85" t="s">
        <v>25395</v>
      </c>
      <c r="C7703" s="87" t="s">
        <v>151</v>
      </c>
      <c r="D7703" s="84" t="s">
        <v>14972</v>
      </c>
      <c r="E7703" s="86">
        <v>220</v>
      </c>
      <c r="F7703" s="85" t="s">
        <v>14567</v>
      </c>
    </row>
    <row r="7704" spans="1:6" ht="38.25" x14ac:dyDescent="0.2">
      <c r="A7704" s="86" t="s">
        <v>25400</v>
      </c>
      <c r="B7704" s="85" t="s">
        <v>25399</v>
      </c>
      <c r="C7704" s="87" t="s">
        <v>151</v>
      </c>
      <c r="D7704" s="84" t="s">
        <v>14972</v>
      </c>
      <c r="E7704" s="86">
        <v>580.79999999999995</v>
      </c>
      <c r="F7704" s="85" t="s">
        <v>14567</v>
      </c>
    </row>
    <row r="7705" spans="1:6" ht="38.25" x14ac:dyDescent="0.2">
      <c r="A7705" s="86" t="s">
        <v>25402</v>
      </c>
      <c r="B7705" s="85" t="s">
        <v>25401</v>
      </c>
      <c r="C7705" s="87" t="s">
        <v>151</v>
      </c>
      <c r="D7705" s="84" t="s">
        <v>14972</v>
      </c>
      <c r="E7705" s="86">
        <v>436</v>
      </c>
      <c r="F7705" s="85" t="s">
        <v>14527</v>
      </c>
    </row>
    <row r="7706" spans="1:6" ht="38.25" x14ac:dyDescent="0.2">
      <c r="A7706" s="86" t="s">
        <v>25406</v>
      </c>
      <c r="B7706" s="85" t="s">
        <v>25405</v>
      </c>
      <c r="C7706" s="87" t="s">
        <v>151</v>
      </c>
      <c r="D7706" s="84" t="s">
        <v>14972</v>
      </c>
      <c r="E7706" s="86">
        <v>1151.04</v>
      </c>
      <c r="F7706" s="85" t="s">
        <v>14527</v>
      </c>
    </row>
    <row r="7707" spans="1:6" ht="127.5" x14ac:dyDescent="0.2">
      <c r="A7707" s="86" t="s">
        <v>25539</v>
      </c>
      <c r="B7707" s="85" t="s">
        <v>25537</v>
      </c>
      <c r="C7707" s="87" t="s">
        <v>149</v>
      </c>
      <c r="D7707" s="84" t="s">
        <v>14972</v>
      </c>
      <c r="E7707" s="86">
        <v>9279</v>
      </c>
      <c r="F7707" s="85" t="s">
        <v>25538</v>
      </c>
    </row>
    <row r="7708" spans="1:6" ht="38.25" x14ac:dyDescent="0.2">
      <c r="A7708" s="86" t="s">
        <v>25291</v>
      </c>
      <c r="B7708" s="85" t="s">
        <v>25290</v>
      </c>
      <c r="C7708" s="87" t="s">
        <v>151</v>
      </c>
      <c r="D7708" s="84" t="s">
        <v>14972</v>
      </c>
      <c r="E7708" s="86">
        <v>1949</v>
      </c>
      <c r="F7708" s="85" t="s">
        <v>14567</v>
      </c>
    </row>
    <row r="7709" spans="1:6" ht="51" x14ac:dyDescent="0.2">
      <c r="A7709" s="86" t="s">
        <v>25295</v>
      </c>
      <c r="B7709" s="85" t="s">
        <v>25294</v>
      </c>
      <c r="C7709" s="87" t="s">
        <v>151</v>
      </c>
      <c r="D7709" s="84" t="s">
        <v>14972</v>
      </c>
      <c r="E7709" s="86">
        <v>5145.3599999999997</v>
      </c>
      <c r="F7709" s="85" t="s">
        <v>14567</v>
      </c>
    </row>
    <row r="7710" spans="1:6" ht="38.25" x14ac:dyDescent="0.2">
      <c r="A7710" s="86" t="s">
        <v>25297</v>
      </c>
      <c r="B7710" s="85" t="s">
        <v>25296</v>
      </c>
      <c r="C7710" s="87" t="s">
        <v>151</v>
      </c>
      <c r="D7710" s="84" t="s">
        <v>14972</v>
      </c>
      <c r="E7710" s="86">
        <v>3865</v>
      </c>
      <c r="F7710" s="85" t="s">
        <v>14527</v>
      </c>
    </row>
    <row r="7711" spans="1:6" ht="51" x14ac:dyDescent="0.2">
      <c r="A7711" s="86" t="s">
        <v>25301</v>
      </c>
      <c r="B7711" s="85" t="s">
        <v>25300</v>
      </c>
      <c r="C7711" s="87" t="s">
        <v>151</v>
      </c>
      <c r="D7711" s="84" t="s">
        <v>14972</v>
      </c>
      <c r="E7711" s="86">
        <v>10203.6</v>
      </c>
      <c r="F7711" s="85" t="s">
        <v>14527</v>
      </c>
    </row>
    <row r="7712" spans="1:6" ht="102" x14ac:dyDescent="0.2">
      <c r="A7712" s="86" t="s">
        <v>25542</v>
      </c>
      <c r="B7712" s="85" t="s">
        <v>25540</v>
      </c>
      <c r="C7712" s="87" t="s">
        <v>149</v>
      </c>
      <c r="D7712" s="84" t="s">
        <v>14972</v>
      </c>
      <c r="E7712" s="86">
        <v>9995</v>
      </c>
      <c r="F7712" s="85" t="s">
        <v>25541</v>
      </c>
    </row>
    <row r="7713" spans="1:6" ht="38.25" x14ac:dyDescent="0.2">
      <c r="A7713" s="86" t="s">
        <v>25236</v>
      </c>
      <c r="B7713" s="85" t="s">
        <v>25235</v>
      </c>
      <c r="C7713" s="87" t="s">
        <v>151</v>
      </c>
      <c r="D7713" s="84" t="s">
        <v>14972</v>
      </c>
      <c r="E7713" s="86">
        <v>3248</v>
      </c>
      <c r="F7713" s="85" t="s">
        <v>14567</v>
      </c>
    </row>
    <row r="7714" spans="1:6" ht="38.25" x14ac:dyDescent="0.2">
      <c r="A7714" s="86" t="s">
        <v>25240</v>
      </c>
      <c r="B7714" s="85" t="s">
        <v>25239</v>
      </c>
      <c r="C7714" s="87" t="s">
        <v>151</v>
      </c>
      <c r="D7714" s="84" t="s">
        <v>14972</v>
      </c>
      <c r="E7714" s="86">
        <v>8574.7199999999993</v>
      </c>
      <c r="F7714" s="85" t="s">
        <v>14567</v>
      </c>
    </row>
    <row r="7715" spans="1:6" ht="38.25" x14ac:dyDescent="0.2">
      <c r="A7715" s="86" t="s">
        <v>25242</v>
      </c>
      <c r="B7715" s="85" t="s">
        <v>25241</v>
      </c>
      <c r="C7715" s="87" t="s">
        <v>151</v>
      </c>
      <c r="D7715" s="84" t="s">
        <v>14972</v>
      </c>
      <c r="E7715" s="86">
        <v>3866</v>
      </c>
      <c r="F7715" s="85" t="s">
        <v>14527</v>
      </c>
    </row>
    <row r="7716" spans="1:6" ht="51" x14ac:dyDescent="0.2">
      <c r="A7716" s="86" t="s">
        <v>25246</v>
      </c>
      <c r="B7716" s="85" t="s">
        <v>25245</v>
      </c>
      <c r="C7716" s="87" t="s">
        <v>151</v>
      </c>
      <c r="D7716" s="84" t="s">
        <v>14972</v>
      </c>
      <c r="E7716" s="86">
        <v>10206.24</v>
      </c>
      <c r="F7716" s="85" t="s">
        <v>14527</v>
      </c>
    </row>
    <row r="7717" spans="1:6" ht="76.5" x14ac:dyDescent="0.2">
      <c r="A7717" s="86" t="s">
        <v>25545</v>
      </c>
      <c r="B7717" s="85" t="s">
        <v>25543</v>
      </c>
      <c r="C7717" s="87" t="s">
        <v>149</v>
      </c>
      <c r="D7717" s="84" t="s">
        <v>14972</v>
      </c>
      <c r="E7717" s="86">
        <v>785.25</v>
      </c>
      <c r="F7717" s="85" t="s">
        <v>25544</v>
      </c>
    </row>
    <row r="7718" spans="1:6" ht="38.25" x14ac:dyDescent="0.2">
      <c r="A7718" s="86" t="s">
        <v>25396</v>
      </c>
      <c r="B7718" s="85" t="s">
        <v>25395</v>
      </c>
      <c r="C7718" s="87" t="s">
        <v>151</v>
      </c>
      <c r="D7718" s="84" t="s">
        <v>14972</v>
      </c>
      <c r="E7718" s="86">
        <v>220</v>
      </c>
      <c r="F7718" s="85" t="s">
        <v>14567</v>
      </c>
    </row>
    <row r="7719" spans="1:6" ht="38.25" x14ac:dyDescent="0.2">
      <c r="A7719" s="86" t="s">
        <v>25400</v>
      </c>
      <c r="B7719" s="85" t="s">
        <v>25399</v>
      </c>
      <c r="C7719" s="87" t="s">
        <v>151</v>
      </c>
      <c r="D7719" s="84" t="s">
        <v>14972</v>
      </c>
      <c r="E7719" s="86">
        <v>580.79999999999995</v>
      </c>
      <c r="F7719" s="85" t="s">
        <v>14567</v>
      </c>
    </row>
    <row r="7720" spans="1:6" ht="38.25" x14ac:dyDescent="0.2">
      <c r="A7720" s="86" t="s">
        <v>25402</v>
      </c>
      <c r="B7720" s="85" t="s">
        <v>25401</v>
      </c>
      <c r="C7720" s="87" t="s">
        <v>151</v>
      </c>
      <c r="D7720" s="84" t="s">
        <v>14972</v>
      </c>
      <c r="E7720" s="86">
        <v>436</v>
      </c>
      <c r="F7720" s="85" t="s">
        <v>14527</v>
      </c>
    </row>
    <row r="7721" spans="1:6" ht="38.25" x14ac:dyDescent="0.2">
      <c r="A7721" s="86" t="s">
        <v>25406</v>
      </c>
      <c r="B7721" s="85" t="s">
        <v>25405</v>
      </c>
      <c r="C7721" s="87" t="s">
        <v>151</v>
      </c>
      <c r="D7721" s="84" t="s">
        <v>14972</v>
      </c>
      <c r="E7721" s="86">
        <v>1151.04</v>
      </c>
      <c r="F7721" s="85" t="s">
        <v>14527</v>
      </c>
    </row>
    <row r="7722" spans="1:6" ht="153" x14ac:dyDescent="0.2">
      <c r="A7722" s="86" t="s">
        <v>25548</v>
      </c>
      <c r="B7722" s="85" t="s">
        <v>25546</v>
      </c>
      <c r="C7722" s="87" t="s">
        <v>149</v>
      </c>
      <c r="D7722" s="84" t="s">
        <v>14972</v>
      </c>
      <c r="E7722" s="86">
        <v>1745</v>
      </c>
      <c r="F7722" s="85" t="s">
        <v>25547</v>
      </c>
    </row>
    <row r="7723" spans="1:6" ht="153" x14ac:dyDescent="0.2">
      <c r="A7723" s="86" t="s">
        <v>25550</v>
      </c>
      <c r="B7723" s="85" t="s">
        <v>25549</v>
      </c>
      <c r="C7723" s="87" t="s">
        <v>149</v>
      </c>
      <c r="D7723" s="84" t="s">
        <v>14972</v>
      </c>
      <c r="E7723" s="86">
        <v>1675.2</v>
      </c>
      <c r="F7723" s="85" t="s">
        <v>25547</v>
      </c>
    </row>
    <row r="7724" spans="1:6" ht="153" x14ac:dyDescent="0.2">
      <c r="A7724" s="86" t="s">
        <v>25552</v>
      </c>
      <c r="B7724" s="85" t="s">
        <v>25551</v>
      </c>
      <c r="C7724" s="87" t="s">
        <v>149</v>
      </c>
      <c r="D7724" s="84" t="s">
        <v>14972</v>
      </c>
      <c r="E7724" s="86">
        <v>1640.3</v>
      </c>
      <c r="F7724" s="85" t="s">
        <v>25547</v>
      </c>
    </row>
    <row r="7725" spans="1:6" ht="153" x14ac:dyDescent="0.2">
      <c r="A7725" s="86" t="s">
        <v>25554</v>
      </c>
      <c r="B7725" s="85" t="s">
        <v>25553</v>
      </c>
      <c r="C7725" s="87" t="s">
        <v>149</v>
      </c>
      <c r="D7725" s="84" t="s">
        <v>14972</v>
      </c>
      <c r="E7725" s="86">
        <v>1587.95</v>
      </c>
      <c r="F7725" s="85" t="s">
        <v>25547</v>
      </c>
    </row>
    <row r="7726" spans="1:6" ht="153" x14ac:dyDescent="0.2">
      <c r="A7726" s="86" t="s">
        <v>25556</v>
      </c>
      <c r="B7726" s="85" t="s">
        <v>25555</v>
      </c>
      <c r="C7726" s="87" t="s">
        <v>149</v>
      </c>
      <c r="D7726" s="84" t="s">
        <v>14972</v>
      </c>
      <c r="E7726" s="86">
        <v>1535.6</v>
      </c>
      <c r="F7726" s="85" t="s">
        <v>25547</v>
      </c>
    </row>
    <row r="7727" spans="1:6" ht="38.25" x14ac:dyDescent="0.2">
      <c r="A7727" s="86" t="s">
        <v>25419</v>
      </c>
      <c r="B7727" s="85" t="s">
        <v>25418</v>
      </c>
      <c r="C7727" s="87" t="s">
        <v>151</v>
      </c>
      <c r="D7727" s="84" t="s">
        <v>14972</v>
      </c>
      <c r="E7727" s="86">
        <v>366</v>
      </c>
      <c r="F7727" s="85" t="s">
        <v>14567</v>
      </c>
    </row>
    <row r="7728" spans="1:6" ht="38.25" x14ac:dyDescent="0.2">
      <c r="A7728" s="86" t="s">
        <v>25423</v>
      </c>
      <c r="B7728" s="85" t="s">
        <v>25422</v>
      </c>
      <c r="C7728" s="87" t="s">
        <v>151</v>
      </c>
      <c r="D7728" s="84" t="s">
        <v>14972</v>
      </c>
      <c r="E7728" s="86">
        <v>966.24</v>
      </c>
      <c r="F7728" s="85" t="s">
        <v>14567</v>
      </c>
    </row>
    <row r="7729" spans="1:6" ht="38.25" x14ac:dyDescent="0.2">
      <c r="A7729" s="86" t="s">
        <v>25425</v>
      </c>
      <c r="B7729" s="85" t="s">
        <v>25424</v>
      </c>
      <c r="C7729" s="87" t="s">
        <v>151</v>
      </c>
      <c r="D7729" s="84" t="s">
        <v>14972</v>
      </c>
      <c r="E7729" s="86">
        <v>436</v>
      </c>
      <c r="F7729" s="85" t="s">
        <v>14527</v>
      </c>
    </row>
    <row r="7730" spans="1:6" ht="38.25" x14ac:dyDescent="0.2">
      <c r="A7730" s="86" t="s">
        <v>25429</v>
      </c>
      <c r="B7730" s="85" t="s">
        <v>25428</v>
      </c>
      <c r="C7730" s="87" t="s">
        <v>151</v>
      </c>
      <c r="D7730" s="84" t="s">
        <v>14972</v>
      </c>
      <c r="E7730" s="86">
        <v>1151.04</v>
      </c>
      <c r="F7730" s="85" t="s">
        <v>14527</v>
      </c>
    </row>
    <row r="7731" spans="1:6" ht="89.25" x14ac:dyDescent="0.2">
      <c r="A7731" s="86" t="s">
        <v>25558</v>
      </c>
      <c r="B7731" s="85" t="s">
        <v>25557</v>
      </c>
      <c r="C7731" s="87" t="s">
        <v>149</v>
      </c>
      <c r="D7731" s="84" t="s">
        <v>14972</v>
      </c>
      <c r="E7731" s="86">
        <v>1240</v>
      </c>
      <c r="F7731" s="85" t="s">
        <v>25073</v>
      </c>
    </row>
    <row r="7732" spans="1:6" ht="38.25" x14ac:dyDescent="0.2">
      <c r="A7732" s="86" t="s">
        <v>25076</v>
      </c>
      <c r="B7732" s="85" t="s">
        <v>25075</v>
      </c>
      <c r="C7732" s="87" t="s">
        <v>151</v>
      </c>
      <c r="D7732" s="84" t="s">
        <v>14972</v>
      </c>
      <c r="E7732" s="86">
        <v>457</v>
      </c>
      <c r="F7732" s="85" t="s">
        <v>14567</v>
      </c>
    </row>
    <row r="7733" spans="1:6" ht="51" x14ac:dyDescent="0.2">
      <c r="A7733" s="86" t="s">
        <v>25078</v>
      </c>
      <c r="B7733" s="85" t="s">
        <v>25077</v>
      </c>
      <c r="C7733" s="87" t="s">
        <v>151</v>
      </c>
      <c r="D7733" s="84" t="s">
        <v>14972</v>
      </c>
      <c r="E7733" s="86">
        <v>76</v>
      </c>
      <c r="F7733" s="85" t="s">
        <v>15009</v>
      </c>
    </row>
    <row r="7734" spans="1:6" ht="38.25" x14ac:dyDescent="0.2">
      <c r="A7734" s="86" t="s">
        <v>25080</v>
      </c>
      <c r="B7734" s="85" t="s">
        <v>25079</v>
      </c>
      <c r="C7734" s="87" t="s">
        <v>151</v>
      </c>
      <c r="D7734" s="84" t="s">
        <v>14972</v>
      </c>
      <c r="E7734" s="86">
        <v>1206.48</v>
      </c>
      <c r="F7734" s="85" t="s">
        <v>14567</v>
      </c>
    </row>
    <row r="7735" spans="1:6" ht="38.25" x14ac:dyDescent="0.2">
      <c r="A7735" s="86" t="s">
        <v>25082</v>
      </c>
      <c r="B7735" s="85" t="s">
        <v>25081</v>
      </c>
      <c r="C7735" s="87" t="s">
        <v>151</v>
      </c>
      <c r="D7735" s="84" t="s">
        <v>14972</v>
      </c>
      <c r="E7735" s="86">
        <v>906</v>
      </c>
      <c r="F7735" s="85" t="s">
        <v>14527</v>
      </c>
    </row>
    <row r="7736" spans="1:6" ht="38.25" x14ac:dyDescent="0.2">
      <c r="A7736" s="86" t="s">
        <v>25084</v>
      </c>
      <c r="B7736" s="85" t="s">
        <v>25083</v>
      </c>
      <c r="C7736" s="87" t="s">
        <v>151</v>
      </c>
      <c r="D7736" s="84" t="s">
        <v>14972</v>
      </c>
      <c r="E7736" s="86">
        <v>151</v>
      </c>
      <c r="F7736" s="85" t="s">
        <v>15016</v>
      </c>
    </row>
    <row r="7737" spans="1:6" ht="38.25" x14ac:dyDescent="0.2">
      <c r="A7737" s="86" t="s">
        <v>25086</v>
      </c>
      <c r="B7737" s="85" t="s">
        <v>25085</v>
      </c>
      <c r="C7737" s="87" t="s">
        <v>151</v>
      </c>
      <c r="D7737" s="84" t="s">
        <v>14972</v>
      </c>
      <c r="E7737" s="86">
        <v>2391.84</v>
      </c>
      <c r="F7737" s="85" t="s">
        <v>14527</v>
      </c>
    </row>
    <row r="7738" spans="1:6" ht="51" x14ac:dyDescent="0.2">
      <c r="A7738" s="86" t="s">
        <v>25560</v>
      </c>
      <c r="B7738" s="85" t="s">
        <v>25559</v>
      </c>
      <c r="C7738" s="87" t="s">
        <v>149</v>
      </c>
      <c r="D7738" s="84" t="s">
        <v>14972</v>
      </c>
      <c r="E7738" s="86">
        <v>2070</v>
      </c>
      <c r="F7738" s="85" t="s">
        <v>25088</v>
      </c>
    </row>
    <row r="7739" spans="1:6" ht="51" x14ac:dyDescent="0.2">
      <c r="A7739" s="86" t="s">
        <v>25562</v>
      </c>
      <c r="B7739" s="85" t="s">
        <v>25561</v>
      </c>
      <c r="C7739" s="87" t="s">
        <v>149</v>
      </c>
      <c r="D7739" s="84" t="s">
        <v>14972</v>
      </c>
      <c r="E7739" s="86">
        <v>1987.2</v>
      </c>
      <c r="F7739" s="85" t="s">
        <v>25088</v>
      </c>
    </row>
    <row r="7740" spans="1:6" ht="51" x14ac:dyDescent="0.2">
      <c r="A7740" s="86" t="s">
        <v>25564</v>
      </c>
      <c r="B7740" s="85" t="s">
        <v>25563</v>
      </c>
      <c r="C7740" s="87" t="s">
        <v>149</v>
      </c>
      <c r="D7740" s="84" t="s">
        <v>14972</v>
      </c>
      <c r="E7740" s="86">
        <v>1945.8</v>
      </c>
      <c r="F7740" s="85" t="s">
        <v>25088</v>
      </c>
    </row>
    <row r="7741" spans="1:6" ht="51" x14ac:dyDescent="0.2">
      <c r="A7741" s="86" t="s">
        <v>25566</v>
      </c>
      <c r="B7741" s="85" t="s">
        <v>25565</v>
      </c>
      <c r="C7741" s="87" t="s">
        <v>149</v>
      </c>
      <c r="D7741" s="84" t="s">
        <v>14972</v>
      </c>
      <c r="E7741" s="86">
        <v>1883.7</v>
      </c>
      <c r="F7741" s="85" t="s">
        <v>25088</v>
      </c>
    </row>
    <row r="7742" spans="1:6" ht="51" x14ac:dyDescent="0.2">
      <c r="A7742" s="86" t="s">
        <v>25568</v>
      </c>
      <c r="B7742" s="85" t="s">
        <v>25567</v>
      </c>
      <c r="C7742" s="87" t="s">
        <v>149</v>
      </c>
      <c r="D7742" s="84" t="s">
        <v>14972</v>
      </c>
      <c r="E7742" s="86">
        <v>1821.6</v>
      </c>
      <c r="F7742" s="85" t="s">
        <v>25088</v>
      </c>
    </row>
    <row r="7743" spans="1:6" ht="38.25" x14ac:dyDescent="0.2">
      <c r="A7743" s="86" t="s">
        <v>25099</v>
      </c>
      <c r="B7743" s="85" t="s">
        <v>25098</v>
      </c>
      <c r="C7743" s="87" t="s">
        <v>151</v>
      </c>
      <c r="D7743" s="84" t="s">
        <v>14972</v>
      </c>
      <c r="E7743" s="86">
        <v>761</v>
      </c>
      <c r="F7743" s="85" t="s">
        <v>14567</v>
      </c>
    </row>
    <row r="7744" spans="1:6" ht="51" x14ac:dyDescent="0.2">
      <c r="A7744" s="86" t="s">
        <v>25101</v>
      </c>
      <c r="B7744" s="85" t="s">
        <v>25100</v>
      </c>
      <c r="C7744" s="87" t="s">
        <v>151</v>
      </c>
      <c r="D7744" s="84" t="s">
        <v>14972</v>
      </c>
      <c r="E7744" s="86">
        <v>127</v>
      </c>
      <c r="F7744" s="85" t="s">
        <v>15009</v>
      </c>
    </row>
    <row r="7745" spans="1:6" ht="38.25" x14ac:dyDescent="0.2">
      <c r="A7745" s="86" t="s">
        <v>25103</v>
      </c>
      <c r="B7745" s="85" t="s">
        <v>25102</v>
      </c>
      <c r="C7745" s="87" t="s">
        <v>151</v>
      </c>
      <c r="D7745" s="84" t="s">
        <v>14972</v>
      </c>
      <c r="E7745" s="86">
        <v>2009.04</v>
      </c>
      <c r="F7745" s="85" t="s">
        <v>14567</v>
      </c>
    </row>
    <row r="7746" spans="1:6" ht="38.25" x14ac:dyDescent="0.2">
      <c r="A7746" s="86" t="s">
        <v>25105</v>
      </c>
      <c r="B7746" s="85" t="s">
        <v>25104</v>
      </c>
      <c r="C7746" s="87" t="s">
        <v>151</v>
      </c>
      <c r="D7746" s="84" t="s">
        <v>14972</v>
      </c>
      <c r="E7746" s="86">
        <v>906</v>
      </c>
      <c r="F7746" s="85" t="s">
        <v>14527</v>
      </c>
    </row>
    <row r="7747" spans="1:6" ht="38.25" x14ac:dyDescent="0.2">
      <c r="A7747" s="86" t="s">
        <v>25107</v>
      </c>
      <c r="B7747" s="85" t="s">
        <v>25106</v>
      </c>
      <c r="C7747" s="87" t="s">
        <v>151</v>
      </c>
      <c r="D7747" s="84" t="s">
        <v>14972</v>
      </c>
      <c r="E7747" s="86">
        <v>151</v>
      </c>
      <c r="F7747" s="85" t="s">
        <v>15016</v>
      </c>
    </row>
    <row r="7748" spans="1:6" ht="38.25" x14ac:dyDescent="0.2">
      <c r="A7748" s="86" t="s">
        <v>25109</v>
      </c>
      <c r="B7748" s="85" t="s">
        <v>25108</v>
      </c>
      <c r="C7748" s="87" t="s">
        <v>151</v>
      </c>
      <c r="D7748" s="84" t="s">
        <v>14972</v>
      </c>
      <c r="E7748" s="86">
        <v>2391.84</v>
      </c>
      <c r="F7748" s="85" t="s">
        <v>14527</v>
      </c>
    </row>
    <row r="7749" spans="1:6" ht="89.25" x14ac:dyDescent="0.2">
      <c r="A7749" s="86" t="s">
        <v>25570</v>
      </c>
      <c r="B7749" s="85" t="s">
        <v>25569</v>
      </c>
      <c r="C7749" s="87" t="s">
        <v>149</v>
      </c>
      <c r="D7749" s="84" t="s">
        <v>14972</v>
      </c>
      <c r="E7749" s="86">
        <v>1650</v>
      </c>
      <c r="F7749" s="85" t="s">
        <v>25111</v>
      </c>
    </row>
    <row r="7750" spans="1:6" ht="38.25" x14ac:dyDescent="0.2">
      <c r="A7750" s="86" t="s">
        <v>25114</v>
      </c>
      <c r="B7750" s="85" t="s">
        <v>25113</v>
      </c>
      <c r="C7750" s="87" t="s">
        <v>151</v>
      </c>
      <c r="D7750" s="84" t="s">
        <v>14972</v>
      </c>
      <c r="E7750" s="86">
        <v>535</v>
      </c>
      <c r="F7750" s="85" t="s">
        <v>14567</v>
      </c>
    </row>
    <row r="7751" spans="1:6" ht="51" x14ac:dyDescent="0.2">
      <c r="A7751" s="86" t="s">
        <v>25116</v>
      </c>
      <c r="B7751" s="85" t="s">
        <v>25115</v>
      </c>
      <c r="C7751" s="87" t="s">
        <v>151</v>
      </c>
      <c r="D7751" s="84" t="s">
        <v>14972</v>
      </c>
      <c r="E7751" s="86">
        <v>89</v>
      </c>
      <c r="F7751" s="85" t="s">
        <v>15009</v>
      </c>
    </row>
    <row r="7752" spans="1:6" ht="38.25" x14ac:dyDescent="0.2">
      <c r="A7752" s="86" t="s">
        <v>25118</v>
      </c>
      <c r="B7752" s="85" t="s">
        <v>25117</v>
      </c>
      <c r="C7752" s="87" t="s">
        <v>151</v>
      </c>
      <c r="D7752" s="84" t="s">
        <v>14972</v>
      </c>
      <c r="E7752" s="86">
        <v>1412.4</v>
      </c>
      <c r="F7752" s="85" t="s">
        <v>14567</v>
      </c>
    </row>
    <row r="7753" spans="1:6" ht="38.25" x14ac:dyDescent="0.2">
      <c r="A7753" s="86" t="s">
        <v>25120</v>
      </c>
      <c r="B7753" s="85" t="s">
        <v>25119</v>
      </c>
      <c r="C7753" s="87" t="s">
        <v>151</v>
      </c>
      <c r="D7753" s="84" t="s">
        <v>14972</v>
      </c>
      <c r="E7753" s="86">
        <v>1061</v>
      </c>
      <c r="F7753" s="85" t="s">
        <v>14527</v>
      </c>
    </row>
    <row r="7754" spans="1:6" ht="38.25" x14ac:dyDescent="0.2">
      <c r="A7754" s="86" t="s">
        <v>25122</v>
      </c>
      <c r="B7754" s="85" t="s">
        <v>25121</v>
      </c>
      <c r="C7754" s="87" t="s">
        <v>151</v>
      </c>
      <c r="D7754" s="84" t="s">
        <v>14972</v>
      </c>
      <c r="E7754" s="86">
        <v>177</v>
      </c>
      <c r="F7754" s="85" t="s">
        <v>15016</v>
      </c>
    </row>
    <row r="7755" spans="1:6" ht="38.25" x14ac:dyDescent="0.2">
      <c r="A7755" s="86" t="s">
        <v>25124</v>
      </c>
      <c r="B7755" s="85" t="s">
        <v>25123</v>
      </c>
      <c r="C7755" s="87" t="s">
        <v>151</v>
      </c>
      <c r="D7755" s="84" t="s">
        <v>14972</v>
      </c>
      <c r="E7755" s="86">
        <v>2801.04</v>
      </c>
      <c r="F7755" s="85" t="s">
        <v>14527</v>
      </c>
    </row>
    <row r="7756" spans="1:6" ht="51" x14ac:dyDescent="0.2">
      <c r="A7756" s="86" t="s">
        <v>25572</v>
      </c>
      <c r="B7756" s="85" t="s">
        <v>25571</v>
      </c>
      <c r="C7756" s="87" t="s">
        <v>149</v>
      </c>
      <c r="D7756" s="84" t="s">
        <v>14972</v>
      </c>
      <c r="E7756" s="86">
        <v>2750</v>
      </c>
      <c r="F7756" s="85" t="s">
        <v>25126</v>
      </c>
    </row>
    <row r="7757" spans="1:6" ht="51" x14ac:dyDescent="0.2">
      <c r="A7757" s="86" t="s">
        <v>25574</v>
      </c>
      <c r="B7757" s="85" t="s">
        <v>25573</v>
      </c>
      <c r="C7757" s="87" t="s">
        <v>149</v>
      </c>
      <c r="D7757" s="84" t="s">
        <v>14972</v>
      </c>
      <c r="E7757" s="86">
        <v>2640</v>
      </c>
      <c r="F7757" s="85" t="s">
        <v>25126</v>
      </c>
    </row>
    <row r="7758" spans="1:6" ht="51" x14ac:dyDescent="0.2">
      <c r="A7758" s="86" t="s">
        <v>25576</v>
      </c>
      <c r="B7758" s="85" t="s">
        <v>25575</v>
      </c>
      <c r="C7758" s="87" t="s">
        <v>149</v>
      </c>
      <c r="D7758" s="84" t="s">
        <v>14972</v>
      </c>
      <c r="E7758" s="86">
        <v>2585</v>
      </c>
      <c r="F7758" s="85" t="s">
        <v>25126</v>
      </c>
    </row>
    <row r="7759" spans="1:6" ht="51" x14ac:dyDescent="0.2">
      <c r="A7759" s="86" t="s">
        <v>25578</v>
      </c>
      <c r="B7759" s="85" t="s">
        <v>25577</v>
      </c>
      <c r="C7759" s="87" t="s">
        <v>149</v>
      </c>
      <c r="D7759" s="84" t="s">
        <v>14972</v>
      </c>
      <c r="E7759" s="86">
        <v>2502.5</v>
      </c>
      <c r="F7759" s="85" t="s">
        <v>25126</v>
      </c>
    </row>
    <row r="7760" spans="1:6" ht="51" x14ac:dyDescent="0.2">
      <c r="A7760" s="86" t="s">
        <v>25580</v>
      </c>
      <c r="B7760" s="85" t="s">
        <v>25579</v>
      </c>
      <c r="C7760" s="87" t="s">
        <v>149</v>
      </c>
      <c r="D7760" s="84" t="s">
        <v>14972</v>
      </c>
      <c r="E7760" s="86">
        <v>2420</v>
      </c>
      <c r="F7760" s="85" t="s">
        <v>25126</v>
      </c>
    </row>
    <row r="7761" spans="1:6" ht="38.25" x14ac:dyDescent="0.2">
      <c r="A7761" s="86" t="s">
        <v>25137</v>
      </c>
      <c r="B7761" s="85" t="s">
        <v>25136</v>
      </c>
      <c r="C7761" s="87" t="s">
        <v>151</v>
      </c>
      <c r="D7761" s="84" t="s">
        <v>14972</v>
      </c>
      <c r="E7761" s="86">
        <v>891</v>
      </c>
      <c r="F7761" s="85" t="s">
        <v>14567</v>
      </c>
    </row>
    <row r="7762" spans="1:6" ht="51" x14ac:dyDescent="0.2">
      <c r="A7762" s="86" t="s">
        <v>25139</v>
      </c>
      <c r="B7762" s="85" t="s">
        <v>25138</v>
      </c>
      <c r="C7762" s="87" t="s">
        <v>151</v>
      </c>
      <c r="D7762" s="84" t="s">
        <v>14972</v>
      </c>
      <c r="E7762" s="86">
        <v>149</v>
      </c>
      <c r="F7762" s="85" t="s">
        <v>15009</v>
      </c>
    </row>
    <row r="7763" spans="1:6" ht="38.25" x14ac:dyDescent="0.2">
      <c r="A7763" s="86" t="s">
        <v>25141</v>
      </c>
      <c r="B7763" s="85" t="s">
        <v>25140</v>
      </c>
      <c r="C7763" s="87" t="s">
        <v>151</v>
      </c>
      <c r="D7763" s="84" t="s">
        <v>14972</v>
      </c>
      <c r="E7763" s="86">
        <v>2352.2399999999998</v>
      </c>
      <c r="F7763" s="85" t="s">
        <v>14567</v>
      </c>
    </row>
    <row r="7764" spans="1:6" ht="38.25" x14ac:dyDescent="0.2">
      <c r="A7764" s="86" t="s">
        <v>25143</v>
      </c>
      <c r="B7764" s="85" t="s">
        <v>25142</v>
      </c>
      <c r="C7764" s="87" t="s">
        <v>151</v>
      </c>
      <c r="D7764" s="84" t="s">
        <v>14972</v>
      </c>
      <c r="E7764" s="86">
        <v>1061</v>
      </c>
      <c r="F7764" s="85" t="s">
        <v>14527</v>
      </c>
    </row>
    <row r="7765" spans="1:6" ht="38.25" x14ac:dyDescent="0.2">
      <c r="A7765" s="86" t="s">
        <v>25145</v>
      </c>
      <c r="B7765" s="85" t="s">
        <v>25144</v>
      </c>
      <c r="C7765" s="87" t="s">
        <v>151</v>
      </c>
      <c r="D7765" s="84" t="s">
        <v>14972</v>
      </c>
      <c r="E7765" s="86">
        <v>177</v>
      </c>
      <c r="F7765" s="85" t="s">
        <v>15016</v>
      </c>
    </row>
    <row r="7766" spans="1:6" ht="38.25" x14ac:dyDescent="0.2">
      <c r="A7766" s="86" t="s">
        <v>25147</v>
      </c>
      <c r="B7766" s="85" t="s">
        <v>25146</v>
      </c>
      <c r="C7766" s="87" t="s">
        <v>151</v>
      </c>
      <c r="D7766" s="84" t="s">
        <v>14972</v>
      </c>
      <c r="E7766" s="86">
        <v>2801.04</v>
      </c>
      <c r="F7766" s="85" t="s">
        <v>14527</v>
      </c>
    </row>
    <row r="7767" spans="1:6" ht="51" x14ac:dyDescent="0.2">
      <c r="A7767" s="86" t="s">
        <v>25583</v>
      </c>
      <c r="B7767" s="85" t="s">
        <v>25581</v>
      </c>
      <c r="C7767" s="87" t="s">
        <v>149</v>
      </c>
      <c r="D7767" s="84" t="s">
        <v>14972</v>
      </c>
      <c r="E7767" s="86">
        <v>1308.75</v>
      </c>
      <c r="F7767" s="85" t="s">
        <v>25582</v>
      </c>
    </row>
    <row r="7768" spans="1:6" ht="38.25" x14ac:dyDescent="0.2">
      <c r="A7768" s="86" t="s">
        <v>25419</v>
      </c>
      <c r="B7768" s="85" t="s">
        <v>25418</v>
      </c>
      <c r="C7768" s="87" t="s">
        <v>151</v>
      </c>
      <c r="D7768" s="84" t="s">
        <v>14972</v>
      </c>
      <c r="E7768" s="86">
        <v>366</v>
      </c>
      <c r="F7768" s="85" t="s">
        <v>14567</v>
      </c>
    </row>
    <row r="7769" spans="1:6" ht="38.25" x14ac:dyDescent="0.2">
      <c r="A7769" s="86" t="s">
        <v>25423</v>
      </c>
      <c r="B7769" s="85" t="s">
        <v>25422</v>
      </c>
      <c r="C7769" s="87" t="s">
        <v>151</v>
      </c>
      <c r="D7769" s="84" t="s">
        <v>14972</v>
      </c>
      <c r="E7769" s="86">
        <v>966.24</v>
      </c>
      <c r="F7769" s="85" t="s">
        <v>14567</v>
      </c>
    </row>
    <row r="7770" spans="1:6" ht="38.25" x14ac:dyDescent="0.2">
      <c r="A7770" s="86" t="s">
        <v>25425</v>
      </c>
      <c r="B7770" s="85" t="s">
        <v>25424</v>
      </c>
      <c r="C7770" s="87" t="s">
        <v>151</v>
      </c>
      <c r="D7770" s="84" t="s">
        <v>14972</v>
      </c>
      <c r="E7770" s="86">
        <v>436</v>
      </c>
      <c r="F7770" s="85" t="s">
        <v>14527</v>
      </c>
    </row>
    <row r="7771" spans="1:6" ht="38.25" x14ac:dyDescent="0.2">
      <c r="A7771" s="86" t="s">
        <v>25429</v>
      </c>
      <c r="B7771" s="85" t="s">
        <v>25428</v>
      </c>
      <c r="C7771" s="87" t="s">
        <v>151</v>
      </c>
      <c r="D7771" s="84" t="s">
        <v>14972</v>
      </c>
      <c r="E7771" s="86">
        <v>1151.04</v>
      </c>
      <c r="F7771" s="85" t="s">
        <v>14527</v>
      </c>
    </row>
    <row r="7772" spans="1:6" ht="204" x14ac:dyDescent="0.2">
      <c r="A7772" s="86" t="s">
        <v>25586</v>
      </c>
      <c r="B7772" s="85" t="s">
        <v>25584</v>
      </c>
      <c r="C7772" s="87" t="s">
        <v>150</v>
      </c>
      <c r="D7772" s="84" t="s">
        <v>14972</v>
      </c>
      <c r="E7772" s="86">
        <v>2700</v>
      </c>
      <c r="F7772" s="85" t="s">
        <v>25585</v>
      </c>
    </row>
    <row r="7773" spans="1:6" ht="38.25" x14ac:dyDescent="0.2">
      <c r="A7773" s="86" t="s">
        <v>25588</v>
      </c>
      <c r="B7773" s="85" t="s">
        <v>25587</v>
      </c>
      <c r="C7773" s="87" t="s">
        <v>151</v>
      </c>
      <c r="D7773" s="84" t="s">
        <v>14972</v>
      </c>
      <c r="E7773" s="86">
        <v>567</v>
      </c>
      <c r="F7773" s="85" t="s">
        <v>14567</v>
      </c>
    </row>
    <row r="7774" spans="1:6" ht="38.25" x14ac:dyDescent="0.2">
      <c r="A7774" s="86" t="s">
        <v>25590</v>
      </c>
      <c r="B7774" s="85" t="s">
        <v>25589</v>
      </c>
      <c r="C7774" s="87" t="s">
        <v>151</v>
      </c>
      <c r="D7774" s="84" t="s">
        <v>14972</v>
      </c>
      <c r="E7774" s="86">
        <v>1496.88</v>
      </c>
      <c r="F7774" s="85" t="s">
        <v>14567</v>
      </c>
    </row>
    <row r="7775" spans="1:6" ht="38.25" x14ac:dyDescent="0.2">
      <c r="A7775" s="86" t="s">
        <v>25592</v>
      </c>
      <c r="B7775" s="85" t="s">
        <v>25591</v>
      </c>
      <c r="C7775" s="87" t="s">
        <v>151</v>
      </c>
      <c r="D7775" s="84" t="s">
        <v>14972</v>
      </c>
      <c r="E7775" s="86">
        <v>1125</v>
      </c>
      <c r="F7775" s="85" t="s">
        <v>14527</v>
      </c>
    </row>
    <row r="7776" spans="1:6" ht="38.25" x14ac:dyDescent="0.2">
      <c r="A7776" s="86" t="s">
        <v>25594</v>
      </c>
      <c r="B7776" s="85" t="s">
        <v>25593</v>
      </c>
      <c r="C7776" s="87" t="s">
        <v>151</v>
      </c>
      <c r="D7776" s="84" t="s">
        <v>14972</v>
      </c>
      <c r="E7776" s="86">
        <v>2970</v>
      </c>
      <c r="F7776" s="85" t="s">
        <v>14527</v>
      </c>
    </row>
    <row r="7777" spans="1:6" ht="165.75" x14ac:dyDescent="0.2">
      <c r="A7777" s="86" t="s">
        <v>25597</v>
      </c>
      <c r="B7777" s="85" t="s">
        <v>25595</v>
      </c>
      <c r="C7777" s="87" t="s">
        <v>150</v>
      </c>
      <c r="D7777" s="84" t="s">
        <v>14972</v>
      </c>
      <c r="E7777" s="86">
        <v>4500</v>
      </c>
      <c r="F7777" s="85" t="s">
        <v>25596</v>
      </c>
    </row>
    <row r="7778" spans="1:6" ht="165.75" x14ac:dyDescent="0.2">
      <c r="A7778" s="86" t="s">
        <v>25599</v>
      </c>
      <c r="B7778" s="85" t="s">
        <v>25598</v>
      </c>
      <c r="C7778" s="87" t="s">
        <v>150</v>
      </c>
      <c r="D7778" s="84" t="s">
        <v>14972</v>
      </c>
      <c r="E7778" s="86">
        <v>4320</v>
      </c>
      <c r="F7778" s="85" t="s">
        <v>25596</v>
      </c>
    </row>
    <row r="7779" spans="1:6" ht="165.75" x14ac:dyDescent="0.2">
      <c r="A7779" s="86" t="s">
        <v>25601</v>
      </c>
      <c r="B7779" s="85" t="s">
        <v>25600</v>
      </c>
      <c r="C7779" s="87" t="s">
        <v>150</v>
      </c>
      <c r="D7779" s="84" t="s">
        <v>14972</v>
      </c>
      <c r="E7779" s="86">
        <v>4230</v>
      </c>
      <c r="F7779" s="85" t="s">
        <v>25596</v>
      </c>
    </row>
    <row r="7780" spans="1:6" ht="165.75" x14ac:dyDescent="0.2">
      <c r="A7780" s="86" t="s">
        <v>25603</v>
      </c>
      <c r="B7780" s="85" t="s">
        <v>25602</v>
      </c>
      <c r="C7780" s="87" t="s">
        <v>150</v>
      </c>
      <c r="D7780" s="84" t="s">
        <v>14972</v>
      </c>
      <c r="E7780" s="86">
        <v>4095</v>
      </c>
      <c r="F7780" s="85" t="s">
        <v>25596</v>
      </c>
    </row>
    <row r="7781" spans="1:6" ht="165.75" x14ac:dyDescent="0.2">
      <c r="A7781" s="86" t="s">
        <v>25605</v>
      </c>
      <c r="B7781" s="85" t="s">
        <v>25604</v>
      </c>
      <c r="C7781" s="87" t="s">
        <v>150</v>
      </c>
      <c r="D7781" s="84" t="s">
        <v>14972</v>
      </c>
      <c r="E7781" s="86">
        <v>3960</v>
      </c>
      <c r="F7781" s="85" t="s">
        <v>25596</v>
      </c>
    </row>
    <row r="7782" spans="1:6" ht="38.25" x14ac:dyDescent="0.2">
      <c r="A7782" s="86" t="s">
        <v>25607</v>
      </c>
      <c r="B7782" s="85" t="s">
        <v>25606</v>
      </c>
      <c r="C7782" s="87" t="s">
        <v>151</v>
      </c>
      <c r="D7782" s="84" t="s">
        <v>14972</v>
      </c>
      <c r="E7782" s="86">
        <v>945</v>
      </c>
      <c r="F7782" s="85" t="s">
        <v>14567</v>
      </c>
    </row>
    <row r="7783" spans="1:6" ht="38.25" x14ac:dyDescent="0.2">
      <c r="A7783" s="86" t="s">
        <v>25609</v>
      </c>
      <c r="B7783" s="85" t="s">
        <v>25608</v>
      </c>
      <c r="C7783" s="87" t="s">
        <v>151</v>
      </c>
      <c r="D7783" s="84" t="s">
        <v>14972</v>
      </c>
      <c r="E7783" s="86">
        <v>2494.8000000000002</v>
      </c>
      <c r="F7783" s="85" t="s">
        <v>14567</v>
      </c>
    </row>
    <row r="7784" spans="1:6" ht="38.25" x14ac:dyDescent="0.2">
      <c r="A7784" s="86" t="s">
        <v>25611</v>
      </c>
      <c r="B7784" s="85" t="s">
        <v>25610</v>
      </c>
      <c r="C7784" s="87" t="s">
        <v>151</v>
      </c>
      <c r="D7784" s="84" t="s">
        <v>14972</v>
      </c>
      <c r="E7784" s="86">
        <v>1125</v>
      </c>
      <c r="F7784" s="85" t="s">
        <v>14527</v>
      </c>
    </row>
    <row r="7785" spans="1:6" ht="38.25" x14ac:dyDescent="0.2">
      <c r="A7785" s="86" t="s">
        <v>25613</v>
      </c>
      <c r="B7785" s="85" t="s">
        <v>25612</v>
      </c>
      <c r="C7785" s="87" t="s">
        <v>151</v>
      </c>
      <c r="D7785" s="84" t="s">
        <v>14972</v>
      </c>
      <c r="E7785" s="86">
        <v>2970</v>
      </c>
      <c r="F7785" s="85" t="s">
        <v>14527</v>
      </c>
    </row>
    <row r="7786" spans="1:6" ht="63.75" x14ac:dyDescent="0.2">
      <c r="A7786" s="86" t="s">
        <v>25616</v>
      </c>
      <c r="B7786" s="85" t="s">
        <v>25614</v>
      </c>
      <c r="C7786" s="87" t="s">
        <v>150</v>
      </c>
      <c r="D7786" s="84" t="s">
        <v>14972</v>
      </c>
      <c r="E7786" s="86">
        <v>990</v>
      </c>
      <c r="F7786" s="85" t="s">
        <v>25615</v>
      </c>
    </row>
    <row r="7787" spans="1:6" ht="51" x14ac:dyDescent="0.2">
      <c r="A7787" s="86" t="s">
        <v>25618</v>
      </c>
      <c r="B7787" s="85" t="s">
        <v>25617</v>
      </c>
      <c r="C7787" s="87" t="s">
        <v>151</v>
      </c>
      <c r="D7787" s="84" t="s">
        <v>14972</v>
      </c>
      <c r="E7787" s="86">
        <v>95</v>
      </c>
      <c r="F7787" s="85" t="s">
        <v>15009</v>
      </c>
    </row>
    <row r="7788" spans="1:6" ht="38.25" x14ac:dyDescent="0.2">
      <c r="A7788" s="86" t="s">
        <v>25620</v>
      </c>
      <c r="B7788" s="85" t="s">
        <v>25619</v>
      </c>
      <c r="C7788" s="87" t="s">
        <v>151</v>
      </c>
      <c r="D7788" s="84" t="s">
        <v>14972</v>
      </c>
      <c r="E7788" s="86">
        <v>188</v>
      </c>
      <c r="F7788" s="85" t="s">
        <v>15016</v>
      </c>
    </row>
    <row r="7789" spans="1:6" ht="38.25" x14ac:dyDescent="0.2">
      <c r="A7789" s="86" t="s">
        <v>25623</v>
      </c>
      <c r="B7789" s="85" t="s">
        <v>25621</v>
      </c>
      <c r="C7789" s="87" t="s">
        <v>150</v>
      </c>
      <c r="D7789" s="84" t="s">
        <v>14972</v>
      </c>
      <c r="E7789" s="86">
        <v>1650</v>
      </c>
      <c r="F7789" s="85" t="s">
        <v>25622</v>
      </c>
    </row>
    <row r="7790" spans="1:6" ht="38.25" x14ac:dyDescent="0.2">
      <c r="A7790" s="86" t="s">
        <v>25625</v>
      </c>
      <c r="B7790" s="85" t="s">
        <v>25624</v>
      </c>
      <c r="C7790" s="87" t="s">
        <v>150</v>
      </c>
      <c r="D7790" s="84" t="s">
        <v>14972</v>
      </c>
      <c r="E7790" s="86">
        <v>1584</v>
      </c>
      <c r="F7790" s="85" t="s">
        <v>25622</v>
      </c>
    </row>
    <row r="7791" spans="1:6" ht="38.25" x14ac:dyDescent="0.2">
      <c r="A7791" s="86" t="s">
        <v>25627</v>
      </c>
      <c r="B7791" s="85" t="s">
        <v>25626</v>
      </c>
      <c r="C7791" s="87" t="s">
        <v>150</v>
      </c>
      <c r="D7791" s="84" t="s">
        <v>14972</v>
      </c>
      <c r="E7791" s="86">
        <v>1551</v>
      </c>
      <c r="F7791" s="85" t="s">
        <v>25622</v>
      </c>
    </row>
    <row r="7792" spans="1:6" ht="38.25" x14ac:dyDescent="0.2">
      <c r="A7792" s="86" t="s">
        <v>25629</v>
      </c>
      <c r="B7792" s="85" t="s">
        <v>25628</v>
      </c>
      <c r="C7792" s="87" t="s">
        <v>150</v>
      </c>
      <c r="D7792" s="84" t="s">
        <v>14972</v>
      </c>
      <c r="E7792" s="86">
        <v>1501.5</v>
      </c>
      <c r="F7792" s="85" t="s">
        <v>25622</v>
      </c>
    </row>
    <row r="7793" spans="1:6" ht="38.25" x14ac:dyDescent="0.2">
      <c r="A7793" s="86" t="s">
        <v>25631</v>
      </c>
      <c r="B7793" s="85" t="s">
        <v>25630</v>
      </c>
      <c r="C7793" s="87" t="s">
        <v>150</v>
      </c>
      <c r="D7793" s="84" t="s">
        <v>14972</v>
      </c>
      <c r="E7793" s="86">
        <v>1452</v>
      </c>
      <c r="F7793" s="85" t="s">
        <v>25622</v>
      </c>
    </row>
    <row r="7794" spans="1:6" ht="51" x14ac:dyDescent="0.2">
      <c r="A7794" s="86" t="s">
        <v>25633</v>
      </c>
      <c r="B7794" s="85" t="s">
        <v>25632</v>
      </c>
      <c r="C7794" s="87" t="s">
        <v>151</v>
      </c>
      <c r="D7794" s="84" t="s">
        <v>14972</v>
      </c>
      <c r="E7794" s="86">
        <v>158</v>
      </c>
      <c r="F7794" s="85" t="s">
        <v>15009</v>
      </c>
    </row>
    <row r="7795" spans="1:6" ht="38.25" x14ac:dyDescent="0.2">
      <c r="A7795" s="86" t="s">
        <v>25635</v>
      </c>
      <c r="B7795" s="85" t="s">
        <v>25634</v>
      </c>
      <c r="C7795" s="87" t="s">
        <v>151</v>
      </c>
      <c r="D7795" s="84" t="s">
        <v>14972</v>
      </c>
      <c r="E7795" s="86">
        <v>188</v>
      </c>
      <c r="F7795" s="85" t="s">
        <v>15016</v>
      </c>
    </row>
    <row r="7796" spans="1:6" ht="191.25" x14ac:dyDescent="0.2">
      <c r="A7796" s="86" t="s">
        <v>25638</v>
      </c>
      <c r="B7796" s="85" t="s">
        <v>25636</v>
      </c>
      <c r="C7796" s="87" t="s">
        <v>150</v>
      </c>
      <c r="D7796" s="84" t="s">
        <v>14972</v>
      </c>
      <c r="E7796" s="86">
        <v>1800</v>
      </c>
      <c r="F7796" s="85" t="s">
        <v>25637</v>
      </c>
    </row>
    <row r="7797" spans="1:6" ht="38.25" x14ac:dyDescent="0.2">
      <c r="A7797" s="86" t="s">
        <v>25640</v>
      </c>
      <c r="B7797" s="85" t="s">
        <v>25639</v>
      </c>
      <c r="C7797" s="87" t="s">
        <v>151</v>
      </c>
      <c r="D7797" s="84" t="s">
        <v>14972</v>
      </c>
      <c r="E7797" s="86">
        <v>378</v>
      </c>
      <c r="F7797" s="85" t="s">
        <v>14567</v>
      </c>
    </row>
    <row r="7798" spans="1:6" ht="38.25" x14ac:dyDescent="0.2">
      <c r="A7798" s="86" t="s">
        <v>25642</v>
      </c>
      <c r="B7798" s="85" t="s">
        <v>25641</v>
      </c>
      <c r="C7798" s="87" t="s">
        <v>151</v>
      </c>
      <c r="D7798" s="84" t="s">
        <v>14972</v>
      </c>
      <c r="E7798" s="86">
        <v>997.92</v>
      </c>
      <c r="F7798" s="85" t="s">
        <v>14567</v>
      </c>
    </row>
    <row r="7799" spans="1:6" ht="38.25" x14ac:dyDescent="0.2">
      <c r="A7799" s="86" t="s">
        <v>25644</v>
      </c>
      <c r="B7799" s="85" t="s">
        <v>25643</v>
      </c>
      <c r="C7799" s="87" t="s">
        <v>151</v>
      </c>
      <c r="D7799" s="84" t="s">
        <v>14972</v>
      </c>
      <c r="E7799" s="86">
        <v>750</v>
      </c>
      <c r="F7799" s="85" t="s">
        <v>14527</v>
      </c>
    </row>
    <row r="7800" spans="1:6" ht="38.25" x14ac:dyDescent="0.2">
      <c r="A7800" s="86" t="s">
        <v>25646</v>
      </c>
      <c r="B7800" s="85" t="s">
        <v>25645</v>
      </c>
      <c r="C7800" s="87" t="s">
        <v>151</v>
      </c>
      <c r="D7800" s="84" t="s">
        <v>14972</v>
      </c>
      <c r="E7800" s="86">
        <v>1980</v>
      </c>
      <c r="F7800" s="85" t="s">
        <v>14527</v>
      </c>
    </row>
    <row r="7801" spans="1:6" ht="153" x14ac:dyDescent="0.2">
      <c r="A7801" s="86" t="s">
        <v>25649</v>
      </c>
      <c r="B7801" s="85" t="s">
        <v>25647</v>
      </c>
      <c r="C7801" s="87" t="s">
        <v>150</v>
      </c>
      <c r="D7801" s="84" t="s">
        <v>14972</v>
      </c>
      <c r="E7801" s="86">
        <v>3000</v>
      </c>
      <c r="F7801" s="85" t="s">
        <v>25648</v>
      </c>
    </row>
    <row r="7802" spans="1:6" ht="153" x14ac:dyDescent="0.2">
      <c r="A7802" s="86" t="s">
        <v>25651</v>
      </c>
      <c r="B7802" s="85" t="s">
        <v>25650</v>
      </c>
      <c r="C7802" s="87" t="s">
        <v>150</v>
      </c>
      <c r="D7802" s="84" t="s">
        <v>14972</v>
      </c>
      <c r="E7802" s="86">
        <v>2880</v>
      </c>
      <c r="F7802" s="85" t="s">
        <v>25648</v>
      </c>
    </row>
    <row r="7803" spans="1:6" ht="153" x14ac:dyDescent="0.2">
      <c r="A7803" s="86" t="s">
        <v>25653</v>
      </c>
      <c r="B7803" s="85" t="s">
        <v>25652</v>
      </c>
      <c r="C7803" s="87" t="s">
        <v>150</v>
      </c>
      <c r="D7803" s="84" t="s">
        <v>14972</v>
      </c>
      <c r="E7803" s="86">
        <v>2820</v>
      </c>
      <c r="F7803" s="85" t="s">
        <v>25648</v>
      </c>
    </row>
    <row r="7804" spans="1:6" ht="153" x14ac:dyDescent="0.2">
      <c r="A7804" s="86" t="s">
        <v>25655</v>
      </c>
      <c r="B7804" s="85" t="s">
        <v>25654</v>
      </c>
      <c r="C7804" s="87" t="s">
        <v>150</v>
      </c>
      <c r="D7804" s="84" t="s">
        <v>14972</v>
      </c>
      <c r="E7804" s="86">
        <v>2730</v>
      </c>
      <c r="F7804" s="85" t="s">
        <v>25648</v>
      </c>
    </row>
    <row r="7805" spans="1:6" ht="153" x14ac:dyDescent="0.2">
      <c r="A7805" s="86" t="s">
        <v>25657</v>
      </c>
      <c r="B7805" s="85" t="s">
        <v>25656</v>
      </c>
      <c r="C7805" s="87" t="s">
        <v>150</v>
      </c>
      <c r="D7805" s="84" t="s">
        <v>14972</v>
      </c>
      <c r="E7805" s="86">
        <v>2640</v>
      </c>
      <c r="F7805" s="85" t="s">
        <v>25648</v>
      </c>
    </row>
    <row r="7806" spans="1:6" ht="38.25" x14ac:dyDescent="0.2">
      <c r="A7806" s="86" t="s">
        <v>25659</v>
      </c>
      <c r="B7806" s="85" t="s">
        <v>25658</v>
      </c>
      <c r="C7806" s="87" t="s">
        <v>151</v>
      </c>
      <c r="D7806" s="84" t="s">
        <v>14972</v>
      </c>
      <c r="E7806" s="86">
        <v>630</v>
      </c>
      <c r="F7806" s="85" t="s">
        <v>14567</v>
      </c>
    </row>
    <row r="7807" spans="1:6" ht="38.25" x14ac:dyDescent="0.2">
      <c r="A7807" s="86" t="s">
        <v>25661</v>
      </c>
      <c r="B7807" s="85" t="s">
        <v>25660</v>
      </c>
      <c r="C7807" s="87" t="s">
        <v>151</v>
      </c>
      <c r="D7807" s="84" t="s">
        <v>14972</v>
      </c>
      <c r="E7807" s="86">
        <v>1663.2</v>
      </c>
      <c r="F7807" s="85" t="s">
        <v>14567</v>
      </c>
    </row>
    <row r="7808" spans="1:6" ht="38.25" x14ac:dyDescent="0.2">
      <c r="A7808" s="86" t="s">
        <v>25663</v>
      </c>
      <c r="B7808" s="85" t="s">
        <v>25662</v>
      </c>
      <c r="C7808" s="87" t="s">
        <v>151</v>
      </c>
      <c r="D7808" s="84" t="s">
        <v>14972</v>
      </c>
      <c r="E7808" s="86">
        <v>750</v>
      </c>
      <c r="F7808" s="85" t="s">
        <v>14527</v>
      </c>
    </row>
    <row r="7809" spans="1:6" ht="38.25" x14ac:dyDescent="0.2">
      <c r="A7809" s="86" t="s">
        <v>25665</v>
      </c>
      <c r="B7809" s="85" t="s">
        <v>25664</v>
      </c>
      <c r="C7809" s="87" t="s">
        <v>151</v>
      </c>
      <c r="D7809" s="84" t="s">
        <v>14972</v>
      </c>
      <c r="E7809" s="86">
        <v>1980</v>
      </c>
      <c r="F7809" s="85" t="s">
        <v>14527</v>
      </c>
    </row>
    <row r="7810" spans="1:6" ht="51" x14ac:dyDescent="0.2">
      <c r="A7810" s="86" t="s">
        <v>25667</v>
      </c>
      <c r="B7810" s="85" t="s">
        <v>25666</v>
      </c>
      <c r="C7810" s="87" t="s">
        <v>150</v>
      </c>
      <c r="D7810" s="84" t="s">
        <v>14972</v>
      </c>
      <c r="E7810" s="86">
        <v>597</v>
      </c>
      <c r="F7810" s="85" t="s">
        <v>14982</v>
      </c>
    </row>
    <row r="7811" spans="1:6" ht="25.5" x14ac:dyDescent="0.2">
      <c r="A7811" s="86" t="s">
        <v>25434</v>
      </c>
      <c r="B7811" s="85" t="s">
        <v>25433</v>
      </c>
      <c r="C7811" s="87" t="s">
        <v>151</v>
      </c>
      <c r="D7811" s="84" t="s">
        <v>14972</v>
      </c>
      <c r="E7811" s="86">
        <v>125</v>
      </c>
      <c r="F7811" s="85" t="s">
        <v>14567</v>
      </c>
    </row>
    <row r="7812" spans="1:6" ht="51" x14ac:dyDescent="0.2">
      <c r="A7812" s="86" t="s">
        <v>25436</v>
      </c>
      <c r="B7812" s="85" t="s">
        <v>25435</v>
      </c>
      <c r="C7812" s="87" t="s">
        <v>151</v>
      </c>
      <c r="D7812" s="84" t="s">
        <v>14972</v>
      </c>
      <c r="E7812" s="86">
        <v>28</v>
      </c>
      <c r="F7812" s="85" t="s">
        <v>15009</v>
      </c>
    </row>
    <row r="7813" spans="1:6" ht="25.5" x14ac:dyDescent="0.2">
      <c r="A7813" s="86" t="s">
        <v>25438</v>
      </c>
      <c r="B7813" s="85" t="s">
        <v>25437</v>
      </c>
      <c r="C7813" s="87" t="s">
        <v>151</v>
      </c>
      <c r="D7813" s="84" t="s">
        <v>14972</v>
      </c>
      <c r="E7813" s="86">
        <v>330</v>
      </c>
      <c r="F7813" s="85" t="s">
        <v>14567</v>
      </c>
    </row>
    <row r="7814" spans="1:6" ht="38.25" x14ac:dyDescent="0.2">
      <c r="A7814" s="86" t="s">
        <v>25440</v>
      </c>
      <c r="B7814" s="85" t="s">
        <v>25439</v>
      </c>
      <c r="C7814" s="87" t="s">
        <v>151</v>
      </c>
      <c r="D7814" s="84" t="s">
        <v>14972</v>
      </c>
      <c r="E7814" s="86">
        <v>323</v>
      </c>
      <c r="F7814" s="85" t="s">
        <v>14527</v>
      </c>
    </row>
    <row r="7815" spans="1:6" ht="38.25" x14ac:dyDescent="0.2">
      <c r="A7815" s="86" t="s">
        <v>25442</v>
      </c>
      <c r="B7815" s="85" t="s">
        <v>25441</v>
      </c>
      <c r="C7815" s="87" t="s">
        <v>151</v>
      </c>
      <c r="D7815" s="84" t="s">
        <v>14972</v>
      </c>
      <c r="E7815" s="86">
        <v>54</v>
      </c>
      <c r="F7815" s="85" t="s">
        <v>15016</v>
      </c>
    </row>
    <row r="7816" spans="1:6" ht="38.25" x14ac:dyDescent="0.2">
      <c r="A7816" s="86" t="s">
        <v>25444</v>
      </c>
      <c r="B7816" s="85" t="s">
        <v>25443</v>
      </c>
      <c r="C7816" s="87" t="s">
        <v>151</v>
      </c>
      <c r="D7816" s="84" t="s">
        <v>14972</v>
      </c>
      <c r="E7816" s="86">
        <v>852.72</v>
      </c>
      <c r="F7816" s="85" t="s">
        <v>14527</v>
      </c>
    </row>
    <row r="7817" spans="1:6" x14ac:dyDescent="0.2">
      <c r="A7817" s="86" t="s">
        <v>25669</v>
      </c>
      <c r="B7817" s="85" t="s">
        <v>25668</v>
      </c>
      <c r="C7817" s="87" t="s">
        <v>150</v>
      </c>
      <c r="D7817" s="84" t="s">
        <v>14972</v>
      </c>
      <c r="E7817" s="86">
        <v>995</v>
      </c>
      <c r="F7817" s="85" t="s">
        <v>14985</v>
      </c>
    </row>
    <row r="7818" spans="1:6" ht="25.5" x14ac:dyDescent="0.2">
      <c r="A7818" s="86" t="s">
        <v>25671</v>
      </c>
      <c r="B7818" s="85" t="s">
        <v>25670</v>
      </c>
      <c r="C7818" s="87" t="s">
        <v>150</v>
      </c>
      <c r="D7818" s="84" t="s">
        <v>14972</v>
      </c>
      <c r="E7818" s="86">
        <v>955.2</v>
      </c>
      <c r="F7818" s="85" t="s">
        <v>14985</v>
      </c>
    </row>
    <row r="7819" spans="1:6" ht="25.5" x14ac:dyDescent="0.2">
      <c r="A7819" s="86" t="s">
        <v>25673</v>
      </c>
      <c r="B7819" s="85" t="s">
        <v>25672</v>
      </c>
      <c r="C7819" s="87" t="s">
        <v>150</v>
      </c>
      <c r="D7819" s="84" t="s">
        <v>14972</v>
      </c>
      <c r="E7819" s="86">
        <v>935.3</v>
      </c>
      <c r="F7819" s="85" t="s">
        <v>14985</v>
      </c>
    </row>
    <row r="7820" spans="1:6" ht="25.5" x14ac:dyDescent="0.2">
      <c r="A7820" s="86" t="s">
        <v>25675</v>
      </c>
      <c r="B7820" s="85" t="s">
        <v>25674</v>
      </c>
      <c r="C7820" s="87" t="s">
        <v>150</v>
      </c>
      <c r="D7820" s="84" t="s">
        <v>14972</v>
      </c>
      <c r="E7820" s="86">
        <v>905.45</v>
      </c>
      <c r="F7820" s="85" t="s">
        <v>14985</v>
      </c>
    </row>
    <row r="7821" spans="1:6" ht="25.5" x14ac:dyDescent="0.2">
      <c r="A7821" s="86" t="s">
        <v>25677</v>
      </c>
      <c r="B7821" s="85" t="s">
        <v>25676</v>
      </c>
      <c r="C7821" s="87" t="s">
        <v>150</v>
      </c>
      <c r="D7821" s="84" t="s">
        <v>14972</v>
      </c>
      <c r="E7821" s="86">
        <v>875.6</v>
      </c>
      <c r="F7821" s="85" t="s">
        <v>14985</v>
      </c>
    </row>
    <row r="7822" spans="1:6" ht="25.5" x14ac:dyDescent="0.2">
      <c r="A7822" s="86" t="s">
        <v>25457</v>
      </c>
      <c r="B7822" s="85" t="s">
        <v>25456</v>
      </c>
      <c r="C7822" s="87" t="s">
        <v>151</v>
      </c>
      <c r="D7822" s="84" t="s">
        <v>14972</v>
      </c>
      <c r="E7822" s="86">
        <v>273</v>
      </c>
      <c r="F7822" s="85" t="s">
        <v>14567</v>
      </c>
    </row>
    <row r="7823" spans="1:6" ht="51" x14ac:dyDescent="0.2">
      <c r="A7823" s="86" t="s">
        <v>25459</v>
      </c>
      <c r="B7823" s="85" t="s">
        <v>25458</v>
      </c>
      <c r="C7823" s="87" t="s">
        <v>151</v>
      </c>
      <c r="D7823" s="84" t="s">
        <v>14972</v>
      </c>
      <c r="E7823" s="86">
        <v>46</v>
      </c>
      <c r="F7823" s="85" t="s">
        <v>15009</v>
      </c>
    </row>
    <row r="7824" spans="1:6" ht="25.5" x14ac:dyDescent="0.2">
      <c r="A7824" s="86" t="s">
        <v>25461</v>
      </c>
      <c r="B7824" s="85" t="s">
        <v>25460</v>
      </c>
      <c r="C7824" s="87" t="s">
        <v>151</v>
      </c>
      <c r="D7824" s="84" t="s">
        <v>14972</v>
      </c>
      <c r="E7824" s="86">
        <v>720.72</v>
      </c>
      <c r="F7824" s="85" t="s">
        <v>14567</v>
      </c>
    </row>
    <row r="7825" spans="1:6" ht="25.5" x14ac:dyDescent="0.2">
      <c r="A7825" s="86" t="s">
        <v>25463</v>
      </c>
      <c r="B7825" s="85" t="s">
        <v>25462</v>
      </c>
      <c r="C7825" s="87" t="s">
        <v>151</v>
      </c>
      <c r="D7825" s="84" t="s">
        <v>14972</v>
      </c>
      <c r="E7825" s="86">
        <v>323</v>
      </c>
      <c r="F7825" s="85" t="s">
        <v>14527</v>
      </c>
    </row>
    <row r="7826" spans="1:6" ht="38.25" x14ac:dyDescent="0.2">
      <c r="A7826" s="86" t="s">
        <v>25465</v>
      </c>
      <c r="B7826" s="85" t="s">
        <v>25464</v>
      </c>
      <c r="C7826" s="87" t="s">
        <v>151</v>
      </c>
      <c r="D7826" s="84" t="s">
        <v>14972</v>
      </c>
      <c r="E7826" s="86">
        <v>54</v>
      </c>
      <c r="F7826" s="85" t="s">
        <v>15016</v>
      </c>
    </row>
    <row r="7827" spans="1:6" ht="25.5" x14ac:dyDescent="0.2">
      <c r="A7827" s="86" t="s">
        <v>25467</v>
      </c>
      <c r="B7827" s="85" t="s">
        <v>25466</v>
      </c>
      <c r="C7827" s="87" t="s">
        <v>151</v>
      </c>
      <c r="D7827" s="84" t="s">
        <v>14972</v>
      </c>
      <c r="E7827" s="86">
        <v>852.72</v>
      </c>
      <c r="F7827" s="85" t="s">
        <v>14527</v>
      </c>
    </row>
    <row r="7828" spans="1:6" ht="76.5" x14ac:dyDescent="0.2">
      <c r="A7828" s="86" t="s">
        <v>25680</v>
      </c>
      <c r="B7828" s="85" t="s">
        <v>25678</v>
      </c>
      <c r="C7828" s="87" t="s">
        <v>150</v>
      </c>
      <c r="D7828" s="84" t="s">
        <v>14972</v>
      </c>
      <c r="E7828" s="86">
        <v>1241</v>
      </c>
      <c r="F7828" s="85" t="s">
        <v>25679</v>
      </c>
    </row>
    <row r="7829" spans="1:6" ht="25.5" x14ac:dyDescent="0.2">
      <c r="A7829" s="86" t="s">
        <v>25001</v>
      </c>
      <c r="B7829" s="85" t="s">
        <v>25000</v>
      </c>
      <c r="C7829" s="87" t="s">
        <v>151</v>
      </c>
      <c r="D7829" s="84" t="s">
        <v>14972</v>
      </c>
      <c r="E7829" s="86">
        <v>362</v>
      </c>
      <c r="F7829" s="85" t="s">
        <v>14567</v>
      </c>
    </row>
    <row r="7830" spans="1:6" ht="51" x14ac:dyDescent="0.2">
      <c r="A7830" s="86" t="s">
        <v>25003</v>
      </c>
      <c r="B7830" s="85" t="s">
        <v>25002</v>
      </c>
      <c r="C7830" s="87" t="s">
        <v>151</v>
      </c>
      <c r="D7830" s="84" t="s">
        <v>14972</v>
      </c>
      <c r="E7830" s="86">
        <v>61</v>
      </c>
      <c r="F7830" s="85" t="s">
        <v>15009</v>
      </c>
    </row>
    <row r="7831" spans="1:6" ht="25.5" x14ac:dyDescent="0.2">
      <c r="A7831" s="86" t="s">
        <v>25005</v>
      </c>
      <c r="B7831" s="85" t="s">
        <v>25004</v>
      </c>
      <c r="C7831" s="87" t="s">
        <v>151</v>
      </c>
      <c r="D7831" s="84" t="s">
        <v>14972</v>
      </c>
      <c r="E7831" s="86">
        <v>955.68</v>
      </c>
      <c r="F7831" s="85" t="s">
        <v>14567</v>
      </c>
    </row>
    <row r="7832" spans="1:6" ht="38.25" x14ac:dyDescent="0.2">
      <c r="A7832" s="86" t="s">
        <v>25007</v>
      </c>
      <c r="B7832" s="85" t="s">
        <v>25006</v>
      </c>
      <c r="C7832" s="87" t="s">
        <v>151</v>
      </c>
      <c r="D7832" s="84" t="s">
        <v>14972</v>
      </c>
      <c r="E7832" s="86">
        <v>719</v>
      </c>
      <c r="F7832" s="85" t="s">
        <v>14527</v>
      </c>
    </row>
    <row r="7833" spans="1:6" ht="38.25" x14ac:dyDescent="0.2">
      <c r="A7833" s="86" t="s">
        <v>25009</v>
      </c>
      <c r="B7833" s="85" t="s">
        <v>25008</v>
      </c>
      <c r="C7833" s="87" t="s">
        <v>151</v>
      </c>
      <c r="D7833" s="84" t="s">
        <v>14972</v>
      </c>
      <c r="E7833" s="86">
        <v>120</v>
      </c>
      <c r="F7833" s="85" t="s">
        <v>15016</v>
      </c>
    </row>
    <row r="7834" spans="1:6" ht="38.25" x14ac:dyDescent="0.2">
      <c r="A7834" s="86" t="s">
        <v>25011</v>
      </c>
      <c r="B7834" s="85" t="s">
        <v>25010</v>
      </c>
      <c r="C7834" s="87" t="s">
        <v>151</v>
      </c>
      <c r="D7834" s="84" t="s">
        <v>14972</v>
      </c>
      <c r="E7834" s="86">
        <v>1898.16</v>
      </c>
      <c r="F7834" s="85" t="s">
        <v>14527</v>
      </c>
    </row>
    <row r="7835" spans="1:6" ht="38.25" x14ac:dyDescent="0.2">
      <c r="A7835" s="86" t="s">
        <v>25683</v>
      </c>
      <c r="B7835" s="85" t="s">
        <v>25681</v>
      </c>
      <c r="C7835" s="87" t="s">
        <v>150</v>
      </c>
      <c r="D7835" s="84" t="s">
        <v>14972</v>
      </c>
      <c r="E7835" s="86">
        <v>2068</v>
      </c>
      <c r="F7835" s="85" t="s">
        <v>25682</v>
      </c>
    </row>
    <row r="7836" spans="1:6" ht="38.25" x14ac:dyDescent="0.2">
      <c r="A7836" s="86" t="s">
        <v>25685</v>
      </c>
      <c r="B7836" s="85" t="s">
        <v>25684</v>
      </c>
      <c r="C7836" s="87" t="s">
        <v>150</v>
      </c>
      <c r="D7836" s="84" t="s">
        <v>14972</v>
      </c>
      <c r="E7836" s="86">
        <v>1985.28</v>
      </c>
      <c r="F7836" s="85" t="s">
        <v>25682</v>
      </c>
    </row>
    <row r="7837" spans="1:6" ht="38.25" x14ac:dyDescent="0.2">
      <c r="A7837" s="86" t="s">
        <v>25687</v>
      </c>
      <c r="B7837" s="85" t="s">
        <v>25686</v>
      </c>
      <c r="C7837" s="87" t="s">
        <v>150</v>
      </c>
      <c r="D7837" s="84" t="s">
        <v>14972</v>
      </c>
      <c r="E7837" s="86">
        <v>1943.92</v>
      </c>
      <c r="F7837" s="85" t="s">
        <v>25682</v>
      </c>
    </row>
    <row r="7838" spans="1:6" ht="38.25" x14ac:dyDescent="0.2">
      <c r="A7838" s="86" t="s">
        <v>25689</v>
      </c>
      <c r="B7838" s="85" t="s">
        <v>25688</v>
      </c>
      <c r="C7838" s="87" t="s">
        <v>150</v>
      </c>
      <c r="D7838" s="84" t="s">
        <v>14972</v>
      </c>
      <c r="E7838" s="86">
        <v>1881.88</v>
      </c>
      <c r="F7838" s="85" t="s">
        <v>25682</v>
      </c>
    </row>
    <row r="7839" spans="1:6" ht="38.25" x14ac:dyDescent="0.2">
      <c r="A7839" s="86" t="s">
        <v>25691</v>
      </c>
      <c r="B7839" s="85" t="s">
        <v>25690</v>
      </c>
      <c r="C7839" s="87" t="s">
        <v>150</v>
      </c>
      <c r="D7839" s="84" t="s">
        <v>14972</v>
      </c>
      <c r="E7839" s="86">
        <v>1819.84</v>
      </c>
      <c r="F7839" s="85" t="s">
        <v>25682</v>
      </c>
    </row>
    <row r="7840" spans="1:6" ht="25.5" x14ac:dyDescent="0.2">
      <c r="A7840" s="86" t="s">
        <v>25023</v>
      </c>
      <c r="B7840" s="85" t="s">
        <v>25022</v>
      </c>
      <c r="C7840" s="87" t="s">
        <v>151</v>
      </c>
      <c r="D7840" s="84" t="s">
        <v>14972</v>
      </c>
      <c r="E7840" s="86">
        <v>604</v>
      </c>
      <c r="F7840" s="85" t="s">
        <v>14567</v>
      </c>
    </row>
    <row r="7841" spans="1:6" ht="51" x14ac:dyDescent="0.2">
      <c r="A7841" s="86" t="s">
        <v>25025</v>
      </c>
      <c r="B7841" s="85" t="s">
        <v>25024</v>
      </c>
      <c r="C7841" s="87" t="s">
        <v>151</v>
      </c>
      <c r="D7841" s="84" t="s">
        <v>14972</v>
      </c>
      <c r="E7841" s="86">
        <v>101</v>
      </c>
      <c r="F7841" s="85" t="s">
        <v>15009</v>
      </c>
    </row>
    <row r="7842" spans="1:6" ht="25.5" x14ac:dyDescent="0.2">
      <c r="A7842" s="86" t="s">
        <v>25027</v>
      </c>
      <c r="B7842" s="85" t="s">
        <v>25026</v>
      </c>
      <c r="C7842" s="87" t="s">
        <v>151</v>
      </c>
      <c r="D7842" s="84" t="s">
        <v>14972</v>
      </c>
      <c r="E7842" s="86">
        <v>1594.56</v>
      </c>
      <c r="F7842" s="85" t="s">
        <v>14567</v>
      </c>
    </row>
    <row r="7843" spans="1:6" ht="25.5" x14ac:dyDescent="0.2">
      <c r="A7843" s="86" t="s">
        <v>25029</v>
      </c>
      <c r="B7843" s="85" t="s">
        <v>25028</v>
      </c>
      <c r="C7843" s="87" t="s">
        <v>151</v>
      </c>
      <c r="D7843" s="84" t="s">
        <v>14972</v>
      </c>
      <c r="E7843" s="86">
        <v>719</v>
      </c>
      <c r="F7843" s="85" t="s">
        <v>14527</v>
      </c>
    </row>
    <row r="7844" spans="1:6" ht="38.25" x14ac:dyDescent="0.2">
      <c r="A7844" s="86" t="s">
        <v>25031</v>
      </c>
      <c r="B7844" s="85" t="s">
        <v>25030</v>
      </c>
      <c r="C7844" s="87" t="s">
        <v>151</v>
      </c>
      <c r="D7844" s="84" t="s">
        <v>14972</v>
      </c>
      <c r="E7844" s="86">
        <v>120</v>
      </c>
      <c r="F7844" s="85" t="s">
        <v>15016</v>
      </c>
    </row>
    <row r="7845" spans="1:6" ht="25.5" x14ac:dyDescent="0.2">
      <c r="A7845" s="86" t="s">
        <v>25033</v>
      </c>
      <c r="B7845" s="85" t="s">
        <v>25032</v>
      </c>
      <c r="C7845" s="87" t="s">
        <v>151</v>
      </c>
      <c r="D7845" s="84" t="s">
        <v>14972</v>
      </c>
      <c r="E7845" s="86">
        <v>1898.16</v>
      </c>
      <c r="F7845" s="85" t="s">
        <v>14527</v>
      </c>
    </row>
    <row r="7846" spans="1:6" ht="76.5" x14ac:dyDescent="0.2">
      <c r="A7846" s="86" t="s">
        <v>25693</v>
      </c>
      <c r="B7846" s="85" t="s">
        <v>25692</v>
      </c>
      <c r="C7846" s="87" t="s">
        <v>150</v>
      </c>
      <c r="D7846" s="84" t="s">
        <v>14972</v>
      </c>
      <c r="E7846" s="86">
        <v>1650</v>
      </c>
      <c r="F7846" s="85" t="s">
        <v>25035</v>
      </c>
    </row>
    <row r="7847" spans="1:6" ht="38.25" x14ac:dyDescent="0.2">
      <c r="A7847" s="86" t="s">
        <v>25038</v>
      </c>
      <c r="B7847" s="85" t="s">
        <v>25037</v>
      </c>
      <c r="C7847" s="87" t="s">
        <v>151</v>
      </c>
      <c r="D7847" s="84" t="s">
        <v>14972</v>
      </c>
      <c r="E7847" s="86">
        <v>440</v>
      </c>
      <c r="F7847" s="85" t="s">
        <v>14567</v>
      </c>
    </row>
    <row r="7848" spans="1:6" ht="51" x14ac:dyDescent="0.2">
      <c r="A7848" s="86" t="s">
        <v>25040</v>
      </c>
      <c r="B7848" s="85" t="s">
        <v>25039</v>
      </c>
      <c r="C7848" s="87" t="s">
        <v>151</v>
      </c>
      <c r="D7848" s="84" t="s">
        <v>14972</v>
      </c>
      <c r="E7848" s="86">
        <v>73</v>
      </c>
      <c r="F7848" s="85" t="s">
        <v>15009</v>
      </c>
    </row>
    <row r="7849" spans="1:6" ht="38.25" x14ac:dyDescent="0.2">
      <c r="A7849" s="86" t="s">
        <v>25042</v>
      </c>
      <c r="B7849" s="85" t="s">
        <v>25041</v>
      </c>
      <c r="C7849" s="87" t="s">
        <v>151</v>
      </c>
      <c r="D7849" s="84" t="s">
        <v>14972</v>
      </c>
      <c r="E7849" s="86">
        <v>1161.5999999999999</v>
      </c>
      <c r="F7849" s="85" t="s">
        <v>14567</v>
      </c>
    </row>
    <row r="7850" spans="1:6" ht="38.25" x14ac:dyDescent="0.2">
      <c r="A7850" s="86" t="s">
        <v>25044</v>
      </c>
      <c r="B7850" s="85" t="s">
        <v>25043</v>
      </c>
      <c r="C7850" s="87" t="s">
        <v>151</v>
      </c>
      <c r="D7850" s="84" t="s">
        <v>14972</v>
      </c>
      <c r="E7850" s="86">
        <v>874</v>
      </c>
      <c r="F7850" s="85" t="s">
        <v>14527</v>
      </c>
    </row>
    <row r="7851" spans="1:6" ht="38.25" x14ac:dyDescent="0.2">
      <c r="A7851" s="86" t="s">
        <v>25046</v>
      </c>
      <c r="B7851" s="85" t="s">
        <v>25045</v>
      </c>
      <c r="C7851" s="87" t="s">
        <v>151</v>
      </c>
      <c r="D7851" s="84" t="s">
        <v>14972</v>
      </c>
      <c r="E7851" s="86">
        <v>146</v>
      </c>
      <c r="F7851" s="85" t="s">
        <v>15016</v>
      </c>
    </row>
    <row r="7852" spans="1:6" ht="38.25" x14ac:dyDescent="0.2">
      <c r="A7852" s="86" t="s">
        <v>25048</v>
      </c>
      <c r="B7852" s="85" t="s">
        <v>25047</v>
      </c>
      <c r="C7852" s="87" t="s">
        <v>151</v>
      </c>
      <c r="D7852" s="84" t="s">
        <v>14972</v>
      </c>
      <c r="E7852" s="86">
        <v>2307.36</v>
      </c>
      <c r="F7852" s="85" t="s">
        <v>14527</v>
      </c>
    </row>
    <row r="7853" spans="1:6" ht="38.25" x14ac:dyDescent="0.2">
      <c r="A7853" s="86" t="s">
        <v>25695</v>
      </c>
      <c r="B7853" s="85" t="s">
        <v>25694</v>
      </c>
      <c r="C7853" s="87" t="s">
        <v>150</v>
      </c>
      <c r="D7853" s="84" t="s">
        <v>14972</v>
      </c>
      <c r="E7853" s="86">
        <v>2750</v>
      </c>
      <c r="F7853" s="85" t="s">
        <v>25050</v>
      </c>
    </row>
    <row r="7854" spans="1:6" ht="38.25" x14ac:dyDescent="0.2">
      <c r="A7854" s="86" t="s">
        <v>25697</v>
      </c>
      <c r="B7854" s="85" t="s">
        <v>25696</v>
      </c>
      <c r="C7854" s="87" t="s">
        <v>150</v>
      </c>
      <c r="D7854" s="84" t="s">
        <v>14972</v>
      </c>
      <c r="E7854" s="86">
        <v>2640</v>
      </c>
      <c r="F7854" s="85" t="s">
        <v>25050</v>
      </c>
    </row>
    <row r="7855" spans="1:6" ht="38.25" x14ac:dyDescent="0.2">
      <c r="A7855" s="86" t="s">
        <v>25699</v>
      </c>
      <c r="B7855" s="85" t="s">
        <v>25698</v>
      </c>
      <c r="C7855" s="87" t="s">
        <v>150</v>
      </c>
      <c r="D7855" s="84" t="s">
        <v>14972</v>
      </c>
      <c r="E7855" s="86">
        <v>2585</v>
      </c>
      <c r="F7855" s="85" t="s">
        <v>25050</v>
      </c>
    </row>
    <row r="7856" spans="1:6" ht="38.25" x14ac:dyDescent="0.2">
      <c r="A7856" s="86" t="s">
        <v>25701</v>
      </c>
      <c r="B7856" s="85" t="s">
        <v>25700</v>
      </c>
      <c r="C7856" s="87" t="s">
        <v>150</v>
      </c>
      <c r="D7856" s="84" t="s">
        <v>14972</v>
      </c>
      <c r="E7856" s="86">
        <v>2502.5</v>
      </c>
      <c r="F7856" s="85" t="s">
        <v>25050</v>
      </c>
    </row>
    <row r="7857" spans="1:6" ht="38.25" x14ac:dyDescent="0.2">
      <c r="A7857" s="86" t="s">
        <v>25703</v>
      </c>
      <c r="B7857" s="85" t="s">
        <v>25702</v>
      </c>
      <c r="C7857" s="87" t="s">
        <v>150</v>
      </c>
      <c r="D7857" s="84" t="s">
        <v>14972</v>
      </c>
      <c r="E7857" s="86">
        <v>2420</v>
      </c>
      <c r="F7857" s="85" t="s">
        <v>25050</v>
      </c>
    </row>
    <row r="7858" spans="1:6" ht="25.5" x14ac:dyDescent="0.2">
      <c r="A7858" s="86" t="s">
        <v>25061</v>
      </c>
      <c r="B7858" s="85" t="s">
        <v>25060</v>
      </c>
      <c r="C7858" s="87" t="s">
        <v>151</v>
      </c>
      <c r="D7858" s="84" t="s">
        <v>14972</v>
      </c>
      <c r="E7858" s="86">
        <v>734</v>
      </c>
      <c r="F7858" s="85" t="s">
        <v>14567</v>
      </c>
    </row>
    <row r="7859" spans="1:6" ht="51" x14ac:dyDescent="0.2">
      <c r="A7859" s="86" t="s">
        <v>25063</v>
      </c>
      <c r="B7859" s="85" t="s">
        <v>25062</v>
      </c>
      <c r="C7859" s="87" t="s">
        <v>151</v>
      </c>
      <c r="D7859" s="84" t="s">
        <v>14972</v>
      </c>
      <c r="E7859" s="86">
        <v>122</v>
      </c>
      <c r="F7859" s="85" t="s">
        <v>15009</v>
      </c>
    </row>
    <row r="7860" spans="1:6" ht="25.5" x14ac:dyDescent="0.2">
      <c r="A7860" s="86" t="s">
        <v>25065</v>
      </c>
      <c r="B7860" s="85" t="s">
        <v>25064</v>
      </c>
      <c r="C7860" s="87" t="s">
        <v>151</v>
      </c>
      <c r="D7860" s="84" t="s">
        <v>14972</v>
      </c>
      <c r="E7860" s="86">
        <v>1937.76</v>
      </c>
      <c r="F7860" s="85" t="s">
        <v>14567</v>
      </c>
    </row>
    <row r="7861" spans="1:6" ht="38.25" x14ac:dyDescent="0.2">
      <c r="A7861" s="86" t="s">
        <v>25067</v>
      </c>
      <c r="B7861" s="85" t="s">
        <v>25066</v>
      </c>
      <c r="C7861" s="87" t="s">
        <v>151</v>
      </c>
      <c r="D7861" s="84" t="s">
        <v>14972</v>
      </c>
      <c r="E7861" s="86">
        <v>874</v>
      </c>
      <c r="F7861" s="85" t="s">
        <v>14527</v>
      </c>
    </row>
    <row r="7862" spans="1:6" ht="38.25" x14ac:dyDescent="0.2">
      <c r="A7862" s="86" t="s">
        <v>25069</v>
      </c>
      <c r="B7862" s="85" t="s">
        <v>25068</v>
      </c>
      <c r="C7862" s="87" t="s">
        <v>151</v>
      </c>
      <c r="D7862" s="84" t="s">
        <v>14972</v>
      </c>
      <c r="E7862" s="86">
        <v>146</v>
      </c>
      <c r="F7862" s="85" t="s">
        <v>15016</v>
      </c>
    </row>
    <row r="7863" spans="1:6" ht="38.25" x14ac:dyDescent="0.2">
      <c r="A7863" s="86" t="s">
        <v>25071</v>
      </c>
      <c r="B7863" s="85" t="s">
        <v>25070</v>
      </c>
      <c r="C7863" s="87" t="s">
        <v>151</v>
      </c>
      <c r="D7863" s="84" t="s">
        <v>14972</v>
      </c>
      <c r="E7863" s="86">
        <v>2307.36</v>
      </c>
      <c r="F7863" s="85" t="s">
        <v>14527</v>
      </c>
    </row>
    <row r="7864" spans="1:6" ht="25.5" x14ac:dyDescent="0.2">
      <c r="A7864" s="86" t="s">
        <v>25434</v>
      </c>
      <c r="B7864" s="85" t="s">
        <v>25433</v>
      </c>
      <c r="C7864" s="87" t="s">
        <v>151</v>
      </c>
      <c r="D7864" s="84" t="s">
        <v>14972</v>
      </c>
      <c r="E7864" s="86">
        <v>125</v>
      </c>
      <c r="F7864" s="85" t="s">
        <v>14567</v>
      </c>
    </row>
    <row r="7865" spans="1:6" ht="25.5" x14ac:dyDescent="0.2">
      <c r="A7865" s="86" t="s">
        <v>25438</v>
      </c>
      <c r="B7865" s="85" t="s">
        <v>25437</v>
      </c>
      <c r="C7865" s="87" t="s">
        <v>151</v>
      </c>
      <c r="D7865" s="84" t="s">
        <v>14972</v>
      </c>
      <c r="E7865" s="86">
        <v>330</v>
      </c>
      <c r="F7865" s="85" t="s">
        <v>14567</v>
      </c>
    </row>
    <row r="7866" spans="1:6" ht="38.25" x14ac:dyDescent="0.2">
      <c r="A7866" s="86" t="s">
        <v>25440</v>
      </c>
      <c r="B7866" s="85" t="s">
        <v>25439</v>
      </c>
      <c r="C7866" s="87" t="s">
        <v>151</v>
      </c>
      <c r="D7866" s="84" t="s">
        <v>14972</v>
      </c>
      <c r="E7866" s="86">
        <v>323</v>
      </c>
      <c r="F7866" s="85" t="s">
        <v>14527</v>
      </c>
    </row>
    <row r="7867" spans="1:6" ht="38.25" x14ac:dyDescent="0.2">
      <c r="A7867" s="86" t="s">
        <v>25444</v>
      </c>
      <c r="B7867" s="85" t="s">
        <v>25443</v>
      </c>
      <c r="C7867" s="87" t="s">
        <v>151</v>
      </c>
      <c r="D7867" s="84" t="s">
        <v>14972</v>
      </c>
      <c r="E7867" s="86">
        <v>852.72</v>
      </c>
      <c r="F7867" s="85" t="s">
        <v>14527</v>
      </c>
    </row>
    <row r="7868" spans="1:6" ht="25.5" x14ac:dyDescent="0.2">
      <c r="A7868" s="86" t="s">
        <v>25457</v>
      </c>
      <c r="B7868" s="85" t="s">
        <v>25456</v>
      </c>
      <c r="C7868" s="87" t="s">
        <v>151</v>
      </c>
      <c r="D7868" s="84" t="s">
        <v>14972</v>
      </c>
      <c r="E7868" s="86">
        <v>273</v>
      </c>
      <c r="F7868" s="85" t="s">
        <v>14567</v>
      </c>
    </row>
    <row r="7869" spans="1:6" ht="25.5" x14ac:dyDescent="0.2">
      <c r="A7869" s="86" t="s">
        <v>25461</v>
      </c>
      <c r="B7869" s="85" t="s">
        <v>25460</v>
      </c>
      <c r="C7869" s="87" t="s">
        <v>151</v>
      </c>
      <c r="D7869" s="84" t="s">
        <v>14972</v>
      </c>
      <c r="E7869" s="86">
        <v>720.72</v>
      </c>
      <c r="F7869" s="85" t="s">
        <v>14567</v>
      </c>
    </row>
    <row r="7870" spans="1:6" ht="25.5" x14ac:dyDescent="0.2">
      <c r="A7870" s="86" t="s">
        <v>25463</v>
      </c>
      <c r="B7870" s="85" t="s">
        <v>25462</v>
      </c>
      <c r="C7870" s="87" t="s">
        <v>151</v>
      </c>
      <c r="D7870" s="84" t="s">
        <v>14972</v>
      </c>
      <c r="E7870" s="86">
        <v>323</v>
      </c>
      <c r="F7870" s="85" t="s">
        <v>14527</v>
      </c>
    </row>
    <row r="7871" spans="1:6" ht="25.5" x14ac:dyDescent="0.2">
      <c r="A7871" s="86" t="s">
        <v>25467</v>
      </c>
      <c r="B7871" s="85" t="s">
        <v>25466</v>
      </c>
      <c r="C7871" s="87" t="s">
        <v>151</v>
      </c>
      <c r="D7871" s="84" t="s">
        <v>14972</v>
      </c>
      <c r="E7871" s="86">
        <v>852.72</v>
      </c>
      <c r="F7871" s="85" t="s">
        <v>14527</v>
      </c>
    </row>
    <row r="7872" spans="1:6" ht="89.25" x14ac:dyDescent="0.2">
      <c r="A7872" s="86" t="s">
        <v>25705</v>
      </c>
      <c r="B7872" s="85" t="s">
        <v>25704</v>
      </c>
      <c r="C7872" s="87" t="s">
        <v>149</v>
      </c>
      <c r="D7872" s="84" t="s">
        <v>14972</v>
      </c>
      <c r="E7872" s="86">
        <v>1737</v>
      </c>
      <c r="F7872" s="85" t="s">
        <v>25073</v>
      </c>
    </row>
    <row r="7873" spans="1:6" ht="38.25" x14ac:dyDescent="0.2">
      <c r="A7873" s="86" t="s">
        <v>25076</v>
      </c>
      <c r="B7873" s="85" t="s">
        <v>25075</v>
      </c>
      <c r="C7873" s="87" t="s">
        <v>151</v>
      </c>
      <c r="D7873" s="84" t="s">
        <v>14972</v>
      </c>
      <c r="E7873" s="86">
        <v>457</v>
      </c>
      <c r="F7873" s="85" t="s">
        <v>14567</v>
      </c>
    </row>
    <row r="7874" spans="1:6" ht="51" x14ac:dyDescent="0.2">
      <c r="A7874" s="86" t="s">
        <v>25078</v>
      </c>
      <c r="B7874" s="85" t="s">
        <v>25077</v>
      </c>
      <c r="C7874" s="87" t="s">
        <v>151</v>
      </c>
      <c r="D7874" s="84" t="s">
        <v>14972</v>
      </c>
      <c r="E7874" s="86">
        <v>76</v>
      </c>
      <c r="F7874" s="85" t="s">
        <v>15009</v>
      </c>
    </row>
    <row r="7875" spans="1:6" ht="38.25" x14ac:dyDescent="0.2">
      <c r="A7875" s="86" t="s">
        <v>25080</v>
      </c>
      <c r="B7875" s="85" t="s">
        <v>25079</v>
      </c>
      <c r="C7875" s="87" t="s">
        <v>151</v>
      </c>
      <c r="D7875" s="84" t="s">
        <v>14972</v>
      </c>
      <c r="E7875" s="86">
        <v>1206.48</v>
      </c>
      <c r="F7875" s="85" t="s">
        <v>14567</v>
      </c>
    </row>
    <row r="7876" spans="1:6" ht="38.25" x14ac:dyDescent="0.2">
      <c r="A7876" s="86" t="s">
        <v>25082</v>
      </c>
      <c r="B7876" s="85" t="s">
        <v>25081</v>
      </c>
      <c r="C7876" s="87" t="s">
        <v>151</v>
      </c>
      <c r="D7876" s="84" t="s">
        <v>14972</v>
      </c>
      <c r="E7876" s="86">
        <v>906</v>
      </c>
      <c r="F7876" s="85" t="s">
        <v>14527</v>
      </c>
    </row>
    <row r="7877" spans="1:6" ht="38.25" x14ac:dyDescent="0.2">
      <c r="A7877" s="86" t="s">
        <v>25084</v>
      </c>
      <c r="B7877" s="85" t="s">
        <v>25083</v>
      </c>
      <c r="C7877" s="87" t="s">
        <v>151</v>
      </c>
      <c r="D7877" s="84" t="s">
        <v>14972</v>
      </c>
      <c r="E7877" s="86">
        <v>151</v>
      </c>
      <c r="F7877" s="85" t="s">
        <v>15016</v>
      </c>
    </row>
    <row r="7878" spans="1:6" ht="38.25" x14ac:dyDescent="0.2">
      <c r="A7878" s="86" t="s">
        <v>25086</v>
      </c>
      <c r="B7878" s="85" t="s">
        <v>25085</v>
      </c>
      <c r="C7878" s="87" t="s">
        <v>151</v>
      </c>
      <c r="D7878" s="84" t="s">
        <v>14972</v>
      </c>
      <c r="E7878" s="86">
        <v>2391.84</v>
      </c>
      <c r="F7878" s="85" t="s">
        <v>14527</v>
      </c>
    </row>
    <row r="7879" spans="1:6" ht="38.25" x14ac:dyDescent="0.2">
      <c r="A7879" s="86" t="s">
        <v>25076</v>
      </c>
      <c r="B7879" s="85" t="s">
        <v>25075</v>
      </c>
      <c r="C7879" s="87" t="s">
        <v>151</v>
      </c>
      <c r="D7879" s="84" t="s">
        <v>14972</v>
      </c>
      <c r="E7879" s="86">
        <v>457</v>
      </c>
      <c r="F7879" s="85" t="s">
        <v>14567</v>
      </c>
    </row>
    <row r="7880" spans="1:6" ht="51" x14ac:dyDescent="0.2">
      <c r="A7880" s="86" t="s">
        <v>25078</v>
      </c>
      <c r="B7880" s="85" t="s">
        <v>25077</v>
      </c>
      <c r="C7880" s="87" t="s">
        <v>151</v>
      </c>
      <c r="D7880" s="84" t="s">
        <v>14972</v>
      </c>
      <c r="E7880" s="86">
        <v>76</v>
      </c>
      <c r="F7880" s="85" t="s">
        <v>15009</v>
      </c>
    </row>
    <row r="7881" spans="1:6" ht="38.25" x14ac:dyDescent="0.2">
      <c r="A7881" s="86" t="s">
        <v>25080</v>
      </c>
      <c r="B7881" s="85" t="s">
        <v>25079</v>
      </c>
      <c r="C7881" s="87" t="s">
        <v>151</v>
      </c>
      <c r="D7881" s="84" t="s">
        <v>14972</v>
      </c>
      <c r="E7881" s="86">
        <v>1206.48</v>
      </c>
      <c r="F7881" s="85" t="s">
        <v>14567</v>
      </c>
    </row>
    <row r="7882" spans="1:6" ht="38.25" x14ac:dyDescent="0.2">
      <c r="A7882" s="86" t="s">
        <v>25082</v>
      </c>
      <c r="B7882" s="85" t="s">
        <v>25081</v>
      </c>
      <c r="C7882" s="87" t="s">
        <v>151</v>
      </c>
      <c r="D7882" s="84" t="s">
        <v>14972</v>
      </c>
      <c r="E7882" s="86">
        <v>906</v>
      </c>
      <c r="F7882" s="85" t="s">
        <v>14527</v>
      </c>
    </row>
    <row r="7883" spans="1:6" ht="38.25" x14ac:dyDescent="0.2">
      <c r="A7883" s="86" t="s">
        <v>25084</v>
      </c>
      <c r="B7883" s="85" t="s">
        <v>25083</v>
      </c>
      <c r="C7883" s="87" t="s">
        <v>151</v>
      </c>
      <c r="D7883" s="84" t="s">
        <v>14972</v>
      </c>
      <c r="E7883" s="86">
        <v>151</v>
      </c>
      <c r="F7883" s="85" t="s">
        <v>15016</v>
      </c>
    </row>
    <row r="7884" spans="1:6" ht="38.25" x14ac:dyDescent="0.2">
      <c r="A7884" s="86" t="s">
        <v>25086</v>
      </c>
      <c r="B7884" s="85" t="s">
        <v>25085</v>
      </c>
      <c r="C7884" s="87" t="s">
        <v>151</v>
      </c>
      <c r="D7884" s="84" t="s">
        <v>14972</v>
      </c>
      <c r="E7884" s="86">
        <v>2391.84</v>
      </c>
      <c r="F7884" s="85" t="s">
        <v>14527</v>
      </c>
    </row>
    <row r="7885" spans="1:6" ht="51" x14ac:dyDescent="0.2">
      <c r="A7885" s="86" t="s">
        <v>25707</v>
      </c>
      <c r="B7885" s="85" t="s">
        <v>25706</v>
      </c>
      <c r="C7885" s="87" t="s">
        <v>149</v>
      </c>
      <c r="D7885" s="84" t="s">
        <v>14972</v>
      </c>
      <c r="E7885" s="86">
        <v>2895</v>
      </c>
      <c r="F7885" s="85" t="s">
        <v>25088</v>
      </c>
    </row>
    <row r="7886" spans="1:6" ht="51" x14ac:dyDescent="0.2">
      <c r="A7886" s="86" t="s">
        <v>25709</v>
      </c>
      <c r="B7886" s="85" t="s">
        <v>25708</v>
      </c>
      <c r="C7886" s="87" t="s">
        <v>149</v>
      </c>
      <c r="D7886" s="84" t="s">
        <v>14972</v>
      </c>
      <c r="E7886" s="86">
        <v>2779.2</v>
      </c>
      <c r="F7886" s="85" t="s">
        <v>25088</v>
      </c>
    </row>
    <row r="7887" spans="1:6" ht="51" x14ac:dyDescent="0.2">
      <c r="A7887" s="86" t="s">
        <v>25711</v>
      </c>
      <c r="B7887" s="85" t="s">
        <v>25710</v>
      </c>
      <c r="C7887" s="87" t="s">
        <v>149</v>
      </c>
      <c r="D7887" s="84" t="s">
        <v>14972</v>
      </c>
      <c r="E7887" s="86">
        <v>2721.3</v>
      </c>
      <c r="F7887" s="85" t="s">
        <v>25088</v>
      </c>
    </row>
    <row r="7888" spans="1:6" ht="51" x14ac:dyDescent="0.2">
      <c r="A7888" s="86" t="s">
        <v>25713</v>
      </c>
      <c r="B7888" s="85" t="s">
        <v>25712</v>
      </c>
      <c r="C7888" s="87" t="s">
        <v>149</v>
      </c>
      <c r="D7888" s="84" t="s">
        <v>14972</v>
      </c>
      <c r="E7888" s="86">
        <v>2634.45</v>
      </c>
      <c r="F7888" s="85" t="s">
        <v>25088</v>
      </c>
    </row>
    <row r="7889" spans="1:6" ht="51" x14ac:dyDescent="0.2">
      <c r="A7889" s="86" t="s">
        <v>25715</v>
      </c>
      <c r="B7889" s="85" t="s">
        <v>25714</v>
      </c>
      <c r="C7889" s="87" t="s">
        <v>149</v>
      </c>
      <c r="D7889" s="84" t="s">
        <v>14972</v>
      </c>
      <c r="E7889" s="86">
        <v>2547.6</v>
      </c>
      <c r="F7889" s="85" t="s">
        <v>25088</v>
      </c>
    </row>
    <row r="7890" spans="1:6" ht="38.25" x14ac:dyDescent="0.2">
      <c r="A7890" s="86" t="s">
        <v>25099</v>
      </c>
      <c r="B7890" s="85" t="s">
        <v>25098</v>
      </c>
      <c r="C7890" s="87" t="s">
        <v>151</v>
      </c>
      <c r="D7890" s="84" t="s">
        <v>14972</v>
      </c>
      <c r="E7890" s="86">
        <v>761</v>
      </c>
      <c r="F7890" s="85" t="s">
        <v>14567</v>
      </c>
    </row>
    <row r="7891" spans="1:6" ht="51" x14ac:dyDescent="0.2">
      <c r="A7891" s="86" t="s">
        <v>25101</v>
      </c>
      <c r="B7891" s="85" t="s">
        <v>25100</v>
      </c>
      <c r="C7891" s="87" t="s">
        <v>151</v>
      </c>
      <c r="D7891" s="84" t="s">
        <v>14972</v>
      </c>
      <c r="E7891" s="86">
        <v>127</v>
      </c>
      <c r="F7891" s="85" t="s">
        <v>15009</v>
      </c>
    </row>
    <row r="7892" spans="1:6" ht="38.25" x14ac:dyDescent="0.2">
      <c r="A7892" s="86" t="s">
        <v>25103</v>
      </c>
      <c r="B7892" s="85" t="s">
        <v>25102</v>
      </c>
      <c r="C7892" s="87" t="s">
        <v>151</v>
      </c>
      <c r="D7892" s="84" t="s">
        <v>14972</v>
      </c>
      <c r="E7892" s="86">
        <v>2009.04</v>
      </c>
      <c r="F7892" s="85" t="s">
        <v>14567</v>
      </c>
    </row>
    <row r="7893" spans="1:6" ht="38.25" x14ac:dyDescent="0.2">
      <c r="A7893" s="86" t="s">
        <v>25105</v>
      </c>
      <c r="B7893" s="85" t="s">
        <v>25104</v>
      </c>
      <c r="C7893" s="87" t="s">
        <v>151</v>
      </c>
      <c r="D7893" s="84" t="s">
        <v>14972</v>
      </c>
      <c r="E7893" s="86">
        <v>906</v>
      </c>
      <c r="F7893" s="85" t="s">
        <v>14527</v>
      </c>
    </row>
    <row r="7894" spans="1:6" ht="38.25" x14ac:dyDescent="0.2">
      <c r="A7894" s="86" t="s">
        <v>25107</v>
      </c>
      <c r="B7894" s="85" t="s">
        <v>25106</v>
      </c>
      <c r="C7894" s="87" t="s">
        <v>151</v>
      </c>
      <c r="D7894" s="84" t="s">
        <v>14972</v>
      </c>
      <c r="E7894" s="86">
        <v>151</v>
      </c>
      <c r="F7894" s="85" t="s">
        <v>15016</v>
      </c>
    </row>
    <row r="7895" spans="1:6" ht="38.25" x14ac:dyDescent="0.2">
      <c r="A7895" s="86" t="s">
        <v>25109</v>
      </c>
      <c r="B7895" s="85" t="s">
        <v>25108</v>
      </c>
      <c r="C7895" s="87" t="s">
        <v>151</v>
      </c>
      <c r="D7895" s="84" t="s">
        <v>14972</v>
      </c>
      <c r="E7895" s="86">
        <v>2391.84</v>
      </c>
      <c r="F7895" s="85" t="s">
        <v>14527</v>
      </c>
    </row>
    <row r="7896" spans="1:6" ht="38.25" x14ac:dyDescent="0.2">
      <c r="A7896" s="86" t="s">
        <v>25099</v>
      </c>
      <c r="B7896" s="85" t="s">
        <v>25098</v>
      </c>
      <c r="C7896" s="87" t="s">
        <v>151</v>
      </c>
      <c r="D7896" s="84" t="s">
        <v>14972</v>
      </c>
      <c r="E7896" s="86">
        <v>761</v>
      </c>
      <c r="F7896" s="85" t="s">
        <v>14567</v>
      </c>
    </row>
    <row r="7897" spans="1:6" ht="51" x14ac:dyDescent="0.2">
      <c r="A7897" s="86" t="s">
        <v>25101</v>
      </c>
      <c r="B7897" s="85" t="s">
        <v>25100</v>
      </c>
      <c r="C7897" s="87" t="s">
        <v>151</v>
      </c>
      <c r="D7897" s="84" t="s">
        <v>14972</v>
      </c>
      <c r="E7897" s="86">
        <v>127</v>
      </c>
      <c r="F7897" s="85" t="s">
        <v>15009</v>
      </c>
    </row>
    <row r="7898" spans="1:6" ht="38.25" x14ac:dyDescent="0.2">
      <c r="A7898" s="86" t="s">
        <v>25103</v>
      </c>
      <c r="B7898" s="85" t="s">
        <v>25102</v>
      </c>
      <c r="C7898" s="87" t="s">
        <v>151</v>
      </c>
      <c r="D7898" s="84" t="s">
        <v>14972</v>
      </c>
      <c r="E7898" s="86">
        <v>2009.04</v>
      </c>
      <c r="F7898" s="85" t="s">
        <v>14567</v>
      </c>
    </row>
    <row r="7899" spans="1:6" ht="38.25" x14ac:dyDescent="0.2">
      <c r="A7899" s="86" t="s">
        <v>25105</v>
      </c>
      <c r="B7899" s="85" t="s">
        <v>25104</v>
      </c>
      <c r="C7899" s="87" t="s">
        <v>151</v>
      </c>
      <c r="D7899" s="84" t="s">
        <v>14972</v>
      </c>
      <c r="E7899" s="86">
        <v>906</v>
      </c>
      <c r="F7899" s="85" t="s">
        <v>14527</v>
      </c>
    </row>
    <row r="7900" spans="1:6" ht="38.25" x14ac:dyDescent="0.2">
      <c r="A7900" s="86" t="s">
        <v>25107</v>
      </c>
      <c r="B7900" s="85" t="s">
        <v>25106</v>
      </c>
      <c r="C7900" s="87" t="s">
        <v>151</v>
      </c>
      <c r="D7900" s="84" t="s">
        <v>14972</v>
      </c>
      <c r="E7900" s="86">
        <v>151</v>
      </c>
      <c r="F7900" s="85" t="s">
        <v>15016</v>
      </c>
    </row>
    <row r="7901" spans="1:6" ht="38.25" x14ac:dyDescent="0.2">
      <c r="A7901" s="86" t="s">
        <v>25109</v>
      </c>
      <c r="B7901" s="85" t="s">
        <v>25108</v>
      </c>
      <c r="C7901" s="87" t="s">
        <v>151</v>
      </c>
      <c r="D7901" s="84" t="s">
        <v>14972</v>
      </c>
      <c r="E7901" s="86">
        <v>2391.84</v>
      </c>
      <c r="F7901" s="85" t="s">
        <v>14527</v>
      </c>
    </row>
    <row r="7902" spans="1:6" ht="89.25" x14ac:dyDescent="0.2">
      <c r="A7902" s="86" t="s">
        <v>25717</v>
      </c>
      <c r="B7902" s="85" t="s">
        <v>25716</v>
      </c>
      <c r="C7902" s="87" t="s">
        <v>149</v>
      </c>
      <c r="D7902" s="84" t="s">
        <v>14972</v>
      </c>
      <c r="E7902" s="86">
        <v>2145</v>
      </c>
      <c r="F7902" s="85" t="s">
        <v>25111</v>
      </c>
    </row>
    <row r="7903" spans="1:6" ht="38.25" x14ac:dyDescent="0.2">
      <c r="A7903" s="86" t="s">
        <v>25114</v>
      </c>
      <c r="B7903" s="85" t="s">
        <v>25113</v>
      </c>
      <c r="C7903" s="87" t="s">
        <v>151</v>
      </c>
      <c r="D7903" s="84" t="s">
        <v>14972</v>
      </c>
      <c r="E7903" s="86">
        <v>535</v>
      </c>
      <c r="F7903" s="85" t="s">
        <v>14567</v>
      </c>
    </row>
    <row r="7904" spans="1:6" ht="51" x14ac:dyDescent="0.2">
      <c r="A7904" s="86" t="s">
        <v>25116</v>
      </c>
      <c r="B7904" s="85" t="s">
        <v>25115</v>
      </c>
      <c r="C7904" s="87" t="s">
        <v>151</v>
      </c>
      <c r="D7904" s="84" t="s">
        <v>14972</v>
      </c>
      <c r="E7904" s="86">
        <v>89</v>
      </c>
      <c r="F7904" s="85" t="s">
        <v>15009</v>
      </c>
    </row>
    <row r="7905" spans="1:6" ht="38.25" x14ac:dyDescent="0.2">
      <c r="A7905" s="86" t="s">
        <v>25118</v>
      </c>
      <c r="B7905" s="85" t="s">
        <v>25117</v>
      </c>
      <c r="C7905" s="87" t="s">
        <v>151</v>
      </c>
      <c r="D7905" s="84" t="s">
        <v>14972</v>
      </c>
      <c r="E7905" s="86">
        <v>1412.4</v>
      </c>
      <c r="F7905" s="85" t="s">
        <v>14567</v>
      </c>
    </row>
    <row r="7906" spans="1:6" ht="38.25" x14ac:dyDescent="0.2">
      <c r="A7906" s="86" t="s">
        <v>25120</v>
      </c>
      <c r="B7906" s="85" t="s">
        <v>25119</v>
      </c>
      <c r="C7906" s="87" t="s">
        <v>151</v>
      </c>
      <c r="D7906" s="84" t="s">
        <v>14972</v>
      </c>
      <c r="E7906" s="86">
        <v>1061</v>
      </c>
      <c r="F7906" s="85" t="s">
        <v>14527</v>
      </c>
    </row>
    <row r="7907" spans="1:6" ht="38.25" x14ac:dyDescent="0.2">
      <c r="A7907" s="86" t="s">
        <v>25122</v>
      </c>
      <c r="B7907" s="85" t="s">
        <v>25121</v>
      </c>
      <c r="C7907" s="87" t="s">
        <v>151</v>
      </c>
      <c r="D7907" s="84" t="s">
        <v>14972</v>
      </c>
      <c r="E7907" s="86">
        <v>177</v>
      </c>
      <c r="F7907" s="85" t="s">
        <v>15016</v>
      </c>
    </row>
    <row r="7908" spans="1:6" ht="38.25" x14ac:dyDescent="0.2">
      <c r="A7908" s="86" t="s">
        <v>25124</v>
      </c>
      <c r="B7908" s="85" t="s">
        <v>25123</v>
      </c>
      <c r="C7908" s="87" t="s">
        <v>151</v>
      </c>
      <c r="D7908" s="84" t="s">
        <v>14972</v>
      </c>
      <c r="E7908" s="86">
        <v>2801.04</v>
      </c>
      <c r="F7908" s="85" t="s">
        <v>14527</v>
      </c>
    </row>
    <row r="7909" spans="1:6" ht="38.25" x14ac:dyDescent="0.2">
      <c r="A7909" s="86" t="s">
        <v>25114</v>
      </c>
      <c r="B7909" s="85" t="s">
        <v>25113</v>
      </c>
      <c r="C7909" s="87" t="s">
        <v>151</v>
      </c>
      <c r="D7909" s="84" t="s">
        <v>14972</v>
      </c>
      <c r="E7909" s="86">
        <v>535</v>
      </c>
      <c r="F7909" s="85" t="s">
        <v>14567</v>
      </c>
    </row>
    <row r="7910" spans="1:6" ht="51" x14ac:dyDescent="0.2">
      <c r="A7910" s="86" t="s">
        <v>25116</v>
      </c>
      <c r="B7910" s="85" t="s">
        <v>25115</v>
      </c>
      <c r="C7910" s="87" t="s">
        <v>151</v>
      </c>
      <c r="D7910" s="84" t="s">
        <v>14972</v>
      </c>
      <c r="E7910" s="86">
        <v>89</v>
      </c>
      <c r="F7910" s="85" t="s">
        <v>15009</v>
      </c>
    </row>
    <row r="7911" spans="1:6" ht="38.25" x14ac:dyDescent="0.2">
      <c r="A7911" s="86" t="s">
        <v>25118</v>
      </c>
      <c r="B7911" s="85" t="s">
        <v>25117</v>
      </c>
      <c r="C7911" s="87" t="s">
        <v>151</v>
      </c>
      <c r="D7911" s="84" t="s">
        <v>14972</v>
      </c>
      <c r="E7911" s="86">
        <v>1412.4</v>
      </c>
      <c r="F7911" s="85" t="s">
        <v>14567</v>
      </c>
    </row>
    <row r="7912" spans="1:6" ht="38.25" x14ac:dyDescent="0.2">
      <c r="A7912" s="86" t="s">
        <v>25120</v>
      </c>
      <c r="B7912" s="85" t="s">
        <v>25119</v>
      </c>
      <c r="C7912" s="87" t="s">
        <v>151</v>
      </c>
      <c r="D7912" s="84" t="s">
        <v>14972</v>
      </c>
      <c r="E7912" s="86">
        <v>1061</v>
      </c>
      <c r="F7912" s="85" t="s">
        <v>14527</v>
      </c>
    </row>
    <row r="7913" spans="1:6" ht="38.25" x14ac:dyDescent="0.2">
      <c r="A7913" s="86" t="s">
        <v>25122</v>
      </c>
      <c r="B7913" s="85" t="s">
        <v>25121</v>
      </c>
      <c r="C7913" s="87" t="s">
        <v>151</v>
      </c>
      <c r="D7913" s="84" t="s">
        <v>14972</v>
      </c>
      <c r="E7913" s="86">
        <v>177</v>
      </c>
      <c r="F7913" s="85" t="s">
        <v>15016</v>
      </c>
    </row>
    <row r="7914" spans="1:6" ht="38.25" x14ac:dyDescent="0.2">
      <c r="A7914" s="86" t="s">
        <v>25124</v>
      </c>
      <c r="B7914" s="85" t="s">
        <v>25123</v>
      </c>
      <c r="C7914" s="87" t="s">
        <v>151</v>
      </c>
      <c r="D7914" s="84" t="s">
        <v>14972</v>
      </c>
      <c r="E7914" s="86">
        <v>2801.04</v>
      </c>
      <c r="F7914" s="85" t="s">
        <v>14527</v>
      </c>
    </row>
    <row r="7915" spans="1:6" ht="51" x14ac:dyDescent="0.2">
      <c r="A7915" s="86" t="s">
        <v>25719</v>
      </c>
      <c r="B7915" s="85" t="s">
        <v>25718</v>
      </c>
      <c r="C7915" s="87" t="s">
        <v>149</v>
      </c>
      <c r="D7915" s="84" t="s">
        <v>14972</v>
      </c>
      <c r="E7915" s="86">
        <v>3575</v>
      </c>
      <c r="F7915" s="85" t="s">
        <v>25126</v>
      </c>
    </row>
    <row r="7916" spans="1:6" ht="51" x14ac:dyDescent="0.2">
      <c r="A7916" s="86" t="s">
        <v>25721</v>
      </c>
      <c r="B7916" s="85" t="s">
        <v>25720</v>
      </c>
      <c r="C7916" s="87" t="s">
        <v>149</v>
      </c>
      <c r="D7916" s="84" t="s">
        <v>14972</v>
      </c>
      <c r="E7916" s="86">
        <v>3432</v>
      </c>
      <c r="F7916" s="85" t="s">
        <v>25126</v>
      </c>
    </row>
    <row r="7917" spans="1:6" ht="51" x14ac:dyDescent="0.2">
      <c r="A7917" s="86" t="s">
        <v>25723</v>
      </c>
      <c r="B7917" s="85" t="s">
        <v>25722</v>
      </c>
      <c r="C7917" s="87" t="s">
        <v>149</v>
      </c>
      <c r="D7917" s="84" t="s">
        <v>14972</v>
      </c>
      <c r="E7917" s="86">
        <v>3360.5</v>
      </c>
      <c r="F7917" s="85" t="s">
        <v>25126</v>
      </c>
    </row>
    <row r="7918" spans="1:6" ht="51" x14ac:dyDescent="0.2">
      <c r="A7918" s="86" t="s">
        <v>25725</v>
      </c>
      <c r="B7918" s="85" t="s">
        <v>25724</v>
      </c>
      <c r="C7918" s="87" t="s">
        <v>149</v>
      </c>
      <c r="D7918" s="84" t="s">
        <v>14972</v>
      </c>
      <c r="E7918" s="86">
        <v>3253.25</v>
      </c>
      <c r="F7918" s="85" t="s">
        <v>25126</v>
      </c>
    </row>
    <row r="7919" spans="1:6" ht="51" x14ac:dyDescent="0.2">
      <c r="A7919" s="86" t="s">
        <v>25727</v>
      </c>
      <c r="B7919" s="85" t="s">
        <v>25726</v>
      </c>
      <c r="C7919" s="87" t="s">
        <v>149</v>
      </c>
      <c r="D7919" s="84" t="s">
        <v>14972</v>
      </c>
      <c r="E7919" s="86">
        <v>3146</v>
      </c>
      <c r="F7919" s="85" t="s">
        <v>25126</v>
      </c>
    </row>
    <row r="7920" spans="1:6" ht="38.25" x14ac:dyDescent="0.2">
      <c r="A7920" s="86" t="s">
        <v>25137</v>
      </c>
      <c r="B7920" s="85" t="s">
        <v>25136</v>
      </c>
      <c r="C7920" s="87" t="s">
        <v>151</v>
      </c>
      <c r="D7920" s="84" t="s">
        <v>14972</v>
      </c>
      <c r="E7920" s="86">
        <v>891</v>
      </c>
      <c r="F7920" s="85" t="s">
        <v>14567</v>
      </c>
    </row>
    <row r="7921" spans="1:6" ht="51" x14ac:dyDescent="0.2">
      <c r="A7921" s="86" t="s">
        <v>25139</v>
      </c>
      <c r="B7921" s="85" t="s">
        <v>25138</v>
      </c>
      <c r="C7921" s="87" t="s">
        <v>151</v>
      </c>
      <c r="D7921" s="84" t="s">
        <v>14972</v>
      </c>
      <c r="E7921" s="86">
        <v>149</v>
      </c>
      <c r="F7921" s="85" t="s">
        <v>15009</v>
      </c>
    </row>
    <row r="7922" spans="1:6" ht="38.25" x14ac:dyDescent="0.2">
      <c r="A7922" s="86" t="s">
        <v>25141</v>
      </c>
      <c r="B7922" s="85" t="s">
        <v>25140</v>
      </c>
      <c r="C7922" s="87" t="s">
        <v>151</v>
      </c>
      <c r="D7922" s="84" t="s">
        <v>14972</v>
      </c>
      <c r="E7922" s="86">
        <v>2352.2399999999998</v>
      </c>
      <c r="F7922" s="85" t="s">
        <v>14567</v>
      </c>
    </row>
    <row r="7923" spans="1:6" ht="38.25" x14ac:dyDescent="0.2">
      <c r="A7923" s="86" t="s">
        <v>25143</v>
      </c>
      <c r="B7923" s="85" t="s">
        <v>25142</v>
      </c>
      <c r="C7923" s="87" t="s">
        <v>151</v>
      </c>
      <c r="D7923" s="84" t="s">
        <v>14972</v>
      </c>
      <c r="E7923" s="86">
        <v>1061</v>
      </c>
      <c r="F7923" s="85" t="s">
        <v>14527</v>
      </c>
    </row>
    <row r="7924" spans="1:6" ht="38.25" x14ac:dyDescent="0.2">
      <c r="A7924" s="86" t="s">
        <v>25145</v>
      </c>
      <c r="B7924" s="85" t="s">
        <v>25144</v>
      </c>
      <c r="C7924" s="87" t="s">
        <v>151</v>
      </c>
      <c r="D7924" s="84" t="s">
        <v>14972</v>
      </c>
      <c r="E7924" s="86">
        <v>177</v>
      </c>
      <c r="F7924" s="85" t="s">
        <v>15016</v>
      </c>
    </row>
    <row r="7925" spans="1:6" ht="38.25" x14ac:dyDescent="0.2">
      <c r="A7925" s="86" t="s">
        <v>25147</v>
      </c>
      <c r="B7925" s="85" t="s">
        <v>25146</v>
      </c>
      <c r="C7925" s="87" t="s">
        <v>151</v>
      </c>
      <c r="D7925" s="84" t="s">
        <v>14972</v>
      </c>
      <c r="E7925" s="86">
        <v>2801.04</v>
      </c>
      <c r="F7925" s="85" t="s">
        <v>14527</v>
      </c>
    </row>
    <row r="7926" spans="1:6" ht="38.25" x14ac:dyDescent="0.2">
      <c r="A7926" s="86" t="s">
        <v>25137</v>
      </c>
      <c r="B7926" s="85" t="s">
        <v>25136</v>
      </c>
      <c r="C7926" s="87" t="s">
        <v>151</v>
      </c>
      <c r="D7926" s="84" t="s">
        <v>14972</v>
      </c>
      <c r="E7926" s="86">
        <v>891</v>
      </c>
      <c r="F7926" s="85" t="s">
        <v>14567</v>
      </c>
    </row>
    <row r="7927" spans="1:6" ht="51" x14ac:dyDescent="0.2">
      <c r="A7927" s="86" t="s">
        <v>25139</v>
      </c>
      <c r="B7927" s="85" t="s">
        <v>25138</v>
      </c>
      <c r="C7927" s="87" t="s">
        <v>151</v>
      </c>
      <c r="D7927" s="84" t="s">
        <v>14972</v>
      </c>
      <c r="E7927" s="86">
        <v>149</v>
      </c>
      <c r="F7927" s="85" t="s">
        <v>15009</v>
      </c>
    </row>
    <row r="7928" spans="1:6" ht="38.25" x14ac:dyDescent="0.2">
      <c r="A7928" s="86" t="s">
        <v>25141</v>
      </c>
      <c r="B7928" s="85" t="s">
        <v>25140</v>
      </c>
      <c r="C7928" s="87" t="s">
        <v>151</v>
      </c>
      <c r="D7928" s="84" t="s">
        <v>14972</v>
      </c>
      <c r="E7928" s="86">
        <v>2352.2399999999998</v>
      </c>
      <c r="F7928" s="85" t="s">
        <v>14567</v>
      </c>
    </row>
    <row r="7929" spans="1:6" ht="38.25" x14ac:dyDescent="0.2">
      <c r="A7929" s="86" t="s">
        <v>25143</v>
      </c>
      <c r="B7929" s="85" t="s">
        <v>25142</v>
      </c>
      <c r="C7929" s="87" t="s">
        <v>151</v>
      </c>
      <c r="D7929" s="84" t="s">
        <v>14972</v>
      </c>
      <c r="E7929" s="86">
        <v>1061</v>
      </c>
      <c r="F7929" s="85" t="s">
        <v>14527</v>
      </c>
    </row>
    <row r="7930" spans="1:6" ht="38.25" x14ac:dyDescent="0.2">
      <c r="A7930" s="86" t="s">
        <v>25145</v>
      </c>
      <c r="B7930" s="85" t="s">
        <v>25144</v>
      </c>
      <c r="C7930" s="87" t="s">
        <v>151</v>
      </c>
      <c r="D7930" s="84" t="s">
        <v>14972</v>
      </c>
      <c r="E7930" s="86">
        <v>177</v>
      </c>
      <c r="F7930" s="85" t="s">
        <v>15016</v>
      </c>
    </row>
    <row r="7931" spans="1:6" ht="38.25" x14ac:dyDescent="0.2">
      <c r="A7931" s="86" t="s">
        <v>25147</v>
      </c>
      <c r="B7931" s="85" t="s">
        <v>25146</v>
      </c>
      <c r="C7931" s="87" t="s">
        <v>151</v>
      </c>
      <c r="D7931" s="84" t="s">
        <v>14972</v>
      </c>
      <c r="E7931" s="86">
        <v>2801.04</v>
      </c>
      <c r="F7931" s="85" t="s">
        <v>14527</v>
      </c>
    </row>
    <row r="7932" spans="1:6" ht="89.25" x14ac:dyDescent="0.2">
      <c r="A7932" s="86" t="s">
        <v>25729</v>
      </c>
      <c r="B7932" s="85" t="s">
        <v>25728</v>
      </c>
      <c r="C7932" s="87" t="s">
        <v>149</v>
      </c>
      <c r="D7932" s="84" t="s">
        <v>14972</v>
      </c>
      <c r="E7932" s="86">
        <v>495</v>
      </c>
      <c r="F7932" s="85" t="s">
        <v>25393</v>
      </c>
    </row>
    <row r="7933" spans="1:6" ht="38.25" x14ac:dyDescent="0.2">
      <c r="A7933" s="86" t="s">
        <v>25396</v>
      </c>
      <c r="B7933" s="85" t="s">
        <v>25395</v>
      </c>
      <c r="C7933" s="87" t="s">
        <v>151</v>
      </c>
      <c r="D7933" s="84" t="s">
        <v>14972</v>
      </c>
      <c r="E7933" s="86">
        <v>220</v>
      </c>
      <c r="F7933" s="85" t="s">
        <v>14567</v>
      </c>
    </row>
    <row r="7934" spans="1:6" ht="51" x14ac:dyDescent="0.2">
      <c r="A7934" s="86" t="s">
        <v>25398</v>
      </c>
      <c r="B7934" s="85" t="s">
        <v>25397</v>
      </c>
      <c r="C7934" s="87" t="s">
        <v>151</v>
      </c>
      <c r="D7934" s="84" t="s">
        <v>14972</v>
      </c>
      <c r="E7934" s="86">
        <v>37</v>
      </c>
      <c r="F7934" s="85" t="s">
        <v>15009</v>
      </c>
    </row>
    <row r="7935" spans="1:6" ht="38.25" x14ac:dyDescent="0.2">
      <c r="A7935" s="86" t="s">
        <v>25400</v>
      </c>
      <c r="B7935" s="85" t="s">
        <v>25399</v>
      </c>
      <c r="C7935" s="87" t="s">
        <v>151</v>
      </c>
      <c r="D7935" s="84" t="s">
        <v>14972</v>
      </c>
      <c r="E7935" s="86">
        <v>580.79999999999995</v>
      </c>
      <c r="F7935" s="85" t="s">
        <v>14567</v>
      </c>
    </row>
    <row r="7936" spans="1:6" ht="38.25" x14ac:dyDescent="0.2">
      <c r="A7936" s="86" t="s">
        <v>25402</v>
      </c>
      <c r="B7936" s="85" t="s">
        <v>25401</v>
      </c>
      <c r="C7936" s="87" t="s">
        <v>151</v>
      </c>
      <c r="D7936" s="84" t="s">
        <v>14972</v>
      </c>
      <c r="E7936" s="86">
        <v>436</v>
      </c>
      <c r="F7936" s="85" t="s">
        <v>14527</v>
      </c>
    </row>
    <row r="7937" spans="1:6" ht="38.25" x14ac:dyDescent="0.2">
      <c r="A7937" s="86" t="s">
        <v>25404</v>
      </c>
      <c r="B7937" s="85" t="s">
        <v>25403</v>
      </c>
      <c r="C7937" s="87" t="s">
        <v>151</v>
      </c>
      <c r="D7937" s="84" t="s">
        <v>14972</v>
      </c>
      <c r="E7937" s="86">
        <v>73</v>
      </c>
      <c r="F7937" s="85" t="s">
        <v>15016</v>
      </c>
    </row>
    <row r="7938" spans="1:6" ht="38.25" x14ac:dyDescent="0.2">
      <c r="A7938" s="86" t="s">
        <v>25406</v>
      </c>
      <c r="B7938" s="85" t="s">
        <v>25405</v>
      </c>
      <c r="C7938" s="87" t="s">
        <v>151</v>
      </c>
      <c r="D7938" s="84" t="s">
        <v>14972</v>
      </c>
      <c r="E7938" s="86">
        <v>1151.04</v>
      </c>
      <c r="F7938" s="85" t="s">
        <v>14527</v>
      </c>
    </row>
    <row r="7939" spans="1:6" ht="102" x14ac:dyDescent="0.2">
      <c r="A7939" s="86" t="s">
        <v>25732</v>
      </c>
      <c r="B7939" s="85" t="s">
        <v>25730</v>
      </c>
      <c r="C7939" s="87" t="s">
        <v>149</v>
      </c>
      <c r="D7939" s="84" t="s">
        <v>14972</v>
      </c>
      <c r="E7939" s="86">
        <v>371.25</v>
      </c>
      <c r="F7939" s="85" t="s">
        <v>25731</v>
      </c>
    </row>
    <row r="7940" spans="1:6" ht="38.25" x14ac:dyDescent="0.2">
      <c r="A7940" s="86" t="s">
        <v>25396</v>
      </c>
      <c r="B7940" s="85" t="s">
        <v>25395</v>
      </c>
      <c r="C7940" s="87" t="s">
        <v>151</v>
      </c>
      <c r="D7940" s="84" t="s">
        <v>14972</v>
      </c>
      <c r="E7940" s="86">
        <v>220</v>
      </c>
      <c r="F7940" s="85" t="s">
        <v>14567</v>
      </c>
    </row>
    <row r="7941" spans="1:6" ht="51" x14ac:dyDescent="0.2">
      <c r="A7941" s="86" t="s">
        <v>25398</v>
      </c>
      <c r="B7941" s="85" t="s">
        <v>25397</v>
      </c>
      <c r="C7941" s="87" t="s">
        <v>151</v>
      </c>
      <c r="D7941" s="84" t="s">
        <v>14972</v>
      </c>
      <c r="E7941" s="86">
        <v>37</v>
      </c>
      <c r="F7941" s="85" t="s">
        <v>15009</v>
      </c>
    </row>
    <row r="7942" spans="1:6" ht="38.25" x14ac:dyDescent="0.2">
      <c r="A7942" s="86" t="s">
        <v>25400</v>
      </c>
      <c r="B7942" s="85" t="s">
        <v>25399</v>
      </c>
      <c r="C7942" s="87" t="s">
        <v>151</v>
      </c>
      <c r="D7942" s="84" t="s">
        <v>14972</v>
      </c>
      <c r="E7942" s="86">
        <v>580.79999999999995</v>
      </c>
      <c r="F7942" s="85" t="s">
        <v>14567</v>
      </c>
    </row>
    <row r="7943" spans="1:6" ht="38.25" x14ac:dyDescent="0.2">
      <c r="A7943" s="86" t="s">
        <v>25402</v>
      </c>
      <c r="B7943" s="85" t="s">
        <v>25401</v>
      </c>
      <c r="C7943" s="87" t="s">
        <v>151</v>
      </c>
      <c r="D7943" s="84" t="s">
        <v>14972</v>
      </c>
      <c r="E7943" s="86">
        <v>436</v>
      </c>
      <c r="F7943" s="85" t="s">
        <v>14527</v>
      </c>
    </row>
    <row r="7944" spans="1:6" ht="38.25" x14ac:dyDescent="0.2">
      <c r="A7944" s="86" t="s">
        <v>25404</v>
      </c>
      <c r="B7944" s="85" t="s">
        <v>25403</v>
      </c>
      <c r="C7944" s="87" t="s">
        <v>151</v>
      </c>
      <c r="D7944" s="84" t="s">
        <v>14972</v>
      </c>
      <c r="E7944" s="86">
        <v>73</v>
      </c>
      <c r="F7944" s="85" t="s">
        <v>15016</v>
      </c>
    </row>
    <row r="7945" spans="1:6" ht="38.25" x14ac:dyDescent="0.2">
      <c r="A7945" s="86" t="s">
        <v>25406</v>
      </c>
      <c r="B7945" s="85" t="s">
        <v>25405</v>
      </c>
      <c r="C7945" s="87" t="s">
        <v>151</v>
      </c>
      <c r="D7945" s="84" t="s">
        <v>14972</v>
      </c>
      <c r="E7945" s="86">
        <v>1151.04</v>
      </c>
      <c r="F7945" s="85" t="s">
        <v>14527</v>
      </c>
    </row>
    <row r="7946" spans="1:6" ht="51" x14ac:dyDescent="0.2">
      <c r="A7946" s="86" t="s">
        <v>25734</v>
      </c>
      <c r="B7946" s="85" t="s">
        <v>25733</v>
      </c>
      <c r="C7946" s="87" t="s">
        <v>149</v>
      </c>
      <c r="D7946" s="84" t="s">
        <v>14972</v>
      </c>
      <c r="E7946" s="86">
        <v>825</v>
      </c>
      <c r="F7946" s="85" t="s">
        <v>25408</v>
      </c>
    </row>
    <row r="7947" spans="1:6" ht="51" x14ac:dyDescent="0.2">
      <c r="A7947" s="86" t="s">
        <v>25736</v>
      </c>
      <c r="B7947" s="85" t="s">
        <v>25735</v>
      </c>
      <c r="C7947" s="87" t="s">
        <v>149</v>
      </c>
      <c r="D7947" s="84" t="s">
        <v>14972</v>
      </c>
      <c r="E7947" s="86">
        <v>792</v>
      </c>
      <c r="F7947" s="85" t="s">
        <v>25408</v>
      </c>
    </row>
    <row r="7948" spans="1:6" ht="51" x14ac:dyDescent="0.2">
      <c r="A7948" s="86" t="s">
        <v>25738</v>
      </c>
      <c r="B7948" s="85" t="s">
        <v>25737</v>
      </c>
      <c r="C7948" s="87" t="s">
        <v>149</v>
      </c>
      <c r="D7948" s="84" t="s">
        <v>14972</v>
      </c>
      <c r="E7948" s="86">
        <v>775.5</v>
      </c>
      <c r="F7948" s="85" t="s">
        <v>25408</v>
      </c>
    </row>
    <row r="7949" spans="1:6" ht="51" x14ac:dyDescent="0.2">
      <c r="A7949" s="86" t="s">
        <v>25740</v>
      </c>
      <c r="B7949" s="85" t="s">
        <v>25739</v>
      </c>
      <c r="C7949" s="87" t="s">
        <v>149</v>
      </c>
      <c r="D7949" s="84" t="s">
        <v>14972</v>
      </c>
      <c r="E7949" s="86">
        <v>750.75</v>
      </c>
      <c r="F7949" s="85" t="s">
        <v>25408</v>
      </c>
    </row>
    <row r="7950" spans="1:6" ht="51" x14ac:dyDescent="0.2">
      <c r="A7950" s="86" t="s">
        <v>25742</v>
      </c>
      <c r="B7950" s="85" t="s">
        <v>25741</v>
      </c>
      <c r="C7950" s="87" t="s">
        <v>149</v>
      </c>
      <c r="D7950" s="84" t="s">
        <v>14972</v>
      </c>
      <c r="E7950" s="86">
        <v>726</v>
      </c>
      <c r="F7950" s="85" t="s">
        <v>25408</v>
      </c>
    </row>
    <row r="7951" spans="1:6" ht="38.25" x14ac:dyDescent="0.2">
      <c r="A7951" s="86" t="s">
        <v>25419</v>
      </c>
      <c r="B7951" s="85" t="s">
        <v>25418</v>
      </c>
      <c r="C7951" s="87" t="s">
        <v>151</v>
      </c>
      <c r="D7951" s="84" t="s">
        <v>14972</v>
      </c>
      <c r="E7951" s="86">
        <v>366</v>
      </c>
      <c r="F7951" s="85" t="s">
        <v>14567</v>
      </c>
    </row>
    <row r="7952" spans="1:6" ht="51" x14ac:dyDescent="0.2">
      <c r="A7952" s="86" t="s">
        <v>25421</v>
      </c>
      <c r="B7952" s="85" t="s">
        <v>25420</v>
      </c>
      <c r="C7952" s="87" t="s">
        <v>151</v>
      </c>
      <c r="D7952" s="84" t="s">
        <v>14972</v>
      </c>
      <c r="E7952" s="86">
        <v>61</v>
      </c>
      <c r="F7952" s="85" t="s">
        <v>15009</v>
      </c>
    </row>
    <row r="7953" spans="1:6" ht="38.25" x14ac:dyDescent="0.2">
      <c r="A7953" s="86" t="s">
        <v>25423</v>
      </c>
      <c r="B7953" s="85" t="s">
        <v>25422</v>
      </c>
      <c r="C7953" s="87" t="s">
        <v>151</v>
      </c>
      <c r="D7953" s="84" t="s">
        <v>14972</v>
      </c>
      <c r="E7953" s="86">
        <v>966.24</v>
      </c>
      <c r="F7953" s="85" t="s">
        <v>14567</v>
      </c>
    </row>
    <row r="7954" spans="1:6" ht="38.25" x14ac:dyDescent="0.2">
      <c r="A7954" s="86" t="s">
        <v>25425</v>
      </c>
      <c r="B7954" s="85" t="s">
        <v>25424</v>
      </c>
      <c r="C7954" s="87" t="s">
        <v>151</v>
      </c>
      <c r="D7954" s="84" t="s">
        <v>14972</v>
      </c>
      <c r="E7954" s="86">
        <v>436</v>
      </c>
      <c r="F7954" s="85" t="s">
        <v>14527</v>
      </c>
    </row>
    <row r="7955" spans="1:6" ht="38.25" x14ac:dyDescent="0.2">
      <c r="A7955" s="86" t="s">
        <v>25427</v>
      </c>
      <c r="B7955" s="85" t="s">
        <v>25426</v>
      </c>
      <c r="C7955" s="87" t="s">
        <v>151</v>
      </c>
      <c r="D7955" s="84" t="s">
        <v>14972</v>
      </c>
      <c r="E7955" s="86">
        <v>73</v>
      </c>
      <c r="F7955" s="85" t="s">
        <v>15016</v>
      </c>
    </row>
    <row r="7956" spans="1:6" ht="38.25" x14ac:dyDescent="0.2">
      <c r="A7956" s="86" t="s">
        <v>25429</v>
      </c>
      <c r="B7956" s="85" t="s">
        <v>25428</v>
      </c>
      <c r="C7956" s="87" t="s">
        <v>151</v>
      </c>
      <c r="D7956" s="84" t="s">
        <v>14972</v>
      </c>
      <c r="E7956" s="86">
        <v>1151.04</v>
      </c>
      <c r="F7956" s="85" t="s">
        <v>14527</v>
      </c>
    </row>
    <row r="7957" spans="1:6" ht="76.5" x14ac:dyDescent="0.2">
      <c r="A7957" s="86" t="s">
        <v>25745</v>
      </c>
      <c r="B7957" s="85" t="s">
        <v>25743</v>
      </c>
      <c r="C7957" s="87" t="s">
        <v>149</v>
      </c>
      <c r="D7957" s="84" t="s">
        <v>14972</v>
      </c>
      <c r="E7957" s="86">
        <v>618.75</v>
      </c>
      <c r="F7957" s="85" t="s">
        <v>25744</v>
      </c>
    </row>
    <row r="7958" spans="1:6" ht="38.25" x14ac:dyDescent="0.2">
      <c r="A7958" s="86" t="s">
        <v>25419</v>
      </c>
      <c r="B7958" s="85" t="s">
        <v>25418</v>
      </c>
      <c r="C7958" s="87" t="s">
        <v>151</v>
      </c>
      <c r="D7958" s="84" t="s">
        <v>14972</v>
      </c>
      <c r="E7958" s="86">
        <v>366</v>
      </c>
      <c r="F7958" s="85" t="s">
        <v>14567</v>
      </c>
    </row>
    <row r="7959" spans="1:6" ht="51" x14ac:dyDescent="0.2">
      <c r="A7959" s="86" t="s">
        <v>25421</v>
      </c>
      <c r="B7959" s="85" t="s">
        <v>25420</v>
      </c>
      <c r="C7959" s="87" t="s">
        <v>151</v>
      </c>
      <c r="D7959" s="84" t="s">
        <v>14972</v>
      </c>
      <c r="E7959" s="86">
        <v>61</v>
      </c>
      <c r="F7959" s="85" t="s">
        <v>15009</v>
      </c>
    </row>
    <row r="7960" spans="1:6" ht="38.25" x14ac:dyDescent="0.2">
      <c r="A7960" s="86" t="s">
        <v>25423</v>
      </c>
      <c r="B7960" s="85" t="s">
        <v>25422</v>
      </c>
      <c r="C7960" s="87" t="s">
        <v>151</v>
      </c>
      <c r="D7960" s="84" t="s">
        <v>14972</v>
      </c>
      <c r="E7960" s="86">
        <v>966.24</v>
      </c>
      <c r="F7960" s="85" t="s">
        <v>14567</v>
      </c>
    </row>
    <row r="7961" spans="1:6" ht="38.25" x14ac:dyDescent="0.2">
      <c r="A7961" s="86" t="s">
        <v>25425</v>
      </c>
      <c r="B7961" s="85" t="s">
        <v>25424</v>
      </c>
      <c r="C7961" s="87" t="s">
        <v>151</v>
      </c>
      <c r="D7961" s="84" t="s">
        <v>14972</v>
      </c>
      <c r="E7961" s="86">
        <v>436</v>
      </c>
      <c r="F7961" s="85" t="s">
        <v>14527</v>
      </c>
    </row>
    <row r="7962" spans="1:6" ht="38.25" x14ac:dyDescent="0.2">
      <c r="A7962" s="86" t="s">
        <v>25427</v>
      </c>
      <c r="B7962" s="85" t="s">
        <v>25426</v>
      </c>
      <c r="C7962" s="87" t="s">
        <v>151</v>
      </c>
      <c r="D7962" s="84" t="s">
        <v>14972</v>
      </c>
      <c r="E7962" s="86">
        <v>73</v>
      </c>
      <c r="F7962" s="85" t="s">
        <v>15016</v>
      </c>
    </row>
    <row r="7963" spans="1:6" ht="38.25" x14ac:dyDescent="0.2">
      <c r="A7963" s="86" t="s">
        <v>25429</v>
      </c>
      <c r="B7963" s="85" t="s">
        <v>25428</v>
      </c>
      <c r="C7963" s="87" t="s">
        <v>151</v>
      </c>
      <c r="D7963" s="84" t="s">
        <v>14972</v>
      </c>
      <c r="E7963" s="86">
        <v>1151.04</v>
      </c>
      <c r="F7963" s="85" t="s">
        <v>14527</v>
      </c>
    </row>
    <row r="7964" spans="1:6" ht="63.75" x14ac:dyDescent="0.2">
      <c r="A7964" s="86" t="s">
        <v>25747</v>
      </c>
      <c r="B7964" s="85" t="s">
        <v>25746</v>
      </c>
      <c r="C7964" s="87" t="s">
        <v>151</v>
      </c>
      <c r="D7964" s="84" t="s">
        <v>15209</v>
      </c>
      <c r="E7964" s="86">
        <v>189</v>
      </c>
      <c r="F7964" s="85" t="s">
        <v>14577</v>
      </c>
    </row>
    <row r="7965" spans="1:6" ht="51" x14ac:dyDescent="0.2">
      <c r="A7965" s="86" t="s">
        <v>25749</v>
      </c>
      <c r="B7965" s="85" t="s">
        <v>25748</v>
      </c>
      <c r="C7965" s="87" t="s">
        <v>151</v>
      </c>
      <c r="D7965" s="84" t="s">
        <v>15209</v>
      </c>
      <c r="E7965" s="86">
        <v>375</v>
      </c>
      <c r="F7965" s="85" t="s">
        <v>15266</v>
      </c>
    </row>
    <row r="7966" spans="1:6" ht="25.5" x14ac:dyDescent="0.2">
      <c r="A7966" s="86" t="s">
        <v>25751</v>
      </c>
      <c r="B7966" s="85" t="s">
        <v>25750</v>
      </c>
      <c r="C7966" s="87" t="s">
        <v>151</v>
      </c>
      <c r="D7966" s="84" t="s">
        <v>15209</v>
      </c>
      <c r="E7966" s="86">
        <v>315</v>
      </c>
      <c r="F7966" s="85" t="s">
        <v>15211</v>
      </c>
    </row>
    <row r="7967" spans="1:6" ht="25.5" x14ac:dyDescent="0.2">
      <c r="A7967" s="86" t="s">
        <v>25753</v>
      </c>
      <c r="B7967" s="85" t="s">
        <v>25752</v>
      </c>
      <c r="C7967" s="87" t="s">
        <v>151</v>
      </c>
      <c r="D7967" s="84" t="s">
        <v>15209</v>
      </c>
      <c r="E7967" s="86">
        <v>375</v>
      </c>
      <c r="F7967" s="85" t="s">
        <v>15214</v>
      </c>
    </row>
    <row r="7968" spans="1:6" ht="63.75" x14ac:dyDescent="0.2">
      <c r="A7968" s="86" t="s">
        <v>25747</v>
      </c>
      <c r="B7968" s="85" t="s">
        <v>25746</v>
      </c>
      <c r="C7968" s="87" t="s">
        <v>151</v>
      </c>
      <c r="D7968" s="84" t="s">
        <v>15209</v>
      </c>
      <c r="E7968" s="86">
        <v>189</v>
      </c>
      <c r="F7968" s="85" t="s">
        <v>14577</v>
      </c>
    </row>
    <row r="7969" spans="1:6" ht="51" x14ac:dyDescent="0.2">
      <c r="A7969" s="86" t="s">
        <v>25749</v>
      </c>
      <c r="B7969" s="85" t="s">
        <v>25748</v>
      </c>
      <c r="C7969" s="87" t="s">
        <v>151</v>
      </c>
      <c r="D7969" s="84" t="s">
        <v>15209</v>
      </c>
      <c r="E7969" s="86">
        <v>375</v>
      </c>
      <c r="F7969" s="85" t="s">
        <v>15266</v>
      </c>
    </row>
    <row r="7970" spans="1:6" ht="63.75" x14ac:dyDescent="0.2">
      <c r="A7970" s="86" t="s">
        <v>25747</v>
      </c>
      <c r="B7970" s="85" t="s">
        <v>25746</v>
      </c>
      <c r="C7970" s="87" t="s">
        <v>151</v>
      </c>
      <c r="D7970" s="84" t="s">
        <v>15209</v>
      </c>
      <c r="E7970" s="86">
        <v>189</v>
      </c>
      <c r="F7970" s="85" t="s">
        <v>14577</v>
      </c>
    </row>
    <row r="7971" spans="1:6" ht="51" x14ac:dyDescent="0.2">
      <c r="A7971" s="86" t="s">
        <v>25749</v>
      </c>
      <c r="B7971" s="85" t="s">
        <v>25748</v>
      </c>
      <c r="C7971" s="87" t="s">
        <v>151</v>
      </c>
      <c r="D7971" s="84" t="s">
        <v>15209</v>
      </c>
      <c r="E7971" s="86">
        <v>375</v>
      </c>
      <c r="F7971" s="85" t="s">
        <v>15266</v>
      </c>
    </row>
    <row r="7972" spans="1:6" ht="25.5" x14ac:dyDescent="0.2">
      <c r="A7972" s="86" t="s">
        <v>25751</v>
      </c>
      <c r="B7972" s="85" t="s">
        <v>25750</v>
      </c>
      <c r="C7972" s="87" t="s">
        <v>151</v>
      </c>
      <c r="D7972" s="84" t="s">
        <v>15209</v>
      </c>
      <c r="E7972" s="86">
        <v>315</v>
      </c>
      <c r="F7972" s="85" t="s">
        <v>15211</v>
      </c>
    </row>
    <row r="7973" spans="1:6" ht="25.5" x14ac:dyDescent="0.2">
      <c r="A7973" s="86" t="s">
        <v>25753</v>
      </c>
      <c r="B7973" s="85" t="s">
        <v>25752</v>
      </c>
      <c r="C7973" s="87" t="s">
        <v>151</v>
      </c>
      <c r="D7973" s="84" t="s">
        <v>15209</v>
      </c>
      <c r="E7973" s="86">
        <v>375</v>
      </c>
      <c r="F7973" s="85" t="s">
        <v>15214</v>
      </c>
    </row>
    <row r="7974" spans="1:6" ht="63.75" x14ac:dyDescent="0.2">
      <c r="A7974" s="86" t="s">
        <v>25755</v>
      </c>
      <c r="B7974" s="85" t="s">
        <v>25754</v>
      </c>
      <c r="C7974" s="87" t="s">
        <v>151</v>
      </c>
      <c r="D7974" s="84" t="s">
        <v>15209</v>
      </c>
      <c r="E7974" s="86">
        <v>1890</v>
      </c>
      <c r="F7974" s="85" t="s">
        <v>14577</v>
      </c>
    </row>
    <row r="7975" spans="1:6" ht="51" x14ac:dyDescent="0.2">
      <c r="A7975" s="86" t="s">
        <v>25757</v>
      </c>
      <c r="B7975" s="85" t="s">
        <v>25756</v>
      </c>
      <c r="C7975" s="87" t="s">
        <v>151</v>
      </c>
      <c r="D7975" s="84" t="s">
        <v>15209</v>
      </c>
      <c r="E7975" s="86">
        <v>3750</v>
      </c>
      <c r="F7975" s="85" t="s">
        <v>15266</v>
      </c>
    </row>
    <row r="7976" spans="1:6" ht="25.5" x14ac:dyDescent="0.2">
      <c r="A7976" s="86" t="s">
        <v>25759</v>
      </c>
      <c r="B7976" s="85" t="s">
        <v>25758</v>
      </c>
      <c r="C7976" s="87" t="s">
        <v>151</v>
      </c>
      <c r="D7976" s="84" t="s">
        <v>15209</v>
      </c>
      <c r="E7976" s="86">
        <v>3150</v>
      </c>
      <c r="F7976" s="85" t="s">
        <v>15211</v>
      </c>
    </row>
    <row r="7977" spans="1:6" ht="25.5" x14ac:dyDescent="0.2">
      <c r="A7977" s="86" t="s">
        <v>25761</v>
      </c>
      <c r="B7977" s="85" t="s">
        <v>25760</v>
      </c>
      <c r="C7977" s="87" t="s">
        <v>151</v>
      </c>
      <c r="D7977" s="84" t="s">
        <v>15209</v>
      </c>
      <c r="E7977" s="86">
        <v>3750</v>
      </c>
      <c r="F7977" s="85" t="s">
        <v>15214</v>
      </c>
    </row>
    <row r="7978" spans="1:6" ht="63.75" x14ac:dyDescent="0.2">
      <c r="A7978" s="86" t="s">
        <v>25755</v>
      </c>
      <c r="B7978" s="85" t="s">
        <v>25754</v>
      </c>
      <c r="C7978" s="87" t="s">
        <v>151</v>
      </c>
      <c r="D7978" s="84" t="s">
        <v>15209</v>
      </c>
      <c r="E7978" s="86">
        <v>1890</v>
      </c>
      <c r="F7978" s="85" t="s">
        <v>14577</v>
      </c>
    </row>
    <row r="7979" spans="1:6" ht="51" x14ac:dyDescent="0.2">
      <c r="A7979" s="86" t="s">
        <v>25757</v>
      </c>
      <c r="B7979" s="85" t="s">
        <v>25756</v>
      </c>
      <c r="C7979" s="87" t="s">
        <v>151</v>
      </c>
      <c r="D7979" s="84" t="s">
        <v>15209</v>
      </c>
      <c r="E7979" s="86">
        <v>3750</v>
      </c>
      <c r="F7979" s="85" t="s">
        <v>15266</v>
      </c>
    </row>
    <row r="7980" spans="1:6" ht="63.75" x14ac:dyDescent="0.2">
      <c r="A7980" s="86" t="s">
        <v>25755</v>
      </c>
      <c r="B7980" s="85" t="s">
        <v>25754</v>
      </c>
      <c r="C7980" s="87" t="s">
        <v>151</v>
      </c>
      <c r="D7980" s="84" t="s">
        <v>15209</v>
      </c>
      <c r="E7980" s="86">
        <v>1890</v>
      </c>
      <c r="F7980" s="85" t="s">
        <v>14577</v>
      </c>
    </row>
    <row r="7981" spans="1:6" ht="51" x14ac:dyDescent="0.2">
      <c r="A7981" s="86" t="s">
        <v>25757</v>
      </c>
      <c r="B7981" s="85" t="s">
        <v>25756</v>
      </c>
      <c r="C7981" s="87" t="s">
        <v>151</v>
      </c>
      <c r="D7981" s="84" t="s">
        <v>15209</v>
      </c>
      <c r="E7981" s="86">
        <v>3750</v>
      </c>
      <c r="F7981" s="85" t="s">
        <v>15266</v>
      </c>
    </row>
    <row r="7982" spans="1:6" ht="25.5" x14ac:dyDescent="0.2">
      <c r="A7982" s="86" t="s">
        <v>25759</v>
      </c>
      <c r="B7982" s="85" t="s">
        <v>25758</v>
      </c>
      <c r="C7982" s="87" t="s">
        <v>151</v>
      </c>
      <c r="D7982" s="84" t="s">
        <v>15209</v>
      </c>
      <c r="E7982" s="86">
        <v>3150</v>
      </c>
      <c r="F7982" s="85" t="s">
        <v>15211</v>
      </c>
    </row>
    <row r="7983" spans="1:6" ht="25.5" x14ac:dyDescent="0.2">
      <c r="A7983" s="86" t="s">
        <v>25761</v>
      </c>
      <c r="B7983" s="85" t="s">
        <v>25760</v>
      </c>
      <c r="C7983" s="87" t="s">
        <v>151</v>
      </c>
      <c r="D7983" s="84" t="s">
        <v>15209</v>
      </c>
      <c r="E7983" s="86">
        <v>3750</v>
      </c>
      <c r="F7983" s="85" t="s">
        <v>15214</v>
      </c>
    </row>
    <row r="7984" spans="1:6" ht="63.75" x14ac:dyDescent="0.2">
      <c r="A7984" s="86" t="s">
        <v>25763</v>
      </c>
      <c r="B7984" s="85" t="s">
        <v>25762</v>
      </c>
      <c r="C7984" s="87" t="s">
        <v>151</v>
      </c>
      <c r="D7984" s="84" t="s">
        <v>15209</v>
      </c>
      <c r="E7984" s="86">
        <v>113</v>
      </c>
      <c r="F7984" s="85" t="s">
        <v>14577</v>
      </c>
    </row>
    <row r="7985" spans="1:6" ht="51" x14ac:dyDescent="0.2">
      <c r="A7985" s="86" t="s">
        <v>25765</v>
      </c>
      <c r="B7985" s="85" t="s">
        <v>25764</v>
      </c>
      <c r="C7985" s="87" t="s">
        <v>151</v>
      </c>
      <c r="D7985" s="84" t="s">
        <v>15209</v>
      </c>
      <c r="E7985" s="86">
        <v>225</v>
      </c>
      <c r="F7985" s="85" t="s">
        <v>15266</v>
      </c>
    </row>
    <row r="7986" spans="1:6" ht="25.5" x14ac:dyDescent="0.2">
      <c r="A7986" s="86" t="s">
        <v>25767</v>
      </c>
      <c r="B7986" s="85" t="s">
        <v>25766</v>
      </c>
      <c r="C7986" s="87" t="s">
        <v>151</v>
      </c>
      <c r="D7986" s="84" t="s">
        <v>15209</v>
      </c>
      <c r="E7986" s="86">
        <v>189</v>
      </c>
      <c r="F7986" s="85" t="s">
        <v>15211</v>
      </c>
    </row>
    <row r="7987" spans="1:6" ht="25.5" x14ac:dyDescent="0.2">
      <c r="A7987" s="86" t="s">
        <v>25769</v>
      </c>
      <c r="B7987" s="85" t="s">
        <v>25768</v>
      </c>
      <c r="C7987" s="87" t="s">
        <v>151</v>
      </c>
      <c r="D7987" s="84" t="s">
        <v>15209</v>
      </c>
      <c r="E7987" s="86">
        <v>225</v>
      </c>
      <c r="F7987" s="85" t="s">
        <v>15245</v>
      </c>
    </row>
    <row r="7988" spans="1:6" ht="63.75" x14ac:dyDescent="0.2">
      <c r="A7988" s="86" t="s">
        <v>25771</v>
      </c>
      <c r="B7988" s="85" t="s">
        <v>25770</v>
      </c>
      <c r="C7988" s="87" t="s">
        <v>151</v>
      </c>
      <c r="D7988" s="84" t="s">
        <v>15209</v>
      </c>
      <c r="E7988" s="86">
        <v>1134</v>
      </c>
      <c r="F7988" s="85" t="s">
        <v>14577</v>
      </c>
    </row>
    <row r="7989" spans="1:6" ht="51" x14ac:dyDescent="0.2">
      <c r="A7989" s="86" t="s">
        <v>25773</v>
      </c>
      <c r="B7989" s="85" t="s">
        <v>25772</v>
      </c>
      <c r="C7989" s="87" t="s">
        <v>151</v>
      </c>
      <c r="D7989" s="84" t="s">
        <v>15209</v>
      </c>
      <c r="E7989" s="86">
        <v>2250</v>
      </c>
      <c r="F7989" s="85" t="s">
        <v>15266</v>
      </c>
    </row>
    <row r="7990" spans="1:6" ht="25.5" x14ac:dyDescent="0.2">
      <c r="A7990" s="86" t="s">
        <v>25775</v>
      </c>
      <c r="B7990" s="85" t="s">
        <v>25774</v>
      </c>
      <c r="C7990" s="87" t="s">
        <v>151</v>
      </c>
      <c r="D7990" s="84" t="s">
        <v>15209</v>
      </c>
      <c r="E7990" s="86">
        <v>1890</v>
      </c>
      <c r="F7990" s="85" t="s">
        <v>15211</v>
      </c>
    </row>
    <row r="7991" spans="1:6" ht="25.5" x14ac:dyDescent="0.2">
      <c r="A7991" s="86" t="s">
        <v>25777</v>
      </c>
      <c r="B7991" s="85" t="s">
        <v>25776</v>
      </c>
      <c r="C7991" s="87" t="s">
        <v>151</v>
      </c>
      <c r="D7991" s="84" t="s">
        <v>15209</v>
      </c>
      <c r="E7991" s="86">
        <v>2250</v>
      </c>
      <c r="F7991" s="85" t="s">
        <v>15214</v>
      </c>
    </row>
    <row r="7992" spans="1:6" ht="63.75" x14ac:dyDescent="0.2">
      <c r="A7992" s="86" t="s">
        <v>25780</v>
      </c>
      <c r="B7992" s="85" t="s">
        <v>25778</v>
      </c>
      <c r="C7992" s="87" t="s">
        <v>151</v>
      </c>
      <c r="D7992" s="84" t="s">
        <v>15209</v>
      </c>
      <c r="E7992" s="86">
        <v>315</v>
      </c>
      <c r="F7992" s="85" t="s">
        <v>25779</v>
      </c>
    </row>
    <row r="7993" spans="1:6" ht="63.75" x14ac:dyDescent="0.2">
      <c r="A7993" s="86" t="s">
        <v>25783</v>
      </c>
      <c r="B7993" s="85" t="s">
        <v>25781</v>
      </c>
      <c r="C7993" s="87" t="s">
        <v>151</v>
      </c>
      <c r="D7993" s="84" t="s">
        <v>15209</v>
      </c>
      <c r="E7993" s="86">
        <v>625</v>
      </c>
      <c r="F7993" s="85" t="s">
        <v>25782</v>
      </c>
    </row>
    <row r="7994" spans="1:6" ht="38.25" x14ac:dyDescent="0.2">
      <c r="A7994" s="86" t="s">
        <v>25786</v>
      </c>
      <c r="B7994" s="85" t="s">
        <v>25784</v>
      </c>
      <c r="C7994" s="87" t="s">
        <v>151</v>
      </c>
      <c r="D7994" s="84" t="s">
        <v>15209</v>
      </c>
      <c r="E7994" s="86">
        <v>525</v>
      </c>
      <c r="F7994" s="85" t="s">
        <v>25785</v>
      </c>
    </row>
    <row r="7995" spans="1:6" ht="38.25" x14ac:dyDescent="0.2">
      <c r="A7995" s="86" t="s">
        <v>25788</v>
      </c>
      <c r="B7995" s="85" t="s">
        <v>25787</v>
      </c>
      <c r="C7995" s="87" t="s">
        <v>151</v>
      </c>
      <c r="D7995" s="84" t="s">
        <v>15209</v>
      </c>
      <c r="E7995" s="86">
        <v>625</v>
      </c>
      <c r="F7995" s="85" t="s">
        <v>15214</v>
      </c>
    </row>
    <row r="7996" spans="1:6" ht="63.75" x14ac:dyDescent="0.2">
      <c r="A7996" s="86" t="s">
        <v>25790</v>
      </c>
      <c r="B7996" s="85" t="s">
        <v>25789</v>
      </c>
      <c r="C7996" s="87" t="s">
        <v>151</v>
      </c>
      <c r="D7996" s="84" t="s">
        <v>15209</v>
      </c>
      <c r="E7996" s="86">
        <v>189</v>
      </c>
      <c r="F7996" s="85" t="s">
        <v>14577</v>
      </c>
    </row>
    <row r="7997" spans="1:6" ht="51" x14ac:dyDescent="0.2">
      <c r="A7997" s="86" t="s">
        <v>25792</v>
      </c>
      <c r="B7997" s="85" t="s">
        <v>25791</v>
      </c>
      <c r="C7997" s="87" t="s">
        <v>151</v>
      </c>
      <c r="D7997" s="84" t="s">
        <v>15209</v>
      </c>
      <c r="E7997" s="86">
        <v>375</v>
      </c>
      <c r="F7997" s="85" t="s">
        <v>15266</v>
      </c>
    </row>
    <row r="7998" spans="1:6" ht="25.5" x14ac:dyDescent="0.2">
      <c r="A7998" s="86" t="s">
        <v>25794</v>
      </c>
      <c r="B7998" s="85" t="s">
        <v>25793</v>
      </c>
      <c r="C7998" s="87" t="s">
        <v>151</v>
      </c>
      <c r="D7998" s="84" t="s">
        <v>15209</v>
      </c>
      <c r="E7998" s="86">
        <v>315</v>
      </c>
      <c r="F7998" s="85" t="s">
        <v>15211</v>
      </c>
    </row>
    <row r="7999" spans="1:6" ht="25.5" x14ac:dyDescent="0.2">
      <c r="A7999" s="86" t="s">
        <v>25796</v>
      </c>
      <c r="B7999" s="85" t="s">
        <v>25795</v>
      </c>
      <c r="C7999" s="87" t="s">
        <v>151</v>
      </c>
      <c r="D7999" s="84" t="s">
        <v>15209</v>
      </c>
      <c r="E7999" s="86">
        <v>375</v>
      </c>
      <c r="F7999" s="85" t="s">
        <v>15214</v>
      </c>
    </row>
    <row r="8000" spans="1:6" ht="63.75" x14ac:dyDescent="0.2">
      <c r="A8000" s="86" t="s">
        <v>25790</v>
      </c>
      <c r="B8000" s="85" t="s">
        <v>25789</v>
      </c>
      <c r="C8000" s="87" t="s">
        <v>151</v>
      </c>
      <c r="D8000" s="84" t="s">
        <v>15209</v>
      </c>
      <c r="E8000" s="86">
        <v>189</v>
      </c>
      <c r="F8000" s="85" t="s">
        <v>14577</v>
      </c>
    </row>
    <row r="8001" spans="1:6" ht="51" x14ac:dyDescent="0.2">
      <c r="A8001" s="86" t="s">
        <v>25799</v>
      </c>
      <c r="B8001" s="85" t="s">
        <v>25797</v>
      </c>
      <c r="C8001" s="87" t="s">
        <v>151</v>
      </c>
      <c r="D8001" s="84" t="s">
        <v>15209</v>
      </c>
      <c r="E8001" s="86">
        <v>32</v>
      </c>
      <c r="F8001" s="85" t="s">
        <v>25798</v>
      </c>
    </row>
    <row r="8002" spans="1:6" ht="51" x14ac:dyDescent="0.2">
      <c r="A8002" s="86" t="s">
        <v>25792</v>
      </c>
      <c r="B8002" s="85" t="s">
        <v>25791</v>
      </c>
      <c r="C8002" s="87" t="s">
        <v>151</v>
      </c>
      <c r="D8002" s="84" t="s">
        <v>15209</v>
      </c>
      <c r="E8002" s="86">
        <v>375</v>
      </c>
      <c r="F8002" s="85" t="s">
        <v>15266</v>
      </c>
    </row>
    <row r="8003" spans="1:6" ht="38.25" x14ac:dyDescent="0.2">
      <c r="A8003" s="86" t="s">
        <v>25801</v>
      </c>
      <c r="B8003" s="85" t="s">
        <v>25800</v>
      </c>
      <c r="C8003" s="87" t="s">
        <v>151</v>
      </c>
      <c r="D8003" s="84" t="s">
        <v>15209</v>
      </c>
      <c r="E8003" s="86">
        <v>63</v>
      </c>
      <c r="F8003" s="85" t="s">
        <v>24710</v>
      </c>
    </row>
    <row r="8004" spans="1:6" ht="25.5" x14ac:dyDescent="0.2">
      <c r="A8004" s="86" t="s">
        <v>25794</v>
      </c>
      <c r="B8004" s="85" t="s">
        <v>25793</v>
      </c>
      <c r="C8004" s="87" t="s">
        <v>151</v>
      </c>
      <c r="D8004" s="84" t="s">
        <v>15209</v>
      </c>
      <c r="E8004" s="86">
        <v>315</v>
      </c>
      <c r="F8004" s="85" t="s">
        <v>15211</v>
      </c>
    </row>
    <row r="8005" spans="1:6" ht="51" x14ac:dyDescent="0.2">
      <c r="A8005" s="86" t="s">
        <v>25803</v>
      </c>
      <c r="B8005" s="85" t="s">
        <v>25802</v>
      </c>
      <c r="C8005" s="87" t="s">
        <v>151</v>
      </c>
      <c r="D8005" s="84" t="s">
        <v>15209</v>
      </c>
      <c r="E8005" s="86">
        <v>53</v>
      </c>
      <c r="F8005" s="85" t="s">
        <v>25798</v>
      </c>
    </row>
    <row r="8006" spans="1:6" ht="25.5" x14ac:dyDescent="0.2">
      <c r="A8006" s="86" t="s">
        <v>25796</v>
      </c>
      <c r="B8006" s="85" t="s">
        <v>25795</v>
      </c>
      <c r="C8006" s="87" t="s">
        <v>151</v>
      </c>
      <c r="D8006" s="84" t="s">
        <v>15209</v>
      </c>
      <c r="E8006" s="86">
        <v>375</v>
      </c>
      <c r="F8006" s="85" t="s">
        <v>15214</v>
      </c>
    </row>
    <row r="8007" spans="1:6" ht="38.25" x14ac:dyDescent="0.2">
      <c r="A8007" s="86" t="s">
        <v>25805</v>
      </c>
      <c r="B8007" s="85" t="s">
        <v>25804</v>
      </c>
      <c r="C8007" s="87" t="s">
        <v>151</v>
      </c>
      <c r="D8007" s="84" t="s">
        <v>15209</v>
      </c>
      <c r="E8007" s="86">
        <v>63</v>
      </c>
      <c r="F8007" s="85" t="s">
        <v>24710</v>
      </c>
    </row>
    <row r="8008" spans="1:6" ht="63.75" x14ac:dyDescent="0.2">
      <c r="A8008" s="86" t="s">
        <v>25806</v>
      </c>
      <c r="B8008" s="85" t="s">
        <v>14625</v>
      </c>
      <c r="C8008" s="87" t="s">
        <v>151</v>
      </c>
      <c r="D8008" s="84" t="s">
        <v>15209</v>
      </c>
      <c r="E8008" s="86">
        <v>315</v>
      </c>
      <c r="F8008" s="85" t="s">
        <v>14577</v>
      </c>
    </row>
    <row r="8009" spans="1:6" ht="51" x14ac:dyDescent="0.2">
      <c r="A8009" s="86" t="s">
        <v>25808</v>
      </c>
      <c r="B8009" s="85" t="s">
        <v>25807</v>
      </c>
      <c r="C8009" s="87" t="s">
        <v>151</v>
      </c>
      <c r="D8009" s="84" t="s">
        <v>15209</v>
      </c>
      <c r="E8009" s="86">
        <v>625</v>
      </c>
      <c r="F8009" s="85" t="s">
        <v>15266</v>
      </c>
    </row>
    <row r="8010" spans="1:6" ht="25.5" x14ac:dyDescent="0.2">
      <c r="A8010" s="86" t="s">
        <v>25809</v>
      </c>
      <c r="B8010" s="85" t="s">
        <v>14629</v>
      </c>
      <c r="C8010" s="87" t="s">
        <v>151</v>
      </c>
      <c r="D8010" s="84" t="s">
        <v>15209</v>
      </c>
      <c r="E8010" s="86">
        <v>525</v>
      </c>
      <c r="F8010" s="85" t="s">
        <v>15211</v>
      </c>
    </row>
    <row r="8011" spans="1:6" ht="25.5" x14ac:dyDescent="0.2">
      <c r="A8011" s="86" t="s">
        <v>25811</v>
      </c>
      <c r="B8011" s="85" t="s">
        <v>25810</v>
      </c>
      <c r="C8011" s="87" t="s">
        <v>151</v>
      </c>
      <c r="D8011" s="84" t="s">
        <v>15209</v>
      </c>
      <c r="E8011" s="86">
        <v>625</v>
      </c>
      <c r="F8011" s="85" t="s">
        <v>15214</v>
      </c>
    </row>
    <row r="8012" spans="1:6" ht="63.75" x14ac:dyDescent="0.2">
      <c r="A8012" s="86" t="s">
        <v>25813</v>
      </c>
      <c r="B8012" s="85" t="s">
        <v>25812</v>
      </c>
      <c r="C8012" s="87" t="s">
        <v>151</v>
      </c>
      <c r="D8012" s="84" t="s">
        <v>15209</v>
      </c>
      <c r="E8012" s="86">
        <v>3150</v>
      </c>
      <c r="F8012" s="85" t="s">
        <v>25779</v>
      </c>
    </row>
    <row r="8013" spans="1:6" ht="63.75" x14ac:dyDescent="0.2">
      <c r="A8013" s="86" t="s">
        <v>25815</v>
      </c>
      <c r="B8013" s="85" t="s">
        <v>25814</v>
      </c>
      <c r="C8013" s="87" t="s">
        <v>151</v>
      </c>
      <c r="D8013" s="84" t="s">
        <v>15209</v>
      </c>
      <c r="E8013" s="86">
        <v>6250</v>
      </c>
      <c r="F8013" s="85" t="s">
        <v>25782</v>
      </c>
    </row>
    <row r="8014" spans="1:6" ht="38.25" x14ac:dyDescent="0.2">
      <c r="A8014" s="86" t="s">
        <v>25817</v>
      </c>
      <c r="B8014" s="85" t="s">
        <v>25816</v>
      </c>
      <c r="C8014" s="87" t="s">
        <v>151</v>
      </c>
      <c r="D8014" s="84" t="s">
        <v>15209</v>
      </c>
      <c r="E8014" s="86">
        <v>5250</v>
      </c>
      <c r="F8014" s="85" t="s">
        <v>25785</v>
      </c>
    </row>
    <row r="8015" spans="1:6" ht="38.25" x14ac:dyDescent="0.2">
      <c r="A8015" s="86" t="s">
        <v>25819</v>
      </c>
      <c r="B8015" s="85" t="s">
        <v>25818</v>
      </c>
      <c r="C8015" s="87" t="s">
        <v>151</v>
      </c>
      <c r="D8015" s="84" t="s">
        <v>15209</v>
      </c>
      <c r="E8015" s="86">
        <v>6250</v>
      </c>
      <c r="F8015" s="85" t="s">
        <v>15214</v>
      </c>
    </row>
    <row r="8016" spans="1:6" ht="63.75" x14ac:dyDescent="0.2">
      <c r="A8016" s="86" t="s">
        <v>25821</v>
      </c>
      <c r="B8016" s="85" t="s">
        <v>25820</v>
      </c>
      <c r="C8016" s="87" t="s">
        <v>151</v>
      </c>
      <c r="D8016" s="84" t="s">
        <v>15209</v>
      </c>
      <c r="E8016" s="86">
        <v>239</v>
      </c>
      <c r="F8016" s="85" t="s">
        <v>14577</v>
      </c>
    </row>
    <row r="8017" spans="1:6" ht="51" x14ac:dyDescent="0.2">
      <c r="A8017" s="86" t="s">
        <v>25823</v>
      </c>
      <c r="B8017" s="85" t="s">
        <v>25822</v>
      </c>
      <c r="C8017" s="87" t="s">
        <v>151</v>
      </c>
      <c r="D8017" s="84" t="s">
        <v>15209</v>
      </c>
      <c r="E8017" s="86">
        <v>475</v>
      </c>
      <c r="F8017" s="85" t="s">
        <v>15266</v>
      </c>
    </row>
    <row r="8018" spans="1:6" ht="25.5" x14ac:dyDescent="0.2">
      <c r="A8018" s="86" t="s">
        <v>25825</v>
      </c>
      <c r="B8018" s="85" t="s">
        <v>25824</v>
      </c>
      <c r="C8018" s="87" t="s">
        <v>151</v>
      </c>
      <c r="D8018" s="84" t="s">
        <v>15209</v>
      </c>
      <c r="E8018" s="86">
        <v>399</v>
      </c>
      <c r="F8018" s="85" t="s">
        <v>15211</v>
      </c>
    </row>
    <row r="8019" spans="1:6" ht="25.5" x14ac:dyDescent="0.2">
      <c r="A8019" s="86" t="s">
        <v>25827</v>
      </c>
      <c r="B8019" s="85" t="s">
        <v>25826</v>
      </c>
      <c r="C8019" s="87" t="s">
        <v>151</v>
      </c>
      <c r="D8019" s="84" t="s">
        <v>15209</v>
      </c>
      <c r="E8019" s="86">
        <v>475</v>
      </c>
      <c r="F8019" s="85" t="s">
        <v>15214</v>
      </c>
    </row>
    <row r="8020" spans="1:6" ht="63.75" x14ac:dyDescent="0.2">
      <c r="A8020" s="86" t="s">
        <v>25829</v>
      </c>
      <c r="B8020" s="85" t="s">
        <v>25828</v>
      </c>
      <c r="C8020" s="87" t="s">
        <v>151</v>
      </c>
      <c r="D8020" s="84" t="s">
        <v>15209</v>
      </c>
      <c r="E8020" s="86">
        <v>2394</v>
      </c>
      <c r="F8020" s="85" t="s">
        <v>14577</v>
      </c>
    </row>
    <row r="8021" spans="1:6" ht="76.5" x14ac:dyDescent="0.2">
      <c r="A8021" s="86" t="s">
        <v>25832</v>
      </c>
      <c r="B8021" s="85" t="s">
        <v>25830</v>
      </c>
      <c r="C8021" s="87" t="s">
        <v>151</v>
      </c>
      <c r="D8021" s="84" t="s">
        <v>15209</v>
      </c>
      <c r="E8021" s="86">
        <v>399</v>
      </c>
      <c r="F8021" s="85" t="s">
        <v>25831</v>
      </c>
    </row>
    <row r="8022" spans="1:6" ht="51" x14ac:dyDescent="0.2">
      <c r="A8022" s="86" t="s">
        <v>25834</v>
      </c>
      <c r="B8022" s="85" t="s">
        <v>25833</v>
      </c>
      <c r="C8022" s="87" t="s">
        <v>151</v>
      </c>
      <c r="D8022" s="84" t="s">
        <v>15209</v>
      </c>
      <c r="E8022" s="86">
        <v>4750</v>
      </c>
      <c r="F8022" s="85" t="s">
        <v>15266</v>
      </c>
    </row>
    <row r="8023" spans="1:6" ht="89.25" x14ac:dyDescent="0.2">
      <c r="A8023" s="86" t="s">
        <v>25837</v>
      </c>
      <c r="B8023" s="85" t="s">
        <v>25835</v>
      </c>
      <c r="C8023" s="87" t="s">
        <v>151</v>
      </c>
      <c r="D8023" s="84" t="s">
        <v>15209</v>
      </c>
      <c r="E8023" s="86">
        <v>791.6</v>
      </c>
      <c r="F8023" s="85" t="s">
        <v>25836</v>
      </c>
    </row>
    <row r="8024" spans="1:6" ht="25.5" x14ac:dyDescent="0.2">
      <c r="A8024" s="86" t="s">
        <v>25839</v>
      </c>
      <c r="B8024" s="85" t="s">
        <v>25838</v>
      </c>
      <c r="C8024" s="87" t="s">
        <v>151</v>
      </c>
      <c r="D8024" s="84" t="s">
        <v>15209</v>
      </c>
      <c r="E8024" s="86">
        <v>3990</v>
      </c>
      <c r="F8024" s="85" t="s">
        <v>15211</v>
      </c>
    </row>
    <row r="8025" spans="1:6" ht="51" x14ac:dyDescent="0.2">
      <c r="A8025" s="86" t="s">
        <v>25841</v>
      </c>
      <c r="B8025" s="85" t="s">
        <v>25840</v>
      </c>
      <c r="C8025" s="87" t="s">
        <v>151</v>
      </c>
      <c r="D8025" s="84" t="s">
        <v>15209</v>
      </c>
      <c r="E8025" s="86">
        <v>665</v>
      </c>
      <c r="F8025" s="85" t="s">
        <v>25798</v>
      </c>
    </row>
    <row r="8026" spans="1:6" ht="25.5" x14ac:dyDescent="0.2">
      <c r="A8026" s="86" t="s">
        <v>25843</v>
      </c>
      <c r="B8026" s="85" t="s">
        <v>25842</v>
      </c>
      <c r="C8026" s="87" t="s">
        <v>151</v>
      </c>
      <c r="D8026" s="84" t="s">
        <v>15209</v>
      </c>
      <c r="E8026" s="86">
        <v>4750</v>
      </c>
      <c r="F8026" s="85" t="s">
        <v>15214</v>
      </c>
    </row>
    <row r="8027" spans="1:6" ht="38.25" x14ac:dyDescent="0.2">
      <c r="A8027" s="86" t="s">
        <v>25845</v>
      </c>
      <c r="B8027" s="85" t="s">
        <v>25844</v>
      </c>
      <c r="C8027" s="87" t="s">
        <v>151</v>
      </c>
      <c r="D8027" s="84" t="s">
        <v>15209</v>
      </c>
      <c r="E8027" s="86">
        <v>791.6</v>
      </c>
      <c r="F8027" s="85" t="s">
        <v>24710</v>
      </c>
    </row>
    <row r="8028" spans="1:6" ht="38.25" x14ac:dyDescent="0.2">
      <c r="A8028" s="86" t="s">
        <v>25847</v>
      </c>
      <c r="B8028" s="85" t="s">
        <v>25846</v>
      </c>
      <c r="C8028" s="87" t="s">
        <v>151</v>
      </c>
      <c r="D8028" s="84" t="s">
        <v>15209</v>
      </c>
      <c r="E8028" s="86">
        <v>7875</v>
      </c>
      <c r="F8028" s="85" t="s">
        <v>14567</v>
      </c>
    </row>
    <row r="8029" spans="1:6" ht="38.25" x14ac:dyDescent="0.2">
      <c r="A8029" s="86" t="s">
        <v>25849</v>
      </c>
      <c r="B8029" s="85" t="s">
        <v>25848</v>
      </c>
      <c r="C8029" s="87" t="s">
        <v>151</v>
      </c>
      <c r="D8029" s="84" t="s">
        <v>15209</v>
      </c>
      <c r="E8029" s="86">
        <v>15625</v>
      </c>
      <c r="F8029" s="85" t="s">
        <v>14527</v>
      </c>
    </row>
    <row r="8030" spans="1:6" ht="38.25" x14ac:dyDescent="0.2">
      <c r="A8030" s="86" t="s">
        <v>25851</v>
      </c>
      <c r="B8030" s="85" t="s">
        <v>25850</v>
      </c>
      <c r="C8030" s="87" t="s">
        <v>151</v>
      </c>
      <c r="D8030" s="84" t="s">
        <v>15209</v>
      </c>
      <c r="E8030" s="86">
        <v>13125</v>
      </c>
      <c r="F8030" s="85" t="s">
        <v>14567</v>
      </c>
    </row>
    <row r="8031" spans="1:6" ht="38.25" x14ac:dyDescent="0.2">
      <c r="A8031" s="86" t="s">
        <v>25853</v>
      </c>
      <c r="B8031" s="85" t="s">
        <v>25852</v>
      </c>
      <c r="C8031" s="87" t="s">
        <v>151</v>
      </c>
      <c r="D8031" s="84" t="s">
        <v>15209</v>
      </c>
      <c r="E8031" s="86">
        <v>15625</v>
      </c>
      <c r="F8031" s="85" t="s">
        <v>14527</v>
      </c>
    </row>
    <row r="8032" spans="1:6" ht="63.75" x14ac:dyDescent="0.2">
      <c r="A8032" s="86" t="s">
        <v>25856</v>
      </c>
      <c r="B8032" s="85" t="s">
        <v>25854</v>
      </c>
      <c r="C8032" s="87" t="s">
        <v>151</v>
      </c>
      <c r="D8032" s="84" t="s">
        <v>15209</v>
      </c>
      <c r="E8032" s="86">
        <v>15750</v>
      </c>
      <c r="F8032" s="85" t="s">
        <v>25855</v>
      </c>
    </row>
    <row r="8033" spans="1:6" ht="51" x14ac:dyDescent="0.2">
      <c r="A8033" s="86" t="s">
        <v>25859</v>
      </c>
      <c r="B8033" s="85" t="s">
        <v>25857</v>
      </c>
      <c r="C8033" s="87" t="s">
        <v>151</v>
      </c>
      <c r="D8033" s="84" t="s">
        <v>15209</v>
      </c>
      <c r="E8033" s="86">
        <v>31250</v>
      </c>
      <c r="F8033" s="85" t="s">
        <v>25858</v>
      </c>
    </row>
    <row r="8034" spans="1:6" ht="38.25" x14ac:dyDescent="0.2">
      <c r="A8034" s="86" t="s">
        <v>25861</v>
      </c>
      <c r="B8034" s="85" t="s">
        <v>25860</v>
      </c>
      <c r="C8034" s="87" t="s">
        <v>151</v>
      </c>
      <c r="D8034" s="84" t="s">
        <v>15209</v>
      </c>
      <c r="E8034" s="86">
        <v>26250</v>
      </c>
      <c r="F8034" s="85" t="s">
        <v>14567</v>
      </c>
    </row>
    <row r="8035" spans="1:6" ht="38.25" x14ac:dyDescent="0.2">
      <c r="A8035" s="86" t="s">
        <v>25863</v>
      </c>
      <c r="B8035" s="85" t="s">
        <v>25862</v>
      </c>
      <c r="C8035" s="87" t="s">
        <v>151</v>
      </c>
      <c r="D8035" s="84" t="s">
        <v>15209</v>
      </c>
      <c r="E8035" s="86">
        <v>31250</v>
      </c>
      <c r="F8035" s="85" t="s">
        <v>14527</v>
      </c>
    </row>
    <row r="8036" spans="1:6" ht="63.75" x14ac:dyDescent="0.2">
      <c r="A8036" s="86" t="s">
        <v>25806</v>
      </c>
      <c r="B8036" s="85" t="s">
        <v>14625</v>
      </c>
      <c r="C8036" s="87" t="s">
        <v>151</v>
      </c>
      <c r="D8036" s="84" t="s">
        <v>15209</v>
      </c>
      <c r="E8036" s="86">
        <v>315</v>
      </c>
      <c r="F8036" s="85" t="s">
        <v>14577</v>
      </c>
    </row>
    <row r="8037" spans="1:6" ht="51" x14ac:dyDescent="0.2">
      <c r="A8037" s="86" t="s">
        <v>25808</v>
      </c>
      <c r="B8037" s="85" t="s">
        <v>25807</v>
      </c>
      <c r="C8037" s="87" t="s">
        <v>151</v>
      </c>
      <c r="D8037" s="84" t="s">
        <v>15209</v>
      </c>
      <c r="E8037" s="86">
        <v>625</v>
      </c>
      <c r="F8037" s="85" t="s">
        <v>15266</v>
      </c>
    </row>
    <row r="8038" spans="1:6" ht="25.5" x14ac:dyDescent="0.2">
      <c r="A8038" s="86" t="s">
        <v>25809</v>
      </c>
      <c r="B8038" s="85" t="s">
        <v>14629</v>
      </c>
      <c r="C8038" s="87" t="s">
        <v>151</v>
      </c>
      <c r="D8038" s="84" t="s">
        <v>15209</v>
      </c>
      <c r="E8038" s="86">
        <v>525</v>
      </c>
      <c r="F8038" s="85" t="s">
        <v>15211</v>
      </c>
    </row>
    <row r="8039" spans="1:6" ht="25.5" x14ac:dyDescent="0.2">
      <c r="A8039" s="86" t="s">
        <v>25811</v>
      </c>
      <c r="B8039" s="85" t="s">
        <v>25810</v>
      </c>
      <c r="C8039" s="87" t="s">
        <v>151</v>
      </c>
      <c r="D8039" s="84" t="s">
        <v>15209</v>
      </c>
      <c r="E8039" s="86">
        <v>625</v>
      </c>
      <c r="F8039" s="85" t="s">
        <v>15214</v>
      </c>
    </row>
    <row r="8040" spans="1:6" ht="63.75" x14ac:dyDescent="0.2">
      <c r="A8040" s="86" t="s">
        <v>25806</v>
      </c>
      <c r="B8040" s="85" t="s">
        <v>14625</v>
      </c>
      <c r="C8040" s="87" t="s">
        <v>151</v>
      </c>
      <c r="D8040" s="84" t="s">
        <v>15209</v>
      </c>
      <c r="E8040" s="86">
        <v>315</v>
      </c>
      <c r="F8040" s="85" t="s">
        <v>14577</v>
      </c>
    </row>
    <row r="8041" spans="1:6" ht="51" x14ac:dyDescent="0.2">
      <c r="A8041" s="86" t="s">
        <v>25808</v>
      </c>
      <c r="B8041" s="85" t="s">
        <v>25807</v>
      </c>
      <c r="C8041" s="87" t="s">
        <v>151</v>
      </c>
      <c r="D8041" s="84" t="s">
        <v>15209</v>
      </c>
      <c r="E8041" s="86">
        <v>625</v>
      </c>
      <c r="F8041" s="85" t="s">
        <v>15266</v>
      </c>
    </row>
    <row r="8042" spans="1:6" ht="63.75" x14ac:dyDescent="0.2">
      <c r="A8042" s="86" t="s">
        <v>25806</v>
      </c>
      <c r="B8042" s="85" t="s">
        <v>14625</v>
      </c>
      <c r="C8042" s="87" t="s">
        <v>151</v>
      </c>
      <c r="D8042" s="84" t="s">
        <v>15209</v>
      </c>
      <c r="E8042" s="86">
        <v>315</v>
      </c>
      <c r="F8042" s="85" t="s">
        <v>14577</v>
      </c>
    </row>
    <row r="8043" spans="1:6" ht="51" x14ac:dyDescent="0.2">
      <c r="A8043" s="86" t="s">
        <v>25808</v>
      </c>
      <c r="B8043" s="85" t="s">
        <v>25807</v>
      </c>
      <c r="C8043" s="87" t="s">
        <v>151</v>
      </c>
      <c r="D8043" s="84" t="s">
        <v>15209</v>
      </c>
      <c r="E8043" s="86">
        <v>625</v>
      </c>
      <c r="F8043" s="85" t="s">
        <v>15266</v>
      </c>
    </row>
    <row r="8044" spans="1:6" ht="25.5" x14ac:dyDescent="0.2">
      <c r="A8044" s="86" t="s">
        <v>25809</v>
      </c>
      <c r="B8044" s="85" t="s">
        <v>14629</v>
      </c>
      <c r="C8044" s="87" t="s">
        <v>151</v>
      </c>
      <c r="D8044" s="84" t="s">
        <v>15209</v>
      </c>
      <c r="E8044" s="86">
        <v>525</v>
      </c>
      <c r="F8044" s="85" t="s">
        <v>15211</v>
      </c>
    </row>
    <row r="8045" spans="1:6" ht="25.5" x14ac:dyDescent="0.2">
      <c r="A8045" s="86" t="s">
        <v>25811</v>
      </c>
      <c r="B8045" s="85" t="s">
        <v>25810</v>
      </c>
      <c r="C8045" s="87" t="s">
        <v>151</v>
      </c>
      <c r="D8045" s="84" t="s">
        <v>15209</v>
      </c>
      <c r="E8045" s="86">
        <v>625</v>
      </c>
      <c r="F8045" s="85" t="s">
        <v>15214</v>
      </c>
    </row>
    <row r="8046" spans="1:6" ht="63.75" x14ac:dyDescent="0.2">
      <c r="A8046" s="86" t="s">
        <v>25813</v>
      </c>
      <c r="B8046" s="85" t="s">
        <v>25812</v>
      </c>
      <c r="C8046" s="87" t="s">
        <v>151</v>
      </c>
      <c r="D8046" s="84" t="s">
        <v>15209</v>
      </c>
      <c r="E8046" s="86">
        <v>3150</v>
      </c>
      <c r="F8046" s="85" t="s">
        <v>25779</v>
      </c>
    </row>
    <row r="8047" spans="1:6" ht="63.75" x14ac:dyDescent="0.2">
      <c r="A8047" s="86" t="s">
        <v>25815</v>
      </c>
      <c r="B8047" s="85" t="s">
        <v>25814</v>
      </c>
      <c r="C8047" s="87" t="s">
        <v>151</v>
      </c>
      <c r="D8047" s="84" t="s">
        <v>15209</v>
      </c>
      <c r="E8047" s="86">
        <v>6250</v>
      </c>
      <c r="F8047" s="85" t="s">
        <v>25782</v>
      </c>
    </row>
    <row r="8048" spans="1:6" ht="38.25" x14ac:dyDescent="0.2">
      <c r="A8048" s="86" t="s">
        <v>25817</v>
      </c>
      <c r="B8048" s="85" t="s">
        <v>25816</v>
      </c>
      <c r="C8048" s="87" t="s">
        <v>151</v>
      </c>
      <c r="D8048" s="84" t="s">
        <v>15209</v>
      </c>
      <c r="E8048" s="86">
        <v>5250</v>
      </c>
      <c r="F8048" s="85" t="s">
        <v>25785</v>
      </c>
    </row>
    <row r="8049" spans="1:6" ht="38.25" x14ac:dyDescent="0.2">
      <c r="A8049" s="86" t="s">
        <v>25819</v>
      </c>
      <c r="B8049" s="85" t="s">
        <v>25818</v>
      </c>
      <c r="C8049" s="87" t="s">
        <v>151</v>
      </c>
      <c r="D8049" s="84" t="s">
        <v>15209</v>
      </c>
      <c r="E8049" s="86">
        <v>6250</v>
      </c>
      <c r="F8049" s="85" t="s">
        <v>15214</v>
      </c>
    </row>
    <row r="8050" spans="1:6" ht="38.25" x14ac:dyDescent="0.2">
      <c r="A8050" s="86" t="s">
        <v>25817</v>
      </c>
      <c r="B8050" s="85" t="s">
        <v>25816</v>
      </c>
      <c r="C8050" s="87" t="s">
        <v>151</v>
      </c>
      <c r="D8050" s="84" t="s">
        <v>15209</v>
      </c>
      <c r="E8050" s="86">
        <v>5250</v>
      </c>
      <c r="F8050" s="85" t="s">
        <v>25785</v>
      </c>
    </row>
    <row r="8051" spans="1:6" ht="38.25" x14ac:dyDescent="0.2">
      <c r="A8051" s="86" t="s">
        <v>25819</v>
      </c>
      <c r="B8051" s="85" t="s">
        <v>25818</v>
      </c>
      <c r="C8051" s="87" t="s">
        <v>151</v>
      </c>
      <c r="D8051" s="84" t="s">
        <v>15209</v>
      </c>
      <c r="E8051" s="86">
        <v>6250</v>
      </c>
      <c r="F8051" s="85" t="s">
        <v>15214</v>
      </c>
    </row>
    <row r="8052" spans="1:6" ht="63.75" x14ac:dyDescent="0.2">
      <c r="A8052" s="86" t="s">
        <v>25813</v>
      </c>
      <c r="B8052" s="85" t="s">
        <v>25812</v>
      </c>
      <c r="C8052" s="87" t="s">
        <v>151</v>
      </c>
      <c r="D8052" s="84" t="s">
        <v>15209</v>
      </c>
      <c r="E8052" s="86">
        <v>3150</v>
      </c>
      <c r="F8052" s="85" t="s">
        <v>25779</v>
      </c>
    </row>
    <row r="8053" spans="1:6" ht="63.75" x14ac:dyDescent="0.2">
      <c r="A8053" s="86" t="s">
        <v>25815</v>
      </c>
      <c r="B8053" s="85" t="s">
        <v>25814</v>
      </c>
      <c r="C8053" s="87" t="s">
        <v>151</v>
      </c>
      <c r="D8053" s="84" t="s">
        <v>15209</v>
      </c>
      <c r="E8053" s="86">
        <v>6250</v>
      </c>
      <c r="F8053" s="85" t="s">
        <v>25782</v>
      </c>
    </row>
    <row r="8054" spans="1:6" ht="38.25" x14ac:dyDescent="0.2">
      <c r="A8054" s="86" t="s">
        <v>25817</v>
      </c>
      <c r="B8054" s="85" t="s">
        <v>25816</v>
      </c>
      <c r="C8054" s="87" t="s">
        <v>151</v>
      </c>
      <c r="D8054" s="84" t="s">
        <v>15209</v>
      </c>
      <c r="E8054" s="86">
        <v>5250</v>
      </c>
      <c r="F8054" s="85" t="s">
        <v>25785</v>
      </c>
    </row>
    <row r="8055" spans="1:6" ht="63.75" x14ac:dyDescent="0.2">
      <c r="A8055" s="86" t="s">
        <v>25813</v>
      </c>
      <c r="B8055" s="85" t="s">
        <v>25812</v>
      </c>
      <c r="C8055" s="87" t="s">
        <v>151</v>
      </c>
      <c r="D8055" s="84" t="s">
        <v>15209</v>
      </c>
      <c r="E8055" s="86">
        <v>3150</v>
      </c>
      <c r="F8055" s="85" t="s">
        <v>25779</v>
      </c>
    </row>
    <row r="8056" spans="1:6" ht="63.75" x14ac:dyDescent="0.2">
      <c r="A8056" s="86" t="s">
        <v>25815</v>
      </c>
      <c r="B8056" s="85" t="s">
        <v>25814</v>
      </c>
      <c r="C8056" s="87" t="s">
        <v>151</v>
      </c>
      <c r="D8056" s="84" t="s">
        <v>15209</v>
      </c>
      <c r="E8056" s="86">
        <v>6250</v>
      </c>
      <c r="F8056" s="85" t="s">
        <v>25782</v>
      </c>
    </row>
    <row r="8057" spans="1:6" ht="38.25" x14ac:dyDescent="0.2">
      <c r="A8057" s="86" t="s">
        <v>25819</v>
      </c>
      <c r="B8057" s="85" t="s">
        <v>25818</v>
      </c>
      <c r="C8057" s="87" t="s">
        <v>151</v>
      </c>
      <c r="D8057" s="84" t="s">
        <v>15209</v>
      </c>
      <c r="E8057" s="86">
        <v>6250</v>
      </c>
      <c r="F8057" s="85" t="s">
        <v>15214</v>
      </c>
    </row>
    <row r="8058" spans="1:6" ht="25.5" x14ac:dyDescent="0.2">
      <c r="A8058" s="86" t="s">
        <v>25825</v>
      </c>
      <c r="B8058" s="85" t="s">
        <v>25824</v>
      </c>
      <c r="C8058" s="87" t="s">
        <v>151</v>
      </c>
      <c r="D8058" s="84" t="s">
        <v>15209</v>
      </c>
      <c r="E8058" s="86">
        <v>399</v>
      </c>
      <c r="F8058" s="85" t="s">
        <v>15211</v>
      </c>
    </row>
    <row r="8059" spans="1:6" ht="25.5" x14ac:dyDescent="0.2">
      <c r="A8059" s="86" t="s">
        <v>25827</v>
      </c>
      <c r="B8059" s="85" t="s">
        <v>25826</v>
      </c>
      <c r="C8059" s="87" t="s">
        <v>151</v>
      </c>
      <c r="D8059" s="84" t="s">
        <v>15209</v>
      </c>
      <c r="E8059" s="86">
        <v>475</v>
      </c>
      <c r="F8059" s="85" t="s">
        <v>15214</v>
      </c>
    </row>
    <row r="8060" spans="1:6" ht="25.5" x14ac:dyDescent="0.2">
      <c r="A8060" s="86" t="s">
        <v>25825</v>
      </c>
      <c r="B8060" s="85" t="s">
        <v>25824</v>
      </c>
      <c r="C8060" s="87" t="s">
        <v>151</v>
      </c>
      <c r="D8060" s="84" t="s">
        <v>15209</v>
      </c>
      <c r="E8060" s="86">
        <v>399</v>
      </c>
      <c r="F8060" s="85" t="s">
        <v>15211</v>
      </c>
    </row>
    <row r="8061" spans="1:6" ht="25.5" x14ac:dyDescent="0.2">
      <c r="A8061" s="86" t="s">
        <v>25827</v>
      </c>
      <c r="B8061" s="85" t="s">
        <v>25826</v>
      </c>
      <c r="C8061" s="87" t="s">
        <v>151</v>
      </c>
      <c r="D8061" s="84" t="s">
        <v>15209</v>
      </c>
      <c r="E8061" s="86">
        <v>475</v>
      </c>
      <c r="F8061" s="85" t="s">
        <v>15214</v>
      </c>
    </row>
    <row r="8062" spans="1:6" ht="63.75" x14ac:dyDescent="0.2">
      <c r="A8062" s="86" t="s">
        <v>25821</v>
      </c>
      <c r="B8062" s="85" t="s">
        <v>25820</v>
      </c>
      <c r="C8062" s="87" t="s">
        <v>151</v>
      </c>
      <c r="D8062" s="84" t="s">
        <v>15209</v>
      </c>
      <c r="E8062" s="86">
        <v>239</v>
      </c>
      <c r="F8062" s="85" t="s">
        <v>14577</v>
      </c>
    </row>
    <row r="8063" spans="1:6" ht="51" x14ac:dyDescent="0.2">
      <c r="A8063" s="86" t="s">
        <v>25823</v>
      </c>
      <c r="B8063" s="85" t="s">
        <v>25822</v>
      </c>
      <c r="C8063" s="87" t="s">
        <v>151</v>
      </c>
      <c r="D8063" s="84" t="s">
        <v>15209</v>
      </c>
      <c r="E8063" s="86">
        <v>475</v>
      </c>
      <c r="F8063" s="85" t="s">
        <v>15266</v>
      </c>
    </row>
    <row r="8064" spans="1:6" ht="63.75" x14ac:dyDescent="0.2">
      <c r="A8064" s="86" t="s">
        <v>25829</v>
      </c>
      <c r="B8064" s="85" t="s">
        <v>25828</v>
      </c>
      <c r="C8064" s="87" t="s">
        <v>151</v>
      </c>
      <c r="D8064" s="84" t="s">
        <v>15209</v>
      </c>
      <c r="E8064" s="86">
        <v>2394</v>
      </c>
      <c r="F8064" s="85" t="s">
        <v>14577</v>
      </c>
    </row>
    <row r="8065" spans="1:6" ht="51" x14ac:dyDescent="0.2">
      <c r="A8065" s="86" t="s">
        <v>25834</v>
      </c>
      <c r="B8065" s="85" t="s">
        <v>25833</v>
      </c>
      <c r="C8065" s="87" t="s">
        <v>151</v>
      </c>
      <c r="D8065" s="84" t="s">
        <v>15209</v>
      </c>
      <c r="E8065" s="86">
        <v>4750</v>
      </c>
      <c r="F8065" s="85" t="s">
        <v>15266</v>
      </c>
    </row>
    <row r="8066" spans="1:6" ht="25.5" x14ac:dyDescent="0.2">
      <c r="A8066" s="86" t="s">
        <v>25839</v>
      </c>
      <c r="B8066" s="85" t="s">
        <v>25838</v>
      </c>
      <c r="C8066" s="87" t="s">
        <v>151</v>
      </c>
      <c r="D8066" s="84" t="s">
        <v>15209</v>
      </c>
      <c r="E8066" s="86">
        <v>3990</v>
      </c>
      <c r="F8066" s="85" t="s">
        <v>15211</v>
      </c>
    </row>
    <row r="8067" spans="1:6" ht="25.5" x14ac:dyDescent="0.2">
      <c r="A8067" s="86" t="s">
        <v>25843</v>
      </c>
      <c r="B8067" s="85" t="s">
        <v>25842</v>
      </c>
      <c r="C8067" s="87" t="s">
        <v>151</v>
      </c>
      <c r="D8067" s="84" t="s">
        <v>15209</v>
      </c>
      <c r="E8067" s="86">
        <v>4750</v>
      </c>
      <c r="F8067" s="85" t="s">
        <v>15214</v>
      </c>
    </row>
    <row r="8068" spans="1:6" ht="25.5" x14ac:dyDescent="0.2">
      <c r="A8068" s="86" t="s">
        <v>25839</v>
      </c>
      <c r="B8068" s="85" t="s">
        <v>25838</v>
      </c>
      <c r="C8068" s="87" t="s">
        <v>151</v>
      </c>
      <c r="D8068" s="84" t="s">
        <v>15209</v>
      </c>
      <c r="E8068" s="86">
        <v>3990</v>
      </c>
      <c r="F8068" s="85" t="s">
        <v>15211</v>
      </c>
    </row>
    <row r="8069" spans="1:6" ht="25.5" x14ac:dyDescent="0.2">
      <c r="A8069" s="86" t="s">
        <v>25843</v>
      </c>
      <c r="B8069" s="85" t="s">
        <v>25842</v>
      </c>
      <c r="C8069" s="87" t="s">
        <v>151</v>
      </c>
      <c r="D8069" s="84" t="s">
        <v>15209</v>
      </c>
      <c r="E8069" s="86">
        <v>4750</v>
      </c>
      <c r="F8069" s="85" t="s">
        <v>15214</v>
      </c>
    </row>
    <row r="8070" spans="1:6" ht="63.75" x14ac:dyDescent="0.2">
      <c r="A8070" s="86" t="s">
        <v>25829</v>
      </c>
      <c r="B8070" s="85" t="s">
        <v>25828</v>
      </c>
      <c r="C8070" s="87" t="s">
        <v>151</v>
      </c>
      <c r="D8070" s="84" t="s">
        <v>15209</v>
      </c>
      <c r="E8070" s="86">
        <v>2394</v>
      </c>
      <c r="F8070" s="85" t="s">
        <v>14577</v>
      </c>
    </row>
    <row r="8071" spans="1:6" ht="51" x14ac:dyDescent="0.2">
      <c r="A8071" s="86" t="s">
        <v>25834</v>
      </c>
      <c r="B8071" s="85" t="s">
        <v>25833</v>
      </c>
      <c r="C8071" s="87" t="s">
        <v>151</v>
      </c>
      <c r="D8071" s="84" t="s">
        <v>15209</v>
      </c>
      <c r="E8071" s="86">
        <v>4750</v>
      </c>
      <c r="F8071" s="85" t="s">
        <v>15266</v>
      </c>
    </row>
    <row r="8072" spans="1:6" ht="38.25" x14ac:dyDescent="0.2">
      <c r="A8072" s="86" t="s">
        <v>25786</v>
      </c>
      <c r="B8072" s="85" t="s">
        <v>25784</v>
      </c>
      <c r="C8072" s="87" t="s">
        <v>151</v>
      </c>
      <c r="D8072" s="84" t="s">
        <v>15209</v>
      </c>
      <c r="E8072" s="86">
        <v>525</v>
      </c>
      <c r="F8072" s="85" t="s">
        <v>25785</v>
      </c>
    </row>
    <row r="8073" spans="1:6" ht="38.25" x14ac:dyDescent="0.2">
      <c r="A8073" s="86" t="s">
        <v>25788</v>
      </c>
      <c r="B8073" s="85" t="s">
        <v>25787</v>
      </c>
      <c r="C8073" s="87" t="s">
        <v>151</v>
      </c>
      <c r="D8073" s="84" t="s">
        <v>15209</v>
      </c>
      <c r="E8073" s="86">
        <v>625</v>
      </c>
      <c r="F8073" s="85" t="s">
        <v>15214</v>
      </c>
    </row>
    <row r="8074" spans="1:6" ht="38.25" x14ac:dyDescent="0.2">
      <c r="A8074" s="86" t="s">
        <v>25786</v>
      </c>
      <c r="B8074" s="85" t="s">
        <v>25784</v>
      </c>
      <c r="C8074" s="87" t="s">
        <v>151</v>
      </c>
      <c r="D8074" s="84" t="s">
        <v>15209</v>
      </c>
      <c r="E8074" s="86">
        <v>525</v>
      </c>
      <c r="F8074" s="85" t="s">
        <v>25785</v>
      </c>
    </row>
    <row r="8075" spans="1:6" ht="38.25" x14ac:dyDescent="0.2">
      <c r="A8075" s="86" t="s">
        <v>25788</v>
      </c>
      <c r="B8075" s="85" t="s">
        <v>25787</v>
      </c>
      <c r="C8075" s="87" t="s">
        <v>151</v>
      </c>
      <c r="D8075" s="84" t="s">
        <v>15209</v>
      </c>
      <c r="E8075" s="86">
        <v>625</v>
      </c>
      <c r="F8075" s="85" t="s">
        <v>15214</v>
      </c>
    </row>
    <row r="8076" spans="1:6" ht="63.75" x14ac:dyDescent="0.2">
      <c r="A8076" s="86" t="s">
        <v>25780</v>
      </c>
      <c r="B8076" s="85" t="s">
        <v>25778</v>
      </c>
      <c r="C8076" s="87" t="s">
        <v>151</v>
      </c>
      <c r="D8076" s="84" t="s">
        <v>15209</v>
      </c>
      <c r="E8076" s="86">
        <v>315</v>
      </c>
      <c r="F8076" s="85" t="s">
        <v>25779</v>
      </c>
    </row>
    <row r="8077" spans="1:6" ht="63.75" x14ac:dyDescent="0.2">
      <c r="A8077" s="86" t="s">
        <v>25783</v>
      </c>
      <c r="B8077" s="85" t="s">
        <v>25781</v>
      </c>
      <c r="C8077" s="87" t="s">
        <v>151</v>
      </c>
      <c r="D8077" s="84" t="s">
        <v>15209</v>
      </c>
      <c r="E8077" s="86">
        <v>625</v>
      </c>
      <c r="F8077" s="85" t="s">
        <v>25782</v>
      </c>
    </row>
    <row r="8078" spans="1:6" ht="63.75" x14ac:dyDescent="0.2">
      <c r="A8078" s="86" t="s">
        <v>25780</v>
      </c>
      <c r="B8078" s="85" t="s">
        <v>25778</v>
      </c>
      <c r="C8078" s="87" t="s">
        <v>151</v>
      </c>
      <c r="D8078" s="84" t="s">
        <v>15209</v>
      </c>
      <c r="E8078" s="86">
        <v>315</v>
      </c>
      <c r="F8078" s="85" t="s">
        <v>25779</v>
      </c>
    </row>
    <row r="8079" spans="1:6" ht="63.75" x14ac:dyDescent="0.2">
      <c r="A8079" s="86" t="s">
        <v>25783</v>
      </c>
      <c r="B8079" s="85" t="s">
        <v>25781</v>
      </c>
      <c r="C8079" s="87" t="s">
        <v>151</v>
      </c>
      <c r="D8079" s="84" t="s">
        <v>15209</v>
      </c>
      <c r="E8079" s="86">
        <v>625</v>
      </c>
      <c r="F8079" s="85" t="s">
        <v>25782</v>
      </c>
    </row>
    <row r="8080" spans="1:6" ht="38.25" x14ac:dyDescent="0.2">
      <c r="A8080" s="86" t="s">
        <v>25786</v>
      </c>
      <c r="B8080" s="85" t="s">
        <v>25784</v>
      </c>
      <c r="C8080" s="87" t="s">
        <v>151</v>
      </c>
      <c r="D8080" s="84" t="s">
        <v>15209</v>
      </c>
      <c r="E8080" s="86">
        <v>525</v>
      </c>
      <c r="F8080" s="85" t="s">
        <v>25785</v>
      </c>
    </row>
    <row r="8081" spans="1:6" ht="38.25" x14ac:dyDescent="0.2">
      <c r="A8081" s="86" t="s">
        <v>25788</v>
      </c>
      <c r="B8081" s="85" t="s">
        <v>25787</v>
      </c>
      <c r="C8081" s="87" t="s">
        <v>151</v>
      </c>
      <c r="D8081" s="84" t="s">
        <v>15209</v>
      </c>
      <c r="E8081" s="86">
        <v>625</v>
      </c>
      <c r="F8081" s="85" t="s">
        <v>15214</v>
      </c>
    </row>
    <row r="8082" spans="1:6" ht="63.75" x14ac:dyDescent="0.2">
      <c r="A8082" s="86" t="s">
        <v>25813</v>
      </c>
      <c r="B8082" s="85" t="s">
        <v>25812</v>
      </c>
      <c r="C8082" s="87" t="s">
        <v>151</v>
      </c>
      <c r="D8082" s="84" t="s">
        <v>15209</v>
      </c>
      <c r="E8082" s="86">
        <v>3150</v>
      </c>
      <c r="F8082" s="85" t="s">
        <v>25779</v>
      </c>
    </row>
    <row r="8083" spans="1:6" ht="63.75" x14ac:dyDescent="0.2">
      <c r="A8083" s="86" t="s">
        <v>25815</v>
      </c>
      <c r="B8083" s="85" t="s">
        <v>25814</v>
      </c>
      <c r="C8083" s="87" t="s">
        <v>151</v>
      </c>
      <c r="D8083" s="84" t="s">
        <v>15209</v>
      </c>
      <c r="E8083" s="86">
        <v>6250</v>
      </c>
      <c r="F8083" s="85" t="s">
        <v>25782</v>
      </c>
    </row>
    <row r="8084" spans="1:6" ht="38.25" x14ac:dyDescent="0.2">
      <c r="A8084" s="86" t="s">
        <v>25817</v>
      </c>
      <c r="B8084" s="85" t="s">
        <v>25816</v>
      </c>
      <c r="C8084" s="87" t="s">
        <v>151</v>
      </c>
      <c r="D8084" s="84" t="s">
        <v>15209</v>
      </c>
      <c r="E8084" s="86">
        <v>5250</v>
      </c>
      <c r="F8084" s="85" t="s">
        <v>25785</v>
      </c>
    </row>
    <row r="8085" spans="1:6" ht="38.25" x14ac:dyDescent="0.2">
      <c r="A8085" s="86" t="s">
        <v>25819</v>
      </c>
      <c r="B8085" s="85" t="s">
        <v>25818</v>
      </c>
      <c r="C8085" s="87" t="s">
        <v>151</v>
      </c>
      <c r="D8085" s="84" t="s">
        <v>15209</v>
      </c>
      <c r="E8085" s="86">
        <v>6250</v>
      </c>
      <c r="F8085" s="85" t="s">
        <v>15214</v>
      </c>
    </row>
    <row r="8086" spans="1:6" ht="63.75" x14ac:dyDescent="0.2">
      <c r="A8086" s="86" t="s">
        <v>25829</v>
      </c>
      <c r="B8086" s="85" t="s">
        <v>25828</v>
      </c>
      <c r="C8086" s="87" t="s">
        <v>151</v>
      </c>
      <c r="D8086" s="84" t="s">
        <v>15209</v>
      </c>
      <c r="E8086" s="86">
        <v>2394</v>
      </c>
      <c r="F8086" s="85" t="s">
        <v>14577</v>
      </c>
    </row>
    <row r="8087" spans="1:6" ht="76.5" x14ac:dyDescent="0.2">
      <c r="A8087" s="86" t="s">
        <v>25832</v>
      </c>
      <c r="B8087" s="85" t="s">
        <v>25830</v>
      </c>
      <c r="C8087" s="87" t="s">
        <v>151</v>
      </c>
      <c r="D8087" s="84" t="s">
        <v>15209</v>
      </c>
      <c r="E8087" s="86">
        <v>399</v>
      </c>
      <c r="F8087" s="85" t="s">
        <v>25831</v>
      </c>
    </row>
    <row r="8088" spans="1:6" ht="51" x14ac:dyDescent="0.2">
      <c r="A8088" s="86" t="s">
        <v>25834</v>
      </c>
      <c r="B8088" s="85" t="s">
        <v>25833</v>
      </c>
      <c r="C8088" s="87" t="s">
        <v>151</v>
      </c>
      <c r="D8088" s="84" t="s">
        <v>15209</v>
      </c>
      <c r="E8088" s="86">
        <v>4750</v>
      </c>
      <c r="F8088" s="85" t="s">
        <v>15266</v>
      </c>
    </row>
    <row r="8089" spans="1:6" ht="89.25" x14ac:dyDescent="0.2">
      <c r="A8089" s="86" t="s">
        <v>25837</v>
      </c>
      <c r="B8089" s="85" t="s">
        <v>25835</v>
      </c>
      <c r="C8089" s="87" t="s">
        <v>151</v>
      </c>
      <c r="D8089" s="84" t="s">
        <v>15209</v>
      </c>
      <c r="E8089" s="86">
        <v>791.6</v>
      </c>
      <c r="F8089" s="85" t="s">
        <v>25836</v>
      </c>
    </row>
    <row r="8090" spans="1:6" ht="25.5" x14ac:dyDescent="0.2">
      <c r="A8090" s="86" t="s">
        <v>25839</v>
      </c>
      <c r="B8090" s="85" t="s">
        <v>25838</v>
      </c>
      <c r="C8090" s="87" t="s">
        <v>151</v>
      </c>
      <c r="D8090" s="84" t="s">
        <v>15209</v>
      </c>
      <c r="E8090" s="86">
        <v>3990</v>
      </c>
      <c r="F8090" s="85" t="s">
        <v>15211</v>
      </c>
    </row>
    <row r="8091" spans="1:6" ht="51" x14ac:dyDescent="0.2">
      <c r="A8091" s="86" t="s">
        <v>25841</v>
      </c>
      <c r="B8091" s="85" t="s">
        <v>25840</v>
      </c>
      <c r="C8091" s="87" t="s">
        <v>151</v>
      </c>
      <c r="D8091" s="84" t="s">
        <v>15209</v>
      </c>
      <c r="E8091" s="86">
        <v>665</v>
      </c>
      <c r="F8091" s="85" t="s">
        <v>25798</v>
      </c>
    </row>
    <row r="8092" spans="1:6" ht="25.5" x14ac:dyDescent="0.2">
      <c r="A8092" s="86" t="s">
        <v>25843</v>
      </c>
      <c r="B8092" s="85" t="s">
        <v>25842</v>
      </c>
      <c r="C8092" s="87" t="s">
        <v>151</v>
      </c>
      <c r="D8092" s="84" t="s">
        <v>15209</v>
      </c>
      <c r="E8092" s="86">
        <v>4750</v>
      </c>
      <c r="F8092" s="85" t="s">
        <v>15214</v>
      </c>
    </row>
    <row r="8093" spans="1:6" ht="38.25" x14ac:dyDescent="0.2">
      <c r="A8093" s="86" t="s">
        <v>25845</v>
      </c>
      <c r="B8093" s="85" t="s">
        <v>25844</v>
      </c>
      <c r="C8093" s="87" t="s">
        <v>151</v>
      </c>
      <c r="D8093" s="84" t="s">
        <v>15209</v>
      </c>
      <c r="E8093" s="86">
        <v>791.6</v>
      </c>
      <c r="F8093" s="85" t="s">
        <v>24710</v>
      </c>
    </row>
    <row r="8094" spans="1:6" ht="63.75" x14ac:dyDescent="0.2">
      <c r="A8094" s="86" t="s">
        <v>25821</v>
      </c>
      <c r="B8094" s="85" t="s">
        <v>25820</v>
      </c>
      <c r="C8094" s="87" t="s">
        <v>151</v>
      </c>
      <c r="D8094" s="84" t="s">
        <v>15209</v>
      </c>
      <c r="E8094" s="86">
        <v>239</v>
      </c>
      <c r="F8094" s="85" t="s">
        <v>14577</v>
      </c>
    </row>
    <row r="8095" spans="1:6" ht="51" x14ac:dyDescent="0.2">
      <c r="A8095" s="86" t="s">
        <v>25823</v>
      </c>
      <c r="B8095" s="85" t="s">
        <v>25822</v>
      </c>
      <c r="C8095" s="87" t="s">
        <v>151</v>
      </c>
      <c r="D8095" s="84" t="s">
        <v>15209</v>
      </c>
      <c r="E8095" s="86">
        <v>475</v>
      </c>
      <c r="F8095" s="85" t="s">
        <v>15266</v>
      </c>
    </row>
    <row r="8096" spans="1:6" ht="25.5" x14ac:dyDescent="0.2">
      <c r="A8096" s="86" t="s">
        <v>25825</v>
      </c>
      <c r="B8096" s="85" t="s">
        <v>25824</v>
      </c>
      <c r="C8096" s="87" t="s">
        <v>151</v>
      </c>
      <c r="D8096" s="84" t="s">
        <v>15209</v>
      </c>
      <c r="E8096" s="86">
        <v>399</v>
      </c>
      <c r="F8096" s="85" t="s">
        <v>15211</v>
      </c>
    </row>
    <row r="8097" spans="1:6" ht="25.5" x14ac:dyDescent="0.2">
      <c r="A8097" s="86" t="s">
        <v>25827</v>
      </c>
      <c r="B8097" s="85" t="s">
        <v>25826</v>
      </c>
      <c r="C8097" s="87" t="s">
        <v>151</v>
      </c>
      <c r="D8097" s="84" t="s">
        <v>15209</v>
      </c>
      <c r="E8097" s="86">
        <v>475</v>
      </c>
      <c r="F8097" s="85" t="s">
        <v>15214</v>
      </c>
    </row>
    <row r="8098" spans="1:6" ht="63.75" x14ac:dyDescent="0.2">
      <c r="A8098" s="86" t="s">
        <v>25813</v>
      </c>
      <c r="B8098" s="85" t="s">
        <v>25812</v>
      </c>
      <c r="C8098" s="87" t="s">
        <v>151</v>
      </c>
      <c r="D8098" s="84" t="s">
        <v>15209</v>
      </c>
      <c r="E8098" s="86">
        <v>3150</v>
      </c>
      <c r="F8098" s="85" t="s">
        <v>25779</v>
      </c>
    </row>
    <row r="8099" spans="1:6" ht="63.75" x14ac:dyDescent="0.2">
      <c r="A8099" s="86" t="s">
        <v>25815</v>
      </c>
      <c r="B8099" s="85" t="s">
        <v>25814</v>
      </c>
      <c r="C8099" s="87" t="s">
        <v>151</v>
      </c>
      <c r="D8099" s="84" t="s">
        <v>15209</v>
      </c>
      <c r="E8099" s="86">
        <v>6250</v>
      </c>
      <c r="F8099" s="85" t="s">
        <v>25782</v>
      </c>
    </row>
    <row r="8100" spans="1:6" ht="38.25" x14ac:dyDescent="0.2">
      <c r="A8100" s="86" t="s">
        <v>25817</v>
      </c>
      <c r="B8100" s="85" t="s">
        <v>25816</v>
      </c>
      <c r="C8100" s="87" t="s">
        <v>151</v>
      </c>
      <c r="D8100" s="84" t="s">
        <v>15209</v>
      </c>
      <c r="E8100" s="86">
        <v>5250</v>
      </c>
      <c r="F8100" s="85" t="s">
        <v>25785</v>
      </c>
    </row>
    <row r="8101" spans="1:6" ht="38.25" x14ac:dyDescent="0.2">
      <c r="A8101" s="86" t="s">
        <v>25819</v>
      </c>
      <c r="B8101" s="85" t="s">
        <v>25818</v>
      </c>
      <c r="C8101" s="87" t="s">
        <v>151</v>
      </c>
      <c r="D8101" s="84" t="s">
        <v>15209</v>
      </c>
      <c r="E8101" s="86">
        <v>6250</v>
      </c>
      <c r="F8101" s="85" t="s">
        <v>15214</v>
      </c>
    </row>
    <row r="8102" spans="1:6" ht="63.75" x14ac:dyDescent="0.2">
      <c r="A8102" s="86" t="s">
        <v>25865</v>
      </c>
      <c r="B8102" s="85" t="s">
        <v>25864</v>
      </c>
      <c r="C8102" s="87" t="s">
        <v>151</v>
      </c>
      <c r="D8102" s="84" t="s">
        <v>15209</v>
      </c>
      <c r="E8102" s="86">
        <v>26</v>
      </c>
      <c r="F8102" s="85" t="s">
        <v>14577</v>
      </c>
    </row>
    <row r="8103" spans="1:6" ht="76.5" x14ac:dyDescent="0.2">
      <c r="A8103" s="86" t="s">
        <v>25832</v>
      </c>
      <c r="B8103" s="85" t="s">
        <v>25830</v>
      </c>
      <c r="C8103" s="87" t="s">
        <v>151</v>
      </c>
      <c r="D8103" s="84" t="s">
        <v>15209</v>
      </c>
      <c r="E8103" s="86">
        <v>399</v>
      </c>
      <c r="F8103" s="85" t="s">
        <v>25831</v>
      </c>
    </row>
    <row r="8104" spans="1:6" ht="63.75" x14ac:dyDescent="0.2">
      <c r="A8104" s="86" t="s">
        <v>25867</v>
      </c>
      <c r="B8104" s="85" t="s">
        <v>25866</v>
      </c>
      <c r="C8104" s="87" t="s">
        <v>151</v>
      </c>
      <c r="D8104" s="84" t="s">
        <v>15209</v>
      </c>
      <c r="E8104" s="86">
        <v>53</v>
      </c>
      <c r="F8104" s="85" t="s">
        <v>15321</v>
      </c>
    </row>
    <row r="8105" spans="1:6" ht="89.25" x14ac:dyDescent="0.2">
      <c r="A8105" s="86" t="s">
        <v>25837</v>
      </c>
      <c r="B8105" s="85" t="s">
        <v>25835</v>
      </c>
      <c r="C8105" s="87" t="s">
        <v>151</v>
      </c>
      <c r="D8105" s="84" t="s">
        <v>15209</v>
      </c>
      <c r="E8105" s="86">
        <v>791.6</v>
      </c>
      <c r="F8105" s="85" t="s">
        <v>25836</v>
      </c>
    </row>
    <row r="8106" spans="1:6" ht="38.25" x14ac:dyDescent="0.2">
      <c r="A8106" s="86" t="s">
        <v>25869</v>
      </c>
      <c r="B8106" s="85" t="s">
        <v>25868</v>
      </c>
      <c r="C8106" s="87" t="s">
        <v>151</v>
      </c>
      <c r="D8106" s="84" t="s">
        <v>15209</v>
      </c>
      <c r="E8106" s="86">
        <v>44</v>
      </c>
      <c r="F8106" s="85" t="s">
        <v>15211</v>
      </c>
    </row>
    <row r="8107" spans="1:6" ht="51" x14ac:dyDescent="0.2">
      <c r="A8107" s="86" t="s">
        <v>25841</v>
      </c>
      <c r="B8107" s="85" t="s">
        <v>25840</v>
      </c>
      <c r="C8107" s="87" t="s">
        <v>151</v>
      </c>
      <c r="D8107" s="84" t="s">
        <v>15209</v>
      </c>
      <c r="E8107" s="86">
        <v>665</v>
      </c>
      <c r="F8107" s="85" t="s">
        <v>25798</v>
      </c>
    </row>
    <row r="8108" spans="1:6" ht="38.25" x14ac:dyDescent="0.2">
      <c r="A8108" s="86" t="s">
        <v>25871</v>
      </c>
      <c r="B8108" s="85" t="s">
        <v>25870</v>
      </c>
      <c r="C8108" s="87" t="s">
        <v>151</v>
      </c>
      <c r="D8108" s="84" t="s">
        <v>15209</v>
      </c>
      <c r="E8108" s="86">
        <v>53</v>
      </c>
      <c r="F8108" s="85" t="s">
        <v>15245</v>
      </c>
    </row>
    <row r="8109" spans="1:6" ht="38.25" x14ac:dyDescent="0.2">
      <c r="A8109" s="86" t="s">
        <v>25845</v>
      </c>
      <c r="B8109" s="85" t="s">
        <v>25844</v>
      </c>
      <c r="C8109" s="87" t="s">
        <v>151</v>
      </c>
      <c r="D8109" s="84" t="s">
        <v>15209</v>
      </c>
      <c r="E8109" s="86">
        <v>791.6</v>
      </c>
      <c r="F8109" s="85" t="s">
        <v>24710</v>
      </c>
    </row>
    <row r="8110" spans="1:6" ht="38.25" x14ac:dyDescent="0.2">
      <c r="A8110" s="86" t="s">
        <v>25786</v>
      </c>
      <c r="B8110" s="85" t="s">
        <v>25784</v>
      </c>
      <c r="C8110" s="87" t="s">
        <v>151</v>
      </c>
      <c r="D8110" s="84" t="s">
        <v>15209</v>
      </c>
      <c r="E8110" s="86">
        <v>525</v>
      </c>
      <c r="F8110" s="85" t="s">
        <v>25785</v>
      </c>
    </row>
    <row r="8111" spans="1:6" ht="38.25" x14ac:dyDescent="0.2">
      <c r="A8111" s="86" t="s">
        <v>25788</v>
      </c>
      <c r="B8111" s="85" t="s">
        <v>25787</v>
      </c>
      <c r="C8111" s="87" t="s">
        <v>151</v>
      </c>
      <c r="D8111" s="84" t="s">
        <v>15209</v>
      </c>
      <c r="E8111" s="86">
        <v>625</v>
      </c>
      <c r="F8111" s="85" t="s">
        <v>15214</v>
      </c>
    </row>
    <row r="8112" spans="1:6" ht="25.5" x14ac:dyDescent="0.2">
      <c r="A8112" s="86" t="s">
        <v>25873</v>
      </c>
      <c r="B8112" s="85" t="s">
        <v>25872</v>
      </c>
      <c r="C8112" s="87" t="s">
        <v>150</v>
      </c>
      <c r="D8112" s="84" t="s">
        <v>20335</v>
      </c>
      <c r="E8112" s="86">
        <v>1</v>
      </c>
      <c r="F8112" s="85" t="s">
        <v>25872</v>
      </c>
    </row>
    <row r="8113" spans="1:6" ht="25.5" x14ac:dyDescent="0.2">
      <c r="A8113" s="86" t="s">
        <v>25875</v>
      </c>
      <c r="B8113" s="85" t="s">
        <v>25874</v>
      </c>
      <c r="C8113" s="87" t="s">
        <v>150</v>
      </c>
      <c r="D8113" s="84" t="s">
        <v>20335</v>
      </c>
      <c r="E8113" s="86">
        <v>1</v>
      </c>
      <c r="F8113" s="85" t="s">
        <v>25874</v>
      </c>
    </row>
    <row r="8114" spans="1:6" ht="25.5" x14ac:dyDescent="0.2">
      <c r="A8114" s="86" t="s">
        <v>25877</v>
      </c>
      <c r="B8114" s="85" t="s">
        <v>25876</v>
      </c>
      <c r="C8114" s="87" t="s">
        <v>150</v>
      </c>
      <c r="D8114" s="84" t="s">
        <v>20335</v>
      </c>
      <c r="E8114" s="86">
        <v>1</v>
      </c>
      <c r="F8114" s="85" t="s">
        <v>25876</v>
      </c>
    </row>
    <row r="8115" spans="1:6" ht="25.5" x14ac:dyDescent="0.2">
      <c r="A8115" s="86" t="s">
        <v>25879</v>
      </c>
      <c r="B8115" s="85" t="s">
        <v>25878</v>
      </c>
      <c r="C8115" s="87" t="s">
        <v>150</v>
      </c>
      <c r="D8115" s="84" t="s">
        <v>20335</v>
      </c>
      <c r="E8115" s="86">
        <v>1</v>
      </c>
      <c r="F8115" s="85" t="s">
        <v>25878</v>
      </c>
    </row>
  </sheetData>
  <autoFilter ref="B4:F8115"/>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052"/>
  <sheetViews>
    <sheetView workbookViewId="0"/>
  </sheetViews>
  <sheetFormatPr defaultColWidth="9.140625" defaultRowHeight="15" x14ac:dyDescent="0.2"/>
  <cols>
    <col min="1" max="1" width="24" style="95" bestFit="1" customWidth="1"/>
    <col min="2" max="2" width="74.5703125" style="95" customWidth="1"/>
    <col min="3" max="3" width="13.42578125" style="95" bestFit="1" customWidth="1"/>
    <col min="4" max="4" width="10.7109375" style="95" customWidth="1"/>
    <col min="5" max="5" width="15.7109375" style="95" customWidth="1"/>
    <col min="6" max="6" width="17.7109375" style="96" customWidth="1"/>
    <col min="7" max="8" width="14.42578125" style="97" customWidth="1"/>
    <col min="9" max="16384" width="9.140625" style="95"/>
  </cols>
  <sheetData>
    <row r="2" spans="1:8" ht="15.75" x14ac:dyDescent="0.2">
      <c r="A2" s="94" t="s">
        <v>25880</v>
      </c>
    </row>
    <row r="4" spans="1:8" ht="30" x14ac:dyDescent="0.2">
      <c r="A4" s="98" t="s">
        <v>25881</v>
      </c>
      <c r="B4" s="99" t="s">
        <v>156</v>
      </c>
      <c r="C4" s="98" t="s">
        <v>152</v>
      </c>
      <c r="D4" s="98" t="s">
        <v>25882</v>
      </c>
      <c r="E4" s="100" t="s">
        <v>14231</v>
      </c>
      <c r="F4" s="98" t="s">
        <v>25883</v>
      </c>
      <c r="G4" s="101"/>
      <c r="H4" s="101"/>
    </row>
    <row r="5" spans="1:8" ht="30" x14ac:dyDescent="0.2">
      <c r="A5" s="102" t="s">
        <v>25884</v>
      </c>
      <c r="B5" s="103" t="s">
        <v>25885</v>
      </c>
      <c r="C5" s="102" t="s">
        <v>23</v>
      </c>
      <c r="D5" s="102" t="s">
        <v>25886</v>
      </c>
      <c r="E5" s="104">
        <v>3000</v>
      </c>
      <c r="F5" s="105">
        <v>630</v>
      </c>
    </row>
    <row r="6" spans="1:8" ht="30" x14ac:dyDescent="0.2">
      <c r="A6" s="102" t="s">
        <v>25887</v>
      </c>
      <c r="B6" s="103" t="s">
        <v>25888</v>
      </c>
      <c r="C6" s="102" t="s">
        <v>23</v>
      </c>
      <c r="D6" s="102" t="s">
        <v>25886</v>
      </c>
      <c r="E6" s="104">
        <v>4500</v>
      </c>
      <c r="F6" s="105">
        <v>945</v>
      </c>
    </row>
    <row r="7" spans="1:8" ht="30" x14ac:dyDescent="0.2">
      <c r="A7" s="102" t="s">
        <v>25889</v>
      </c>
      <c r="B7" s="103" t="s">
        <v>25890</v>
      </c>
      <c r="C7" s="102" t="s">
        <v>23</v>
      </c>
      <c r="D7" s="102" t="s">
        <v>25886</v>
      </c>
      <c r="E7" s="104">
        <v>3000</v>
      </c>
      <c r="F7" s="105">
        <v>630</v>
      </c>
    </row>
    <row r="8" spans="1:8" ht="45" x14ac:dyDescent="0.2">
      <c r="A8" s="102" t="s">
        <v>25891</v>
      </c>
      <c r="B8" s="103" t="s">
        <v>25892</v>
      </c>
      <c r="C8" s="102" t="s">
        <v>23</v>
      </c>
      <c r="D8" s="102" t="s">
        <v>25886</v>
      </c>
      <c r="E8" s="104">
        <v>750</v>
      </c>
      <c r="F8" s="105">
        <v>157.5</v>
      </c>
    </row>
    <row r="9" spans="1:8" ht="45" x14ac:dyDescent="0.2">
      <c r="A9" s="102" t="s">
        <v>25893</v>
      </c>
      <c r="B9" s="103" t="s">
        <v>25894</v>
      </c>
      <c r="C9" s="102" t="s">
        <v>23</v>
      </c>
      <c r="D9" s="102" t="s">
        <v>25886</v>
      </c>
      <c r="E9" s="104">
        <v>3250</v>
      </c>
      <c r="F9" s="105">
        <v>682.5</v>
      </c>
    </row>
    <row r="10" spans="1:8" ht="30" x14ac:dyDescent="0.2">
      <c r="A10" s="102" t="s">
        <v>25895</v>
      </c>
      <c r="B10" s="103" t="s">
        <v>25896</v>
      </c>
      <c r="C10" s="102" t="s">
        <v>23</v>
      </c>
      <c r="D10" s="102" t="s">
        <v>25886</v>
      </c>
      <c r="E10" s="104">
        <v>550</v>
      </c>
      <c r="F10" s="105">
        <v>115.5</v>
      </c>
    </row>
    <row r="11" spans="1:8" ht="30" x14ac:dyDescent="0.2">
      <c r="A11" s="102" t="s">
        <v>25897</v>
      </c>
      <c r="B11" s="103" t="s">
        <v>25898</v>
      </c>
      <c r="C11" s="102" t="s">
        <v>23</v>
      </c>
      <c r="D11" s="102" t="s">
        <v>25886</v>
      </c>
      <c r="E11" s="104">
        <v>1750</v>
      </c>
      <c r="F11" s="105">
        <v>367.5</v>
      </c>
    </row>
    <row r="12" spans="1:8" ht="30" x14ac:dyDescent="0.2">
      <c r="A12" s="102" t="s">
        <v>25899</v>
      </c>
      <c r="B12" s="103" t="s">
        <v>25900</v>
      </c>
      <c r="C12" s="102" t="s">
        <v>23</v>
      </c>
      <c r="D12" s="102" t="s">
        <v>25886</v>
      </c>
      <c r="E12" s="104">
        <v>4500</v>
      </c>
      <c r="F12" s="105">
        <v>945</v>
      </c>
    </row>
    <row r="13" spans="1:8" ht="45" x14ac:dyDescent="0.2">
      <c r="A13" s="102" t="s">
        <v>25901</v>
      </c>
      <c r="B13" s="103" t="s">
        <v>25902</v>
      </c>
      <c r="C13" s="102" t="s">
        <v>23</v>
      </c>
      <c r="D13" s="102" t="s">
        <v>25886</v>
      </c>
      <c r="E13" s="104">
        <v>1250</v>
      </c>
      <c r="F13" s="105">
        <v>262.5</v>
      </c>
    </row>
    <row r="14" spans="1:8" ht="60" x14ac:dyDescent="0.2">
      <c r="A14" s="102" t="s">
        <v>25903</v>
      </c>
      <c r="B14" s="103" t="s">
        <v>25904</v>
      </c>
      <c r="C14" s="102" t="s">
        <v>23</v>
      </c>
      <c r="D14" s="102" t="s">
        <v>25886</v>
      </c>
      <c r="E14" s="104">
        <v>8500</v>
      </c>
      <c r="F14" s="105">
        <v>1785</v>
      </c>
    </row>
    <row r="15" spans="1:8" ht="45" x14ac:dyDescent="0.2">
      <c r="A15" s="102" t="s">
        <v>25905</v>
      </c>
      <c r="B15" s="103" t="s">
        <v>25906</v>
      </c>
      <c r="C15" s="102" t="s">
        <v>23</v>
      </c>
      <c r="D15" s="102" t="s">
        <v>25886</v>
      </c>
      <c r="E15" s="104">
        <v>9500</v>
      </c>
      <c r="F15" s="105">
        <v>1995</v>
      </c>
    </row>
    <row r="16" spans="1:8" ht="45" x14ac:dyDescent="0.2">
      <c r="A16" s="102" t="s">
        <v>25907</v>
      </c>
      <c r="B16" s="103" t="s">
        <v>25908</v>
      </c>
      <c r="C16" s="102" t="s">
        <v>23</v>
      </c>
      <c r="D16" s="102" t="s">
        <v>25886</v>
      </c>
      <c r="E16" s="104">
        <v>14000</v>
      </c>
      <c r="F16" s="105">
        <v>2940</v>
      </c>
    </row>
    <row r="17" spans="1:6" ht="45" x14ac:dyDescent="0.2">
      <c r="A17" s="102" t="s">
        <v>25909</v>
      </c>
      <c r="B17" s="103" t="s">
        <v>25910</v>
      </c>
      <c r="C17" s="102" t="s">
        <v>23</v>
      </c>
      <c r="D17" s="102" t="s">
        <v>25886</v>
      </c>
      <c r="E17" s="104">
        <v>24000</v>
      </c>
      <c r="F17" s="105">
        <v>5040</v>
      </c>
    </row>
    <row r="18" spans="1:6" ht="90" x14ac:dyDescent="0.2">
      <c r="A18" s="102" t="s">
        <v>25911</v>
      </c>
      <c r="B18" s="103" t="s">
        <v>25912</v>
      </c>
      <c r="C18" s="102" t="s">
        <v>131</v>
      </c>
      <c r="D18" s="102" t="s">
        <v>25886</v>
      </c>
      <c r="E18" s="104">
        <v>3000</v>
      </c>
      <c r="F18" s="105">
        <v>630</v>
      </c>
    </row>
    <row r="19" spans="1:6" ht="90" x14ac:dyDescent="0.2">
      <c r="A19" s="102" t="s">
        <v>25913</v>
      </c>
      <c r="B19" s="103" t="s">
        <v>25912</v>
      </c>
      <c r="C19" s="102" t="s">
        <v>131</v>
      </c>
      <c r="D19" s="102" t="s">
        <v>25886</v>
      </c>
      <c r="E19" s="104">
        <v>2490</v>
      </c>
      <c r="F19" s="105">
        <v>522.9</v>
      </c>
    </row>
    <row r="20" spans="1:6" ht="90" x14ac:dyDescent="0.2">
      <c r="A20" s="102" t="s">
        <v>25914</v>
      </c>
      <c r="B20" s="103" t="s">
        <v>25912</v>
      </c>
      <c r="C20" s="102" t="s">
        <v>131</v>
      </c>
      <c r="D20" s="102" t="s">
        <v>25886</v>
      </c>
      <c r="E20" s="104">
        <v>2160</v>
      </c>
      <c r="F20" s="105">
        <v>453.59999999999997</v>
      </c>
    </row>
    <row r="21" spans="1:6" ht="90" x14ac:dyDescent="0.2">
      <c r="A21" s="102" t="s">
        <v>25915</v>
      </c>
      <c r="B21" s="103" t="s">
        <v>25912</v>
      </c>
      <c r="C21" s="102" t="s">
        <v>131</v>
      </c>
      <c r="D21" s="102" t="s">
        <v>25886</v>
      </c>
      <c r="E21" s="104">
        <v>2070</v>
      </c>
      <c r="F21" s="105">
        <v>434.7</v>
      </c>
    </row>
    <row r="22" spans="1:6" ht="90" x14ac:dyDescent="0.2">
      <c r="A22" s="102" t="s">
        <v>25916</v>
      </c>
      <c r="B22" s="103" t="s">
        <v>25912</v>
      </c>
      <c r="C22" s="102" t="s">
        <v>131</v>
      </c>
      <c r="D22" s="102" t="s">
        <v>25886</v>
      </c>
      <c r="E22" s="104">
        <v>1980</v>
      </c>
      <c r="F22" s="105">
        <v>415.8</v>
      </c>
    </row>
    <row r="23" spans="1:6" ht="90" x14ac:dyDescent="0.2">
      <c r="A23" s="102" t="s">
        <v>25917</v>
      </c>
      <c r="B23" s="103" t="s">
        <v>25912</v>
      </c>
      <c r="C23" s="102" t="s">
        <v>131</v>
      </c>
      <c r="D23" s="102" t="s">
        <v>25886</v>
      </c>
      <c r="E23" s="104">
        <v>1890</v>
      </c>
      <c r="F23" s="105">
        <v>396.9</v>
      </c>
    </row>
    <row r="24" spans="1:6" ht="90" x14ac:dyDescent="0.2">
      <c r="A24" s="102" t="s">
        <v>25918</v>
      </c>
      <c r="B24" s="103" t="s">
        <v>25912</v>
      </c>
      <c r="C24" s="102" t="s">
        <v>131</v>
      </c>
      <c r="D24" s="102" t="s">
        <v>25886</v>
      </c>
      <c r="E24" s="104">
        <v>1830</v>
      </c>
      <c r="F24" s="105">
        <v>384.3</v>
      </c>
    </row>
    <row r="25" spans="1:6" ht="90" x14ac:dyDescent="0.2">
      <c r="A25" s="102" t="s">
        <v>25919</v>
      </c>
      <c r="B25" s="103" t="s">
        <v>25912</v>
      </c>
      <c r="C25" s="102" t="s">
        <v>131</v>
      </c>
      <c r="D25" s="102" t="s">
        <v>25886</v>
      </c>
      <c r="E25" s="104">
        <v>1770</v>
      </c>
      <c r="F25" s="105">
        <v>371.7</v>
      </c>
    </row>
    <row r="26" spans="1:6" ht="75" x14ac:dyDescent="0.2">
      <c r="A26" s="102" t="s">
        <v>25920</v>
      </c>
      <c r="B26" s="103" t="s">
        <v>25921</v>
      </c>
      <c r="C26" s="102" t="s">
        <v>131</v>
      </c>
      <c r="D26" s="102" t="s">
        <v>25886</v>
      </c>
      <c r="E26" s="104">
        <v>1250</v>
      </c>
      <c r="F26" s="105">
        <v>262.5</v>
      </c>
    </row>
    <row r="27" spans="1:6" ht="75" x14ac:dyDescent="0.2">
      <c r="A27" s="102" t="s">
        <v>25922</v>
      </c>
      <c r="B27" s="103" t="s">
        <v>25921</v>
      </c>
      <c r="C27" s="102" t="s">
        <v>131</v>
      </c>
      <c r="D27" s="102" t="s">
        <v>25886</v>
      </c>
      <c r="E27" s="104">
        <v>1038</v>
      </c>
      <c r="F27" s="105">
        <v>217.98</v>
      </c>
    </row>
    <row r="28" spans="1:6" ht="75" x14ac:dyDescent="0.2">
      <c r="A28" s="102" t="s">
        <v>25923</v>
      </c>
      <c r="B28" s="103" t="s">
        <v>25921</v>
      </c>
      <c r="C28" s="102" t="s">
        <v>131</v>
      </c>
      <c r="D28" s="102" t="s">
        <v>25886</v>
      </c>
      <c r="E28" s="104">
        <v>888</v>
      </c>
      <c r="F28" s="105">
        <v>186.48</v>
      </c>
    </row>
    <row r="29" spans="1:6" ht="75" x14ac:dyDescent="0.2">
      <c r="A29" s="102" t="s">
        <v>25924</v>
      </c>
      <c r="B29" s="103" t="s">
        <v>25921</v>
      </c>
      <c r="C29" s="102" t="s">
        <v>131</v>
      </c>
      <c r="D29" s="102" t="s">
        <v>25886</v>
      </c>
      <c r="E29" s="104">
        <v>850</v>
      </c>
      <c r="F29" s="105">
        <v>178.5</v>
      </c>
    </row>
    <row r="30" spans="1:6" ht="75" x14ac:dyDescent="0.2">
      <c r="A30" s="102" t="s">
        <v>25925</v>
      </c>
      <c r="B30" s="103" t="s">
        <v>25921</v>
      </c>
      <c r="C30" s="102" t="s">
        <v>131</v>
      </c>
      <c r="D30" s="102" t="s">
        <v>25886</v>
      </c>
      <c r="E30" s="104">
        <v>825</v>
      </c>
      <c r="F30" s="105">
        <v>173.25</v>
      </c>
    </row>
    <row r="31" spans="1:6" ht="75" x14ac:dyDescent="0.2">
      <c r="A31" s="102" t="s">
        <v>25926</v>
      </c>
      <c r="B31" s="103" t="s">
        <v>25921</v>
      </c>
      <c r="C31" s="102" t="s">
        <v>131</v>
      </c>
      <c r="D31" s="102" t="s">
        <v>25886</v>
      </c>
      <c r="E31" s="104">
        <v>800</v>
      </c>
      <c r="F31" s="105">
        <v>168</v>
      </c>
    </row>
    <row r="32" spans="1:6" ht="75" x14ac:dyDescent="0.2">
      <c r="A32" s="102" t="s">
        <v>25927</v>
      </c>
      <c r="B32" s="103" t="s">
        <v>25921</v>
      </c>
      <c r="C32" s="102" t="s">
        <v>131</v>
      </c>
      <c r="D32" s="102" t="s">
        <v>25886</v>
      </c>
      <c r="E32" s="104">
        <v>775</v>
      </c>
      <c r="F32" s="105">
        <v>162.75</v>
      </c>
    </row>
    <row r="33" spans="1:6" ht="75" x14ac:dyDescent="0.2">
      <c r="A33" s="102" t="s">
        <v>25928</v>
      </c>
      <c r="B33" s="103" t="s">
        <v>25921</v>
      </c>
      <c r="C33" s="102" t="s">
        <v>131</v>
      </c>
      <c r="D33" s="102" t="s">
        <v>25886</v>
      </c>
      <c r="E33" s="104">
        <v>750</v>
      </c>
      <c r="F33" s="105">
        <v>157.5</v>
      </c>
    </row>
    <row r="34" spans="1:6" ht="105" x14ac:dyDescent="0.2">
      <c r="A34" s="102" t="s">
        <v>25929</v>
      </c>
      <c r="B34" s="103" t="s">
        <v>25930</v>
      </c>
      <c r="C34" s="102" t="s">
        <v>131</v>
      </c>
      <c r="D34" s="102" t="s">
        <v>25886</v>
      </c>
      <c r="E34" s="104">
        <v>3500</v>
      </c>
      <c r="F34" s="105">
        <v>735</v>
      </c>
    </row>
    <row r="35" spans="1:6" ht="105" x14ac:dyDescent="0.2">
      <c r="A35" s="102" t="s">
        <v>25931</v>
      </c>
      <c r="B35" s="103" t="s">
        <v>25930</v>
      </c>
      <c r="C35" s="102" t="s">
        <v>131</v>
      </c>
      <c r="D35" s="102" t="s">
        <v>25886</v>
      </c>
      <c r="E35" s="104">
        <v>2870</v>
      </c>
      <c r="F35" s="105">
        <v>602.69999999999993</v>
      </c>
    </row>
    <row r="36" spans="1:6" ht="105" x14ac:dyDescent="0.2">
      <c r="A36" s="102" t="s">
        <v>25932</v>
      </c>
      <c r="B36" s="103" t="s">
        <v>25930</v>
      </c>
      <c r="C36" s="102" t="s">
        <v>131</v>
      </c>
      <c r="D36" s="102" t="s">
        <v>25886</v>
      </c>
      <c r="E36" s="104">
        <v>2450</v>
      </c>
      <c r="F36" s="105">
        <v>514.5</v>
      </c>
    </row>
    <row r="37" spans="1:6" ht="105" x14ac:dyDescent="0.2">
      <c r="A37" s="102" t="s">
        <v>25933</v>
      </c>
      <c r="B37" s="103" t="s">
        <v>25930</v>
      </c>
      <c r="C37" s="102" t="s">
        <v>131</v>
      </c>
      <c r="D37" s="102" t="s">
        <v>25886</v>
      </c>
      <c r="E37" s="104">
        <v>2328</v>
      </c>
      <c r="F37" s="105">
        <v>488.88</v>
      </c>
    </row>
    <row r="38" spans="1:6" ht="105" x14ac:dyDescent="0.2">
      <c r="A38" s="102" t="s">
        <v>25934</v>
      </c>
      <c r="B38" s="103" t="s">
        <v>25930</v>
      </c>
      <c r="C38" s="102" t="s">
        <v>131</v>
      </c>
      <c r="D38" s="102" t="s">
        <v>25886</v>
      </c>
      <c r="E38" s="104">
        <v>2205</v>
      </c>
      <c r="F38" s="105">
        <v>463.04999999999995</v>
      </c>
    </row>
    <row r="39" spans="1:6" ht="105" x14ac:dyDescent="0.2">
      <c r="A39" s="102" t="s">
        <v>25935</v>
      </c>
      <c r="B39" s="103" t="s">
        <v>25930</v>
      </c>
      <c r="C39" s="102" t="s">
        <v>131</v>
      </c>
      <c r="D39" s="102" t="s">
        <v>25886</v>
      </c>
      <c r="E39" s="104">
        <v>2135</v>
      </c>
      <c r="F39" s="105">
        <v>448.34999999999997</v>
      </c>
    </row>
    <row r="40" spans="1:6" ht="105" x14ac:dyDescent="0.2">
      <c r="A40" s="102" t="s">
        <v>25936</v>
      </c>
      <c r="B40" s="103" t="s">
        <v>25930</v>
      </c>
      <c r="C40" s="102" t="s">
        <v>131</v>
      </c>
      <c r="D40" s="102" t="s">
        <v>25886</v>
      </c>
      <c r="E40" s="104">
        <v>2065</v>
      </c>
      <c r="F40" s="105">
        <v>433.65</v>
      </c>
    </row>
    <row r="41" spans="1:6" ht="105" x14ac:dyDescent="0.2">
      <c r="A41" s="102" t="s">
        <v>25937</v>
      </c>
      <c r="B41" s="103" t="s">
        <v>25930</v>
      </c>
      <c r="C41" s="102" t="s">
        <v>131</v>
      </c>
      <c r="D41" s="102" t="s">
        <v>25886</v>
      </c>
      <c r="E41" s="104">
        <v>2013</v>
      </c>
      <c r="F41" s="105">
        <v>422.72999999999996</v>
      </c>
    </row>
    <row r="42" spans="1:6" ht="90" x14ac:dyDescent="0.2">
      <c r="A42" s="102" t="s">
        <v>25938</v>
      </c>
      <c r="B42" s="103" t="s">
        <v>25939</v>
      </c>
      <c r="C42" s="102" t="s">
        <v>131</v>
      </c>
      <c r="D42" s="102" t="s">
        <v>25886</v>
      </c>
      <c r="E42" s="104">
        <v>4500</v>
      </c>
      <c r="F42" s="105">
        <v>945</v>
      </c>
    </row>
    <row r="43" spans="1:6" ht="90" x14ac:dyDescent="0.2">
      <c r="A43" s="102" t="s">
        <v>25940</v>
      </c>
      <c r="B43" s="103" t="s">
        <v>25939</v>
      </c>
      <c r="C43" s="102" t="s">
        <v>131</v>
      </c>
      <c r="D43" s="102" t="s">
        <v>25886</v>
      </c>
      <c r="E43" s="104">
        <v>3690</v>
      </c>
      <c r="F43" s="105">
        <v>774.9</v>
      </c>
    </row>
    <row r="44" spans="1:6" ht="90" x14ac:dyDescent="0.2">
      <c r="A44" s="102" t="s">
        <v>25941</v>
      </c>
      <c r="B44" s="103" t="s">
        <v>25939</v>
      </c>
      <c r="C44" s="102" t="s">
        <v>131</v>
      </c>
      <c r="D44" s="102" t="s">
        <v>25886</v>
      </c>
      <c r="E44" s="104">
        <v>3150</v>
      </c>
      <c r="F44" s="105">
        <v>661.5</v>
      </c>
    </row>
    <row r="45" spans="1:6" ht="90" x14ac:dyDescent="0.2">
      <c r="A45" s="102" t="s">
        <v>25942</v>
      </c>
      <c r="B45" s="103" t="s">
        <v>25939</v>
      </c>
      <c r="C45" s="102" t="s">
        <v>131</v>
      </c>
      <c r="D45" s="102" t="s">
        <v>25886</v>
      </c>
      <c r="E45" s="104">
        <v>3015</v>
      </c>
      <c r="F45" s="105">
        <v>633.15</v>
      </c>
    </row>
    <row r="46" spans="1:6" ht="90" x14ac:dyDescent="0.2">
      <c r="A46" s="102" t="s">
        <v>25943</v>
      </c>
      <c r="B46" s="103" t="s">
        <v>25939</v>
      </c>
      <c r="C46" s="102" t="s">
        <v>131</v>
      </c>
      <c r="D46" s="102" t="s">
        <v>25886</v>
      </c>
      <c r="E46" s="104">
        <v>2880</v>
      </c>
      <c r="F46" s="105">
        <v>604.79999999999995</v>
      </c>
    </row>
    <row r="47" spans="1:6" ht="90" x14ac:dyDescent="0.2">
      <c r="A47" s="102" t="s">
        <v>25944</v>
      </c>
      <c r="B47" s="103" t="s">
        <v>25939</v>
      </c>
      <c r="C47" s="102" t="s">
        <v>131</v>
      </c>
      <c r="D47" s="102" t="s">
        <v>25886</v>
      </c>
      <c r="E47" s="104">
        <v>2745</v>
      </c>
      <c r="F47" s="105">
        <v>576.44999999999993</v>
      </c>
    </row>
    <row r="48" spans="1:6" ht="90" x14ac:dyDescent="0.2">
      <c r="A48" s="102" t="s">
        <v>25945</v>
      </c>
      <c r="B48" s="103" t="s">
        <v>25939</v>
      </c>
      <c r="C48" s="102" t="s">
        <v>131</v>
      </c>
      <c r="D48" s="102" t="s">
        <v>25886</v>
      </c>
      <c r="E48" s="104">
        <v>2655</v>
      </c>
      <c r="F48" s="105">
        <v>557.54999999999995</v>
      </c>
    </row>
    <row r="49" spans="1:6" ht="90" x14ac:dyDescent="0.2">
      <c r="A49" s="102" t="s">
        <v>25946</v>
      </c>
      <c r="B49" s="103" t="s">
        <v>25939</v>
      </c>
      <c r="C49" s="102" t="s">
        <v>131</v>
      </c>
      <c r="D49" s="102" t="s">
        <v>25886</v>
      </c>
      <c r="E49" s="104">
        <v>2565</v>
      </c>
      <c r="F49" s="105">
        <v>538.65</v>
      </c>
    </row>
    <row r="50" spans="1:6" ht="90" x14ac:dyDescent="0.2">
      <c r="A50" s="102" t="s">
        <v>25947</v>
      </c>
      <c r="B50" s="103" t="s">
        <v>25948</v>
      </c>
      <c r="C50" s="102" t="s">
        <v>131</v>
      </c>
      <c r="D50" s="102" t="s">
        <v>25886</v>
      </c>
      <c r="E50" s="104">
        <v>1500</v>
      </c>
      <c r="F50" s="105">
        <v>315</v>
      </c>
    </row>
    <row r="51" spans="1:6" ht="90" x14ac:dyDescent="0.2">
      <c r="A51" s="102" t="s">
        <v>25949</v>
      </c>
      <c r="B51" s="103" t="s">
        <v>25948</v>
      </c>
      <c r="C51" s="102" t="s">
        <v>131</v>
      </c>
      <c r="D51" s="102" t="s">
        <v>25886</v>
      </c>
      <c r="E51" s="104">
        <v>1260</v>
      </c>
      <c r="F51" s="105">
        <v>264.59999999999997</v>
      </c>
    </row>
    <row r="52" spans="1:6" ht="90" x14ac:dyDescent="0.2">
      <c r="A52" s="102" t="s">
        <v>25950</v>
      </c>
      <c r="B52" s="103" t="s">
        <v>25948</v>
      </c>
      <c r="C52" s="102" t="s">
        <v>131</v>
      </c>
      <c r="D52" s="102" t="s">
        <v>25886</v>
      </c>
      <c r="E52" s="104">
        <v>1065</v>
      </c>
      <c r="F52" s="105">
        <v>223.65</v>
      </c>
    </row>
    <row r="53" spans="1:6" ht="90" x14ac:dyDescent="0.2">
      <c r="A53" s="102" t="s">
        <v>25951</v>
      </c>
      <c r="B53" s="103" t="s">
        <v>25948</v>
      </c>
      <c r="C53" s="102" t="s">
        <v>131</v>
      </c>
      <c r="D53" s="102" t="s">
        <v>25886</v>
      </c>
      <c r="E53" s="104">
        <v>1020</v>
      </c>
      <c r="F53" s="105">
        <v>214.2</v>
      </c>
    </row>
    <row r="54" spans="1:6" ht="90" x14ac:dyDescent="0.2">
      <c r="A54" s="102" t="s">
        <v>25952</v>
      </c>
      <c r="B54" s="103" t="s">
        <v>25948</v>
      </c>
      <c r="C54" s="102" t="s">
        <v>131</v>
      </c>
      <c r="D54" s="102" t="s">
        <v>25886</v>
      </c>
      <c r="E54" s="104">
        <v>938</v>
      </c>
      <c r="F54" s="105">
        <v>196.98</v>
      </c>
    </row>
    <row r="55" spans="1:6" ht="90" x14ac:dyDescent="0.2">
      <c r="A55" s="102" t="s">
        <v>25953</v>
      </c>
      <c r="B55" s="103" t="s">
        <v>25948</v>
      </c>
      <c r="C55" s="102" t="s">
        <v>131</v>
      </c>
      <c r="D55" s="102" t="s">
        <v>25886</v>
      </c>
      <c r="E55" s="104">
        <v>915</v>
      </c>
      <c r="F55" s="105">
        <v>192.15</v>
      </c>
    </row>
    <row r="56" spans="1:6" ht="90" x14ac:dyDescent="0.2">
      <c r="A56" s="102" t="s">
        <v>25954</v>
      </c>
      <c r="B56" s="103" t="s">
        <v>25948</v>
      </c>
      <c r="C56" s="102" t="s">
        <v>131</v>
      </c>
      <c r="D56" s="102" t="s">
        <v>25886</v>
      </c>
      <c r="E56" s="104">
        <v>885</v>
      </c>
      <c r="F56" s="105">
        <v>185.85</v>
      </c>
    </row>
    <row r="57" spans="1:6" ht="90" x14ac:dyDescent="0.2">
      <c r="A57" s="102" t="s">
        <v>25955</v>
      </c>
      <c r="B57" s="103" t="s">
        <v>25948</v>
      </c>
      <c r="C57" s="102" t="s">
        <v>131</v>
      </c>
      <c r="D57" s="102" t="s">
        <v>25886</v>
      </c>
      <c r="E57" s="104">
        <v>855</v>
      </c>
      <c r="F57" s="105">
        <v>179.54999999999998</v>
      </c>
    </row>
    <row r="58" spans="1:6" ht="90" x14ac:dyDescent="0.2">
      <c r="A58" s="102" t="s">
        <v>25956</v>
      </c>
      <c r="B58" s="103" t="s">
        <v>25957</v>
      </c>
      <c r="C58" s="102" t="s">
        <v>131</v>
      </c>
      <c r="D58" s="102" t="s">
        <v>25886</v>
      </c>
      <c r="E58" s="104">
        <v>800</v>
      </c>
      <c r="F58" s="105">
        <v>168</v>
      </c>
    </row>
    <row r="59" spans="1:6" ht="90" x14ac:dyDescent="0.2">
      <c r="A59" s="102" t="s">
        <v>25958</v>
      </c>
      <c r="B59" s="103" t="s">
        <v>25957</v>
      </c>
      <c r="C59" s="102" t="s">
        <v>131</v>
      </c>
      <c r="D59" s="102" t="s">
        <v>25886</v>
      </c>
      <c r="E59" s="104">
        <v>664</v>
      </c>
      <c r="F59" s="105">
        <v>139.44</v>
      </c>
    </row>
    <row r="60" spans="1:6" ht="90" x14ac:dyDescent="0.2">
      <c r="A60" s="102" t="s">
        <v>25959</v>
      </c>
      <c r="B60" s="103" t="s">
        <v>25957</v>
      </c>
      <c r="C60" s="102" t="s">
        <v>131</v>
      </c>
      <c r="D60" s="102" t="s">
        <v>25886</v>
      </c>
      <c r="E60" s="104">
        <v>568</v>
      </c>
      <c r="F60" s="105">
        <v>119.28</v>
      </c>
    </row>
    <row r="61" spans="1:6" ht="90" x14ac:dyDescent="0.2">
      <c r="A61" s="102" t="s">
        <v>25960</v>
      </c>
      <c r="B61" s="103" t="s">
        <v>25957</v>
      </c>
      <c r="C61" s="102" t="s">
        <v>131</v>
      </c>
      <c r="D61" s="102" t="s">
        <v>25886</v>
      </c>
      <c r="E61" s="104">
        <v>536</v>
      </c>
      <c r="F61" s="105">
        <v>112.56</v>
      </c>
    </row>
    <row r="62" spans="1:6" ht="90" x14ac:dyDescent="0.2">
      <c r="A62" s="102" t="s">
        <v>25961</v>
      </c>
      <c r="B62" s="103" t="s">
        <v>25957</v>
      </c>
      <c r="C62" s="102" t="s">
        <v>131</v>
      </c>
      <c r="D62" s="102" t="s">
        <v>25886</v>
      </c>
      <c r="E62" s="104">
        <v>496</v>
      </c>
      <c r="F62" s="105">
        <v>104.16</v>
      </c>
    </row>
    <row r="63" spans="1:6" ht="90" x14ac:dyDescent="0.2">
      <c r="A63" s="102" t="s">
        <v>25962</v>
      </c>
      <c r="B63" s="103" t="s">
        <v>25957</v>
      </c>
      <c r="C63" s="102" t="s">
        <v>131</v>
      </c>
      <c r="D63" s="102" t="s">
        <v>25886</v>
      </c>
      <c r="E63" s="104">
        <v>480</v>
      </c>
      <c r="F63" s="105">
        <v>100.8</v>
      </c>
    </row>
    <row r="64" spans="1:6" ht="90" x14ac:dyDescent="0.2">
      <c r="A64" s="102" t="s">
        <v>25963</v>
      </c>
      <c r="B64" s="103" t="s">
        <v>25957</v>
      </c>
      <c r="C64" s="102" t="s">
        <v>131</v>
      </c>
      <c r="D64" s="102" t="s">
        <v>25886</v>
      </c>
      <c r="E64" s="104">
        <v>464</v>
      </c>
      <c r="F64" s="105">
        <v>97.44</v>
      </c>
    </row>
    <row r="65" spans="1:6" ht="90" x14ac:dyDescent="0.2">
      <c r="A65" s="102" t="s">
        <v>25964</v>
      </c>
      <c r="B65" s="103" t="s">
        <v>25957</v>
      </c>
      <c r="C65" s="102" t="s">
        <v>131</v>
      </c>
      <c r="D65" s="102" t="s">
        <v>25886</v>
      </c>
      <c r="E65" s="104">
        <v>448</v>
      </c>
      <c r="F65" s="105">
        <v>94.08</v>
      </c>
    </row>
    <row r="66" spans="1:6" ht="60" x14ac:dyDescent="0.2">
      <c r="A66" s="102" t="s">
        <v>25965</v>
      </c>
      <c r="B66" s="103" t="s">
        <v>25966</v>
      </c>
      <c r="C66" s="102" t="s">
        <v>131</v>
      </c>
      <c r="D66" s="102" t="s">
        <v>25886</v>
      </c>
      <c r="E66" s="104">
        <v>1850</v>
      </c>
      <c r="F66" s="105">
        <v>388.5</v>
      </c>
    </row>
    <row r="67" spans="1:6" ht="60" x14ac:dyDescent="0.2">
      <c r="A67" s="102" t="s">
        <v>25967</v>
      </c>
      <c r="B67" s="103" t="s">
        <v>25966</v>
      </c>
      <c r="C67" s="102" t="s">
        <v>131</v>
      </c>
      <c r="D67" s="102" t="s">
        <v>25886</v>
      </c>
      <c r="E67" s="104">
        <v>1350</v>
      </c>
      <c r="F67" s="105">
        <v>283.5</v>
      </c>
    </row>
    <row r="68" spans="1:6" ht="60" x14ac:dyDescent="0.2">
      <c r="A68" s="102" t="s">
        <v>25968</v>
      </c>
      <c r="B68" s="103" t="s">
        <v>25966</v>
      </c>
      <c r="C68" s="102" t="s">
        <v>131</v>
      </c>
      <c r="D68" s="102" t="s">
        <v>25886</v>
      </c>
      <c r="E68" s="104">
        <v>1036</v>
      </c>
      <c r="F68" s="105">
        <v>217.56</v>
      </c>
    </row>
    <row r="69" spans="1:6" ht="60" x14ac:dyDescent="0.2">
      <c r="A69" s="102" t="s">
        <v>25969</v>
      </c>
      <c r="B69" s="103" t="s">
        <v>25966</v>
      </c>
      <c r="C69" s="102" t="s">
        <v>131</v>
      </c>
      <c r="D69" s="102" t="s">
        <v>25886</v>
      </c>
      <c r="E69" s="104">
        <v>832</v>
      </c>
      <c r="F69" s="105">
        <v>174.72</v>
      </c>
    </row>
    <row r="70" spans="1:6" ht="60" x14ac:dyDescent="0.2">
      <c r="A70" s="102" t="s">
        <v>25970</v>
      </c>
      <c r="B70" s="103" t="s">
        <v>25966</v>
      </c>
      <c r="C70" s="102" t="s">
        <v>131</v>
      </c>
      <c r="D70" s="102" t="s">
        <v>25886</v>
      </c>
      <c r="E70" s="104">
        <v>667</v>
      </c>
      <c r="F70" s="105">
        <v>140.07</v>
      </c>
    </row>
    <row r="71" spans="1:6" ht="60" x14ac:dyDescent="0.2">
      <c r="A71" s="102" t="s">
        <v>25971</v>
      </c>
      <c r="B71" s="103" t="s">
        <v>25966</v>
      </c>
      <c r="C71" s="102" t="s">
        <v>131</v>
      </c>
      <c r="D71" s="102" t="s">
        <v>25886</v>
      </c>
      <c r="E71" s="104">
        <v>555</v>
      </c>
      <c r="F71" s="105">
        <v>116.55</v>
      </c>
    </row>
    <row r="72" spans="1:6" ht="60" x14ac:dyDescent="0.2">
      <c r="A72" s="102" t="s">
        <v>25972</v>
      </c>
      <c r="B72" s="103" t="s">
        <v>25966</v>
      </c>
      <c r="C72" s="102" t="s">
        <v>131</v>
      </c>
      <c r="D72" s="102" t="s">
        <v>25886</v>
      </c>
      <c r="E72" s="104">
        <v>370</v>
      </c>
      <c r="F72" s="105">
        <v>77.7</v>
      </c>
    </row>
    <row r="73" spans="1:6" ht="60" x14ac:dyDescent="0.2">
      <c r="A73" s="102" t="s">
        <v>25973</v>
      </c>
      <c r="B73" s="103" t="s">
        <v>25966</v>
      </c>
      <c r="C73" s="102" t="s">
        <v>131</v>
      </c>
      <c r="D73" s="102" t="s">
        <v>25886</v>
      </c>
      <c r="E73" s="104">
        <v>333</v>
      </c>
      <c r="F73" s="105">
        <v>69.929999999999993</v>
      </c>
    </row>
    <row r="74" spans="1:6" ht="60" x14ac:dyDescent="0.2">
      <c r="A74" s="102" t="s">
        <v>25974</v>
      </c>
      <c r="B74" s="103" t="s">
        <v>25975</v>
      </c>
      <c r="C74" s="102" t="s">
        <v>131</v>
      </c>
      <c r="D74" s="102" t="s">
        <v>25886</v>
      </c>
      <c r="E74" s="104">
        <v>852</v>
      </c>
      <c r="F74" s="105">
        <v>178.92</v>
      </c>
    </row>
    <row r="75" spans="1:6" ht="60" x14ac:dyDescent="0.2">
      <c r="A75" s="102" t="s">
        <v>25976</v>
      </c>
      <c r="B75" s="103" t="s">
        <v>25975</v>
      </c>
      <c r="C75" s="102" t="s">
        <v>131</v>
      </c>
      <c r="D75" s="102" t="s">
        <v>25886</v>
      </c>
      <c r="E75" s="104">
        <v>622</v>
      </c>
      <c r="F75" s="105">
        <v>130.62</v>
      </c>
    </row>
    <row r="76" spans="1:6" ht="60" x14ac:dyDescent="0.2">
      <c r="A76" s="102" t="s">
        <v>25977</v>
      </c>
      <c r="B76" s="103" t="s">
        <v>25975</v>
      </c>
      <c r="C76" s="102" t="s">
        <v>131</v>
      </c>
      <c r="D76" s="102" t="s">
        <v>25886</v>
      </c>
      <c r="E76" s="104">
        <v>477</v>
      </c>
      <c r="F76" s="105">
        <v>100.17</v>
      </c>
    </row>
    <row r="77" spans="1:6" ht="60" x14ac:dyDescent="0.2">
      <c r="A77" s="102" t="s">
        <v>25978</v>
      </c>
      <c r="B77" s="103" t="s">
        <v>25975</v>
      </c>
      <c r="C77" s="102" t="s">
        <v>131</v>
      </c>
      <c r="D77" s="102" t="s">
        <v>25886</v>
      </c>
      <c r="E77" s="104">
        <v>383</v>
      </c>
      <c r="F77" s="105">
        <v>80.429999999999993</v>
      </c>
    </row>
    <row r="78" spans="1:6" ht="60" x14ac:dyDescent="0.2">
      <c r="A78" s="102" t="s">
        <v>25979</v>
      </c>
      <c r="B78" s="103" t="s">
        <v>25975</v>
      </c>
      <c r="C78" s="102" t="s">
        <v>131</v>
      </c>
      <c r="D78" s="102" t="s">
        <v>25886</v>
      </c>
      <c r="E78" s="104">
        <v>307</v>
      </c>
      <c r="F78" s="105">
        <v>64.47</v>
      </c>
    </row>
    <row r="79" spans="1:6" ht="60" x14ac:dyDescent="0.2">
      <c r="A79" s="102" t="s">
        <v>25980</v>
      </c>
      <c r="B79" s="103" t="s">
        <v>25975</v>
      </c>
      <c r="C79" s="102" t="s">
        <v>131</v>
      </c>
      <c r="D79" s="102" t="s">
        <v>25886</v>
      </c>
      <c r="E79" s="104">
        <v>256</v>
      </c>
      <c r="F79" s="105">
        <v>53.76</v>
      </c>
    </row>
    <row r="80" spans="1:6" ht="60" x14ac:dyDescent="0.2">
      <c r="A80" s="102" t="s">
        <v>25981</v>
      </c>
      <c r="B80" s="103" t="s">
        <v>25975</v>
      </c>
      <c r="C80" s="102" t="s">
        <v>131</v>
      </c>
      <c r="D80" s="102" t="s">
        <v>25886</v>
      </c>
      <c r="E80" s="104">
        <v>170</v>
      </c>
      <c r="F80" s="105">
        <v>35.699999999999996</v>
      </c>
    </row>
    <row r="81" spans="1:6" ht="60" x14ac:dyDescent="0.2">
      <c r="A81" s="102" t="s">
        <v>25982</v>
      </c>
      <c r="B81" s="103" t="s">
        <v>25975</v>
      </c>
      <c r="C81" s="102" t="s">
        <v>131</v>
      </c>
      <c r="D81" s="102" t="s">
        <v>25886</v>
      </c>
      <c r="E81" s="104">
        <v>153</v>
      </c>
      <c r="F81" s="105">
        <v>32.129999999999995</v>
      </c>
    </row>
    <row r="82" spans="1:6" ht="60" x14ac:dyDescent="0.2">
      <c r="A82" s="102" t="s">
        <v>25983</v>
      </c>
      <c r="B82" s="103" t="s">
        <v>25984</v>
      </c>
      <c r="C82" s="102" t="s">
        <v>131</v>
      </c>
      <c r="D82" s="102" t="s">
        <v>25886</v>
      </c>
      <c r="E82" s="104">
        <v>11</v>
      </c>
      <c r="F82" s="105">
        <v>2.31</v>
      </c>
    </row>
    <row r="83" spans="1:6" ht="60" x14ac:dyDescent="0.2">
      <c r="A83" s="102" t="s">
        <v>25985</v>
      </c>
      <c r="B83" s="103" t="s">
        <v>25984</v>
      </c>
      <c r="C83" s="102" t="s">
        <v>131</v>
      </c>
      <c r="D83" s="102" t="s">
        <v>25886</v>
      </c>
      <c r="E83" s="104">
        <v>10</v>
      </c>
      <c r="F83" s="105">
        <v>2.1</v>
      </c>
    </row>
    <row r="84" spans="1:6" ht="60" x14ac:dyDescent="0.2">
      <c r="A84" s="102" t="s">
        <v>25986</v>
      </c>
      <c r="B84" s="103" t="s">
        <v>25984</v>
      </c>
      <c r="C84" s="102" t="s">
        <v>131</v>
      </c>
      <c r="D84" s="102" t="s">
        <v>25886</v>
      </c>
      <c r="E84" s="104">
        <v>9</v>
      </c>
      <c r="F84" s="105">
        <v>1.89</v>
      </c>
    </row>
    <row r="85" spans="1:6" ht="60" x14ac:dyDescent="0.2">
      <c r="A85" s="102" t="s">
        <v>25987</v>
      </c>
      <c r="B85" s="103" t="s">
        <v>25984</v>
      </c>
      <c r="C85" s="102" t="s">
        <v>131</v>
      </c>
      <c r="D85" s="102" t="s">
        <v>25886</v>
      </c>
      <c r="E85" s="104">
        <v>7</v>
      </c>
      <c r="F85" s="105">
        <v>1.47</v>
      </c>
    </row>
    <row r="86" spans="1:6" ht="60" x14ac:dyDescent="0.2">
      <c r="A86" s="102" t="s">
        <v>25988</v>
      </c>
      <c r="B86" s="103" t="s">
        <v>25984</v>
      </c>
      <c r="C86" s="102" t="s">
        <v>131</v>
      </c>
      <c r="D86" s="102" t="s">
        <v>25886</v>
      </c>
      <c r="E86" s="104">
        <v>6</v>
      </c>
      <c r="F86" s="105">
        <v>1.26</v>
      </c>
    </row>
    <row r="87" spans="1:6" ht="60" x14ac:dyDescent="0.2">
      <c r="A87" s="102" t="s">
        <v>25989</v>
      </c>
      <c r="B87" s="103" t="s">
        <v>25984</v>
      </c>
      <c r="C87" s="102" t="s">
        <v>131</v>
      </c>
      <c r="D87" s="102" t="s">
        <v>25886</v>
      </c>
      <c r="E87" s="104">
        <v>4</v>
      </c>
      <c r="F87" s="105">
        <v>0.84</v>
      </c>
    </row>
    <row r="88" spans="1:6" ht="60" x14ac:dyDescent="0.2">
      <c r="A88" s="102" t="s">
        <v>25990</v>
      </c>
      <c r="B88" s="103" t="s">
        <v>25991</v>
      </c>
      <c r="C88" s="102" t="s">
        <v>131</v>
      </c>
      <c r="D88" s="102" t="s">
        <v>25886</v>
      </c>
      <c r="E88" s="104">
        <v>6</v>
      </c>
      <c r="F88" s="105">
        <v>1.26</v>
      </c>
    </row>
    <row r="89" spans="1:6" ht="60" x14ac:dyDescent="0.2">
      <c r="A89" s="102" t="s">
        <v>25992</v>
      </c>
      <c r="B89" s="103" t="s">
        <v>25991</v>
      </c>
      <c r="C89" s="102" t="s">
        <v>131</v>
      </c>
      <c r="D89" s="102" t="s">
        <v>25886</v>
      </c>
      <c r="E89" s="104">
        <v>5</v>
      </c>
      <c r="F89" s="105">
        <v>1.05</v>
      </c>
    </row>
    <row r="90" spans="1:6" ht="60" x14ac:dyDescent="0.2">
      <c r="A90" s="102" t="s">
        <v>25993</v>
      </c>
      <c r="B90" s="103" t="s">
        <v>25991</v>
      </c>
      <c r="C90" s="102" t="s">
        <v>131</v>
      </c>
      <c r="D90" s="102" t="s">
        <v>25886</v>
      </c>
      <c r="E90" s="104">
        <v>4</v>
      </c>
      <c r="F90" s="105">
        <v>0.84</v>
      </c>
    </row>
    <row r="91" spans="1:6" ht="60" x14ac:dyDescent="0.2">
      <c r="A91" s="102" t="s">
        <v>25994</v>
      </c>
      <c r="B91" s="103" t="s">
        <v>25991</v>
      </c>
      <c r="C91" s="102" t="s">
        <v>131</v>
      </c>
      <c r="D91" s="102" t="s">
        <v>25886</v>
      </c>
      <c r="E91" s="104">
        <v>3</v>
      </c>
      <c r="F91" s="105">
        <v>0.63</v>
      </c>
    </row>
    <row r="92" spans="1:6" ht="60" x14ac:dyDescent="0.2">
      <c r="A92" s="102" t="s">
        <v>25995</v>
      </c>
      <c r="B92" s="103" t="s">
        <v>25991</v>
      </c>
      <c r="C92" s="102" t="s">
        <v>131</v>
      </c>
      <c r="D92" s="102" t="s">
        <v>25886</v>
      </c>
      <c r="E92" s="104">
        <v>3</v>
      </c>
      <c r="F92" s="105">
        <v>0.63</v>
      </c>
    </row>
    <row r="93" spans="1:6" ht="60" x14ac:dyDescent="0.2">
      <c r="A93" s="102" t="s">
        <v>25996</v>
      </c>
      <c r="B93" s="103" t="s">
        <v>25991</v>
      </c>
      <c r="C93" s="102" t="s">
        <v>131</v>
      </c>
      <c r="D93" s="102" t="s">
        <v>25886</v>
      </c>
      <c r="E93" s="104">
        <v>2</v>
      </c>
      <c r="F93" s="105">
        <v>0.42</v>
      </c>
    </row>
    <row r="94" spans="1:6" ht="30" x14ac:dyDescent="0.2">
      <c r="A94" s="102" t="s">
        <v>25997</v>
      </c>
      <c r="B94" s="103" t="s">
        <v>25998</v>
      </c>
      <c r="C94" s="102" t="s">
        <v>23</v>
      </c>
      <c r="D94" s="102" t="s">
        <v>25886</v>
      </c>
      <c r="E94" s="104">
        <v>2500</v>
      </c>
      <c r="F94" s="105">
        <v>525</v>
      </c>
    </row>
    <row r="95" spans="1:6" ht="30" x14ac:dyDescent="0.2">
      <c r="A95" s="102" t="s">
        <v>25999</v>
      </c>
      <c r="B95" s="103" t="s">
        <v>26000</v>
      </c>
      <c r="C95" s="102" t="s">
        <v>23</v>
      </c>
      <c r="D95" s="102" t="s">
        <v>25886</v>
      </c>
      <c r="E95" s="104">
        <v>4000</v>
      </c>
      <c r="F95" s="105">
        <v>840</v>
      </c>
    </row>
    <row r="96" spans="1:6" ht="45" x14ac:dyDescent="0.2">
      <c r="A96" s="102" t="s">
        <v>26001</v>
      </c>
      <c r="B96" s="103" t="s">
        <v>26002</v>
      </c>
      <c r="C96" s="102" t="s">
        <v>23</v>
      </c>
      <c r="D96" s="102" t="s">
        <v>25886</v>
      </c>
      <c r="E96" s="104">
        <v>7500</v>
      </c>
      <c r="F96" s="105">
        <v>1575</v>
      </c>
    </row>
    <row r="97" spans="1:6" ht="45" x14ac:dyDescent="0.2">
      <c r="A97" s="102" t="s">
        <v>26003</v>
      </c>
      <c r="B97" s="103" t="s">
        <v>26004</v>
      </c>
      <c r="C97" s="102" t="s">
        <v>23</v>
      </c>
      <c r="D97" s="102" t="s">
        <v>25886</v>
      </c>
      <c r="E97" s="104">
        <v>5000</v>
      </c>
      <c r="F97" s="105">
        <v>1050</v>
      </c>
    </row>
    <row r="98" spans="1:6" ht="45" x14ac:dyDescent="0.2">
      <c r="A98" s="102" t="s">
        <v>26005</v>
      </c>
      <c r="B98" s="103" t="s">
        <v>26006</v>
      </c>
      <c r="C98" s="102" t="s">
        <v>23</v>
      </c>
      <c r="D98" s="102" t="s">
        <v>25886</v>
      </c>
      <c r="E98" s="104">
        <v>995</v>
      </c>
      <c r="F98" s="105">
        <v>208.95</v>
      </c>
    </row>
    <row r="99" spans="1:6" ht="30" x14ac:dyDescent="0.2">
      <c r="A99" s="102" t="s">
        <v>26007</v>
      </c>
      <c r="B99" s="103" t="s">
        <v>26008</v>
      </c>
      <c r="C99" s="102" t="s">
        <v>23</v>
      </c>
      <c r="D99" s="102" t="s">
        <v>25886</v>
      </c>
      <c r="E99" s="104">
        <v>5000</v>
      </c>
      <c r="F99" s="105">
        <v>1050</v>
      </c>
    </row>
    <row r="100" spans="1:6" ht="75" x14ac:dyDescent="0.2">
      <c r="A100" s="102" t="s">
        <v>26009</v>
      </c>
      <c r="B100" s="103" t="s">
        <v>26010</v>
      </c>
      <c r="C100" s="102" t="s">
        <v>23</v>
      </c>
      <c r="D100" s="102" t="s">
        <v>25886</v>
      </c>
      <c r="E100" s="104">
        <v>3500</v>
      </c>
      <c r="F100" s="105">
        <v>735</v>
      </c>
    </row>
    <row r="101" spans="1:6" ht="60" x14ac:dyDescent="0.2">
      <c r="A101" s="102" t="s">
        <v>26011</v>
      </c>
      <c r="B101" s="103" t="s">
        <v>26012</v>
      </c>
      <c r="C101" s="102" t="s">
        <v>23</v>
      </c>
      <c r="D101" s="102" t="s">
        <v>25886</v>
      </c>
      <c r="E101" s="104">
        <v>50</v>
      </c>
      <c r="F101" s="105">
        <v>10.5</v>
      </c>
    </row>
    <row r="102" spans="1:6" ht="60" x14ac:dyDescent="0.2">
      <c r="A102" s="102" t="s">
        <v>26013</v>
      </c>
      <c r="B102" s="103" t="s">
        <v>26014</v>
      </c>
      <c r="C102" s="102" t="s">
        <v>23</v>
      </c>
      <c r="D102" s="102" t="s">
        <v>25886</v>
      </c>
      <c r="E102" s="104">
        <v>1500</v>
      </c>
      <c r="F102" s="105">
        <v>315</v>
      </c>
    </row>
    <row r="103" spans="1:6" ht="90" x14ac:dyDescent="0.2">
      <c r="A103" s="102" t="s">
        <v>26015</v>
      </c>
      <c r="B103" s="103" t="s">
        <v>26016</v>
      </c>
      <c r="C103" s="102" t="s">
        <v>23</v>
      </c>
      <c r="D103" s="102" t="s">
        <v>25886</v>
      </c>
      <c r="E103" s="104">
        <v>10</v>
      </c>
      <c r="F103" s="105">
        <v>2.1</v>
      </c>
    </row>
    <row r="104" spans="1:6" ht="90" x14ac:dyDescent="0.2">
      <c r="A104" s="102" t="s">
        <v>26017</v>
      </c>
      <c r="B104" s="103" t="s">
        <v>26018</v>
      </c>
      <c r="C104" s="102" t="s">
        <v>23</v>
      </c>
      <c r="D104" s="102" t="s">
        <v>25886</v>
      </c>
      <c r="E104" s="104">
        <v>800</v>
      </c>
      <c r="F104" s="105">
        <v>168</v>
      </c>
    </row>
    <row r="105" spans="1:6" ht="90" x14ac:dyDescent="0.2">
      <c r="A105" s="102" t="s">
        <v>26019</v>
      </c>
      <c r="B105" s="103" t="s">
        <v>26020</v>
      </c>
      <c r="C105" s="102" t="s">
        <v>23</v>
      </c>
      <c r="D105" s="102" t="s">
        <v>25886</v>
      </c>
      <c r="E105" s="104">
        <v>5000</v>
      </c>
      <c r="F105" s="105">
        <v>1050</v>
      </c>
    </row>
    <row r="106" spans="1:6" ht="45" x14ac:dyDescent="0.2">
      <c r="A106" s="102" t="s">
        <v>26021</v>
      </c>
      <c r="B106" s="103" t="s">
        <v>26022</v>
      </c>
      <c r="C106" s="102" t="s">
        <v>23</v>
      </c>
      <c r="D106" s="102" t="s">
        <v>25886</v>
      </c>
      <c r="E106" s="104">
        <v>50</v>
      </c>
      <c r="F106" s="105">
        <v>10.5</v>
      </c>
    </row>
    <row r="107" spans="1:6" ht="45" x14ac:dyDescent="0.2">
      <c r="A107" s="102" t="s">
        <v>26023</v>
      </c>
      <c r="B107" s="103" t="s">
        <v>26024</v>
      </c>
      <c r="C107" s="102" t="s">
        <v>23</v>
      </c>
      <c r="D107" s="102" t="s">
        <v>25886</v>
      </c>
      <c r="E107" s="104">
        <v>1500</v>
      </c>
      <c r="F107" s="105">
        <v>315</v>
      </c>
    </row>
    <row r="108" spans="1:6" ht="45" x14ac:dyDescent="0.2">
      <c r="A108" s="102" t="s">
        <v>26025</v>
      </c>
      <c r="B108" s="103" t="s">
        <v>26026</v>
      </c>
      <c r="C108" s="102" t="s">
        <v>23</v>
      </c>
      <c r="D108" s="102" t="s">
        <v>25886</v>
      </c>
      <c r="E108" s="104">
        <v>4750</v>
      </c>
      <c r="F108" s="105">
        <v>997.5</v>
      </c>
    </row>
    <row r="109" spans="1:6" ht="60" x14ac:dyDescent="0.2">
      <c r="A109" s="102" t="s">
        <v>26027</v>
      </c>
      <c r="B109" s="103" t="s">
        <v>26028</v>
      </c>
      <c r="C109" s="102" t="s">
        <v>23</v>
      </c>
      <c r="D109" s="102" t="s">
        <v>25886</v>
      </c>
      <c r="E109" s="104">
        <v>1950</v>
      </c>
      <c r="F109" s="105">
        <v>409.5</v>
      </c>
    </row>
    <row r="110" spans="1:6" ht="60" x14ac:dyDescent="0.2">
      <c r="A110" s="102" t="s">
        <v>26029</v>
      </c>
      <c r="B110" s="103" t="s">
        <v>26030</v>
      </c>
      <c r="C110" s="102" t="s">
        <v>23</v>
      </c>
      <c r="D110" s="102" t="s">
        <v>25886</v>
      </c>
      <c r="E110" s="104">
        <v>2500</v>
      </c>
      <c r="F110" s="105">
        <v>525</v>
      </c>
    </row>
    <row r="111" spans="1:6" ht="60" x14ac:dyDescent="0.2">
      <c r="A111" s="102" t="s">
        <v>26031</v>
      </c>
      <c r="B111" s="103" t="s">
        <v>26032</v>
      </c>
      <c r="C111" s="102" t="s">
        <v>23</v>
      </c>
      <c r="D111" s="102" t="s">
        <v>25886</v>
      </c>
      <c r="E111" s="104">
        <v>4500</v>
      </c>
      <c r="F111" s="105">
        <v>945</v>
      </c>
    </row>
    <row r="112" spans="1:6" ht="60" x14ac:dyDescent="0.2">
      <c r="A112" s="102" t="s">
        <v>26033</v>
      </c>
      <c r="B112" s="103" t="s">
        <v>26034</v>
      </c>
      <c r="C112" s="102" t="s">
        <v>23</v>
      </c>
      <c r="D112" s="102" t="s">
        <v>25886</v>
      </c>
      <c r="E112" s="104">
        <v>300</v>
      </c>
      <c r="F112" s="105">
        <v>63</v>
      </c>
    </row>
    <row r="113" spans="1:6" ht="60" x14ac:dyDescent="0.2">
      <c r="A113" s="102" t="s">
        <v>26035</v>
      </c>
      <c r="B113" s="103" t="s">
        <v>26036</v>
      </c>
      <c r="C113" s="102" t="s">
        <v>23</v>
      </c>
      <c r="D113" s="102" t="s">
        <v>25886</v>
      </c>
      <c r="E113" s="104">
        <v>550</v>
      </c>
      <c r="F113" s="105">
        <v>115.5</v>
      </c>
    </row>
    <row r="114" spans="1:6" ht="90" x14ac:dyDescent="0.2">
      <c r="A114" s="102" t="s">
        <v>26037</v>
      </c>
      <c r="B114" s="103" t="s">
        <v>26038</v>
      </c>
      <c r="C114" s="102" t="s">
        <v>23</v>
      </c>
      <c r="D114" s="102" t="s">
        <v>25886</v>
      </c>
      <c r="E114" s="104">
        <v>3000</v>
      </c>
      <c r="F114" s="105">
        <v>630</v>
      </c>
    </row>
    <row r="115" spans="1:6" ht="90" x14ac:dyDescent="0.2">
      <c r="A115" s="102" t="s">
        <v>26039</v>
      </c>
      <c r="B115" s="103" t="s">
        <v>26040</v>
      </c>
      <c r="C115" s="102" t="s">
        <v>23</v>
      </c>
      <c r="D115" s="102" t="s">
        <v>25886</v>
      </c>
      <c r="E115" s="104">
        <v>80</v>
      </c>
      <c r="F115" s="105">
        <v>16.8</v>
      </c>
    </row>
    <row r="116" spans="1:6" ht="90" x14ac:dyDescent="0.2">
      <c r="A116" s="102" t="s">
        <v>26041</v>
      </c>
      <c r="B116" s="103" t="s">
        <v>26042</v>
      </c>
      <c r="C116" s="102" t="s">
        <v>23</v>
      </c>
      <c r="D116" s="102" t="s">
        <v>25886</v>
      </c>
      <c r="E116" s="104">
        <v>6000</v>
      </c>
      <c r="F116" s="105">
        <v>1260</v>
      </c>
    </row>
    <row r="117" spans="1:6" ht="90" x14ac:dyDescent="0.2">
      <c r="A117" s="102" t="s">
        <v>26043</v>
      </c>
      <c r="B117" s="103" t="s">
        <v>26044</v>
      </c>
      <c r="C117" s="102" t="s">
        <v>23</v>
      </c>
      <c r="D117" s="102" t="s">
        <v>25886</v>
      </c>
      <c r="E117" s="104">
        <v>3500</v>
      </c>
      <c r="F117" s="105">
        <v>735</v>
      </c>
    </row>
    <row r="118" spans="1:6" ht="75" x14ac:dyDescent="0.2">
      <c r="A118" s="102" t="s">
        <v>26045</v>
      </c>
      <c r="B118" s="103" t="s">
        <v>26046</v>
      </c>
      <c r="C118" s="102" t="s">
        <v>23</v>
      </c>
      <c r="D118" s="102" t="s">
        <v>25886</v>
      </c>
      <c r="E118" s="104">
        <v>2750</v>
      </c>
      <c r="F118" s="105">
        <v>577.5</v>
      </c>
    </row>
    <row r="119" spans="1:6" ht="45" x14ac:dyDescent="0.2">
      <c r="A119" s="102" t="s">
        <v>26047</v>
      </c>
      <c r="B119" s="103" t="s">
        <v>26048</v>
      </c>
      <c r="C119" s="102" t="s">
        <v>23</v>
      </c>
      <c r="D119" s="102" t="s">
        <v>25886</v>
      </c>
      <c r="E119" s="104">
        <v>1000</v>
      </c>
      <c r="F119" s="105">
        <v>210</v>
      </c>
    </row>
    <row r="120" spans="1:6" ht="45" x14ac:dyDescent="0.2">
      <c r="A120" s="102" t="s">
        <v>26049</v>
      </c>
      <c r="B120" s="103" t="s">
        <v>26050</v>
      </c>
      <c r="C120" s="102" t="s">
        <v>23</v>
      </c>
      <c r="D120" s="102" t="s">
        <v>25886</v>
      </c>
      <c r="E120" s="104">
        <v>3000</v>
      </c>
      <c r="F120" s="105">
        <v>630</v>
      </c>
    </row>
    <row r="121" spans="1:6" ht="45" x14ac:dyDescent="0.2">
      <c r="A121" s="102" t="s">
        <v>26051</v>
      </c>
      <c r="B121" s="103" t="s">
        <v>26052</v>
      </c>
      <c r="C121" s="102" t="s">
        <v>23</v>
      </c>
      <c r="D121" s="102" t="s">
        <v>25886</v>
      </c>
      <c r="E121" s="104">
        <v>2500</v>
      </c>
      <c r="F121" s="105">
        <v>525</v>
      </c>
    </row>
    <row r="122" spans="1:6" ht="45" x14ac:dyDescent="0.2">
      <c r="A122" s="102" t="s">
        <v>26053</v>
      </c>
      <c r="B122" s="103" t="s">
        <v>26054</v>
      </c>
      <c r="C122" s="102" t="s">
        <v>23</v>
      </c>
      <c r="D122" s="102" t="s">
        <v>25886</v>
      </c>
      <c r="E122" s="104">
        <v>2000</v>
      </c>
      <c r="F122" s="105">
        <v>420</v>
      </c>
    </row>
    <row r="123" spans="1:6" ht="90" x14ac:dyDescent="0.2">
      <c r="A123" s="102" t="s">
        <v>26055</v>
      </c>
      <c r="B123" s="103" t="s">
        <v>26056</v>
      </c>
      <c r="C123" s="102" t="s">
        <v>23</v>
      </c>
      <c r="D123" s="102" t="s">
        <v>25886</v>
      </c>
      <c r="E123" s="104">
        <v>5000</v>
      </c>
      <c r="F123" s="105">
        <v>1050</v>
      </c>
    </row>
    <row r="124" spans="1:6" ht="90" x14ac:dyDescent="0.2">
      <c r="A124" s="102" t="s">
        <v>26057</v>
      </c>
      <c r="B124" s="103" t="s">
        <v>26058</v>
      </c>
      <c r="C124" s="102" t="s">
        <v>23</v>
      </c>
      <c r="D124" s="102" t="s">
        <v>25886</v>
      </c>
      <c r="E124" s="104">
        <v>4000</v>
      </c>
      <c r="F124" s="105">
        <v>840</v>
      </c>
    </row>
    <row r="125" spans="1:6" ht="75" x14ac:dyDescent="0.2">
      <c r="A125" s="102" t="s">
        <v>26059</v>
      </c>
      <c r="B125" s="103" t="s">
        <v>26060</v>
      </c>
      <c r="C125" s="102" t="s">
        <v>23</v>
      </c>
      <c r="D125" s="102" t="s">
        <v>25886</v>
      </c>
      <c r="E125" s="104">
        <v>3500</v>
      </c>
      <c r="F125" s="105">
        <v>735</v>
      </c>
    </row>
    <row r="126" spans="1:6" ht="105" x14ac:dyDescent="0.2">
      <c r="A126" s="102" t="s">
        <v>26061</v>
      </c>
      <c r="B126" s="103" t="s">
        <v>26062</v>
      </c>
      <c r="C126" s="102" t="s">
        <v>23</v>
      </c>
      <c r="D126" s="102" t="s">
        <v>25886</v>
      </c>
      <c r="E126" s="104">
        <v>5000</v>
      </c>
      <c r="F126" s="105">
        <v>1050</v>
      </c>
    </row>
    <row r="127" spans="1:6" ht="30" x14ac:dyDescent="0.2">
      <c r="A127" s="102" t="s">
        <v>26063</v>
      </c>
      <c r="B127" s="103" t="s">
        <v>26064</v>
      </c>
      <c r="C127" s="102" t="s">
        <v>23</v>
      </c>
      <c r="D127" s="102" t="s">
        <v>25886</v>
      </c>
      <c r="E127" s="104">
        <v>3200</v>
      </c>
      <c r="F127" s="105">
        <v>672</v>
      </c>
    </row>
    <row r="128" spans="1:6" x14ac:dyDescent="0.2">
      <c r="A128" s="102" t="s">
        <v>26065</v>
      </c>
      <c r="B128" s="103" t="s">
        <v>26066</v>
      </c>
      <c r="C128" s="102" t="s">
        <v>23</v>
      </c>
      <c r="D128" s="102" t="s">
        <v>25886</v>
      </c>
      <c r="E128" s="104">
        <v>1950</v>
      </c>
      <c r="F128" s="105">
        <v>409.5</v>
      </c>
    </row>
    <row r="129" spans="1:6" ht="30" x14ac:dyDescent="0.2">
      <c r="A129" s="102" t="s">
        <v>26067</v>
      </c>
      <c r="B129" s="103" t="s">
        <v>26068</v>
      </c>
      <c r="C129" s="102" t="s">
        <v>23</v>
      </c>
      <c r="D129" s="102" t="s">
        <v>25886</v>
      </c>
      <c r="E129" s="104">
        <v>150</v>
      </c>
      <c r="F129" s="105">
        <v>31.5</v>
      </c>
    </row>
    <row r="130" spans="1:6" ht="30" x14ac:dyDescent="0.2">
      <c r="A130" s="102" t="s">
        <v>26069</v>
      </c>
      <c r="B130" s="103" t="s">
        <v>26070</v>
      </c>
      <c r="C130" s="102" t="s">
        <v>23</v>
      </c>
      <c r="D130" s="102" t="s">
        <v>25886</v>
      </c>
      <c r="E130" s="104">
        <v>150</v>
      </c>
      <c r="F130" s="105">
        <v>31.5</v>
      </c>
    </row>
    <row r="131" spans="1:6" ht="45" x14ac:dyDescent="0.2">
      <c r="A131" s="102" t="s">
        <v>26071</v>
      </c>
      <c r="B131" s="103" t="s">
        <v>26072</v>
      </c>
      <c r="C131" s="102" t="s">
        <v>23</v>
      </c>
      <c r="D131" s="102" t="s">
        <v>25886</v>
      </c>
      <c r="E131" s="104">
        <v>300</v>
      </c>
      <c r="F131" s="105">
        <v>63</v>
      </c>
    </row>
    <row r="132" spans="1:6" ht="45" x14ac:dyDescent="0.2">
      <c r="A132" s="102" t="s">
        <v>26073</v>
      </c>
      <c r="B132" s="103" t="s">
        <v>26074</v>
      </c>
      <c r="C132" s="102" t="s">
        <v>23</v>
      </c>
      <c r="D132" s="102" t="s">
        <v>25886</v>
      </c>
      <c r="E132" s="104">
        <v>900</v>
      </c>
      <c r="F132" s="105">
        <v>189</v>
      </c>
    </row>
    <row r="133" spans="1:6" ht="45" x14ac:dyDescent="0.2">
      <c r="A133" s="102" t="s">
        <v>26075</v>
      </c>
      <c r="B133" s="103" t="s">
        <v>26076</v>
      </c>
      <c r="C133" s="102" t="s">
        <v>23</v>
      </c>
      <c r="D133" s="102" t="s">
        <v>25886</v>
      </c>
      <c r="E133" s="104">
        <v>550</v>
      </c>
      <c r="F133" s="105">
        <v>115.5</v>
      </c>
    </row>
    <row r="134" spans="1:6" ht="45" x14ac:dyDescent="0.2">
      <c r="A134" s="102" t="s">
        <v>26077</v>
      </c>
      <c r="B134" s="103" t="s">
        <v>26078</v>
      </c>
      <c r="C134" s="102" t="s">
        <v>23</v>
      </c>
      <c r="D134" s="102" t="s">
        <v>25886</v>
      </c>
      <c r="E134" s="104">
        <v>350</v>
      </c>
      <c r="F134" s="105">
        <v>73.5</v>
      </c>
    </row>
    <row r="135" spans="1:6" ht="30" x14ac:dyDescent="0.2">
      <c r="A135" s="102" t="s">
        <v>26079</v>
      </c>
      <c r="B135" s="103" t="s">
        <v>26080</v>
      </c>
      <c r="C135" s="102" t="s">
        <v>23</v>
      </c>
      <c r="D135" s="102" t="s">
        <v>25886</v>
      </c>
      <c r="E135" s="104">
        <v>150</v>
      </c>
      <c r="F135" s="105">
        <v>31.5</v>
      </c>
    </row>
    <row r="136" spans="1:6" ht="30" x14ac:dyDescent="0.2">
      <c r="A136" s="102" t="s">
        <v>26081</v>
      </c>
      <c r="B136" s="103" t="s">
        <v>26082</v>
      </c>
      <c r="C136" s="102" t="s">
        <v>23</v>
      </c>
      <c r="D136" s="102" t="s">
        <v>25886</v>
      </c>
      <c r="E136" s="104">
        <v>300</v>
      </c>
      <c r="F136" s="105">
        <v>63</v>
      </c>
    </row>
    <row r="137" spans="1:6" ht="75" x14ac:dyDescent="0.2">
      <c r="A137" s="102" t="s">
        <v>26083</v>
      </c>
      <c r="B137" s="103" t="s">
        <v>26084</v>
      </c>
      <c r="C137" s="102" t="s">
        <v>23</v>
      </c>
      <c r="D137" s="102" t="s">
        <v>25886</v>
      </c>
      <c r="E137" s="104">
        <v>3000</v>
      </c>
      <c r="F137" s="105">
        <v>630</v>
      </c>
    </row>
    <row r="138" spans="1:6" x14ac:dyDescent="0.2">
      <c r="A138" s="102" t="s">
        <v>26085</v>
      </c>
      <c r="B138" s="103" t="s">
        <v>26086</v>
      </c>
      <c r="C138" s="102" t="s">
        <v>23</v>
      </c>
      <c r="D138" s="102" t="s">
        <v>25886</v>
      </c>
      <c r="E138" s="104">
        <v>1250</v>
      </c>
      <c r="F138" s="105">
        <v>262.5</v>
      </c>
    </row>
    <row r="139" spans="1:6" x14ac:dyDescent="0.2">
      <c r="A139" s="102" t="s">
        <v>26087</v>
      </c>
      <c r="B139" s="103" t="s">
        <v>26088</v>
      </c>
      <c r="C139" s="102" t="s">
        <v>23</v>
      </c>
      <c r="D139" s="102" t="s">
        <v>25886</v>
      </c>
      <c r="E139" s="104">
        <v>2100</v>
      </c>
      <c r="F139" s="105">
        <v>441</v>
      </c>
    </row>
    <row r="140" spans="1:6" x14ac:dyDescent="0.2">
      <c r="A140" s="102" t="s">
        <v>26089</v>
      </c>
      <c r="B140" s="103" t="s">
        <v>26090</v>
      </c>
      <c r="C140" s="102" t="s">
        <v>23</v>
      </c>
      <c r="D140" s="102" t="s">
        <v>25886</v>
      </c>
      <c r="E140" s="104">
        <v>2200</v>
      </c>
      <c r="F140" s="105">
        <v>462</v>
      </c>
    </row>
    <row r="141" spans="1:6" x14ac:dyDescent="0.2">
      <c r="A141" s="102" t="s">
        <v>26091</v>
      </c>
      <c r="B141" s="103" t="s">
        <v>26092</v>
      </c>
      <c r="C141" s="102" t="s">
        <v>23</v>
      </c>
      <c r="D141" s="102" t="s">
        <v>25886</v>
      </c>
      <c r="E141" s="104">
        <v>4200</v>
      </c>
      <c r="F141" s="105">
        <v>882</v>
      </c>
    </row>
    <row r="142" spans="1:6" ht="75" x14ac:dyDescent="0.2">
      <c r="A142" s="102" t="s">
        <v>26093</v>
      </c>
      <c r="B142" s="103" t="s">
        <v>26094</v>
      </c>
      <c r="C142" s="102" t="s">
        <v>23</v>
      </c>
      <c r="D142" s="102" t="s">
        <v>25886</v>
      </c>
      <c r="E142" s="104">
        <v>7500</v>
      </c>
      <c r="F142" s="105">
        <v>1575</v>
      </c>
    </row>
    <row r="143" spans="1:6" ht="75" x14ac:dyDescent="0.2">
      <c r="A143" s="102" t="s">
        <v>26095</v>
      </c>
      <c r="B143" s="103" t="s">
        <v>26096</v>
      </c>
      <c r="C143" s="102" t="s">
        <v>23</v>
      </c>
      <c r="D143" s="102" t="s">
        <v>25886</v>
      </c>
      <c r="E143" s="104">
        <v>25000</v>
      </c>
      <c r="F143" s="105">
        <v>5250</v>
      </c>
    </row>
    <row r="144" spans="1:6" ht="75" x14ac:dyDescent="0.2">
      <c r="A144" s="102" t="s">
        <v>26097</v>
      </c>
      <c r="B144" s="103" t="s">
        <v>26098</v>
      </c>
      <c r="C144" s="102" t="s">
        <v>23</v>
      </c>
      <c r="D144" s="102" t="s">
        <v>25886</v>
      </c>
      <c r="E144" s="104">
        <v>12500</v>
      </c>
      <c r="F144" s="105">
        <v>2625</v>
      </c>
    </row>
    <row r="145" spans="1:6" ht="75" x14ac:dyDescent="0.2">
      <c r="A145" s="102" t="s">
        <v>26099</v>
      </c>
      <c r="B145" s="103" t="s">
        <v>26100</v>
      </c>
      <c r="C145" s="102" t="s">
        <v>23</v>
      </c>
      <c r="D145" s="102" t="s">
        <v>25886</v>
      </c>
      <c r="E145" s="104">
        <v>40000</v>
      </c>
      <c r="F145" s="105">
        <v>8400</v>
      </c>
    </row>
    <row r="146" spans="1:6" ht="30" x14ac:dyDescent="0.2">
      <c r="A146" s="102" t="s">
        <v>26101</v>
      </c>
      <c r="B146" s="103" t="s">
        <v>26102</v>
      </c>
      <c r="C146" s="102" t="s">
        <v>23</v>
      </c>
      <c r="D146" s="102" t="s">
        <v>25886</v>
      </c>
      <c r="E146" s="104">
        <v>150</v>
      </c>
      <c r="F146" s="105">
        <v>31.5</v>
      </c>
    </row>
    <row r="147" spans="1:6" ht="30" x14ac:dyDescent="0.2">
      <c r="A147" s="102" t="s">
        <v>26103</v>
      </c>
      <c r="B147" s="103" t="s">
        <v>26104</v>
      </c>
      <c r="C147" s="102" t="s">
        <v>23</v>
      </c>
      <c r="D147" s="102" t="s">
        <v>25886</v>
      </c>
      <c r="E147" s="104">
        <v>300</v>
      </c>
      <c r="F147" s="105">
        <v>63</v>
      </c>
    </row>
    <row r="148" spans="1:6" ht="60" x14ac:dyDescent="0.2">
      <c r="A148" s="102" t="s">
        <v>26105</v>
      </c>
      <c r="B148" s="103" t="s">
        <v>26106</v>
      </c>
      <c r="C148" s="102" t="s">
        <v>23</v>
      </c>
      <c r="D148" s="102" t="s">
        <v>25886</v>
      </c>
      <c r="E148" s="104">
        <v>1725</v>
      </c>
      <c r="F148" s="105">
        <v>362.25</v>
      </c>
    </row>
    <row r="149" spans="1:6" ht="60" x14ac:dyDescent="0.2">
      <c r="A149" s="102" t="s">
        <v>26107</v>
      </c>
      <c r="B149" s="103" t="s">
        <v>26108</v>
      </c>
      <c r="C149" s="102" t="s">
        <v>23</v>
      </c>
      <c r="D149" s="102" t="s">
        <v>25886</v>
      </c>
      <c r="E149" s="104">
        <v>1150</v>
      </c>
      <c r="F149" s="105">
        <v>241.5</v>
      </c>
    </row>
    <row r="150" spans="1:6" ht="105" x14ac:dyDescent="0.2">
      <c r="A150" s="102" t="s">
        <v>26109</v>
      </c>
      <c r="B150" s="103" t="s">
        <v>26110</v>
      </c>
      <c r="C150" s="102" t="s">
        <v>23</v>
      </c>
      <c r="D150" s="102" t="s">
        <v>25886</v>
      </c>
      <c r="E150" s="104">
        <v>2500</v>
      </c>
      <c r="F150" s="105">
        <v>525</v>
      </c>
    </row>
    <row r="151" spans="1:6" ht="105" x14ac:dyDescent="0.2">
      <c r="A151" s="102" t="s">
        <v>26111</v>
      </c>
      <c r="B151" s="103" t="s">
        <v>26110</v>
      </c>
      <c r="C151" s="102" t="s">
        <v>23</v>
      </c>
      <c r="D151" s="102" t="s">
        <v>25886</v>
      </c>
      <c r="E151" s="104">
        <v>2250</v>
      </c>
      <c r="F151" s="105">
        <v>472.5</v>
      </c>
    </row>
    <row r="152" spans="1:6" ht="105" x14ac:dyDescent="0.2">
      <c r="A152" s="102" t="s">
        <v>26112</v>
      </c>
      <c r="B152" s="103" t="s">
        <v>26110</v>
      </c>
      <c r="C152" s="102" t="s">
        <v>23</v>
      </c>
      <c r="D152" s="102" t="s">
        <v>25886</v>
      </c>
      <c r="E152" s="104">
        <v>2000</v>
      </c>
      <c r="F152" s="105">
        <v>420</v>
      </c>
    </row>
    <row r="153" spans="1:6" ht="105" x14ac:dyDescent="0.2">
      <c r="A153" s="102" t="s">
        <v>26113</v>
      </c>
      <c r="B153" s="103" t="s">
        <v>26110</v>
      </c>
      <c r="C153" s="102" t="s">
        <v>23</v>
      </c>
      <c r="D153" s="102" t="s">
        <v>25886</v>
      </c>
      <c r="E153" s="104">
        <v>1750</v>
      </c>
      <c r="F153" s="105">
        <v>367.5</v>
      </c>
    </row>
    <row r="154" spans="1:6" ht="105" x14ac:dyDescent="0.2">
      <c r="A154" s="102" t="s">
        <v>26114</v>
      </c>
      <c r="B154" s="103" t="s">
        <v>26110</v>
      </c>
      <c r="C154" s="102" t="s">
        <v>23</v>
      </c>
      <c r="D154" s="102" t="s">
        <v>25886</v>
      </c>
      <c r="E154" s="104">
        <v>1500</v>
      </c>
      <c r="F154" s="105">
        <v>315</v>
      </c>
    </row>
    <row r="155" spans="1:6" ht="105" x14ac:dyDescent="0.2">
      <c r="A155" s="102" t="s">
        <v>26115</v>
      </c>
      <c r="B155" s="103" t="s">
        <v>26110</v>
      </c>
      <c r="C155" s="102" t="s">
        <v>23</v>
      </c>
      <c r="D155" s="102" t="s">
        <v>25886</v>
      </c>
      <c r="E155" s="104">
        <v>1250</v>
      </c>
      <c r="F155" s="105">
        <v>262.5</v>
      </c>
    </row>
    <row r="156" spans="1:6" ht="105" x14ac:dyDescent="0.2">
      <c r="A156" s="102" t="s">
        <v>26116</v>
      </c>
      <c r="B156" s="103" t="s">
        <v>26110</v>
      </c>
      <c r="C156" s="102" t="s">
        <v>23</v>
      </c>
      <c r="D156" s="102" t="s">
        <v>25886</v>
      </c>
      <c r="E156" s="104">
        <v>1125</v>
      </c>
      <c r="F156" s="105">
        <v>236.25</v>
      </c>
    </row>
    <row r="157" spans="1:6" ht="105" x14ac:dyDescent="0.2">
      <c r="A157" s="102" t="s">
        <v>26117</v>
      </c>
      <c r="B157" s="103" t="s">
        <v>26110</v>
      </c>
      <c r="C157" s="102" t="s">
        <v>23</v>
      </c>
      <c r="D157" s="102" t="s">
        <v>25886</v>
      </c>
      <c r="E157" s="104">
        <v>1000</v>
      </c>
      <c r="F157" s="105">
        <v>210</v>
      </c>
    </row>
    <row r="158" spans="1:6" ht="210" x14ac:dyDescent="0.2">
      <c r="A158" s="102" t="s">
        <v>26118</v>
      </c>
      <c r="B158" s="103" t="s">
        <v>26119</v>
      </c>
      <c r="C158" s="102" t="s">
        <v>23</v>
      </c>
      <c r="D158" s="102" t="s">
        <v>25886</v>
      </c>
      <c r="E158" s="104">
        <v>7250</v>
      </c>
      <c r="F158" s="105">
        <v>1522.5</v>
      </c>
    </row>
    <row r="159" spans="1:6" ht="90" x14ac:dyDescent="0.2">
      <c r="A159" s="102" t="s">
        <v>26120</v>
      </c>
      <c r="B159" s="103" t="s">
        <v>26121</v>
      </c>
      <c r="C159" s="102" t="s">
        <v>23</v>
      </c>
      <c r="D159" s="102" t="s">
        <v>25886</v>
      </c>
      <c r="E159" s="104">
        <v>2200</v>
      </c>
      <c r="F159" s="105">
        <v>462</v>
      </c>
    </row>
    <row r="160" spans="1:6" ht="210" x14ac:dyDescent="0.2">
      <c r="A160" s="102" t="s">
        <v>26122</v>
      </c>
      <c r="B160" s="103" t="s">
        <v>26119</v>
      </c>
      <c r="C160" s="102" t="s">
        <v>23</v>
      </c>
      <c r="D160" s="102" t="s">
        <v>25886</v>
      </c>
      <c r="E160" s="104">
        <v>6525</v>
      </c>
      <c r="F160" s="105">
        <v>1370.25</v>
      </c>
    </row>
    <row r="161" spans="1:6" ht="210" x14ac:dyDescent="0.2">
      <c r="A161" s="102" t="s">
        <v>26123</v>
      </c>
      <c r="B161" s="103" t="s">
        <v>26119</v>
      </c>
      <c r="C161" s="102" t="s">
        <v>23</v>
      </c>
      <c r="D161" s="102" t="s">
        <v>25886</v>
      </c>
      <c r="E161" s="104">
        <v>5800</v>
      </c>
      <c r="F161" s="105">
        <v>1218</v>
      </c>
    </row>
    <row r="162" spans="1:6" ht="210" x14ac:dyDescent="0.2">
      <c r="A162" s="102" t="s">
        <v>26124</v>
      </c>
      <c r="B162" s="103" t="s">
        <v>26119</v>
      </c>
      <c r="C162" s="102" t="s">
        <v>23</v>
      </c>
      <c r="D162" s="102" t="s">
        <v>25886</v>
      </c>
      <c r="E162" s="104">
        <v>5075</v>
      </c>
      <c r="F162" s="105">
        <v>1065.75</v>
      </c>
    </row>
    <row r="163" spans="1:6" ht="210" x14ac:dyDescent="0.2">
      <c r="A163" s="102" t="s">
        <v>26125</v>
      </c>
      <c r="B163" s="103" t="s">
        <v>26119</v>
      </c>
      <c r="C163" s="102" t="s">
        <v>23</v>
      </c>
      <c r="D163" s="102" t="s">
        <v>25886</v>
      </c>
      <c r="E163" s="104">
        <v>4350</v>
      </c>
      <c r="F163" s="105">
        <v>913.5</v>
      </c>
    </row>
    <row r="164" spans="1:6" ht="210" x14ac:dyDescent="0.2">
      <c r="A164" s="102" t="s">
        <v>26126</v>
      </c>
      <c r="B164" s="103" t="s">
        <v>26119</v>
      </c>
      <c r="C164" s="102" t="s">
        <v>23</v>
      </c>
      <c r="D164" s="102" t="s">
        <v>25886</v>
      </c>
      <c r="E164" s="104">
        <v>3625</v>
      </c>
      <c r="F164" s="105">
        <v>761.25</v>
      </c>
    </row>
    <row r="165" spans="1:6" ht="210" x14ac:dyDescent="0.2">
      <c r="A165" s="102" t="s">
        <v>26127</v>
      </c>
      <c r="B165" s="103" t="s">
        <v>26119</v>
      </c>
      <c r="C165" s="102" t="s">
        <v>23</v>
      </c>
      <c r="D165" s="102" t="s">
        <v>25886</v>
      </c>
      <c r="E165" s="104">
        <v>2900</v>
      </c>
      <c r="F165" s="105">
        <v>609</v>
      </c>
    </row>
    <row r="166" spans="1:6" ht="210" x14ac:dyDescent="0.2">
      <c r="A166" s="102" t="s">
        <v>26128</v>
      </c>
      <c r="B166" s="103" t="s">
        <v>26119</v>
      </c>
      <c r="C166" s="102" t="s">
        <v>23</v>
      </c>
      <c r="D166" s="102" t="s">
        <v>25886</v>
      </c>
      <c r="E166" s="104">
        <v>2175</v>
      </c>
      <c r="F166" s="105">
        <v>456.75</v>
      </c>
    </row>
    <row r="167" spans="1:6" ht="105" x14ac:dyDescent="0.2">
      <c r="A167" s="102" t="s">
        <v>26129</v>
      </c>
      <c r="B167" s="103" t="s">
        <v>26130</v>
      </c>
      <c r="C167" s="102" t="s">
        <v>23</v>
      </c>
      <c r="D167" s="102" t="s">
        <v>25886</v>
      </c>
      <c r="E167" s="104">
        <v>25000</v>
      </c>
      <c r="F167" s="105">
        <v>5250</v>
      </c>
    </row>
    <row r="168" spans="1:6" ht="75" x14ac:dyDescent="0.2">
      <c r="A168" s="102" t="s">
        <v>26131</v>
      </c>
      <c r="B168" s="103" t="s">
        <v>26132</v>
      </c>
      <c r="C168" s="102" t="s">
        <v>23</v>
      </c>
      <c r="D168" s="102" t="s">
        <v>25886</v>
      </c>
      <c r="E168" s="104">
        <v>4500</v>
      </c>
      <c r="F168" s="105">
        <v>945</v>
      </c>
    </row>
    <row r="169" spans="1:6" ht="75" x14ac:dyDescent="0.2">
      <c r="A169" s="102" t="s">
        <v>26133</v>
      </c>
      <c r="B169" s="103" t="s">
        <v>26132</v>
      </c>
      <c r="C169" s="102" t="s">
        <v>23</v>
      </c>
      <c r="D169" s="102" t="s">
        <v>25886</v>
      </c>
      <c r="E169" s="104">
        <v>4050</v>
      </c>
      <c r="F169" s="105">
        <v>850.5</v>
      </c>
    </row>
    <row r="170" spans="1:6" ht="75" x14ac:dyDescent="0.2">
      <c r="A170" s="102" t="s">
        <v>26134</v>
      </c>
      <c r="B170" s="103" t="s">
        <v>26132</v>
      </c>
      <c r="C170" s="102" t="s">
        <v>23</v>
      </c>
      <c r="D170" s="102" t="s">
        <v>25886</v>
      </c>
      <c r="E170" s="104">
        <v>3600</v>
      </c>
      <c r="F170" s="105">
        <v>756</v>
      </c>
    </row>
    <row r="171" spans="1:6" ht="75" x14ac:dyDescent="0.2">
      <c r="A171" s="102" t="s">
        <v>26135</v>
      </c>
      <c r="B171" s="103" t="s">
        <v>26132</v>
      </c>
      <c r="C171" s="102" t="s">
        <v>23</v>
      </c>
      <c r="D171" s="102" t="s">
        <v>25886</v>
      </c>
      <c r="E171" s="104">
        <v>3150</v>
      </c>
      <c r="F171" s="105">
        <v>661.5</v>
      </c>
    </row>
    <row r="172" spans="1:6" ht="75" x14ac:dyDescent="0.2">
      <c r="A172" s="102" t="s">
        <v>26136</v>
      </c>
      <c r="B172" s="103" t="s">
        <v>26132</v>
      </c>
      <c r="C172" s="102" t="s">
        <v>23</v>
      </c>
      <c r="D172" s="102" t="s">
        <v>25886</v>
      </c>
      <c r="E172" s="104">
        <v>2700</v>
      </c>
      <c r="F172" s="105">
        <v>567</v>
      </c>
    </row>
    <row r="173" spans="1:6" ht="75" x14ac:dyDescent="0.2">
      <c r="A173" s="102" t="s">
        <v>26137</v>
      </c>
      <c r="B173" s="103" t="s">
        <v>26132</v>
      </c>
      <c r="C173" s="102" t="s">
        <v>23</v>
      </c>
      <c r="D173" s="102" t="s">
        <v>25886</v>
      </c>
      <c r="E173" s="104">
        <v>2250</v>
      </c>
      <c r="F173" s="105">
        <v>472.5</v>
      </c>
    </row>
    <row r="174" spans="1:6" ht="75" x14ac:dyDescent="0.2">
      <c r="A174" s="102" t="s">
        <v>26138</v>
      </c>
      <c r="B174" s="103" t="s">
        <v>26132</v>
      </c>
      <c r="C174" s="102" t="s">
        <v>23</v>
      </c>
      <c r="D174" s="102" t="s">
        <v>25886</v>
      </c>
      <c r="E174" s="104">
        <v>1800</v>
      </c>
      <c r="F174" s="105">
        <v>378</v>
      </c>
    </row>
    <row r="175" spans="1:6" ht="75" x14ac:dyDescent="0.2">
      <c r="A175" s="102" t="s">
        <v>26139</v>
      </c>
      <c r="B175" s="103" t="s">
        <v>26132</v>
      </c>
      <c r="C175" s="102" t="s">
        <v>23</v>
      </c>
      <c r="D175" s="102" t="s">
        <v>25886</v>
      </c>
      <c r="E175" s="104">
        <v>1350</v>
      </c>
      <c r="F175" s="105">
        <v>283.5</v>
      </c>
    </row>
    <row r="176" spans="1:6" ht="135" x14ac:dyDescent="0.2">
      <c r="A176" s="102" t="s">
        <v>26140</v>
      </c>
      <c r="B176" s="103" t="s">
        <v>26141</v>
      </c>
      <c r="C176" s="102" t="s">
        <v>23</v>
      </c>
      <c r="D176" s="102" t="s">
        <v>25886</v>
      </c>
      <c r="E176" s="104">
        <v>9250</v>
      </c>
      <c r="F176" s="105">
        <v>1942.5</v>
      </c>
    </row>
    <row r="177" spans="1:6" ht="135" x14ac:dyDescent="0.2">
      <c r="A177" s="102" t="s">
        <v>26142</v>
      </c>
      <c r="B177" s="103" t="s">
        <v>26141</v>
      </c>
      <c r="C177" s="102" t="s">
        <v>23</v>
      </c>
      <c r="D177" s="102" t="s">
        <v>25886</v>
      </c>
      <c r="E177" s="104">
        <v>7608</v>
      </c>
      <c r="F177" s="105">
        <v>1597.6799999999998</v>
      </c>
    </row>
    <row r="178" spans="1:6" ht="135" x14ac:dyDescent="0.2">
      <c r="A178" s="102" t="s">
        <v>26143</v>
      </c>
      <c r="B178" s="103" t="s">
        <v>26141</v>
      </c>
      <c r="C178" s="102" t="s">
        <v>23</v>
      </c>
      <c r="D178" s="102" t="s">
        <v>25886</v>
      </c>
      <c r="E178" s="104">
        <v>6498</v>
      </c>
      <c r="F178" s="105">
        <v>1364.58</v>
      </c>
    </row>
    <row r="179" spans="1:6" ht="135" x14ac:dyDescent="0.2">
      <c r="A179" s="102" t="s">
        <v>26144</v>
      </c>
      <c r="B179" s="103" t="s">
        <v>26141</v>
      </c>
      <c r="C179" s="102" t="s">
        <v>23</v>
      </c>
      <c r="D179" s="102" t="s">
        <v>25886</v>
      </c>
      <c r="E179" s="104">
        <v>6174</v>
      </c>
      <c r="F179" s="105">
        <v>1296.54</v>
      </c>
    </row>
    <row r="180" spans="1:6" ht="135" x14ac:dyDescent="0.2">
      <c r="A180" s="102" t="s">
        <v>26145</v>
      </c>
      <c r="B180" s="103" t="s">
        <v>26141</v>
      </c>
      <c r="C180" s="102" t="s">
        <v>23</v>
      </c>
      <c r="D180" s="102" t="s">
        <v>25886</v>
      </c>
      <c r="E180" s="104">
        <v>5957</v>
      </c>
      <c r="F180" s="105">
        <v>1250.97</v>
      </c>
    </row>
    <row r="181" spans="1:6" ht="135" x14ac:dyDescent="0.2">
      <c r="A181" s="102" t="s">
        <v>26146</v>
      </c>
      <c r="B181" s="103" t="s">
        <v>26141</v>
      </c>
      <c r="C181" s="102" t="s">
        <v>23</v>
      </c>
      <c r="D181" s="102" t="s">
        <v>25886</v>
      </c>
      <c r="E181" s="104">
        <v>5874</v>
      </c>
      <c r="F181" s="105">
        <v>1233.54</v>
      </c>
    </row>
    <row r="182" spans="1:6" ht="135" x14ac:dyDescent="0.2">
      <c r="A182" s="102" t="s">
        <v>26147</v>
      </c>
      <c r="B182" s="103" t="s">
        <v>26141</v>
      </c>
      <c r="C182" s="102" t="s">
        <v>23</v>
      </c>
      <c r="D182" s="102" t="s">
        <v>25886</v>
      </c>
      <c r="E182" s="104">
        <v>5781</v>
      </c>
      <c r="F182" s="105">
        <v>1214.01</v>
      </c>
    </row>
    <row r="183" spans="1:6" ht="135" x14ac:dyDescent="0.2">
      <c r="A183" s="102" t="s">
        <v>26148</v>
      </c>
      <c r="B183" s="103" t="s">
        <v>26141</v>
      </c>
      <c r="C183" s="102" t="s">
        <v>23</v>
      </c>
      <c r="D183" s="102" t="s">
        <v>25886</v>
      </c>
      <c r="E183" s="104">
        <v>5689</v>
      </c>
      <c r="F183" s="105">
        <v>1194.69</v>
      </c>
    </row>
    <row r="184" spans="1:6" ht="150" x14ac:dyDescent="0.2">
      <c r="A184" s="102" t="s">
        <v>26149</v>
      </c>
      <c r="B184" s="103" t="s">
        <v>26150</v>
      </c>
      <c r="C184" s="102" t="s">
        <v>23</v>
      </c>
      <c r="D184" s="102" t="s">
        <v>25886</v>
      </c>
      <c r="E184" s="104">
        <v>11750</v>
      </c>
      <c r="F184" s="105">
        <v>2467.5</v>
      </c>
    </row>
    <row r="185" spans="1:6" ht="150" x14ac:dyDescent="0.2">
      <c r="A185" s="102" t="s">
        <v>26151</v>
      </c>
      <c r="B185" s="103" t="s">
        <v>26150</v>
      </c>
      <c r="C185" s="102" t="s">
        <v>23</v>
      </c>
      <c r="D185" s="102" t="s">
        <v>25886</v>
      </c>
      <c r="E185" s="104">
        <v>9518</v>
      </c>
      <c r="F185" s="105">
        <v>1998.78</v>
      </c>
    </row>
    <row r="186" spans="1:6" ht="150" x14ac:dyDescent="0.2">
      <c r="A186" s="102" t="s">
        <v>26152</v>
      </c>
      <c r="B186" s="103" t="s">
        <v>26150</v>
      </c>
      <c r="C186" s="102" t="s">
        <v>23</v>
      </c>
      <c r="D186" s="102" t="s">
        <v>25886</v>
      </c>
      <c r="E186" s="104">
        <v>8343</v>
      </c>
      <c r="F186" s="105">
        <v>1752.03</v>
      </c>
    </row>
    <row r="187" spans="1:6" ht="150" x14ac:dyDescent="0.2">
      <c r="A187" s="102" t="s">
        <v>26153</v>
      </c>
      <c r="B187" s="103" t="s">
        <v>26150</v>
      </c>
      <c r="C187" s="102" t="s">
        <v>23</v>
      </c>
      <c r="D187" s="102" t="s">
        <v>25886</v>
      </c>
      <c r="E187" s="104">
        <v>7990</v>
      </c>
      <c r="F187" s="105">
        <v>1677.8999999999999</v>
      </c>
    </row>
    <row r="188" spans="1:6" ht="150" x14ac:dyDescent="0.2">
      <c r="A188" s="102" t="s">
        <v>26154</v>
      </c>
      <c r="B188" s="103" t="s">
        <v>26150</v>
      </c>
      <c r="C188" s="102" t="s">
        <v>23</v>
      </c>
      <c r="D188" s="102" t="s">
        <v>25886</v>
      </c>
      <c r="E188" s="104">
        <v>7638</v>
      </c>
      <c r="F188" s="105">
        <v>1603.98</v>
      </c>
    </row>
    <row r="189" spans="1:6" ht="150" x14ac:dyDescent="0.2">
      <c r="A189" s="102" t="s">
        <v>26155</v>
      </c>
      <c r="B189" s="103" t="s">
        <v>26150</v>
      </c>
      <c r="C189" s="102" t="s">
        <v>23</v>
      </c>
      <c r="D189" s="102" t="s">
        <v>25886</v>
      </c>
      <c r="E189" s="104">
        <v>5875</v>
      </c>
      <c r="F189" s="105">
        <v>1233.75</v>
      </c>
    </row>
    <row r="190" spans="1:6" ht="150" x14ac:dyDescent="0.2">
      <c r="A190" s="102" t="s">
        <v>26156</v>
      </c>
      <c r="B190" s="103" t="s">
        <v>26150</v>
      </c>
      <c r="C190" s="102" t="s">
        <v>23</v>
      </c>
      <c r="D190" s="102" t="s">
        <v>25886</v>
      </c>
      <c r="E190" s="104">
        <v>4700</v>
      </c>
      <c r="F190" s="105">
        <v>987</v>
      </c>
    </row>
    <row r="191" spans="1:6" ht="150" x14ac:dyDescent="0.2">
      <c r="A191" s="102" t="s">
        <v>26157</v>
      </c>
      <c r="B191" s="103" t="s">
        <v>26150</v>
      </c>
      <c r="C191" s="102" t="s">
        <v>23</v>
      </c>
      <c r="D191" s="102" t="s">
        <v>25886</v>
      </c>
      <c r="E191" s="104">
        <v>3525</v>
      </c>
      <c r="F191" s="105">
        <v>740.25</v>
      </c>
    </row>
    <row r="192" spans="1:6" ht="195" x14ac:dyDescent="0.2">
      <c r="A192" s="102" t="s">
        <v>26158</v>
      </c>
      <c r="B192" s="103" t="s">
        <v>26159</v>
      </c>
      <c r="C192" s="102" t="s">
        <v>23</v>
      </c>
      <c r="D192" s="102" t="s">
        <v>25886</v>
      </c>
      <c r="E192" s="104">
        <v>5000</v>
      </c>
      <c r="F192" s="105">
        <v>1050</v>
      </c>
    </row>
    <row r="193" spans="1:6" ht="195" x14ac:dyDescent="0.2">
      <c r="A193" s="102" t="s">
        <v>26160</v>
      </c>
      <c r="B193" s="103" t="s">
        <v>26159</v>
      </c>
      <c r="C193" s="102" t="s">
        <v>23</v>
      </c>
      <c r="D193" s="102" t="s">
        <v>25886</v>
      </c>
      <c r="E193" s="104">
        <v>4500</v>
      </c>
      <c r="F193" s="105">
        <v>945</v>
      </c>
    </row>
    <row r="194" spans="1:6" ht="195" x14ac:dyDescent="0.2">
      <c r="A194" s="102" t="s">
        <v>26161</v>
      </c>
      <c r="B194" s="103" t="s">
        <v>26159</v>
      </c>
      <c r="C194" s="102" t="s">
        <v>23</v>
      </c>
      <c r="D194" s="102" t="s">
        <v>25886</v>
      </c>
      <c r="E194" s="104">
        <v>4000</v>
      </c>
      <c r="F194" s="105">
        <v>840</v>
      </c>
    </row>
    <row r="195" spans="1:6" ht="195" x14ac:dyDescent="0.2">
      <c r="A195" s="102" t="s">
        <v>26162</v>
      </c>
      <c r="B195" s="103" t="s">
        <v>26159</v>
      </c>
      <c r="C195" s="102" t="s">
        <v>23</v>
      </c>
      <c r="D195" s="102" t="s">
        <v>25886</v>
      </c>
      <c r="E195" s="104">
        <v>3500</v>
      </c>
      <c r="F195" s="105">
        <v>735</v>
      </c>
    </row>
    <row r="196" spans="1:6" ht="195" x14ac:dyDescent="0.2">
      <c r="A196" s="102" t="s">
        <v>26163</v>
      </c>
      <c r="B196" s="103" t="s">
        <v>26159</v>
      </c>
      <c r="C196" s="102" t="s">
        <v>23</v>
      </c>
      <c r="D196" s="102" t="s">
        <v>25886</v>
      </c>
      <c r="E196" s="104">
        <v>3000</v>
      </c>
      <c r="F196" s="105">
        <v>630</v>
      </c>
    </row>
    <row r="197" spans="1:6" ht="195" x14ac:dyDescent="0.2">
      <c r="A197" s="102" t="s">
        <v>26164</v>
      </c>
      <c r="B197" s="103" t="s">
        <v>26159</v>
      </c>
      <c r="C197" s="102" t="s">
        <v>23</v>
      </c>
      <c r="D197" s="102" t="s">
        <v>25886</v>
      </c>
      <c r="E197" s="104">
        <v>2500</v>
      </c>
      <c r="F197" s="105">
        <v>525</v>
      </c>
    </row>
    <row r="198" spans="1:6" ht="195" x14ac:dyDescent="0.2">
      <c r="A198" s="102" t="s">
        <v>26165</v>
      </c>
      <c r="B198" s="103" t="s">
        <v>26159</v>
      </c>
      <c r="C198" s="102" t="s">
        <v>23</v>
      </c>
      <c r="D198" s="102" t="s">
        <v>25886</v>
      </c>
      <c r="E198" s="104">
        <v>2000</v>
      </c>
      <c r="F198" s="105">
        <v>420</v>
      </c>
    </row>
    <row r="199" spans="1:6" ht="195" x14ac:dyDescent="0.2">
      <c r="A199" s="102" t="s">
        <v>26166</v>
      </c>
      <c r="B199" s="103" t="s">
        <v>26159</v>
      </c>
      <c r="C199" s="102" t="s">
        <v>23</v>
      </c>
      <c r="D199" s="102" t="s">
        <v>25886</v>
      </c>
      <c r="E199" s="104">
        <v>1500</v>
      </c>
      <c r="F199" s="105">
        <v>315</v>
      </c>
    </row>
    <row r="200" spans="1:6" ht="75" x14ac:dyDescent="0.2">
      <c r="A200" s="102" t="s">
        <v>26167</v>
      </c>
      <c r="B200" s="103" t="s">
        <v>26168</v>
      </c>
      <c r="C200" s="102" t="s">
        <v>23</v>
      </c>
      <c r="D200" s="102" t="s">
        <v>25886</v>
      </c>
      <c r="E200" s="104">
        <v>2250</v>
      </c>
      <c r="F200" s="105">
        <v>472.5</v>
      </c>
    </row>
    <row r="201" spans="1:6" ht="75" x14ac:dyDescent="0.2">
      <c r="A201" s="102" t="s">
        <v>26169</v>
      </c>
      <c r="B201" s="103" t="s">
        <v>26168</v>
      </c>
      <c r="C201" s="102" t="s">
        <v>23</v>
      </c>
      <c r="D201" s="102" t="s">
        <v>25886</v>
      </c>
      <c r="E201" s="104">
        <v>2025</v>
      </c>
      <c r="F201" s="105">
        <v>425.25</v>
      </c>
    </row>
    <row r="202" spans="1:6" ht="75" x14ac:dyDescent="0.2">
      <c r="A202" s="102" t="s">
        <v>26170</v>
      </c>
      <c r="B202" s="103" t="s">
        <v>26168</v>
      </c>
      <c r="C202" s="102" t="s">
        <v>23</v>
      </c>
      <c r="D202" s="102" t="s">
        <v>25886</v>
      </c>
      <c r="E202" s="104">
        <v>1800</v>
      </c>
      <c r="F202" s="105">
        <v>378</v>
      </c>
    </row>
    <row r="203" spans="1:6" ht="75" x14ac:dyDescent="0.2">
      <c r="A203" s="102" t="s">
        <v>26171</v>
      </c>
      <c r="B203" s="103" t="s">
        <v>26168</v>
      </c>
      <c r="C203" s="102" t="s">
        <v>23</v>
      </c>
      <c r="D203" s="102" t="s">
        <v>25886</v>
      </c>
      <c r="E203" s="104">
        <v>1575</v>
      </c>
      <c r="F203" s="105">
        <v>330.75</v>
      </c>
    </row>
    <row r="204" spans="1:6" ht="75" x14ac:dyDescent="0.2">
      <c r="A204" s="102" t="s">
        <v>26172</v>
      </c>
      <c r="B204" s="103" t="s">
        <v>26168</v>
      </c>
      <c r="C204" s="102" t="s">
        <v>23</v>
      </c>
      <c r="D204" s="102" t="s">
        <v>25886</v>
      </c>
      <c r="E204" s="104">
        <v>1350</v>
      </c>
      <c r="F204" s="105">
        <v>283.5</v>
      </c>
    </row>
    <row r="205" spans="1:6" ht="75" x14ac:dyDescent="0.2">
      <c r="A205" s="102" t="s">
        <v>26173</v>
      </c>
      <c r="B205" s="103" t="s">
        <v>26168</v>
      </c>
      <c r="C205" s="102" t="s">
        <v>23</v>
      </c>
      <c r="D205" s="102" t="s">
        <v>25886</v>
      </c>
      <c r="E205" s="104">
        <v>1125</v>
      </c>
      <c r="F205" s="105">
        <v>236.25</v>
      </c>
    </row>
    <row r="206" spans="1:6" ht="75" x14ac:dyDescent="0.2">
      <c r="A206" s="102" t="s">
        <v>26174</v>
      </c>
      <c r="B206" s="103" t="s">
        <v>26168</v>
      </c>
      <c r="C206" s="102" t="s">
        <v>23</v>
      </c>
      <c r="D206" s="102" t="s">
        <v>25886</v>
      </c>
      <c r="E206" s="104">
        <v>900</v>
      </c>
      <c r="F206" s="105">
        <v>189</v>
      </c>
    </row>
    <row r="207" spans="1:6" ht="75" x14ac:dyDescent="0.2">
      <c r="A207" s="102" t="s">
        <v>26175</v>
      </c>
      <c r="B207" s="103" t="s">
        <v>26168</v>
      </c>
      <c r="C207" s="102" t="s">
        <v>23</v>
      </c>
      <c r="D207" s="102" t="s">
        <v>25886</v>
      </c>
      <c r="E207" s="104">
        <v>675</v>
      </c>
      <c r="F207" s="105">
        <v>141.75</v>
      </c>
    </row>
    <row r="208" spans="1:6" ht="75" x14ac:dyDescent="0.2">
      <c r="A208" s="102" t="s">
        <v>26176</v>
      </c>
      <c r="B208" s="103" t="s">
        <v>26177</v>
      </c>
      <c r="C208" s="102" t="s">
        <v>23</v>
      </c>
      <c r="D208" s="102" t="s">
        <v>25886</v>
      </c>
      <c r="E208" s="104">
        <v>900</v>
      </c>
      <c r="F208" s="105">
        <v>189</v>
      </c>
    </row>
    <row r="209" spans="1:6" ht="75" x14ac:dyDescent="0.2">
      <c r="A209" s="102" t="s">
        <v>26178</v>
      </c>
      <c r="B209" s="103" t="s">
        <v>26177</v>
      </c>
      <c r="C209" s="102" t="s">
        <v>23</v>
      </c>
      <c r="D209" s="102" t="s">
        <v>25886</v>
      </c>
      <c r="E209" s="104">
        <v>1080</v>
      </c>
      <c r="F209" s="105">
        <v>226.79999999999998</v>
      </c>
    </row>
    <row r="210" spans="1:6" ht="75" x14ac:dyDescent="0.2">
      <c r="A210" s="102" t="s">
        <v>26179</v>
      </c>
      <c r="B210" s="103" t="s">
        <v>26177</v>
      </c>
      <c r="C210" s="102" t="s">
        <v>23</v>
      </c>
      <c r="D210" s="102" t="s">
        <v>25886</v>
      </c>
      <c r="E210" s="104">
        <v>801</v>
      </c>
      <c r="F210" s="105">
        <v>168.21</v>
      </c>
    </row>
    <row r="211" spans="1:6" ht="75" x14ac:dyDescent="0.2">
      <c r="A211" s="102" t="s">
        <v>26180</v>
      </c>
      <c r="B211" s="103" t="s">
        <v>26177</v>
      </c>
      <c r="C211" s="102" t="s">
        <v>23</v>
      </c>
      <c r="D211" s="102" t="s">
        <v>25886</v>
      </c>
      <c r="E211" s="104">
        <v>690</v>
      </c>
      <c r="F211" s="105">
        <v>144.9</v>
      </c>
    </row>
    <row r="212" spans="1:6" ht="75" x14ac:dyDescent="0.2">
      <c r="A212" s="102" t="s">
        <v>26181</v>
      </c>
      <c r="B212" s="103" t="s">
        <v>26177</v>
      </c>
      <c r="C212" s="102" t="s">
        <v>23</v>
      </c>
      <c r="D212" s="102" t="s">
        <v>25886</v>
      </c>
      <c r="E212" s="104">
        <v>600</v>
      </c>
      <c r="F212" s="105">
        <v>126</v>
      </c>
    </row>
    <row r="213" spans="1:6" ht="75" x14ac:dyDescent="0.2">
      <c r="A213" s="102" t="s">
        <v>26182</v>
      </c>
      <c r="B213" s="103" t="s">
        <v>26177</v>
      </c>
      <c r="C213" s="102" t="s">
        <v>23</v>
      </c>
      <c r="D213" s="102" t="s">
        <v>25886</v>
      </c>
      <c r="E213" s="104">
        <v>411</v>
      </c>
      <c r="F213" s="105">
        <v>86.31</v>
      </c>
    </row>
    <row r="214" spans="1:6" ht="75" x14ac:dyDescent="0.2">
      <c r="A214" s="102" t="s">
        <v>26183</v>
      </c>
      <c r="B214" s="103" t="s">
        <v>26177</v>
      </c>
      <c r="C214" s="102" t="s">
        <v>23</v>
      </c>
      <c r="D214" s="102" t="s">
        <v>25886</v>
      </c>
      <c r="E214" s="104">
        <v>279</v>
      </c>
      <c r="F214" s="105">
        <v>58.589999999999996</v>
      </c>
    </row>
    <row r="215" spans="1:6" ht="75" x14ac:dyDescent="0.2">
      <c r="A215" s="102" t="s">
        <v>26184</v>
      </c>
      <c r="B215" s="103" t="s">
        <v>26177</v>
      </c>
      <c r="C215" s="102" t="s">
        <v>23</v>
      </c>
      <c r="D215" s="102" t="s">
        <v>25886</v>
      </c>
      <c r="E215" s="104">
        <v>186</v>
      </c>
      <c r="F215" s="105">
        <v>39.059999999999995</v>
      </c>
    </row>
    <row r="216" spans="1:6" ht="180" x14ac:dyDescent="0.2">
      <c r="A216" s="102" t="s">
        <v>26185</v>
      </c>
      <c r="B216" s="103" t="s">
        <v>26186</v>
      </c>
      <c r="C216" s="102" t="s">
        <v>23</v>
      </c>
      <c r="D216" s="102" t="s">
        <v>25886</v>
      </c>
      <c r="E216" s="104">
        <v>2400</v>
      </c>
      <c r="F216" s="105">
        <v>504</v>
      </c>
    </row>
    <row r="217" spans="1:6" ht="180" x14ac:dyDescent="0.2">
      <c r="A217" s="102" t="s">
        <v>26187</v>
      </c>
      <c r="B217" s="103" t="s">
        <v>26186</v>
      </c>
      <c r="C217" s="102" t="s">
        <v>23</v>
      </c>
      <c r="D217" s="102" t="s">
        <v>25886</v>
      </c>
      <c r="E217" s="104">
        <v>1560</v>
      </c>
      <c r="F217" s="105">
        <v>327.59999999999997</v>
      </c>
    </row>
    <row r="218" spans="1:6" ht="180" x14ac:dyDescent="0.2">
      <c r="A218" s="102" t="s">
        <v>26188</v>
      </c>
      <c r="B218" s="103" t="s">
        <v>26186</v>
      </c>
      <c r="C218" s="102" t="s">
        <v>23</v>
      </c>
      <c r="D218" s="102" t="s">
        <v>25886</v>
      </c>
      <c r="E218" s="104">
        <v>1080</v>
      </c>
      <c r="F218" s="105">
        <v>226.79999999999998</v>
      </c>
    </row>
    <row r="219" spans="1:6" ht="180" x14ac:dyDescent="0.2">
      <c r="A219" s="102" t="s">
        <v>26189</v>
      </c>
      <c r="B219" s="103" t="s">
        <v>26186</v>
      </c>
      <c r="C219" s="102" t="s">
        <v>23</v>
      </c>
      <c r="D219" s="102" t="s">
        <v>25886</v>
      </c>
      <c r="E219" s="104">
        <v>960</v>
      </c>
      <c r="F219" s="105">
        <v>201.6</v>
      </c>
    </row>
    <row r="220" spans="1:6" ht="180" x14ac:dyDescent="0.2">
      <c r="A220" s="102" t="s">
        <v>26190</v>
      </c>
      <c r="B220" s="103" t="s">
        <v>26186</v>
      </c>
      <c r="C220" s="102" t="s">
        <v>23</v>
      </c>
      <c r="D220" s="102" t="s">
        <v>25886</v>
      </c>
      <c r="E220" s="104">
        <v>720</v>
      </c>
      <c r="F220" s="105">
        <v>151.19999999999999</v>
      </c>
    </row>
    <row r="221" spans="1:6" ht="180" x14ac:dyDescent="0.2">
      <c r="A221" s="102" t="s">
        <v>26191</v>
      </c>
      <c r="B221" s="103" t="s">
        <v>26186</v>
      </c>
      <c r="C221" s="102" t="s">
        <v>23</v>
      </c>
      <c r="D221" s="102" t="s">
        <v>25886</v>
      </c>
      <c r="E221" s="104">
        <v>480</v>
      </c>
      <c r="F221" s="105">
        <v>100.8</v>
      </c>
    </row>
    <row r="222" spans="1:6" ht="180" x14ac:dyDescent="0.2">
      <c r="A222" s="102" t="s">
        <v>26192</v>
      </c>
      <c r="B222" s="103" t="s">
        <v>26186</v>
      </c>
      <c r="C222" s="102" t="s">
        <v>23</v>
      </c>
      <c r="D222" s="102" t="s">
        <v>25886</v>
      </c>
      <c r="E222" s="104">
        <v>216</v>
      </c>
      <c r="F222" s="105">
        <v>45.36</v>
      </c>
    </row>
    <row r="223" spans="1:6" ht="180" x14ac:dyDescent="0.2">
      <c r="A223" s="102" t="s">
        <v>26193</v>
      </c>
      <c r="B223" s="103" t="s">
        <v>26186</v>
      </c>
      <c r="C223" s="102" t="s">
        <v>23</v>
      </c>
      <c r="D223" s="102" t="s">
        <v>25886</v>
      </c>
      <c r="E223" s="104">
        <v>144</v>
      </c>
      <c r="F223" s="105">
        <v>30.24</v>
      </c>
    </row>
    <row r="224" spans="1:6" ht="75" x14ac:dyDescent="0.2">
      <c r="A224" s="102" t="s">
        <v>26194</v>
      </c>
      <c r="B224" s="103" t="s">
        <v>26195</v>
      </c>
      <c r="C224" s="102" t="s">
        <v>23</v>
      </c>
      <c r="D224" s="102" t="s">
        <v>25886</v>
      </c>
      <c r="E224" s="104">
        <v>4850</v>
      </c>
      <c r="F224" s="105">
        <v>1018.5</v>
      </c>
    </row>
    <row r="225" spans="1:6" ht="75" x14ac:dyDescent="0.2">
      <c r="A225" s="102" t="s">
        <v>26196</v>
      </c>
      <c r="B225" s="103" t="s">
        <v>26195</v>
      </c>
      <c r="C225" s="102" t="s">
        <v>23</v>
      </c>
      <c r="D225" s="102" t="s">
        <v>25886</v>
      </c>
      <c r="E225" s="104">
        <v>4750</v>
      </c>
      <c r="F225" s="105">
        <v>997.5</v>
      </c>
    </row>
    <row r="226" spans="1:6" ht="75" x14ac:dyDescent="0.2">
      <c r="A226" s="102" t="s">
        <v>26197</v>
      </c>
      <c r="B226" s="103" t="s">
        <v>26195</v>
      </c>
      <c r="C226" s="102" t="s">
        <v>23</v>
      </c>
      <c r="D226" s="102" t="s">
        <v>25886</v>
      </c>
      <c r="E226" s="104">
        <v>4720</v>
      </c>
      <c r="F226" s="105">
        <v>991.19999999999993</v>
      </c>
    </row>
    <row r="227" spans="1:6" ht="75" x14ac:dyDescent="0.2">
      <c r="A227" s="102" t="s">
        <v>26198</v>
      </c>
      <c r="B227" s="103" t="s">
        <v>26195</v>
      </c>
      <c r="C227" s="102" t="s">
        <v>23</v>
      </c>
      <c r="D227" s="102" t="s">
        <v>25886</v>
      </c>
      <c r="E227" s="104">
        <v>4115</v>
      </c>
      <c r="F227" s="105">
        <v>864.15</v>
      </c>
    </row>
    <row r="228" spans="1:6" ht="75" x14ac:dyDescent="0.2">
      <c r="A228" s="102" t="s">
        <v>26199</v>
      </c>
      <c r="B228" s="103" t="s">
        <v>26195</v>
      </c>
      <c r="C228" s="102" t="s">
        <v>23</v>
      </c>
      <c r="D228" s="102" t="s">
        <v>25886</v>
      </c>
      <c r="E228" s="104">
        <v>3630</v>
      </c>
      <c r="F228" s="105">
        <v>762.3</v>
      </c>
    </row>
    <row r="229" spans="1:6" ht="75" x14ac:dyDescent="0.2">
      <c r="A229" s="102" t="s">
        <v>26200</v>
      </c>
      <c r="B229" s="103" t="s">
        <v>26195</v>
      </c>
      <c r="C229" s="102" t="s">
        <v>23</v>
      </c>
      <c r="D229" s="102" t="s">
        <v>25886</v>
      </c>
      <c r="E229" s="104">
        <v>3145</v>
      </c>
      <c r="F229" s="105">
        <v>660.44999999999993</v>
      </c>
    </row>
    <row r="230" spans="1:6" ht="75" x14ac:dyDescent="0.2">
      <c r="A230" s="102" t="s">
        <v>26201</v>
      </c>
      <c r="B230" s="103" t="s">
        <v>26195</v>
      </c>
      <c r="C230" s="102" t="s">
        <v>23</v>
      </c>
      <c r="D230" s="102" t="s">
        <v>25886</v>
      </c>
      <c r="E230" s="104">
        <v>2684</v>
      </c>
      <c r="F230" s="105">
        <v>563.64</v>
      </c>
    </row>
    <row r="231" spans="1:6" ht="75" x14ac:dyDescent="0.2">
      <c r="A231" s="102" t="s">
        <v>26202</v>
      </c>
      <c r="B231" s="103" t="s">
        <v>26195</v>
      </c>
      <c r="C231" s="102" t="s">
        <v>23</v>
      </c>
      <c r="D231" s="102" t="s">
        <v>25886</v>
      </c>
      <c r="E231" s="104">
        <v>2031</v>
      </c>
      <c r="F231" s="105">
        <v>426.51</v>
      </c>
    </row>
    <row r="232" spans="1:6" ht="180" x14ac:dyDescent="0.2">
      <c r="A232" s="102" t="s">
        <v>26203</v>
      </c>
      <c r="B232" s="103" t="s">
        <v>26204</v>
      </c>
      <c r="C232" s="102" t="s">
        <v>23</v>
      </c>
      <c r="D232" s="102" t="s">
        <v>25886</v>
      </c>
      <c r="E232" s="104">
        <v>3300</v>
      </c>
      <c r="F232" s="105">
        <v>693</v>
      </c>
    </row>
    <row r="233" spans="1:6" ht="180" x14ac:dyDescent="0.2">
      <c r="A233" s="102" t="s">
        <v>26205</v>
      </c>
      <c r="B233" s="103" t="s">
        <v>26204</v>
      </c>
      <c r="C233" s="102" t="s">
        <v>23</v>
      </c>
      <c r="D233" s="102" t="s">
        <v>25886</v>
      </c>
      <c r="E233" s="104">
        <v>2640</v>
      </c>
      <c r="F233" s="105">
        <v>554.4</v>
      </c>
    </row>
    <row r="234" spans="1:6" ht="180" x14ac:dyDescent="0.2">
      <c r="A234" s="102" t="s">
        <v>26206</v>
      </c>
      <c r="B234" s="103" t="s">
        <v>26204</v>
      </c>
      <c r="C234" s="102" t="s">
        <v>23</v>
      </c>
      <c r="D234" s="102" t="s">
        <v>25886</v>
      </c>
      <c r="E234" s="104">
        <v>1881</v>
      </c>
      <c r="F234" s="105">
        <v>395.01</v>
      </c>
    </row>
    <row r="235" spans="1:6" ht="180" x14ac:dyDescent="0.2">
      <c r="A235" s="102" t="s">
        <v>26207</v>
      </c>
      <c r="B235" s="103" t="s">
        <v>26204</v>
      </c>
      <c r="C235" s="102" t="s">
        <v>23</v>
      </c>
      <c r="D235" s="102" t="s">
        <v>25886</v>
      </c>
      <c r="E235" s="104">
        <v>1650</v>
      </c>
      <c r="F235" s="105">
        <v>346.5</v>
      </c>
    </row>
    <row r="236" spans="1:6" ht="180" x14ac:dyDescent="0.2">
      <c r="A236" s="102" t="s">
        <v>26208</v>
      </c>
      <c r="B236" s="103" t="s">
        <v>26204</v>
      </c>
      <c r="C236" s="102" t="s">
        <v>23</v>
      </c>
      <c r="D236" s="102" t="s">
        <v>25886</v>
      </c>
      <c r="E236" s="104">
        <v>1320</v>
      </c>
      <c r="F236" s="105">
        <v>277.2</v>
      </c>
    </row>
    <row r="237" spans="1:6" ht="180" x14ac:dyDescent="0.2">
      <c r="A237" s="102" t="s">
        <v>26209</v>
      </c>
      <c r="B237" s="103" t="s">
        <v>26204</v>
      </c>
      <c r="C237" s="102" t="s">
        <v>23</v>
      </c>
      <c r="D237" s="102" t="s">
        <v>25886</v>
      </c>
      <c r="E237" s="104">
        <v>891</v>
      </c>
      <c r="F237" s="105">
        <v>187.10999999999999</v>
      </c>
    </row>
    <row r="238" spans="1:6" ht="180" x14ac:dyDescent="0.2">
      <c r="A238" s="102" t="s">
        <v>26210</v>
      </c>
      <c r="B238" s="103" t="s">
        <v>26204</v>
      </c>
      <c r="C238" s="102" t="s">
        <v>23</v>
      </c>
      <c r="D238" s="102" t="s">
        <v>25886</v>
      </c>
      <c r="E238" s="104">
        <v>495</v>
      </c>
      <c r="F238" s="105">
        <v>103.95</v>
      </c>
    </row>
    <row r="239" spans="1:6" ht="180" x14ac:dyDescent="0.2">
      <c r="A239" s="102" t="s">
        <v>26211</v>
      </c>
      <c r="B239" s="103" t="s">
        <v>26204</v>
      </c>
      <c r="C239" s="102" t="s">
        <v>23</v>
      </c>
      <c r="D239" s="102" t="s">
        <v>25886</v>
      </c>
      <c r="E239" s="104">
        <v>330</v>
      </c>
      <c r="F239" s="105">
        <v>69.3</v>
      </c>
    </row>
    <row r="240" spans="1:6" ht="75" x14ac:dyDescent="0.2">
      <c r="A240" s="102" t="s">
        <v>26212</v>
      </c>
      <c r="B240" s="103" t="s">
        <v>26213</v>
      </c>
      <c r="C240" s="102" t="s">
        <v>23</v>
      </c>
      <c r="D240" s="102" t="s">
        <v>25886</v>
      </c>
      <c r="E240" s="104">
        <v>3950</v>
      </c>
      <c r="F240" s="105">
        <v>829.5</v>
      </c>
    </row>
    <row r="241" spans="1:6" ht="75" x14ac:dyDescent="0.2">
      <c r="A241" s="102" t="s">
        <v>26214</v>
      </c>
      <c r="B241" s="103" t="s">
        <v>26213</v>
      </c>
      <c r="C241" s="102" t="s">
        <v>23</v>
      </c>
      <c r="D241" s="102" t="s">
        <v>25886</v>
      </c>
      <c r="E241" s="104">
        <v>3885</v>
      </c>
      <c r="F241" s="105">
        <v>815.85</v>
      </c>
    </row>
    <row r="242" spans="1:6" ht="75" x14ac:dyDescent="0.2">
      <c r="A242" s="102" t="s">
        <v>26215</v>
      </c>
      <c r="B242" s="103" t="s">
        <v>26213</v>
      </c>
      <c r="C242" s="102" t="s">
        <v>23</v>
      </c>
      <c r="D242" s="102" t="s">
        <v>25886</v>
      </c>
      <c r="E242" s="104">
        <v>3600</v>
      </c>
      <c r="F242" s="105">
        <v>756</v>
      </c>
    </row>
    <row r="243" spans="1:6" ht="75" x14ac:dyDescent="0.2">
      <c r="A243" s="102" t="s">
        <v>26216</v>
      </c>
      <c r="B243" s="103" t="s">
        <v>26213</v>
      </c>
      <c r="C243" s="102" t="s">
        <v>23</v>
      </c>
      <c r="D243" s="102" t="s">
        <v>25886</v>
      </c>
      <c r="E243" s="104">
        <v>3425</v>
      </c>
      <c r="F243" s="105">
        <v>719.25</v>
      </c>
    </row>
    <row r="244" spans="1:6" ht="75" x14ac:dyDescent="0.2">
      <c r="A244" s="102" t="s">
        <v>26217</v>
      </c>
      <c r="B244" s="103" t="s">
        <v>26213</v>
      </c>
      <c r="C244" s="102" t="s">
        <v>23</v>
      </c>
      <c r="D244" s="102" t="s">
        <v>25886</v>
      </c>
      <c r="E244" s="104">
        <v>3030</v>
      </c>
      <c r="F244" s="105">
        <v>636.29999999999995</v>
      </c>
    </row>
    <row r="245" spans="1:6" ht="75" x14ac:dyDescent="0.2">
      <c r="A245" s="102" t="s">
        <v>26218</v>
      </c>
      <c r="B245" s="103" t="s">
        <v>26213</v>
      </c>
      <c r="C245" s="102" t="s">
        <v>23</v>
      </c>
      <c r="D245" s="102" t="s">
        <v>25886</v>
      </c>
      <c r="E245" s="104">
        <v>2734</v>
      </c>
      <c r="F245" s="105">
        <v>574.14</v>
      </c>
    </row>
    <row r="246" spans="1:6" ht="75" x14ac:dyDescent="0.2">
      <c r="A246" s="102" t="s">
        <v>26219</v>
      </c>
      <c r="B246" s="103" t="s">
        <v>26213</v>
      </c>
      <c r="C246" s="102" t="s">
        <v>23</v>
      </c>
      <c r="D246" s="102" t="s">
        <v>25886</v>
      </c>
      <c r="E246" s="104">
        <v>2405</v>
      </c>
      <c r="F246" s="105">
        <v>505.04999999999995</v>
      </c>
    </row>
    <row r="247" spans="1:6" ht="75" x14ac:dyDescent="0.2">
      <c r="A247" s="102" t="s">
        <v>26220</v>
      </c>
      <c r="B247" s="103" t="s">
        <v>26213</v>
      </c>
      <c r="C247" s="102" t="s">
        <v>23</v>
      </c>
      <c r="D247" s="102" t="s">
        <v>25886</v>
      </c>
      <c r="E247" s="104">
        <v>1845</v>
      </c>
      <c r="F247" s="105">
        <v>387.45</v>
      </c>
    </row>
    <row r="248" spans="1:6" ht="45" x14ac:dyDescent="0.2">
      <c r="A248" s="102" t="s">
        <v>26221</v>
      </c>
      <c r="B248" s="103" t="s">
        <v>26222</v>
      </c>
      <c r="C248" s="102" t="s">
        <v>23</v>
      </c>
      <c r="D248" s="102" t="s">
        <v>25886</v>
      </c>
      <c r="E248" s="104">
        <v>2520</v>
      </c>
      <c r="F248" s="105">
        <v>529.19999999999993</v>
      </c>
    </row>
    <row r="249" spans="1:6" ht="45" x14ac:dyDescent="0.2">
      <c r="A249" s="102" t="s">
        <v>26223</v>
      </c>
      <c r="B249" s="103" t="s">
        <v>26222</v>
      </c>
      <c r="C249" s="102" t="s">
        <v>23</v>
      </c>
      <c r="D249" s="102" t="s">
        <v>25886</v>
      </c>
      <c r="E249" s="104">
        <v>2104</v>
      </c>
      <c r="F249" s="105">
        <v>441.84</v>
      </c>
    </row>
    <row r="250" spans="1:6" ht="45" x14ac:dyDescent="0.2">
      <c r="A250" s="102" t="s">
        <v>26224</v>
      </c>
      <c r="B250" s="103" t="s">
        <v>26222</v>
      </c>
      <c r="C250" s="102" t="s">
        <v>23</v>
      </c>
      <c r="D250" s="102" t="s">
        <v>25886</v>
      </c>
      <c r="E250" s="104">
        <v>1764</v>
      </c>
      <c r="F250" s="105">
        <v>370.44</v>
      </c>
    </row>
    <row r="251" spans="1:6" ht="45" x14ac:dyDescent="0.2">
      <c r="A251" s="102" t="s">
        <v>26225</v>
      </c>
      <c r="B251" s="103" t="s">
        <v>26222</v>
      </c>
      <c r="C251" s="102" t="s">
        <v>23</v>
      </c>
      <c r="D251" s="102" t="s">
        <v>25886</v>
      </c>
      <c r="E251" s="104">
        <v>1714</v>
      </c>
      <c r="F251" s="105">
        <v>359.94</v>
      </c>
    </row>
    <row r="252" spans="1:6" ht="45" x14ac:dyDescent="0.2">
      <c r="A252" s="102" t="s">
        <v>26226</v>
      </c>
      <c r="B252" s="103" t="s">
        <v>26222</v>
      </c>
      <c r="C252" s="102" t="s">
        <v>23</v>
      </c>
      <c r="D252" s="102" t="s">
        <v>25886</v>
      </c>
      <c r="E252" s="104">
        <v>1638</v>
      </c>
      <c r="F252" s="105">
        <v>343.97999999999996</v>
      </c>
    </row>
    <row r="253" spans="1:6" ht="45" x14ac:dyDescent="0.2">
      <c r="A253" s="102" t="s">
        <v>26227</v>
      </c>
      <c r="B253" s="103" t="s">
        <v>26222</v>
      </c>
      <c r="C253" s="102" t="s">
        <v>23</v>
      </c>
      <c r="D253" s="102" t="s">
        <v>25886</v>
      </c>
      <c r="E253" s="104">
        <v>1562</v>
      </c>
      <c r="F253" s="105">
        <v>328.02</v>
      </c>
    </row>
    <row r="254" spans="1:6" ht="45" x14ac:dyDescent="0.2">
      <c r="A254" s="102" t="s">
        <v>26228</v>
      </c>
      <c r="B254" s="103" t="s">
        <v>26222</v>
      </c>
      <c r="C254" s="102" t="s">
        <v>23</v>
      </c>
      <c r="D254" s="102" t="s">
        <v>25886</v>
      </c>
      <c r="E254" s="104">
        <v>1487</v>
      </c>
      <c r="F254" s="105">
        <v>312.27</v>
      </c>
    </row>
    <row r="255" spans="1:6" ht="45" x14ac:dyDescent="0.2">
      <c r="A255" s="102" t="s">
        <v>26229</v>
      </c>
      <c r="B255" s="103" t="s">
        <v>26222</v>
      </c>
      <c r="C255" s="102" t="s">
        <v>23</v>
      </c>
      <c r="D255" s="102" t="s">
        <v>25886</v>
      </c>
      <c r="E255" s="104">
        <v>1449</v>
      </c>
      <c r="F255" s="105">
        <v>304.28999999999996</v>
      </c>
    </row>
    <row r="256" spans="1:6" ht="150" x14ac:dyDescent="0.2">
      <c r="A256" s="102" t="s">
        <v>26230</v>
      </c>
      <c r="B256" s="103" t="s">
        <v>26231</v>
      </c>
      <c r="C256" s="102" t="s">
        <v>23</v>
      </c>
      <c r="D256" s="102" t="s">
        <v>25886</v>
      </c>
      <c r="E256" s="104">
        <v>3500</v>
      </c>
      <c r="F256" s="105">
        <v>735</v>
      </c>
    </row>
    <row r="257" spans="1:6" ht="150" x14ac:dyDescent="0.2">
      <c r="A257" s="102" t="s">
        <v>26232</v>
      </c>
      <c r="B257" s="103" t="s">
        <v>26231</v>
      </c>
      <c r="C257" s="102" t="s">
        <v>23</v>
      </c>
      <c r="D257" s="102" t="s">
        <v>25886</v>
      </c>
      <c r="E257" s="104">
        <v>2555</v>
      </c>
      <c r="F257" s="105">
        <v>536.54999999999995</v>
      </c>
    </row>
    <row r="258" spans="1:6" ht="150" x14ac:dyDescent="0.2">
      <c r="A258" s="102" t="s">
        <v>26233</v>
      </c>
      <c r="B258" s="103" t="s">
        <v>26231</v>
      </c>
      <c r="C258" s="102" t="s">
        <v>23</v>
      </c>
      <c r="D258" s="102" t="s">
        <v>25886</v>
      </c>
      <c r="E258" s="104">
        <v>1960</v>
      </c>
      <c r="F258" s="105">
        <v>411.59999999999997</v>
      </c>
    </row>
    <row r="259" spans="1:6" ht="150" x14ac:dyDescent="0.2">
      <c r="A259" s="102" t="s">
        <v>26234</v>
      </c>
      <c r="B259" s="103" t="s">
        <v>26231</v>
      </c>
      <c r="C259" s="102" t="s">
        <v>23</v>
      </c>
      <c r="D259" s="102" t="s">
        <v>25886</v>
      </c>
      <c r="E259" s="104">
        <v>1667</v>
      </c>
      <c r="F259" s="105">
        <v>350.07</v>
      </c>
    </row>
    <row r="260" spans="1:6" ht="150" x14ac:dyDescent="0.2">
      <c r="A260" s="102" t="s">
        <v>26235</v>
      </c>
      <c r="B260" s="103" t="s">
        <v>26231</v>
      </c>
      <c r="C260" s="102" t="s">
        <v>23</v>
      </c>
      <c r="D260" s="102" t="s">
        <v>25886</v>
      </c>
      <c r="E260" s="104">
        <v>1577</v>
      </c>
      <c r="F260" s="105">
        <v>331.17</v>
      </c>
    </row>
    <row r="261" spans="1:6" ht="150" x14ac:dyDescent="0.2">
      <c r="A261" s="102" t="s">
        <v>26236</v>
      </c>
      <c r="B261" s="103" t="s">
        <v>26231</v>
      </c>
      <c r="C261" s="102" t="s">
        <v>23</v>
      </c>
      <c r="D261" s="102" t="s">
        <v>25886</v>
      </c>
      <c r="E261" s="104">
        <v>1314</v>
      </c>
      <c r="F261" s="105">
        <v>275.94</v>
      </c>
    </row>
    <row r="262" spans="1:6" ht="150" x14ac:dyDescent="0.2">
      <c r="A262" s="102" t="s">
        <v>26237</v>
      </c>
      <c r="B262" s="103" t="s">
        <v>26231</v>
      </c>
      <c r="C262" s="102" t="s">
        <v>23</v>
      </c>
      <c r="D262" s="102" t="s">
        <v>25886</v>
      </c>
      <c r="E262" s="104">
        <v>875</v>
      </c>
      <c r="F262" s="105">
        <v>183.75</v>
      </c>
    </row>
    <row r="263" spans="1:6" ht="150" x14ac:dyDescent="0.2">
      <c r="A263" s="102" t="s">
        <v>26238</v>
      </c>
      <c r="B263" s="103" t="s">
        <v>26231</v>
      </c>
      <c r="C263" s="102" t="s">
        <v>23</v>
      </c>
      <c r="D263" s="102" t="s">
        <v>25886</v>
      </c>
      <c r="E263" s="104">
        <v>788</v>
      </c>
      <c r="F263" s="105">
        <v>165.48</v>
      </c>
    </row>
    <row r="264" spans="1:6" ht="150" x14ac:dyDescent="0.2">
      <c r="A264" s="102" t="s">
        <v>26239</v>
      </c>
      <c r="B264" s="103" t="s">
        <v>26240</v>
      </c>
      <c r="C264" s="102" t="s">
        <v>23</v>
      </c>
      <c r="D264" s="102" t="s">
        <v>25886</v>
      </c>
      <c r="E264" s="104">
        <v>5000</v>
      </c>
      <c r="F264" s="105">
        <v>1050</v>
      </c>
    </row>
    <row r="265" spans="1:6" ht="150" x14ac:dyDescent="0.2">
      <c r="A265" s="102" t="s">
        <v>26241</v>
      </c>
      <c r="B265" s="103" t="s">
        <v>26240</v>
      </c>
      <c r="C265" s="102" t="s">
        <v>23</v>
      </c>
      <c r="D265" s="102" t="s">
        <v>25886</v>
      </c>
      <c r="E265" s="104">
        <v>3650</v>
      </c>
      <c r="F265" s="105">
        <v>766.5</v>
      </c>
    </row>
    <row r="266" spans="1:6" ht="150" x14ac:dyDescent="0.2">
      <c r="A266" s="102" t="s">
        <v>26242</v>
      </c>
      <c r="B266" s="103" t="s">
        <v>26240</v>
      </c>
      <c r="C266" s="102" t="s">
        <v>23</v>
      </c>
      <c r="D266" s="102" t="s">
        <v>25886</v>
      </c>
      <c r="E266" s="104">
        <v>2800</v>
      </c>
      <c r="F266" s="105">
        <v>588</v>
      </c>
    </row>
    <row r="267" spans="1:6" ht="150" x14ac:dyDescent="0.2">
      <c r="A267" s="102" t="s">
        <v>26243</v>
      </c>
      <c r="B267" s="103" t="s">
        <v>26240</v>
      </c>
      <c r="C267" s="102" t="s">
        <v>23</v>
      </c>
      <c r="D267" s="102" t="s">
        <v>25886</v>
      </c>
      <c r="E267" s="104">
        <v>2250</v>
      </c>
      <c r="F267" s="105">
        <v>472.5</v>
      </c>
    </row>
    <row r="268" spans="1:6" ht="150" x14ac:dyDescent="0.2">
      <c r="A268" s="102" t="s">
        <v>26244</v>
      </c>
      <c r="B268" s="103" t="s">
        <v>26240</v>
      </c>
      <c r="C268" s="102" t="s">
        <v>23</v>
      </c>
      <c r="D268" s="102" t="s">
        <v>25886</v>
      </c>
      <c r="E268" s="104">
        <v>1800</v>
      </c>
      <c r="F268" s="105">
        <v>378</v>
      </c>
    </row>
    <row r="269" spans="1:6" ht="150" x14ac:dyDescent="0.2">
      <c r="A269" s="102" t="s">
        <v>26245</v>
      </c>
      <c r="B269" s="103" t="s">
        <v>26240</v>
      </c>
      <c r="C269" s="102" t="s">
        <v>23</v>
      </c>
      <c r="D269" s="102" t="s">
        <v>25886</v>
      </c>
      <c r="E269" s="104">
        <v>1500</v>
      </c>
      <c r="F269" s="105">
        <v>315</v>
      </c>
    </row>
    <row r="270" spans="1:6" ht="150" x14ac:dyDescent="0.2">
      <c r="A270" s="102" t="s">
        <v>26246</v>
      </c>
      <c r="B270" s="103" t="s">
        <v>26240</v>
      </c>
      <c r="C270" s="102" t="s">
        <v>23</v>
      </c>
      <c r="D270" s="102" t="s">
        <v>25886</v>
      </c>
      <c r="E270" s="104">
        <v>999</v>
      </c>
      <c r="F270" s="105">
        <v>209.79</v>
      </c>
    </row>
    <row r="271" spans="1:6" ht="150" x14ac:dyDescent="0.2">
      <c r="A271" s="102" t="s">
        <v>26247</v>
      </c>
      <c r="B271" s="103" t="s">
        <v>26240</v>
      </c>
      <c r="C271" s="102" t="s">
        <v>23</v>
      </c>
      <c r="D271" s="102" t="s">
        <v>25886</v>
      </c>
      <c r="E271" s="104">
        <v>900</v>
      </c>
      <c r="F271" s="105">
        <v>189</v>
      </c>
    </row>
    <row r="272" spans="1:6" ht="30" x14ac:dyDescent="0.2">
      <c r="A272" s="102" t="s">
        <v>26248</v>
      </c>
      <c r="B272" s="103" t="s">
        <v>26249</v>
      </c>
      <c r="C272" s="102" t="s">
        <v>23</v>
      </c>
      <c r="D272" s="102" t="s">
        <v>25886</v>
      </c>
      <c r="E272" s="104">
        <v>1800</v>
      </c>
      <c r="F272" s="105">
        <v>378</v>
      </c>
    </row>
    <row r="273" spans="1:6" ht="30" x14ac:dyDescent="0.2">
      <c r="A273" s="102" t="s">
        <v>26250</v>
      </c>
      <c r="B273" s="103" t="s">
        <v>26249</v>
      </c>
      <c r="C273" s="102" t="s">
        <v>23</v>
      </c>
      <c r="D273" s="102" t="s">
        <v>25886</v>
      </c>
      <c r="E273" s="104">
        <v>1314</v>
      </c>
      <c r="F273" s="105">
        <v>275.94</v>
      </c>
    </row>
    <row r="274" spans="1:6" ht="30" x14ac:dyDescent="0.2">
      <c r="A274" s="102" t="s">
        <v>26251</v>
      </c>
      <c r="B274" s="103" t="s">
        <v>26249</v>
      </c>
      <c r="C274" s="102" t="s">
        <v>23</v>
      </c>
      <c r="D274" s="102" t="s">
        <v>25886</v>
      </c>
      <c r="E274" s="104">
        <v>1008</v>
      </c>
      <c r="F274" s="105">
        <v>211.67999999999998</v>
      </c>
    </row>
    <row r="275" spans="1:6" ht="30" x14ac:dyDescent="0.2">
      <c r="A275" s="102" t="s">
        <v>26252</v>
      </c>
      <c r="B275" s="103" t="s">
        <v>26249</v>
      </c>
      <c r="C275" s="102" t="s">
        <v>23</v>
      </c>
      <c r="D275" s="102" t="s">
        <v>25886</v>
      </c>
      <c r="E275" s="104">
        <v>700</v>
      </c>
      <c r="F275" s="105">
        <v>147</v>
      </c>
    </row>
    <row r="276" spans="1:6" ht="30" x14ac:dyDescent="0.2">
      <c r="A276" s="102" t="s">
        <v>26253</v>
      </c>
      <c r="B276" s="103" t="s">
        <v>26249</v>
      </c>
      <c r="C276" s="102" t="s">
        <v>23</v>
      </c>
      <c r="D276" s="102" t="s">
        <v>25886</v>
      </c>
      <c r="E276" s="104">
        <v>267</v>
      </c>
      <c r="F276" s="105">
        <v>56.07</v>
      </c>
    </row>
    <row r="277" spans="1:6" ht="30" x14ac:dyDescent="0.2">
      <c r="A277" s="102" t="s">
        <v>26254</v>
      </c>
      <c r="B277" s="103" t="s">
        <v>26249</v>
      </c>
      <c r="C277" s="102" t="s">
        <v>23</v>
      </c>
      <c r="D277" s="102" t="s">
        <v>25886</v>
      </c>
      <c r="E277" s="104">
        <v>223</v>
      </c>
      <c r="F277" s="105">
        <v>46.83</v>
      </c>
    </row>
    <row r="278" spans="1:6" ht="30" x14ac:dyDescent="0.2">
      <c r="A278" s="102" t="s">
        <v>26255</v>
      </c>
      <c r="B278" s="103" t="s">
        <v>26249</v>
      </c>
      <c r="C278" s="102" t="s">
        <v>23</v>
      </c>
      <c r="D278" s="102" t="s">
        <v>25886</v>
      </c>
      <c r="E278" s="104">
        <v>149</v>
      </c>
      <c r="F278" s="105">
        <v>31.29</v>
      </c>
    </row>
    <row r="279" spans="1:6" ht="30" x14ac:dyDescent="0.2">
      <c r="A279" s="102" t="s">
        <v>26256</v>
      </c>
      <c r="B279" s="103" t="s">
        <v>26249</v>
      </c>
      <c r="C279" s="102" t="s">
        <v>23</v>
      </c>
      <c r="D279" s="102" t="s">
        <v>25886</v>
      </c>
      <c r="E279" s="104">
        <v>134</v>
      </c>
      <c r="F279" s="105">
        <v>28.14</v>
      </c>
    </row>
    <row r="280" spans="1:6" ht="60" x14ac:dyDescent="0.2">
      <c r="A280" s="102" t="s">
        <v>26257</v>
      </c>
      <c r="B280" s="103" t="s">
        <v>26258</v>
      </c>
      <c r="C280" s="102" t="s">
        <v>23</v>
      </c>
      <c r="D280" s="102" t="s">
        <v>25886</v>
      </c>
      <c r="E280" s="104">
        <v>10995</v>
      </c>
      <c r="F280" s="105">
        <v>2308.9499999999998</v>
      </c>
    </row>
    <row r="281" spans="1:6" ht="60" x14ac:dyDescent="0.2">
      <c r="A281" s="102" t="s">
        <v>26259</v>
      </c>
      <c r="B281" s="103" t="s">
        <v>26260</v>
      </c>
      <c r="C281" s="102" t="s">
        <v>23</v>
      </c>
      <c r="D281" s="102" t="s">
        <v>25886</v>
      </c>
      <c r="E281" s="104">
        <v>4995</v>
      </c>
      <c r="F281" s="105">
        <v>1048.95</v>
      </c>
    </row>
    <row r="282" spans="1:6" ht="60" x14ac:dyDescent="0.2">
      <c r="A282" s="102" t="s">
        <v>26261</v>
      </c>
      <c r="B282" s="103" t="s">
        <v>26262</v>
      </c>
      <c r="C282" s="102" t="s">
        <v>23</v>
      </c>
      <c r="D282" s="102" t="s">
        <v>25886</v>
      </c>
      <c r="E282" s="104">
        <v>6995</v>
      </c>
      <c r="F282" s="105">
        <v>1468.95</v>
      </c>
    </row>
    <row r="283" spans="1:6" ht="30" x14ac:dyDescent="0.2">
      <c r="A283" s="102" t="s">
        <v>26263</v>
      </c>
      <c r="B283" s="103" t="s">
        <v>26264</v>
      </c>
      <c r="C283" s="102" t="s">
        <v>23</v>
      </c>
      <c r="D283" s="102" t="s">
        <v>25886</v>
      </c>
      <c r="E283" s="104">
        <v>1480</v>
      </c>
      <c r="F283" s="105">
        <v>310.8</v>
      </c>
    </row>
    <row r="284" spans="1:6" ht="30" x14ac:dyDescent="0.2">
      <c r="A284" s="102" t="s">
        <v>26265</v>
      </c>
      <c r="B284" s="103" t="s">
        <v>26264</v>
      </c>
      <c r="C284" s="102" t="s">
        <v>23</v>
      </c>
      <c r="D284" s="102" t="s">
        <v>25886</v>
      </c>
      <c r="E284" s="104">
        <v>1330</v>
      </c>
      <c r="F284" s="105">
        <v>279.3</v>
      </c>
    </row>
    <row r="285" spans="1:6" ht="30" x14ac:dyDescent="0.2">
      <c r="A285" s="102" t="s">
        <v>26266</v>
      </c>
      <c r="B285" s="103" t="s">
        <v>26264</v>
      </c>
      <c r="C285" s="102" t="s">
        <v>23</v>
      </c>
      <c r="D285" s="102" t="s">
        <v>25886</v>
      </c>
      <c r="E285" s="104">
        <v>890</v>
      </c>
      <c r="F285" s="105">
        <v>186.9</v>
      </c>
    </row>
    <row r="286" spans="1:6" ht="30" x14ac:dyDescent="0.2">
      <c r="A286" s="102" t="s">
        <v>26267</v>
      </c>
      <c r="B286" s="103" t="s">
        <v>26264</v>
      </c>
      <c r="C286" s="102" t="s">
        <v>23</v>
      </c>
      <c r="D286" s="102" t="s">
        <v>25886</v>
      </c>
      <c r="E286" s="104">
        <v>370</v>
      </c>
      <c r="F286" s="105">
        <v>77.7</v>
      </c>
    </row>
    <row r="287" spans="1:6" ht="60" x14ac:dyDescent="0.2">
      <c r="A287" s="102" t="s">
        <v>26268</v>
      </c>
      <c r="B287" s="103" t="s">
        <v>26269</v>
      </c>
      <c r="C287" s="102" t="s">
        <v>23</v>
      </c>
      <c r="D287" s="102" t="s">
        <v>25886</v>
      </c>
      <c r="E287" s="104">
        <v>6000</v>
      </c>
      <c r="F287" s="105">
        <v>1260</v>
      </c>
    </row>
    <row r="288" spans="1:6" ht="30" x14ac:dyDescent="0.2">
      <c r="A288" s="102" t="s">
        <v>26270</v>
      </c>
      <c r="B288" s="103" t="s">
        <v>26271</v>
      </c>
      <c r="C288" s="102" t="s">
        <v>23</v>
      </c>
      <c r="D288" s="102" t="s">
        <v>25886</v>
      </c>
      <c r="E288" s="104">
        <v>1650</v>
      </c>
      <c r="F288" s="105">
        <v>346.5</v>
      </c>
    </row>
    <row r="289" spans="1:6" ht="30" x14ac:dyDescent="0.2">
      <c r="A289" s="102" t="s">
        <v>26272</v>
      </c>
      <c r="B289" s="103" t="s">
        <v>26273</v>
      </c>
      <c r="C289" s="102" t="s">
        <v>23</v>
      </c>
      <c r="D289" s="102" t="s">
        <v>25886</v>
      </c>
      <c r="E289" s="104">
        <v>1650</v>
      </c>
      <c r="F289" s="105">
        <v>346.5</v>
      </c>
    </row>
    <row r="290" spans="1:6" ht="45" x14ac:dyDescent="0.2">
      <c r="A290" s="102" t="s">
        <v>26274</v>
      </c>
      <c r="B290" s="103" t="s">
        <v>26275</v>
      </c>
      <c r="C290" s="102" t="s">
        <v>23</v>
      </c>
      <c r="D290" s="102" t="s">
        <v>25886</v>
      </c>
      <c r="E290" s="104">
        <v>1500</v>
      </c>
      <c r="F290" s="105">
        <v>315</v>
      </c>
    </row>
    <row r="291" spans="1:6" ht="45" x14ac:dyDescent="0.2">
      <c r="A291" s="102" t="s">
        <v>26276</v>
      </c>
      <c r="B291" s="103" t="s">
        <v>26277</v>
      </c>
      <c r="C291" s="102" t="s">
        <v>23</v>
      </c>
      <c r="D291" s="102" t="s">
        <v>25886</v>
      </c>
      <c r="E291" s="104">
        <v>83</v>
      </c>
      <c r="F291" s="105">
        <v>17.43</v>
      </c>
    </row>
    <row r="292" spans="1:6" ht="45" x14ac:dyDescent="0.2">
      <c r="A292" s="102" t="s">
        <v>26278</v>
      </c>
      <c r="B292" s="103" t="s">
        <v>26277</v>
      </c>
      <c r="C292" s="102" t="s">
        <v>23</v>
      </c>
      <c r="D292" s="102" t="s">
        <v>25886</v>
      </c>
      <c r="E292" s="104">
        <v>62</v>
      </c>
      <c r="F292" s="105">
        <v>13.02</v>
      </c>
    </row>
    <row r="293" spans="1:6" ht="45" x14ac:dyDescent="0.2">
      <c r="A293" s="102" t="s">
        <v>26279</v>
      </c>
      <c r="B293" s="103" t="s">
        <v>26277</v>
      </c>
      <c r="C293" s="102" t="s">
        <v>23</v>
      </c>
      <c r="D293" s="102" t="s">
        <v>25886</v>
      </c>
      <c r="E293" s="104">
        <v>53</v>
      </c>
      <c r="F293" s="105">
        <v>11.129999999999999</v>
      </c>
    </row>
    <row r="294" spans="1:6" ht="45" x14ac:dyDescent="0.2">
      <c r="A294" s="102" t="s">
        <v>26280</v>
      </c>
      <c r="B294" s="103" t="s">
        <v>26277</v>
      </c>
      <c r="C294" s="102" t="s">
        <v>23</v>
      </c>
      <c r="D294" s="102" t="s">
        <v>25886</v>
      </c>
      <c r="E294" s="104">
        <v>41</v>
      </c>
      <c r="F294" s="105">
        <v>8.61</v>
      </c>
    </row>
    <row r="295" spans="1:6" ht="45" x14ac:dyDescent="0.2">
      <c r="A295" s="102" t="s">
        <v>26281</v>
      </c>
      <c r="B295" s="103" t="s">
        <v>26277</v>
      </c>
      <c r="C295" s="102" t="s">
        <v>23</v>
      </c>
      <c r="D295" s="102" t="s">
        <v>25886</v>
      </c>
      <c r="E295" s="104">
        <v>33</v>
      </c>
      <c r="F295" s="105">
        <v>6.93</v>
      </c>
    </row>
    <row r="296" spans="1:6" ht="45" x14ac:dyDescent="0.2">
      <c r="A296" s="102" t="s">
        <v>26282</v>
      </c>
      <c r="B296" s="103" t="s">
        <v>26277</v>
      </c>
      <c r="C296" s="102" t="s">
        <v>23</v>
      </c>
      <c r="D296" s="102" t="s">
        <v>25886</v>
      </c>
      <c r="E296" s="104">
        <v>24</v>
      </c>
      <c r="F296" s="105">
        <v>5.04</v>
      </c>
    </row>
    <row r="297" spans="1:6" ht="45" x14ac:dyDescent="0.2">
      <c r="A297" s="102" t="s">
        <v>26283</v>
      </c>
      <c r="B297" s="103" t="s">
        <v>26284</v>
      </c>
      <c r="C297" s="102" t="s">
        <v>23</v>
      </c>
      <c r="D297" s="102" t="s">
        <v>25886</v>
      </c>
      <c r="E297" s="104">
        <v>2320</v>
      </c>
      <c r="F297" s="105">
        <v>487.2</v>
      </c>
    </row>
    <row r="298" spans="1:6" ht="45" x14ac:dyDescent="0.2">
      <c r="A298" s="102" t="s">
        <v>26285</v>
      </c>
      <c r="B298" s="103" t="s">
        <v>26284</v>
      </c>
      <c r="C298" s="102" t="s">
        <v>23</v>
      </c>
      <c r="D298" s="102" t="s">
        <v>25886</v>
      </c>
      <c r="E298" s="104">
        <v>2204</v>
      </c>
      <c r="F298" s="105">
        <v>462.84</v>
      </c>
    </row>
    <row r="299" spans="1:6" ht="45" x14ac:dyDescent="0.2">
      <c r="A299" s="102" t="s">
        <v>26286</v>
      </c>
      <c r="B299" s="103" t="s">
        <v>26284</v>
      </c>
      <c r="C299" s="102" t="s">
        <v>23</v>
      </c>
      <c r="D299" s="102" t="s">
        <v>25886</v>
      </c>
      <c r="E299" s="104">
        <v>2088</v>
      </c>
      <c r="F299" s="105">
        <v>438.47999999999996</v>
      </c>
    </row>
    <row r="300" spans="1:6" ht="45" x14ac:dyDescent="0.2">
      <c r="A300" s="102" t="s">
        <v>26287</v>
      </c>
      <c r="B300" s="103" t="s">
        <v>26284</v>
      </c>
      <c r="C300" s="102" t="s">
        <v>23</v>
      </c>
      <c r="D300" s="102" t="s">
        <v>25886</v>
      </c>
      <c r="E300" s="104">
        <v>1972</v>
      </c>
      <c r="F300" s="105">
        <v>414.12</v>
      </c>
    </row>
    <row r="301" spans="1:6" ht="45" x14ac:dyDescent="0.2">
      <c r="A301" s="102" t="s">
        <v>26288</v>
      </c>
      <c r="B301" s="103" t="s">
        <v>26284</v>
      </c>
      <c r="C301" s="102" t="s">
        <v>23</v>
      </c>
      <c r="D301" s="102" t="s">
        <v>25886</v>
      </c>
      <c r="E301" s="104">
        <v>1856</v>
      </c>
      <c r="F301" s="105">
        <v>389.76</v>
      </c>
    </row>
    <row r="302" spans="1:6" ht="45" x14ac:dyDescent="0.2">
      <c r="A302" s="102" t="s">
        <v>26289</v>
      </c>
      <c r="B302" s="103" t="s">
        <v>26284</v>
      </c>
      <c r="C302" s="102" t="s">
        <v>23</v>
      </c>
      <c r="D302" s="102" t="s">
        <v>25886</v>
      </c>
      <c r="E302" s="104">
        <v>1740</v>
      </c>
      <c r="F302" s="105">
        <v>365.4</v>
      </c>
    </row>
    <row r="303" spans="1:6" ht="45" x14ac:dyDescent="0.2">
      <c r="A303" s="102" t="s">
        <v>26290</v>
      </c>
      <c r="B303" s="103" t="s">
        <v>26291</v>
      </c>
      <c r="C303" s="102" t="s">
        <v>23</v>
      </c>
      <c r="D303" s="102" t="s">
        <v>25886</v>
      </c>
      <c r="E303" s="104">
        <v>21</v>
      </c>
      <c r="F303" s="105">
        <v>4.41</v>
      </c>
    </row>
    <row r="304" spans="1:6" ht="45" x14ac:dyDescent="0.2">
      <c r="A304" s="102" t="s">
        <v>26292</v>
      </c>
      <c r="B304" s="103" t="s">
        <v>26291</v>
      </c>
      <c r="C304" s="102" t="s">
        <v>23</v>
      </c>
      <c r="D304" s="102" t="s">
        <v>25886</v>
      </c>
      <c r="E304" s="104">
        <v>19</v>
      </c>
      <c r="F304" s="105">
        <v>3.9899999999999998</v>
      </c>
    </row>
    <row r="305" spans="1:6" ht="45" x14ac:dyDescent="0.2">
      <c r="A305" s="102" t="s">
        <v>26293</v>
      </c>
      <c r="B305" s="103" t="s">
        <v>26291</v>
      </c>
      <c r="C305" s="102" t="s">
        <v>23</v>
      </c>
      <c r="D305" s="102" t="s">
        <v>25886</v>
      </c>
      <c r="E305" s="104">
        <v>17</v>
      </c>
      <c r="F305" s="105">
        <v>3.57</v>
      </c>
    </row>
    <row r="306" spans="1:6" ht="45" x14ac:dyDescent="0.2">
      <c r="A306" s="102" t="s">
        <v>26294</v>
      </c>
      <c r="B306" s="103" t="s">
        <v>26291</v>
      </c>
      <c r="C306" s="102" t="s">
        <v>23</v>
      </c>
      <c r="D306" s="102" t="s">
        <v>25886</v>
      </c>
      <c r="E306" s="104">
        <v>14</v>
      </c>
      <c r="F306" s="105">
        <v>2.94</v>
      </c>
    </row>
    <row r="307" spans="1:6" ht="45" x14ac:dyDescent="0.2">
      <c r="A307" s="102" t="s">
        <v>26295</v>
      </c>
      <c r="B307" s="103" t="s">
        <v>26291</v>
      </c>
      <c r="C307" s="102" t="s">
        <v>23</v>
      </c>
      <c r="D307" s="102" t="s">
        <v>25886</v>
      </c>
      <c r="E307" s="104">
        <v>10</v>
      </c>
      <c r="F307" s="105">
        <v>2.1</v>
      </c>
    </row>
    <row r="308" spans="1:6" ht="45" x14ac:dyDescent="0.2">
      <c r="A308" s="102" t="s">
        <v>26296</v>
      </c>
      <c r="B308" s="103" t="s">
        <v>26291</v>
      </c>
      <c r="C308" s="102" t="s">
        <v>23</v>
      </c>
      <c r="D308" s="102" t="s">
        <v>25886</v>
      </c>
      <c r="E308" s="104">
        <v>9</v>
      </c>
      <c r="F308" s="105">
        <v>1.89</v>
      </c>
    </row>
    <row r="309" spans="1:6" ht="60" x14ac:dyDescent="0.2">
      <c r="A309" s="102" t="s">
        <v>26297</v>
      </c>
      <c r="B309" s="103" t="s">
        <v>26298</v>
      </c>
      <c r="C309" s="102" t="s">
        <v>23</v>
      </c>
      <c r="D309" s="102" t="s">
        <v>25886</v>
      </c>
      <c r="E309" s="104">
        <v>1600</v>
      </c>
      <c r="F309" s="105">
        <v>336</v>
      </c>
    </row>
    <row r="310" spans="1:6" ht="75" x14ac:dyDescent="0.2">
      <c r="A310" s="102" t="s">
        <v>26299</v>
      </c>
      <c r="B310" s="103" t="s">
        <v>26300</v>
      </c>
      <c r="C310" s="102" t="s">
        <v>23</v>
      </c>
      <c r="D310" s="102" t="s">
        <v>25886</v>
      </c>
      <c r="E310" s="104">
        <v>1600</v>
      </c>
      <c r="F310" s="105">
        <v>336</v>
      </c>
    </row>
    <row r="311" spans="1:6" ht="60" x14ac:dyDescent="0.2">
      <c r="A311" s="102" t="s">
        <v>26301</v>
      </c>
      <c r="B311" s="103" t="s">
        <v>26302</v>
      </c>
      <c r="C311" s="102" t="s">
        <v>23</v>
      </c>
      <c r="D311" s="102" t="s">
        <v>25886</v>
      </c>
      <c r="E311" s="104">
        <v>1050</v>
      </c>
      <c r="F311" s="105">
        <v>220.5</v>
      </c>
    </row>
    <row r="312" spans="1:6" ht="75" x14ac:dyDescent="0.2">
      <c r="A312" s="102" t="s">
        <v>26303</v>
      </c>
      <c r="B312" s="103" t="s">
        <v>26304</v>
      </c>
      <c r="C312" s="102" t="s">
        <v>23</v>
      </c>
      <c r="D312" s="102" t="s">
        <v>25886</v>
      </c>
      <c r="E312" s="104">
        <v>1050</v>
      </c>
      <c r="F312" s="105">
        <v>220.5</v>
      </c>
    </row>
    <row r="313" spans="1:6" ht="30" x14ac:dyDescent="0.2">
      <c r="A313" s="102" t="s">
        <v>26305</v>
      </c>
      <c r="B313" s="103" t="s">
        <v>26306</v>
      </c>
      <c r="C313" s="102" t="s">
        <v>23</v>
      </c>
      <c r="D313" s="102" t="s">
        <v>25886</v>
      </c>
      <c r="E313" s="104">
        <v>660</v>
      </c>
      <c r="F313" s="105">
        <v>138.6</v>
      </c>
    </row>
    <row r="314" spans="1:6" ht="60" x14ac:dyDescent="0.2">
      <c r="A314" s="102" t="s">
        <v>26307</v>
      </c>
      <c r="B314" s="103" t="s">
        <v>26308</v>
      </c>
      <c r="C314" s="102" t="s">
        <v>23</v>
      </c>
      <c r="D314" s="102" t="s">
        <v>25886</v>
      </c>
      <c r="E314" s="104">
        <v>2300</v>
      </c>
      <c r="F314" s="105">
        <v>483</v>
      </c>
    </row>
    <row r="315" spans="1:6" ht="75" x14ac:dyDescent="0.2">
      <c r="A315" s="102" t="s">
        <v>26309</v>
      </c>
      <c r="B315" s="103" t="s">
        <v>26310</v>
      </c>
      <c r="C315" s="102" t="s">
        <v>23</v>
      </c>
      <c r="D315" s="102" t="s">
        <v>25886</v>
      </c>
      <c r="E315" s="104">
        <v>2300</v>
      </c>
      <c r="F315" s="105">
        <v>483</v>
      </c>
    </row>
    <row r="316" spans="1:6" ht="30" x14ac:dyDescent="0.2">
      <c r="A316" s="102" t="s">
        <v>26311</v>
      </c>
      <c r="B316" s="103" t="s">
        <v>26312</v>
      </c>
      <c r="C316" s="102" t="s">
        <v>23</v>
      </c>
      <c r="D316" s="102" t="s">
        <v>25886</v>
      </c>
      <c r="E316" s="104">
        <v>100</v>
      </c>
      <c r="F316" s="105">
        <v>21</v>
      </c>
    </row>
    <row r="317" spans="1:6" ht="60" x14ac:dyDescent="0.2">
      <c r="A317" s="102" t="s">
        <v>26313</v>
      </c>
      <c r="B317" s="103" t="s">
        <v>26314</v>
      </c>
      <c r="C317" s="102" t="s">
        <v>23</v>
      </c>
      <c r="D317" s="102" t="s">
        <v>25886</v>
      </c>
      <c r="E317" s="104">
        <v>1500</v>
      </c>
      <c r="F317" s="105">
        <v>315</v>
      </c>
    </row>
    <row r="318" spans="1:6" ht="75" x14ac:dyDescent="0.2">
      <c r="A318" s="102" t="s">
        <v>26315</v>
      </c>
      <c r="B318" s="103" t="s">
        <v>26316</v>
      </c>
      <c r="C318" s="102" t="s">
        <v>23</v>
      </c>
      <c r="D318" s="102" t="s">
        <v>25886</v>
      </c>
      <c r="E318" s="104">
        <v>1500</v>
      </c>
      <c r="F318" s="105">
        <v>315</v>
      </c>
    </row>
    <row r="319" spans="1:6" ht="60" x14ac:dyDescent="0.2">
      <c r="A319" s="102" t="s">
        <v>26317</v>
      </c>
      <c r="B319" s="103" t="s">
        <v>26318</v>
      </c>
      <c r="C319" s="102" t="s">
        <v>23</v>
      </c>
      <c r="D319" s="102" t="s">
        <v>25886</v>
      </c>
      <c r="E319" s="104">
        <v>750</v>
      </c>
      <c r="F319" s="105">
        <v>157.5</v>
      </c>
    </row>
    <row r="320" spans="1:6" ht="75" x14ac:dyDescent="0.2">
      <c r="A320" s="102" t="s">
        <v>26319</v>
      </c>
      <c r="B320" s="103" t="s">
        <v>26320</v>
      </c>
      <c r="C320" s="102" t="s">
        <v>23</v>
      </c>
      <c r="D320" s="102" t="s">
        <v>25886</v>
      </c>
      <c r="E320" s="104">
        <v>600</v>
      </c>
      <c r="F320" s="105">
        <v>126</v>
      </c>
    </row>
    <row r="321" spans="1:6" ht="60" x14ac:dyDescent="0.2">
      <c r="A321" s="102" t="s">
        <v>26321</v>
      </c>
      <c r="B321" s="103" t="s">
        <v>26322</v>
      </c>
      <c r="C321" s="102" t="s">
        <v>23</v>
      </c>
      <c r="D321" s="102" t="s">
        <v>25886</v>
      </c>
      <c r="E321" s="104">
        <v>500</v>
      </c>
      <c r="F321" s="105">
        <v>105</v>
      </c>
    </row>
    <row r="322" spans="1:6" ht="30" x14ac:dyDescent="0.2">
      <c r="A322" s="102" t="s">
        <v>26323</v>
      </c>
      <c r="B322" s="103" t="s">
        <v>26324</v>
      </c>
      <c r="C322" s="102" t="s">
        <v>23</v>
      </c>
      <c r="D322" s="102" t="s">
        <v>25886</v>
      </c>
      <c r="E322" s="104">
        <v>1380</v>
      </c>
      <c r="F322" s="105">
        <v>289.8</v>
      </c>
    </row>
    <row r="323" spans="1:6" ht="30" x14ac:dyDescent="0.2">
      <c r="A323" s="102" t="s">
        <v>26325</v>
      </c>
      <c r="B323" s="103" t="s">
        <v>26326</v>
      </c>
      <c r="C323" s="102" t="s">
        <v>23</v>
      </c>
      <c r="D323" s="102" t="s">
        <v>25886</v>
      </c>
      <c r="E323" s="104">
        <v>1200</v>
      </c>
      <c r="F323" s="105">
        <v>252</v>
      </c>
    </row>
    <row r="324" spans="1:6" ht="30" x14ac:dyDescent="0.2">
      <c r="A324" s="102" t="s">
        <v>26327</v>
      </c>
      <c r="B324" s="103" t="s">
        <v>26328</v>
      </c>
      <c r="C324" s="102" t="s">
        <v>23</v>
      </c>
      <c r="D324" s="102" t="s">
        <v>25886</v>
      </c>
      <c r="E324" s="104">
        <v>960</v>
      </c>
      <c r="F324" s="105">
        <v>201.6</v>
      </c>
    </row>
    <row r="325" spans="1:6" ht="30" x14ac:dyDescent="0.2">
      <c r="A325" s="102" t="s">
        <v>26329</v>
      </c>
      <c r="B325" s="103" t="s">
        <v>26330</v>
      </c>
      <c r="C325" s="102" t="s">
        <v>23</v>
      </c>
      <c r="D325" s="102" t="s">
        <v>25886</v>
      </c>
      <c r="E325" s="104">
        <v>1600</v>
      </c>
      <c r="F325" s="105">
        <v>336</v>
      </c>
    </row>
    <row r="326" spans="1:6" ht="30" x14ac:dyDescent="0.2">
      <c r="A326" s="102" t="s">
        <v>26331</v>
      </c>
      <c r="B326" s="103" t="s">
        <v>26330</v>
      </c>
      <c r="C326" s="102" t="s">
        <v>23</v>
      </c>
      <c r="D326" s="102" t="s">
        <v>25886</v>
      </c>
      <c r="E326" s="104">
        <v>1520</v>
      </c>
      <c r="F326" s="105">
        <v>319.2</v>
      </c>
    </row>
    <row r="327" spans="1:6" ht="30" x14ac:dyDescent="0.2">
      <c r="A327" s="102" t="s">
        <v>26332</v>
      </c>
      <c r="B327" s="103" t="s">
        <v>26330</v>
      </c>
      <c r="C327" s="102" t="s">
        <v>23</v>
      </c>
      <c r="D327" s="102" t="s">
        <v>25886</v>
      </c>
      <c r="E327" s="104">
        <v>1440</v>
      </c>
      <c r="F327" s="105">
        <v>302.39999999999998</v>
      </c>
    </row>
    <row r="328" spans="1:6" ht="30" x14ac:dyDescent="0.2">
      <c r="A328" s="102" t="s">
        <v>26333</v>
      </c>
      <c r="B328" s="103" t="s">
        <v>26330</v>
      </c>
      <c r="C328" s="102" t="s">
        <v>23</v>
      </c>
      <c r="D328" s="102" t="s">
        <v>25886</v>
      </c>
      <c r="E328" s="104">
        <v>1360</v>
      </c>
      <c r="F328" s="105">
        <v>285.59999999999997</v>
      </c>
    </row>
    <row r="329" spans="1:6" ht="30" x14ac:dyDescent="0.2">
      <c r="A329" s="102" t="s">
        <v>26334</v>
      </c>
      <c r="B329" s="103" t="s">
        <v>26330</v>
      </c>
      <c r="C329" s="102" t="s">
        <v>23</v>
      </c>
      <c r="D329" s="102" t="s">
        <v>25886</v>
      </c>
      <c r="E329" s="104">
        <v>1280</v>
      </c>
      <c r="F329" s="105">
        <v>268.8</v>
      </c>
    </row>
    <row r="330" spans="1:6" ht="30" x14ac:dyDescent="0.2">
      <c r="A330" s="102" t="s">
        <v>26335</v>
      </c>
      <c r="B330" s="103" t="s">
        <v>26330</v>
      </c>
      <c r="C330" s="102" t="s">
        <v>23</v>
      </c>
      <c r="D330" s="102" t="s">
        <v>25886</v>
      </c>
      <c r="E330" s="104">
        <v>1200</v>
      </c>
      <c r="F330" s="105">
        <v>252</v>
      </c>
    </row>
    <row r="331" spans="1:6" ht="30" x14ac:dyDescent="0.2">
      <c r="A331" s="102" t="s">
        <v>26336</v>
      </c>
      <c r="B331" s="103" t="s">
        <v>26337</v>
      </c>
      <c r="C331" s="102" t="s">
        <v>23</v>
      </c>
      <c r="D331" s="102" t="s">
        <v>25886</v>
      </c>
      <c r="E331" s="104">
        <v>864</v>
      </c>
      <c r="F331" s="105">
        <v>181.44</v>
      </c>
    </row>
    <row r="332" spans="1:6" ht="30" x14ac:dyDescent="0.2">
      <c r="A332" s="102" t="s">
        <v>26338</v>
      </c>
      <c r="B332" s="103" t="s">
        <v>26337</v>
      </c>
      <c r="C332" s="102" t="s">
        <v>23</v>
      </c>
      <c r="D332" s="102" t="s">
        <v>25886</v>
      </c>
      <c r="E332" s="104">
        <v>821</v>
      </c>
      <c r="F332" s="105">
        <v>172.41</v>
      </c>
    </row>
    <row r="333" spans="1:6" ht="30" x14ac:dyDescent="0.2">
      <c r="A333" s="102" t="s">
        <v>26339</v>
      </c>
      <c r="B333" s="103" t="s">
        <v>26337</v>
      </c>
      <c r="C333" s="102" t="s">
        <v>23</v>
      </c>
      <c r="D333" s="102" t="s">
        <v>25886</v>
      </c>
      <c r="E333" s="104">
        <v>778</v>
      </c>
      <c r="F333" s="105">
        <v>163.38</v>
      </c>
    </row>
    <row r="334" spans="1:6" ht="30" x14ac:dyDescent="0.2">
      <c r="A334" s="102" t="s">
        <v>26340</v>
      </c>
      <c r="B334" s="103" t="s">
        <v>26337</v>
      </c>
      <c r="C334" s="102" t="s">
        <v>23</v>
      </c>
      <c r="D334" s="102" t="s">
        <v>25886</v>
      </c>
      <c r="E334" s="104">
        <v>734</v>
      </c>
      <c r="F334" s="105">
        <v>154.13999999999999</v>
      </c>
    </row>
    <row r="335" spans="1:6" ht="30" x14ac:dyDescent="0.2">
      <c r="A335" s="102" t="s">
        <v>26341</v>
      </c>
      <c r="B335" s="103" t="s">
        <v>26337</v>
      </c>
      <c r="C335" s="102" t="s">
        <v>23</v>
      </c>
      <c r="D335" s="102" t="s">
        <v>25886</v>
      </c>
      <c r="E335" s="104">
        <v>691</v>
      </c>
      <c r="F335" s="105">
        <v>145.10999999999999</v>
      </c>
    </row>
    <row r="336" spans="1:6" ht="30" x14ac:dyDescent="0.2">
      <c r="A336" s="102" t="s">
        <v>26342</v>
      </c>
      <c r="B336" s="103" t="s">
        <v>26337</v>
      </c>
      <c r="C336" s="102" t="s">
        <v>23</v>
      </c>
      <c r="D336" s="102" t="s">
        <v>25886</v>
      </c>
      <c r="E336" s="104">
        <v>648</v>
      </c>
      <c r="F336" s="105">
        <v>136.07999999999998</v>
      </c>
    </row>
    <row r="337" spans="1:6" ht="90" x14ac:dyDescent="0.2">
      <c r="A337" s="102" t="s">
        <v>26343</v>
      </c>
      <c r="B337" s="103" t="s">
        <v>26344</v>
      </c>
      <c r="C337" s="102" t="s">
        <v>23</v>
      </c>
      <c r="D337" s="102" t="s">
        <v>25886</v>
      </c>
      <c r="E337" s="104">
        <v>113</v>
      </c>
      <c r="F337" s="105">
        <v>23.73</v>
      </c>
    </row>
    <row r="338" spans="1:6" ht="90" x14ac:dyDescent="0.2">
      <c r="A338" s="102" t="s">
        <v>26345</v>
      </c>
      <c r="B338" s="103" t="s">
        <v>26344</v>
      </c>
      <c r="C338" s="102" t="s">
        <v>23</v>
      </c>
      <c r="D338" s="102" t="s">
        <v>25886</v>
      </c>
      <c r="E338" s="104">
        <v>85</v>
      </c>
      <c r="F338" s="105">
        <v>17.849999999999998</v>
      </c>
    </row>
    <row r="339" spans="1:6" ht="90" x14ac:dyDescent="0.2">
      <c r="A339" s="102" t="s">
        <v>26346</v>
      </c>
      <c r="B339" s="103" t="s">
        <v>26344</v>
      </c>
      <c r="C339" s="102" t="s">
        <v>23</v>
      </c>
      <c r="D339" s="102" t="s">
        <v>25886</v>
      </c>
      <c r="E339" s="104">
        <v>73</v>
      </c>
      <c r="F339" s="105">
        <v>15.33</v>
      </c>
    </row>
    <row r="340" spans="1:6" ht="90" x14ac:dyDescent="0.2">
      <c r="A340" s="102" t="s">
        <v>26347</v>
      </c>
      <c r="B340" s="103" t="s">
        <v>26344</v>
      </c>
      <c r="C340" s="102" t="s">
        <v>23</v>
      </c>
      <c r="D340" s="102" t="s">
        <v>25886</v>
      </c>
      <c r="E340" s="104">
        <v>57</v>
      </c>
      <c r="F340" s="105">
        <v>11.969999999999999</v>
      </c>
    </row>
    <row r="341" spans="1:6" ht="90" x14ac:dyDescent="0.2">
      <c r="A341" s="102" t="s">
        <v>26348</v>
      </c>
      <c r="B341" s="103" t="s">
        <v>26344</v>
      </c>
      <c r="C341" s="102" t="s">
        <v>23</v>
      </c>
      <c r="D341" s="102" t="s">
        <v>25886</v>
      </c>
      <c r="E341" s="104">
        <v>45</v>
      </c>
      <c r="F341" s="105">
        <v>9.4499999999999993</v>
      </c>
    </row>
    <row r="342" spans="1:6" ht="90" x14ac:dyDescent="0.2">
      <c r="A342" s="102" t="s">
        <v>26349</v>
      </c>
      <c r="B342" s="103" t="s">
        <v>26344</v>
      </c>
      <c r="C342" s="102" t="s">
        <v>23</v>
      </c>
      <c r="D342" s="102" t="s">
        <v>25886</v>
      </c>
      <c r="E342" s="104">
        <v>34</v>
      </c>
      <c r="F342" s="105">
        <v>7.14</v>
      </c>
    </row>
    <row r="343" spans="1:6" ht="30" x14ac:dyDescent="0.2">
      <c r="A343" s="102" t="s">
        <v>26350</v>
      </c>
      <c r="B343" s="103" t="s">
        <v>26351</v>
      </c>
      <c r="C343" s="102" t="s">
        <v>23</v>
      </c>
      <c r="D343" s="102" t="s">
        <v>25886</v>
      </c>
      <c r="E343" s="104">
        <v>147</v>
      </c>
      <c r="F343" s="105">
        <v>30.869999999999997</v>
      </c>
    </row>
    <row r="344" spans="1:6" ht="30" x14ac:dyDescent="0.2">
      <c r="A344" s="102" t="s">
        <v>26352</v>
      </c>
      <c r="B344" s="103" t="s">
        <v>26351</v>
      </c>
      <c r="C344" s="102" t="s">
        <v>23</v>
      </c>
      <c r="D344" s="102" t="s">
        <v>25886</v>
      </c>
      <c r="E344" s="104">
        <v>111</v>
      </c>
      <c r="F344" s="105">
        <v>23.31</v>
      </c>
    </row>
    <row r="345" spans="1:6" ht="30" x14ac:dyDescent="0.2">
      <c r="A345" s="102" t="s">
        <v>26353</v>
      </c>
      <c r="B345" s="103" t="s">
        <v>26351</v>
      </c>
      <c r="C345" s="102" t="s">
        <v>23</v>
      </c>
      <c r="D345" s="102" t="s">
        <v>25886</v>
      </c>
      <c r="E345" s="104">
        <v>93</v>
      </c>
      <c r="F345" s="105">
        <v>19.529999999999998</v>
      </c>
    </row>
    <row r="346" spans="1:6" ht="30" x14ac:dyDescent="0.2">
      <c r="A346" s="102" t="s">
        <v>26354</v>
      </c>
      <c r="B346" s="103" t="s">
        <v>26351</v>
      </c>
      <c r="C346" s="102" t="s">
        <v>23</v>
      </c>
      <c r="D346" s="102" t="s">
        <v>25886</v>
      </c>
      <c r="E346" s="104">
        <v>69</v>
      </c>
      <c r="F346" s="105">
        <v>14.49</v>
      </c>
    </row>
    <row r="347" spans="1:6" ht="30" x14ac:dyDescent="0.2">
      <c r="A347" s="102" t="s">
        <v>26355</v>
      </c>
      <c r="B347" s="103" t="s">
        <v>26351</v>
      </c>
      <c r="C347" s="102" t="s">
        <v>23</v>
      </c>
      <c r="D347" s="102" t="s">
        <v>25886</v>
      </c>
      <c r="E347" s="104">
        <v>54</v>
      </c>
      <c r="F347" s="105">
        <v>11.34</v>
      </c>
    </row>
    <row r="348" spans="1:6" ht="30" x14ac:dyDescent="0.2">
      <c r="A348" s="102" t="s">
        <v>26356</v>
      </c>
      <c r="B348" s="103" t="s">
        <v>26351</v>
      </c>
      <c r="C348" s="102" t="s">
        <v>23</v>
      </c>
      <c r="D348" s="102" t="s">
        <v>25886</v>
      </c>
      <c r="E348" s="104">
        <v>40</v>
      </c>
      <c r="F348" s="105">
        <v>8.4</v>
      </c>
    </row>
    <row r="349" spans="1:6" ht="30" x14ac:dyDescent="0.2">
      <c r="A349" s="102" t="s">
        <v>26357</v>
      </c>
      <c r="B349" s="103" t="s">
        <v>26358</v>
      </c>
      <c r="C349" s="102" t="s">
        <v>23</v>
      </c>
      <c r="D349" s="102" t="s">
        <v>25886</v>
      </c>
      <c r="E349" s="104">
        <v>176</v>
      </c>
      <c r="F349" s="105">
        <v>36.96</v>
      </c>
    </row>
    <row r="350" spans="1:6" ht="30" x14ac:dyDescent="0.2">
      <c r="A350" s="102" t="s">
        <v>26359</v>
      </c>
      <c r="B350" s="103" t="s">
        <v>26358</v>
      </c>
      <c r="C350" s="102" t="s">
        <v>23</v>
      </c>
      <c r="D350" s="102" t="s">
        <v>25886</v>
      </c>
      <c r="E350" s="104">
        <v>132</v>
      </c>
      <c r="F350" s="105">
        <v>27.72</v>
      </c>
    </row>
    <row r="351" spans="1:6" ht="30" x14ac:dyDescent="0.2">
      <c r="A351" s="102" t="s">
        <v>26360</v>
      </c>
      <c r="B351" s="103" t="s">
        <v>26358</v>
      </c>
      <c r="C351" s="102" t="s">
        <v>23</v>
      </c>
      <c r="D351" s="102" t="s">
        <v>25886</v>
      </c>
      <c r="E351" s="104">
        <v>113</v>
      </c>
      <c r="F351" s="105">
        <v>23.73</v>
      </c>
    </row>
    <row r="352" spans="1:6" ht="30" x14ac:dyDescent="0.2">
      <c r="A352" s="102" t="s">
        <v>26361</v>
      </c>
      <c r="B352" s="103" t="s">
        <v>26358</v>
      </c>
      <c r="C352" s="102" t="s">
        <v>23</v>
      </c>
      <c r="D352" s="102" t="s">
        <v>25886</v>
      </c>
      <c r="E352" s="104">
        <v>88</v>
      </c>
      <c r="F352" s="105">
        <v>18.48</v>
      </c>
    </row>
    <row r="353" spans="1:6" ht="30" x14ac:dyDescent="0.2">
      <c r="A353" s="102" t="s">
        <v>26362</v>
      </c>
      <c r="B353" s="103" t="s">
        <v>26358</v>
      </c>
      <c r="C353" s="102" t="s">
        <v>23</v>
      </c>
      <c r="D353" s="102" t="s">
        <v>25886</v>
      </c>
      <c r="E353" s="104">
        <v>70</v>
      </c>
      <c r="F353" s="105">
        <v>14.7</v>
      </c>
    </row>
    <row r="354" spans="1:6" ht="30" x14ac:dyDescent="0.2">
      <c r="A354" s="102" t="s">
        <v>26363</v>
      </c>
      <c r="B354" s="103" t="s">
        <v>26358</v>
      </c>
      <c r="C354" s="102" t="s">
        <v>23</v>
      </c>
      <c r="D354" s="102" t="s">
        <v>25886</v>
      </c>
      <c r="E354" s="104">
        <v>52</v>
      </c>
      <c r="F354" s="105">
        <v>10.92</v>
      </c>
    </row>
    <row r="355" spans="1:6" ht="30" x14ac:dyDescent="0.2">
      <c r="A355" s="102" t="s">
        <v>26364</v>
      </c>
      <c r="B355" s="103" t="s">
        <v>26365</v>
      </c>
      <c r="C355" s="102" t="s">
        <v>23</v>
      </c>
      <c r="D355" s="102" t="s">
        <v>25886</v>
      </c>
      <c r="E355" s="104">
        <v>239</v>
      </c>
      <c r="F355" s="105">
        <v>50.19</v>
      </c>
    </row>
    <row r="356" spans="1:6" ht="30" x14ac:dyDescent="0.2">
      <c r="A356" s="102" t="s">
        <v>26366</v>
      </c>
      <c r="B356" s="103" t="s">
        <v>26365</v>
      </c>
      <c r="C356" s="102" t="s">
        <v>23</v>
      </c>
      <c r="D356" s="102" t="s">
        <v>25886</v>
      </c>
      <c r="E356" s="104">
        <v>180</v>
      </c>
      <c r="F356" s="105">
        <v>37.799999999999997</v>
      </c>
    </row>
    <row r="357" spans="1:6" ht="30" x14ac:dyDescent="0.2">
      <c r="A357" s="102" t="s">
        <v>26367</v>
      </c>
      <c r="B357" s="103" t="s">
        <v>26365</v>
      </c>
      <c r="C357" s="102" t="s">
        <v>23</v>
      </c>
      <c r="D357" s="102" t="s">
        <v>25886</v>
      </c>
      <c r="E357" s="104">
        <v>155</v>
      </c>
      <c r="F357" s="105">
        <v>32.549999999999997</v>
      </c>
    </row>
    <row r="358" spans="1:6" ht="30" x14ac:dyDescent="0.2">
      <c r="A358" s="102" t="s">
        <v>26368</v>
      </c>
      <c r="B358" s="103" t="s">
        <v>26365</v>
      </c>
      <c r="C358" s="102" t="s">
        <v>23</v>
      </c>
      <c r="D358" s="102" t="s">
        <v>25886</v>
      </c>
      <c r="E358" s="104">
        <v>120</v>
      </c>
      <c r="F358" s="105">
        <v>25.2</v>
      </c>
    </row>
    <row r="359" spans="1:6" ht="30" x14ac:dyDescent="0.2">
      <c r="A359" s="102" t="s">
        <v>26369</v>
      </c>
      <c r="B359" s="103" t="s">
        <v>26365</v>
      </c>
      <c r="C359" s="102" t="s">
        <v>23</v>
      </c>
      <c r="D359" s="102" t="s">
        <v>25886</v>
      </c>
      <c r="E359" s="104">
        <v>96</v>
      </c>
      <c r="F359" s="105">
        <v>20.16</v>
      </c>
    </row>
    <row r="360" spans="1:6" ht="30" x14ac:dyDescent="0.2">
      <c r="A360" s="102" t="s">
        <v>26370</v>
      </c>
      <c r="B360" s="103" t="s">
        <v>26365</v>
      </c>
      <c r="C360" s="102" t="s">
        <v>23</v>
      </c>
      <c r="D360" s="102" t="s">
        <v>25886</v>
      </c>
      <c r="E360" s="104">
        <v>72</v>
      </c>
      <c r="F360" s="105">
        <v>15.12</v>
      </c>
    </row>
    <row r="361" spans="1:6" ht="30" x14ac:dyDescent="0.2">
      <c r="A361" s="102" t="s">
        <v>26371</v>
      </c>
      <c r="B361" s="103" t="s">
        <v>26372</v>
      </c>
      <c r="C361" s="102" t="s">
        <v>23</v>
      </c>
      <c r="D361" s="102" t="s">
        <v>25886</v>
      </c>
      <c r="E361" s="104">
        <v>279</v>
      </c>
      <c r="F361" s="105">
        <v>58.589999999999996</v>
      </c>
    </row>
    <row r="362" spans="1:6" ht="30" x14ac:dyDescent="0.2">
      <c r="A362" s="102" t="s">
        <v>26373</v>
      </c>
      <c r="B362" s="103" t="s">
        <v>26372</v>
      </c>
      <c r="C362" s="102" t="s">
        <v>23</v>
      </c>
      <c r="D362" s="102" t="s">
        <v>25886</v>
      </c>
      <c r="E362" s="104">
        <v>210</v>
      </c>
      <c r="F362" s="105">
        <v>44.1</v>
      </c>
    </row>
    <row r="363" spans="1:6" ht="30" x14ac:dyDescent="0.2">
      <c r="A363" s="102" t="s">
        <v>26374</v>
      </c>
      <c r="B363" s="103" t="s">
        <v>26372</v>
      </c>
      <c r="C363" s="102" t="s">
        <v>23</v>
      </c>
      <c r="D363" s="102" t="s">
        <v>25886</v>
      </c>
      <c r="E363" s="104">
        <v>179</v>
      </c>
      <c r="F363" s="105">
        <v>37.589999999999996</v>
      </c>
    </row>
    <row r="364" spans="1:6" ht="30" x14ac:dyDescent="0.2">
      <c r="A364" s="102" t="s">
        <v>26375</v>
      </c>
      <c r="B364" s="103" t="s">
        <v>26372</v>
      </c>
      <c r="C364" s="102" t="s">
        <v>23</v>
      </c>
      <c r="D364" s="102" t="s">
        <v>25886</v>
      </c>
      <c r="E364" s="104">
        <v>136</v>
      </c>
      <c r="F364" s="105">
        <v>28.56</v>
      </c>
    </row>
    <row r="365" spans="1:6" ht="30" x14ac:dyDescent="0.2">
      <c r="A365" s="102" t="s">
        <v>26376</v>
      </c>
      <c r="B365" s="103" t="s">
        <v>26372</v>
      </c>
      <c r="C365" s="102" t="s">
        <v>23</v>
      </c>
      <c r="D365" s="102" t="s">
        <v>25886</v>
      </c>
      <c r="E365" s="104">
        <v>107</v>
      </c>
      <c r="F365" s="105">
        <v>22.47</v>
      </c>
    </row>
    <row r="366" spans="1:6" ht="30" x14ac:dyDescent="0.2">
      <c r="A366" s="102" t="s">
        <v>26377</v>
      </c>
      <c r="B366" s="103" t="s">
        <v>26372</v>
      </c>
      <c r="C366" s="102" t="s">
        <v>23</v>
      </c>
      <c r="D366" s="102" t="s">
        <v>25886</v>
      </c>
      <c r="E366" s="104">
        <v>80</v>
      </c>
      <c r="F366" s="105">
        <v>16.8</v>
      </c>
    </row>
    <row r="367" spans="1:6" ht="30" x14ac:dyDescent="0.2">
      <c r="A367" s="102" t="s">
        <v>26378</v>
      </c>
      <c r="B367" s="103" t="s">
        <v>26372</v>
      </c>
      <c r="C367" s="102" t="s">
        <v>23</v>
      </c>
      <c r="D367" s="102" t="s">
        <v>25886</v>
      </c>
      <c r="E367" s="104">
        <v>306</v>
      </c>
      <c r="F367" s="105">
        <v>64.259999999999991</v>
      </c>
    </row>
    <row r="368" spans="1:6" ht="30" x14ac:dyDescent="0.2">
      <c r="A368" s="102" t="s">
        <v>26379</v>
      </c>
      <c r="B368" s="103" t="s">
        <v>26372</v>
      </c>
      <c r="C368" s="102" t="s">
        <v>23</v>
      </c>
      <c r="D368" s="102" t="s">
        <v>25886</v>
      </c>
      <c r="E368" s="104">
        <v>230</v>
      </c>
      <c r="F368" s="105">
        <v>48.3</v>
      </c>
    </row>
    <row r="369" spans="1:6" ht="30" x14ac:dyDescent="0.2">
      <c r="A369" s="102" t="s">
        <v>26380</v>
      </c>
      <c r="B369" s="103" t="s">
        <v>26372</v>
      </c>
      <c r="C369" s="102" t="s">
        <v>23</v>
      </c>
      <c r="D369" s="102" t="s">
        <v>25886</v>
      </c>
      <c r="E369" s="104">
        <v>198</v>
      </c>
      <c r="F369" s="105">
        <v>41.58</v>
      </c>
    </row>
    <row r="370" spans="1:6" ht="30" x14ac:dyDescent="0.2">
      <c r="A370" s="102" t="s">
        <v>26381</v>
      </c>
      <c r="B370" s="103" t="s">
        <v>26372</v>
      </c>
      <c r="C370" s="102" t="s">
        <v>23</v>
      </c>
      <c r="D370" s="102" t="s">
        <v>25886</v>
      </c>
      <c r="E370" s="104">
        <v>153</v>
      </c>
      <c r="F370" s="105">
        <v>32.129999999999995</v>
      </c>
    </row>
    <row r="371" spans="1:6" ht="30" x14ac:dyDescent="0.2">
      <c r="A371" s="102" t="s">
        <v>26382</v>
      </c>
      <c r="B371" s="103" t="s">
        <v>26372</v>
      </c>
      <c r="C371" s="102" t="s">
        <v>23</v>
      </c>
      <c r="D371" s="102" t="s">
        <v>25886</v>
      </c>
      <c r="E371" s="104">
        <v>122</v>
      </c>
      <c r="F371" s="105">
        <v>25.619999999999997</v>
      </c>
    </row>
    <row r="372" spans="1:6" ht="30" x14ac:dyDescent="0.2">
      <c r="A372" s="102" t="s">
        <v>26383</v>
      </c>
      <c r="B372" s="103" t="s">
        <v>26372</v>
      </c>
      <c r="C372" s="102" t="s">
        <v>23</v>
      </c>
      <c r="D372" s="102" t="s">
        <v>25886</v>
      </c>
      <c r="E372" s="104">
        <v>91</v>
      </c>
      <c r="F372" s="105">
        <v>19.11</v>
      </c>
    </row>
    <row r="373" spans="1:6" ht="75" x14ac:dyDescent="0.2">
      <c r="A373" s="102" t="s">
        <v>26384</v>
      </c>
      <c r="B373" s="103" t="s">
        <v>26385</v>
      </c>
      <c r="C373" s="102" t="s">
        <v>23</v>
      </c>
      <c r="D373" s="102" t="s">
        <v>25886</v>
      </c>
      <c r="E373" s="104">
        <v>50</v>
      </c>
      <c r="F373" s="105">
        <v>10.5</v>
      </c>
    </row>
    <row r="374" spans="1:6" ht="75" x14ac:dyDescent="0.2">
      <c r="A374" s="102" t="s">
        <v>26386</v>
      </c>
      <c r="B374" s="103" t="s">
        <v>26385</v>
      </c>
      <c r="C374" s="102" t="s">
        <v>23</v>
      </c>
      <c r="D374" s="102" t="s">
        <v>25886</v>
      </c>
      <c r="E374" s="104">
        <v>38</v>
      </c>
      <c r="F374" s="105">
        <v>7.9799999999999995</v>
      </c>
    </row>
    <row r="375" spans="1:6" ht="75" x14ac:dyDescent="0.2">
      <c r="A375" s="102" t="s">
        <v>26387</v>
      </c>
      <c r="B375" s="103" t="s">
        <v>26385</v>
      </c>
      <c r="C375" s="102" t="s">
        <v>23</v>
      </c>
      <c r="D375" s="102" t="s">
        <v>25886</v>
      </c>
      <c r="E375" s="104">
        <v>30</v>
      </c>
      <c r="F375" s="105">
        <v>6.3</v>
      </c>
    </row>
    <row r="376" spans="1:6" ht="75" x14ac:dyDescent="0.2">
      <c r="A376" s="102" t="s">
        <v>26388</v>
      </c>
      <c r="B376" s="103" t="s">
        <v>26385</v>
      </c>
      <c r="C376" s="102" t="s">
        <v>23</v>
      </c>
      <c r="D376" s="102" t="s">
        <v>25886</v>
      </c>
      <c r="E376" s="104">
        <v>20</v>
      </c>
      <c r="F376" s="105">
        <v>4.2</v>
      </c>
    </row>
    <row r="377" spans="1:6" ht="75" x14ac:dyDescent="0.2">
      <c r="A377" s="102" t="s">
        <v>26389</v>
      </c>
      <c r="B377" s="103" t="s">
        <v>26385</v>
      </c>
      <c r="C377" s="102" t="s">
        <v>23</v>
      </c>
      <c r="D377" s="102" t="s">
        <v>25886</v>
      </c>
      <c r="E377" s="104">
        <v>15</v>
      </c>
      <c r="F377" s="105">
        <v>3.15</v>
      </c>
    </row>
    <row r="378" spans="1:6" ht="75" x14ac:dyDescent="0.2">
      <c r="A378" s="102" t="s">
        <v>26390</v>
      </c>
      <c r="B378" s="103" t="s">
        <v>26385</v>
      </c>
      <c r="C378" s="102" t="s">
        <v>23</v>
      </c>
      <c r="D378" s="102" t="s">
        <v>25886</v>
      </c>
      <c r="E378" s="104">
        <v>10</v>
      </c>
      <c r="F378" s="105">
        <v>2.1</v>
      </c>
    </row>
    <row r="379" spans="1:6" ht="30" x14ac:dyDescent="0.2">
      <c r="A379" s="102" t="s">
        <v>26391</v>
      </c>
      <c r="B379" s="103" t="s">
        <v>26392</v>
      </c>
      <c r="C379" s="102" t="s">
        <v>23</v>
      </c>
      <c r="D379" s="102" t="s">
        <v>25886</v>
      </c>
      <c r="E379" s="104">
        <v>39</v>
      </c>
      <c r="F379" s="105">
        <v>8.19</v>
      </c>
    </row>
    <row r="380" spans="1:6" ht="30" x14ac:dyDescent="0.2">
      <c r="A380" s="102" t="s">
        <v>26393</v>
      </c>
      <c r="B380" s="103" t="s">
        <v>26392</v>
      </c>
      <c r="C380" s="102" t="s">
        <v>23</v>
      </c>
      <c r="D380" s="102" t="s">
        <v>25886</v>
      </c>
      <c r="E380" s="104">
        <v>29</v>
      </c>
      <c r="F380" s="105">
        <v>6.09</v>
      </c>
    </row>
    <row r="381" spans="1:6" ht="30" x14ac:dyDescent="0.2">
      <c r="A381" s="102" t="s">
        <v>26394</v>
      </c>
      <c r="B381" s="103" t="s">
        <v>26392</v>
      </c>
      <c r="C381" s="102" t="s">
        <v>23</v>
      </c>
      <c r="D381" s="102" t="s">
        <v>25886</v>
      </c>
      <c r="E381" s="104">
        <v>28</v>
      </c>
      <c r="F381" s="105">
        <v>5.88</v>
      </c>
    </row>
    <row r="382" spans="1:6" ht="30" x14ac:dyDescent="0.2">
      <c r="A382" s="102" t="s">
        <v>26395</v>
      </c>
      <c r="B382" s="103" t="s">
        <v>26392</v>
      </c>
      <c r="C382" s="102" t="s">
        <v>23</v>
      </c>
      <c r="D382" s="102" t="s">
        <v>25886</v>
      </c>
      <c r="E382" s="104">
        <v>26</v>
      </c>
      <c r="F382" s="105">
        <v>5.46</v>
      </c>
    </row>
    <row r="383" spans="1:6" ht="30" x14ac:dyDescent="0.2">
      <c r="A383" s="102" t="s">
        <v>26396</v>
      </c>
      <c r="B383" s="103" t="s">
        <v>26392</v>
      </c>
      <c r="C383" s="102" t="s">
        <v>23</v>
      </c>
      <c r="D383" s="102" t="s">
        <v>25886</v>
      </c>
      <c r="E383" s="104">
        <v>21</v>
      </c>
      <c r="F383" s="105">
        <v>4.41</v>
      </c>
    </row>
    <row r="384" spans="1:6" ht="30" x14ac:dyDescent="0.2">
      <c r="A384" s="102" t="s">
        <v>26397</v>
      </c>
      <c r="B384" s="103" t="s">
        <v>26392</v>
      </c>
      <c r="C384" s="102" t="s">
        <v>23</v>
      </c>
      <c r="D384" s="102" t="s">
        <v>25886</v>
      </c>
      <c r="E384" s="104">
        <v>17</v>
      </c>
      <c r="F384" s="105">
        <v>3.57</v>
      </c>
    </row>
    <row r="385" spans="1:6" ht="60" x14ac:dyDescent="0.2">
      <c r="A385" s="102" t="s">
        <v>26398</v>
      </c>
      <c r="B385" s="103" t="s">
        <v>26399</v>
      </c>
      <c r="C385" s="102" t="s">
        <v>23</v>
      </c>
      <c r="D385" s="102" t="s">
        <v>25886</v>
      </c>
      <c r="E385" s="104">
        <v>100</v>
      </c>
      <c r="F385" s="105">
        <v>21</v>
      </c>
    </row>
    <row r="386" spans="1:6" ht="60" x14ac:dyDescent="0.2">
      <c r="A386" s="102" t="s">
        <v>26400</v>
      </c>
      <c r="B386" s="103" t="s">
        <v>26399</v>
      </c>
      <c r="C386" s="102" t="s">
        <v>23</v>
      </c>
      <c r="D386" s="102" t="s">
        <v>25886</v>
      </c>
      <c r="E386" s="104">
        <v>75</v>
      </c>
      <c r="F386" s="105">
        <v>15.75</v>
      </c>
    </row>
    <row r="387" spans="1:6" ht="60" x14ac:dyDescent="0.2">
      <c r="A387" s="102" t="s">
        <v>26401</v>
      </c>
      <c r="B387" s="103" t="s">
        <v>26399</v>
      </c>
      <c r="C387" s="102" t="s">
        <v>23</v>
      </c>
      <c r="D387" s="102" t="s">
        <v>25886</v>
      </c>
      <c r="E387" s="104">
        <v>60</v>
      </c>
      <c r="F387" s="105">
        <v>12.6</v>
      </c>
    </row>
    <row r="388" spans="1:6" ht="60" x14ac:dyDescent="0.2">
      <c r="A388" s="102" t="s">
        <v>26402</v>
      </c>
      <c r="B388" s="103" t="s">
        <v>26399</v>
      </c>
      <c r="C388" s="102" t="s">
        <v>23</v>
      </c>
      <c r="D388" s="102" t="s">
        <v>25886</v>
      </c>
      <c r="E388" s="104">
        <v>40</v>
      </c>
      <c r="F388" s="105">
        <v>8.4</v>
      </c>
    </row>
    <row r="389" spans="1:6" ht="60" x14ac:dyDescent="0.2">
      <c r="A389" s="102" t="s">
        <v>26403</v>
      </c>
      <c r="B389" s="103" t="s">
        <v>26399</v>
      </c>
      <c r="C389" s="102" t="s">
        <v>23</v>
      </c>
      <c r="D389" s="102" t="s">
        <v>25886</v>
      </c>
      <c r="E389" s="104">
        <v>30</v>
      </c>
      <c r="F389" s="105">
        <v>6.3</v>
      </c>
    </row>
    <row r="390" spans="1:6" ht="60" x14ac:dyDescent="0.2">
      <c r="A390" s="102" t="s">
        <v>26404</v>
      </c>
      <c r="B390" s="103" t="s">
        <v>26399</v>
      </c>
      <c r="C390" s="102" t="s">
        <v>23</v>
      </c>
      <c r="D390" s="102" t="s">
        <v>25886</v>
      </c>
      <c r="E390" s="104">
        <v>20</v>
      </c>
      <c r="F390" s="105">
        <v>4.2</v>
      </c>
    </row>
    <row r="391" spans="1:6" ht="45" x14ac:dyDescent="0.2">
      <c r="A391" s="102" t="s">
        <v>26405</v>
      </c>
      <c r="B391" s="103" t="s">
        <v>26406</v>
      </c>
      <c r="C391" s="102" t="s">
        <v>23</v>
      </c>
      <c r="D391" s="102" t="s">
        <v>25886</v>
      </c>
      <c r="E391" s="104">
        <v>186</v>
      </c>
      <c r="F391" s="105">
        <v>39.059999999999995</v>
      </c>
    </row>
    <row r="392" spans="1:6" ht="45" x14ac:dyDescent="0.2">
      <c r="A392" s="102" t="s">
        <v>26407</v>
      </c>
      <c r="B392" s="103" t="s">
        <v>26406</v>
      </c>
      <c r="C392" s="102" t="s">
        <v>23</v>
      </c>
      <c r="D392" s="102" t="s">
        <v>25886</v>
      </c>
      <c r="E392" s="104">
        <v>139</v>
      </c>
      <c r="F392" s="105">
        <v>29.189999999999998</v>
      </c>
    </row>
    <row r="393" spans="1:6" ht="45" x14ac:dyDescent="0.2">
      <c r="A393" s="102" t="s">
        <v>26408</v>
      </c>
      <c r="B393" s="103" t="s">
        <v>26406</v>
      </c>
      <c r="C393" s="102" t="s">
        <v>23</v>
      </c>
      <c r="D393" s="102" t="s">
        <v>25886</v>
      </c>
      <c r="E393" s="104">
        <v>120</v>
      </c>
      <c r="F393" s="105">
        <v>25.2</v>
      </c>
    </row>
    <row r="394" spans="1:6" ht="45" x14ac:dyDescent="0.2">
      <c r="A394" s="102" t="s">
        <v>26409</v>
      </c>
      <c r="B394" s="103" t="s">
        <v>26406</v>
      </c>
      <c r="C394" s="102" t="s">
        <v>23</v>
      </c>
      <c r="D394" s="102" t="s">
        <v>25886</v>
      </c>
      <c r="E394" s="104">
        <v>93</v>
      </c>
      <c r="F394" s="105">
        <v>19.529999999999998</v>
      </c>
    </row>
    <row r="395" spans="1:6" ht="45" x14ac:dyDescent="0.2">
      <c r="A395" s="102" t="s">
        <v>26410</v>
      </c>
      <c r="B395" s="103" t="s">
        <v>26406</v>
      </c>
      <c r="C395" s="102" t="s">
        <v>23</v>
      </c>
      <c r="D395" s="102" t="s">
        <v>25886</v>
      </c>
      <c r="E395" s="104">
        <v>74</v>
      </c>
      <c r="F395" s="105">
        <v>15.54</v>
      </c>
    </row>
    <row r="396" spans="1:6" ht="45" x14ac:dyDescent="0.2">
      <c r="A396" s="102" t="s">
        <v>26411</v>
      </c>
      <c r="B396" s="103" t="s">
        <v>26406</v>
      </c>
      <c r="C396" s="102" t="s">
        <v>23</v>
      </c>
      <c r="D396" s="102" t="s">
        <v>25886</v>
      </c>
      <c r="E396" s="104">
        <v>55</v>
      </c>
      <c r="F396" s="105">
        <v>11.549999999999999</v>
      </c>
    </row>
    <row r="397" spans="1:6" ht="105" x14ac:dyDescent="0.2">
      <c r="A397" s="102" t="s">
        <v>26412</v>
      </c>
      <c r="B397" s="103" t="s">
        <v>26413</v>
      </c>
      <c r="C397" s="102" t="s">
        <v>23</v>
      </c>
      <c r="D397" s="102" t="s">
        <v>25886</v>
      </c>
      <c r="E397" s="104">
        <v>236</v>
      </c>
      <c r="F397" s="105">
        <v>49.559999999999995</v>
      </c>
    </row>
    <row r="398" spans="1:6" ht="105" x14ac:dyDescent="0.2">
      <c r="A398" s="102" t="s">
        <v>26414</v>
      </c>
      <c r="B398" s="103" t="s">
        <v>26413</v>
      </c>
      <c r="C398" s="102" t="s">
        <v>23</v>
      </c>
      <c r="D398" s="102" t="s">
        <v>25886</v>
      </c>
      <c r="E398" s="104">
        <v>177</v>
      </c>
      <c r="F398" s="105">
        <v>37.17</v>
      </c>
    </row>
    <row r="399" spans="1:6" ht="105" x14ac:dyDescent="0.2">
      <c r="A399" s="102" t="s">
        <v>26415</v>
      </c>
      <c r="B399" s="103" t="s">
        <v>26413</v>
      </c>
      <c r="C399" s="102" t="s">
        <v>23</v>
      </c>
      <c r="D399" s="102" t="s">
        <v>25886</v>
      </c>
      <c r="E399" s="104">
        <v>147</v>
      </c>
      <c r="F399" s="105">
        <v>30.869999999999997</v>
      </c>
    </row>
    <row r="400" spans="1:6" ht="105" x14ac:dyDescent="0.2">
      <c r="A400" s="102" t="s">
        <v>26416</v>
      </c>
      <c r="B400" s="103" t="s">
        <v>26413</v>
      </c>
      <c r="C400" s="102" t="s">
        <v>23</v>
      </c>
      <c r="D400" s="102" t="s">
        <v>25886</v>
      </c>
      <c r="E400" s="104">
        <v>105</v>
      </c>
      <c r="F400" s="105">
        <v>22.05</v>
      </c>
    </row>
    <row r="401" spans="1:6" ht="105" x14ac:dyDescent="0.2">
      <c r="A401" s="102" t="s">
        <v>26417</v>
      </c>
      <c r="B401" s="103" t="s">
        <v>26413</v>
      </c>
      <c r="C401" s="102" t="s">
        <v>23</v>
      </c>
      <c r="D401" s="102" t="s">
        <v>25886</v>
      </c>
      <c r="E401" s="104">
        <v>81</v>
      </c>
      <c r="F401" s="105">
        <v>17.009999999999998</v>
      </c>
    </row>
    <row r="402" spans="1:6" ht="105" x14ac:dyDescent="0.2">
      <c r="A402" s="102" t="s">
        <v>26418</v>
      </c>
      <c r="B402" s="103" t="s">
        <v>26413</v>
      </c>
      <c r="C402" s="102" t="s">
        <v>23</v>
      </c>
      <c r="D402" s="102" t="s">
        <v>25886</v>
      </c>
      <c r="E402" s="104">
        <v>58</v>
      </c>
      <c r="F402" s="105">
        <v>12.18</v>
      </c>
    </row>
    <row r="403" spans="1:6" ht="75" x14ac:dyDescent="0.2">
      <c r="A403" s="102" t="s">
        <v>26419</v>
      </c>
      <c r="B403" s="103" t="s">
        <v>26420</v>
      </c>
      <c r="C403" s="102" t="s">
        <v>23</v>
      </c>
      <c r="D403" s="102" t="s">
        <v>25886</v>
      </c>
      <c r="E403" s="104">
        <v>500</v>
      </c>
      <c r="F403" s="105">
        <v>105</v>
      </c>
    </row>
    <row r="404" spans="1:6" ht="105" x14ac:dyDescent="0.2">
      <c r="A404" s="102" t="s">
        <v>26421</v>
      </c>
      <c r="B404" s="103" t="s">
        <v>26422</v>
      </c>
      <c r="C404" s="102" t="s">
        <v>23</v>
      </c>
      <c r="D404" s="102" t="s">
        <v>25886</v>
      </c>
      <c r="E404" s="104">
        <v>28000</v>
      </c>
      <c r="F404" s="105">
        <v>5880</v>
      </c>
    </row>
    <row r="405" spans="1:6" ht="105" x14ac:dyDescent="0.2">
      <c r="A405" s="102" t="s">
        <v>26423</v>
      </c>
      <c r="B405" s="103" t="s">
        <v>26424</v>
      </c>
      <c r="C405" s="102" t="s">
        <v>23</v>
      </c>
      <c r="D405" s="102" t="s">
        <v>25886</v>
      </c>
      <c r="E405" s="104">
        <v>19000</v>
      </c>
      <c r="F405" s="105">
        <v>3990</v>
      </c>
    </row>
    <row r="406" spans="1:6" ht="105" x14ac:dyDescent="0.2">
      <c r="A406" s="102" t="s">
        <v>26425</v>
      </c>
      <c r="B406" s="103" t="s">
        <v>26426</v>
      </c>
      <c r="C406" s="102" t="s">
        <v>23</v>
      </c>
      <c r="D406" s="102" t="s">
        <v>25886</v>
      </c>
      <c r="E406" s="104">
        <v>13000</v>
      </c>
      <c r="F406" s="105">
        <v>2730</v>
      </c>
    </row>
    <row r="407" spans="1:6" ht="30" x14ac:dyDescent="0.2">
      <c r="A407" s="102" t="s">
        <v>26427</v>
      </c>
      <c r="B407" s="103" t="s">
        <v>26428</v>
      </c>
      <c r="C407" s="102" t="s">
        <v>23</v>
      </c>
      <c r="D407" s="102" t="s">
        <v>25886</v>
      </c>
      <c r="E407" s="104">
        <v>1200</v>
      </c>
      <c r="F407" s="105">
        <v>252</v>
      </c>
    </row>
    <row r="408" spans="1:6" ht="30" x14ac:dyDescent="0.2">
      <c r="A408" s="102" t="s">
        <v>26429</v>
      </c>
      <c r="B408" s="103" t="s">
        <v>26428</v>
      </c>
      <c r="C408" s="102" t="s">
        <v>23</v>
      </c>
      <c r="D408" s="102" t="s">
        <v>25886</v>
      </c>
      <c r="E408" s="104">
        <v>1080</v>
      </c>
      <c r="F408" s="105">
        <v>226.79999999999998</v>
      </c>
    </row>
    <row r="409" spans="1:6" ht="30" x14ac:dyDescent="0.2">
      <c r="A409" s="102" t="s">
        <v>26430</v>
      </c>
      <c r="B409" s="103" t="s">
        <v>26428</v>
      </c>
      <c r="C409" s="102" t="s">
        <v>23</v>
      </c>
      <c r="D409" s="102" t="s">
        <v>25886</v>
      </c>
      <c r="E409" s="104">
        <v>960</v>
      </c>
      <c r="F409" s="105">
        <v>201.6</v>
      </c>
    </row>
    <row r="410" spans="1:6" ht="30" x14ac:dyDescent="0.2">
      <c r="A410" s="102" t="s">
        <v>26431</v>
      </c>
      <c r="B410" s="103" t="s">
        <v>26428</v>
      </c>
      <c r="C410" s="102" t="s">
        <v>23</v>
      </c>
      <c r="D410" s="102" t="s">
        <v>25886</v>
      </c>
      <c r="E410" s="104">
        <v>840</v>
      </c>
      <c r="F410" s="105">
        <v>176.4</v>
      </c>
    </row>
    <row r="411" spans="1:6" ht="30" x14ac:dyDescent="0.2">
      <c r="A411" s="102" t="s">
        <v>26432</v>
      </c>
      <c r="B411" s="103" t="s">
        <v>26428</v>
      </c>
      <c r="C411" s="102" t="s">
        <v>23</v>
      </c>
      <c r="D411" s="102" t="s">
        <v>25886</v>
      </c>
      <c r="E411" s="104">
        <v>720</v>
      </c>
      <c r="F411" s="105">
        <v>151.19999999999999</v>
      </c>
    </row>
    <row r="412" spans="1:6" ht="30" x14ac:dyDescent="0.2">
      <c r="A412" s="102" t="s">
        <v>26433</v>
      </c>
      <c r="B412" s="103" t="s">
        <v>26428</v>
      </c>
      <c r="C412" s="102" t="s">
        <v>23</v>
      </c>
      <c r="D412" s="102" t="s">
        <v>25886</v>
      </c>
      <c r="E412" s="104">
        <v>600</v>
      </c>
      <c r="F412" s="105">
        <v>126</v>
      </c>
    </row>
    <row r="413" spans="1:6" ht="30" x14ac:dyDescent="0.2">
      <c r="A413" s="102" t="s">
        <v>26434</v>
      </c>
      <c r="B413" s="103" t="s">
        <v>26428</v>
      </c>
      <c r="C413" s="102" t="s">
        <v>23</v>
      </c>
      <c r="D413" s="102" t="s">
        <v>25886</v>
      </c>
      <c r="E413" s="104">
        <v>480</v>
      </c>
      <c r="F413" s="105">
        <v>100.8</v>
      </c>
    </row>
    <row r="414" spans="1:6" ht="30" x14ac:dyDescent="0.2">
      <c r="A414" s="102" t="s">
        <v>26435</v>
      </c>
      <c r="B414" s="103" t="s">
        <v>26428</v>
      </c>
      <c r="C414" s="102" t="s">
        <v>23</v>
      </c>
      <c r="D414" s="102" t="s">
        <v>25886</v>
      </c>
      <c r="E414" s="104">
        <v>360</v>
      </c>
      <c r="F414" s="105">
        <v>75.599999999999994</v>
      </c>
    </row>
    <row r="415" spans="1:6" ht="30" x14ac:dyDescent="0.2">
      <c r="A415" s="102" t="s">
        <v>26436</v>
      </c>
      <c r="B415" s="103" t="s">
        <v>26437</v>
      </c>
      <c r="C415" s="102" t="s">
        <v>23</v>
      </c>
      <c r="D415" s="102" t="s">
        <v>25886</v>
      </c>
      <c r="E415" s="104">
        <v>5500</v>
      </c>
      <c r="F415" s="105">
        <v>1155</v>
      </c>
    </row>
    <row r="416" spans="1:6" ht="30" x14ac:dyDescent="0.2">
      <c r="A416" s="102" t="s">
        <v>26438</v>
      </c>
      <c r="B416" s="103" t="s">
        <v>26439</v>
      </c>
      <c r="C416" s="102" t="s">
        <v>23</v>
      </c>
      <c r="D416" s="102" t="s">
        <v>25886</v>
      </c>
      <c r="E416" s="104">
        <v>4000</v>
      </c>
      <c r="F416" s="105">
        <v>840</v>
      </c>
    </row>
    <row r="417" spans="1:6" ht="60" x14ac:dyDescent="0.2">
      <c r="A417" s="102" t="s">
        <v>26440</v>
      </c>
      <c r="B417" s="103" t="s">
        <v>26441</v>
      </c>
      <c r="C417" s="102" t="s">
        <v>23</v>
      </c>
      <c r="D417" s="102" t="s">
        <v>25886</v>
      </c>
      <c r="E417" s="104">
        <v>30</v>
      </c>
      <c r="F417" s="105">
        <v>6.3</v>
      </c>
    </row>
    <row r="418" spans="1:6" ht="60" x14ac:dyDescent="0.2">
      <c r="A418" s="102" t="s">
        <v>26442</v>
      </c>
      <c r="B418" s="103" t="s">
        <v>26441</v>
      </c>
      <c r="C418" s="102" t="s">
        <v>23</v>
      </c>
      <c r="D418" s="102" t="s">
        <v>25886</v>
      </c>
      <c r="E418" s="104">
        <v>27</v>
      </c>
      <c r="F418" s="105">
        <v>5.67</v>
      </c>
    </row>
    <row r="419" spans="1:6" ht="60" x14ac:dyDescent="0.2">
      <c r="A419" s="102" t="s">
        <v>26443</v>
      </c>
      <c r="B419" s="103" t="s">
        <v>26441</v>
      </c>
      <c r="C419" s="102" t="s">
        <v>23</v>
      </c>
      <c r="D419" s="102" t="s">
        <v>25886</v>
      </c>
      <c r="E419" s="104">
        <v>24</v>
      </c>
      <c r="F419" s="105">
        <v>5.04</v>
      </c>
    </row>
    <row r="420" spans="1:6" ht="60" x14ac:dyDescent="0.2">
      <c r="A420" s="102" t="s">
        <v>26444</v>
      </c>
      <c r="B420" s="103" t="s">
        <v>26441</v>
      </c>
      <c r="C420" s="102" t="s">
        <v>23</v>
      </c>
      <c r="D420" s="102" t="s">
        <v>25886</v>
      </c>
      <c r="E420" s="104">
        <v>18</v>
      </c>
      <c r="F420" s="105">
        <v>3.78</v>
      </c>
    </row>
    <row r="421" spans="1:6" ht="60" x14ac:dyDescent="0.2">
      <c r="A421" s="102" t="s">
        <v>26445</v>
      </c>
      <c r="B421" s="103" t="s">
        <v>26441</v>
      </c>
      <c r="C421" s="102" t="s">
        <v>23</v>
      </c>
      <c r="D421" s="102" t="s">
        <v>25886</v>
      </c>
      <c r="E421" s="104">
        <v>15</v>
      </c>
      <c r="F421" s="105">
        <v>3.15</v>
      </c>
    </row>
    <row r="422" spans="1:6" ht="60" x14ac:dyDescent="0.2">
      <c r="A422" s="102" t="s">
        <v>26446</v>
      </c>
      <c r="B422" s="103" t="s">
        <v>26441</v>
      </c>
      <c r="C422" s="102" t="s">
        <v>23</v>
      </c>
      <c r="D422" s="102" t="s">
        <v>25886</v>
      </c>
      <c r="E422" s="104">
        <v>12</v>
      </c>
      <c r="F422" s="105">
        <v>2.52</v>
      </c>
    </row>
    <row r="423" spans="1:6" ht="60" x14ac:dyDescent="0.2">
      <c r="A423" s="102" t="s">
        <v>26447</v>
      </c>
      <c r="B423" s="103" t="s">
        <v>26448</v>
      </c>
      <c r="C423" s="102" t="s">
        <v>23</v>
      </c>
      <c r="D423" s="102" t="s">
        <v>25886</v>
      </c>
      <c r="E423" s="104">
        <v>10</v>
      </c>
      <c r="F423" s="105">
        <v>2.1</v>
      </c>
    </row>
    <row r="424" spans="1:6" ht="60" x14ac:dyDescent="0.2">
      <c r="A424" s="102" t="s">
        <v>26449</v>
      </c>
      <c r="B424" s="103" t="s">
        <v>26448</v>
      </c>
      <c r="C424" s="102" t="s">
        <v>23</v>
      </c>
      <c r="D424" s="102" t="s">
        <v>25886</v>
      </c>
      <c r="E424" s="104">
        <v>9</v>
      </c>
      <c r="F424" s="105">
        <v>1.89</v>
      </c>
    </row>
    <row r="425" spans="1:6" ht="60" x14ac:dyDescent="0.2">
      <c r="A425" s="102" t="s">
        <v>26450</v>
      </c>
      <c r="B425" s="103" t="s">
        <v>26448</v>
      </c>
      <c r="C425" s="102" t="s">
        <v>23</v>
      </c>
      <c r="D425" s="102" t="s">
        <v>25886</v>
      </c>
      <c r="E425" s="104">
        <v>8</v>
      </c>
      <c r="F425" s="105">
        <v>1.68</v>
      </c>
    </row>
    <row r="426" spans="1:6" ht="60" x14ac:dyDescent="0.2">
      <c r="A426" s="102" t="s">
        <v>26451</v>
      </c>
      <c r="B426" s="103" t="s">
        <v>26448</v>
      </c>
      <c r="C426" s="102" t="s">
        <v>23</v>
      </c>
      <c r="D426" s="102" t="s">
        <v>25886</v>
      </c>
      <c r="E426" s="104">
        <v>6</v>
      </c>
      <c r="F426" s="105">
        <v>1.26</v>
      </c>
    </row>
    <row r="427" spans="1:6" ht="60" x14ac:dyDescent="0.2">
      <c r="A427" s="102" t="s">
        <v>26452</v>
      </c>
      <c r="B427" s="103" t="s">
        <v>26448</v>
      </c>
      <c r="C427" s="102" t="s">
        <v>23</v>
      </c>
      <c r="D427" s="102" t="s">
        <v>25886</v>
      </c>
      <c r="E427" s="104">
        <v>5</v>
      </c>
      <c r="F427" s="105">
        <v>1.05</v>
      </c>
    </row>
    <row r="428" spans="1:6" ht="60" x14ac:dyDescent="0.2">
      <c r="A428" s="102" t="s">
        <v>26453</v>
      </c>
      <c r="B428" s="103" t="s">
        <v>26448</v>
      </c>
      <c r="C428" s="102" t="s">
        <v>23</v>
      </c>
      <c r="D428" s="102" t="s">
        <v>25886</v>
      </c>
      <c r="E428" s="104">
        <v>4</v>
      </c>
      <c r="F428" s="105">
        <v>0.84</v>
      </c>
    </row>
    <row r="429" spans="1:6" ht="60" x14ac:dyDescent="0.2">
      <c r="A429" s="102" t="s">
        <v>26454</v>
      </c>
      <c r="B429" s="103" t="s">
        <v>26455</v>
      </c>
      <c r="C429" s="102" t="s">
        <v>23</v>
      </c>
      <c r="D429" s="102" t="s">
        <v>25886</v>
      </c>
      <c r="E429" s="104">
        <v>36</v>
      </c>
      <c r="F429" s="105">
        <v>7.56</v>
      </c>
    </row>
    <row r="430" spans="1:6" ht="60" x14ac:dyDescent="0.2">
      <c r="A430" s="102" t="s">
        <v>26456</v>
      </c>
      <c r="B430" s="103" t="s">
        <v>26455</v>
      </c>
      <c r="C430" s="102" t="s">
        <v>23</v>
      </c>
      <c r="D430" s="102" t="s">
        <v>25886</v>
      </c>
      <c r="E430" s="104">
        <v>32</v>
      </c>
      <c r="F430" s="105">
        <v>6.72</v>
      </c>
    </row>
    <row r="431" spans="1:6" ht="60" x14ac:dyDescent="0.2">
      <c r="A431" s="102" t="s">
        <v>26457</v>
      </c>
      <c r="B431" s="103" t="s">
        <v>26455</v>
      </c>
      <c r="C431" s="102" t="s">
        <v>23</v>
      </c>
      <c r="D431" s="102" t="s">
        <v>25886</v>
      </c>
      <c r="E431" s="104">
        <v>29</v>
      </c>
      <c r="F431" s="105">
        <v>6.09</v>
      </c>
    </row>
    <row r="432" spans="1:6" ht="60" x14ac:dyDescent="0.2">
      <c r="A432" s="102" t="s">
        <v>26458</v>
      </c>
      <c r="B432" s="103" t="s">
        <v>26455</v>
      </c>
      <c r="C432" s="102" t="s">
        <v>23</v>
      </c>
      <c r="D432" s="102" t="s">
        <v>25886</v>
      </c>
      <c r="E432" s="104">
        <v>22</v>
      </c>
      <c r="F432" s="105">
        <v>4.62</v>
      </c>
    </row>
    <row r="433" spans="1:6" ht="60" x14ac:dyDescent="0.2">
      <c r="A433" s="102" t="s">
        <v>26459</v>
      </c>
      <c r="B433" s="103" t="s">
        <v>26455</v>
      </c>
      <c r="C433" s="102" t="s">
        <v>23</v>
      </c>
      <c r="D433" s="102" t="s">
        <v>25886</v>
      </c>
      <c r="E433" s="104">
        <v>18</v>
      </c>
      <c r="F433" s="105">
        <v>3.78</v>
      </c>
    </row>
    <row r="434" spans="1:6" ht="60" x14ac:dyDescent="0.2">
      <c r="A434" s="102" t="s">
        <v>26460</v>
      </c>
      <c r="B434" s="103" t="s">
        <v>26455</v>
      </c>
      <c r="C434" s="102" t="s">
        <v>23</v>
      </c>
      <c r="D434" s="102" t="s">
        <v>25886</v>
      </c>
      <c r="E434" s="104">
        <v>14</v>
      </c>
      <c r="F434" s="105">
        <v>2.94</v>
      </c>
    </row>
    <row r="435" spans="1:6" ht="30" x14ac:dyDescent="0.2">
      <c r="A435" s="102" t="s">
        <v>26461</v>
      </c>
      <c r="B435" s="103" t="s">
        <v>26462</v>
      </c>
      <c r="C435" s="102" t="s">
        <v>23</v>
      </c>
      <c r="D435" s="102" t="s">
        <v>25886</v>
      </c>
      <c r="E435" s="104">
        <v>46</v>
      </c>
      <c r="F435" s="105">
        <v>9.66</v>
      </c>
    </row>
    <row r="436" spans="1:6" ht="30" x14ac:dyDescent="0.2">
      <c r="A436" s="102" t="s">
        <v>26463</v>
      </c>
      <c r="B436" s="103" t="s">
        <v>26462</v>
      </c>
      <c r="C436" s="102" t="s">
        <v>23</v>
      </c>
      <c r="D436" s="102" t="s">
        <v>25886</v>
      </c>
      <c r="E436" s="104">
        <v>41</v>
      </c>
      <c r="F436" s="105">
        <v>8.61</v>
      </c>
    </row>
    <row r="437" spans="1:6" ht="30" x14ac:dyDescent="0.2">
      <c r="A437" s="102" t="s">
        <v>26464</v>
      </c>
      <c r="B437" s="103" t="s">
        <v>26462</v>
      </c>
      <c r="C437" s="102" t="s">
        <v>23</v>
      </c>
      <c r="D437" s="102" t="s">
        <v>25886</v>
      </c>
      <c r="E437" s="104">
        <v>37</v>
      </c>
      <c r="F437" s="105">
        <v>7.77</v>
      </c>
    </row>
    <row r="438" spans="1:6" ht="30" x14ac:dyDescent="0.2">
      <c r="A438" s="102" t="s">
        <v>26465</v>
      </c>
      <c r="B438" s="103" t="s">
        <v>26462</v>
      </c>
      <c r="C438" s="102" t="s">
        <v>23</v>
      </c>
      <c r="D438" s="102" t="s">
        <v>25886</v>
      </c>
      <c r="E438" s="104">
        <v>29</v>
      </c>
      <c r="F438" s="105">
        <v>6.09</v>
      </c>
    </row>
    <row r="439" spans="1:6" ht="30" x14ac:dyDescent="0.2">
      <c r="A439" s="102" t="s">
        <v>26466</v>
      </c>
      <c r="B439" s="103" t="s">
        <v>26462</v>
      </c>
      <c r="C439" s="102" t="s">
        <v>23</v>
      </c>
      <c r="D439" s="102" t="s">
        <v>25886</v>
      </c>
      <c r="E439" s="104">
        <v>23</v>
      </c>
      <c r="F439" s="105">
        <v>4.83</v>
      </c>
    </row>
    <row r="440" spans="1:6" ht="30" x14ac:dyDescent="0.2">
      <c r="A440" s="102" t="s">
        <v>26467</v>
      </c>
      <c r="B440" s="103" t="s">
        <v>26462</v>
      </c>
      <c r="C440" s="102" t="s">
        <v>23</v>
      </c>
      <c r="D440" s="102" t="s">
        <v>25886</v>
      </c>
      <c r="E440" s="104">
        <v>19</v>
      </c>
      <c r="F440" s="105">
        <v>3.9899999999999998</v>
      </c>
    </row>
    <row r="441" spans="1:6" ht="30" x14ac:dyDescent="0.2">
      <c r="A441" s="102" t="s">
        <v>26468</v>
      </c>
      <c r="B441" s="103" t="s">
        <v>26469</v>
      </c>
      <c r="C441" s="102" t="s">
        <v>23</v>
      </c>
      <c r="D441" s="102" t="s">
        <v>25886</v>
      </c>
      <c r="E441" s="104">
        <v>13</v>
      </c>
      <c r="F441" s="105">
        <v>2.73</v>
      </c>
    </row>
    <row r="442" spans="1:6" ht="30" x14ac:dyDescent="0.2">
      <c r="A442" s="102" t="s">
        <v>26470</v>
      </c>
      <c r="B442" s="103" t="s">
        <v>26469</v>
      </c>
      <c r="C442" s="102" t="s">
        <v>23</v>
      </c>
      <c r="D442" s="102" t="s">
        <v>25886</v>
      </c>
      <c r="E442" s="104">
        <v>12</v>
      </c>
      <c r="F442" s="105">
        <v>2.52</v>
      </c>
    </row>
    <row r="443" spans="1:6" ht="30" x14ac:dyDescent="0.2">
      <c r="A443" s="102" t="s">
        <v>26471</v>
      </c>
      <c r="B443" s="103" t="s">
        <v>26469</v>
      </c>
      <c r="C443" s="102" t="s">
        <v>23</v>
      </c>
      <c r="D443" s="102" t="s">
        <v>25886</v>
      </c>
      <c r="E443" s="104">
        <v>11</v>
      </c>
      <c r="F443" s="105">
        <v>2.31</v>
      </c>
    </row>
    <row r="444" spans="1:6" ht="30" x14ac:dyDescent="0.2">
      <c r="A444" s="102" t="s">
        <v>26472</v>
      </c>
      <c r="B444" s="103" t="s">
        <v>26469</v>
      </c>
      <c r="C444" s="102" t="s">
        <v>23</v>
      </c>
      <c r="D444" s="102" t="s">
        <v>25886</v>
      </c>
      <c r="E444" s="104">
        <v>9</v>
      </c>
      <c r="F444" s="105">
        <v>1.89</v>
      </c>
    </row>
    <row r="445" spans="1:6" ht="30" x14ac:dyDescent="0.2">
      <c r="A445" s="102" t="s">
        <v>26473</v>
      </c>
      <c r="B445" s="103" t="s">
        <v>26469</v>
      </c>
      <c r="C445" s="102" t="s">
        <v>23</v>
      </c>
      <c r="D445" s="102" t="s">
        <v>25886</v>
      </c>
      <c r="E445" s="104">
        <v>7</v>
      </c>
      <c r="F445" s="105">
        <v>1.47</v>
      </c>
    </row>
    <row r="446" spans="1:6" ht="30" x14ac:dyDescent="0.2">
      <c r="A446" s="102" t="s">
        <v>26474</v>
      </c>
      <c r="B446" s="103" t="s">
        <v>26469</v>
      </c>
      <c r="C446" s="102" t="s">
        <v>23</v>
      </c>
      <c r="D446" s="102" t="s">
        <v>25886</v>
      </c>
      <c r="E446" s="104">
        <v>6</v>
      </c>
      <c r="F446" s="105">
        <v>1.26</v>
      </c>
    </row>
    <row r="447" spans="1:6" ht="60" x14ac:dyDescent="0.2">
      <c r="A447" s="102" t="s">
        <v>26475</v>
      </c>
      <c r="B447" s="103" t="s">
        <v>26476</v>
      </c>
      <c r="C447" s="102" t="s">
        <v>23</v>
      </c>
      <c r="D447" s="102" t="s">
        <v>25886</v>
      </c>
      <c r="E447" s="104">
        <v>12000</v>
      </c>
      <c r="F447" s="105">
        <v>2520</v>
      </c>
    </row>
    <row r="448" spans="1:6" ht="60" x14ac:dyDescent="0.2">
      <c r="A448" s="102" t="s">
        <v>26477</v>
      </c>
      <c r="B448" s="103" t="s">
        <v>26478</v>
      </c>
      <c r="C448" s="102" t="s">
        <v>23</v>
      </c>
      <c r="D448" s="102" t="s">
        <v>25886</v>
      </c>
      <c r="E448" s="104">
        <v>6000</v>
      </c>
      <c r="F448" s="105">
        <v>1260</v>
      </c>
    </row>
    <row r="449" spans="1:6" ht="60" x14ac:dyDescent="0.2">
      <c r="A449" s="102" t="s">
        <v>26479</v>
      </c>
      <c r="B449" s="103" t="s">
        <v>26480</v>
      </c>
      <c r="C449" s="102" t="s">
        <v>23</v>
      </c>
      <c r="D449" s="102" t="s">
        <v>25886</v>
      </c>
      <c r="E449" s="104">
        <v>1495</v>
      </c>
      <c r="F449" s="105">
        <v>313.95</v>
      </c>
    </row>
    <row r="450" spans="1:6" ht="30" x14ac:dyDescent="0.2">
      <c r="A450" s="102" t="s">
        <v>26481</v>
      </c>
      <c r="B450" s="103" t="s">
        <v>26482</v>
      </c>
      <c r="C450" s="102" t="s">
        <v>23</v>
      </c>
      <c r="D450" s="102" t="s">
        <v>25886</v>
      </c>
      <c r="E450" s="104">
        <v>1320</v>
      </c>
      <c r="F450" s="105">
        <v>277.2</v>
      </c>
    </row>
    <row r="451" spans="1:6" ht="30" x14ac:dyDescent="0.2">
      <c r="A451" s="102" t="s">
        <v>26483</v>
      </c>
      <c r="B451" s="103" t="s">
        <v>26482</v>
      </c>
      <c r="C451" s="102" t="s">
        <v>23</v>
      </c>
      <c r="D451" s="102" t="s">
        <v>25886</v>
      </c>
      <c r="E451" s="104">
        <v>1248</v>
      </c>
      <c r="F451" s="105">
        <v>262.08</v>
      </c>
    </row>
    <row r="452" spans="1:6" ht="30" x14ac:dyDescent="0.2">
      <c r="A452" s="102" t="s">
        <v>26484</v>
      </c>
      <c r="B452" s="103" t="s">
        <v>26482</v>
      </c>
      <c r="C452" s="102" t="s">
        <v>23</v>
      </c>
      <c r="D452" s="102" t="s">
        <v>25886</v>
      </c>
      <c r="E452" s="104">
        <v>1116</v>
      </c>
      <c r="F452" s="105">
        <v>234.35999999999999</v>
      </c>
    </row>
    <row r="453" spans="1:6" ht="30" x14ac:dyDescent="0.2">
      <c r="A453" s="102" t="s">
        <v>26485</v>
      </c>
      <c r="B453" s="103" t="s">
        <v>26482</v>
      </c>
      <c r="C453" s="102" t="s">
        <v>23</v>
      </c>
      <c r="D453" s="102" t="s">
        <v>25886</v>
      </c>
      <c r="E453" s="104">
        <v>1080</v>
      </c>
      <c r="F453" s="105">
        <v>226.79999999999998</v>
      </c>
    </row>
    <row r="454" spans="1:6" ht="30" x14ac:dyDescent="0.2">
      <c r="A454" s="102" t="s">
        <v>26486</v>
      </c>
      <c r="B454" s="103" t="s">
        <v>26482</v>
      </c>
      <c r="C454" s="102" t="s">
        <v>23</v>
      </c>
      <c r="D454" s="102" t="s">
        <v>25886</v>
      </c>
      <c r="E454" s="104">
        <v>1080</v>
      </c>
      <c r="F454" s="105">
        <v>226.79999999999998</v>
      </c>
    </row>
    <row r="455" spans="1:6" ht="30" x14ac:dyDescent="0.2">
      <c r="A455" s="102" t="s">
        <v>26487</v>
      </c>
      <c r="B455" s="103" t="s">
        <v>26482</v>
      </c>
      <c r="C455" s="102" t="s">
        <v>23</v>
      </c>
      <c r="D455" s="102" t="s">
        <v>25886</v>
      </c>
      <c r="E455" s="104">
        <v>1080</v>
      </c>
      <c r="F455" s="105">
        <v>226.79999999999998</v>
      </c>
    </row>
    <row r="456" spans="1:6" ht="75" x14ac:dyDescent="0.2">
      <c r="A456" s="102" t="s">
        <v>26488</v>
      </c>
      <c r="B456" s="103" t="s">
        <v>26489</v>
      </c>
      <c r="C456" s="102" t="s">
        <v>23</v>
      </c>
      <c r="D456" s="102" t="s">
        <v>25886</v>
      </c>
      <c r="E456" s="104">
        <v>10000</v>
      </c>
      <c r="F456" s="105">
        <v>2100</v>
      </c>
    </row>
    <row r="457" spans="1:6" ht="75" x14ac:dyDescent="0.2">
      <c r="A457" s="102" t="s">
        <v>26490</v>
      </c>
      <c r="B457" s="103" t="s">
        <v>26491</v>
      </c>
      <c r="C457" s="102" t="s">
        <v>23</v>
      </c>
      <c r="D457" s="102" t="s">
        <v>25886</v>
      </c>
      <c r="E457" s="104">
        <v>18000</v>
      </c>
      <c r="F457" s="105">
        <v>3780</v>
      </c>
    </row>
    <row r="458" spans="1:6" ht="75" x14ac:dyDescent="0.2">
      <c r="A458" s="102" t="s">
        <v>26492</v>
      </c>
      <c r="B458" s="103" t="s">
        <v>26493</v>
      </c>
      <c r="C458" s="102" t="s">
        <v>23</v>
      </c>
      <c r="D458" s="102" t="s">
        <v>25886</v>
      </c>
      <c r="E458" s="104">
        <v>6000</v>
      </c>
      <c r="F458" s="105">
        <v>1260</v>
      </c>
    </row>
    <row r="459" spans="1:6" ht="75" x14ac:dyDescent="0.2">
      <c r="A459" s="102" t="s">
        <v>26494</v>
      </c>
      <c r="B459" s="103" t="s">
        <v>26495</v>
      </c>
      <c r="C459" s="102" t="s">
        <v>23</v>
      </c>
      <c r="D459" s="102" t="s">
        <v>25886</v>
      </c>
      <c r="E459" s="104">
        <v>42500</v>
      </c>
      <c r="F459" s="105">
        <v>8925</v>
      </c>
    </row>
    <row r="460" spans="1:6" ht="60" x14ac:dyDescent="0.2">
      <c r="A460" s="102" t="s">
        <v>26496</v>
      </c>
      <c r="B460" s="103" t="s">
        <v>26497</v>
      </c>
      <c r="C460" s="102" t="s">
        <v>23</v>
      </c>
      <c r="D460" s="102" t="s">
        <v>25886</v>
      </c>
      <c r="E460" s="104">
        <v>17000</v>
      </c>
      <c r="F460" s="105">
        <v>3570</v>
      </c>
    </row>
    <row r="461" spans="1:6" ht="45" x14ac:dyDescent="0.2">
      <c r="A461" s="102" t="s">
        <v>26498</v>
      </c>
      <c r="B461" s="103" t="s">
        <v>26499</v>
      </c>
      <c r="C461" s="102" t="s">
        <v>23</v>
      </c>
      <c r="D461" s="102" t="s">
        <v>25886</v>
      </c>
      <c r="E461" s="104">
        <v>5000</v>
      </c>
      <c r="F461" s="105">
        <v>1050</v>
      </c>
    </row>
    <row r="462" spans="1:6" ht="30" x14ac:dyDescent="0.2">
      <c r="A462" s="102" t="s">
        <v>25884</v>
      </c>
      <c r="B462" s="103" t="s">
        <v>25885</v>
      </c>
      <c r="C462" s="102" t="s">
        <v>23</v>
      </c>
      <c r="D462" s="102" t="s">
        <v>26500</v>
      </c>
      <c r="E462" s="104">
        <v>3000</v>
      </c>
      <c r="F462" s="105">
        <v>630</v>
      </c>
    </row>
    <row r="463" spans="1:6" ht="30" x14ac:dyDescent="0.2">
      <c r="A463" s="102" t="s">
        <v>25887</v>
      </c>
      <c r="B463" s="103" t="s">
        <v>25888</v>
      </c>
      <c r="C463" s="102" t="s">
        <v>23</v>
      </c>
      <c r="D463" s="102" t="s">
        <v>26500</v>
      </c>
      <c r="E463" s="104">
        <v>4500</v>
      </c>
      <c r="F463" s="105">
        <v>945</v>
      </c>
    </row>
    <row r="464" spans="1:6" ht="30" x14ac:dyDescent="0.2">
      <c r="A464" s="102" t="s">
        <v>25889</v>
      </c>
      <c r="B464" s="103" t="s">
        <v>25890</v>
      </c>
      <c r="C464" s="102" t="s">
        <v>23</v>
      </c>
      <c r="D464" s="102" t="s">
        <v>26500</v>
      </c>
      <c r="E464" s="104">
        <v>3000</v>
      </c>
      <c r="F464" s="105">
        <v>630</v>
      </c>
    </row>
    <row r="465" spans="1:6" ht="45" x14ac:dyDescent="0.2">
      <c r="A465" s="102" t="s">
        <v>25891</v>
      </c>
      <c r="B465" s="103" t="s">
        <v>25892</v>
      </c>
      <c r="C465" s="102" t="s">
        <v>23</v>
      </c>
      <c r="D465" s="102" t="s">
        <v>26500</v>
      </c>
      <c r="E465" s="104">
        <v>750</v>
      </c>
      <c r="F465" s="105">
        <v>157.5</v>
      </c>
    </row>
    <row r="466" spans="1:6" x14ac:dyDescent="0.2">
      <c r="A466" s="102" t="s">
        <v>26501</v>
      </c>
      <c r="B466" s="103" t="s">
        <v>26502</v>
      </c>
      <c r="C466" s="102" t="s">
        <v>23</v>
      </c>
      <c r="D466" s="102" t="s">
        <v>26500</v>
      </c>
      <c r="E466" s="104">
        <v>7500</v>
      </c>
      <c r="F466" s="105">
        <v>1575</v>
      </c>
    </row>
    <row r="467" spans="1:6" ht="45" x14ac:dyDescent="0.2">
      <c r="A467" s="102" t="s">
        <v>25893</v>
      </c>
      <c r="B467" s="103" t="s">
        <v>25894</v>
      </c>
      <c r="C467" s="102" t="s">
        <v>23</v>
      </c>
      <c r="D467" s="102" t="s">
        <v>26500</v>
      </c>
      <c r="E467" s="104">
        <v>3250</v>
      </c>
      <c r="F467" s="105">
        <v>682.5</v>
      </c>
    </row>
    <row r="468" spans="1:6" ht="30" x14ac:dyDescent="0.2">
      <c r="A468" s="102" t="s">
        <v>25895</v>
      </c>
      <c r="B468" s="103" t="s">
        <v>25896</v>
      </c>
      <c r="C468" s="102" t="s">
        <v>23</v>
      </c>
      <c r="D468" s="102" t="s">
        <v>26500</v>
      </c>
      <c r="E468" s="104">
        <v>550</v>
      </c>
      <c r="F468" s="105">
        <v>115.5</v>
      </c>
    </row>
    <row r="469" spans="1:6" ht="30" x14ac:dyDescent="0.2">
      <c r="A469" s="102" t="s">
        <v>25897</v>
      </c>
      <c r="B469" s="103" t="s">
        <v>25898</v>
      </c>
      <c r="C469" s="102" t="s">
        <v>23</v>
      </c>
      <c r="D469" s="102" t="s">
        <v>26500</v>
      </c>
      <c r="E469" s="104">
        <v>1750</v>
      </c>
      <c r="F469" s="105">
        <v>367.5</v>
      </c>
    </row>
    <row r="470" spans="1:6" ht="30" x14ac:dyDescent="0.2">
      <c r="A470" s="102" t="s">
        <v>26503</v>
      </c>
      <c r="B470" s="103" t="s">
        <v>26504</v>
      </c>
      <c r="C470" s="102" t="s">
        <v>23</v>
      </c>
      <c r="D470" s="102" t="s">
        <v>26500</v>
      </c>
      <c r="E470" s="104">
        <v>1800</v>
      </c>
      <c r="F470" s="105">
        <v>378</v>
      </c>
    </row>
    <row r="471" spans="1:6" ht="30" x14ac:dyDescent="0.2">
      <c r="A471" s="102" t="s">
        <v>25899</v>
      </c>
      <c r="B471" s="103" t="s">
        <v>25900</v>
      </c>
      <c r="C471" s="102" t="s">
        <v>23</v>
      </c>
      <c r="D471" s="102" t="s">
        <v>26500</v>
      </c>
      <c r="E471" s="104">
        <v>4500</v>
      </c>
      <c r="F471" s="105">
        <v>945</v>
      </c>
    </row>
    <row r="472" spans="1:6" ht="45" x14ac:dyDescent="0.2">
      <c r="A472" s="102" t="s">
        <v>25901</v>
      </c>
      <c r="B472" s="103" t="s">
        <v>25902</v>
      </c>
      <c r="C472" s="102" t="s">
        <v>23</v>
      </c>
      <c r="D472" s="102" t="s">
        <v>26500</v>
      </c>
      <c r="E472" s="104">
        <v>1250</v>
      </c>
      <c r="F472" s="105">
        <v>262.5</v>
      </c>
    </row>
    <row r="473" spans="1:6" ht="60" x14ac:dyDescent="0.2">
      <c r="A473" s="102" t="s">
        <v>25903</v>
      </c>
      <c r="B473" s="103" t="s">
        <v>25904</v>
      </c>
      <c r="C473" s="102" t="s">
        <v>23</v>
      </c>
      <c r="D473" s="102" t="s">
        <v>26500</v>
      </c>
      <c r="E473" s="104">
        <v>8500</v>
      </c>
      <c r="F473" s="105">
        <v>1785</v>
      </c>
    </row>
    <row r="474" spans="1:6" ht="45" x14ac:dyDescent="0.2">
      <c r="A474" s="102" t="s">
        <v>25905</v>
      </c>
      <c r="B474" s="103" t="s">
        <v>25906</v>
      </c>
      <c r="C474" s="102" t="s">
        <v>23</v>
      </c>
      <c r="D474" s="102" t="s">
        <v>26500</v>
      </c>
      <c r="E474" s="104">
        <v>9500</v>
      </c>
      <c r="F474" s="105">
        <v>1995</v>
      </c>
    </row>
    <row r="475" spans="1:6" ht="45" x14ac:dyDescent="0.2">
      <c r="A475" s="102" t="s">
        <v>25907</v>
      </c>
      <c r="B475" s="103" t="s">
        <v>25908</v>
      </c>
      <c r="C475" s="102" t="s">
        <v>23</v>
      </c>
      <c r="D475" s="102" t="s">
        <v>26500</v>
      </c>
      <c r="E475" s="104">
        <v>14000</v>
      </c>
      <c r="F475" s="105">
        <v>2940</v>
      </c>
    </row>
    <row r="476" spans="1:6" ht="45" x14ac:dyDescent="0.2">
      <c r="A476" s="102" t="s">
        <v>25909</v>
      </c>
      <c r="B476" s="103" t="s">
        <v>25910</v>
      </c>
      <c r="C476" s="102" t="s">
        <v>23</v>
      </c>
      <c r="D476" s="102" t="s">
        <v>26500</v>
      </c>
      <c r="E476" s="104">
        <v>24000</v>
      </c>
      <c r="F476" s="105">
        <v>5040</v>
      </c>
    </row>
    <row r="477" spans="1:6" ht="90" x14ac:dyDescent="0.2">
      <c r="A477" s="102" t="s">
        <v>25911</v>
      </c>
      <c r="B477" s="103" t="s">
        <v>25912</v>
      </c>
      <c r="C477" s="102" t="s">
        <v>131</v>
      </c>
      <c r="D477" s="102" t="s">
        <v>26500</v>
      </c>
      <c r="E477" s="104">
        <v>3000</v>
      </c>
      <c r="F477" s="105">
        <v>630</v>
      </c>
    </row>
    <row r="478" spans="1:6" ht="90" x14ac:dyDescent="0.2">
      <c r="A478" s="102" t="s">
        <v>25913</v>
      </c>
      <c r="B478" s="103" t="s">
        <v>25912</v>
      </c>
      <c r="C478" s="102" t="s">
        <v>131</v>
      </c>
      <c r="D478" s="102" t="s">
        <v>26500</v>
      </c>
      <c r="E478" s="104">
        <v>2490</v>
      </c>
      <c r="F478" s="105">
        <v>522.9</v>
      </c>
    </row>
    <row r="479" spans="1:6" ht="90" x14ac:dyDescent="0.2">
      <c r="A479" s="102" t="s">
        <v>25914</v>
      </c>
      <c r="B479" s="103" t="s">
        <v>25912</v>
      </c>
      <c r="C479" s="102" t="s">
        <v>131</v>
      </c>
      <c r="D479" s="102" t="s">
        <v>26500</v>
      </c>
      <c r="E479" s="104">
        <v>2160</v>
      </c>
      <c r="F479" s="105">
        <v>453.59999999999997</v>
      </c>
    </row>
    <row r="480" spans="1:6" ht="90" x14ac:dyDescent="0.2">
      <c r="A480" s="102" t="s">
        <v>25915</v>
      </c>
      <c r="B480" s="103" t="s">
        <v>25912</v>
      </c>
      <c r="C480" s="102" t="s">
        <v>131</v>
      </c>
      <c r="D480" s="102" t="s">
        <v>26500</v>
      </c>
      <c r="E480" s="104">
        <v>2070</v>
      </c>
      <c r="F480" s="105">
        <v>434.7</v>
      </c>
    </row>
    <row r="481" spans="1:6" ht="90" x14ac:dyDescent="0.2">
      <c r="A481" s="102" t="s">
        <v>25916</v>
      </c>
      <c r="B481" s="103" t="s">
        <v>25912</v>
      </c>
      <c r="C481" s="102" t="s">
        <v>131</v>
      </c>
      <c r="D481" s="102" t="s">
        <v>26500</v>
      </c>
      <c r="E481" s="104">
        <v>1980</v>
      </c>
      <c r="F481" s="105">
        <v>415.8</v>
      </c>
    </row>
    <row r="482" spans="1:6" ht="90" x14ac:dyDescent="0.2">
      <c r="A482" s="102" t="s">
        <v>25917</v>
      </c>
      <c r="B482" s="103" t="s">
        <v>25912</v>
      </c>
      <c r="C482" s="102" t="s">
        <v>131</v>
      </c>
      <c r="D482" s="102" t="s">
        <v>26500</v>
      </c>
      <c r="E482" s="104">
        <v>1890</v>
      </c>
      <c r="F482" s="105">
        <v>396.9</v>
      </c>
    </row>
    <row r="483" spans="1:6" ht="90" x14ac:dyDescent="0.2">
      <c r="A483" s="102" t="s">
        <v>25918</v>
      </c>
      <c r="B483" s="103" t="s">
        <v>25912</v>
      </c>
      <c r="C483" s="102" t="s">
        <v>131</v>
      </c>
      <c r="D483" s="102" t="s">
        <v>26500</v>
      </c>
      <c r="E483" s="104">
        <v>1830</v>
      </c>
      <c r="F483" s="105">
        <v>384.3</v>
      </c>
    </row>
    <row r="484" spans="1:6" ht="90" x14ac:dyDescent="0.2">
      <c r="A484" s="102" t="s">
        <v>25919</v>
      </c>
      <c r="B484" s="103" t="s">
        <v>25912</v>
      </c>
      <c r="C484" s="102" t="s">
        <v>131</v>
      </c>
      <c r="D484" s="102" t="s">
        <v>26500</v>
      </c>
      <c r="E484" s="104">
        <v>1770</v>
      </c>
      <c r="F484" s="105">
        <v>371.7</v>
      </c>
    </row>
    <row r="485" spans="1:6" ht="75" x14ac:dyDescent="0.2">
      <c r="A485" s="102" t="s">
        <v>25920</v>
      </c>
      <c r="B485" s="103" t="s">
        <v>25921</v>
      </c>
      <c r="C485" s="102" t="s">
        <v>131</v>
      </c>
      <c r="D485" s="102" t="s">
        <v>26500</v>
      </c>
      <c r="E485" s="104">
        <v>1250</v>
      </c>
      <c r="F485" s="105">
        <v>262.5</v>
      </c>
    </row>
    <row r="486" spans="1:6" ht="75" x14ac:dyDescent="0.2">
      <c r="A486" s="102" t="s">
        <v>25922</v>
      </c>
      <c r="B486" s="103" t="s">
        <v>25921</v>
      </c>
      <c r="C486" s="102" t="s">
        <v>131</v>
      </c>
      <c r="D486" s="102" t="s">
        <v>26500</v>
      </c>
      <c r="E486" s="104">
        <v>1038</v>
      </c>
      <c r="F486" s="105">
        <v>217.98</v>
      </c>
    </row>
    <row r="487" spans="1:6" ht="75" x14ac:dyDescent="0.2">
      <c r="A487" s="102" t="s">
        <v>25923</v>
      </c>
      <c r="B487" s="103" t="s">
        <v>25921</v>
      </c>
      <c r="C487" s="102" t="s">
        <v>131</v>
      </c>
      <c r="D487" s="102" t="s">
        <v>26500</v>
      </c>
      <c r="E487" s="104">
        <v>888</v>
      </c>
      <c r="F487" s="105">
        <v>186.48</v>
      </c>
    </row>
    <row r="488" spans="1:6" ht="75" x14ac:dyDescent="0.2">
      <c r="A488" s="102" t="s">
        <v>25924</v>
      </c>
      <c r="B488" s="103" t="s">
        <v>25921</v>
      </c>
      <c r="C488" s="102" t="s">
        <v>131</v>
      </c>
      <c r="D488" s="102" t="s">
        <v>26500</v>
      </c>
      <c r="E488" s="104">
        <v>850</v>
      </c>
      <c r="F488" s="105">
        <v>178.5</v>
      </c>
    </row>
    <row r="489" spans="1:6" ht="75" x14ac:dyDescent="0.2">
      <c r="A489" s="102" t="s">
        <v>25925</v>
      </c>
      <c r="B489" s="103" t="s">
        <v>25921</v>
      </c>
      <c r="C489" s="102" t="s">
        <v>131</v>
      </c>
      <c r="D489" s="102" t="s">
        <v>26500</v>
      </c>
      <c r="E489" s="104">
        <v>825</v>
      </c>
      <c r="F489" s="105">
        <v>173.25</v>
      </c>
    </row>
    <row r="490" spans="1:6" ht="75" x14ac:dyDescent="0.2">
      <c r="A490" s="102" t="s">
        <v>25926</v>
      </c>
      <c r="B490" s="103" t="s">
        <v>25921</v>
      </c>
      <c r="C490" s="102" t="s">
        <v>131</v>
      </c>
      <c r="D490" s="102" t="s">
        <v>26500</v>
      </c>
      <c r="E490" s="104">
        <v>800</v>
      </c>
      <c r="F490" s="105">
        <v>168</v>
      </c>
    </row>
    <row r="491" spans="1:6" ht="75" x14ac:dyDescent="0.2">
      <c r="A491" s="102" t="s">
        <v>25927</v>
      </c>
      <c r="B491" s="103" t="s">
        <v>25921</v>
      </c>
      <c r="C491" s="102" t="s">
        <v>131</v>
      </c>
      <c r="D491" s="102" t="s">
        <v>26500</v>
      </c>
      <c r="E491" s="104">
        <v>775</v>
      </c>
      <c r="F491" s="105">
        <v>162.75</v>
      </c>
    </row>
    <row r="492" spans="1:6" ht="75" x14ac:dyDescent="0.2">
      <c r="A492" s="102" t="s">
        <v>25928</v>
      </c>
      <c r="B492" s="103" t="s">
        <v>25921</v>
      </c>
      <c r="C492" s="102" t="s">
        <v>131</v>
      </c>
      <c r="D492" s="102" t="s">
        <v>26500</v>
      </c>
      <c r="E492" s="104">
        <v>750</v>
      </c>
      <c r="F492" s="105">
        <v>157.5</v>
      </c>
    </row>
    <row r="493" spans="1:6" ht="105" x14ac:dyDescent="0.2">
      <c r="A493" s="102" t="s">
        <v>25929</v>
      </c>
      <c r="B493" s="103" t="s">
        <v>25930</v>
      </c>
      <c r="C493" s="102" t="s">
        <v>131</v>
      </c>
      <c r="D493" s="102" t="s">
        <v>26500</v>
      </c>
      <c r="E493" s="104">
        <v>3500</v>
      </c>
      <c r="F493" s="105">
        <v>735</v>
      </c>
    </row>
    <row r="494" spans="1:6" ht="105" x14ac:dyDescent="0.2">
      <c r="A494" s="102" t="s">
        <v>25931</v>
      </c>
      <c r="B494" s="103" t="s">
        <v>25930</v>
      </c>
      <c r="C494" s="102" t="s">
        <v>131</v>
      </c>
      <c r="D494" s="102" t="s">
        <v>26500</v>
      </c>
      <c r="E494" s="104">
        <v>2870</v>
      </c>
      <c r="F494" s="105">
        <v>602.69999999999993</v>
      </c>
    </row>
    <row r="495" spans="1:6" ht="105" x14ac:dyDescent="0.2">
      <c r="A495" s="102" t="s">
        <v>25932</v>
      </c>
      <c r="B495" s="103" t="s">
        <v>25930</v>
      </c>
      <c r="C495" s="102" t="s">
        <v>131</v>
      </c>
      <c r="D495" s="102" t="s">
        <v>26500</v>
      </c>
      <c r="E495" s="104">
        <v>2450</v>
      </c>
      <c r="F495" s="105">
        <v>514.5</v>
      </c>
    </row>
    <row r="496" spans="1:6" ht="105" x14ac:dyDescent="0.2">
      <c r="A496" s="102" t="s">
        <v>25933</v>
      </c>
      <c r="B496" s="103" t="s">
        <v>25930</v>
      </c>
      <c r="C496" s="102" t="s">
        <v>131</v>
      </c>
      <c r="D496" s="102" t="s">
        <v>26500</v>
      </c>
      <c r="E496" s="104">
        <v>2328</v>
      </c>
      <c r="F496" s="105">
        <v>488.88</v>
      </c>
    </row>
    <row r="497" spans="1:6" ht="105" x14ac:dyDescent="0.2">
      <c r="A497" s="102" t="s">
        <v>25934</v>
      </c>
      <c r="B497" s="103" t="s">
        <v>25930</v>
      </c>
      <c r="C497" s="102" t="s">
        <v>131</v>
      </c>
      <c r="D497" s="102" t="s">
        <v>26500</v>
      </c>
      <c r="E497" s="104">
        <v>2205</v>
      </c>
      <c r="F497" s="105">
        <v>463.04999999999995</v>
      </c>
    </row>
    <row r="498" spans="1:6" ht="105" x14ac:dyDescent="0.2">
      <c r="A498" s="102" t="s">
        <v>25935</v>
      </c>
      <c r="B498" s="103" t="s">
        <v>25930</v>
      </c>
      <c r="C498" s="102" t="s">
        <v>131</v>
      </c>
      <c r="D498" s="102" t="s">
        <v>26500</v>
      </c>
      <c r="E498" s="104">
        <v>2135</v>
      </c>
      <c r="F498" s="105">
        <v>448.34999999999997</v>
      </c>
    </row>
    <row r="499" spans="1:6" ht="105" x14ac:dyDescent="0.2">
      <c r="A499" s="102" t="s">
        <v>25936</v>
      </c>
      <c r="B499" s="103" t="s">
        <v>25930</v>
      </c>
      <c r="C499" s="102" t="s">
        <v>131</v>
      </c>
      <c r="D499" s="102" t="s">
        <v>26500</v>
      </c>
      <c r="E499" s="104">
        <v>2065</v>
      </c>
      <c r="F499" s="105">
        <v>433.65</v>
      </c>
    </row>
    <row r="500" spans="1:6" ht="105" x14ac:dyDescent="0.2">
      <c r="A500" s="102" t="s">
        <v>25937</v>
      </c>
      <c r="B500" s="103" t="s">
        <v>25930</v>
      </c>
      <c r="C500" s="102" t="s">
        <v>131</v>
      </c>
      <c r="D500" s="102" t="s">
        <v>26500</v>
      </c>
      <c r="E500" s="104">
        <v>2013</v>
      </c>
      <c r="F500" s="105">
        <v>422.72999999999996</v>
      </c>
    </row>
    <row r="501" spans="1:6" ht="90" x14ac:dyDescent="0.2">
      <c r="A501" s="102" t="s">
        <v>25938</v>
      </c>
      <c r="B501" s="103" t="s">
        <v>25939</v>
      </c>
      <c r="C501" s="102" t="s">
        <v>131</v>
      </c>
      <c r="D501" s="102" t="s">
        <v>26500</v>
      </c>
      <c r="E501" s="104">
        <v>4500</v>
      </c>
      <c r="F501" s="105">
        <v>945</v>
      </c>
    </row>
    <row r="502" spans="1:6" ht="90" x14ac:dyDescent="0.2">
      <c r="A502" s="102" t="s">
        <v>25940</v>
      </c>
      <c r="B502" s="103" t="s">
        <v>25939</v>
      </c>
      <c r="C502" s="102" t="s">
        <v>131</v>
      </c>
      <c r="D502" s="102" t="s">
        <v>26500</v>
      </c>
      <c r="E502" s="104">
        <v>3690</v>
      </c>
      <c r="F502" s="105">
        <v>774.9</v>
      </c>
    </row>
    <row r="503" spans="1:6" ht="90" x14ac:dyDescent="0.2">
      <c r="A503" s="102" t="s">
        <v>25941</v>
      </c>
      <c r="B503" s="103" t="s">
        <v>25939</v>
      </c>
      <c r="C503" s="102" t="s">
        <v>131</v>
      </c>
      <c r="D503" s="102" t="s">
        <v>26500</v>
      </c>
      <c r="E503" s="104">
        <v>3150</v>
      </c>
      <c r="F503" s="105">
        <v>661.5</v>
      </c>
    </row>
    <row r="504" spans="1:6" ht="90" x14ac:dyDescent="0.2">
      <c r="A504" s="102" t="s">
        <v>25942</v>
      </c>
      <c r="B504" s="103" t="s">
        <v>25939</v>
      </c>
      <c r="C504" s="102" t="s">
        <v>131</v>
      </c>
      <c r="D504" s="102" t="s">
        <v>26500</v>
      </c>
      <c r="E504" s="104">
        <v>3015</v>
      </c>
      <c r="F504" s="105">
        <v>633.15</v>
      </c>
    </row>
    <row r="505" spans="1:6" ht="90" x14ac:dyDescent="0.2">
      <c r="A505" s="102" t="s">
        <v>25943</v>
      </c>
      <c r="B505" s="103" t="s">
        <v>25939</v>
      </c>
      <c r="C505" s="102" t="s">
        <v>131</v>
      </c>
      <c r="D505" s="102" t="s">
        <v>26500</v>
      </c>
      <c r="E505" s="104">
        <v>2880</v>
      </c>
      <c r="F505" s="105">
        <v>604.79999999999995</v>
      </c>
    </row>
    <row r="506" spans="1:6" ht="90" x14ac:dyDescent="0.2">
      <c r="A506" s="102" t="s">
        <v>25944</v>
      </c>
      <c r="B506" s="103" t="s">
        <v>25939</v>
      </c>
      <c r="C506" s="102" t="s">
        <v>131</v>
      </c>
      <c r="D506" s="102" t="s">
        <v>26500</v>
      </c>
      <c r="E506" s="104">
        <v>2745</v>
      </c>
      <c r="F506" s="105">
        <v>576.44999999999993</v>
      </c>
    </row>
    <row r="507" spans="1:6" ht="90" x14ac:dyDescent="0.2">
      <c r="A507" s="102" t="s">
        <v>25945</v>
      </c>
      <c r="B507" s="103" t="s">
        <v>25939</v>
      </c>
      <c r="C507" s="102" t="s">
        <v>131</v>
      </c>
      <c r="D507" s="102" t="s">
        <v>26500</v>
      </c>
      <c r="E507" s="104">
        <v>2655</v>
      </c>
      <c r="F507" s="105">
        <v>557.54999999999995</v>
      </c>
    </row>
    <row r="508" spans="1:6" ht="90" x14ac:dyDescent="0.2">
      <c r="A508" s="102" t="s">
        <v>25946</v>
      </c>
      <c r="B508" s="103" t="s">
        <v>25939</v>
      </c>
      <c r="C508" s="102" t="s">
        <v>131</v>
      </c>
      <c r="D508" s="102" t="s">
        <v>26500</v>
      </c>
      <c r="E508" s="104">
        <v>2565</v>
      </c>
      <c r="F508" s="105">
        <v>538.65</v>
      </c>
    </row>
    <row r="509" spans="1:6" ht="90" x14ac:dyDescent="0.2">
      <c r="A509" s="102" t="s">
        <v>25947</v>
      </c>
      <c r="B509" s="103" t="s">
        <v>25948</v>
      </c>
      <c r="C509" s="102" t="s">
        <v>131</v>
      </c>
      <c r="D509" s="102" t="s">
        <v>26500</v>
      </c>
      <c r="E509" s="104">
        <v>1500</v>
      </c>
      <c r="F509" s="105">
        <v>315</v>
      </c>
    </row>
    <row r="510" spans="1:6" ht="90" x14ac:dyDescent="0.2">
      <c r="A510" s="102" t="s">
        <v>25949</v>
      </c>
      <c r="B510" s="103" t="s">
        <v>25948</v>
      </c>
      <c r="C510" s="102" t="s">
        <v>131</v>
      </c>
      <c r="D510" s="102" t="s">
        <v>26500</v>
      </c>
      <c r="E510" s="104">
        <v>1260</v>
      </c>
      <c r="F510" s="105">
        <v>264.59999999999997</v>
      </c>
    </row>
    <row r="511" spans="1:6" ht="90" x14ac:dyDescent="0.2">
      <c r="A511" s="102" t="s">
        <v>25950</v>
      </c>
      <c r="B511" s="103" t="s">
        <v>25948</v>
      </c>
      <c r="C511" s="102" t="s">
        <v>131</v>
      </c>
      <c r="D511" s="102" t="s">
        <v>26500</v>
      </c>
      <c r="E511" s="104">
        <v>1065</v>
      </c>
      <c r="F511" s="105">
        <v>223.65</v>
      </c>
    </row>
    <row r="512" spans="1:6" ht="90" x14ac:dyDescent="0.2">
      <c r="A512" s="102" t="s">
        <v>25951</v>
      </c>
      <c r="B512" s="103" t="s">
        <v>25948</v>
      </c>
      <c r="C512" s="102" t="s">
        <v>131</v>
      </c>
      <c r="D512" s="102" t="s">
        <v>26500</v>
      </c>
      <c r="E512" s="104">
        <v>1020</v>
      </c>
      <c r="F512" s="105">
        <v>214.2</v>
      </c>
    </row>
    <row r="513" spans="1:6" ht="90" x14ac:dyDescent="0.2">
      <c r="A513" s="102" t="s">
        <v>25952</v>
      </c>
      <c r="B513" s="103" t="s">
        <v>25948</v>
      </c>
      <c r="C513" s="102" t="s">
        <v>131</v>
      </c>
      <c r="D513" s="102" t="s">
        <v>26500</v>
      </c>
      <c r="E513" s="104">
        <v>938</v>
      </c>
      <c r="F513" s="105">
        <v>196.98</v>
      </c>
    </row>
    <row r="514" spans="1:6" ht="90" x14ac:dyDescent="0.2">
      <c r="A514" s="102" t="s">
        <v>25953</v>
      </c>
      <c r="B514" s="103" t="s">
        <v>25948</v>
      </c>
      <c r="C514" s="102" t="s">
        <v>131</v>
      </c>
      <c r="D514" s="102" t="s">
        <v>26500</v>
      </c>
      <c r="E514" s="104">
        <v>915</v>
      </c>
      <c r="F514" s="105">
        <v>192.15</v>
      </c>
    </row>
    <row r="515" spans="1:6" ht="90" x14ac:dyDescent="0.2">
      <c r="A515" s="102" t="s">
        <v>25954</v>
      </c>
      <c r="B515" s="103" t="s">
        <v>25948</v>
      </c>
      <c r="C515" s="102" t="s">
        <v>131</v>
      </c>
      <c r="D515" s="102" t="s">
        <v>26500</v>
      </c>
      <c r="E515" s="104">
        <v>885</v>
      </c>
      <c r="F515" s="105">
        <v>185.85</v>
      </c>
    </row>
    <row r="516" spans="1:6" ht="90" x14ac:dyDescent="0.2">
      <c r="A516" s="102" t="s">
        <v>25955</v>
      </c>
      <c r="B516" s="103" t="s">
        <v>25948</v>
      </c>
      <c r="C516" s="102" t="s">
        <v>131</v>
      </c>
      <c r="D516" s="102" t="s">
        <v>26500</v>
      </c>
      <c r="E516" s="104">
        <v>855</v>
      </c>
      <c r="F516" s="105">
        <v>179.54999999999998</v>
      </c>
    </row>
    <row r="517" spans="1:6" ht="90" x14ac:dyDescent="0.2">
      <c r="A517" s="102" t="s">
        <v>25956</v>
      </c>
      <c r="B517" s="103" t="s">
        <v>25957</v>
      </c>
      <c r="C517" s="102" t="s">
        <v>131</v>
      </c>
      <c r="D517" s="102" t="s">
        <v>26500</v>
      </c>
      <c r="E517" s="104">
        <v>800</v>
      </c>
      <c r="F517" s="105">
        <v>168</v>
      </c>
    </row>
    <row r="518" spans="1:6" ht="90" x14ac:dyDescent="0.2">
      <c r="A518" s="102" t="s">
        <v>25958</v>
      </c>
      <c r="B518" s="103" t="s">
        <v>25957</v>
      </c>
      <c r="C518" s="102" t="s">
        <v>131</v>
      </c>
      <c r="D518" s="102" t="s">
        <v>26500</v>
      </c>
      <c r="E518" s="104">
        <v>664</v>
      </c>
      <c r="F518" s="105">
        <v>139.44</v>
      </c>
    </row>
    <row r="519" spans="1:6" ht="90" x14ac:dyDescent="0.2">
      <c r="A519" s="102" t="s">
        <v>25959</v>
      </c>
      <c r="B519" s="103" t="s">
        <v>25957</v>
      </c>
      <c r="C519" s="102" t="s">
        <v>131</v>
      </c>
      <c r="D519" s="102" t="s">
        <v>26500</v>
      </c>
      <c r="E519" s="104">
        <v>568</v>
      </c>
      <c r="F519" s="105">
        <v>119.28</v>
      </c>
    </row>
    <row r="520" spans="1:6" ht="90" x14ac:dyDescent="0.2">
      <c r="A520" s="102" t="s">
        <v>25960</v>
      </c>
      <c r="B520" s="103" t="s">
        <v>25957</v>
      </c>
      <c r="C520" s="102" t="s">
        <v>131</v>
      </c>
      <c r="D520" s="102" t="s">
        <v>26500</v>
      </c>
      <c r="E520" s="104">
        <v>536</v>
      </c>
      <c r="F520" s="105">
        <v>112.56</v>
      </c>
    </row>
    <row r="521" spans="1:6" ht="90" x14ac:dyDescent="0.2">
      <c r="A521" s="102" t="s">
        <v>25961</v>
      </c>
      <c r="B521" s="103" t="s">
        <v>25957</v>
      </c>
      <c r="C521" s="102" t="s">
        <v>131</v>
      </c>
      <c r="D521" s="102" t="s">
        <v>26500</v>
      </c>
      <c r="E521" s="104">
        <v>496</v>
      </c>
      <c r="F521" s="105">
        <v>104.16</v>
      </c>
    </row>
    <row r="522" spans="1:6" ht="90" x14ac:dyDescent="0.2">
      <c r="A522" s="102" t="s">
        <v>25962</v>
      </c>
      <c r="B522" s="103" t="s">
        <v>25957</v>
      </c>
      <c r="C522" s="102" t="s">
        <v>131</v>
      </c>
      <c r="D522" s="102" t="s">
        <v>26500</v>
      </c>
      <c r="E522" s="104">
        <v>480</v>
      </c>
      <c r="F522" s="105">
        <v>100.8</v>
      </c>
    </row>
    <row r="523" spans="1:6" ht="90" x14ac:dyDescent="0.2">
      <c r="A523" s="102" t="s">
        <v>25963</v>
      </c>
      <c r="B523" s="103" t="s">
        <v>25957</v>
      </c>
      <c r="C523" s="102" t="s">
        <v>131</v>
      </c>
      <c r="D523" s="102" t="s">
        <v>26500</v>
      </c>
      <c r="E523" s="104">
        <v>464</v>
      </c>
      <c r="F523" s="105">
        <v>97.44</v>
      </c>
    </row>
    <row r="524" spans="1:6" ht="90" x14ac:dyDescent="0.2">
      <c r="A524" s="102" t="s">
        <v>25964</v>
      </c>
      <c r="B524" s="103" t="s">
        <v>25957</v>
      </c>
      <c r="C524" s="102" t="s">
        <v>131</v>
      </c>
      <c r="D524" s="102" t="s">
        <v>26500</v>
      </c>
      <c r="E524" s="104">
        <v>448</v>
      </c>
      <c r="F524" s="105">
        <v>94.08</v>
      </c>
    </row>
    <row r="525" spans="1:6" ht="60" x14ac:dyDescent="0.2">
      <c r="A525" s="102" t="s">
        <v>25965</v>
      </c>
      <c r="B525" s="103" t="s">
        <v>25966</v>
      </c>
      <c r="C525" s="102" t="s">
        <v>131</v>
      </c>
      <c r="D525" s="102" t="s">
        <v>26500</v>
      </c>
      <c r="E525" s="104">
        <v>1850</v>
      </c>
      <c r="F525" s="105">
        <v>388.5</v>
      </c>
    </row>
    <row r="526" spans="1:6" ht="60" x14ac:dyDescent="0.2">
      <c r="A526" s="102" t="s">
        <v>25967</v>
      </c>
      <c r="B526" s="103" t="s">
        <v>25966</v>
      </c>
      <c r="C526" s="102" t="s">
        <v>131</v>
      </c>
      <c r="D526" s="102" t="s">
        <v>26500</v>
      </c>
      <c r="E526" s="104">
        <v>1350</v>
      </c>
      <c r="F526" s="105">
        <v>283.5</v>
      </c>
    </row>
    <row r="527" spans="1:6" ht="60" x14ac:dyDescent="0.2">
      <c r="A527" s="102" t="s">
        <v>25968</v>
      </c>
      <c r="B527" s="103" t="s">
        <v>25966</v>
      </c>
      <c r="C527" s="102" t="s">
        <v>131</v>
      </c>
      <c r="D527" s="102" t="s">
        <v>26500</v>
      </c>
      <c r="E527" s="104">
        <v>1036</v>
      </c>
      <c r="F527" s="105">
        <v>217.56</v>
      </c>
    </row>
    <row r="528" spans="1:6" ht="60" x14ac:dyDescent="0.2">
      <c r="A528" s="102" t="s">
        <v>25969</v>
      </c>
      <c r="B528" s="103" t="s">
        <v>25966</v>
      </c>
      <c r="C528" s="102" t="s">
        <v>131</v>
      </c>
      <c r="D528" s="102" t="s">
        <v>26500</v>
      </c>
      <c r="E528" s="104">
        <v>832</v>
      </c>
      <c r="F528" s="105">
        <v>174.72</v>
      </c>
    </row>
    <row r="529" spans="1:6" ht="60" x14ac:dyDescent="0.2">
      <c r="A529" s="102" t="s">
        <v>25970</v>
      </c>
      <c r="B529" s="103" t="s">
        <v>25966</v>
      </c>
      <c r="C529" s="102" t="s">
        <v>131</v>
      </c>
      <c r="D529" s="102" t="s">
        <v>26500</v>
      </c>
      <c r="E529" s="104">
        <v>667</v>
      </c>
      <c r="F529" s="105">
        <v>140.07</v>
      </c>
    </row>
    <row r="530" spans="1:6" ht="60" x14ac:dyDescent="0.2">
      <c r="A530" s="102" t="s">
        <v>25971</v>
      </c>
      <c r="B530" s="103" t="s">
        <v>25966</v>
      </c>
      <c r="C530" s="102" t="s">
        <v>131</v>
      </c>
      <c r="D530" s="102" t="s">
        <v>26500</v>
      </c>
      <c r="E530" s="104">
        <v>555</v>
      </c>
      <c r="F530" s="105">
        <v>116.55</v>
      </c>
    </row>
    <row r="531" spans="1:6" ht="60" x14ac:dyDescent="0.2">
      <c r="A531" s="102" t="s">
        <v>25972</v>
      </c>
      <c r="B531" s="103" t="s">
        <v>25966</v>
      </c>
      <c r="C531" s="102" t="s">
        <v>131</v>
      </c>
      <c r="D531" s="102" t="s">
        <v>26500</v>
      </c>
      <c r="E531" s="104">
        <v>370</v>
      </c>
      <c r="F531" s="105">
        <v>77.7</v>
      </c>
    </row>
    <row r="532" spans="1:6" ht="60" x14ac:dyDescent="0.2">
      <c r="A532" s="102" t="s">
        <v>25973</v>
      </c>
      <c r="B532" s="103" t="s">
        <v>25966</v>
      </c>
      <c r="C532" s="102" t="s">
        <v>131</v>
      </c>
      <c r="D532" s="102" t="s">
        <v>26500</v>
      </c>
      <c r="E532" s="104">
        <v>333</v>
      </c>
      <c r="F532" s="105">
        <v>69.929999999999993</v>
      </c>
    </row>
    <row r="533" spans="1:6" ht="60" x14ac:dyDescent="0.2">
      <c r="A533" s="102" t="s">
        <v>25974</v>
      </c>
      <c r="B533" s="103" t="s">
        <v>25975</v>
      </c>
      <c r="C533" s="102" t="s">
        <v>131</v>
      </c>
      <c r="D533" s="102" t="s">
        <v>26500</v>
      </c>
      <c r="E533" s="104">
        <v>852</v>
      </c>
      <c r="F533" s="105">
        <v>178.92</v>
      </c>
    </row>
    <row r="534" spans="1:6" ht="60" x14ac:dyDescent="0.2">
      <c r="A534" s="102" t="s">
        <v>25976</v>
      </c>
      <c r="B534" s="103" t="s">
        <v>25975</v>
      </c>
      <c r="C534" s="102" t="s">
        <v>131</v>
      </c>
      <c r="D534" s="102" t="s">
        <v>26500</v>
      </c>
      <c r="E534" s="104">
        <v>622</v>
      </c>
      <c r="F534" s="105">
        <v>130.62</v>
      </c>
    </row>
    <row r="535" spans="1:6" ht="60" x14ac:dyDescent="0.2">
      <c r="A535" s="102" t="s">
        <v>25977</v>
      </c>
      <c r="B535" s="103" t="s">
        <v>25975</v>
      </c>
      <c r="C535" s="102" t="s">
        <v>131</v>
      </c>
      <c r="D535" s="102" t="s">
        <v>26500</v>
      </c>
      <c r="E535" s="104">
        <v>477</v>
      </c>
      <c r="F535" s="105">
        <v>100.17</v>
      </c>
    </row>
    <row r="536" spans="1:6" ht="60" x14ac:dyDescent="0.2">
      <c r="A536" s="102" t="s">
        <v>25978</v>
      </c>
      <c r="B536" s="103" t="s">
        <v>25975</v>
      </c>
      <c r="C536" s="102" t="s">
        <v>131</v>
      </c>
      <c r="D536" s="102" t="s">
        <v>26500</v>
      </c>
      <c r="E536" s="104">
        <v>383</v>
      </c>
      <c r="F536" s="105">
        <v>80.429999999999993</v>
      </c>
    </row>
    <row r="537" spans="1:6" ht="60" x14ac:dyDescent="0.2">
      <c r="A537" s="102" t="s">
        <v>25979</v>
      </c>
      <c r="B537" s="103" t="s">
        <v>25975</v>
      </c>
      <c r="C537" s="102" t="s">
        <v>131</v>
      </c>
      <c r="D537" s="102" t="s">
        <v>26500</v>
      </c>
      <c r="E537" s="104">
        <v>307</v>
      </c>
      <c r="F537" s="105">
        <v>64.47</v>
      </c>
    </row>
    <row r="538" spans="1:6" ht="60" x14ac:dyDescent="0.2">
      <c r="A538" s="102" t="s">
        <v>25980</v>
      </c>
      <c r="B538" s="103" t="s">
        <v>25975</v>
      </c>
      <c r="C538" s="102" t="s">
        <v>131</v>
      </c>
      <c r="D538" s="102" t="s">
        <v>26500</v>
      </c>
      <c r="E538" s="104">
        <v>256</v>
      </c>
      <c r="F538" s="105">
        <v>53.76</v>
      </c>
    </row>
    <row r="539" spans="1:6" ht="60" x14ac:dyDescent="0.2">
      <c r="A539" s="102" t="s">
        <v>25981</v>
      </c>
      <c r="B539" s="103" t="s">
        <v>25975</v>
      </c>
      <c r="C539" s="102" t="s">
        <v>131</v>
      </c>
      <c r="D539" s="102" t="s">
        <v>26500</v>
      </c>
      <c r="E539" s="104">
        <v>170</v>
      </c>
      <c r="F539" s="105">
        <v>35.699999999999996</v>
      </c>
    </row>
    <row r="540" spans="1:6" ht="60" x14ac:dyDescent="0.2">
      <c r="A540" s="102" t="s">
        <v>25982</v>
      </c>
      <c r="B540" s="103" t="s">
        <v>25975</v>
      </c>
      <c r="C540" s="102" t="s">
        <v>131</v>
      </c>
      <c r="D540" s="102" t="s">
        <v>26500</v>
      </c>
      <c r="E540" s="104">
        <v>153</v>
      </c>
      <c r="F540" s="105">
        <v>32.129999999999995</v>
      </c>
    </row>
    <row r="541" spans="1:6" ht="60" x14ac:dyDescent="0.2">
      <c r="A541" s="102" t="s">
        <v>25983</v>
      </c>
      <c r="B541" s="103" t="s">
        <v>25984</v>
      </c>
      <c r="C541" s="102" t="s">
        <v>131</v>
      </c>
      <c r="D541" s="102" t="s">
        <v>26500</v>
      </c>
      <c r="E541" s="104">
        <v>11</v>
      </c>
      <c r="F541" s="105">
        <v>2.31</v>
      </c>
    </row>
    <row r="542" spans="1:6" ht="60" x14ac:dyDescent="0.2">
      <c r="A542" s="102" t="s">
        <v>25985</v>
      </c>
      <c r="B542" s="103" t="s">
        <v>25984</v>
      </c>
      <c r="C542" s="102" t="s">
        <v>131</v>
      </c>
      <c r="D542" s="102" t="s">
        <v>26500</v>
      </c>
      <c r="E542" s="104">
        <v>10</v>
      </c>
      <c r="F542" s="105">
        <v>2.1</v>
      </c>
    </row>
    <row r="543" spans="1:6" ht="60" x14ac:dyDescent="0.2">
      <c r="A543" s="102" t="s">
        <v>25986</v>
      </c>
      <c r="B543" s="103" t="s">
        <v>25984</v>
      </c>
      <c r="C543" s="102" t="s">
        <v>131</v>
      </c>
      <c r="D543" s="102" t="s">
        <v>26500</v>
      </c>
      <c r="E543" s="104">
        <v>9</v>
      </c>
      <c r="F543" s="105">
        <v>1.89</v>
      </c>
    </row>
    <row r="544" spans="1:6" ht="60" x14ac:dyDescent="0.2">
      <c r="A544" s="102" t="s">
        <v>25987</v>
      </c>
      <c r="B544" s="103" t="s">
        <v>25984</v>
      </c>
      <c r="C544" s="102" t="s">
        <v>131</v>
      </c>
      <c r="D544" s="102" t="s">
        <v>26500</v>
      </c>
      <c r="E544" s="104">
        <v>7</v>
      </c>
      <c r="F544" s="105">
        <v>1.47</v>
      </c>
    </row>
    <row r="545" spans="1:6" ht="60" x14ac:dyDescent="0.2">
      <c r="A545" s="102" t="s">
        <v>25988</v>
      </c>
      <c r="B545" s="103" t="s">
        <v>25984</v>
      </c>
      <c r="C545" s="102" t="s">
        <v>131</v>
      </c>
      <c r="D545" s="102" t="s">
        <v>26500</v>
      </c>
      <c r="E545" s="104">
        <v>6</v>
      </c>
      <c r="F545" s="105">
        <v>1.26</v>
      </c>
    </row>
    <row r="546" spans="1:6" ht="60" x14ac:dyDescent="0.2">
      <c r="A546" s="102" t="s">
        <v>25989</v>
      </c>
      <c r="B546" s="103" t="s">
        <v>25984</v>
      </c>
      <c r="C546" s="102" t="s">
        <v>131</v>
      </c>
      <c r="D546" s="102" t="s">
        <v>26500</v>
      </c>
      <c r="E546" s="104">
        <v>4</v>
      </c>
      <c r="F546" s="105">
        <v>0.84</v>
      </c>
    </row>
    <row r="547" spans="1:6" ht="60" x14ac:dyDescent="0.2">
      <c r="A547" s="102" t="s">
        <v>25990</v>
      </c>
      <c r="B547" s="103" t="s">
        <v>25991</v>
      </c>
      <c r="C547" s="102" t="s">
        <v>131</v>
      </c>
      <c r="D547" s="102" t="s">
        <v>26500</v>
      </c>
      <c r="E547" s="104">
        <v>6</v>
      </c>
      <c r="F547" s="105">
        <v>1.26</v>
      </c>
    </row>
    <row r="548" spans="1:6" ht="60" x14ac:dyDescent="0.2">
      <c r="A548" s="102" t="s">
        <v>25992</v>
      </c>
      <c r="B548" s="103" t="s">
        <v>25991</v>
      </c>
      <c r="C548" s="102" t="s">
        <v>131</v>
      </c>
      <c r="D548" s="102" t="s">
        <v>26500</v>
      </c>
      <c r="E548" s="104">
        <v>5</v>
      </c>
      <c r="F548" s="105">
        <v>1.05</v>
      </c>
    </row>
    <row r="549" spans="1:6" ht="60" x14ac:dyDescent="0.2">
      <c r="A549" s="102" t="s">
        <v>25993</v>
      </c>
      <c r="B549" s="103" t="s">
        <v>25991</v>
      </c>
      <c r="C549" s="102" t="s">
        <v>131</v>
      </c>
      <c r="D549" s="102" t="s">
        <v>26500</v>
      </c>
      <c r="E549" s="104">
        <v>4</v>
      </c>
      <c r="F549" s="105">
        <v>0.84</v>
      </c>
    </row>
    <row r="550" spans="1:6" ht="60" x14ac:dyDescent="0.2">
      <c r="A550" s="102" t="s">
        <v>25994</v>
      </c>
      <c r="B550" s="103" t="s">
        <v>25991</v>
      </c>
      <c r="C550" s="102" t="s">
        <v>131</v>
      </c>
      <c r="D550" s="102" t="s">
        <v>26500</v>
      </c>
      <c r="E550" s="104">
        <v>3</v>
      </c>
      <c r="F550" s="105">
        <v>0.63</v>
      </c>
    </row>
    <row r="551" spans="1:6" ht="60" x14ac:dyDescent="0.2">
      <c r="A551" s="102" t="s">
        <v>25995</v>
      </c>
      <c r="B551" s="103" t="s">
        <v>25991</v>
      </c>
      <c r="C551" s="102" t="s">
        <v>131</v>
      </c>
      <c r="D551" s="102" t="s">
        <v>26500</v>
      </c>
      <c r="E551" s="104">
        <v>3</v>
      </c>
      <c r="F551" s="105">
        <v>0.63</v>
      </c>
    </row>
    <row r="552" spans="1:6" ht="60" x14ac:dyDescent="0.2">
      <c r="A552" s="102" t="s">
        <v>25996</v>
      </c>
      <c r="B552" s="103" t="s">
        <v>25991</v>
      </c>
      <c r="C552" s="102" t="s">
        <v>131</v>
      </c>
      <c r="D552" s="102" t="s">
        <v>26500</v>
      </c>
      <c r="E552" s="104">
        <v>2</v>
      </c>
      <c r="F552" s="105">
        <v>0.42</v>
      </c>
    </row>
    <row r="553" spans="1:6" ht="30" x14ac:dyDescent="0.2">
      <c r="A553" s="102" t="s">
        <v>25997</v>
      </c>
      <c r="B553" s="103" t="s">
        <v>25998</v>
      </c>
      <c r="C553" s="102" t="s">
        <v>23</v>
      </c>
      <c r="D553" s="102" t="s">
        <v>26500</v>
      </c>
      <c r="E553" s="104">
        <v>2500</v>
      </c>
      <c r="F553" s="105">
        <v>525</v>
      </c>
    </row>
    <row r="554" spans="1:6" ht="30" x14ac:dyDescent="0.2">
      <c r="A554" s="102" t="s">
        <v>25999</v>
      </c>
      <c r="B554" s="103" t="s">
        <v>26000</v>
      </c>
      <c r="C554" s="102" t="s">
        <v>23</v>
      </c>
      <c r="D554" s="102" t="s">
        <v>26500</v>
      </c>
      <c r="E554" s="104">
        <v>4000</v>
      </c>
      <c r="F554" s="105">
        <v>840</v>
      </c>
    </row>
    <row r="555" spans="1:6" ht="45" x14ac:dyDescent="0.2">
      <c r="A555" s="102" t="s">
        <v>26001</v>
      </c>
      <c r="B555" s="103" t="s">
        <v>26002</v>
      </c>
      <c r="C555" s="102" t="s">
        <v>23</v>
      </c>
      <c r="D555" s="102" t="s">
        <v>26500</v>
      </c>
      <c r="E555" s="104">
        <v>7500</v>
      </c>
      <c r="F555" s="105">
        <v>1575</v>
      </c>
    </row>
    <row r="556" spans="1:6" ht="45" x14ac:dyDescent="0.2">
      <c r="A556" s="102" t="s">
        <v>26003</v>
      </c>
      <c r="B556" s="103" t="s">
        <v>26004</v>
      </c>
      <c r="C556" s="102" t="s">
        <v>23</v>
      </c>
      <c r="D556" s="102" t="s">
        <v>26500</v>
      </c>
      <c r="E556" s="104">
        <v>5000</v>
      </c>
      <c r="F556" s="105">
        <v>1050</v>
      </c>
    </row>
    <row r="557" spans="1:6" ht="45" x14ac:dyDescent="0.2">
      <c r="A557" s="102" t="s">
        <v>26005</v>
      </c>
      <c r="B557" s="103" t="s">
        <v>26006</v>
      </c>
      <c r="C557" s="102" t="s">
        <v>23</v>
      </c>
      <c r="D557" s="102" t="s">
        <v>26500</v>
      </c>
      <c r="E557" s="104">
        <v>995</v>
      </c>
      <c r="F557" s="105">
        <v>208.95</v>
      </c>
    </row>
    <row r="558" spans="1:6" ht="30" x14ac:dyDescent="0.2">
      <c r="A558" s="102" t="s">
        <v>26007</v>
      </c>
      <c r="B558" s="103" t="s">
        <v>26008</v>
      </c>
      <c r="C558" s="102" t="s">
        <v>23</v>
      </c>
      <c r="D558" s="102" t="s">
        <v>26500</v>
      </c>
      <c r="E558" s="104">
        <v>5000</v>
      </c>
      <c r="F558" s="105">
        <v>1050</v>
      </c>
    </row>
    <row r="559" spans="1:6" x14ac:dyDescent="0.2">
      <c r="A559" s="102" t="s">
        <v>26505</v>
      </c>
      <c r="B559" s="103" t="s">
        <v>26506</v>
      </c>
      <c r="C559" s="102" t="s">
        <v>23</v>
      </c>
      <c r="D559" s="102" t="s">
        <v>26500</v>
      </c>
      <c r="E559" s="104">
        <v>1950</v>
      </c>
      <c r="F559" s="105">
        <v>409.5</v>
      </c>
    </row>
    <row r="560" spans="1:6" ht="30" x14ac:dyDescent="0.2">
      <c r="A560" s="102" t="s">
        <v>26507</v>
      </c>
      <c r="B560" s="103" t="s">
        <v>26508</v>
      </c>
      <c r="C560" s="102" t="s">
        <v>23</v>
      </c>
      <c r="D560" s="102" t="s">
        <v>26500</v>
      </c>
      <c r="E560" s="104">
        <v>1950</v>
      </c>
      <c r="F560" s="105">
        <v>409.5</v>
      </c>
    </row>
    <row r="561" spans="1:6" x14ac:dyDescent="0.2">
      <c r="A561" s="102" t="s">
        <v>26509</v>
      </c>
      <c r="B561" s="103" t="s">
        <v>26510</v>
      </c>
      <c r="C561" s="102" t="s">
        <v>23</v>
      </c>
      <c r="D561" s="102" t="s">
        <v>26500</v>
      </c>
      <c r="E561" s="104">
        <v>3750</v>
      </c>
      <c r="F561" s="105">
        <v>787.5</v>
      </c>
    </row>
    <row r="562" spans="1:6" x14ac:dyDescent="0.2">
      <c r="A562" s="102" t="s">
        <v>26511</v>
      </c>
      <c r="B562" s="103" t="s">
        <v>26512</v>
      </c>
      <c r="C562" s="102" t="s">
        <v>23</v>
      </c>
      <c r="D562" s="102" t="s">
        <v>26500</v>
      </c>
      <c r="E562" s="104">
        <v>7500</v>
      </c>
      <c r="F562" s="105">
        <v>1575</v>
      </c>
    </row>
    <row r="563" spans="1:6" x14ac:dyDescent="0.2">
      <c r="A563" s="102" t="s">
        <v>26513</v>
      </c>
      <c r="B563" s="103" t="s">
        <v>26514</v>
      </c>
      <c r="C563" s="102" t="s">
        <v>23</v>
      </c>
      <c r="D563" s="102" t="s">
        <v>26500</v>
      </c>
      <c r="E563" s="104">
        <v>12500</v>
      </c>
      <c r="F563" s="105">
        <v>2625</v>
      </c>
    </row>
    <row r="564" spans="1:6" x14ac:dyDescent="0.2">
      <c r="A564" s="102" t="s">
        <v>26515</v>
      </c>
      <c r="B564" s="103" t="s">
        <v>26516</v>
      </c>
      <c r="C564" s="102" t="s">
        <v>23</v>
      </c>
      <c r="D564" s="102" t="s">
        <v>26500</v>
      </c>
      <c r="E564" s="104">
        <v>2500</v>
      </c>
      <c r="F564" s="105">
        <v>525</v>
      </c>
    </row>
    <row r="565" spans="1:6" ht="30" x14ac:dyDescent="0.2">
      <c r="A565" s="102" t="s">
        <v>26517</v>
      </c>
      <c r="B565" s="103" t="s">
        <v>26518</v>
      </c>
      <c r="C565" s="102" t="s">
        <v>23</v>
      </c>
      <c r="D565" s="102" t="s">
        <v>26500</v>
      </c>
      <c r="E565" s="104">
        <v>300</v>
      </c>
      <c r="F565" s="105">
        <v>63</v>
      </c>
    </row>
    <row r="566" spans="1:6" x14ac:dyDescent="0.2">
      <c r="A566" s="102" t="s">
        <v>26519</v>
      </c>
      <c r="B566" s="103" t="s">
        <v>26520</v>
      </c>
      <c r="C566" s="102" t="s">
        <v>23</v>
      </c>
      <c r="D566" s="102" t="s">
        <v>26500</v>
      </c>
      <c r="E566" s="104">
        <v>550</v>
      </c>
      <c r="F566" s="105">
        <v>115.5</v>
      </c>
    </row>
    <row r="567" spans="1:6" x14ac:dyDescent="0.2">
      <c r="A567" s="102" t="s">
        <v>26521</v>
      </c>
      <c r="B567" s="103" t="s">
        <v>26522</v>
      </c>
      <c r="C567" s="102" t="s">
        <v>23</v>
      </c>
      <c r="D567" s="102" t="s">
        <v>26500</v>
      </c>
      <c r="E567" s="104">
        <v>3750</v>
      </c>
      <c r="F567" s="105">
        <v>787.5</v>
      </c>
    </row>
    <row r="568" spans="1:6" x14ac:dyDescent="0.2">
      <c r="A568" s="102" t="s">
        <v>26523</v>
      </c>
      <c r="B568" s="103" t="s">
        <v>26524</v>
      </c>
      <c r="C568" s="102" t="s">
        <v>23</v>
      </c>
      <c r="D568" s="102" t="s">
        <v>26500</v>
      </c>
      <c r="E568" s="104">
        <v>7500</v>
      </c>
      <c r="F568" s="105">
        <v>1575</v>
      </c>
    </row>
    <row r="569" spans="1:6" x14ac:dyDescent="0.2">
      <c r="A569" s="102" t="s">
        <v>26525</v>
      </c>
      <c r="B569" s="103" t="s">
        <v>26526</v>
      </c>
      <c r="C569" s="102" t="s">
        <v>23</v>
      </c>
      <c r="D569" s="102" t="s">
        <v>26500</v>
      </c>
      <c r="E569" s="104">
        <v>12500</v>
      </c>
      <c r="F569" s="105">
        <v>2625</v>
      </c>
    </row>
    <row r="570" spans="1:6" x14ac:dyDescent="0.2">
      <c r="A570" s="102" t="s">
        <v>26527</v>
      </c>
      <c r="B570" s="103" t="s">
        <v>26528</v>
      </c>
      <c r="C570" s="102" t="s">
        <v>23</v>
      </c>
      <c r="D570" s="102" t="s">
        <v>26500</v>
      </c>
      <c r="E570" s="104">
        <v>2500</v>
      </c>
      <c r="F570" s="105">
        <v>525</v>
      </c>
    </row>
    <row r="571" spans="1:6" ht="30" x14ac:dyDescent="0.2">
      <c r="A571" s="102" t="s">
        <v>26529</v>
      </c>
      <c r="B571" s="103" t="s">
        <v>26530</v>
      </c>
      <c r="C571" s="102" t="s">
        <v>23</v>
      </c>
      <c r="D571" s="102" t="s">
        <v>26500</v>
      </c>
      <c r="E571" s="104">
        <v>300</v>
      </c>
      <c r="F571" s="105">
        <v>63</v>
      </c>
    </row>
    <row r="572" spans="1:6" x14ac:dyDescent="0.2">
      <c r="A572" s="102" t="s">
        <v>26531</v>
      </c>
      <c r="B572" s="103" t="s">
        <v>26532</v>
      </c>
      <c r="C572" s="102" t="s">
        <v>23</v>
      </c>
      <c r="D572" s="102" t="s">
        <v>26500</v>
      </c>
      <c r="E572" s="104">
        <v>700</v>
      </c>
      <c r="F572" s="105">
        <v>147</v>
      </c>
    </row>
    <row r="573" spans="1:6" x14ac:dyDescent="0.2">
      <c r="A573" s="102" t="s">
        <v>26533</v>
      </c>
      <c r="B573" s="103" t="s">
        <v>26534</v>
      </c>
      <c r="C573" s="102" t="s">
        <v>23</v>
      </c>
      <c r="D573" s="102" t="s">
        <v>26500</v>
      </c>
      <c r="E573" s="104">
        <v>3750</v>
      </c>
      <c r="F573" s="105">
        <v>787.5</v>
      </c>
    </row>
    <row r="574" spans="1:6" x14ac:dyDescent="0.2">
      <c r="A574" s="102" t="s">
        <v>26535</v>
      </c>
      <c r="B574" s="103" t="s">
        <v>26536</v>
      </c>
      <c r="C574" s="102" t="s">
        <v>23</v>
      </c>
      <c r="D574" s="102" t="s">
        <v>26500</v>
      </c>
      <c r="E574" s="104">
        <v>7500</v>
      </c>
      <c r="F574" s="105">
        <v>1575</v>
      </c>
    </row>
    <row r="575" spans="1:6" x14ac:dyDescent="0.2">
      <c r="A575" s="102" t="s">
        <v>26537</v>
      </c>
      <c r="B575" s="103" t="s">
        <v>26538</v>
      </c>
      <c r="C575" s="102" t="s">
        <v>23</v>
      </c>
      <c r="D575" s="102" t="s">
        <v>26500</v>
      </c>
      <c r="E575" s="104">
        <v>12500</v>
      </c>
      <c r="F575" s="105">
        <v>2625</v>
      </c>
    </row>
    <row r="576" spans="1:6" x14ac:dyDescent="0.2">
      <c r="A576" s="102" t="s">
        <v>26539</v>
      </c>
      <c r="B576" s="103" t="s">
        <v>26540</v>
      </c>
      <c r="C576" s="102" t="s">
        <v>23</v>
      </c>
      <c r="D576" s="102" t="s">
        <v>26500</v>
      </c>
      <c r="E576" s="104">
        <v>2500</v>
      </c>
      <c r="F576" s="105">
        <v>525</v>
      </c>
    </row>
    <row r="577" spans="1:6" ht="30" x14ac:dyDescent="0.2">
      <c r="A577" s="102" t="s">
        <v>26541</v>
      </c>
      <c r="B577" s="103" t="s">
        <v>26542</v>
      </c>
      <c r="C577" s="102" t="s">
        <v>23</v>
      </c>
      <c r="D577" s="102" t="s">
        <v>26500</v>
      </c>
      <c r="E577" s="104">
        <v>300</v>
      </c>
      <c r="F577" s="105">
        <v>63</v>
      </c>
    </row>
    <row r="578" spans="1:6" x14ac:dyDescent="0.2">
      <c r="A578" s="102" t="s">
        <v>26543</v>
      </c>
      <c r="B578" s="103" t="s">
        <v>26544</v>
      </c>
      <c r="C578" s="102" t="s">
        <v>23</v>
      </c>
      <c r="D578" s="102" t="s">
        <v>26500</v>
      </c>
      <c r="E578" s="104">
        <v>700</v>
      </c>
      <c r="F578" s="105">
        <v>147</v>
      </c>
    </row>
    <row r="579" spans="1:6" x14ac:dyDescent="0.2">
      <c r="A579" s="102" t="s">
        <v>26545</v>
      </c>
      <c r="B579" s="103" t="s">
        <v>26546</v>
      </c>
      <c r="C579" s="102" t="s">
        <v>23</v>
      </c>
      <c r="D579" s="102" t="s">
        <v>26500</v>
      </c>
      <c r="E579" s="104">
        <v>700</v>
      </c>
      <c r="F579" s="105">
        <v>147</v>
      </c>
    </row>
    <row r="580" spans="1:6" x14ac:dyDescent="0.2">
      <c r="A580" s="102" t="s">
        <v>26547</v>
      </c>
      <c r="B580" s="103" t="s">
        <v>26548</v>
      </c>
      <c r="C580" s="102" t="s">
        <v>23</v>
      </c>
      <c r="D580" s="102" t="s">
        <v>26500</v>
      </c>
      <c r="E580" s="104">
        <v>1950</v>
      </c>
      <c r="F580" s="105">
        <v>409.5</v>
      </c>
    </row>
    <row r="581" spans="1:6" ht="45" x14ac:dyDescent="0.2">
      <c r="A581" s="102" t="s">
        <v>26549</v>
      </c>
      <c r="B581" s="103" t="s">
        <v>26550</v>
      </c>
      <c r="C581" s="102" t="s">
        <v>23</v>
      </c>
      <c r="D581" s="102" t="s">
        <v>26500</v>
      </c>
      <c r="E581" s="104">
        <v>50</v>
      </c>
      <c r="F581" s="105">
        <v>10.5</v>
      </c>
    </row>
    <row r="582" spans="1:6" ht="45" x14ac:dyDescent="0.2">
      <c r="A582" s="102" t="s">
        <v>26551</v>
      </c>
      <c r="B582" s="103" t="s">
        <v>26552</v>
      </c>
      <c r="C582" s="102" t="s">
        <v>23</v>
      </c>
      <c r="D582" s="102" t="s">
        <v>26500</v>
      </c>
      <c r="E582" s="104">
        <v>1500</v>
      </c>
      <c r="F582" s="105">
        <v>315</v>
      </c>
    </row>
    <row r="583" spans="1:6" x14ac:dyDescent="0.2">
      <c r="A583" s="102" t="s">
        <v>26553</v>
      </c>
      <c r="B583" s="103" t="s">
        <v>26554</v>
      </c>
      <c r="C583" s="102" t="s">
        <v>23</v>
      </c>
      <c r="D583" s="102" t="s">
        <v>26500</v>
      </c>
      <c r="E583" s="104">
        <v>1950</v>
      </c>
      <c r="F583" s="105">
        <v>409.5</v>
      </c>
    </row>
    <row r="584" spans="1:6" x14ac:dyDescent="0.2">
      <c r="A584" s="102" t="s">
        <v>26555</v>
      </c>
      <c r="B584" s="103" t="s">
        <v>26556</v>
      </c>
      <c r="C584" s="102" t="s">
        <v>23</v>
      </c>
      <c r="D584" s="102" t="s">
        <v>26500</v>
      </c>
      <c r="E584" s="104">
        <v>750</v>
      </c>
      <c r="F584" s="105">
        <v>157.5</v>
      </c>
    </row>
    <row r="585" spans="1:6" x14ac:dyDescent="0.2">
      <c r="A585" s="102" t="s">
        <v>26557</v>
      </c>
      <c r="B585" s="103" t="s">
        <v>26558</v>
      </c>
      <c r="C585" s="102" t="s">
        <v>23</v>
      </c>
      <c r="D585" s="102" t="s">
        <v>26500</v>
      </c>
      <c r="E585" s="104">
        <v>1950</v>
      </c>
      <c r="F585" s="105">
        <v>409.5</v>
      </c>
    </row>
    <row r="586" spans="1:6" x14ac:dyDescent="0.2">
      <c r="A586" s="102" t="s">
        <v>26559</v>
      </c>
      <c r="B586" s="103" t="s">
        <v>26560</v>
      </c>
      <c r="C586" s="102" t="s">
        <v>23</v>
      </c>
      <c r="D586" s="102" t="s">
        <v>26500</v>
      </c>
      <c r="E586" s="104">
        <v>1950</v>
      </c>
      <c r="F586" s="105">
        <v>409.5</v>
      </c>
    </row>
    <row r="587" spans="1:6" x14ac:dyDescent="0.2">
      <c r="A587" s="102" t="s">
        <v>26561</v>
      </c>
      <c r="B587" s="103" t="s">
        <v>26562</v>
      </c>
      <c r="C587" s="102" t="s">
        <v>23</v>
      </c>
      <c r="D587" s="102" t="s">
        <v>26500</v>
      </c>
      <c r="E587" s="104">
        <v>500</v>
      </c>
      <c r="F587" s="105">
        <v>105</v>
      </c>
    </row>
    <row r="588" spans="1:6" ht="60" x14ac:dyDescent="0.2">
      <c r="A588" s="102" t="s">
        <v>26011</v>
      </c>
      <c r="B588" s="103" t="s">
        <v>26012</v>
      </c>
      <c r="C588" s="102" t="s">
        <v>23</v>
      </c>
      <c r="D588" s="102" t="s">
        <v>26500</v>
      </c>
      <c r="E588" s="104">
        <v>50</v>
      </c>
      <c r="F588" s="105">
        <v>10.5</v>
      </c>
    </row>
    <row r="589" spans="1:6" ht="60" x14ac:dyDescent="0.2">
      <c r="A589" s="102" t="s">
        <v>26013</v>
      </c>
      <c r="B589" s="103" t="s">
        <v>26014</v>
      </c>
      <c r="C589" s="102" t="s">
        <v>23</v>
      </c>
      <c r="D589" s="102" t="s">
        <v>26500</v>
      </c>
      <c r="E589" s="104">
        <v>1500</v>
      </c>
      <c r="F589" s="105">
        <v>315</v>
      </c>
    </row>
    <row r="590" spans="1:6" x14ac:dyDescent="0.2">
      <c r="A590" s="102" t="s">
        <v>26563</v>
      </c>
      <c r="B590" s="103" t="s">
        <v>26564</v>
      </c>
      <c r="C590" s="102" t="s">
        <v>23</v>
      </c>
      <c r="D590" s="102" t="s">
        <v>26500</v>
      </c>
      <c r="E590" s="104">
        <v>500</v>
      </c>
      <c r="F590" s="105">
        <v>105</v>
      </c>
    </row>
    <row r="591" spans="1:6" ht="90" x14ac:dyDescent="0.2">
      <c r="A591" s="102" t="s">
        <v>26015</v>
      </c>
      <c r="B591" s="103" t="s">
        <v>26016</v>
      </c>
      <c r="C591" s="102" t="s">
        <v>23</v>
      </c>
      <c r="D591" s="102" t="s">
        <v>26500</v>
      </c>
      <c r="E591" s="104">
        <v>10</v>
      </c>
      <c r="F591" s="105">
        <v>2.1</v>
      </c>
    </row>
    <row r="592" spans="1:6" ht="90" x14ac:dyDescent="0.2">
      <c r="A592" s="102" t="s">
        <v>26017</v>
      </c>
      <c r="B592" s="103" t="s">
        <v>26018</v>
      </c>
      <c r="C592" s="102" t="s">
        <v>23</v>
      </c>
      <c r="D592" s="102" t="s">
        <v>26500</v>
      </c>
      <c r="E592" s="104">
        <v>800</v>
      </c>
      <c r="F592" s="105">
        <v>168</v>
      </c>
    </row>
    <row r="593" spans="1:6" ht="90" x14ac:dyDescent="0.2">
      <c r="A593" s="102" t="s">
        <v>26019</v>
      </c>
      <c r="B593" s="103" t="s">
        <v>26020</v>
      </c>
      <c r="C593" s="102" t="s">
        <v>23</v>
      </c>
      <c r="D593" s="102" t="s">
        <v>26500</v>
      </c>
      <c r="E593" s="104">
        <v>5000</v>
      </c>
      <c r="F593" s="105">
        <v>1050</v>
      </c>
    </row>
    <row r="594" spans="1:6" x14ac:dyDescent="0.2">
      <c r="A594" s="102" t="s">
        <v>26565</v>
      </c>
      <c r="B594" s="103" t="s">
        <v>26566</v>
      </c>
      <c r="C594" s="102" t="s">
        <v>23</v>
      </c>
      <c r="D594" s="102" t="s">
        <v>26500</v>
      </c>
      <c r="E594" s="104">
        <v>3750</v>
      </c>
      <c r="F594" s="105">
        <v>787.5</v>
      </c>
    </row>
    <row r="595" spans="1:6" x14ac:dyDescent="0.2">
      <c r="A595" s="102" t="s">
        <v>26567</v>
      </c>
      <c r="B595" s="103" t="s">
        <v>26568</v>
      </c>
      <c r="C595" s="102" t="s">
        <v>23</v>
      </c>
      <c r="D595" s="102" t="s">
        <v>26500</v>
      </c>
      <c r="E595" s="104">
        <v>7500</v>
      </c>
      <c r="F595" s="105">
        <v>1575</v>
      </c>
    </row>
    <row r="596" spans="1:6" x14ac:dyDescent="0.2">
      <c r="A596" s="102" t="s">
        <v>26569</v>
      </c>
      <c r="B596" s="103" t="s">
        <v>26570</v>
      </c>
      <c r="C596" s="102" t="s">
        <v>23</v>
      </c>
      <c r="D596" s="102" t="s">
        <v>26500</v>
      </c>
      <c r="E596" s="104">
        <v>12500</v>
      </c>
      <c r="F596" s="105">
        <v>2625</v>
      </c>
    </row>
    <row r="597" spans="1:6" x14ac:dyDescent="0.2">
      <c r="A597" s="102" t="s">
        <v>26571</v>
      </c>
      <c r="B597" s="103" t="s">
        <v>26572</v>
      </c>
      <c r="C597" s="102" t="s">
        <v>23</v>
      </c>
      <c r="D597" s="102" t="s">
        <v>26500</v>
      </c>
      <c r="E597" s="104">
        <v>2500</v>
      </c>
      <c r="F597" s="105">
        <v>525</v>
      </c>
    </row>
    <row r="598" spans="1:6" x14ac:dyDescent="0.2">
      <c r="A598" s="102" t="s">
        <v>26573</v>
      </c>
      <c r="B598" s="103" t="s">
        <v>26574</v>
      </c>
      <c r="C598" s="102" t="s">
        <v>23</v>
      </c>
      <c r="D598" s="102" t="s">
        <v>26500</v>
      </c>
      <c r="E598" s="104">
        <v>300</v>
      </c>
      <c r="F598" s="105">
        <v>63</v>
      </c>
    </row>
    <row r="599" spans="1:6" x14ac:dyDescent="0.2">
      <c r="A599" s="102" t="s">
        <v>26575</v>
      </c>
      <c r="B599" s="103" t="s">
        <v>26576</v>
      </c>
      <c r="C599" s="102" t="s">
        <v>23</v>
      </c>
      <c r="D599" s="102" t="s">
        <v>26500</v>
      </c>
      <c r="E599" s="104">
        <v>3750</v>
      </c>
      <c r="F599" s="105">
        <v>787.5</v>
      </c>
    </row>
    <row r="600" spans="1:6" x14ac:dyDescent="0.2">
      <c r="A600" s="102" t="s">
        <v>26577</v>
      </c>
      <c r="B600" s="103" t="s">
        <v>26578</v>
      </c>
      <c r="C600" s="102" t="s">
        <v>23</v>
      </c>
      <c r="D600" s="102" t="s">
        <v>26500</v>
      </c>
      <c r="E600" s="104">
        <v>7500</v>
      </c>
      <c r="F600" s="105">
        <v>1575</v>
      </c>
    </row>
    <row r="601" spans="1:6" x14ac:dyDescent="0.2">
      <c r="A601" s="102" t="s">
        <v>26579</v>
      </c>
      <c r="B601" s="103" t="s">
        <v>26580</v>
      </c>
      <c r="C601" s="102" t="s">
        <v>23</v>
      </c>
      <c r="D601" s="102" t="s">
        <v>26500</v>
      </c>
      <c r="E601" s="104">
        <v>12500</v>
      </c>
      <c r="F601" s="105">
        <v>2625</v>
      </c>
    </row>
    <row r="602" spans="1:6" x14ac:dyDescent="0.2">
      <c r="A602" s="102" t="s">
        <v>26581</v>
      </c>
      <c r="B602" s="103" t="s">
        <v>26582</v>
      </c>
      <c r="C602" s="102" t="s">
        <v>23</v>
      </c>
      <c r="D602" s="102" t="s">
        <v>26500</v>
      </c>
      <c r="E602" s="104">
        <v>2500</v>
      </c>
      <c r="F602" s="105">
        <v>525</v>
      </c>
    </row>
    <row r="603" spans="1:6" ht="30" x14ac:dyDescent="0.2">
      <c r="A603" s="102" t="s">
        <v>26583</v>
      </c>
      <c r="B603" s="103" t="s">
        <v>26584</v>
      </c>
      <c r="C603" s="102" t="s">
        <v>23</v>
      </c>
      <c r="D603" s="102" t="s">
        <v>26500</v>
      </c>
      <c r="E603" s="104">
        <v>300</v>
      </c>
      <c r="F603" s="105">
        <v>63</v>
      </c>
    </row>
    <row r="604" spans="1:6" x14ac:dyDescent="0.2">
      <c r="A604" s="102" t="s">
        <v>26585</v>
      </c>
      <c r="B604" s="103" t="s">
        <v>26586</v>
      </c>
      <c r="C604" s="102" t="s">
        <v>23</v>
      </c>
      <c r="D604" s="102" t="s">
        <v>26500</v>
      </c>
      <c r="E604" s="104">
        <v>995</v>
      </c>
      <c r="F604" s="105">
        <v>208.95</v>
      </c>
    </row>
    <row r="605" spans="1:6" x14ac:dyDescent="0.2">
      <c r="A605" s="102" t="s">
        <v>26587</v>
      </c>
      <c r="B605" s="103" t="s">
        <v>26588</v>
      </c>
      <c r="C605" s="102" t="s">
        <v>23</v>
      </c>
      <c r="D605" s="102" t="s">
        <v>26500</v>
      </c>
      <c r="E605" s="104">
        <v>550</v>
      </c>
      <c r="F605" s="105">
        <v>115.5</v>
      </c>
    </row>
    <row r="606" spans="1:6" x14ac:dyDescent="0.2">
      <c r="A606" s="102" t="s">
        <v>26589</v>
      </c>
      <c r="B606" s="103" t="s">
        <v>26590</v>
      </c>
      <c r="C606" s="102" t="s">
        <v>23</v>
      </c>
      <c r="D606" s="102" t="s">
        <v>26500</v>
      </c>
      <c r="E606" s="104">
        <v>500</v>
      </c>
      <c r="F606" s="105">
        <v>105</v>
      </c>
    </row>
    <row r="607" spans="1:6" x14ac:dyDescent="0.2">
      <c r="A607" s="102" t="s">
        <v>26591</v>
      </c>
      <c r="B607" s="103" t="s">
        <v>26592</v>
      </c>
      <c r="C607" s="102" t="s">
        <v>23</v>
      </c>
      <c r="D607" s="102" t="s">
        <v>26500</v>
      </c>
      <c r="E607" s="104">
        <v>1950</v>
      </c>
      <c r="F607" s="105">
        <v>409.5</v>
      </c>
    </row>
    <row r="608" spans="1:6" ht="30" x14ac:dyDescent="0.2">
      <c r="A608" s="102" t="s">
        <v>26593</v>
      </c>
      <c r="B608" s="103" t="s">
        <v>26594</v>
      </c>
      <c r="C608" s="102" t="s">
        <v>23</v>
      </c>
      <c r="D608" s="102" t="s">
        <v>26500</v>
      </c>
      <c r="E608" s="104">
        <v>750</v>
      </c>
      <c r="F608" s="105">
        <v>157.5</v>
      </c>
    </row>
    <row r="609" spans="1:6" x14ac:dyDescent="0.2">
      <c r="A609" s="102" t="s">
        <v>26595</v>
      </c>
      <c r="B609" s="103" t="s">
        <v>26596</v>
      </c>
      <c r="C609" s="102" t="s">
        <v>23</v>
      </c>
      <c r="D609" s="102" t="s">
        <v>26500</v>
      </c>
      <c r="E609" s="104">
        <v>700</v>
      </c>
      <c r="F609" s="105">
        <v>147</v>
      </c>
    </row>
    <row r="610" spans="1:6" x14ac:dyDescent="0.2">
      <c r="A610" s="102" t="s">
        <v>26597</v>
      </c>
      <c r="B610" s="103" t="s">
        <v>26598</v>
      </c>
      <c r="C610" s="102" t="s">
        <v>23</v>
      </c>
      <c r="D610" s="102" t="s">
        <v>26500</v>
      </c>
      <c r="E610" s="104">
        <v>700</v>
      </c>
      <c r="F610" s="105">
        <v>147</v>
      </c>
    </row>
    <row r="611" spans="1:6" x14ac:dyDescent="0.2">
      <c r="A611" s="102" t="s">
        <v>26599</v>
      </c>
      <c r="B611" s="103" t="s">
        <v>26600</v>
      </c>
      <c r="C611" s="102" t="s">
        <v>23</v>
      </c>
      <c r="D611" s="102" t="s">
        <v>26500</v>
      </c>
      <c r="E611" s="104">
        <v>5500</v>
      </c>
      <c r="F611" s="105">
        <v>1155</v>
      </c>
    </row>
    <row r="612" spans="1:6" x14ac:dyDescent="0.2">
      <c r="A612" s="102" t="s">
        <v>26601</v>
      </c>
      <c r="B612" s="103" t="s">
        <v>26602</v>
      </c>
      <c r="C612" s="102" t="s">
        <v>23</v>
      </c>
      <c r="D612" s="102" t="s">
        <v>26500</v>
      </c>
      <c r="E612" s="104">
        <v>5500</v>
      </c>
      <c r="F612" s="105">
        <v>1155</v>
      </c>
    </row>
    <row r="613" spans="1:6" x14ac:dyDescent="0.2">
      <c r="A613" s="102" t="s">
        <v>26603</v>
      </c>
      <c r="B613" s="103" t="s">
        <v>26604</v>
      </c>
      <c r="C613" s="102" t="s">
        <v>23</v>
      </c>
      <c r="D613" s="102" t="s">
        <v>26500</v>
      </c>
      <c r="E613" s="104">
        <v>5500</v>
      </c>
      <c r="F613" s="105">
        <v>1155</v>
      </c>
    </row>
    <row r="614" spans="1:6" x14ac:dyDescent="0.2">
      <c r="A614" s="102" t="s">
        <v>26605</v>
      </c>
      <c r="B614" s="103" t="s">
        <v>26606</v>
      </c>
      <c r="C614" s="102" t="s">
        <v>23</v>
      </c>
      <c r="D614" s="102" t="s">
        <v>26500</v>
      </c>
      <c r="E614" s="104">
        <v>750</v>
      </c>
      <c r="F614" s="105">
        <v>157.5</v>
      </c>
    </row>
    <row r="615" spans="1:6" x14ac:dyDescent="0.2">
      <c r="A615" s="102" t="s">
        <v>26607</v>
      </c>
      <c r="B615" s="103" t="s">
        <v>26608</v>
      </c>
      <c r="C615" s="102" t="s">
        <v>23</v>
      </c>
      <c r="D615" s="102" t="s">
        <v>26500</v>
      </c>
      <c r="E615" s="104">
        <v>5500</v>
      </c>
      <c r="F615" s="105">
        <v>1155</v>
      </c>
    </row>
    <row r="616" spans="1:6" x14ac:dyDescent="0.2">
      <c r="A616" s="102" t="s">
        <v>26609</v>
      </c>
      <c r="B616" s="103" t="s">
        <v>26610</v>
      </c>
      <c r="C616" s="102" t="s">
        <v>23</v>
      </c>
      <c r="D616" s="102" t="s">
        <v>26500</v>
      </c>
      <c r="E616" s="104">
        <v>5500</v>
      </c>
      <c r="F616" s="105">
        <v>1155</v>
      </c>
    </row>
    <row r="617" spans="1:6" x14ac:dyDescent="0.2">
      <c r="A617" s="102" t="s">
        <v>26611</v>
      </c>
      <c r="B617" s="103" t="s">
        <v>26612</v>
      </c>
      <c r="C617" s="102" t="s">
        <v>23</v>
      </c>
      <c r="D617" s="102" t="s">
        <v>26500</v>
      </c>
      <c r="E617" s="104">
        <v>390</v>
      </c>
      <c r="F617" s="105">
        <v>81.899999999999991</v>
      </c>
    </row>
    <row r="618" spans="1:6" ht="30" x14ac:dyDescent="0.2">
      <c r="A618" s="102" t="s">
        <v>26613</v>
      </c>
      <c r="B618" s="103" t="s">
        <v>26614</v>
      </c>
      <c r="C618" s="102" t="s">
        <v>23</v>
      </c>
      <c r="D618" s="102" t="s">
        <v>26500</v>
      </c>
      <c r="E618" s="104">
        <v>2000</v>
      </c>
      <c r="F618" s="105">
        <v>420</v>
      </c>
    </row>
    <row r="619" spans="1:6" x14ac:dyDescent="0.2">
      <c r="A619" s="102" t="s">
        <v>26615</v>
      </c>
      <c r="B619" s="103" t="s">
        <v>26616</v>
      </c>
      <c r="C619" s="102" t="s">
        <v>23</v>
      </c>
      <c r="D619" s="102" t="s">
        <v>26500</v>
      </c>
      <c r="E619" s="104">
        <v>750</v>
      </c>
      <c r="F619" s="105">
        <v>157.5</v>
      </c>
    </row>
    <row r="620" spans="1:6" x14ac:dyDescent="0.2">
      <c r="A620" s="102" t="s">
        <v>26617</v>
      </c>
      <c r="B620" s="103" t="s">
        <v>26618</v>
      </c>
      <c r="C620" s="102" t="s">
        <v>23</v>
      </c>
      <c r="D620" s="102" t="s">
        <v>26500</v>
      </c>
      <c r="E620" s="104">
        <v>1950</v>
      </c>
      <c r="F620" s="105">
        <v>409.5</v>
      </c>
    </row>
    <row r="621" spans="1:6" ht="45" x14ac:dyDescent="0.2">
      <c r="A621" s="102" t="s">
        <v>26021</v>
      </c>
      <c r="B621" s="103" t="s">
        <v>26022</v>
      </c>
      <c r="C621" s="102" t="s">
        <v>23</v>
      </c>
      <c r="D621" s="102" t="s">
        <v>26500</v>
      </c>
      <c r="E621" s="104">
        <v>50</v>
      </c>
      <c r="F621" s="105">
        <v>10.5</v>
      </c>
    </row>
    <row r="622" spans="1:6" ht="45" x14ac:dyDescent="0.2">
      <c r="A622" s="102" t="s">
        <v>26023</v>
      </c>
      <c r="B622" s="103" t="s">
        <v>26024</v>
      </c>
      <c r="C622" s="102" t="s">
        <v>23</v>
      </c>
      <c r="D622" s="102" t="s">
        <v>26500</v>
      </c>
      <c r="E622" s="104">
        <v>1500</v>
      </c>
      <c r="F622" s="105">
        <v>315</v>
      </c>
    </row>
    <row r="623" spans="1:6" ht="30" x14ac:dyDescent="0.2">
      <c r="A623" s="102" t="s">
        <v>26619</v>
      </c>
      <c r="B623" s="103" t="s">
        <v>26620</v>
      </c>
      <c r="C623" s="102" t="s">
        <v>23</v>
      </c>
      <c r="D623" s="102" t="s">
        <v>26500</v>
      </c>
      <c r="E623" s="104">
        <v>1950</v>
      </c>
      <c r="F623" s="105">
        <v>409.5</v>
      </c>
    </row>
    <row r="624" spans="1:6" ht="30" x14ac:dyDescent="0.2">
      <c r="A624" s="102" t="s">
        <v>26621</v>
      </c>
      <c r="B624" s="103" t="s">
        <v>26622</v>
      </c>
      <c r="C624" s="102" t="s">
        <v>23</v>
      </c>
      <c r="D624" s="102" t="s">
        <v>26500</v>
      </c>
      <c r="E624" s="104">
        <v>1950</v>
      </c>
      <c r="F624" s="105">
        <v>409.5</v>
      </c>
    </row>
    <row r="625" spans="1:6" x14ac:dyDescent="0.2">
      <c r="A625" s="102" t="s">
        <v>26623</v>
      </c>
      <c r="B625" s="103" t="s">
        <v>26624</v>
      </c>
      <c r="C625" s="102" t="s">
        <v>23</v>
      </c>
      <c r="D625" s="102" t="s">
        <v>26500</v>
      </c>
      <c r="E625" s="104">
        <v>1950</v>
      </c>
      <c r="F625" s="105">
        <v>409.5</v>
      </c>
    </row>
    <row r="626" spans="1:6" ht="30" x14ac:dyDescent="0.2">
      <c r="A626" s="102" t="s">
        <v>26625</v>
      </c>
      <c r="B626" s="103" t="s">
        <v>26626</v>
      </c>
      <c r="C626" s="102" t="s">
        <v>23</v>
      </c>
      <c r="D626" s="102" t="s">
        <v>26500</v>
      </c>
      <c r="E626" s="104">
        <v>1950</v>
      </c>
      <c r="F626" s="105">
        <v>409.5</v>
      </c>
    </row>
    <row r="627" spans="1:6" x14ac:dyDescent="0.2">
      <c r="A627" s="102" t="s">
        <v>26627</v>
      </c>
      <c r="B627" s="103" t="s">
        <v>26628</v>
      </c>
      <c r="C627" s="102" t="s">
        <v>23</v>
      </c>
      <c r="D627" s="102" t="s">
        <v>26500</v>
      </c>
      <c r="E627" s="104">
        <v>1950</v>
      </c>
      <c r="F627" s="105">
        <v>409.5</v>
      </c>
    </row>
    <row r="628" spans="1:6" ht="30" x14ac:dyDescent="0.2">
      <c r="A628" s="102" t="s">
        <v>26629</v>
      </c>
      <c r="B628" s="103" t="s">
        <v>26630</v>
      </c>
      <c r="C628" s="102" t="s">
        <v>23</v>
      </c>
      <c r="D628" s="102" t="s">
        <v>26500</v>
      </c>
      <c r="E628" s="104">
        <v>3500</v>
      </c>
      <c r="F628" s="105">
        <v>735</v>
      </c>
    </row>
    <row r="629" spans="1:6" ht="30" x14ac:dyDescent="0.2">
      <c r="A629" s="102" t="s">
        <v>26631</v>
      </c>
      <c r="B629" s="103" t="s">
        <v>26632</v>
      </c>
      <c r="C629" s="102" t="s">
        <v>23</v>
      </c>
      <c r="D629" s="102" t="s">
        <v>26500</v>
      </c>
      <c r="E629" s="104">
        <v>3500</v>
      </c>
      <c r="F629" s="105">
        <v>735</v>
      </c>
    </row>
    <row r="630" spans="1:6" ht="30" x14ac:dyDescent="0.2">
      <c r="A630" s="102" t="s">
        <v>26633</v>
      </c>
      <c r="B630" s="103" t="s">
        <v>26634</v>
      </c>
      <c r="C630" s="102" t="s">
        <v>23</v>
      </c>
      <c r="D630" s="102" t="s">
        <v>26500</v>
      </c>
      <c r="E630" s="104">
        <v>1950</v>
      </c>
      <c r="F630" s="105">
        <v>409.5</v>
      </c>
    </row>
    <row r="631" spans="1:6" x14ac:dyDescent="0.2">
      <c r="A631" s="102" t="s">
        <v>26635</v>
      </c>
      <c r="B631" s="103" t="s">
        <v>26636</v>
      </c>
      <c r="C631" s="102" t="s">
        <v>23</v>
      </c>
      <c r="D631" s="102" t="s">
        <v>26500</v>
      </c>
      <c r="E631" s="104">
        <v>1950</v>
      </c>
      <c r="F631" s="105">
        <v>409.5</v>
      </c>
    </row>
    <row r="632" spans="1:6" x14ac:dyDescent="0.2">
      <c r="A632" s="102" t="s">
        <v>26637</v>
      </c>
      <c r="B632" s="103" t="s">
        <v>26638</v>
      </c>
      <c r="C632" s="102" t="s">
        <v>23</v>
      </c>
      <c r="D632" s="102" t="s">
        <v>26500</v>
      </c>
      <c r="E632" s="104">
        <v>1950</v>
      </c>
      <c r="F632" s="105">
        <v>409.5</v>
      </c>
    </row>
    <row r="633" spans="1:6" ht="45" x14ac:dyDescent="0.2">
      <c r="A633" s="102" t="s">
        <v>26025</v>
      </c>
      <c r="B633" s="103" t="s">
        <v>26026</v>
      </c>
      <c r="C633" s="102" t="s">
        <v>23</v>
      </c>
      <c r="D633" s="102" t="s">
        <v>26500</v>
      </c>
      <c r="E633" s="104">
        <v>4750</v>
      </c>
      <c r="F633" s="105">
        <v>997.5</v>
      </c>
    </row>
    <row r="634" spans="1:6" x14ac:dyDescent="0.2">
      <c r="A634" s="102" t="s">
        <v>26639</v>
      </c>
      <c r="B634" s="103" t="s">
        <v>26640</v>
      </c>
      <c r="C634" s="102" t="s">
        <v>23</v>
      </c>
      <c r="D634" s="102" t="s">
        <v>26500</v>
      </c>
      <c r="E634" s="104">
        <v>500</v>
      </c>
      <c r="F634" s="105">
        <v>105</v>
      </c>
    </row>
    <row r="635" spans="1:6" ht="30" x14ac:dyDescent="0.2">
      <c r="A635" s="102" t="s">
        <v>26641</v>
      </c>
      <c r="B635" s="103" t="s">
        <v>26642</v>
      </c>
      <c r="C635" s="102" t="s">
        <v>23</v>
      </c>
      <c r="D635" s="102" t="s">
        <v>26500</v>
      </c>
      <c r="E635" s="104">
        <v>195</v>
      </c>
      <c r="F635" s="105">
        <v>40.949999999999996</v>
      </c>
    </row>
    <row r="636" spans="1:6" ht="30" x14ac:dyDescent="0.2">
      <c r="A636" s="102" t="s">
        <v>26643</v>
      </c>
      <c r="B636" s="103" t="s">
        <v>26644</v>
      </c>
      <c r="C636" s="102" t="s">
        <v>23</v>
      </c>
      <c r="D636" s="102" t="s">
        <v>26500</v>
      </c>
      <c r="E636" s="104">
        <v>7000</v>
      </c>
      <c r="F636" s="105">
        <v>1470</v>
      </c>
    </row>
    <row r="637" spans="1:6" ht="30" x14ac:dyDescent="0.2">
      <c r="A637" s="102" t="s">
        <v>26645</v>
      </c>
      <c r="B637" s="103" t="s">
        <v>26646</v>
      </c>
      <c r="C637" s="102" t="s">
        <v>23</v>
      </c>
      <c r="D637" s="102" t="s">
        <v>26500</v>
      </c>
      <c r="E637" s="104">
        <v>7000</v>
      </c>
      <c r="F637" s="105">
        <v>1470</v>
      </c>
    </row>
    <row r="638" spans="1:6" ht="30" x14ac:dyDescent="0.2">
      <c r="A638" s="102" t="s">
        <v>26647</v>
      </c>
      <c r="B638" s="103" t="s">
        <v>26648</v>
      </c>
      <c r="C638" s="102" t="s">
        <v>23</v>
      </c>
      <c r="D638" s="102" t="s">
        <v>26500</v>
      </c>
      <c r="E638" s="104">
        <v>7500</v>
      </c>
      <c r="F638" s="105">
        <v>1575</v>
      </c>
    </row>
    <row r="639" spans="1:6" ht="30" x14ac:dyDescent="0.2">
      <c r="A639" s="102" t="s">
        <v>26649</v>
      </c>
      <c r="B639" s="103" t="s">
        <v>26650</v>
      </c>
      <c r="C639" s="102" t="s">
        <v>23</v>
      </c>
      <c r="D639" s="102" t="s">
        <v>26500</v>
      </c>
      <c r="E639" s="104">
        <v>7500</v>
      </c>
      <c r="F639" s="105">
        <v>1575</v>
      </c>
    </row>
    <row r="640" spans="1:6" ht="30" x14ac:dyDescent="0.2">
      <c r="A640" s="102" t="s">
        <v>26651</v>
      </c>
      <c r="B640" s="103" t="s">
        <v>26652</v>
      </c>
      <c r="C640" s="102" t="s">
        <v>23</v>
      </c>
      <c r="D640" s="102" t="s">
        <v>26500</v>
      </c>
      <c r="E640" s="104">
        <v>2350</v>
      </c>
      <c r="F640" s="105">
        <v>493.5</v>
      </c>
    </row>
    <row r="641" spans="1:6" ht="45" x14ac:dyDescent="0.2">
      <c r="A641" s="102" t="s">
        <v>26653</v>
      </c>
      <c r="B641" s="103" t="s">
        <v>26654</v>
      </c>
      <c r="C641" s="102" t="s">
        <v>23</v>
      </c>
      <c r="D641" s="102" t="s">
        <v>26500</v>
      </c>
      <c r="E641" s="104">
        <v>2350</v>
      </c>
      <c r="F641" s="105">
        <v>493.5</v>
      </c>
    </row>
    <row r="642" spans="1:6" ht="30" x14ac:dyDescent="0.2">
      <c r="A642" s="102" t="s">
        <v>26655</v>
      </c>
      <c r="B642" s="103" t="s">
        <v>26656</v>
      </c>
      <c r="C642" s="102" t="s">
        <v>23</v>
      </c>
      <c r="D642" s="102" t="s">
        <v>26500</v>
      </c>
      <c r="E642" s="104">
        <v>3250</v>
      </c>
      <c r="F642" s="105">
        <v>682.5</v>
      </c>
    </row>
    <row r="643" spans="1:6" ht="30" x14ac:dyDescent="0.2">
      <c r="A643" s="102" t="s">
        <v>26657</v>
      </c>
      <c r="B643" s="103" t="s">
        <v>26658</v>
      </c>
      <c r="C643" s="102" t="s">
        <v>23</v>
      </c>
      <c r="D643" s="102" t="s">
        <v>26500</v>
      </c>
      <c r="E643" s="104">
        <v>7500</v>
      </c>
      <c r="F643" s="105">
        <v>1575</v>
      </c>
    </row>
    <row r="644" spans="1:6" ht="30" x14ac:dyDescent="0.2">
      <c r="A644" s="102" t="s">
        <v>26659</v>
      </c>
      <c r="B644" s="103" t="s">
        <v>26660</v>
      </c>
      <c r="C644" s="102" t="s">
        <v>23</v>
      </c>
      <c r="D644" s="102" t="s">
        <v>26500</v>
      </c>
      <c r="E644" s="104">
        <v>7500</v>
      </c>
      <c r="F644" s="105">
        <v>1575</v>
      </c>
    </row>
    <row r="645" spans="1:6" ht="45" x14ac:dyDescent="0.2">
      <c r="A645" s="102" t="s">
        <v>26661</v>
      </c>
      <c r="B645" s="103" t="s">
        <v>26662</v>
      </c>
      <c r="C645" s="102" t="s">
        <v>23</v>
      </c>
      <c r="D645" s="102" t="s">
        <v>26500</v>
      </c>
      <c r="E645" s="104">
        <v>2350</v>
      </c>
      <c r="F645" s="105">
        <v>493.5</v>
      </c>
    </row>
    <row r="646" spans="1:6" ht="45" x14ac:dyDescent="0.2">
      <c r="A646" s="102" t="s">
        <v>26049</v>
      </c>
      <c r="B646" s="103" t="s">
        <v>26050</v>
      </c>
      <c r="C646" s="102" t="s">
        <v>23</v>
      </c>
      <c r="D646" s="102" t="s">
        <v>26500</v>
      </c>
      <c r="E646" s="104">
        <v>3000</v>
      </c>
      <c r="F646" s="105">
        <v>630</v>
      </c>
    </row>
    <row r="647" spans="1:6" ht="45" x14ac:dyDescent="0.2">
      <c r="A647" s="102" t="s">
        <v>26051</v>
      </c>
      <c r="B647" s="103" t="s">
        <v>26052</v>
      </c>
      <c r="C647" s="102" t="s">
        <v>23</v>
      </c>
      <c r="D647" s="102" t="s">
        <v>26500</v>
      </c>
      <c r="E647" s="104">
        <v>2500</v>
      </c>
      <c r="F647" s="105">
        <v>525</v>
      </c>
    </row>
    <row r="648" spans="1:6" ht="45" x14ac:dyDescent="0.2">
      <c r="A648" s="102" t="s">
        <v>26053</v>
      </c>
      <c r="B648" s="103" t="s">
        <v>26054</v>
      </c>
      <c r="C648" s="102" t="s">
        <v>23</v>
      </c>
      <c r="D648" s="102" t="s">
        <v>26500</v>
      </c>
      <c r="E648" s="104">
        <v>2000</v>
      </c>
      <c r="F648" s="105">
        <v>420</v>
      </c>
    </row>
    <row r="649" spans="1:6" ht="90" x14ac:dyDescent="0.2">
      <c r="A649" s="102" t="s">
        <v>26055</v>
      </c>
      <c r="B649" s="103" t="s">
        <v>26056</v>
      </c>
      <c r="C649" s="102" t="s">
        <v>23</v>
      </c>
      <c r="D649" s="102" t="s">
        <v>26500</v>
      </c>
      <c r="E649" s="104">
        <v>5000</v>
      </c>
      <c r="F649" s="105">
        <v>1050</v>
      </c>
    </row>
    <row r="650" spans="1:6" ht="90" x14ac:dyDescent="0.2">
      <c r="A650" s="102" t="s">
        <v>26057</v>
      </c>
      <c r="B650" s="103" t="s">
        <v>26058</v>
      </c>
      <c r="C650" s="102" t="s">
        <v>23</v>
      </c>
      <c r="D650" s="102" t="s">
        <v>26500</v>
      </c>
      <c r="E650" s="104">
        <v>4000</v>
      </c>
      <c r="F650" s="105">
        <v>840</v>
      </c>
    </row>
    <row r="651" spans="1:6" ht="75" x14ac:dyDescent="0.2">
      <c r="A651" s="102" t="s">
        <v>26059</v>
      </c>
      <c r="B651" s="103" t="s">
        <v>26060</v>
      </c>
      <c r="C651" s="102" t="s">
        <v>23</v>
      </c>
      <c r="D651" s="102" t="s">
        <v>26500</v>
      </c>
      <c r="E651" s="104">
        <v>3500</v>
      </c>
      <c r="F651" s="105">
        <v>735</v>
      </c>
    </row>
    <row r="652" spans="1:6" x14ac:dyDescent="0.2">
      <c r="A652" s="102" t="s">
        <v>26663</v>
      </c>
      <c r="B652" s="103" t="s">
        <v>26664</v>
      </c>
      <c r="C652" s="102" t="s">
        <v>23</v>
      </c>
      <c r="D652" s="102" t="s">
        <v>26500</v>
      </c>
      <c r="E652" s="104">
        <v>3750</v>
      </c>
      <c r="F652" s="105">
        <v>787.5</v>
      </c>
    </row>
    <row r="653" spans="1:6" ht="105" x14ac:dyDescent="0.2">
      <c r="A653" s="102" t="s">
        <v>26061</v>
      </c>
      <c r="B653" s="103" t="s">
        <v>26062</v>
      </c>
      <c r="C653" s="102" t="s">
        <v>23</v>
      </c>
      <c r="D653" s="102" t="s">
        <v>26500</v>
      </c>
      <c r="E653" s="104">
        <v>5000</v>
      </c>
      <c r="F653" s="105">
        <v>1050</v>
      </c>
    </row>
    <row r="654" spans="1:6" ht="60" x14ac:dyDescent="0.2">
      <c r="A654" s="102" t="s">
        <v>26665</v>
      </c>
      <c r="B654" s="103" t="s">
        <v>26666</v>
      </c>
      <c r="C654" s="102" t="s">
        <v>23</v>
      </c>
      <c r="D654" s="102" t="s">
        <v>26500</v>
      </c>
      <c r="E654" s="104">
        <v>1100</v>
      </c>
      <c r="F654" s="105">
        <v>231</v>
      </c>
    </row>
    <row r="655" spans="1:6" ht="60" x14ac:dyDescent="0.2">
      <c r="A655" s="102" t="s">
        <v>26667</v>
      </c>
      <c r="B655" s="103" t="s">
        <v>26668</v>
      </c>
      <c r="C655" s="102" t="s">
        <v>23</v>
      </c>
      <c r="D655" s="102" t="s">
        <v>26500</v>
      </c>
      <c r="E655" s="104">
        <v>1100</v>
      </c>
      <c r="F655" s="105">
        <v>231</v>
      </c>
    </row>
    <row r="656" spans="1:6" ht="30" x14ac:dyDescent="0.2">
      <c r="A656" s="102" t="s">
        <v>26063</v>
      </c>
      <c r="B656" s="103" t="s">
        <v>26064</v>
      </c>
      <c r="C656" s="102" t="s">
        <v>23</v>
      </c>
      <c r="D656" s="102" t="s">
        <v>26500</v>
      </c>
      <c r="E656" s="104">
        <v>3200</v>
      </c>
      <c r="F656" s="105">
        <v>672</v>
      </c>
    </row>
    <row r="657" spans="1:6" x14ac:dyDescent="0.2">
      <c r="A657" s="102" t="s">
        <v>26065</v>
      </c>
      <c r="B657" s="103" t="s">
        <v>26066</v>
      </c>
      <c r="C657" s="102" t="s">
        <v>23</v>
      </c>
      <c r="D657" s="102" t="s">
        <v>26500</v>
      </c>
      <c r="E657" s="104">
        <v>1950</v>
      </c>
      <c r="F657" s="105">
        <v>409.5</v>
      </c>
    </row>
    <row r="658" spans="1:6" ht="30" x14ac:dyDescent="0.2">
      <c r="A658" s="102" t="s">
        <v>26067</v>
      </c>
      <c r="B658" s="103" t="s">
        <v>26068</v>
      </c>
      <c r="C658" s="102" t="s">
        <v>23</v>
      </c>
      <c r="D658" s="102" t="s">
        <v>26500</v>
      </c>
      <c r="E658" s="104">
        <v>150</v>
      </c>
      <c r="F658" s="105">
        <v>31.5</v>
      </c>
    </row>
    <row r="659" spans="1:6" ht="30" x14ac:dyDescent="0.2">
      <c r="A659" s="102" t="s">
        <v>26069</v>
      </c>
      <c r="B659" s="103" t="s">
        <v>26070</v>
      </c>
      <c r="C659" s="102" t="s">
        <v>23</v>
      </c>
      <c r="D659" s="102" t="s">
        <v>26500</v>
      </c>
      <c r="E659" s="104">
        <v>150</v>
      </c>
      <c r="F659" s="105">
        <v>31.5</v>
      </c>
    </row>
    <row r="660" spans="1:6" ht="45" x14ac:dyDescent="0.2">
      <c r="A660" s="102" t="s">
        <v>26071</v>
      </c>
      <c r="B660" s="103" t="s">
        <v>26072</v>
      </c>
      <c r="C660" s="102" t="s">
        <v>23</v>
      </c>
      <c r="D660" s="102" t="s">
        <v>26500</v>
      </c>
      <c r="E660" s="104">
        <v>300</v>
      </c>
      <c r="F660" s="105">
        <v>63</v>
      </c>
    </row>
    <row r="661" spans="1:6" ht="45" x14ac:dyDescent="0.2">
      <c r="A661" s="102" t="s">
        <v>26073</v>
      </c>
      <c r="B661" s="103" t="s">
        <v>26074</v>
      </c>
      <c r="C661" s="102" t="s">
        <v>23</v>
      </c>
      <c r="D661" s="102" t="s">
        <v>26500</v>
      </c>
      <c r="E661" s="104">
        <v>900</v>
      </c>
      <c r="F661" s="105">
        <v>189</v>
      </c>
    </row>
    <row r="662" spans="1:6" ht="45" x14ac:dyDescent="0.2">
      <c r="A662" s="102" t="s">
        <v>26075</v>
      </c>
      <c r="B662" s="103" t="s">
        <v>26076</v>
      </c>
      <c r="C662" s="102" t="s">
        <v>23</v>
      </c>
      <c r="D662" s="102" t="s">
        <v>26500</v>
      </c>
      <c r="E662" s="104">
        <v>550</v>
      </c>
      <c r="F662" s="105">
        <v>115.5</v>
      </c>
    </row>
    <row r="663" spans="1:6" ht="45" x14ac:dyDescent="0.2">
      <c r="A663" s="102" t="s">
        <v>26077</v>
      </c>
      <c r="B663" s="103" t="s">
        <v>26078</v>
      </c>
      <c r="C663" s="102" t="s">
        <v>23</v>
      </c>
      <c r="D663" s="102" t="s">
        <v>26500</v>
      </c>
      <c r="E663" s="104">
        <v>350</v>
      </c>
      <c r="F663" s="105">
        <v>73.5</v>
      </c>
    </row>
    <row r="664" spans="1:6" x14ac:dyDescent="0.2">
      <c r="A664" s="102" t="s">
        <v>26669</v>
      </c>
      <c r="B664" s="103" t="s">
        <v>26670</v>
      </c>
      <c r="C664" s="102" t="s">
        <v>23</v>
      </c>
      <c r="D664" s="102" t="s">
        <v>26500</v>
      </c>
      <c r="E664" s="104">
        <v>3000</v>
      </c>
      <c r="F664" s="105">
        <v>630</v>
      </c>
    </row>
    <row r="665" spans="1:6" ht="30" x14ac:dyDescent="0.2">
      <c r="A665" s="102" t="s">
        <v>26079</v>
      </c>
      <c r="B665" s="103" t="s">
        <v>26080</v>
      </c>
      <c r="C665" s="102" t="s">
        <v>23</v>
      </c>
      <c r="D665" s="102" t="s">
        <v>26500</v>
      </c>
      <c r="E665" s="104">
        <v>150</v>
      </c>
      <c r="F665" s="105">
        <v>31.5</v>
      </c>
    </row>
    <row r="666" spans="1:6" ht="30" x14ac:dyDescent="0.2">
      <c r="A666" s="102" t="s">
        <v>26081</v>
      </c>
      <c r="B666" s="103" t="s">
        <v>26082</v>
      </c>
      <c r="C666" s="102" t="s">
        <v>23</v>
      </c>
      <c r="D666" s="102" t="s">
        <v>26500</v>
      </c>
      <c r="E666" s="104">
        <v>300</v>
      </c>
      <c r="F666" s="105">
        <v>63</v>
      </c>
    </row>
    <row r="667" spans="1:6" ht="75" x14ac:dyDescent="0.2">
      <c r="A667" s="102" t="s">
        <v>26083</v>
      </c>
      <c r="B667" s="103" t="s">
        <v>26084</v>
      </c>
      <c r="C667" s="102" t="s">
        <v>23</v>
      </c>
      <c r="D667" s="102" t="s">
        <v>26500</v>
      </c>
      <c r="E667" s="104">
        <v>3000</v>
      </c>
      <c r="F667" s="105">
        <v>630</v>
      </c>
    </row>
    <row r="668" spans="1:6" x14ac:dyDescent="0.2">
      <c r="A668" s="102" t="s">
        <v>26085</v>
      </c>
      <c r="B668" s="103" t="s">
        <v>26086</v>
      </c>
      <c r="C668" s="102" t="s">
        <v>23</v>
      </c>
      <c r="D668" s="102" t="s">
        <v>26500</v>
      </c>
      <c r="E668" s="104">
        <v>1250</v>
      </c>
      <c r="F668" s="105">
        <v>262.5</v>
      </c>
    </row>
    <row r="669" spans="1:6" x14ac:dyDescent="0.2">
      <c r="A669" s="102" t="s">
        <v>26087</v>
      </c>
      <c r="B669" s="103" t="s">
        <v>26088</v>
      </c>
      <c r="C669" s="102" t="s">
        <v>23</v>
      </c>
      <c r="D669" s="102" t="s">
        <v>26500</v>
      </c>
      <c r="E669" s="104">
        <v>2100</v>
      </c>
      <c r="F669" s="105">
        <v>441</v>
      </c>
    </row>
    <row r="670" spans="1:6" x14ac:dyDescent="0.2">
      <c r="A670" s="102" t="s">
        <v>26089</v>
      </c>
      <c r="B670" s="103" t="s">
        <v>26090</v>
      </c>
      <c r="C670" s="102" t="s">
        <v>23</v>
      </c>
      <c r="D670" s="102" t="s">
        <v>26500</v>
      </c>
      <c r="E670" s="104">
        <v>2200</v>
      </c>
      <c r="F670" s="105">
        <v>462</v>
      </c>
    </row>
    <row r="671" spans="1:6" x14ac:dyDescent="0.2">
      <c r="A671" s="102" t="s">
        <v>26091</v>
      </c>
      <c r="B671" s="103" t="s">
        <v>26092</v>
      </c>
      <c r="C671" s="102" t="s">
        <v>23</v>
      </c>
      <c r="D671" s="102" t="s">
        <v>26500</v>
      </c>
      <c r="E671" s="104">
        <v>4200</v>
      </c>
      <c r="F671" s="105">
        <v>882</v>
      </c>
    </row>
    <row r="672" spans="1:6" ht="75" x14ac:dyDescent="0.2">
      <c r="A672" s="102" t="s">
        <v>26093</v>
      </c>
      <c r="B672" s="103" t="s">
        <v>26094</v>
      </c>
      <c r="C672" s="102" t="s">
        <v>23</v>
      </c>
      <c r="D672" s="102" t="s">
        <v>26500</v>
      </c>
      <c r="E672" s="104">
        <v>7500</v>
      </c>
      <c r="F672" s="105">
        <v>1575</v>
      </c>
    </row>
    <row r="673" spans="1:6" ht="75" x14ac:dyDescent="0.2">
      <c r="A673" s="102" t="s">
        <v>26095</v>
      </c>
      <c r="B673" s="103" t="s">
        <v>26096</v>
      </c>
      <c r="C673" s="102" t="s">
        <v>23</v>
      </c>
      <c r="D673" s="102" t="s">
        <v>26500</v>
      </c>
      <c r="E673" s="104">
        <v>25000</v>
      </c>
      <c r="F673" s="105">
        <v>5250</v>
      </c>
    </row>
    <row r="674" spans="1:6" ht="75" x14ac:dyDescent="0.2">
      <c r="A674" s="102" t="s">
        <v>26097</v>
      </c>
      <c r="B674" s="103" t="s">
        <v>26098</v>
      </c>
      <c r="C674" s="102" t="s">
        <v>23</v>
      </c>
      <c r="D674" s="102" t="s">
        <v>26500</v>
      </c>
      <c r="E674" s="104">
        <v>12500</v>
      </c>
      <c r="F674" s="105">
        <v>2625</v>
      </c>
    </row>
    <row r="675" spans="1:6" ht="75" x14ac:dyDescent="0.2">
      <c r="A675" s="102" t="s">
        <v>26099</v>
      </c>
      <c r="B675" s="103" t="s">
        <v>26100</v>
      </c>
      <c r="C675" s="102" t="s">
        <v>23</v>
      </c>
      <c r="D675" s="102" t="s">
        <v>26500</v>
      </c>
      <c r="E675" s="104">
        <v>40000</v>
      </c>
      <c r="F675" s="105">
        <v>8400</v>
      </c>
    </row>
    <row r="676" spans="1:6" ht="30" x14ac:dyDescent="0.2">
      <c r="A676" s="102" t="s">
        <v>26101</v>
      </c>
      <c r="B676" s="103" t="s">
        <v>26102</v>
      </c>
      <c r="C676" s="102" t="s">
        <v>23</v>
      </c>
      <c r="D676" s="102" t="s">
        <v>26500</v>
      </c>
      <c r="E676" s="104">
        <v>150</v>
      </c>
      <c r="F676" s="105">
        <v>31.5</v>
      </c>
    </row>
    <row r="677" spans="1:6" ht="30" x14ac:dyDescent="0.2">
      <c r="A677" s="102" t="s">
        <v>26103</v>
      </c>
      <c r="B677" s="103" t="s">
        <v>26104</v>
      </c>
      <c r="C677" s="102" t="s">
        <v>23</v>
      </c>
      <c r="D677" s="102" t="s">
        <v>26500</v>
      </c>
      <c r="E677" s="104">
        <v>300</v>
      </c>
      <c r="F677" s="105">
        <v>63</v>
      </c>
    </row>
    <row r="678" spans="1:6" x14ac:dyDescent="0.2">
      <c r="A678" s="102" t="s">
        <v>26671</v>
      </c>
      <c r="B678" s="103" t="s">
        <v>26672</v>
      </c>
      <c r="C678" s="102" t="s">
        <v>23</v>
      </c>
      <c r="D678" s="102" t="s">
        <v>26500</v>
      </c>
      <c r="E678" s="104">
        <v>4500</v>
      </c>
      <c r="F678" s="105">
        <v>945</v>
      </c>
    </row>
    <row r="679" spans="1:6" x14ac:dyDescent="0.2">
      <c r="A679" s="102" t="s">
        <v>26673</v>
      </c>
      <c r="B679" s="103" t="s">
        <v>26674</v>
      </c>
      <c r="C679" s="102" t="s">
        <v>23</v>
      </c>
      <c r="D679" s="102" t="s">
        <v>26500</v>
      </c>
      <c r="E679" s="104">
        <v>6000</v>
      </c>
      <c r="F679" s="105">
        <v>1260</v>
      </c>
    </row>
    <row r="680" spans="1:6" x14ac:dyDescent="0.2">
      <c r="A680" s="102" t="s">
        <v>26675</v>
      </c>
      <c r="B680" s="103" t="s">
        <v>26676</v>
      </c>
      <c r="C680" s="102" t="s">
        <v>23</v>
      </c>
      <c r="D680" s="102" t="s">
        <v>26500</v>
      </c>
      <c r="E680" s="104">
        <v>9000</v>
      </c>
      <c r="F680" s="105">
        <v>1890</v>
      </c>
    </row>
    <row r="681" spans="1:6" x14ac:dyDescent="0.2">
      <c r="A681" s="102" t="s">
        <v>26677</v>
      </c>
      <c r="B681" s="103" t="s">
        <v>26678</v>
      </c>
      <c r="C681" s="102" t="s">
        <v>23</v>
      </c>
      <c r="D681" s="102" t="s">
        <v>26500</v>
      </c>
      <c r="E681" s="104">
        <v>3750</v>
      </c>
      <c r="F681" s="105">
        <v>787.5</v>
      </c>
    </row>
    <row r="682" spans="1:6" x14ac:dyDescent="0.2">
      <c r="A682" s="102" t="s">
        <v>26679</v>
      </c>
      <c r="B682" s="103" t="s">
        <v>26680</v>
      </c>
      <c r="C682" s="102" t="s">
        <v>23</v>
      </c>
      <c r="D682" s="102" t="s">
        <v>26500</v>
      </c>
      <c r="E682" s="104">
        <v>4500</v>
      </c>
      <c r="F682" s="105">
        <v>945</v>
      </c>
    </row>
    <row r="683" spans="1:6" x14ac:dyDescent="0.2">
      <c r="A683" s="102" t="s">
        <v>26681</v>
      </c>
      <c r="B683" s="103" t="s">
        <v>26682</v>
      </c>
      <c r="C683" s="102" t="s">
        <v>23</v>
      </c>
      <c r="D683" s="102" t="s">
        <v>26500</v>
      </c>
      <c r="E683" s="104">
        <v>6000</v>
      </c>
      <c r="F683" s="105">
        <v>1260</v>
      </c>
    </row>
    <row r="684" spans="1:6" x14ac:dyDescent="0.2">
      <c r="A684" s="102" t="s">
        <v>26683</v>
      </c>
      <c r="B684" s="103" t="s">
        <v>26684</v>
      </c>
      <c r="C684" s="102" t="s">
        <v>23</v>
      </c>
      <c r="D684" s="102" t="s">
        <v>26500</v>
      </c>
      <c r="E684" s="104">
        <v>9000</v>
      </c>
      <c r="F684" s="105">
        <v>1890</v>
      </c>
    </row>
    <row r="685" spans="1:6" ht="30" x14ac:dyDescent="0.2">
      <c r="A685" s="102" t="s">
        <v>26685</v>
      </c>
      <c r="B685" s="103" t="s">
        <v>26686</v>
      </c>
      <c r="C685" s="102" t="s">
        <v>23</v>
      </c>
      <c r="D685" s="102" t="s">
        <v>26500</v>
      </c>
      <c r="E685" s="104">
        <v>3750</v>
      </c>
      <c r="F685" s="105">
        <v>787.5</v>
      </c>
    </row>
    <row r="686" spans="1:6" ht="30" x14ac:dyDescent="0.2">
      <c r="A686" s="102" t="s">
        <v>26687</v>
      </c>
      <c r="B686" s="103" t="s">
        <v>26688</v>
      </c>
      <c r="C686" s="102" t="s">
        <v>23</v>
      </c>
      <c r="D686" s="102" t="s">
        <v>26500</v>
      </c>
      <c r="E686" s="104">
        <v>3750</v>
      </c>
      <c r="F686" s="105">
        <v>787.5</v>
      </c>
    </row>
    <row r="687" spans="1:6" ht="60" x14ac:dyDescent="0.2">
      <c r="A687" s="102" t="s">
        <v>26105</v>
      </c>
      <c r="B687" s="103" t="s">
        <v>26106</v>
      </c>
      <c r="C687" s="102" t="s">
        <v>23</v>
      </c>
      <c r="D687" s="102" t="s">
        <v>26500</v>
      </c>
      <c r="E687" s="104">
        <v>1725</v>
      </c>
      <c r="F687" s="105">
        <v>362.25</v>
      </c>
    </row>
    <row r="688" spans="1:6" x14ac:dyDescent="0.2">
      <c r="A688" s="102" t="s">
        <v>26689</v>
      </c>
      <c r="B688" s="103" t="s">
        <v>26690</v>
      </c>
      <c r="C688" s="102" t="s">
        <v>23</v>
      </c>
      <c r="D688" s="102" t="s">
        <v>26500</v>
      </c>
      <c r="E688" s="104">
        <v>4500</v>
      </c>
      <c r="F688" s="105">
        <v>945</v>
      </c>
    </row>
    <row r="689" spans="1:6" ht="60" x14ac:dyDescent="0.2">
      <c r="A689" s="102" t="s">
        <v>26107</v>
      </c>
      <c r="B689" s="103" t="s">
        <v>26108</v>
      </c>
      <c r="C689" s="102" t="s">
        <v>23</v>
      </c>
      <c r="D689" s="102" t="s">
        <v>26500</v>
      </c>
      <c r="E689" s="104">
        <v>1150</v>
      </c>
      <c r="F689" s="105">
        <v>241.5</v>
      </c>
    </row>
    <row r="690" spans="1:6" ht="30" x14ac:dyDescent="0.2">
      <c r="A690" s="102" t="s">
        <v>26691</v>
      </c>
      <c r="B690" s="103" t="s">
        <v>26692</v>
      </c>
      <c r="C690" s="102" t="s">
        <v>23</v>
      </c>
      <c r="D690" s="102" t="s">
        <v>26500</v>
      </c>
      <c r="E690" s="104">
        <v>3000</v>
      </c>
      <c r="F690" s="105">
        <v>630</v>
      </c>
    </row>
    <row r="691" spans="1:6" x14ac:dyDescent="0.2">
      <c r="A691" s="102" t="s">
        <v>26693</v>
      </c>
      <c r="B691" s="103" t="s">
        <v>26694</v>
      </c>
      <c r="C691" s="102" t="s">
        <v>23</v>
      </c>
      <c r="D691" s="102" t="s">
        <v>26500</v>
      </c>
      <c r="E691" s="104">
        <v>4500</v>
      </c>
      <c r="F691" s="105">
        <v>945</v>
      </c>
    </row>
    <row r="692" spans="1:6" x14ac:dyDescent="0.2">
      <c r="A692" s="102" t="s">
        <v>26695</v>
      </c>
      <c r="B692" s="103" t="s">
        <v>26696</v>
      </c>
      <c r="C692" s="102" t="s">
        <v>23</v>
      </c>
      <c r="D692" s="102" t="s">
        <v>26500</v>
      </c>
      <c r="E692" s="104">
        <v>6000</v>
      </c>
      <c r="F692" s="105">
        <v>1260</v>
      </c>
    </row>
    <row r="693" spans="1:6" x14ac:dyDescent="0.2">
      <c r="A693" s="102" t="s">
        <v>26697</v>
      </c>
      <c r="B693" s="103" t="s">
        <v>26698</v>
      </c>
      <c r="C693" s="102" t="s">
        <v>23</v>
      </c>
      <c r="D693" s="102" t="s">
        <v>26500</v>
      </c>
      <c r="E693" s="104">
        <v>1950</v>
      </c>
      <c r="F693" s="105">
        <v>409.5</v>
      </c>
    </row>
    <row r="694" spans="1:6" ht="45" x14ac:dyDescent="0.2">
      <c r="A694" s="102" t="s">
        <v>26699</v>
      </c>
      <c r="B694" s="103" t="s">
        <v>26700</v>
      </c>
      <c r="C694" s="102" t="s">
        <v>23</v>
      </c>
      <c r="D694" s="102" t="s">
        <v>26500</v>
      </c>
      <c r="E694" s="104">
        <v>5000</v>
      </c>
      <c r="F694" s="105">
        <v>1050</v>
      </c>
    </row>
    <row r="695" spans="1:6" ht="60" x14ac:dyDescent="0.2">
      <c r="A695" s="102" t="s">
        <v>26701</v>
      </c>
      <c r="B695" s="103" t="s">
        <v>26702</v>
      </c>
      <c r="C695" s="102" t="s">
        <v>23</v>
      </c>
      <c r="D695" s="102" t="s">
        <v>26500</v>
      </c>
      <c r="E695" s="104">
        <v>5000</v>
      </c>
      <c r="F695" s="105">
        <v>1050</v>
      </c>
    </row>
    <row r="696" spans="1:6" ht="210" x14ac:dyDescent="0.2">
      <c r="A696" s="102" t="s">
        <v>26118</v>
      </c>
      <c r="B696" s="103" t="s">
        <v>26119</v>
      </c>
      <c r="C696" s="102" t="s">
        <v>23</v>
      </c>
      <c r="D696" s="102" t="s">
        <v>26500</v>
      </c>
      <c r="E696" s="104">
        <v>7250</v>
      </c>
      <c r="F696" s="105">
        <v>1522.5</v>
      </c>
    </row>
    <row r="697" spans="1:6" ht="90" x14ac:dyDescent="0.2">
      <c r="A697" s="102" t="s">
        <v>26120</v>
      </c>
      <c r="B697" s="103" t="s">
        <v>26121</v>
      </c>
      <c r="C697" s="102" t="s">
        <v>23</v>
      </c>
      <c r="D697" s="102" t="s">
        <v>26500</v>
      </c>
      <c r="E697" s="104">
        <v>2200</v>
      </c>
      <c r="F697" s="105">
        <v>462</v>
      </c>
    </row>
    <row r="698" spans="1:6" ht="210" x14ac:dyDescent="0.2">
      <c r="A698" s="102" t="s">
        <v>26122</v>
      </c>
      <c r="B698" s="103" t="s">
        <v>26119</v>
      </c>
      <c r="C698" s="102" t="s">
        <v>23</v>
      </c>
      <c r="D698" s="102" t="s">
        <v>26500</v>
      </c>
      <c r="E698" s="104">
        <v>6525</v>
      </c>
      <c r="F698" s="105">
        <v>1370.25</v>
      </c>
    </row>
    <row r="699" spans="1:6" ht="210" x14ac:dyDescent="0.2">
      <c r="A699" s="102" t="s">
        <v>26123</v>
      </c>
      <c r="B699" s="103" t="s">
        <v>26119</v>
      </c>
      <c r="C699" s="102" t="s">
        <v>23</v>
      </c>
      <c r="D699" s="102" t="s">
        <v>26500</v>
      </c>
      <c r="E699" s="104">
        <v>5800</v>
      </c>
      <c r="F699" s="105">
        <v>1218</v>
      </c>
    </row>
    <row r="700" spans="1:6" ht="210" x14ac:dyDescent="0.2">
      <c r="A700" s="102" t="s">
        <v>26124</v>
      </c>
      <c r="B700" s="103" t="s">
        <v>26119</v>
      </c>
      <c r="C700" s="102" t="s">
        <v>23</v>
      </c>
      <c r="D700" s="102" t="s">
        <v>26500</v>
      </c>
      <c r="E700" s="104">
        <v>5075</v>
      </c>
      <c r="F700" s="105">
        <v>1065.75</v>
      </c>
    </row>
    <row r="701" spans="1:6" ht="210" x14ac:dyDescent="0.2">
      <c r="A701" s="102" t="s">
        <v>26125</v>
      </c>
      <c r="B701" s="103" t="s">
        <v>26119</v>
      </c>
      <c r="C701" s="102" t="s">
        <v>23</v>
      </c>
      <c r="D701" s="102" t="s">
        <v>26500</v>
      </c>
      <c r="E701" s="104">
        <v>4350</v>
      </c>
      <c r="F701" s="105">
        <v>913.5</v>
      </c>
    </row>
    <row r="702" spans="1:6" ht="210" x14ac:dyDescent="0.2">
      <c r="A702" s="102" t="s">
        <v>26126</v>
      </c>
      <c r="B702" s="103" t="s">
        <v>26119</v>
      </c>
      <c r="C702" s="102" t="s">
        <v>23</v>
      </c>
      <c r="D702" s="102" t="s">
        <v>26500</v>
      </c>
      <c r="E702" s="104">
        <v>3625</v>
      </c>
      <c r="F702" s="105">
        <v>761.25</v>
      </c>
    </row>
    <row r="703" spans="1:6" ht="210" x14ac:dyDescent="0.2">
      <c r="A703" s="102" t="s">
        <v>26127</v>
      </c>
      <c r="B703" s="103" t="s">
        <v>26119</v>
      </c>
      <c r="C703" s="102" t="s">
        <v>23</v>
      </c>
      <c r="D703" s="102" t="s">
        <v>26500</v>
      </c>
      <c r="E703" s="104">
        <v>2900</v>
      </c>
      <c r="F703" s="105">
        <v>609</v>
      </c>
    </row>
    <row r="704" spans="1:6" ht="210" x14ac:dyDescent="0.2">
      <c r="A704" s="102" t="s">
        <v>26128</v>
      </c>
      <c r="B704" s="103" t="s">
        <v>26119</v>
      </c>
      <c r="C704" s="102" t="s">
        <v>23</v>
      </c>
      <c r="D704" s="102" t="s">
        <v>26500</v>
      </c>
      <c r="E704" s="104">
        <v>2175</v>
      </c>
      <c r="F704" s="105">
        <v>456.75</v>
      </c>
    </row>
    <row r="705" spans="1:6" ht="75" x14ac:dyDescent="0.2">
      <c r="A705" s="102" t="s">
        <v>26131</v>
      </c>
      <c r="B705" s="103" t="s">
        <v>26132</v>
      </c>
      <c r="C705" s="102" t="s">
        <v>23</v>
      </c>
      <c r="D705" s="102" t="s">
        <v>26500</v>
      </c>
      <c r="E705" s="104">
        <v>4500</v>
      </c>
      <c r="F705" s="105">
        <v>945</v>
      </c>
    </row>
    <row r="706" spans="1:6" ht="75" x14ac:dyDescent="0.2">
      <c r="A706" s="102" t="s">
        <v>26133</v>
      </c>
      <c r="B706" s="103" t="s">
        <v>26132</v>
      </c>
      <c r="C706" s="102" t="s">
        <v>23</v>
      </c>
      <c r="D706" s="102" t="s">
        <v>26500</v>
      </c>
      <c r="E706" s="104">
        <v>4050</v>
      </c>
      <c r="F706" s="105">
        <v>850.5</v>
      </c>
    </row>
    <row r="707" spans="1:6" ht="75" x14ac:dyDescent="0.2">
      <c r="A707" s="102" t="s">
        <v>26134</v>
      </c>
      <c r="B707" s="103" t="s">
        <v>26132</v>
      </c>
      <c r="C707" s="102" t="s">
        <v>23</v>
      </c>
      <c r="D707" s="102" t="s">
        <v>26500</v>
      </c>
      <c r="E707" s="104">
        <v>3600</v>
      </c>
      <c r="F707" s="105">
        <v>756</v>
      </c>
    </row>
    <row r="708" spans="1:6" ht="75" x14ac:dyDescent="0.2">
      <c r="A708" s="102" t="s">
        <v>26135</v>
      </c>
      <c r="B708" s="103" t="s">
        <v>26132</v>
      </c>
      <c r="C708" s="102" t="s">
        <v>23</v>
      </c>
      <c r="D708" s="102" t="s">
        <v>26500</v>
      </c>
      <c r="E708" s="104">
        <v>3150</v>
      </c>
      <c r="F708" s="105">
        <v>661.5</v>
      </c>
    </row>
    <row r="709" spans="1:6" ht="75" x14ac:dyDescent="0.2">
      <c r="A709" s="102" t="s">
        <v>26136</v>
      </c>
      <c r="B709" s="103" t="s">
        <v>26132</v>
      </c>
      <c r="C709" s="102" t="s">
        <v>23</v>
      </c>
      <c r="D709" s="102" t="s">
        <v>26500</v>
      </c>
      <c r="E709" s="104">
        <v>2700</v>
      </c>
      <c r="F709" s="105">
        <v>567</v>
      </c>
    </row>
    <row r="710" spans="1:6" ht="75" x14ac:dyDescent="0.2">
      <c r="A710" s="102" t="s">
        <v>26137</v>
      </c>
      <c r="B710" s="103" t="s">
        <v>26132</v>
      </c>
      <c r="C710" s="102" t="s">
        <v>23</v>
      </c>
      <c r="D710" s="102" t="s">
        <v>26500</v>
      </c>
      <c r="E710" s="104">
        <v>2250</v>
      </c>
      <c r="F710" s="105">
        <v>472.5</v>
      </c>
    </row>
    <row r="711" spans="1:6" ht="75" x14ac:dyDescent="0.2">
      <c r="A711" s="102" t="s">
        <v>26138</v>
      </c>
      <c r="B711" s="103" t="s">
        <v>26132</v>
      </c>
      <c r="C711" s="102" t="s">
        <v>23</v>
      </c>
      <c r="D711" s="102" t="s">
        <v>26500</v>
      </c>
      <c r="E711" s="104">
        <v>1800</v>
      </c>
      <c r="F711" s="105">
        <v>378</v>
      </c>
    </row>
    <row r="712" spans="1:6" ht="75" x14ac:dyDescent="0.2">
      <c r="A712" s="102" t="s">
        <v>26139</v>
      </c>
      <c r="B712" s="103" t="s">
        <v>26132</v>
      </c>
      <c r="C712" s="102" t="s">
        <v>23</v>
      </c>
      <c r="D712" s="102" t="s">
        <v>26500</v>
      </c>
      <c r="E712" s="104">
        <v>1350</v>
      </c>
      <c r="F712" s="105">
        <v>283.5</v>
      </c>
    </row>
    <row r="713" spans="1:6" ht="135" x14ac:dyDescent="0.2">
      <c r="A713" s="102" t="s">
        <v>26140</v>
      </c>
      <c r="B713" s="103" t="s">
        <v>26141</v>
      </c>
      <c r="C713" s="102" t="s">
        <v>23</v>
      </c>
      <c r="D713" s="102" t="s">
        <v>26500</v>
      </c>
      <c r="E713" s="104">
        <v>9250</v>
      </c>
      <c r="F713" s="105">
        <v>1942.5</v>
      </c>
    </row>
    <row r="714" spans="1:6" ht="135" x14ac:dyDescent="0.2">
      <c r="A714" s="102" t="s">
        <v>26142</v>
      </c>
      <c r="B714" s="103" t="s">
        <v>26141</v>
      </c>
      <c r="C714" s="102" t="s">
        <v>23</v>
      </c>
      <c r="D714" s="102" t="s">
        <v>26500</v>
      </c>
      <c r="E714" s="104">
        <v>7608</v>
      </c>
      <c r="F714" s="105">
        <v>1597.6799999999998</v>
      </c>
    </row>
    <row r="715" spans="1:6" ht="135" x14ac:dyDescent="0.2">
      <c r="A715" s="102" t="s">
        <v>26143</v>
      </c>
      <c r="B715" s="103" t="s">
        <v>26141</v>
      </c>
      <c r="C715" s="102" t="s">
        <v>23</v>
      </c>
      <c r="D715" s="102" t="s">
        <v>26500</v>
      </c>
      <c r="E715" s="104">
        <v>6498</v>
      </c>
      <c r="F715" s="105">
        <v>1364.58</v>
      </c>
    </row>
    <row r="716" spans="1:6" ht="135" x14ac:dyDescent="0.2">
      <c r="A716" s="102" t="s">
        <v>26144</v>
      </c>
      <c r="B716" s="103" t="s">
        <v>26141</v>
      </c>
      <c r="C716" s="102" t="s">
        <v>23</v>
      </c>
      <c r="D716" s="102" t="s">
        <v>26500</v>
      </c>
      <c r="E716" s="104">
        <v>6174</v>
      </c>
      <c r="F716" s="105">
        <v>1296.54</v>
      </c>
    </row>
    <row r="717" spans="1:6" ht="135" x14ac:dyDescent="0.2">
      <c r="A717" s="102" t="s">
        <v>26145</v>
      </c>
      <c r="B717" s="103" t="s">
        <v>26141</v>
      </c>
      <c r="C717" s="102" t="s">
        <v>23</v>
      </c>
      <c r="D717" s="102" t="s">
        <v>26500</v>
      </c>
      <c r="E717" s="104">
        <v>5957</v>
      </c>
      <c r="F717" s="105">
        <v>1250.97</v>
      </c>
    </row>
    <row r="718" spans="1:6" ht="135" x14ac:dyDescent="0.2">
      <c r="A718" s="102" t="s">
        <v>26146</v>
      </c>
      <c r="B718" s="103" t="s">
        <v>26141</v>
      </c>
      <c r="C718" s="102" t="s">
        <v>23</v>
      </c>
      <c r="D718" s="102" t="s">
        <v>26500</v>
      </c>
      <c r="E718" s="104">
        <v>5874</v>
      </c>
      <c r="F718" s="105">
        <v>1233.54</v>
      </c>
    </row>
    <row r="719" spans="1:6" ht="135" x14ac:dyDescent="0.2">
      <c r="A719" s="102" t="s">
        <v>26147</v>
      </c>
      <c r="B719" s="103" t="s">
        <v>26141</v>
      </c>
      <c r="C719" s="102" t="s">
        <v>23</v>
      </c>
      <c r="D719" s="102" t="s">
        <v>26500</v>
      </c>
      <c r="E719" s="104">
        <v>5781</v>
      </c>
      <c r="F719" s="105">
        <v>1214.01</v>
      </c>
    </row>
    <row r="720" spans="1:6" ht="135" x14ac:dyDescent="0.2">
      <c r="A720" s="102" t="s">
        <v>26148</v>
      </c>
      <c r="B720" s="103" t="s">
        <v>26141</v>
      </c>
      <c r="C720" s="102" t="s">
        <v>23</v>
      </c>
      <c r="D720" s="102" t="s">
        <v>26500</v>
      </c>
      <c r="E720" s="104">
        <v>5689</v>
      </c>
      <c r="F720" s="105">
        <v>1194.69</v>
      </c>
    </row>
    <row r="721" spans="1:6" ht="150" x14ac:dyDescent="0.2">
      <c r="A721" s="102" t="s">
        <v>26149</v>
      </c>
      <c r="B721" s="103" t="s">
        <v>26150</v>
      </c>
      <c r="C721" s="102" t="s">
        <v>23</v>
      </c>
      <c r="D721" s="102" t="s">
        <v>26500</v>
      </c>
      <c r="E721" s="104">
        <v>11750</v>
      </c>
      <c r="F721" s="105">
        <v>2467.5</v>
      </c>
    </row>
    <row r="722" spans="1:6" ht="150" x14ac:dyDescent="0.2">
      <c r="A722" s="102" t="s">
        <v>26151</v>
      </c>
      <c r="B722" s="103" t="s">
        <v>26150</v>
      </c>
      <c r="C722" s="102" t="s">
        <v>23</v>
      </c>
      <c r="D722" s="102" t="s">
        <v>26500</v>
      </c>
      <c r="E722" s="104">
        <v>9518</v>
      </c>
      <c r="F722" s="105">
        <v>1998.78</v>
      </c>
    </row>
    <row r="723" spans="1:6" ht="150" x14ac:dyDescent="0.2">
      <c r="A723" s="102" t="s">
        <v>26152</v>
      </c>
      <c r="B723" s="103" t="s">
        <v>26150</v>
      </c>
      <c r="C723" s="102" t="s">
        <v>23</v>
      </c>
      <c r="D723" s="102" t="s">
        <v>26500</v>
      </c>
      <c r="E723" s="104">
        <v>8343</v>
      </c>
      <c r="F723" s="105">
        <v>1752.03</v>
      </c>
    </row>
    <row r="724" spans="1:6" ht="150" x14ac:dyDescent="0.2">
      <c r="A724" s="102" t="s">
        <v>26153</v>
      </c>
      <c r="B724" s="103" t="s">
        <v>26150</v>
      </c>
      <c r="C724" s="102" t="s">
        <v>23</v>
      </c>
      <c r="D724" s="102" t="s">
        <v>26500</v>
      </c>
      <c r="E724" s="104">
        <v>7990</v>
      </c>
      <c r="F724" s="105">
        <v>1677.8999999999999</v>
      </c>
    </row>
    <row r="725" spans="1:6" ht="150" x14ac:dyDescent="0.2">
      <c r="A725" s="102" t="s">
        <v>26154</v>
      </c>
      <c r="B725" s="103" t="s">
        <v>26150</v>
      </c>
      <c r="C725" s="102" t="s">
        <v>23</v>
      </c>
      <c r="D725" s="102" t="s">
        <v>26500</v>
      </c>
      <c r="E725" s="104">
        <v>7638</v>
      </c>
      <c r="F725" s="105">
        <v>1603.98</v>
      </c>
    </row>
    <row r="726" spans="1:6" ht="150" x14ac:dyDescent="0.2">
      <c r="A726" s="102" t="s">
        <v>26155</v>
      </c>
      <c r="B726" s="103" t="s">
        <v>26150</v>
      </c>
      <c r="C726" s="102" t="s">
        <v>23</v>
      </c>
      <c r="D726" s="102" t="s">
        <v>26500</v>
      </c>
      <c r="E726" s="104">
        <v>5875</v>
      </c>
      <c r="F726" s="105">
        <v>1233.75</v>
      </c>
    </row>
    <row r="727" spans="1:6" ht="150" x14ac:dyDescent="0.2">
      <c r="A727" s="102" t="s">
        <v>26156</v>
      </c>
      <c r="B727" s="103" t="s">
        <v>26150</v>
      </c>
      <c r="C727" s="102" t="s">
        <v>23</v>
      </c>
      <c r="D727" s="102" t="s">
        <v>26500</v>
      </c>
      <c r="E727" s="104">
        <v>4700</v>
      </c>
      <c r="F727" s="105">
        <v>987</v>
      </c>
    </row>
    <row r="728" spans="1:6" ht="150" x14ac:dyDescent="0.2">
      <c r="A728" s="102" t="s">
        <v>26157</v>
      </c>
      <c r="B728" s="103" t="s">
        <v>26150</v>
      </c>
      <c r="C728" s="102" t="s">
        <v>23</v>
      </c>
      <c r="D728" s="102" t="s">
        <v>26500</v>
      </c>
      <c r="E728" s="104">
        <v>3525</v>
      </c>
      <c r="F728" s="105">
        <v>740.25</v>
      </c>
    </row>
    <row r="729" spans="1:6" ht="45" x14ac:dyDescent="0.2">
      <c r="A729" s="102" t="s">
        <v>26221</v>
      </c>
      <c r="B729" s="103" t="s">
        <v>26222</v>
      </c>
      <c r="C729" s="102" t="s">
        <v>23</v>
      </c>
      <c r="D729" s="102" t="s">
        <v>26500</v>
      </c>
      <c r="E729" s="104">
        <v>2520</v>
      </c>
      <c r="F729" s="105">
        <v>529.19999999999993</v>
      </c>
    </row>
    <row r="730" spans="1:6" ht="45" x14ac:dyDescent="0.2">
      <c r="A730" s="102" t="s">
        <v>26223</v>
      </c>
      <c r="B730" s="103" t="s">
        <v>26222</v>
      </c>
      <c r="C730" s="102" t="s">
        <v>23</v>
      </c>
      <c r="D730" s="102" t="s">
        <v>26500</v>
      </c>
      <c r="E730" s="104">
        <v>2104</v>
      </c>
      <c r="F730" s="105">
        <v>441.84</v>
      </c>
    </row>
    <row r="731" spans="1:6" ht="45" x14ac:dyDescent="0.2">
      <c r="A731" s="102" t="s">
        <v>26224</v>
      </c>
      <c r="B731" s="103" t="s">
        <v>26222</v>
      </c>
      <c r="C731" s="102" t="s">
        <v>23</v>
      </c>
      <c r="D731" s="102" t="s">
        <v>26500</v>
      </c>
      <c r="E731" s="104">
        <v>1764</v>
      </c>
      <c r="F731" s="105">
        <v>370.44</v>
      </c>
    </row>
    <row r="732" spans="1:6" ht="45" x14ac:dyDescent="0.2">
      <c r="A732" s="102" t="s">
        <v>26225</v>
      </c>
      <c r="B732" s="103" t="s">
        <v>26222</v>
      </c>
      <c r="C732" s="102" t="s">
        <v>23</v>
      </c>
      <c r="D732" s="102" t="s">
        <v>26500</v>
      </c>
      <c r="E732" s="104">
        <v>1714</v>
      </c>
      <c r="F732" s="105">
        <v>359.94</v>
      </c>
    </row>
    <row r="733" spans="1:6" ht="45" x14ac:dyDescent="0.2">
      <c r="A733" s="102" t="s">
        <v>26226</v>
      </c>
      <c r="B733" s="103" t="s">
        <v>26222</v>
      </c>
      <c r="C733" s="102" t="s">
        <v>23</v>
      </c>
      <c r="D733" s="102" t="s">
        <v>26500</v>
      </c>
      <c r="E733" s="104">
        <v>1638</v>
      </c>
      <c r="F733" s="105">
        <v>343.97999999999996</v>
      </c>
    </row>
    <row r="734" spans="1:6" ht="45" x14ac:dyDescent="0.2">
      <c r="A734" s="102" t="s">
        <v>26227</v>
      </c>
      <c r="B734" s="103" t="s">
        <v>26222</v>
      </c>
      <c r="C734" s="102" t="s">
        <v>23</v>
      </c>
      <c r="D734" s="102" t="s">
        <v>26500</v>
      </c>
      <c r="E734" s="104">
        <v>1562</v>
      </c>
      <c r="F734" s="105">
        <v>328.02</v>
      </c>
    </row>
    <row r="735" spans="1:6" ht="45" x14ac:dyDescent="0.2">
      <c r="A735" s="102" t="s">
        <v>26228</v>
      </c>
      <c r="B735" s="103" t="s">
        <v>26222</v>
      </c>
      <c r="C735" s="102" t="s">
        <v>23</v>
      </c>
      <c r="D735" s="102" t="s">
        <v>26500</v>
      </c>
      <c r="E735" s="104">
        <v>1487</v>
      </c>
      <c r="F735" s="105">
        <v>312.27</v>
      </c>
    </row>
    <row r="736" spans="1:6" ht="45" x14ac:dyDescent="0.2">
      <c r="A736" s="102" t="s">
        <v>26229</v>
      </c>
      <c r="B736" s="103" t="s">
        <v>26222</v>
      </c>
      <c r="C736" s="102" t="s">
        <v>23</v>
      </c>
      <c r="D736" s="102" t="s">
        <v>26500</v>
      </c>
      <c r="E736" s="104">
        <v>1449</v>
      </c>
      <c r="F736" s="105">
        <v>304.28999999999996</v>
      </c>
    </row>
    <row r="737" spans="1:6" ht="60" x14ac:dyDescent="0.2">
      <c r="A737" s="102" t="s">
        <v>26257</v>
      </c>
      <c r="B737" s="103" t="s">
        <v>26258</v>
      </c>
      <c r="C737" s="102" t="s">
        <v>23</v>
      </c>
      <c r="D737" s="102" t="s">
        <v>26500</v>
      </c>
      <c r="E737" s="104">
        <v>10995</v>
      </c>
      <c r="F737" s="105">
        <v>2308.9499999999998</v>
      </c>
    </row>
    <row r="738" spans="1:6" ht="60" x14ac:dyDescent="0.2">
      <c r="A738" s="102" t="s">
        <v>26259</v>
      </c>
      <c r="B738" s="103" t="s">
        <v>26260</v>
      </c>
      <c r="C738" s="102" t="s">
        <v>23</v>
      </c>
      <c r="D738" s="102" t="s">
        <v>26500</v>
      </c>
      <c r="E738" s="104">
        <v>4995</v>
      </c>
      <c r="F738" s="105">
        <v>1048.95</v>
      </c>
    </row>
    <row r="739" spans="1:6" ht="60" x14ac:dyDescent="0.2">
      <c r="A739" s="102" t="s">
        <v>26261</v>
      </c>
      <c r="B739" s="103" t="s">
        <v>26262</v>
      </c>
      <c r="C739" s="102" t="s">
        <v>23</v>
      </c>
      <c r="D739" s="102" t="s">
        <v>26500</v>
      </c>
      <c r="E739" s="104">
        <v>6995</v>
      </c>
      <c r="F739" s="105">
        <v>1468.95</v>
      </c>
    </row>
    <row r="740" spans="1:6" ht="30" x14ac:dyDescent="0.2">
      <c r="A740" s="102" t="s">
        <v>26263</v>
      </c>
      <c r="B740" s="103" t="s">
        <v>26264</v>
      </c>
      <c r="C740" s="102" t="s">
        <v>23</v>
      </c>
      <c r="D740" s="102" t="s">
        <v>26500</v>
      </c>
      <c r="E740" s="104">
        <v>1480</v>
      </c>
      <c r="F740" s="105">
        <v>310.8</v>
      </c>
    </row>
    <row r="741" spans="1:6" ht="30" x14ac:dyDescent="0.2">
      <c r="A741" s="102" t="s">
        <v>26265</v>
      </c>
      <c r="B741" s="103" t="s">
        <v>26264</v>
      </c>
      <c r="C741" s="102" t="s">
        <v>23</v>
      </c>
      <c r="D741" s="102" t="s">
        <v>26500</v>
      </c>
      <c r="E741" s="104">
        <v>1330</v>
      </c>
      <c r="F741" s="105">
        <v>279.3</v>
      </c>
    </row>
    <row r="742" spans="1:6" ht="30" x14ac:dyDescent="0.2">
      <c r="A742" s="102" t="s">
        <v>26266</v>
      </c>
      <c r="B742" s="103" t="s">
        <v>26264</v>
      </c>
      <c r="C742" s="102" t="s">
        <v>23</v>
      </c>
      <c r="D742" s="102" t="s">
        <v>26500</v>
      </c>
      <c r="E742" s="104">
        <v>890</v>
      </c>
      <c r="F742" s="105">
        <v>186.9</v>
      </c>
    </row>
    <row r="743" spans="1:6" ht="30" x14ac:dyDescent="0.2">
      <c r="A743" s="102" t="s">
        <v>26267</v>
      </c>
      <c r="B743" s="103" t="s">
        <v>26264</v>
      </c>
      <c r="C743" s="102" t="s">
        <v>23</v>
      </c>
      <c r="D743" s="102" t="s">
        <v>26500</v>
      </c>
      <c r="E743" s="104">
        <v>370</v>
      </c>
      <c r="F743" s="105">
        <v>77.7</v>
      </c>
    </row>
    <row r="744" spans="1:6" ht="30" x14ac:dyDescent="0.2">
      <c r="A744" s="102" t="s">
        <v>26270</v>
      </c>
      <c r="B744" s="103" t="s">
        <v>26271</v>
      </c>
      <c r="C744" s="102" t="s">
        <v>23</v>
      </c>
      <c r="D744" s="102" t="s">
        <v>26500</v>
      </c>
      <c r="E744" s="104">
        <v>1650</v>
      </c>
      <c r="F744" s="105">
        <v>346.5</v>
      </c>
    </row>
    <row r="745" spans="1:6" ht="30" x14ac:dyDescent="0.2">
      <c r="A745" s="102" t="s">
        <v>26272</v>
      </c>
      <c r="B745" s="103" t="s">
        <v>26273</v>
      </c>
      <c r="C745" s="102" t="s">
        <v>23</v>
      </c>
      <c r="D745" s="102" t="s">
        <v>26500</v>
      </c>
      <c r="E745" s="104">
        <v>1650</v>
      </c>
      <c r="F745" s="105">
        <v>346.5</v>
      </c>
    </row>
    <row r="746" spans="1:6" ht="45" x14ac:dyDescent="0.2">
      <c r="A746" s="102" t="s">
        <v>26274</v>
      </c>
      <c r="B746" s="103" t="s">
        <v>26275</v>
      </c>
      <c r="C746" s="102" t="s">
        <v>23</v>
      </c>
      <c r="D746" s="102" t="s">
        <v>26500</v>
      </c>
      <c r="E746" s="104">
        <v>1500</v>
      </c>
      <c r="F746" s="105">
        <v>315</v>
      </c>
    </row>
    <row r="747" spans="1:6" ht="45" x14ac:dyDescent="0.2">
      <c r="A747" s="102" t="s">
        <v>26276</v>
      </c>
      <c r="B747" s="103" t="s">
        <v>26277</v>
      </c>
      <c r="C747" s="102" t="s">
        <v>23</v>
      </c>
      <c r="D747" s="102" t="s">
        <v>26500</v>
      </c>
      <c r="E747" s="104">
        <v>83</v>
      </c>
      <c r="F747" s="105">
        <v>17.43</v>
      </c>
    </row>
    <row r="748" spans="1:6" ht="45" x14ac:dyDescent="0.2">
      <c r="A748" s="102" t="s">
        <v>26278</v>
      </c>
      <c r="B748" s="103" t="s">
        <v>26277</v>
      </c>
      <c r="C748" s="102" t="s">
        <v>23</v>
      </c>
      <c r="D748" s="102" t="s">
        <v>26500</v>
      </c>
      <c r="E748" s="104">
        <v>62</v>
      </c>
      <c r="F748" s="105">
        <v>13.02</v>
      </c>
    </row>
    <row r="749" spans="1:6" ht="45" x14ac:dyDescent="0.2">
      <c r="A749" s="102" t="s">
        <v>26279</v>
      </c>
      <c r="B749" s="103" t="s">
        <v>26277</v>
      </c>
      <c r="C749" s="102" t="s">
        <v>23</v>
      </c>
      <c r="D749" s="102" t="s">
        <v>26500</v>
      </c>
      <c r="E749" s="104">
        <v>53</v>
      </c>
      <c r="F749" s="105">
        <v>11.129999999999999</v>
      </c>
    </row>
    <row r="750" spans="1:6" ht="45" x14ac:dyDescent="0.2">
      <c r="A750" s="102" t="s">
        <v>26280</v>
      </c>
      <c r="B750" s="103" t="s">
        <v>26277</v>
      </c>
      <c r="C750" s="102" t="s">
        <v>23</v>
      </c>
      <c r="D750" s="102" t="s">
        <v>26500</v>
      </c>
      <c r="E750" s="104">
        <v>41</v>
      </c>
      <c r="F750" s="105">
        <v>8.61</v>
      </c>
    </row>
    <row r="751" spans="1:6" ht="45" x14ac:dyDescent="0.2">
      <c r="A751" s="102" t="s">
        <v>26281</v>
      </c>
      <c r="B751" s="103" t="s">
        <v>26277</v>
      </c>
      <c r="C751" s="102" t="s">
        <v>23</v>
      </c>
      <c r="D751" s="102" t="s">
        <v>26500</v>
      </c>
      <c r="E751" s="104">
        <v>33</v>
      </c>
      <c r="F751" s="105">
        <v>6.93</v>
      </c>
    </row>
    <row r="752" spans="1:6" ht="45" x14ac:dyDescent="0.2">
      <c r="A752" s="102" t="s">
        <v>26282</v>
      </c>
      <c r="B752" s="103" t="s">
        <v>26277</v>
      </c>
      <c r="C752" s="102" t="s">
        <v>23</v>
      </c>
      <c r="D752" s="102" t="s">
        <v>26500</v>
      </c>
      <c r="E752" s="104">
        <v>24</v>
      </c>
      <c r="F752" s="105">
        <v>5.04</v>
      </c>
    </row>
    <row r="753" spans="1:6" ht="45" x14ac:dyDescent="0.2">
      <c r="A753" s="102" t="s">
        <v>26290</v>
      </c>
      <c r="B753" s="103" t="s">
        <v>26291</v>
      </c>
      <c r="C753" s="102" t="s">
        <v>23</v>
      </c>
      <c r="D753" s="102" t="s">
        <v>26500</v>
      </c>
      <c r="E753" s="104">
        <v>21</v>
      </c>
      <c r="F753" s="105">
        <v>4.41</v>
      </c>
    </row>
    <row r="754" spans="1:6" ht="45" x14ac:dyDescent="0.2">
      <c r="A754" s="102" t="s">
        <v>26292</v>
      </c>
      <c r="B754" s="103" t="s">
        <v>26291</v>
      </c>
      <c r="C754" s="102" t="s">
        <v>23</v>
      </c>
      <c r="D754" s="102" t="s">
        <v>26500</v>
      </c>
      <c r="E754" s="104">
        <v>19</v>
      </c>
      <c r="F754" s="105">
        <v>3.9899999999999998</v>
      </c>
    </row>
    <row r="755" spans="1:6" ht="45" x14ac:dyDescent="0.2">
      <c r="A755" s="102" t="s">
        <v>26293</v>
      </c>
      <c r="B755" s="103" t="s">
        <v>26291</v>
      </c>
      <c r="C755" s="102" t="s">
        <v>23</v>
      </c>
      <c r="D755" s="102" t="s">
        <v>26500</v>
      </c>
      <c r="E755" s="104">
        <v>17</v>
      </c>
      <c r="F755" s="105">
        <v>3.57</v>
      </c>
    </row>
    <row r="756" spans="1:6" ht="45" x14ac:dyDescent="0.2">
      <c r="A756" s="102" t="s">
        <v>26294</v>
      </c>
      <c r="B756" s="103" t="s">
        <v>26291</v>
      </c>
      <c r="C756" s="102" t="s">
        <v>23</v>
      </c>
      <c r="D756" s="102" t="s">
        <v>26500</v>
      </c>
      <c r="E756" s="104">
        <v>14</v>
      </c>
      <c r="F756" s="105">
        <v>2.94</v>
      </c>
    </row>
    <row r="757" spans="1:6" ht="45" x14ac:dyDescent="0.2">
      <c r="A757" s="102" t="s">
        <v>26295</v>
      </c>
      <c r="B757" s="103" t="s">
        <v>26291</v>
      </c>
      <c r="C757" s="102" t="s">
        <v>23</v>
      </c>
      <c r="D757" s="102" t="s">
        <v>26500</v>
      </c>
      <c r="E757" s="104">
        <v>10</v>
      </c>
      <c r="F757" s="105">
        <v>2.1</v>
      </c>
    </row>
    <row r="758" spans="1:6" ht="45" x14ac:dyDescent="0.2">
      <c r="A758" s="102" t="s">
        <v>26296</v>
      </c>
      <c r="B758" s="103" t="s">
        <v>26291</v>
      </c>
      <c r="C758" s="102" t="s">
        <v>23</v>
      </c>
      <c r="D758" s="102" t="s">
        <v>26500</v>
      </c>
      <c r="E758" s="104">
        <v>9</v>
      </c>
      <c r="F758" s="105">
        <v>1.89</v>
      </c>
    </row>
    <row r="759" spans="1:6" ht="60" x14ac:dyDescent="0.2">
      <c r="A759" s="102" t="s">
        <v>26297</v>
      </c>
      <c r="B759" s="103" t="s">
        <v>26298</v>
      </c>
      <c r="C759" s="102" t="s">
        <v>23</v>
      </c>
      <c r="D759" s="102" t="s">
        <v>26500</v>
      </c>
      <c r="E759" s="104">
        <v>1600</v>
      </c>
      <c r="F759" s="105">
        <v>336</v>
      </c>
    </row>
    <row r="760" spans="1:6" ht="75" x14ac:dyDescent="0.2">
      <c r="A760" s="102" t="s">
        <v>26299</v>
      </c>
      <c r="B760" s="103" t="s">
        <v>26300</v>
      </c>
      <c r="C760" s="102" t="s">
        <v>23</v>
      </c>
      <c r="D760" s="102" t="s">
        <v>26500</v>
      </c>
      <c r="E760" s="104">
        <v>1600</v>
      </c>
      <c r="F760" s="105">
        <v>336</v>
      </c>
    </row>
    <row r="761" spans="1:6" ht="60" x14ac:dyDescent="0.2">
      <c r="A761" s="102" t="s">
        <v>26301</v>
      </c>
      <c r="B761" s="103" t="s">
        <v>26302</v>
      </c>
      <c r="C761" s="102" t="s">
        <v>23</v>
      </c>
      <c r="D761" s="102" t="s">
        <v>26500</v>
      </c>
      <c r="E761" s="104">
        <v>1050</v>
      </c>
      <c r="F761" s="105">
        <v>220.5</v>
      </c>
    </row>
    <row r="762" spans="1:6" ht="75" x14ac:dyDescent="0.2">
      <c r="A762" s="102" t="s">
        <v>26303</v>
      </c>
      <c r="B762" s="103" t="s">
        <v>26304</v>
      </c>
      <c r="C762" s="102" t="s">
        <v>23</v>
      </c>
      <c r="D762" s="102" t="s">
        <v>26500</v>
      </c>
      <c r="E762" s="104">
        <v>1050</v>
      </c>
      <c r="F762" s="105">
        <v>220.5</v>
      </c>
    </row>
    <row r="763" spans="1:6" ht="30" x14ac:dyDescent="0.2">
      <c r="A763" s="102" t="s">
        <v>26305</v>
      </c>
      <c r="B763" s="103" t="s">
        <v>26306</v>
      </c>
      <c r="C763" s="102" t="s">
        <v>23</v>
      </c>
      <c r="D763" s="102" t="s">
        <v>26500</v>
      </c>
      <c r="E763" s="104">
        <v>660</v>
      </c>
      <c r="F763" s="105">
        <v>138.6</v>
      </c>
    </row>
    <row r="764" spans="1:6" ht="60" x14ac:dyDescent="0.2">
      <c r="A764" s="102" t="s">
        <v>26307</v>
      </c>
      <c r="B764" s="103" t="s">
        <v>26308</v>
      </c>
      <c r="C764" s="102" t="s">
        <v>23</v>
      </c>
      <c r="D764" s="102" t="s">
        <v>26500</v>
      </c>
      <c r="E764" s="104">
        <v>2300</v>
      </c>
      <c r="F764" s="105">
        <v>483</v>
      </c>
    </row>
    <row r="765" spans="1:6" ht="75" x14ac:dyDescent="0.2">
      <c r="A765" s="102" t="s">
        <v>26309</v>
      </c>
      <c r="B765" s="103" t="s">
        <v>26310</v>
      </c>
      <c r="C765" s="102" t="s">
        <v>23</v>
      </c>
      <c r="D765" s="102" t="s">
        <v>26500</v>
      </c>
      <c r="E765" s="104">
        <v>2300</v>
      </c>
      <c r="F765" s="105">
        <v>483</v>
      </c>
    </row>
    <row r="766" spans="1:6" ht="30" x14ac:dyDescent="0.2">
      <c r="A766" s="102" t="s">
        <v>26311</v>
      </c>
      <c r="B766" s="103" t="s">
        <v>26312</v>
      </c>
      <c r="C766" s="102" t="s">
        <v>23</v>
      </c>
      <c r="D766" s="102" t="s">
        <v>26500</v>
      </c>
      <c r="E766" s="104">
        <v>100</v>
      </c>
      <c r="F766" s="105">
        <v>21</v>
      </c>
    </row>
    <row r="767" spans="1:6" ht="60" x14ac:dyDescent="0.2">
      <c r="A767" s="102" t="s">
        <v>26313</v>
      </c>
      <c r="B767" s="103" t="s">
        <v>26314</v>
      </c>
      <c r="C767" s="102" t="s">
        <v>23</v>
      </c>
      <c r="D767" s="102" t="s">
        <v>26500</v>
      </c>
      <c r="E767" s="104">
        <v>1500</v>
      </c>
      <c r="F767" s="105">
        <v>315</v>
      </c>
    </row>
    <row r="768" spans="1:6" ht="75" x14ac:dyDescent="0.2">
      <c r="A768" s="102" t="s">
        <v>26315</v>
      </c>
      <c r="B768" s="103" t="s">
        <v>26316</v>
      </c>
      <c r="C768" s="102" t="s">
        <v>23</v>
      </c>
      <c r="D768" s="102" t="s">
        <v>26500</v>
      </c>
      <c r="E768" s="104">
        <v>1500</v>
      </c>
      <c r="F768" s="105">
        <v>315</v>
      </c>
    </row>
    <row r="769" spans="1:6" ht="60" x14ac:dyDescent="0.2">
      <c r="A769" s="102" t="s">
        <v>26317</v>
      </c>
      <c r="B769" s="103" t="s">
        <v>26318</v>
      </c>
      <c r="C769" s="102" t="s">
        <v>23</v>
      </c>
      <c r="D769" s="102" t="s">
        <v>26500</v>
      </c>
      <c r="E769" s="104">
        <v>750</v>
      </c>
      <c r="F769" s="105">
        <v>157.5</v>
      </c>
    </row>
    <row r="770" spans="1:6" ht="75" x14ac:dyDescent="0.2">
      <c r="A770" s="102" t="s">
        <v>26319</v>
      </c>
      <c r="B770" s="103" t="s">
        <v>26320</v>
      </c>
      <c r="C770" s="102" t="s">
        <v>23</v>
      </c>
      <c r="D770" s="102" t="s">
        <v>26500</v>
      </c>
      <c r="E770" s="104">
        <v>600</v>
      </c>
      <c r="F770" s="105">
        <v>126</v>
      </c>
    </row>
    <row r="771" spans="1:6" ht="60" x14ac:dyDescent="0.2">
      <c r="A771" s="102" t="s">
        <v>26321</v>
      </c>
      <c r="B771" s="103" t="s">
        <v>26322</v>
      </c>
      <c r="C771" s="102" t="s">
        <v>23</v>
      </c>
      <c r="D771" s="102" t="s">
        <v>26500</v>
      </c>
      <c r="E771" s="104">
        <v>500</v>
      </c>
      <c r="F771" s="105">
        <v>105</v>
      </c>
    </row>
    <row r="772" spans="1:6" ht="30" x14ac:dyDescent="0.2">
      <c r="A772" s="102" t="s">
        <v>26323</v>
      </c>
      <c r="B772" s="103" t="s">
        <v>26324</v>
      </c>
      <c r="C772" s="102" t="s">
        <v>23</v>
      </c>
      <c r="D772" s="102" t="s">
        <v>26500</v>
      </c>
      <c r="E772" s="104">
        <v>1380</v>
      </c>
      <c r="F772" s="105">
        <v>289.8</v>
      </c>
    </row>
    <row r="773" spans="1:6" ht="30" x14ac:dyDescent="0.2">
      <c r="A773" s="102" t="s">
        <v>26325</v>
      </c>
      <c r="B773" s="103" t="s">
        <v>26326</v>
      </c>
      <c r="C773" s="102" t="s">
        <v>23</v>
      </c>
      <c r="D773" s="102" t="s">
        <v>26500</v>
      </c>
      <c r="E773" s="104">
        <v>1200</v>
      </c>
      <c r="F773" s="105">
        <v>252</v>
      </c>
    </row>
    <row r="774" spans="1:6" ht="30" x14ac:dyDescent="0.2">
      <c r="A774" s="102" t="s">
        <v>26327</v>
      </c>
      <c r="B774" s="103" t="s">
        <v>26328</v>
      </c>
      <c r="C774" s="102" t="s">
        <v>23</v>
      </c>
      <c r="D774" s="102" t="s">
        <v>26500</v>
      </c>
      <c r="E774" s="104">
        <v>960</v>
      </c>
      <c r="F774" s="105">
        <v>201.6</v>
      </c>
    </row>
    <row r="775" spans="1:6" ht="90" x14ac:dyDescent="0.2">
      <c r="A775" s="102" t="s">
        <v>26343</v>
      </c>
      <c r="B775" s="103" t="s">
        <v>26344</v>
      </c>
      <c r="C775" s="102" t="s">
        <v>23</v>
      </c>
      <c r="D775" s="102" t="s">
        <v>26500</v>
      </c>
      <c r="E775" s="104">
        <v>113</v>
      </c>
      <c r="F775" s="105">
        <v>23.73</v>
      </c>
    </row>
    <row r="776" spans="1:6" ht="90" x14ac:dyDescent="0.2">
      <c r="A776" s="102" t="s">
        <v>26345</v>
      </c>
      <c r="B776" s="103" t="s">
        <v>26344</v>
      </c>
      <c r="C776" s="102" t="s">
        <v>23</v>
      </c>
      <c r="D776" s="102" t="s">
        <v>26500</v>
      </c>
      <c r="E776" s="104">
        <v>85</v>
      </c>
      <c r="F776" s="105">
        <v>17.849999999999998</v>
      </c>
    </row>
    <row r="777" spans="1:6" ht="90" x14ac:dyDescent="0.2">
      <c r="A777" s="102" t="s">
        <v>26346</v>
      </c>
      <c r="B777" s="103" t="s">
        <v>26344</v>
      </c>
      <c r="C777" s="102" t="s">
        <v>23</v>
      </c>
      <c r="D777" s="102" t="s">
        <v>26500</v>
      </c>
      <c r="E777" s="104">
        <v>73</v>
      </c>
      <c r="F777" s="105">
        <v>15.33</v>
      </c>
    </row>
    <row r="778" spans="1:6" ht="90" x14ac:dyDescent="0.2">
      <c r="A778" s="102" t="s">
        <v>26347</v>
      </c>
      <c r="B778" s="103" t="s">
        <v>26344</v>
      </c>
      <c r="C778" s="102" t="s">
        <v>23</v>
      </c>
      <c r="D778" s="102" t="s">
        <v>26500</v>
      </c>
      <c r="E778" s="104">
        <v>57</v>
      </c>
      <c r="F778" s="105">
        <v>11.969999999999999</v>
      </c>
    </row>
    <row r="779" spans="1:6" ht="90" x14ac:dyDescent="0.2">
      <c r="A779" s="102" t="s">
        <v>26348</v>
      </c>
      <c r="B779" s="103" t="s">
        <v>26344</v>
      </c>
      <c r="C779" s="102" t="s">
        <v>23</v>
      </c>
      <c r="D779" s="102" t="s">
        <v>26500</v>
      </c>
      <c r="E779" s="104">
        <v>45</v>
      </c>
      <c r="F779" s="105">
        <v>9.4499999999999993</v>
      </c>
    </row>
    <row r="780" spans="1:6" ht="90" x14ac:dyDescent="0.2">
      <c r="A780" s="102" t="s">
        <v>26349</v>
      </c>
      <c r="B780" s="103" t="s">
        <v>26344</v>
      </c>
      <c r="C780" s="102" t="s">
        <v>23</v>
      </c>
      <c r="D780" s="102" t="s">
        <v>26500</v>
      </c>
      <c r="E780" s="104">
        <v>34</v>
      </c>
      <c r="F780" s="105">
        <v>7.14</v>
      </c>
    </row>
    <row r="781" spans="1:6" ht="30" x14ac:dyDescent="0.2">
      <c r="A781" s="102" t="s">
        <v>26350</v>
      </c>
      <c r="B781" s="103" t="s">
        <v>26351</v>
      </c>
      <c r="C781" s="102" t="s">
        <v>23</v>
      </c>
      <c r="D781" s="102" t="s">
        <v>26500</v>
      </c>
      <c r="E781" s="104">
        <v>147</v>
      </c>
      <c r="F781" s="105">
        <v>30.869999999999997</v>
      </c>
    </row>
    <row r="782" spans="1:6" ht="30" x14ac:dyDescent="0.2">
      <c r="A782" s="102" t="s">
        <v>26352</v>
      </c>
      <c r="B782" s="103" t="s">
        <v>26351</v>
      </c>
      <c r="C782" s="102" t="s">
        <v>23</v>
      </c>
      <c r="D782" s="102" t="s">
        <v>26500</v>
      </c>
      <c r="E782" s="104">
        <v>111</v>
      </c>
      <c r="F782" s="105">
        <v>23.31</v>
      </c>
    </row>
    <row r="783" spans="1:6" ht="30" x14ac:dyDescent="0.2">
      <c r="A783" s="102" t="s">
        <v>26353</v>
      </c>
      <c r="B783" s="103" t="s">
        <v>26351</v>
      </c>
      <c r="C783" s="102" t="s">
        <v>23</v>
      </c>
      <c r="D783" s="102" t="s">
        <v>26500</v>
      </c>
      <c r="E783" s="104">
        <v>93</v>
      </c>
      <c r="F783" s="105">
        <v>19.529999999999998</v>
      </c>
    </row>
    <row r="784" spans="1:6" ht="30" x14ac:dyDescent="0.2">
      <c r="A784" s="102" t="s">
        <v>26354</v>
      </c>
      <c r="B784" s="103" t="s">
        <v>26351</v>
      </c>
      <c r="C784" s="102" t="s">
        <v>23</v>
      </c>
      <c r="D784" s="102" t="s">
        <v>26500</v>
      </c>
      <c r="E784" s="104">
        <v>69</v>
      </c>
      <c r="F784" s="105">
        <v>14.49</v>
      </c>
    </row>
    <row r="785" spans="1:6" ht="30" x14ac:dyDescent="0.2">
      <c r="A785" s="102" t="s">
        <v>26355</v>
      </c>
      <c r="B785" s="103" t="s">
        <v>26351</v>
      </c>
      <c r="C785" s="102" t="s">
        <v>23</v>
      </c>
      <c r="D785" s="102" t="s">
        <v>26500</v>
      </c>
      <c r="E785" s="104">
        <v>54</v>
      </c>
      <c r="F785" s="105">
        <v>11.34</v>
      </c>
    </row>
    <row r="786" spans="1:6" ht="30" x14ac:dyDescent="0.2">
      <c r="A786" s="102" t="s">
        <v>26356</v>
      </c>
      <c r="B786" s="103" t="s">
        <v>26351</v>
      </c>
      <c r="C786" s="102" t="s">
        <v>23</v>
      </c>
      <c r="D786" s="102" t="s">
        <v>26500</v>
      </c>
      <c r="E786" s="104">
        <v>40</v>
      </c>
      <c r="F786" s="105">
        <v>8.4</v>
      </c>
    </row>
    <row r="787" spans="1:6" ht="30" x14ac:dyDescent="0.2">
      <c r="A787" s="102" t="s">
        <v>26357</v>
      </c>
      <c r="B787" s="103" t="s">
        <v>26358</v>
      </c>
      <c r="C787" s="102" t="s">
        <v>23</v>
      </c>
      <c r="D787" s="102" t="s">
        <v>26500</v>
      </c>
      <c r="E787" s="104">
        <v>176</v>
      </c>
      <c r="F787" s="105">
        <v>36.96</v>
      </c>
    </row>
    <row r="788" spans="1:6" ht="30" x14ac:dyDescent="0.2">
      <c r="A788" s="102" t="s">
        <v>26359</v>
      </c>
      <c r="B788" s="103" t="s">
        <v>26358</v>
      </c>
      <c r="C788" s="102" t="s">
        <v>23</v>
      </c>
      <c r="D788" s="102" t="s">
        <v>26500</v>
      </c>
      <c r="E788" s="104">
        <v>132</v>
      </c>
      <c r="F788" s="105">
        <v>27.72</v>
      </c>
    </row>
    <row r="789" spans="1:6" ht="30" x14ac:dyDescent="0.2">
      <c r="A789" s="102" t="s">
        <v>26360</v>
      </c>
      <c r="B789" s="103" t="s">
        <v>26358</v>
      </c>
      <c r="C789" s="102" t="s">
        <v>23</v>
      </c>
      <c r="D789" s="102" t="s">
        <v>26500</v>
      </c>
      <c r="E789" s="104">
        <v>113</v>
      </c>
      <c r="F789" s="105">
        <v>23.73</v>
      </c>
    </row>
    <row r="790" spans="1:6" ht="30" x14ac:dyDescent="0.2">
      <c r="A790" s="102" t="s">
        <v>26361</v>
      </c>
      <c r="B790" s="103" t="s">
        <v>26358</v>
      </c>
      <c r="C790" s="102" t="s">
        <v>23</v>
      </c>
      <c r="D790" s="102" t="s">
        <v>26500</v>
      </c>
      <c r="E790" s="104">
        <v>88</v>
      </c>
      <c r="F790" s="105">
        <v>18.48</v>
      </c>
    </row>
    <row r="791" spans="1:6" ht="30" x14ac:dyDescent="0.2">
      <c r="A791" s="102" t="s">
        <v>26362</v>
      </c>
      <c r="B791" s="103" t="s">
        <v>26358</v>
      </c>
      <c r="C791" s="102" t="s">
        <v>23</v>
      </c>
      <c r="D791" s="102" t="s">
        <v>26500</v>
      </c>
      <c r="E791" s="104">
        <v>70</v>
      </c>
      <c r="F791" s="105">
        <v>14.7</v>
      </c>
    </row>
    <row r="792" spans="1:6" ht="30" x14ac:dyDescent="0.2">
      <c r="A792" s="102" t="s">
        <v>26363</v>
      </c>
      <c r="B792" s="103" t="s">
        <v>26358</v>
      </c>
      <c r="C792" s="102" t="s">
        <v>23</v>
      </c>
      <c r="D792" s="102" t="s">
        <v>26500</v>
      </c>
      <c r="E792" s="104">
        <v>52</v>
      </c>
      <c r="F792" s="105">
        <v>10.92</v>
      </c>
    </row>
    <row r="793" spans="1:6" ht="30" x14ac:dyDescent="0.2">
      <c r="A793" s="102" t="s">
        <v>26364</v>
      </c>
      <c r="B793" s="103" t="s">
        <v>26365</v>
      </c>
      <c r="C793" s="102" t="s">
        <v>23</v>
      </c>
      <c r="D793" s="102" t="s">
        <v>26500</v>
      </c>
      <c r="E793" s="104">
        <v>239</v>
      </c>
      <c r="F793" s="105">
        <v>50.19</v>
      </c>
    </row>
    <row r="794" spans="1:6" ht="30" x14ac:dyDescent="0.2">
      <c r="A794" s="102" t="s">
        <v>26366</v>
      </c>
      <c r="B794" s="103" t="s">
        <v>26365</v>
      </c>
      <c r="C794" s="102" t="s">
        <v>23</v>
      </c>
      <c r="D794" s="102" t="s">
        <v>26500</v>
      </c>
      <c r="E794" s="104">
        <v>180</v>
      </c>
      <c r="F794" s="105">
        <v>37.799999999999997</v>
      </c>
    </row>
    <row r="795" spans="1:6" ht="30" x14ac:dyDescent="0.2">
      <c r="A795" s="102" t="s">
        <v>26367</v>
      </c>
      <c r="B795" s="103" t="s">
        <v>26365</v>
      </c>
      <c r="C795" s="102" t="s">
        <v>23</v>
      </c>
      <c r="D795" s="102" t="s">
        <v>26500</v>
      </c>
      <c r="E795" s="104">
        <v>155</v>
      </c>
      <c r="F795" s="105">
        <v>32.549999999999997</v>
      </c>
    </row>
    <row r="796" spans="1:6" ht="30" x14ac:dyDescent="0.2">
      <c r="A796" s="102" t="s">
        <v>26368</v>
      </c>
      <c r="B796" s="103" t="s">
        <v>26365</v>
      </c>
      <c r="C796" s="102" t="s">
        <v>23</v>
      </c>
      <c r="D796" s="102" t="s">
        <v>26500</v>
      </c>
      <c r="E796" s="104">
        <v>120</v>
      </c>
      <c r="F796" s="105">
        <v>25.2</v>
      </c>
    </row>
    <row r="797" spans="1:6" ht="30" x14ac:dyDescent="0.2">
      <c r="A797" s="102" t="s">
        <v>26369</v>
      </c>
      <c r="B797" s="103" t="s">
        <v>26365</v>
      </c>
      <c r="C797" s="102" t="s">
        <v>23</v>
      </c>
      <c r="D797" s="102" t="s">
        <v>26500</v>
      </c>
      <c r="E797" s="104">
        <v>96</v>
      </c>
      <c r="F797" s="105">
        <v>20.16</v>
      </c>
    </row>
    <row r="798" spans="1:6" ht="30" x14ac:dyDescent="0.2">
      <c r="A798" s="102" t="s">
        <v>26370</v>
      </c>
      <c r="B798" s="103" t="s">
        <v>26365</v>
      </c>
      <c r="C798" s="102" t="s">
        <v>23</v>
      </c>
      <c r="D798" s="102" t="s">
        <v>26500</v>
      </c>
      <c r="E798" s="104">
        <v>72</v>
      </c>
      <c r="F798" s="105">
        <v>15.12</v>
      </c>
    </row>
    <row r="799" spans="1:6" ht="30" x14ac:dyDescent="0.2">
      <c r="A799" s="102" t="s">
        <v>26371</v>
      </c>
      <c r="B799" s="103" t="s">
        <v>26372</v>
      </c>
      <c r="C799" s="102" t="s">
        <v>23</v>
      </c>
      <c r="D799" s="102" t="s">
        <v>26500</v>
      </c>
      <c r="E799" s="104">
        <v>279</v>
      </c>
      <c r="F799" s="105">
        <v>58.589999999999996</v>
      </c>
    </row>
    <row r="800" spans="1:6" ht="30" x14ac:dyDescent="0.2">
      <c r="A800" s="102" t="s">
        <v>26373</v>
      </c>
      <c r="B800" s="103" t="s">
        <v>26372</v>
      </c>
      <c r="C800" s="102" t="s">
        <v>23</v>
      </c>
      <c r="D800" s="102" t="s">
        <v>26500</v>
      </c>
      <c r="E800" s="104">
        <v>210</v>
      </c>
      <c r="F800" s="105">
        <v>44.1</v>
      </c>
    </row>
    <row r="801" spans="1:6" ht="30" x14ac:dyDescent="0.2">
      <c r="A801" s="102" t="s">
        <v>26374</v>
      </c>
      <c r="B801" s="103" t="s">
        <v>26372</v>
      </c>
      <c r="C801" s="102" t="s">
        <v>23</v>
      </c>
      <c r="D801" s="102" t="s">
        <v>26500</v>
      </c>
      <c r="E801" s="104">
        <v>179</v>
      </c>
      <c r="F801" s="105">
        <v>37.589999999999996</v>
      </c>
    </row>
    <row r="802" spans="1:6" ht="30" x14ac:dyDescent="0.2">
      <c r="A802" s="102" t="s">
        <v>26375</v>
      </c>
      <c r="B802" s="103" t="s">
        <v>26372</v>
      </c>
      <c r="C802" s="102" t="s">
        <v>23</v>
      </c>
      <c r="D802" s="102" t="s">
        <v>26500</v>
      </c>
      <c r="E802" s="104">
        <v>136</v>
      </c>
      <c r="F802" s="105">
        <v>28.56</v>
      </c>
    </row>
    <row r="803" spans="1:6" ht="30" x14ac:dyDescent="0.2">
      <c r="A803" s="102" t="s">
        <v>26376</v>
      </c>
      <c r="B803" s="103" t="s">
        <v>26372</v>
      </c>
      <c r="C803" s="102" t="s">
        <v>23</v>
      </c>
      <c r="D803" s="102" t="s">
        <v>26500</v>
      </c>
      <c r="E803" s="104">
        <v>107</v>
      </c>
      <c r="F803" s="105">
        <v>22.47</v>
      </c>
    </row>
    <row r="804" spans="1:6" ht="30" x14ac:dyDescent="0.2">
      <c r="A804" s="102" t="s">
        <v>26377</v>
      </c>
      <c r="B804" s="103" t="s">
        <v>26372</v>
      </c>
      <c r="C804" s="102" t="s">
        <v>23</v>
      </c>
      <c r="D804" s="102" t="s">
        <v>26500</v>
      </c>
      <c r="E804" s="104">
        <v>80</v>
      </c>
      <c r="F804" s="105">
        <v>16.8</v>
      </c>
    </row>
    <row r="805" spans="1:6" ht="30" x14ac:dyDescent="0.2">
      <c r="A805" s="102" t="s">
        <v>26378</v>
      </c>
      <c r="B805" s="103" t="s">
        <v>26372</v>
      </c>
      <c r="C805" s="102" t="s">
        <v>23</v>
      </c>
      <c r="D805" s="102" t="s">
        <v>26500</v>
      </c>
      <c r="E805" s="104">
        <v>306</v>
      </c>
      <c r="F805" s="105">
        <v>64.259999999999991</v>
      </c>
    </row>
    <row r="806" spans="1:6" ht="30" x14ac:dyDescent="0.2">
      <c r="A806" s="102" t="s">
        <v>26379</v>
      </c>
      <c r="B806" s="103" t="s">
        <v>26372</v>
      </c>
      <c r="C806" s="102" t="s">
        <v>23</v>
      </c>
      <c r="D806" s="102" t="s">
        <v>26500</v>
      </c>
      <c r="E806" s="104">
        <v>230</v>
      </c>
      <c r="F806" s="105">
        <v>48.3</v>
      </c>
    </row>
    <row r="807" spans="1:6" ht="30" x14ac:dyDescent="0.2">
      <c r="A807" s="102" t="s">
        <v>26380</v>
      </c>
      <c r="B807" s="103" t="s">
        <v>26372</v>
      </c>
      <c r="C807" s="102" t="s">
        <v>23</v>
      </c>
      <c r="D807" s="102" t="s">
        <v>26500</v>
      </c>
      <c r="E807" s="104">
        <v>198</v>
      </c>
      <c r="F807" s="105">
        <v>41.58</v>
      </c>
    </row>
    <row r="808" spans="1:6" ht="30" x14ac:dyDescent="0.2">
      <c r="A808" s="102" t="s">
        <v>26381</v>
      </c>
      <c r="B808" s="103" t="s">
        <v>26372</v>
      </c>
      <c r="C808" s="102" t="s">
        <v>23</v>
      </c>
      <c r="D808" s="102" t="s">
        <v>26500</v>
      </c>
      <c r="E808" s="104">
        <v>153</v>
      </c>
      <c r="F808" s="105">
        <v>32.129999999999995</v>
      </c>
    </row>
    <row r="809" spans="1:6" ht="30" x14ac:dyDescent="0.2">
      <c r="A809" s="102" t="s">
        <v>26382</v>
      </c>
      <c r="B809" s="103" t="s">
        <v>26372</v>
      </c>
      <c r="C809" s="102" t="s">
        <v>23</v>
      </c>
      <c r="D809" s="102" t="s">
        <v>26500</v>
      </c>
      <c r="E809" s="104">
        <v>122</v>
      </c>
      <c r="F809" s="105">
        <v>25.619999999999997</v>
      </c>
    </row>
    <row r="810" spans="1:6" ht="30" x14ac:dyDescent="0.2">
      <c r="A810" s="102" t="s">
        <v>26383</v>
      </c>
      <c r="B810" s="103" t="s">
        <v>26372</v>
      </c>
      <c r="C810" s="102" t="s">
        <v>23</v>
      </c>
      <c r="D810" s="102" t="s">
        <v>26500</v>
      </c>
      <c r="E810" s="104">
        <v>91</v>
      </c>
      <c r="F810" s="105">
        <v>19.11</v>
      </c>
    </row>
    <row r="811" spans="1:6" ht="75" x14ac:dyDescent="0.2">
      <c r="A811" s="102" t="s">
        <v>26384</v>
      </c>
      <c r="B811" s="103" t="s">
        <v>26385</v>
      </c>
      <c r="C811" s="102" t="s">
        <v>23</v>
      </c>
      <c r="D811" s="102" t="s">
        <v>26500</v>
      </c>
      <c r="E811" s="104">
        <v>50</v>
      </c>
      <c r="F811" s="105">
        <v>10.5</v>
      </c>
    </row>
    <row r="812" spans="1:6" ht="75" x14ac:dyDescent="0.2">
      <c r="A812" s="102" t="s">
        <v>26386</v>
      </c>
      <c r="B812" s="103" t="s">
        <v>26385</v>
      </c>
      <c r="C812" s="102" t="s">
        <v>23</v>
      </c>
      <c r="D812" s="102" t="s">
        <v>26500</v>
      </c>
      <c r="E812" s="104">
        <v>38</v>
      </c>
      <c r="F812" s="105">
        <v>7.9799999999999995</v>
      </c>
    </row>
    <row r="813" spans="1:6" ht="75" x14ac:dyDescent="0.2">
      <c r="A813" s="102" t="s">
        <v>26387</v>
      </c>
      <c r="B813" s="103" t="s">
        <v>26385</v>
      </c>
      <c r="C813" s="102" t="s">
        <v>23</v>
      </c>
      <c r="D813" s="102" t="s">
        <v>26500</v>
      </c>
      <c r="E813" s="104">
        <v>30</v>
      </c>
      <c r="F813" s="105">
        <v>6.3</v>
      </c>
    </row>
    <row r="814" spans="1:6" ht="75" x14ac:dyDescent="0.2">
      <c r="A814" s="102" t="s">
        <v>26388</v>
      </c>
      <c r="B814" s="103" t="s">
        <v>26385</v>
      </c>
      <c r="C814" s="102" t="s">
        <v>23</v>
      </c>
      <c r="D814" s="102" t="s">
        <v>26500</v>
      </c>
      <c r="E814" s="104">
        <v>20</v>
      </c>
      <c r="F814" s="105">
        <v>4.2</v>
      </c>
    </row>
    <row r="815" spans="1:6" ht="75" x14ac:dyDescent="0.2">
      <c r="A815" s="102" t="s">
        <v>26389</v>
      </c>
      <c r="B815" s="103" t="s">
        <v>26385</v>
      </c>
      <c r="C815" s="102" t="s">
        <v>23</v>
      </c>
      <c r="D815" s="102" t="s">
        <v>26500</v>
      </c>
      <c r="E815" s="104">
        <v>15</v>
      </c>
      <c r="F815" s="105">
        <v>3.15</v>
      </c>
    </row>
    <row r="816" spans="1:6" ht="75" x14ac:dyDescent="0.2">
      <c r="A816" s="102" t="s">
        <v>26390</v>
      </c>
      <c r="B816" s="103" t="s">
        <v>26385</v>
      </c>
      <c r="C816" s="102" t="s">
        <v>23</v>
      </c>
      <c r="D816" s="102" t="s">
        <v>26500</v>
      </c>
      <c r="E816" s="104">
        <v>10</v>
      </c>
      <c r="F816" s="105">
        <v>2.1</v>
      </c>
    </row>
    <row r="817" spans="1:6" ht="30" x14ac:dyDescent="0.2">
      <c r="A817" s="102" t="s">
        <v>26391</v>
      </c>
      <c r="B817" s="103" t="s">
        <v>26392</v>
      </c>
      <c r="C817" s="102" t="s">
        <v>23</v>
      </c>
      <c r="D817" s="102" t="s">
        <v>26500</v>
      </c>
      <c r="E817" s="104">
        <v>39</v>
      </c>
      <c r="F817" s="105">
        <v>8.19</v>
      </c>
    </row>
    <row r="818" spans="1:6" ht="30" x14ac:dyDescent="0.2">
      <c r="A818" s="102" t="s">
        <v>26393</v>
      </c>
      <c r="B818" s="103" t="s">
        <v>26392</v>
      </c>
      <c r="C818" s="102" t="s">
        <v>23</v>
      </c>
      <c r="D818" s="102" t="s">
        <v>26500</v>
      </c>
      <c r="E818" s="104">
        <v>29</v>
      </c>
      <c r="F818" s="105">
        <v>6.09</v>
      </c>
    </row>
    <row r="819" spans="1:6" ht="30" x14ac:dyDescent="0.2">
      <c r="A819" s="102" t="s">
        <v>26394</v>
      </c>
      <c r="B819" s="103" t="s">
        <v>26392</v>
      </c>
      <c r="C819" s="102" t="s">
        <v>23</v>
      </c>
      <c r="D819" s="102" t="s">
        <v>26500</v>
      </c>
      <c r="E819" s="104">
        <v>28</v>
      </c>
      <c r="F819" s="105">
        <v>5.88</v>
      </c>
    </row>
    <row r="820" spans="1:6" ht="30" x14ac:dyDescent="0.2">
      <c r="A820" s="102" t="s">
        <v>26395</v>
      </c>
      <c r="B820" s="103" t="s">
        <v>26392</v>
      </c>
      <c r="C820" s="102" t="s">
        <v>23</v>
      </c>
      <c r="D820" s="102" t="s">
        <v>26500</v>
      </c>
      <c r="E820" s="104">
        <v>26</v>
      </c>
      <c r="F820" s="105">
        <v>5.46</v>
      </c>
    </row>
    <row r="821" spans="1:6" ht="30" x14ac:dyDescent="0.2">
      <c r="A821" s="102" t="s">
        <v>26396</v>
      </c>
      <c r="B821" s="103" t="s">
        <v>26392</v>
      </c>
      <c r="C821" s="102" t="s">
        <v>23</v>
      </c>
      <c r="D821" s="102" t="s">
        <v>26500</v>
      </c>
      <c r="E821" s="104">
        <v>21</v>
      </c>
      <c r="F821" s="105">
        <v>4.41</v>
      </c>
    </row>
    <row r="822" spans="1:6" ht="30" x14ac:dyDescent="0.2">
      <c r="A822" s="102" t="s">
        <v>26397</v>
      </c>
      <c r="B822" s="103" t="s">
        <v>26392</v>
      </c>
      <c r="C822" s="102" t="s">
        <v>23</v>
      </c>
      <c r="D822" s="102" t="s">
        <v>26500</v>
      </c>
      <c r="E822" s="104">
        <v>17</v>
      </c>
      <c r="F822" s="105">
        <v>3.57</v>
      </c>
    </row>
    <row r="823" spans="1:6" ht="60" x14ac:dyDescent="0.2">
      <c r="A823" s="102" t="s">
        <v>26398</v>
      </c>
      <c r="B823" s="103" t="s">
        <v>26399</v>
      </c>
      <c r="C823" s="102" t="s">
        <v>23</v>
      </c>
      <c r="D823" s="102" t="s">
        <v>26500</v>
      </c>
      <c r="E823" s="104">
        <v>100</v>
      </c>
      <c r="F823" s="105">
        <v>21</v>
      </c>
    </row>
    <row r="824" spans="1:6" ht="60" x14ac:dyDescent="0.2">
      <c r="A824" s="102" t="s">
        <v>26400</v>
      </c>
      <c r="B824" s="103" t="s">
        <v>26399</v>
      </c>
      <c r="C824" s="102" t="s">
        <v>23</v>
      </c>
      <c r="D824" s="102" t="s">
        <v>26500</v>
      </c>
      <c r="E824" s="104">
        <v>75</v>
      </c>
      <c r="F824" s="105">
        <v>15.75</v>
      </c>
    </row>
    <row r="825" spans="1:6" ht="60" x14ac:dyDescent="0.2">
      <c r="A825" s="102" t="s">
        <v>26401</v>
      </c>
      <c r="B825" s="103" t="s">
        <v>26399</v>
      </c>
      <c r="C825" s="102" t="s">
        <v>23</v>
      </c>
      <c r="D825" s="102" t="s">
        <v>26500</v>
      </c>
      <c r="E825" s="104">
        <v>60</v>
      </c>
      <c r="F825" s="105">
        <v>12.6</v>
      </c>
    </row>
    <row r="826" spans="1:6" ht="60" x14ac:dyDescent="0.2">
      <c r="A826" s="102" t="s">
        <v>26402</v>
      </c>
      <c r="B826" s="103" t="s">
        <v>26399</v>
      </c>
      <c r="C826" s="102" t="s">
        <v>23</v>
      </c>
      <c r="D826" s="102" t="s">
        <v>26500</v>
      </c>
      <c r="E826" s="104">
        <v>40</v>
      </c>
      <c r="F826" s="105">
        <v>8.4</v>
      </c>
    </row>
    <row r="827" spans="1:6" ht="60" x14ac:dyDescent="0.2">
      <c r="A827" s="102" t="s">
        <v>26403</v>
      </c>
      <c r="B827" s="103" t="s">
        <v>26399</v>
      </c>
      <c r="C827" s="102" t="s">
        <v>23</v>
      </c>
      <c r="D827" s="102" t="s">
        <v>26500</v>
      </c>
      <c r="E827" s="104">
        <v>30</v>
      </c>
      <c r="F827" s="105">
        <v>6.3</v>
      </c>
    </row>
    <row r="828" spans="1:6" ht="60" x14ac:dyDescent="0.2">
      <c r="A828" s="102" t="s">
        <v>26404</v>
      </c>
      <c r="B828" s="103" t="s">
        <v>26399</v>
      </c>
      <c r="C828" s="102" t="s">
        <v>23</v>
      </c>
      <c r="D828" s="102" t="s">
        <v>26500</v>
      </c>
      <c r="E828" s="104">
        <v>20</v>
      </c>
      <c r="F828" s="105">
        <v>4.2</v>
      </c>
    </row>
    <row r="829" spans="1:6" ht="45" x14ac:dyDescent="0.2">
      <c r="A829" s="102" t="s">
        <v>26405</v>
      </c>
      <c r="B829" s="103" t="s">
        <v>26406</v>
      </c>
      <c r="C829" s="102" t="s">
        <v>23</v>
      </c>
      <c r="D829" s="102" t="s">
        <v>26500</v>
      </c>
      <c r="E829" s="104">
        <v>186</v>
      </c>
      <c r="F829" s="105">
        <v>39.059999999999995</v>
      </c>
    </row>
    <row r="830" spans="1:6" ht="45" x14ac:dyDescent="0.2">
      <c r="A830" s="102" t="s">
        <v>26407</v>
      </c>
      <c r="B830" s="103" t="s">
        <v>26406</v>
      </c>
      <c r="C830" s="102" t="s">
        <v>23</v>
      </c>
      <c r="D830" s="102" t="s">
        <v>26500</v>
      </c>
      <c r="E830" s="104">
        <v>139</v>
      </c>
      <c r="F830" s="105">
        <v>29.189999999999998</v>
      </c>
    </row>
    <row r="831" spans="1:6" ht="45" x14ac:dyDescent="0.2">
      <c r="A831" s="102" t="s">
        <v>26408</v>
      </c>
      <c r="B831" s="103" t="s">
        <v>26406</v>
      </c>
      <c r="C831" s="102" t="s">
        <v>23</v>
      </c>
      <c r="D831" s="102" t="s">
        <v>26500</v>
      </c>
      <c r="E831" s="104">
        <v>120</v>
      </c>
      <c r="F831" s="105">
        <v>25.2</v>
      </c>
    </row>
    <row r="832" spans="1:6" ht="45" x14ac:dyDescent="0.2">
      <c r="A832" s="102" t="s">
        <v>26409</v>
      </c>
      <c r="B832" s="103" t="s">
        <v>26406</v>
      </c>
      <c r="C832" s="102" t="s">
        <v>23</v>
      </c>
      <c r="D832" s="102" t="s">
        <v>26500</v>
      </c>
      <c r="E832" s="104">
        <v>93</v>
      </c>
      <c r="F832" s="105">
        <v>19.529999999999998</v>
      </c>
    </row>
    <row r="833" spans="1:6" ht="45" x14ac:dyDescent="0.2">
      <c r="A833" s="102" t="s">
        <v>26410</v>
      </c>
      <c r="B833" s="103" t="s">
        <v>26406</v>
      </c>
      <c r="C833" s="102" t="s">
        <v>23</v>
      </c>
      <c r="D833" s="102" t="s">
        <v>26500</v>
      </c>
      <c r="E833" s="104">
        <v>74</v>
      </c>
      <c r="F833" s="105">
        <v>15.54</v>
      </c>
    </row>
    <row r="834" spans="1:6" ht="45" x14ac:dyDescent="0.2">
      <c r="A834" s="102" t="s">
        <v>26411</v>
      </c>
      <c r="B834" s="103" t="s">
        <v>26406</v>
      </c>
      <c r="C834" s="102" t="s">
        <v>23</v>
      </c>
      <c r="D834" s="102" t="s">
        <v>26500</v>
      </c>
      <c r="E834" s="104">
        <v>55</v>
      </c>
      <c r="F834" s="105">
        <v>11.549999999999999</v>
      </c>
    </row>
    <row r="835" spans="1:6" ht="105" x14ac:dyDescent="0.2">
      <c r="A835" s="102" t="s">
        <v>26412</v>
      </c>
      <c r="B835" s="103" t="s">
        <v>26413</v>
      </c>
      <c r="C835" s="102" t="s">
        <v>23</v>
      </c>
      <c r="D835" s="102" t="s">
        <v>26500</v>
      </c>
      <c r="E835" s="104">
        <v>236</v>
      </c>
      <c r="F835" s="105">
        <v>49.559999999999995</v>
      </c>
    </row>
    <row r="836" spans="1:6" ht="105" x14ac:dyDescent="0.2">
      <c r="A836" s="102" t="s">
        <v>26414</v>
      </c>
      <c r="B836" s="103" t="s">
        <v>26413</v>
      </c>
      <c r="C836" s="102" t="s">
        <v>23</v>
      </c>
      <c r="D836" s="102" t="s">
        <v>26500</v>
      </c>
      <c r="E836" s="104">
        <v>177</v>
      </c>
      <c r="F836" s="105">
        <v>37.17</v>
      </c>
    </row>
    <row r="837" spans="1:6" ht="105" x14ac:dyDescent="0.2">
      <c r="A837" s="102" t="s">
        <v>26415</v>
      </c>
      <c r="B837" s="103" t="s">
        <v>26413</v>
      </c>
      <c r="C837" s="102" t="s">
        <v>23</v>
      </c>
      <c r="D837" s="102" t="s">
        <v>26500</v>
      </c>
      <c r="E837" s="104">
        <v>147</v>
      </c>
      <c r="F837" s="105">
        <v>30.869999999999997</v>
      </c>
    </row>
    <row r="838" spans="1:6" ht="105" x14ac:dyDescent="0.2">
      <c r="A838" s="102" t="s">
        <v>26416</v>
      </c>
      <c r="B838" s="103" t="s">
        <v>26413</v>
      </c>
      <c r="C838" s="102" t="s">
        <v>23</v>
      </c>
      <c r="D838" s="102" t="s">
        <v>26500</v>
      </c>
      <c r="E838" s="104">
        <v>105</v>
      </c>
      <c r="F838" s="105">
        <v>22.05</v>
      </c>
    </row>
    <row r="839" spans="1:6" ht="105" x14ac:dyDescent="0.2">
      <c r="A839" s="102" t="s">
        <v>26417</v>
      </c>
      <c r="B839" s="103" t="s">
        <v>26413</v>
      </c>
      <c r="C839" s="102" t="s">
        <v>23</v>
      </c>
      <c r="D839" s="102" t="s">
        <v>26500</v>
      </c>
      <c r="E839" s="104">
        <v>81</v>
      </c>
      <c r="F839" s="105">
        <v>17.009999999999998</v>
      </c>
    </row>
    <row r="840" spans="1:6" ht="105" x14ac:dyDescent="0.2">
      <c r="A840" s="102" t="s">
        <v>26418</v>
      </c>
      <c r="B840" s="103" t="s">
        <v>26413</v>
      </c>
      <c r="C840" s="102" t="s">
        <v>23</v>
      </c>
      <c r="D840" s="102" t="s">
        <v>26500</v>
      </c>
      <c r="E840" s="104">
        <v>58</v>
      </c>
      <c r="F840" s="105">
        <v>12.18</v>
      </c>
    </row>
    <row r="841" spans="1:6" ht="75" x14ac:dyDescent="0.2">
      <c r="A841" s="102" t="s">
        <v>26419</v>
      </c>
      <c r="B841" s="103" t="s">
        <v>26420</v>
      </c>
      <c r="C841" s="102" t="s">
        <v>23</v>
      </c>
      <c r="D841" s="102" t="s">
        <v>26500</v>
      </c>
      <c r="E841" s="104">
        <v>500</v>
      </c>
      <c r="F841" s="105">
        <v>105</v>
      </c>
    </row>
    <row r="842" spans="1:6" ht="105" x14ac:dyDescent="0.2">
      <c r="A842" s="102" t="s">
        <v>26421</v>
      </c>
      <c r="B842" s="103" t="s">
        <v>26422</v>
      </c>
      <c r="C842" s="102" t="s">
        <v>23</v>
      </c>
      <c r="D842" s="102" t="s">
        <v>26500</v>
      </c>
      <c r="E842" s="104">
        <v>28000</v>
      </c>
      <c r="F842" s="105">
        <v>5880</v>
      </c>
    </row>
    <row r="843" spans="1:6" ht="105" x14ac:dyDescent="0.2">
      <c r="A843" s="102" t="s">
        <v>26423</v>
      </c>
      <c r="B843" s="103" t="s">
        <v>26424</v>
      </c>
      <c r="C843" s="102" t="s">
        <v>23</v>
      </c>
      <c r="D843" s="102" t="s">
        <v>26500</v>
      </c>
      <c r="E843" s="104">
        <v>19000</v>
      </c>
      <c r="F843" s="105">
        <v>3990</v>
      </c>
    </row>
    <row r="844" spans="1:6" ht="105" x14ac:dyDescent="0.2">
      <c r="A844" s="102" t="s">
        <v>26425</v>
      </c>
      <c r="B844" s="103" t="s">
        <v>26426</v>
      </c>
      <c r="C844" s="102" t="s">
        <v>23</v>
      </c>
      <c r="D844" s="102" t="s">
        <v>26500</v>
      </c>
      <c r="E844" s="104">
        <v>13000</v>
      </c>
      <c r="F844" s="105">
        <v>2730</v>
      </c>
    </row>
    <row r="845" spans="1:6" ht="60" x14ac:dyDescent="0.2">
      <c r="A845" s="102" t="s">
        <v>26440</v>
      </c>
      <c r="B845" s="103" t="s">
        <v>26441</v>
      </c>
      <c r="C845" s="102" t="s">
        <v>23</v>
      </c>
      <c r="D845" s="102" t="s">
        <v>26500</v>
      </c>
      <c r="E845" s="104">
        <v>30</v>
      </c>
      <c r="F845" s="105">
        <v>6.3</v>
      </c>
    </row>
    <row r="846" spans="1:6" ht="60" x14ac:dyDescent="0.2">
      <c r="A846" s="102" t="s">
        <v>26442</v>
      </c>
      <c r="B846" s="103" t="s">
        <v>26441</v>
      </c>
      <c r="C846" s="102" t="s">
        <v>23</v>
      </c>
      <c r="D846" s="102" t="s">
        <v>26500</v>
      </c>
      <c r="E846" s="104">
        <v>27</v>
      </c>
      <c r="F846" s="105">
        <v>5.67</v>
      </c>
    </row>
    <row r="847" spans="1:6" ht="60" x14ac:dyDescent="0.2">
      <c r="A847" s="102" t="s">
        <v>26443</v>
      </c>
      <c r="B847" s="103" t="s">
        <v>26441</v>
      </c>
      <c r="C847" s="102" t="s">
        <v>23</v>
      </c>
      <c r="D847" s="102" t="s">
        <v>26500</v>
      </c>
      <c r="E847" s="104">
        <v>24</v>
      </c>
      <c r="F847" s="105">
        <v>5.04</v>
      </c>
    </row>
    <row r="848" spans="1:6" ht="60" x14ac:dyDescent="0.2">
      <c r="A848" s="102" t="s">
        <v>26444</v>
      </c>
      <c r="B848" s="103" t="s">
        <v>26441</v>
      </c>
      <c r="C848" s="102" t="s">
        <v>23</v>
      </c>
      <c r="D848" s="102" t="s">
        <v>26500</v>
      </c>
      <c r="E848" s="104">
        <v>18</v>
      </c>
      <c r="F848" s="105">
        <v>3.78</v>
      </c>
    </row>
    <row r="849" spans="1:6" ht="60" x14ac:dyDescent="0.2">
      <c r="A849" s="102" t="s">
        <v>26445</v>
      </c>
      <c r="B849" s="103" t="s">
        <v>26441</v>
      </c>
      <c r="C849" s="102" t="s">
        <v>23</v>
      </c>
      <c r="D849" s="102" t="s">
        <v>26500</v>
      </c>
      <c r="E849" s="104">
        <v>15</v>
      </c>
      <c r="F849" s="105">
        <v>3.15</v>
      </c>
    </row>
    <row r="850" spans="1:6" ht="60" x14ac:dyDescent="0.2">
      <c r="A850" s="102" t="s">
        <v>26446</v>
      </c>
      <c r="B850" s="103" t="s">
        <v>26441</v>
      </c>
      <c r="C850" s="102" t="s">
        <v>23</v>
      </c>
      <c r="D850" s="102" t="s">
        <v>26500</v>
      </c>
      <c r="E850" s="104">
        <v>12</v>
      </c>
      <c r="F850" s="105">
        <v>2.52</v>
      </c>
    </row>
    <row r="851" spans="1:6" ht="60" x14ac:dyDescent="0.2">
      <c r="A851" s="102" t="s">
        <v>26447</v>
      </c>
      <c r="B851" s="103" t="s">
        <v>26448</v>
      </c>
      <c r="C851" s="102" t="s">
        <v>23</v>
      </c>
      <c r="D851" s="102" t="s">
        <v>26500</v>
      </c>
      <c r="E851" s="104">
        <v>10</v>
      </c>
      <c r="F851" s="105">
        <v>2.1</v>
      </c>
    </row>
    <row r="852" spans="1:6" ht="60" x14ac:dyDescent="0.2">
      <c r="A852" s="102" t="s">
        <v>26449</v>
      </c>
      <c r="B852" s="103" t="s">
        <v>26448</v>
      </c>
      <c r="C852" s="102" t="s">
        <v>23</v>
      </c>
      <c r="D852" s="102" t="s">
        <v>26500</v>
      </c>
      <c r="E852" s="104">
        <v>9</v>
      </c>
      <c r="F852" s="105">
        <v>1.89</v>
      </c>
    </row>
    <row r="853" spans="1:6" ht="60" x14ac:dyDescent="0.2">
      <c r="A853" s="102" t="s">
        <v>26450</v>
      </c>
      <c r="B853" s="103" t="s">
        <v>26448</v>
      </c>
      <c r="C853" s="102" t="s">
        <v>23</v>
      </c>
      <c r="D853" s="102" t="s">
        <v>26500</v>
      </c>
      <c r="E853" s="104">
        <v>8</v>
      </c>
      <c r="F853" s="105">
        <v>1.68</v>
      </c>
    </row>
    <row r="854" spans="1:6" ht="60" x14ac:dyDescent="0.2">
      <c r="A854" s="102" t="s">
        <v>26451</v>
      </c>
      <c r="B854" s="103" t="s">
        <v>26448</v>
      </c>
      <c r="C854" s="102" t="s">
        <v>23</v>
      </c>
      <c r="D854" s="102" t="s">
        <v>26500</v>
      </c>
      <c r="E854" s="104">
        <v>6</v>
      </c>
      <c r="F854" s="105">
        <v>1.26</v>
      </c>
    </row>
    <row r="855" spans="1:6" ht="60" x14ac:dyDescent="0.2">
      <c r="A855" s="102" t="s">
        <v>26452</v>
      </c>
      <c r="B855" s="103" t="s">
        <v>26448</v>
      </c>
      <c r="C855" s="102" t="s">
        <v>23</v>
      </c>
      <c r="D855" s="102" t="s">
        <v>26500</v>
      </c>
      <c r="E855" s="104">
        <v>5</v>
      </c>
      <c r="F855" s="105">
        <v>1.05</v>
      </c>
    </row>
    <row r="856" spans="1:6" ht="60" x14ac:dyDescent="0.2">
      <c r="A856" s="102" t="s">
        <v>26453</v>
      </c>
      <c r="B856" s="103" t="s">
        <v>26448</v>
      </c>
      <c r="C856" s="102" t="s">
        <v>23</v>
      </c>
      <c r="D856" s="102" t="s">
        <v>26500</v>
      </c>
      <c r="E856" s="104">
        <v>4</v>
      </c>
      <c r="F856" s="105">
        <v>0.84</v>
      </c>
    </row>
    <row r="857" spans="1:6" ht="60" x14ac:dyDescent="0.2">
      <c r="A857" s="102" t="s">
        <v>26454</v>
      </c>
      <c r="B857" s="103" t="s">
        <v>26455</v>
      </c>
      <c r="C857" s="102" t="s">
        <v>23</v>
      </c>
      <c r="D857" s="102" t="s">
        <v>26500</v>
      </c>
      <c r="E857" s="104">
        <v>36</v>
      </c>
      <c r="F857" s="105">
        <v>7.56</v>
      </c>
    </row>
    <row r="858" spans="1:6" ht="60" x14ac:dyDescent="0.2">
      <c r="A858" s="102" t="s">
        <v>26456</v>
      </c>
      <c r="B858" s="103" t="s">
        <v>26455</v>
      </c>
      <c r="C858" s="102" t="s">
        <v>23</v>
      </c>
      <c r="D858" s="102" t="s">
        <v>26500</v>
      </c>
      <c r="E858" s="104">
        <v>32</v>
      </c>
      <c r="F858" s="105">
        <v>6.72</v>
      </c>
    </row>
    <row r="859" spans="1:6" ht="60" x14ac:dyDescent="0.2">
      <c r="A859" s="102" t="s">
        <v>26457</v>
      </c>
      <c r="B859" s="103" t="s">
        <v>26455</v>
      </c>
      <c r="C859" s="102" t="s">
        <v>23</v>
      </c>
      <c r="D859" s="102" t="s">
        <v>26500</v>
      </c>
      <c r="E859" s="104">
        <v>29</v>
      </c>
      <c r="F859" s="105">
        <v>6.09</v>
      </c>
    </row>
    <row r="860" spans="1:6" ht="60" x14ac:dyDescent="0.2">
      <c r="A860" s="102" t="s">
        <v>26458</v>
      </c>
      <c r="B860" s="103" t="s">
        <v>26455</v>
      </c>
      <c r="C860" s="102" t="s">
        <v>23</v>
      </c>
      <c r="D860" s="102" t="s">
        <v>26500</v>
      </c>
      <c r="E860" s="104">
        <v>22</v>
      </c>
      <c r="F860" s="105">
        <v>4.62</v>
      </c>
    </row>
    <row r="861" spans="1:6" ht="60" x14ac:dyDescent="0.2">
      <c r="A861" s="102" t="s">
        <v>26459</v>
      </c>
      <c r="B861" s="103" t="s">
        <v>26455</v>
      </c>
      <c r="C861" s="102" t="s">
        <v>23</v>
      </c>
      <c r="D861" s="102" t="s">
        <v>26500</v>
      </c>
      <c r="E861" s="104">
        <v>18</v>
      </c>
      <c r="F861" s="105">
        <v>3.78</v>
      </c>
    </row>
    <row r="862" spans="1:6" ht="60" x14ac:dyDescent="0.2">
      <c r="A862" s="102" t="s">
        <v>26460</v>
      </c>
      <c r="B862" s="103" t="s">
        <v>26455</v>
      </c>
      <c r="C862" s="102" t="s">
        <v>23</v>
      </c>
      <c r="D862" s="102" t="s">
        <v>26500</v>
      </c>
      <c r="E862" s="104">
        <v>14</v>
      </c>
      <c r="F862" s="105">
        <v>2.94</v>
      </c>
    </row>
    <row r="863" spans="1:6" ht="30" x14ac:dyDescent="0.2">
      <c r="A863" s="102" t="s">
        <v>26461</v>
      </c>
      <c r="B863" s="103" t="s">
        <v>26462</v>
      </c>
      <c r="C863" s="102" t="s">
        <v>23</v>
      </c>
      <c r="D863" s="102" t="s">
        <v>26500</v>
      </c>
      <c r="E863" s="104">
        <v>46</v>
      </c>
      <c r="F863" s="105">
        <v>9.66</v>
      </c>
    </row>
    <row r="864" spans="1:6" ht="30" x14ac:dyDescent="0.2">
      <c r="A864" s="102" t="s">
        <v>26463</v>
      </c>
      <c r="B864" s="103" t="s">
        <v>26462</v>
      </c>
      <c r="C864" s="102" t="s">
        <v>23</v>
      </c>
      <c r="D864" s="102" t="s">
        <v>26500</v>
      </c>
      <c r="E864" s="104">
        <v>41</v>
      </c>
      <c r="F864" s="105">
        <v>8.61</v>
      </c>
    </row>
    <row r="865" spans="1:6" ht="30" x14ac:dyDescent="0.2">
      <c r="A865" s="102" t="s">
        <v>26464</v>
      </c>
      <c r="B865" s="103" t="s">
        <v>26462</v>
      </c>
      <c r="C865" s="102" t="s">
        <v>23</v>
      </c>
      <c r="D865" s="102" t="s">
        <v>26500</v>
      </c>
      <c r="E865" s="104">
        <v>37</v>
      </c>
      <c r="F865" s="105">
        <v>7.77</v>
      </c>
    </row>
    <row r="866" spans="1:6" ht="30" x14ac:dyDescent="0.2">
      <c r="A866" s="102" t="s">
        <v>26465</v>
      </c>
      <c r="B866" s="103" t="s">
        <v>26462</v>
      </c>
      <c r="C866" s="102" t="s">
        <v>23</v>
      </c>
      <c r="D866" s="102" t="s">
        <v>26500</v>
      </c>
      <c r="E866" s="104">
        <v>29</v>
      </c>
      <c r="F866" s="105">
        <v>6.09</v>
      </c>
    </row>
    <row r="867" spans="1:6" ht="30" x14ac:dyDescent="0.2">
      <c r="A867" s="102" t="s">
        <v>26466</v>
      </c>
      <c r="B867" s="103" t="s">
        <v>26462</v>
      </c>
      <c r="C867" s="102" t="s">
        <v>23</v>
      </c>
      <c r="D867" s="102" t="s">
        <v>26500</v>
      </c>
      <c r="E867" s="104">
        <v>23</v>
      </c>
      <c r="F867" s="105">
        <v>4.83</v>
      </c>
    </row>
    <row r="868" spans="1:6" ht="30" x14ac:dyDescent="0.2">
      <c r="A868" s="102" t="s">
        <v>26467</v>
      </c>
      <c r="B868" s="103" t="s">
        <v>26462</v>
      </c>
      <c r="C868" s="102" t="s">
        <v>23</v>
      </c>
      <c r="D868" s="102" t="s">
        <v>26500</v>
      </c>
      <c r="E868" s="104">
        <v>19</v>
      </c>
      <c r="F868" s="105">
        <v>3.9899999999999998</v>
      </c>
    </row>
    <row r="869" spans="1:6" ht="30" x14ac:dyDescent="0.2">
      <c r="A869" s="102" t="s">
        <v>26468</v>
      </c>
      <c r="B869" s="103" t="s">
        <v>26469</v>
      </c>
      <c r="C869" s="102" t="s">
        <v>23</v>
      </c>
      <c r="D869" s="102" t="s">
        <v>26500</v>
      </c>
      <c r="E869" s="104">
        <v>13</v>
      </c>
      <c r="F869" s="105">
        <v>2.73</v>
      </c>
    </row>
    <row r="870" spans="1:6" ht="30" x14ac:dyDescent="0.2">
      <c r="A870" s="102" t="s">
        <v>26470</v>
      </c>
      <c r="B870" s="103" t="s">
        <v>26469</v>
      </c>
      <c r="C870" s="102" t="s">
        <v>23</v>
      </c>
      <c r="D870" s="102" t="s">
        <v>26500</v>
      </c>
      <c r="E870" s="104">
        <v>12</v>
      </c>
      <c r="F870" s="105">
        <v>2.52</v>
      </c>
    </row>
    <row r="871" spans="1:6" ht="30" x14ac:dyDescent="0.2">
      <c r="A871" s="102" t="s">
        <v>26471</v>
      </c>
      <c r="B871" s="103" t="s">
        <v>26469</v>
      </c>
      <c r="C871" s="102" t="s">
        <v>23</v>
      </c>
      <c r="D871" s="102" t="s">
        <v>26500</v>
      </c>
      <c r="E871" s="104">
        <v>11</v>
      </c>
      <c r="F871" s="105">
        <v>2.31</v>
      </c>
    </row>
    <row r="872" spans="1:6" ht="30" x14ac:dyDescent="0.2">
      <c r="A872" s="102" t="s">
        <v>26472</v>
      </c>
      <c r="B872" s="103" t="s">
        <v>26469</v>
      </c>
      <c r="C872" s="102" t="s">
        <v>23</v>
      </c>
      <c r="D872" s="102" t="s">
        <v>26500</v>
      </c>
      <c r="E872" s="104">
        <v>9</v>
      </c>
      <c r="F872" s="105">
        <v>1.89</v>
      </c>
    </row>
    <row r="873" spans="1:6" ht="30" x14ac:dyDescent="0.2">
      <c r="A873" s="102" t="s">
        <v>26473</v>
      </c>
      <c r="B873" s="103" t="s">
        <v>26469</v>
      </c>
      <c r="C873" s="102" t="s">
        <v>23</v>
      </c>
      <c r="D873" s="102" t="s">
        <v>26500</v>
      </c>
      <c r="E873" s="104">
        <v>7</v>
      </c>
      <c r="F873" s="105">
        <v>1.47</v>
      </c>
    </row>
    <row r="874" spans="1:6" ht="30" x14ac:dyDescent="0.2">
      <c r="A874" s="102" t="s">
        <v>26474</v>
      </c>
      <c r="B874" s="103" t="s">
        <v>26469</v>
      </c>
      <c r="C874" s="102" t="s">
        <v>23</v>
      </c>
      <c r="D874" s="102" t="s">
        <v>26500</v>
      </c>
      <c r="E874" s="104">
        <v>6</v>
      </c>
      <c r="F874" s="105">
        <v>1.26</v>
      </c>
    </row>
    <row r="875" spans="1:6" ht="60" x14ac:dyDescent="0.2">
      <c r="A875" s="102" t="s">
        <v>26475</v>
      </c>
      <c r="B875" s="103" t="s">
        <v>26476</v>
      </c>
      <c r="C875" s="102" t="s">
        <v>23</v>
      </c>
      <c r="D875" s="102" t="s">
        <v>26500</v>
      </c>
      <c r="E875" s="104">
        <v>12000</v>
      </c>
      <c r="F875" s="105">
        <v>2520</v>
      </c>
    </row>
    <row r="876" spans="1:6" ht="60" x14ac:dyDescent="0.2">
      <c r="A876" s="102" t="s">
        <v>26477</v>
      </c>
      <c r="B876" s="103" t="s">
        <v>26478</v>
      </c>
      <c r="C876" s="102" t="s">
        <v>23</v>
      </c>
      <c r="D876" s="102" t="s">
        <v>26500</v>
      </c>
      <c r="E876" s="104">
        <v>6000</v>
      </c>
      <c r="F876" s="105">
        <v>1260</v>
      </c>
    </row>
    <row r="877" spans="1:6" ht="60" x14ac:dyDescent="0.2">
      <c r="A877" s="102" t="s">
        <v>26479</v>
      </c>
      <c r="B877" s="103" t="s">
        <v>26480</v>
      </c>
      <c r="C877" s="102" t="s">
        <v>23</v>
      </c>
      <c r="D877" s="102" t="s">
        <v>26500</v>
      </c>
      <c r="E877" s="104">
        <v>1495</v>
      </c>
      <c r="F877" s="105">
        <v>313.95</v>
      </c>
    </row>
    <row r="878" spans="1:6" ht="45" x14ac:dyDescent="0.2">
      <c r="A878" s="102" t="s">
        <v>26703</v>
      </c>
      <c r="B878" s="103" t="s">
        <v>26704</v>
      </c>
      <c r="C878" s="102" t="s">
        <v>23</v>
      </c>
      <c r="D878" s="102" t="s">
        <v>26500</v>
      </c>
      <c r="E878" s="104">
        <v>25000</v>
      </c>
      <c r="F878" s="105">
        <v>5250</v>
      </c>
    </row>
    <row r="879" spans="1:6" ht="45" x14ac:dyDescent="0.2">
      <c r="A879" s="102" t="s">
        <v>26705</v>
      </c>
      <c r="B879" s="103" t="s">
        <v>26706</v>
      </c>
      <c r="C879" s="102" t="s">
        <v>23</v>
      </c>
      <c r="D879" s="102" t="s">
        <v>26500</v>
      </c>
      <c r="E879" s="104">
        <v>37500</v>
      </c>
      <c r="F879" s="105">
        <v>7875</v>
      </c>
    </row>
    <row r="880" spans="1:6" ht="45" x14ac:dyDescent="0.2">
      <c r="A880" s="102" t="s">
        <v>26707</v>
      </c>
      <c r="B880" s="103" t="s">
        <v>26708</v>
      </c>
      <c r="C880" s="102" t="s">
        <v>23</v>
      </c>
      <c r="D880" s="102" t="s">
        <v>26500</v>
      </c>
      <c r="E880" s="104">
        <v>15000</v>
      </c>
      <c r="F880" s="105">
        <v>3150</v>
      </c>
    </row>
    <row r="881" spans="1:6" ht="45" x14ac:dyDescent="0.2">
      <c r="A881" s="102" t="s">
        <v>26709</v>
      </c>
      <c r="B881" s="103" t="s">
        <v>26710</v>
      </c>
      <c r="C881" s="102" t="s">
        <v>23</v>
      </c>
      <c r="D881" s="102" t="s">
        <v>26500</v>
      </c>
      <c r="E881" s="104">
        <v>60000</v>
      </c>
      <c r="F881" s="105">
        <v>12600</v>
      </c>
    </row>
    <row r="882" spans="1:6" ht="75" x14ac:dyDescent="0.2">
      <c r="A882" s="102" t="s">
        <v>26488</v>
      </c>
      <c r="B882" s="103" t="s">
        <v>26489</v>
      </c>
      <c r="C882" s="102" t="s">
        <v>23</v>
      </c>
      <c r="D882" s="102" t="s">
        <v>26500</v>
      </c>
      <c r="E882" s="104">
        <v>10000</v>
      </c>
      <c r="F882" s="105">
        <v>2100</v>
      </c>
    </row>
    <row r="883" spans="1:6" ht="75" x14ac:dyDescent="0.2">
      <c r="A883" s="102" t="s">
        <v>26490</v>
      </c>
      <c r="B883" s="103" t="s">
        <v>26491</v>
      </c>
      <c r="C883" s="102" t="s">
        <v>23</v>
      </c>
      <c r="D883" s="102" t="s">
        <v>26500</v>
      </c>
      <c r="E883" s="104">
        <v>18000</v>
      </c>
      <c r="F883" s="105">
        <v>3780</v>
      </c>
    </row>
    <row r="884" spans="1:6" ht="75" x14ac:dyDescent="0.2">
      <c r="A884" s="102" t="s">
        <v>26492</v>
      </c>
      <c r="B884" s="103" t="s">
        <v>26493</v>
      </c>
      <c r="C884" s="102" t="s">
        <v>23</v>
      </c>
      <c r="D884" s="102" t="s">
        <v>26500</v>
      </c>
      <c r="E884" s="104">
        <v>6000</v>
      </c>
      <c r="F884" s="105">
        <v>1260</v>
      </c>
    </row>
    <row r="885" spans="1:6" ht="75" x14ac:dyDescent="0.2">
      <c r="A885" s="102" t="s">
        <v>26494</v>
      </c>
      <c r="B885" s="103" t="s">
        <v>26495</v>
      </c>
      <c r="C885" s="102" t="s">
        <v>23</v>
      </c>
      <c r="D885" s="102" t="s">
        <v>26500</v>
      </c>
      <c r="E885" s="104">
        <v>42500</v>
      </c>
      <c r="F885" s="105">
        <v>8925</v>
      </c>
    </row>
    <row r="886" spans="1:6" ht="60" x14ac:dyDescent="0.2">
      <c r="A886" s="102" t="s">
        <v>26496</v>
      </c>
      <c r="B886" s="103" t="s">
        <v>26497</v>
      </c>
      <c r="C886" s="102" t="s">
        <v>23</v>
      </c>
      <c r="D886" s="102" t="s">
        <v>26500</v>
      </c>
      <c r="E886" s="104">
        <v>17000</v>
      </c>
      <c r="F886" s="105">
        <v>3570</v>
      </c>
    </row>
    <row r="887" spans="1:6" ht="45" x14ac:dyDescent="0.2">
      <c r="A887" s="102" t="s">
        <v>26711</v>
      </c>
      <c r="B887" s="103" t="s">
        <v>26712</v>
      </c>
      <c r="C887" s="102" t="s">
        <v>23</v>
      </c>
      <c r="D887" s="102" t="s">
        <v>26500</v>
      </c>
      <c r="E887" s="104">
        <v>9750</v>
      </c>
      <c r="F887" s="105">
        <v>2047.5</v>
      </c>
    </row>
    <row r="888" spans="1:6" ht="45" x14ac:dyDescent="0.2">
      <c r="A888" s="102" t="s">
        <v>26713</v>
      </c>
      <c r="B888" s="103" t="s">
        <v>26714</v>
      </c>
      <c r="C888" s="102" t="s">
        <v>23</v>
      </c>
      <c r="D888" s="102" t="s">
        <v>26500</v>
      </c>
      <c r="E888" s="104">
        <v>15000</v>
      </c>
      <c r="F888" s="105">
        <v>3150</v>
      </c>
    </row>
    <row r="889" spans="1:6" ht="45" x14ac:dyDescent="0.2">
      <c r="A889" s="102" t="s">
        <v>26715</v>
      </c>
      <c r="B889" s="103" t="s">
        <v>26716</v>
      </c>
      <c r="C889" s="102" t="s">
        <v>23</v>
      </c>
      <c r="D889" s="102" t="s">
        <v>26500</v>
      </c>
      <c r="E889" s="104">
        <v>7000</v>
      </c>
      <c r="F889" s="105">
        <v>1470</v>
      </c>
    </row>
    <row r="890" spans="1:6" ht="45" x14ac:dyDescent="0.2">
      <c r="A890" s="102" t="s">
        <v>26717</v>
      </c>
      <c r="B890" s="103" t="s">
        <v>26718</v>
      </c>
      <c r="C890" s="102" t="s">
        <v>23</v>
      </c>
      <c r="D890" s="102" t="s">
        <v>26500</v>
      </c>
      <c r="E890" s="104">
        <v>45000</v>
      </c>
      <c r="F890" s="105">
        <v>9450</v>
      </c>
    </row>
    <row r="891" spans="1:6" ht="45" x14ac:dyDescent="0.2">
      <c r="A891" s="102" t="s">
        <v>26498</v>
      </c>
      <c r="B891" s="103" t="s">
        <v>26499</v>
      </c>
      <c r="C891" s="102" t="s">
        <v>23</v>
      </c>
      <c r="D891" s="102" t="s">
        <v>26500</v>
      </c>
      <c r="E891" s="104">
        <v>5000</v>
      </c>
      <c r="F891" s="105">
        <v>1050</v>
      </c>
    </row>
    <row r="892" spans="1:6" ht="90" x14ac:dyDescent="0.2">
      <c r="A892" s="102" t="s">
        <v>26719</v>
      </c>
      <c r="B892" s="103" t="s">
        <v>26720</v>
      </c>
      <c r="C892" s="102" t="s">
        <v>132</v>
      </c>
      <c r="D892" s="102" t="s">
        <v>25886</v>
      </c>
      <c r="E892" s="104">
        <v>50000</v>
      </c>
      <c r="F892" s="106"/>
    </row>
    <row r="893" spans="1:6" ht="30" x14ac:dyDescent="0.2">
      <c r="A893" s="102" t="s">
        <v>26721</v>
      </c>
      <c r="B893" s="103" t="s">
        <v>26722</v>
      </c>
      <c r="C893" s="102" t="s">
        <v>132</v>
      </c>
      <c r="D893" s="102" t="s">
        <v>25886</v>
      </c>
      <c r="E893" s="104">
        <v>40000</v>
      </c>
      <c r="F893" s="106"/>
    </row>
    <row r="894" spans="1:6" ht="30" x14ac:dyDescent="0.2">
      <c r="A894" s="102" t="s">
        <v>26723</v>
      </c>
      <c r="B894" s="103" t="s">
        <v>26724</v>
      </c>
      <c r="C894" s="102" t="s">
        <v>132</v>
      </c>
      <c r="D894" s="102" t="s">
        <v>25886</v>
      </c>
      <c r="E894" s="104">
        <v>50000</v>
      </c>
      <c r="F894" s="106"/>
    </row>
    <row r="895" spans="1:6" ht="120" x14ac:dyDescent="0.2">
      <c r="A895" s="102" t="s">
        <v>26725</v>
      </c>
      <c r="B895" s="103" t="s">
        <v>26726</v>
      </c>
      <c r="C895" s="102" t="s">
        <v>132</v>
      </c>
      <c r="D895" s="102" t="s">
        <v>25886</v>
      </c>
      <c r="E895" s="104">
        <v>35.96</v>
      </c>
      <c r="F895" s="106"/>
    </row>
    <row r="896" spans="1:6" ht="120" x14ac:dyDescent="0.2">
      <c r="A896" s="102" t="s">
        <v>26727</v>
      </c>
      <c r="B896" s="103" t="s">
        <v>26726</v>
      </c>
      <c r="C896" s="102" t="s">
        <v>132</v>
      </c>
      <c r="D896" s="102" t="s">
        <v>25886</v>
      </c>
      <c r="E896" s="104">
        <v>36</v>
      </c>
      <c r="F896" s="106"/>
    </row>
    <row r="897" spans="1:6" ht="120" x14ac:dyDescent="0.2">
      <c r="A897" s="102" t="s">
        <v>26728</v>
      </c>
      <c r="B897" s="103" t="s">
        <v>26726</v>
      </c>
      <c r="C897" s="102" t="s">
        <v>132</v>
      </c>
      <c r="D897" s="102" t="s">
        <v>25886</v>
      </c>
      <c r="E897" s="104">
        <v>33</v>
      </c>
      <c r="F897" s="106"/>
    </row>
    <row r="898" spans="1:6" ht="120" x14ac:dyDescent="0.2">
      <c r="A898" s="102" t="s">
        <v>26729</v>
      </c>
      <c r="B898" s="103" t="s">
        <v>26726</v>
      </c>
      <c r="C898" s="102" t="s">
        <v>132</v>
      </c>
      <c r="D898" s="102" t="s">
        <v>25886</v>
      </c>
      <c r="E898" s="104">
        <v>30</v>
      </c>
      <c r="F898" s="106"/>
    </row>
    <row r="899" spans="1:6" ht="120" x14ac:dyDescent="0.2">
      <c r="A899" s="102" t="s">
        <v>26730</v>
      </c>
      <c r="B899" s="103" t="s">
        <v>26726</v>
      </c>
      <c r="C899" s="102" t="s">
        <v>132</v>
      </c>
      <c r="D899" s="102" t="s">
        <v>25886</v>
      </c>
      <c r="E899" s="104">
        <v>29</v>
      </c>
      <c r="F899" s="106"/>
    </row>
    <row r="900" spans="1:6" ht="120" x14ac:dyDescent="0.2">
      <c r="A900" s="102" t="s">
        <v>26731</v>
      </c>
      <c r="B900" s="103" t="s">
        <v>26726</v>
      </c>
      <c r="C900" s="102" t="s">
        <v>132</v>
      </c>
      <c r="D900" s="102" t="s">
        <v>25886</v>
      </c>
      <c r="E900" s="104">
        <v>26</v>
      </c>
      <c r="F900" s="106"/>
    </row>
    <row r="901" spans="1:6" ht="120" x14ac:dyDescent="0.2">
      <c r="A901" s="102" t="s">
        <v>26732</v>
      </c>
      <c r="B901" s="103" t="s">
        <v>26726</v>
      </c>
      <c r="C901" s="102" t="s">
        <v>132</v>
      </c>
      <c r="D901" s="102" t="s">
        <v>25886</v>
      </c>
      <c r="E901" s="104">
        <v>24.94</v>
      </c>
      <c r="F901" s="106"/>
    </row>
    <row r="902" spans="1:6" ht="120" x14ac:dyDescent="0.2">
      <c r="A902" s="102" t="s">
        <v>26733</v>
      </c>
      <c r="B902" s="103" t="s">
        <v>26726</v>
      </c>
      <c r="C902" s="102" t="s">
        <v>132</v>
      </c>
      <c r="D902" s="102" t="s">
        <v>25886</v>
      </c>
      <c r="E902" s="104">
        <v>25</v>
      </c>
      <c r="F902" s="106"/>
    </row>
    <row r="903" spans="1:6" ht="120" x14ac:dyDescent="0.2">
      <c r="A903" s="102" t="s">
        <v>26734</v>
      </c>
      <c r="B903" s="103" t="s">
        <v>26726</v>
      </c>
      <c r="C903" s="102" t="s">
        <v>132</v>
      </c>
      <c r="D903" s="102" t="s">
        <v>25886</v>
      </c>
      <c r="E903" s="104">
        <v>23</v>
      </c>
      <c r="F903" s="106"/>
    </row>
    <row r="904" spans="1:6" ht="120" x14ac:dyDescent="0.2">
      <c r="A904" s="102" t="s">
        <v>26735</v>
      </c>
      <c r="B904" s="103" t="s">
        <v>26726</v>
      </c>
      <c r="C904" s="102" t="s">
        <v>132</v>
      </c>
      <c r="D904" s="102" t="s">
        <v>25886</v>
      </c>
      <c r="E904" s="104">
        <v>21</v>
      </c>
      <c r="F904" s="106"/>
    </row>
    <row r="905" spans="1:6" ht="120" x14ac:dyDescent="0.2">
      <c r="A905" s="102" t="s">
        <v>26736</v>
      </c>
      <c r="B905" s="103" t="s">
        <v>26726</v>
      </c>
      <c r="C905" s="102" t="s">
        <v>132</v>
      </c>
      <c r="D905" s="102" t="s">
        <v>25886</v>
      </c>
      <c r="E905" s="104">
        <v>20</v>
      </c>
      <c r="F905" s="106"/>
    </row>
    <row r="906" spans="1:6" ht="120" x14ac:dyDescent="0.2">
      <c r="A906" s="102" t="s">
        <v>26737</v>
      </c>
      <c r="B906" s="103" t="s">
        <v>26726</v>
      </c>
      <c r="C906" s="102" t="s">
        <v>132</v>
      </c>
      <c r="D906" s="102" t="s">
        <v>25886</v>
      </c>
      <c r="E906" s="104">
        <v>18</v>
      </c>
      <c r="F906" s="106"/>
    </row>
    <row r="907" spans="1:6" ht="120" x14ac:dyDescent="0.2">
      <c r="A907" s="102" t="s">
        <v>26738</v>
      </c>
      <c r="B907" s="103" t="s">
        <v>26726</v>
      </c>
      <c r="C907" s="102" t="s">
        <v>132</v>
      </c>
      <c r="D907" s="102" t="s">
        <v>25886</v>
      </c>
      <c r="E907" s="104">
        <v>17.98</v>
      </c>
      <c r="F907" s="106"/>
    </row>
    <row r="908" spans="1:6" ht="120" x14ac:dyDescent="0.2">
      <c r="A908" s="102" t="s">
        <v>26739</v>
      </c>
      <c r="B908" s="103" t="s">
        <v>26726</v>
      </c>
      <c r="C908" s="102" t="s">
        <v>132</v>
      </c>
      <c r="D908" s="102" t="s">
        <v>25886</v>
      </c>
      <c r="E908" s="104">
        <v>18</v>
      </c>
      <c r="F908" s="106"/>
    </row>
    <row r="909" spans="1:6" ht="120" x14ac:dyDescent="0.2">
      <c r="A909" s="102" t="s">
        <v>26740</v>
      </c>
      <c r="B909" s="103" t="s">
        <v>26726</v>
      </c>
      <c r="C909" s="102" t="s">
        <v>132</v>
      </c>
      <c r="D909" s="102" t="s">
        <v>25886</v>
      </c>
      <c r="E909" s="104">
        <v>16</v>
      </c>
      <c r="F909" s="106"/>
    </row>
    <row r="910" spans="1:6" ht="120" x14ac:dyDescent="0.2">
      <c r="A910" s="102" t="s">
        <v>26741</v>
      </c>
      <c r="B910" s="103" t="s">
        <v>26726</v>
      </c>
      <c r="C910" s="102" t="s">
        <v>132</v>
      </c>
      <c r="D910" s="102" t="s">
        <v>25886</v>
      </c>
      <c r="E910" s="104">
        <v>15</v>
      </c>
      <c r="F910" s="106"/>
    </row>
    <row r="911" spans="1:6" ht="120" x14ac:dyDescent="0.2">
      <c r="A911" s="102" t="s">
        <v>26742</v>
      </c>
      <c r="B911" s="103" t="s">
        <v>26726</v>
      </c>
      <c r="C911" s="102" t="s">
        <v>132</v>
      </c>
      <c r="D911" s="102" t="s">
        <v>25886</v>
      </c>
      <c r="E911" s="104">
        <v>14</v>
      </c>
      <c r="F911" s="106"/>
    </row>
    <row r="912" spans="1:6" ht="120" x14ac:dyDescent="0.2">
      <c r="A912" s="102" t="s">
        <v>26743</v>
      </c>
      <c r="B912" s="103" t="s">
        <v>26726</v>
      </c>
      <c r="C912" s="102" t="s">
        <v>132</v>
      </c>
      <c r="D912" s="102" t="s">
        <v>25886</v>
      </c>
      <c r="E912" s="104">
        <v>13</v>
      </c>
      <c r="F912" s="106"/>
    </row>
    <row r="913" spans="1:6" ht="120" x14ac:dyDescent="0.2">
      <c r="A913" s="102" t="s">
        <v>26744</v>
      </c>
      <c r="B913" s="103" t="s">
        <v>26726</v>
      </c>
      <c r="C913" s="102" t="s">
        <v>132</v>
      </c>
      <c r="D913" s="102" t="s">
        <v>25886</v>
      </c>
      <c r="E913" s="104">
        <v>11.02</v>
      </c>
      <c r="F913" s="106"/>
    </row>
    <row r="914" spans="1:6" ht="120" x14ac:dyDescent="0.2">
      <c r="A914" s="102" t="s">
        <v>26745</v>
      </c>
      <c r="B914" s="103" t="s">
        <v>26726</v>
      </c>
      <c r="C914" s="102" t="s">
        <v>132</v>
      </c>
      <c r="D914" s="102" t="s">
        <v>25886</v>
      </c>
      <c r="E914" s="104">
        <v>11</v>
      </c>
      <c r="F914" s="106"/>
    </row>
    <row r="915" spans="1:6" ht="120" x14ac:dyDescent="0.2">
      <c r="A915" s="102" t="s">
        <v>26746</v>
      </c>
      <c r="B915" s="103" t="s">
        <v>26726</v>
      </c>
      <c r="C915" s="102" t="s">
        <v>132</v>
      </c>
      <c r="D915" s="102" t="s">
        <v>25886</v>
      </c>
      <c r="E915" s="104">
        <v>10</v>
      </c>
      <c r="F915" s="106"/>
    </row>
    <row r="916" spans="1:6" ht="120" x14ac:dyDescent="0.2">
      <c r="A916" s="102" t="s">
        <v>26747</v>
      </c>
      <c r="B916" s="103" t="s">
        <v>26726</v>
      </c>
      <c r="C916" s="102" t="s">
        <v>132</v>
      </c>
      <c r="D916" s="102" t="s">
        <v>25886</v>
      </c>
      <c r="E916" s="104">
        <v>9</v>
      </c>
      <c r="F916" s="106"/>
    </row>
    <row r="917" spans="1:6" ht="120" x14ac:dyDescent="0.2">
      <c r="A917" s="102" t="s">
        <v>26748</v>
      </c>
      <c r="B917" s="103" t="s">
        <v>26726</v>
      </c>
      <c r="C917" s="102" t="s">
        <v>132</v>
      </c>
      <c r="D917" s="102" t="s">
        <v>25886</v>
      </c>
      <c r="E917" s="104">
        <v>9</v>
      </c>
      <c r="F917" s="106"/>
    </row>
    <row r="918" spans="1:6" ht="120" x14ac:dyDescent="0.2">
      <c r="A918" s="102" t="s">
        <v>26749</v>
      </c>
      <c r="B918" s="103" t="s">
        <v>26726</v>
      </c>
      <c r="C918" s="102" t="s">
        <v>132</v>
      </c>
      <c r="D918" s="102" t="s">
        <v>25886</v>
      </c>
      <c r="E918" s="104">
        <v>8</v>
      </c>
      <c r="F918" s="106"/>
    </row>
    <row r="919" spans="1:6" ht="120" x14ac:dyDescent="0.2">
      <c r="A919" s="102" t="s">
        <v>26750</v>
      </c>
      <c r="B919" s="103" t="s">
        <v>26726</v>
      </c>
      <c r="C919" s="102" t="s">
        <v>132</v>
      </c>
      <c r="D919" s="102" t="s">
        <v>25886</v>
      </c>
      <c r="E919" s="104">
        <v>6.96</v>
      </c>
      <c r="F919" s="106"/>
    </row>
    <row r="920" spans="1:6" ht="120" x14ac:dyDescent="0.2">
      <c r="A920" s="102" t="s">
        <v>26751</v>
      </c>
      <c r="B920" s="103" t="s">
        <v>26726</v>
      </c>
      <c r="C920" s="102" t="s">
        <v>132</v>
      </c>
      <c r="D920" s="102" t="s">
        <v>25886</v>
      </c>
      <c r="E920" s="104">
        <v>7</v>
      </c>
      <c r="F920" s="106"/>
    </row>
    <row r="921" spans="1:6" ht="120" x14ac:dyDescent="0.2">
      <c r="A921" s="102" t="s">
        <v>26752</v>
      </c>
      <c r="B921" s="103" t="s">
        <v>26726</v>
      </c>
      <c r="C921" s="102" t="s">
        <v>132</v>
      </c>
      <c r="D921" s="102" t="s">
        <v>25886</v>
      </c>
      <c r="E921" s="104">
        <v>6</v>
      </c>
      <c r="F921" s="106"/>
    </row>
    <row r="922" spans="1:6" ht="120" x14ac:dyDescent="0.2">
      <c r="A922" s="102" t="s">
        <v>26753</v>
      </c>
      <c r="B922" s="103" t="s">
        <v>26726</v>
      </c>
      <c r="C922" s="102" t="s">
        <v>132</v>
      </c>
      <c r="D922" s="102" t="s">
        <v>25886</v>
      </c>
      <c r="E922" s="104">
        <v>6</v>
      </c>
      <c r="F922" s="106"/>
    </row>
    <row r="923" spans="1:6" ht="120" x14ac:dyDescent="0.2">
      <c r="A923" s="102" t="s">
        <v>26754</v>
      </c>
      <c r="B923" s="103" t="s">
        <v>26726</v>
      </c>
      <c r="C923" s="102" t="s">
        <v>132</v>
      </c>
      <c r="D923" s="102" t="s">
        <v>25886</v>
      </c>
      <c r="E923" s="104">
        <v>6</v>
      </c>
      <c r="F923" s="106"/>
    </row>
    <row r="924" spans="1:6" ht="120" x14ac:dyDescent="0.2">
      <c r="A924" s="102" t="s">
        <v>26755</v>
      </c>
      <c r="B924" s="103" t="s">
        <v>26726</v>
      </c>
      <c r="C924" s="102" t="s">
        <v>132</v>
      </c>
      <c r="D924" s="102" t="s">
        <v>25886</v>
      </c>
      <c r="E924" s="104">
        <v>5</v>
      </c>
      <c r="F924" s="106"/>
    </row>
    <row r="925" spans="1:6" ht="120" x14ac:dyDescent="0.2">
      <c r="A925" s="102" t="s">
        <v>26756</v>
      </c>
      <c r="B925" s="103" t="s">
        <v>26726</v>
      </c>
      <c r="C925" s="102" t="s">
        <v>132</v>
      </c>
      <c r="D925" s="102" t="s">
        <v>25886</v>
      </c>
      <c r="E925" s="104">
        <v>5.22</v>
      </c>
      <c r="F925" s="106"/>
    </row>
    <row r="926" spans="1:6" ht="120" x14ac:dyDescent="0.2">
      <c r="A926" s="102" t="s">
        <v>26757</v>
      </c>
      <c r="B926" s="103" t="s">
        <v>26726</v>
      </c>
      <c r="C926" s="102" t="s">
        <v>132</v>
      </c>
      <c r="D926" s="102" t="s">
        <v>25886</v>
      </c>
      <c r="E926" s="104">
        <v>5</v>
      </c>
      <c r="F926" s="106"/>
    </row>
    <row r="927" spans="1:6" ht="120" x14ac:dyDescent="0.2">
      <c r="A927" s="102" t="s">
        <v>26758</v>
      </c>
      <c r="B927" s="103" t="s">
        <v>26726</v>
      </c>
      <c r="C927" s="102" t="s">
        <v>132</v>
      </c>
      <c r="D927" s="102" t="s">
        <v>25886</v>
      </c>
      <c r="E927" s="104">
        <v>5</v>
      </c>
      <c r="F927" s="106"/>
    </row>
    <row r="928" spans="1:6" ht="120" x14ac:dyDescent="0.2">
      <c r="A928" s="102" t="s">
        <v>26759</v>
      </c>
      <c r="B928" s="103" t="s">
        <v>26726</v>
      </c>
      <c r="C928" s="102" t="s">
        <v>132</v>
      </c>
      <c r="D928" s="102" t="s">
        <v>25886</v>
      </c>
      <c r="E928" s="104">
        <v>4</v>
      </c>
      <c r="F928" s="106"/>
    </row>
    <row r="929" spans="1:6" ht="120" x14ac:dyDescent="0.2">
      <c r="A929" s="102" t="s">
        <v>26760</v>
      </c>
      <c r="B929" s="103" t="s">
        <v>26726</v>
      </c>
      <c r="C929" s="102" t="s">
        <v>132</v>
      </c>
      <c r="D929" s="102" t="s">
        <v>25886</v>
      </c>
      <c r="E929" s="104">
        <v>4</v>
      </c>
      <c r="F929" s="106"/>
    </row>
    <row r="930" spans="1:6" ht="120" x14ac:dyDescent="0.2">
      <c r="A930" s="102" t="s">
        <v>26761</v>
      </c>
      <c r="B930" s="103" t="s">
        <v>26726</v>
      </c>
      <c r="C930" s="102" t="s">
        <v>132</v>
      </c>
      <c r="D930" s="102" t="s">
        <v>25886</v>
      </c>
      <c r="E930" s="104">
        <v>4</v>
      </c>
      <c r="F930" s="106"/>
    </row>
    <row r="931" spans="1:6" ht="90" x14ac:dyDescent="0.2">
      <c r="A931" s="102" t="s">
        <v>26719</v>
      </c>
      <c r="B931" s="103" t="s">
        <v>26720</v>
      </c>
      <c r="C931" s="102" t="s">
        <v>132</v>
      </c>
      <c r="D931" s="102" t="s">
        <v>26500</v>
      </c>
      <c r="E931" s="104">
        <v>50000</v>
      </c>
      <c r="F931" s="106"/>
    </row>
    <row r="932" spans="1:6" ht="30" x14ac:dyDescent="0.2">
      <c r="A932" s="102" t="s">
        <v>26721</v>
      </c>
      <c r="B932" s="103" t="s">
        <v>26722</v>
      </c>
      <c r="C932" s="102" t="s">
        <v>132</v>
      </c>
      <c r="D932" s="102" t="s">
        <v>26500</v>
      </c>
      <c r="E932" s="104">
        <v>40000</v>
      </c>
      <c r="F932" s="106"/>
    </row>
    <row r="933" spans="1:6" ht="30" x14ac:dyDescent="0.2">
      <c r="A933" s="102" t="s">
        <v>26723</v>
      </c>
      <c r="B933" s="103" t="s">
        <v>26724</v>
      </c>
      <c r="C933" s="102" t="s">
        <v>132</v>
      </c>
      <c r="D933" s="102" t="s">
        <v>26500</v>
      </c>
      <c r="E933" s="104">
        <v>50000</v>
      </c>
      <c r="F933" s="106"/>
    </row>
    <row r="934" spans="1:6" ht="120" x14ac:dyDescent="0.2">
      <c r="A934" s="102" t="s">
        <v>26725</v>
      </c>
      <c r="B934" s="103" t="s">
        <v>26726</v>
      </c>
      <c r="C934" s="102" t="s">
        <v>132</v>
      </c>
      <c r="D934" s="102" t="s">
        <v>26500</v>
      </c>
      <c r="E934" s="104">
        <v>35.96</v>
      </c>
      <c r="F934" s="106"/>
    </row>
    <row r="935" spans="1:6" ht="120" x14ac:dyDescent="0.2">
      <c r="A935" s="102" t="s">
        <v>26727</v>
      </c>
      <c r="B935" s="103" t="s">
        <v>26726</v>
      </c>
      <c r="C935" s="102" t="s">
        <v>132</v>
      </c>
      <c r="D935" s="102" t="s">
        <v>26500</v>
      </c>
      <c r="E935" s="104">
        <v>36</v>
      </c>
      <c r="F935" s="106"/>
    </row>
    <row r="936" spans="1:6" ht="120" x14ac:dyDescent="0.2">
      <c r="A936" s="102" t="s">
        <v>26728</v>
      </c>
      <c r="B936" s="103" t="s">
        <v>26726</v>
      </c>
      <c r="C936" s="102" t="s">
        <v>132</v>
      </c>
      <c r="D936" s="102" t="s">
        <v>26500</v>
      </c>
      <c r="E936" s="104">
        <v>33</v>
      </c>
      <c r="F936" s="106"/>
    </row>
    <row r="937" spans="1:6" ht="120" x14ac:dyDescent="0.2">
      <c r="A937" s="102" t="s">
        <v>26729</v>
      </c>
      <c r="B937" s="103" t="s">
        <v>26726</v>
      </c>
      <c r="C937" s="102" t="s">
        <v>132</v>
      </c>
      <c r="D937" s="102" t="s">
        <v>26500</v>
      </c>
      <c r="E937" s="104">
        <v>30</v>
      </c>
      <c r="F937" s="106"/>
    </row>
    <row r="938" spans="1:6" ht="120" x14ac:dyDescent="0.2">
      <c r="A938" s="102" t="s">
        <v>26730</v>
      </c>
      <c r="B938" s="103" t="s">
        <v>26726</v>
      </c>
      <c r="C938" s="102" t="s">
        <v>132</v>
      </c>
      <c r="D938" s="102" t="s">
        <v>26500</v>
      </c>
      <c r="E938" s="104">
        <v>29</v>
      </c>
      <c r="F938" s="106"/>
    </row>
    <row r="939" spans="1:6" ht="120" x14ac:dyDescent="0.2">
      <c r="A939" s="102" t="s">
        <v>26731</v>
      </c>
      <c r="B939" s="103" t="s">
        <v>26726</v>
      </c>
      <c r="C939" s="102" t="s">
        <v>132</v>
      </c>
      <c r="D939" s="102" t="s">
        <v>26500</v>
      </c>
      <c r="E939" s="104">
        <v>26</v>
      </c>
      <c r="F939" s="106"/>
    </row>
    <row r="940" spans="1:6" ht="120" x14ac:dyDescent="0.2">
      <c r="A940" s="102" t="s">
        <v>26732</v>
      </c>
      <c r="B940" s="103" t="s">
        <v>26726</v>
      </c>
      <c r="C940" s="102" t="s">
        <v>132</v>
      </c>
      <c r="D940" s="102" t="s">
        <v>26500</v>
      </c>
      <c r="E940" s="104">
        <v>24.94</v>
      </c>
      <c r="F940" s="106"/>
    </row>
    <row r="941" spans="1:6" ht="120" x14ac:dyDescent="0.2">
      <c r="A941" s="102" t="s">
        <v>26733</v>
      </c>
      <c r="B941" s="103" t="s">
        <v>26726</v>
      </c>
      <c r="C941" s="102" t="s">
        <v>132</v>
      </c>
      <c r="D941" s="102" t="s">
        <v>26500</v>
      </c>
      <c r="E941" s="104">
        <v>25</v>
      </c>
      <c r="F941" s="106"/>
    </row>
    <row r="942" spans="1:6" ht="120" x14ac:dyDescent="0.2">
      <c r="A942" s="102" t="s">
        <v>26734</v>
      </c>
      <c r="B942" s="103" t="s">
        <v>26726</v>
      </c>
      <c r="C942" s="102" t="s">
        <v>132</v>
      </c>
      <c r="D942" s="102" t="s">
        <v>26500</v>
      </c>
      <c r="E942" s="104">
        <v>23</v>
      </c>
      <c r="F942" s="106"/>
    </row>
    <row r="943" spans="1:6" ht="120" x14ac:dyDescent="0.2">
      <c r="A943" s="102" t="s">
        <v>26735</v>
      </c>
      <c r="B943" s="103" t="s">
        <v>26726</v>
      </c>
      <c r="C943" s="102" t="s">
        <v>132</v>
      </c>
      <c r="D943" s="102" t="s">
        <v>26500</v>
      </c>
      <c r="E943" s="104">
        <v>21</v>
      </c>
      <c r="F943" s="106"/>
    </row>
    <row r="944" spans="1:6" ht="120" x14ac:dyDescent="0.2">
      <c r="A944" s="102" t="s">
        <v>26736</v>
      </c>
      <c r="B944" s="103" t="s">
        <v>26726</v>
      </c>
      <c r="C944" s="102" t="s">
        <v>132</v>
      </c>
      <c r="D944" s="102" t="s">
        <v>26500</v>
      </c>
      <c r="E944" s="104">
        <v>20</v>
      </c>
      <c r="F944" s="106"/>
    </row>
    <row r="945" spans="1:6" ht="120" x14ac:dyDescent="0.2">
      <c r="A945" s="102" t="s">
        <v>26737</v>
      </c>
      <c r="B945" s="103" t="s">
        <v>26726</v>
      </c>
      <c r="C945" s="102" t="s">
        <v>132</v>
      </c>
      <c r="D945" s="102" t="s">
        <v>26500</v>
      </c>
      <c r="E945" s="104">
        <v>18</v>
      </c>
      <c r="F945" s="106"/>
    </row>
    <row r="946" spans="1:6" ht="120" x14ac:dyDescent="0.2">
      <c r="A946" s="102" t="s">
        <v>26738</v>
      </c>
      <c r="B946" s="103" t="s">
        <v>26726</v>
      </c>
      <c r="C946" s="102" t="s">
        <v>132</v>
      </c>
      <c r="D946" s="102" t="s">
        <v>26500</v>
      </c>
      <c r="E946" s="104">
        <v>17.98</v>
      </c>
      <c r="F946" s="106"/>
    </row>
    <row r="947" spans="1:6" ht="120" x14ac:dyDescent="0.2">
      <c r="A947" s="102" t="s">
        <v>26739</v>
      </c>
      <c r="B947" s="103" t="s">
        <v>26726</v>
      </c>
      <c r="C947" s="102" t="s">
        <v>132</v>
      </c>
      <c r="D947" s="102" t="s">
        <v>26500</v>
      </c>
      <c r="E947" s="104">
        <v>18</v>
      </c>
      <c r="F947" s="106"/>
    </row>
    <row r="948" spans="1:6" ht="120" x14ac:dyDescent="0.2">
      <c r="A948" s="102" t="s">
        <v>26740</v>
      </c>
      <c r="B948" s="103" t="s">
        <v>26726</v>
      </c>
      <c r="C948" s="102" t="s">
        <v>132</v>
      </c>
      <c r="D948" s="102" t="s">
        <v>26500</v>
      </c>
      <c r="E948" s="104">
        <v>16</v>
      </c>
      <c r="F948" s="106"/>
    </row>
    <row r="949" spans="1:6" ht="120" x14ac:dyDescent="0.2">
      <c r="A949" s="102" t="s">
        <v>26741</v>
      </c>
      <c r="B949" s="103" t="s">
        <v>26726</v>
      </c>
      <c r="C949" s="102" t="s">
        <v>132</v>
      </c>
      <c r="D949" s="102" t="s">
        <v>26500</v>
      </c>
      <c r="E949" s="104">
        <v>15</v>
      </c>
      <c r="F949" s="106"/>
    </row>
    <row r="950" spans="1:6" ht="120" x14ac:dyDescent="0.2">
      <c r="A950" s="102" t="s">
        <v>26742</v>
      </c>
      <c r="B950" s="103" t="s">
        <v>26726</v>
      </c>
      <c r="C950" s="102" t="s">
        <v>132</v>
      </c>
      <c r="D950" s="102" t="s">
        <v>26500</v>
      </c>
      <c r="E950" s="104">
        <v>14</v>
      </c>
      <c r="F950" s="106"/>
    </row>
    <row r="951" spans="1:6" ht="120" x14ac:dyDescent="0.2">
      <c r="A951" s="102" t="s">
        <v>26743</v>
      </c>
      <c r="B951" s="103" t="s">
        <v>26726</v>
      </c>
      <c r="C951" s="102" t="s">
        <v>132</v>
      </c>
      <c r="D951" s="102" t="s">
        <v>26500</v>
      </c>
      <c r="E951" s="104">
        <v>13</v>
      </c>
      <c r="F951" s="106"/>
    </row>
    <row r="952" spans="1:6" ht="120" x14ac:dyDescent="0.2">
      <c r="A952" s="102" t="s">
        <v>26744</v>
      </c>
      <c r="B952" s="103" t="s">
        <v>26726</v>
      </c>
      <c r="C952" s="102" t="s">
        <v>132</v>
      </c>
      <c r="D952" s="102" t="s">
        <v>26500</v>
      </c>
      <c r="E952" s="104">
        <v>11.02</v>
      </c>
      <c r="F952" s="106"/>
    </row>
    <row r="953" spans="1:6" ht="120" x14ac:dyDescent="0.2">
      <c r="A953" s="102" t="s">
        <v>26745</v>
      </c>
      <c r="B953" s="103" t="s">
        <v>26726</v>
      </c>
      <c r="C953" s="102" t="s">
        <v>132</v>
      </c>
      <c r="D953" s="102" t="s">
        <v>26500</v>
      </c>
      <c r="E953" s="104">
        <v>11</v>
      </c>
      <c r="F953" s="106"/>
    </row>
    <row r="954" spans="1:6" ht="120" x14ac:dyDescent="0.2">
      <c r="A954" s="102" t="s">
        <v>26746</v>
      </c>
      <c r="B954" s="103" t="s">
        <v>26726</v>
      </c>
      <c r="C954" s="102" t="s">
        <v>132</v>
      </c>
      <c r="D954" s="102" t="s">
        <v>26500</v>
      </c>
      <c r="E954" s="104">
        <v>10</v>
      </c>
      <c r="F954" s="106"/>
    </row>
    <row r="955" spans="1:6" ht="120" x14ac:dyDescent="0.2">
      <c r="A955" s="102" t="s">
        <v>26747</v>
      </c>
      <c r="B955" s="103" t="s">
        <v>26726</v>
      </c>
      <c r="C955" s="102" t="s">
        <v>132</v>
      </c>
      <c r="D955" s="102" t="s">
        <v>26500</v>
      </c>
      <c r="E955" s="104">
        <v>9</v>
      </c>
      <c r="F955" s="106"/>
    </row>
    <row r="956" spans="1:6" ht="120" x14ac:dyDescent="0.2">
      <c r="A956" s="102" t="s">
        <v>26748</v>
      </c>
      <c r="B956" s="103" t="s">
        <v>26726</v>
      </c>
      <c r="C956" s="102" t="s">
        <v>132</v>
      </c>
      <c r="D956" s="102" t="s">
        <v>26500</v>
      </c>
      <c r="E956" s="104">
        <v>9</v>
      </c>
      <c r="F956" s="106"/>
    </row>
    <row r="957" spans="1:6" ht="120" x14ac:dyDescent="0.2">
      <c r="A957" s="102" t="s">
        <v>26749</v>
      </c>
      <c r="B957" s="103" t="s">
        <v>26726</v>
      </c>
      <c r="C957" s="102" t="s">
        <v>132</v>
      </c>
      <c r="D957" s="102" t="s">
        <v>26500</v>
      </c>
      <c r="E957" s="104">
        <v>8</v>
      </c>
      <c r="F957" s="106"/>
    </row>
    <row r="958" spans="1:6" ht="120" x14ac:dyDescent="0.2">
      <c r="A958" s="102" t="s">
        <v>26750</v>
      </c>
      <c r="B958" s="103" t="s">
        <v>26726</v>
      </c>
      <c r="C958" s="102" t="s">
        <v>132</v>
      </c>
      <c r="D958" s="102" t="s">
        <v>26500</v>
      </c>
      <c r="E958" s="104">
        <v>6.96</v>
      </c>
      <c r="F958" s="106"/>
    </row>
    <row r="959" spans="1:6" ht="120" x14ac:dyDescent="0.2">
      <c r="A959" s="102" t="s">
        <v>26751</v>
      </c>
      <c r="B959" s="103" t="s">
        <v>26726</v>
      </c>
      <c r="C959" s="102" t="s">
        <v>132</v>
      </c>
      <c r="D959" s="102" t="s">
        <v>26500</v>
      </c>
      <c r="E959" s="104">
        <v>7</v>
      </c>
      <c r="F959" s="106"/>
    </row>
    <row r="960" spans="1:6" ht="120" x14ac:dyDescent="0.2">
      <c r="A960" s="102" t="s">
        <v>26752</v>
      </c>
      <c r="B960" s="103" t="s">
        <v>26726</v>
      </c>
      <c r="C960" s="102" t="s">
        <v>132</v>
      </c>
      <c r="D960" s="102" t="s">
        <v>26500</v>
      </c>
      <c r="E960" s="104">
        <v>6</v>
      </c>
      <c r="F960" s="106"/>
    </row>
    <row r="961" spans="1:6" ht="120" x14ac:dyDescent="0.2">
      <c r="A961" s="102" t="s">
        <v>26753</v>
      </c>
      <c r="B961" s="103" t="s">
        <v>26726</v>
      </c>
      <c r="C961" s="102" t="s">
        <v>132</v>
      </c>
      <c r="D961" s="102" t="s">
        <v>26500</v>
      </c>
      <c r="E961" s="104">
        <v>6</v>
      </c>
      <c r="F961" s="106"/>
    </row>
    <row r="962" spans="1:6" ht="120" x14ac:dyDescent="0.2">
      <c r="A962" s="102" t="s">
        <v>26754</v>
      </c>
      <c r="B962" s="103" t="s">
        <v>26726</v>
      </c>
      <c r="C962" s="102" t="s">
        <v>132</v>
      </c>
      <c r="D962" s="102" t="s">
        <v>26500</v>
      </c>
      <c r="E962" s="104">
        <v>6</v>
      </c>
      <c r="F962" s="106"/>
    </row>
    <row r="963" spans="1:6" ht="120" x14ac:dyDescent="0.2">
      <c r="A963" s="102" t="s">
        <v>26755</v>
      </c>
      <c r="B963" s="103" t="s">
        <v>26726</v>
      </c>
      <c r="C963" s="102" t="s">
        <v>132</v>
      </c>
      <c r="D963" s="102" t="s">
        <v>26500</v>
      </c>
      <c r="E963" s="104">
        <v>5</v>
      </c>
      <c r="F963" s="106"/>
    </row>
    <row r="964" spans="1:6" ht="120" x14ac:dyDescent="0.2">
      <c r="A964" s="102" t="s">
        <v>26756</v>
      </c>
      <c r="B964" s="103" t="s">
        <v>26726</v>
      </c>
      <c r="C964" s="102" t="s">
        <v>132</v>
      </c>
      <c r="D964" s="102" t="s">
        <v>26500</v>
      </c>
      <c r="E964" s="104">
        <v>5.22</v>
      </c>
      <c r="F964" s="106"/>
    </row>
    <row r="965" spans="1:6" ht="120" x14ac:dyDescent="0.2">
      <c r="A965" s="102" t="s">
        <v>26757</v>
      </c>
      <c r="B965" s="103" t="s">
        <v>26726</v>
      </c>
      <c r="C965" s="102" t="s">
        <v>132</v>
      </c>
      <c r="D965" s="102" t="s">
        <v>26500</v>
      </c>
      <c r="E965" s="104">
        <v>5</v>
      </c>
      <c r="F965" s="106"/>
    </row>
    <row r="966" spans="1:6" ht="120" x14ac:dyDescent="0.2">
      <c r="A966" s="102" t="s">
        <v>26758</v>
      </c>
      <c r="B966" s="103" t="s">
        <v>26726</v>
      </c>
      <c r="C966" s="102" t="s">
        <v>132</v>
      </c>
      <c r="D966" s="102" t="s">
        <v>26500</v>
      </c>
      <c r="E966" s="104">
        <v>5</v>
      </c>
      <c r="F966" s="106"/>
    </row>
    <row r="967" spans="1:6" ht="120" x14ac:dyDescent="0.2">
      <c r="A967" s="102" t="s">
        <v>26759</v>
      </c>
      <c r="B967" s="103" t="s">
        <v>26726</v>
      </c>
      <c r="C967" s="102" t="s">
        <v>132</v>
      </c>
      <c r="D967" s="102" t="s">
        <v>26500</v>
      </c>
      <c r="E967" s="104">
        <v>4</v>
      </c>
      <c r="F967" s="106"/>
    </row>
    <row r="968" spans="1:6" ht="120" x14ac:dyDescent="0.2">
      <c r="A968" s="102" t="s">
        <v>26760</v>
      </c>
      <c r="B968" s="103" t="s">
        <v>26726</v>
      </c>
      <c r="C968" s="102" t="s">
        <v>132</v>
      </c>
      <c r="D968" s="102" t="s">
        <v>26500</v>
      </c>
      <c r="E968" s="104">
        <v>4</v>
      </c>
      <c r="F968" s="106"/>
    </row>
    <row r="969" spans="1:6" ht="120" x14ac:dyDescent="0.2">
      <c r="A969" s="102" t="s">
        <v>26761</v>
      </c>
      <c r="B969" s="103" t="s">
        <v>26726</v>
      </c>
      <c r="C969" s="102" t="s">
        <v>132</v>
      </c>
      <c r="D969" s="102" t="s">
        <v>26500</v>
      </c>
      <c r="E969" s="104">
        <v>4</v>
      </c>
      <c r="F969" s="106"/>
    </row>
    <row r="970" spans="1:6" ht="30" x14ac:dyDescent="0.2">
      <c r="A970" s="102" t="s">
        <v>26762</v>
      </c>
      <c r="B970" s="103" t="s">
        <v>26763</v>
      </c>
      <c r="C970" s="102" t="s">
        <v>130</v>
      </c>
      <c r="D970" s="102" t="s">
        <v>25886</v>
      </c>
      <c r="E970" s="104">
        <v>2200</v>
      </c>
      <c r="F970" s="106"/>
    </row>
    <row r="971" spans="1:6" ht="30" x14ac:dyDescent="0.2">
      <c r="A971" s="102" t="s">
        <v>26764</v>
      </c>
      <c r="B971" s="103" t="s">
        <v>26765</v>
      </c>
      <c r="C971" s="102" t="s">
        <v>130</v>
      </c>
      <c r="D971" s="102" t="s">
        <v>25886</v>
      </c>
      <c r="E971" s="104">
        <v>1600</v>
      </c>
      <c r="F971" s="106"/>
    </row>
    <row r="972" spans="1:6" ht="30" x14ac:dyDescent="0.2">
      <c r="A972" s="102" t="s">
        <v>26766</v>
      </c>
      <c r="B972" s="103" t="s">
        <v>26767</v>
      </c>
      <c r="C972" s="102" t="s">
        <v>130</v>
      </c>
      <c r="D972" s="102" t="s">
        <v>25886</v>
      </c>
      <c r="E972" s="104">
        <v>2200</v>
      </c>
      <c r="F972" s="106"/>
    </row>
    <row r="973" spans="1:6" ht="90" x14ac:dyDescent="0.2">
      <c r="A973" s="102" t="s">
        <v>26768</v>
      </c>
      <c r="B973" s="103" t="s">
        <v>26769</v>
      </c>
      <c r="C973" s="102" t="s">
        <v>130</v>
      </c>
      <c r="D973" s="102" t="s">
        <v>25886</v>
      </c>
      <c r="E973" s="104">
        <v>14500</v>
      </c>
      <c r="F973" s="106"/>
    </row>
    <row r="974" spans="1:6" ht="90" x14ac:dyDescent="0.2">
      <c r="A974" s="102" t="s">
        <v>26770</v>
      </c>
      <c r="B974" s="103" t="s">
        <v>26771</v>
      </c>
      <c r="C974" s="102" t="s">
        <v>130</v>
      </c>
      <c r="D974" s="102" t="s">
        <v>25886</v>
      </c>
      <c r="E974" s="104">
        <v>36400</v>
      </c>
      <c r="F974" s="106"/>
    </row>
    <row r="975" spans="1:6" ht="120" x14ac:dyDescent="0.2">
      <c r="A975" s="102" t="s">
        <v>26772</v>
      </c>
      <c r="B975" s="103" t="s">
        <v>26773</v>
      </c>
      <c r="C975" s="102" t="s">
        <v>130</v>
      </c>
      <c r="D975" s="102" t="s">
        <v>25886</v>
      </c>
      <c r="E975" s="104">
        <v>66300</v>
      </c>
      <c r="F975" s="106"/>
    </row>
    <row r="976" spans="1:6" ht="90" x14ac:dyDescent="0.2">
      <c r="A976" s="102" t="s">
        <v>26774</v>
      </c>
      <c r="B976" s="103" t="s">
        <v>26775</v>
      </c>
      <c r="C976" s="102" t="s">
        <v>130</v>
      </c>
      <c r="D976" s="102" t="s">
        <v>25886</v>
      </c>
      <c r="E976" s="104">
        <v>8000</v>
      </c>
      <c r="F976" s="106"/>
    </row>
    <row r="977" spans="1:6" ht="30" x14ac:dyDescent="0.2">
      <c r="A977" s="102" t="s">
        <v>26776</v>
      </c>
      <c r="B977" s="103" t="s">
        <v>26777</v>
      </c>
      <c r="C977" s="102" t="s">
        <v>130</v>
      </c>
      <c r="D977" s="102" t="s">
        <v>25886</v>
      </c>
      <c r="E977" s="104">
        <v>3500</v>
      </c>
      <c r="F977" s="106"/>
    </row>
    <row r="978" spans="1:6" ht="30" x14ac:dyDescent="0.2">
      <c r="A978" s="102" t="s">
        <v>26778</v>
      </c>
      <c r="B978" s="103" t="s">
        <v>26779</v>
      </c>
      <c r="C978" s="102" t="s">
        <v>130</v>
      </c>
      <c r="D978" s="102" t="s">
        <v>25886</v>
      </c>
      <c r="E978" s="104">
        <v>2500</v>
      </c>
      <c r="F978" s="106"/>
    </row>
    <row r="979" spans="1:6" ht="30" x14ac:dyDescent="0.2">
      <c r="A979" s="102" t="s">
        <v>26780</v>
      </c>
      <c r="B979" s="103" t="s">
        <v>26781</v>
      </c>
      <c r="C979" s="102" t="s">
        <v>130</v>
      </c>
      <c r="D979" s="102" t="s">
        <v>25886</v>
      </c>
      <c r="E979" s="104">
        <v>1000</v>
      </c>
      <c r="F979" s="106"/>
    </row>
    <row r="980" spans="1:6" x14ac:dyDescent="0.2">
      <c r="A980" s="102" t="s">
        <v>26782</v>
      </c>
      <c r="B980" s="103" t="s">
        <v>26783</v>
      </c>
      <c r="C980" s="102" t="s">
        <v>130</v>
      </c>
      <c r="D980" s="102" t="s">
        <v>25886</v>
      </c>
      <c r="E980" s="104">
        <v>225</v>
      </c>
      <c r="F980" s="106"/>
    </row>
    <row r="981" spans="1:6" ht="90" x14ac:dyDescent="0.2">
      <c r="A981" s="102" t="s">
        <v>26784</v>
      </c>
      <c r="B981" s="103" t="s">
        <v>26785</v>
      </c>
      <c r="C981" s="102" t="s">
        <v>130</v>
      </c>
      <c r="D981" s="102" t="s">
        <v>25886</v>
      </c>
      <c r="E981" s="104">
        <v>55000</v>
      </c>
      <c r="F981" s="106"/>
    </row>
    <row r="982" spans="1:6" ht="75" x14ac:dyDescent="0.2">
      <c r="A982" s="102" t="s">
        <v>26786</v>
      </c>
      <c r="B982" s="103" t="s">
        <v>26787</v>
      </c>
      <c r="C982" s="102" t="s">
        <v>130</v>
      </c>
      <c r="D982" s="102" t="s">
        <v>25886</v>
      </c>
      <c r="E982" s="104">
        <v>15500</v>
      </c>
      <c r="F982" s="106"/>
    </row>
    <row r="983" spans="1:6" ht="75" x14ac:dyDescent="0.2">
      <c r="A983" s="102" t="s">
        <v>26788</v>
      </c>
      <c r="B983" s="103" t="s">
        <v>26789</v>
      </c>
      <c r="C983" s="102" t="s">
        <v>130</v>
      </c>
      <c r="D983" s="102" t="s">
        <v>25886</v>
      </c>
      <c r="E983" s="104">
        <v>25000</v>
      </c>
      <c r="F983" s="106"/>
    </row>
    <row r="984" spans="1:6" ht="75" x14ac:dyDescent="0.2">
      <c r="A984" s="102" t="s">
        <v>26790</v>
      </c>
      <c r="B984" s="103" t="s">
        <v>26791</v>
      </c>
      <c r="C984" s="102" t="s">
        <v>130</v>
      </c>
      <c r="D984" s="102" t="s">
        <v>25886</v>
      </c>
      <c r="E984" s="104">
        <v>40000</v>
      </c>
      <c r="F984" s="106"/>
    </row>
    <row r="985" spans="1:6" ht="75" x14ac:dyDescent="0.2">
      <c r="A985" s="102" t="s">
        <v>26792</v>
      </c>
      <c r="B985" s="103" t="s">
        <v>26793</v>
      </c>
      <c r="C985" s="102" t="s">
        <v>130</v>
      </c>
      <c r="D985" s="102" t="s">
        <v>25886</v>
      </c>
      <c r="E985" s="104">
        <v>50000</v>
      </c>
      <c r="F985" s="106"/>
    </row>
    <row r="986" spans="1:6" ht="60" x14ac:dyDescent="0.2">
      <c r="A986" s="102" t="s">
        <v>26794</v>
      </c>
      <c r="B986" s="103" t="s">
        <v>26795</v>
      </c>
      <c r="C986" s="102" t="s">
        <v>130</v>
      </c>
      <c r="D986" s="102" t="s">
        <v>25886</v>
      </c>
      <c r="E986" s="104">
        <v>26500</v>
      </c>
      <c r="F986" s="106"/>
    </row>
    <row r="987" spans="1:6" ht="75" x14ac:dyDescent="0.2">
      <c r="A987" s="102" t="s">
        <v>26796</v>
      </c>
      <c r="B987" s="103" t="s">
        <v>26797</v>
      </c>
      <c r="C987" s="102" t="s">
        <v>130</v>
      </c>
      <c r="D987" s="102" t="s">
        <v>25886</v>
      </c>
      <c r="E987" s="104">
        <v>37000</v>
      </c>
      <c r="F987" s="106"/>
    </row>
    <row r="988" spans="1:6" ht="105" x14ac:dyDescent="0.2">
      <c r="A988" s="102" t="s">
        <v>26798</v>
      </c>
      <c r="B988" s="103" t="s">
        <v>26799</v>
      </c>
      <c r="C988" s="102" t="s">
        <v>130</v>
      </c>
      <c r="D988" s="102" t="s">
        <v>25886</v>
      </c>
      <c r="E988" s="104">
        <v>63500</v>
      </c>
      <c r="F988" s="106"/>
    </row>
    <row r="989" spans="1:6" ht="105" x14ac:dyDescent="0.2">
      <c r="A989" s="102" t="s">
        <v>26800</v>
      </c>
      <c r="B989" s="103" t="s">
        <v>26801</v>
      </c>
      <c r="C989" s="102" t="s">
        <v>130</v>
      </c>
      <c r="D989" s="102" t="s">
        <v>25886</v>
      </c>
      <c r="E989" s="104">
        <v>32000</v>
      </c>
      <c r="F989" s="106"/>
    </row>
    <row r="990" spans="1:6" ht="105" x14ac:dyDescent="0.2">
      <c r="A990" s="102" t="s">
        <v>26802</v>
      </c>
      <c r="B990" s="103" t="s">
        <v>26803</v>
      </c>
      <c r="C990" s="102" t="s">
        <v>130</v>
      </c>
      <c r="D990" s="102" t="s">
        <v>25886</v>
      </c>
      <c r="E990" s="104">
        <v>46500</v>
      </c>
      <c r="F990" s="106"/>
    </row>
    <row r="991" spans="1:6" ht="75" x14ac:dyDescent="0.2">
      <c r="A991" s="102" t="s">
        <v>26804</v>
      </c>
      <c r="B991" s="103" t="s">
        <v>26805</v>
      </c>
      <c r="C991" s="102" t="s">
        <v>130</v>
      </c>
      <c r="D991" s="102" t="s">
        <v>25886</v>
      </c>
      <c r="E991" s="104">
        <v>56000</v>
      </c>
      <c r="F991" s="106"/>
    </row>
    <row r="992" spans="1:6" ht="75" x14ac:dyDescent="0.2">
      <c r="A992" s="102" t="s">
        <v>26806</v>
      </c>
      <c r="B992" s="103" t="s">
        <v>26807</v>
      </c>
      <c r="C992" s="102" t="s">
        <v>130</v>
      </c>
      <c r="D992" s="102" t="s">
        <v>25886</v>
      </c>
      <c r="E992" s="104">
        <v>15500</v>
      </c>
      <c r="F992" s="106"/>
    </row>
    <row r="993" spans="1:6" ht="75" x14ac:dyDescent="0.2">
      <c r="A993" s="102" t="s">
        <v>26808</v>
      </c>
      <c r="B993" s="103" t="s">
        <v>26809</v>
      </c>
      <c r="C993" s="102" t="s">
        <v>130</v>
      </c>
      <c r="D993" s="102" t="s">
        <v>25886</v>
      </c>
      <c r="E993" s="104">
        <v>36000</v>
      </c>
      <c r="F993" s="106"/>
    </row>
    <row r="994" spans="1:6" ht="60" x14ac:dyDescent="0.2">
      <c r="A994" s="102" t="s">
        <v>26810</v>
      </c>
      <c r="B994" s="103" t="s">
        <v>26811</v>
      </c>
      <c r="C994" s="102" t="s">
        <v>130</v>
      </c>
      <c r="D994" s="102" t="s">
        <v>25886</v>
      </c>
      <c r="E994" s="104">
        <v>13600</v>
      </c>
      <c r="F994" s="106"/>
    </row>
    <row r="995" spans="1:6" ht="120" x14ac:dyDescent="0.2">
      <c r="A995" s="102" t="s">
        <v>26812</v>
      </c>
      <c r="B995" s="103" t="s">
        <v>26813</v>
      </c>
      <c r="C995" s="102" t="s">
        <v>130</v>
      </c>
      <c r="D995" s="102" t="s">
        <v>25886</v>
      </c>
      <c r="E995" s="104">
        <v>50000</v>
      </c>
      <c r="F995" s="106"/>
    </row>
    <row r="996" spans="1:6" ht="120" x14ac:dyDescent="0.2">
      <c r="A996" s="102" t="s">
        <v>26814</v>
      </c>
      <c r="B996" s="103" t="s">
        <v>26815</v>
      </c>
      <c r="C996" s="102" t="s">
        <v>130</v>
      </c>
      <c r="D996" s="102" t="s">
        <v>25886</v>
      </c>
      <c r="E996" s="104">
        <v>100000</v>
      </c>
      <c r="F996" s="106"/>
    </row>
    <row r="997" spans="1:6" ht="135" x14ac:dyDescent="0.2">
      <c r="A997" s="102" t="s">
        <v>26816</v>
      </c>
      <c r="B997" s="103" t="s">
        <v>26817</v>
      </c>
      <c r="C997" s="102" t="s">
        <v>130</v>
      </c>
      <c r="D997" s="102" t="s">
        <v>25886</v>
      </c>
      <c r="E997" s="104">
        <v>90000</v>
      </c>
      <c r="F997" s="106"/>
    </row>
    <row r="998" spans="1:6" ht="135" x14ac:dyDescent="0.2">
      <c r="A998" s="102" t="s">
        <v>26818</v>
      </c>
      <c r="B998" s="103" t="s">
        <v>26819</v>
      </c>
      <c r="C998" s="102" t="s">
        <v>130</v>
      </c>
      <c r="D998" s="102" t="s">
        <v>25886</v>
      </c>
      <c r="E998" s="104">
        <v>180000</v>
      </c>
      <c r="F998" s="106"/>
    </row>
    <row r="999" spans="1:6" x14ac:dyDescent="0.2">
      <c r="A999" s="102" t="s">
        <v>26820</v>
      </c>
      <c r="B999" s="103" t="s">
        <v>26821</v>
      </c>
      <c r="C999" s="102" t="s">
        <v>130</v>
      </c>
      <c r="D999" s="102" t="s">
        <v>25886</v>
      </c>
      <c r="E999" s="104">
        <v>500</v>
      </c>
      <c r="F999" s="106"/>
    </row>
    <row r="1000" spans="1:6" x14ac:dyDescent="0.2">
      <c r="A1000" s="102" t="s">
        <v>26822</v>
      </c>
      <c r="B1000" s="103" t="s">
        <v>26823</v>
      </c>
      <c r="C1000" s="102" t="s">
        <v>130</v>
      </c>
      <c r="D1000" s="102" t="s">
        <v>26500</v>
      </c>
      <c r="E1000" s="104">
        <v>500</v>
      </c>
      <c r="F1000" s="106"/>
    </row>
    <row r="1001" spans="1:6" ht="45" x14ac:dyDescent="0.2">
      <c r="A1001" s="102" t="s">
        <v>26824</v>
      </c>
      <c r="B1001" s="103" t="s">
        <v>26825</v>
      </c>
      <c r="C1001" s="102" t="s">
        <v>130</v>
      </c>
      <c r="D1001" s="102" t="s">
        <v>26500</v>
      </c>
      <c r="E1001" s="104">
        <v>1000</v>
      </c>
      <c r="F1001" s="106"/>
    </row>
    <row r="1002" spans="1:6" ht="30" x14ac:dyDescent="0.2">
      <c r="A1002" s="102" t="s">
        <v>26762</v>
      </c>
      <c r="B1002" s="103" t="s">
        <v>26763</v>
      </c>
      <c r="C1002" s="102" t="s">
        <v>130</v>
      </c>
      <c r="D1002" s="102" t="s">
        <v>26500</v>
      </c>
      <c r="E1002" s="104">
        <v>2200</v>
      </c>
      <c r="F1002" s="106"/>
    </row>
    <row r="1003" spans="1:6" ht="30" x14ac:dyDescent="0.2">
      <c r="A1003" s="102" t="s">
        <v>26764</v>
      </c>
      <c r="B1003" s="103" t="s">
        <v>26765</v>
      </c>
      <c r="C1003" s="102" t="s">
        <v>130</v>
      </c>
      <c r="D1003" s="102" t="s">
        <v>26500</v>
      </c>
      <c r="E1003" s="104">
        <v>1600</v>
      </c>
      <c r="F1003" s="106"/>
    </row>
    <row r="1004" spans="1:6" ht="30" x14ac:dyDescent="0.2">
      <c r="A1004" s="102" t="s">
        <v>26766</v>
      </c>
      <c r="B1004" s="103" t="s">
        <v>26767</v>
      </c>
      <c r="C1004" s="102" t="s">
        <v>130</v>
      </c>
      <c r="D1004" s="102" t="s">
        <v>26500</v>
      </c>
      <c r="E1004" s="104">
        <v>2200</v>
      </c>
      <c r="F1004" s="106"/>
    </row>
    <row r="1005" spans="1:6" ht="90" x14ac:dyDescent="0.2">
      <c r="A1005" s="102" t="s">
        <v>26768</v>
      </c>
      <c r="B1005" s="103" t="s">
        <v>26769</v>
      </c>
      <c r="C1005" s="102" t="s">
        <v>130</v>
      </c>
      <c r="D1005" s="102" t="s">
        <v>26500</v>
      </c>
      <c r="E1005" s="104">
        <v>14500</v>
      </c>
      <c r="F1005" s="106"/>
    </row>
    <row r="1006" spans="1:6" ht="90" x14ac:dyDescent="0.2">
      <c r="A1006" s="102" t="s">
        <v>26770</v>
      </c>
      <c r="B1006" s="103" t="s">
        <v>26771</v>
      </c>
      <c r="C1006" s="102" t="s">
        <v>130</v>
      </c>
      <c r="D1006" s="102" t="s">
        <v>26500</v>
      </c>
      <c r="E1006" s="104">
        <v>36400</v>
      </c>
      <c r="F1006" s="106"/>
    </row>
    <row r="1007" spans="1:6" ht="120" x14ac:dyDescent="0.2">
      <c r="A1007" s="102" t="s">
        <v>26772</v>
      </c>
      <c r="B1007" s="103" t="s">
        <v>26773</v>
      </c>
      <c r="C1007" s="102" t="s">
        <v>130</v>
      </c>
      <c r="D1007" s="102" t="s">
        <v>26500</v>
      </c>
      <c r="E1007" s="104">
        <v>66300</v>
      </c>
      <c r="F1007" s="106"/>
    </row>
    <row r="1008" spans="1:6" ht="90" x14ac:dyDescent="0.2">
      <c r="A1008" s="102" t="s">
        <v>26774</v>
      </c>
      <c r="B1008" s="103" t="s">
        <v>26775</v>
      </c>
      <c r="C1008" s="102" t="s">
        <v>130</v>
      </c>
      <c r="D1008" s="102" t="s">
        <v>26500</v>
      </c>
      <c r="E1008" s="104">
        <v>8000</v>
      </c>
      <c r="F1008" s="106"/>
    </row>
    <row r="1009" spans="1:6" ht="30" x14ac:dyDescent="0.2">
      <c r="A1009" s="102" t="s">
        <v>26776</v>
      </c>
      <c r="B1009" s="103" t="s">
        <v>26777</v>
      </c>
      <c r="C1009" s="102" t="s">
        <v>130</v>
      </c>
      <c r="D1009" s="102" t="s">
        <v>26500</v>
      </c>
      <c r="E1009" s="104">
        <v>3500</v>
      </c>
      <c r="F1009" s="106"/>
    </row>
    <row r="1010" spans="1:6" ht="30" x14ac:dyDescent="0.2">
      <c r="A1010" s="102" t="s">
        <v>26778</v>
      </c>
      <c r="B1010" s="103" t="s">
        <v>26779</v>
      </c>
      <c r="C1010" s="102" t="s">
        <v>130</v>
      </c>
      <c r="D1010" s="102" t="s">
        <v>26500</v>
      </c>
      <c r="E1010" s="104">
        <v>2500</v>
      </c>
      <c r="F1010" s="106"/>
    </row>
    <row r="1011" spans="1:6" ht="30" x14ac:dyDescent="0.2">
      <c r="A1011" s="102" t="s">
        <v>26780</v>
      </c>
      <c r="B1011" s="103" t="s">
        <v>26781</v>
      </c>
      <c r="C1011" s="102" t="s">
        <v>130</v>
      </c>
      <c r="D1011" s="102" t="s">
        <v>26500</v>
      </c>
      <c r="E1011" s="104">
        <v>1000</v>
      </c>
      <c r="F1011" s="106"/>
    </row>
    <row r="1012" spans="1:6" x14ac:dyDescent="0.2">
      <c r="A1012" s="102" t="s">
        <v>26782</v>
      </c>
      <c r="B1012" s="103" t="s">
        <v>26783</v>
      </c>
      <c r="C1012" s="102" t="s">
        <v>130</v>
      </c>
      <c r="D1012" s="102" t="s">
        <v>26500</v>
      </c>
      <c r="E1012" s="104">
        <v>225</v>
      </c>
      <c r="F1012" s="106"/>
    </row>
    <row r="1013" spans="1:6" ht="90" x14ac:dyDescent="0.2">
      <c r="A1013" s="102" t="s">
        <v>26784</v>
      </c>
      <c r="B1013" s="103" t="s">
        <v>26785</v>
      </c>
      <c r="C1013" s="102" t="s">
        <v>130</v>
      </c>
      <c r="D1013" s="102" t="s">
        <v>26500</v>
      </c>
      <c r="E1013" s="104">
        <v>55000</v>
      </c>
      <c r="F1013" s="106"/>
    </row>
    <row r="1014" spans="1:6" ht="75" x14ac:dyDescent="0.2">
      <c r="A1014" s="102" t="s">
        <v>26786</v>
      </c>
      <c r="B1014" s="103" t="s">
        <v>26787</v>
      </c>
      <c r="C1014" s="102" t="s">
        <v>130</v>
      </c>
      <c r="D1014" s="102" t="s">
        <v>26500</v>
      </c>
      <c r="E1014" s="104">
        <v>15500</v>
      </c>
      <c r="F1014" s="106"/>
    </row>
    <row r="1015" spans="1:6" ht="75" x14ac:dyDescent="0.2">
      <c r="A1015" s="102" t="s">
        <v>26788</v>
      </c>
      <c r="B1015" s="103" t="s">
        <v>26789</v>
      </c>
      <c r="C1015" s="102" t="s">
        <v>130</v>
      </c>
      <c r="D1015" s="102" t="s">
        <v>26500</v>
      </c>
      <c r="E1015" s="104">
        <v>25000</v>
      </c>
      <c r="F1015" s="106"/>
    </row>
    <row r="1016" spans="1:6" ht="75" x14ac:dyDescent="0.2">
      <c r="A1016" s="102" t="s">
        <v>26790</v>
      </c>
      <c r="B1016" s="103" t="s">
        <v>26791</v>
      </c>
      <c r="C1016" s="102" t="s">
        <v>130</v>
      </c>
      <c r="D1016" s="102" t="s">
        <v>26500</v>
      </c>
      <c r="E1016" s="104">
        <v>40000</v>
      </c>
      <c r="F1016" s="106"/>
    </row>
    <row r="1017" spans="1:6" ht="75" x14ac:dyDescent="0.2">
      <c r="A1017" s="102" t="s">
        <v>26792</v>
      </c>
      <c r="B1017" s="103" t="s">
        <v>26793</v>
      </c>
      <c r="C1017" s="102" t="s">
        <v>130</v>
      </c>
      <c r="D1017" s="102" t="s">
        <v>26500</v>
      </c>
      <c r="E1017" s="104">
        <v>50000</v>
      </c>
      <c r="F1017" s="106"/>
    </row>
    <row r="1018" spans="1:6" ht="60" x14ac:dyDescent="0.2">
      <c r="A1018" s="102" t="s">
        <v>26794</v>
      </c>
      <c r="B1018" s="103" t="s">
        <v>26795</v>
      </c>
      <c r="C1018" s="102" t="s">
        <v>130</v>
      </c>
      <c r="D1018" s="102" t="s">
        <v>26500</v>
      </c>
      <c r="E1018" s="104">
        <v>26500</v>
      </c>
      <c r="F1018" s="106"/>
    </row>
    <row r="1019" spans="1:6" ht="75" x14ac:dyDescent="0.2">
      <c r="A1019" s="102" t="s">
        <v>26796</v>
      </c>
      <c r="B1019" s="103" t="s">
        <v>26797</v>
      </c>
      <c r="C1019" s="102" t="s">
        <v>130</v>
      </c>
      <c r="D1019" s="102" t="s">
        <v>26500</v>
      </c>
      <c r="E1019" s="104">
        <v>37000</v>
      </c>
      <c r="F1019" s="106"/>
    </row>
    <row r="1020" spans="1:6" ht="105" x14ac:dyDescent="0.2">
      <c r="A1020" s="102" t="s">
        <v>26798</v>
      </c>
      <c r="B1020" s="103" t="s">
        <v>26799</v>
      </c>
      <c r="C1020" s="102" t="s">
        <v>130</v>
      </c>
      <c r="D1020" s="102" t="s">
        <v>26500</v>
      </c>
      <c r="E1020" s="104">
        <v>63500</v>
      </c>
      <c r="F1020" s="106"/>
    </row>
    <row r="1021" spans="1:6" ht="105" x14ac:dyDescent="0.2">
      <c r="A1021" s="102" t="s">
        <v>26800</v>
      </c>
      <c r="B1021" s="103" t="s">
        <v>26801</v>
      </c>
      <c r="C1021" s="102" t="s">
        <v>130</v>
      </c>
      <c r="D1021" s="102" t="s">
        <v>26500</v>
      </c>
      <c r="E1021" s="104">
        <v>32000</v>
      </c>
      <c r="F1021" s="106"/>
    </row>
    <row r="1022" spans="1:6" ht="105" x14ac:dyDescent="0.2">
      <c r="A1022" s="102" t="s">
        <v>26802</v>
      </c>
      <c r="B1022" s="103" t="s">
        <v>26803</v>
      </c>
      <c r="C1022" s="102" t="s">
        <v>130</v>
      </c>
      <c r="D1022" s="102" t="s">
        <v>26500</v>
      </c>
      <c r="E1022" s="104">
        <v>46500</v>
      </c>
      <c r="F1022" s="106"/>
    </row>
    <row r="1023" spans="1:6" ht="75" x14ac:dyDescent="0.2">
      <c r="A1023" s="102" t="s">
        <v>26804</v>
      </c>
      <c r="B1023" s="103" t="s">
        <v>26805</v>
      </c>
      <c r="C1023" s="102" t="s">
        <v>130</v>
      </c>
      <c r="D1023" s="102" t="s">
        <v>26500</v>
      </c>
      <c r="E1023" s="104">
        <v>56000</v>
      </c>
      <c r="F1023" s="106"/>
    </row>
    <row r="1024" spans="1:6" ht="75" x14ac:dyDescent="0.2">
      <c r="A1024" s="102" t="s">
        <v>26806</v>
      </c>
      <c r="B1024" s="103" t="s">
        <v>26807</v>
      </c>
      <c r="C1024" s="102" t="s">
        <v>130</v>
      </c>
      <c r="D1024" s="102" t="s">
        <v>26500</v>
      </c>
      <c r="E1024" s="104">
        <v>15500</v>
      </c>
      <c r="F1024" s="106"/>
    </row>
    <row r="1025" spans="1:6" ht="75" x14ac:dyDescent="0.2">
      <c r="A1025" s="102" t="s">
        <v>26808</v>
      </c>
      <c r="B1025" s="103" t="s">
        <v>26809</v>
      </c>
      <c r="C1025" s="102" t="s">
        <v>130</v>
      </c>
      <c r="D1025" s="102" t="s">
        <v>26500</v>
      </c>
      <c r="E1025" s="104">
        <v>36000</v>
      </c>
      <c r="F1025" s="106"/>
    </row>
    <row r="1026" spans="1:6" ht="60" x14ac:dyDescent="0.2">
      <c r="A1026" s="102" t="s">
        <v>26810</v>
      </c>
      <c r="B1026" s="103" t="s">
        <v>26811</v>
      </c>
      <c r="C1026" s="102" t="s">
        <v>130</v>
      </c>
      <c r="D1026" s="102" t="s">
        <v>26500</v>
      </c>
      <c r="E1026" s="104">
        <v>13600</v>
      </c>
      <c r="F1026" s="106"/>
    </row>
    <row r="1027" spans="1:6" ht="120" x14ac:dyDescent="0.2">
      <c r="A1027" s="102" t="s">
        <v>26812</v>
      </c>
      <c r="B1027" s="103" t="s">
        <v>26813</v>
      </c>
      <c r="C1027" s="102" t="s">
        <v>130</v>
      </c>
      <c r="D1027" s="102" t="s">
        <v>26500</v>
      </c>
      <c r="E1027" s="104">
        <v>50000</v>
      </c>
      <c r="F1027" s="106"/>
    </row>
    <row r="1028" spans="1:6" ht="120" x14ac:dyDescent="0.2">
      <c r="A1028" s="102" t="s">
        <v>26814</v>
      </c>
      <c r="B1028" s="103" t="s">
        <v>26815</v>
      </c>
      <c r="C1028" s="102" t="s">
        <v>130</v>
      </c>
      <c r="D1028" s="102" t="s">
        <v>26500</v>
      </c>
      <c r="E1028" s="104">
        <v>100000</v>
      </c>
      <c r="F1028" s="106"/>
    </row>
    <row r="1029" spans="1:6" ht="135" x14ac:dyDescent="0.2">
      <c r="A1029" s="102" t="s">
        <v>26816</v>
      </c>
      <c r="B1029" s="103" t="s">
        <v>26817</v>
      </c>
      <c r="C1029" s="102" t="s">
        <v>130</v>
      </c>
      <c r="D1029" s="102" t="s">
        <v>26500</v>
      </c>
      <c r="E1029" s="104">
        <v>90000</v>
      </c>
      <c r="F1029" s="106"/>
    </row>
    <row r="1030" spans="1:6" ht="135" x14ac:dyDescent="0.2">
      <c r="A1030" s="102" t="s">
        <v>26818</v>
      </c>
      <c r="B1030" s="103" t="s">
        <v>26819</v>
      </c>
      <c r="C1030" s="102" t="s">
        <v>130</v>
      </c>
      <c r="D1030" s="102" t="s">
        <v>26500</v>
      </c>
      <c r="E1030" s="104">
        <v>180000</v>
      </c>
      <c r="F1030" s="106"/>
    </row>
    <row r="1031" spans="1:6" ht="75" x14ac:dyDescent="0.2">
      <c r="A1031" s="102" t="s">
        <v>26826</v>
      </c>
      <c r="B1031" s="103" t="s">
        <v>26827</v>
      </c>
      <c r="C1031" s="102" t="s">
        <v>25</v>
      </c>
      <c r="D1031" s="102" t="s">
        <v>25886</v>
      </c>
      <c r="E1031" s="104">
        <v>100</v>
      </c>
      <c r="F1031" s="106"/>
    </row>
    <row r="1032" spans="1:6" ht="75" x14ac:dyDescent="0.2">
      <c r="A1032" s="102" t="s">
        <v>26828</v>
      </c>
      <c r="B1032" s="103" t="s">
        <v>26827</v>
      </c>
      <c r="C1032" s="102" t="s">
        <v>25</v>
      </c>
      <c r="D1032" s="102" t="s">
        <v>25886</v>
      </c>
      <c r="E1032" s="104">
        <v>1000</v>
      </c>
      <c r="F1032" s="106"/>
    </row>
    <row r="1033" spans="1:6" ht="60" x14ac:dyDescent="0.2">
      <c r="A1033" s="102" t="s">
        <v>26829</v>
      </c>
      <c r="B1033" s="103" t="s">
        <v>26830</v>
      </c>
      <c r="C1033" s="102" t="s">
        <v>25</v>
      </c>
      <c r="D1033" s="102" t="s">
        <v>25886</v>
      </c>
      <c r="E1033" s="104">
        <v>6000</v>
      </c>
      <c r="F1033" s="106"/>
    </row>
    <row r="1034" spans="1:6" ht="60" x14ac:dyDescent="0.2">
      <c r="A1034" s="102" t="s">
        <v>26831</v>
      </c>
      <c r="B1034" s="103" t="s">
        <v>26832</v>
      </c>
      <c r="C1034" s="102" t="s">
        <v>25</v>
      </c>
      <c r="D1034" s="102" t="s">
        <v>25886</v>
      </c>
      <c r="E1034" s="104">
        <v>5292</v>
      </c>
      <c r="F1034" s="106"/>
    </row>
    <row r="1035" spans="1:6" ht="30" x14ac:dyDescent="0.2">
      <c r="A1035" s="102" t="s">
        <v>26833</v>
      </c>
      <c r="B1035" s="103" t="s">
        <v>26834</v>
      </c>
      <c r="C1035" s="102" t="s">
        <v>25</v>
      </c>
      <c r="D1035" s="102" t="s">
        <v>25886</v>
      </c>
      <c r="E1035" s="104">
        <v>110</v>
      </c>
      <c r="F1035" s="106"/>
    </row>
    <row r="1036" spans="1:6" ht="75" x14ac:dyDescent="0.2">
      <c r="A1036" s="102" t="s">
        <v>26835</v>
      </c>
      <c r="B1036" s="103" t="s">
        <v>26836</v>
      </c>
      <c r="C1036" s="102" t="s">
        <v>25</v>
      </c>
      <c r="D1036" s="102" t="s">
        <v>25886</v>
      </c>
      <c r="E1036" s="104">
        <v>250</v>
      </c>
      <c r="F1036" s="106"/>
    </row>
    <row r="1037" spans="1:6" ht="75" x14ac:dyDescent="0.2">
      <c r="A1037" s="102" t="s">
        <v>26837</v>
      </c>
      <c r="B1037" s="103" t="s">
        <v>26838</v>
      </c>
      <c r="C1037" s="102" t="s">
        <v>25</v>
      </c>
      <c r="D1037" s="102" t="s">
        <v>25886</v>
      </c>
      <c r="E1037" s="104">
        <v>200</v>
      </c>
      <c r="F1037" s="106"/>
    </row>
    <row r="1038" spans="1:6" ht="45" x14ac:dyDescent="0.2">
      <c r="A1038" s="102" t="s">
        <v>26839</v>
      </c>
      <c r="B1038" s="103" t="s">
        <v>26840</v>
      </c>
      <c r="C1038" s="102" t="s">
        <v>25</v>
      </c>
      <c r="D1038" s="102" t="s">
        <v>25886</v>
      </c>
      <c r="E1038" s="104">
        <v>221</v>
      </c>
      <c r="F1038" s="106"/>
    </row>
    <row r="1039" spans="1:6" ht="45" x14ac:dyDescent="0.2">
      <c r="A1039" s="102" t="s">
        <v>26841</v>
      </c>
      <c r="B1039" s="103" t="s">
        <v>26842</v>
      </c>
      <c r="C1039" s="102" t="s">
        <v>25</v>
      </c>
      <c r="D1039" s="102" t="s">
        <v>25886</v>
      </c>
      <c r="E1039" s="104">
        <v>17680</v>
      </c>
      <c r="F1039" s="106"/>
    </row>
    <row r="1040" spans="1:6" ht="45" x14ac:dyDescent="0.2">
      <c r="A1040" s="102" t="s">
        <v>26843</v>
      </c>
      <c r="B1040" s="103" t="s">
        <v>26844</v>
      </c>
      <c r="C1040" s="102" t="s">
        <v>25</v>
      </c>
      <c r="D1040" s="102" t="s">
        <v>25886</v>
      </c>
      <c r="E1040" s="104">
        <v>8840</v>
      </c>
      <c r="F1040" s="106"/>
    </row>
    <row r="1041" spans="1:6" ht="45" x14ac:dyDescent="0.2">
      <c r="A1041" s="102" t="s">
        <v>26845</v>
      </c>
      <c r="B1041" s="103" t="s">
        <v>26846</v>
      </c>
      <c r="C1041" s="102" t="s">
        <v>25</v>
      </c>
      <c r="D1041" s="102" t="s">
        <v>25886</v>
      </c>
      <c r="E1041" s="104">
        <v>11934</v>
      </c>
      <c r="F1041" s="106"/>
    </row>
    <row r="1042" spans="1:6" ht="75" x14ac:dyDescent="0.2">
      <c r="A1042" s="102" t="s">
        <v>26826</v>
      </c>
      <c r="B1042" s="103" t="s">
        <v>26827</v>
      </c>
      <c r="C1042" s="102" t="s">
        <v>25</v>
      </c>
      <c r="D1042" s="102" t="s">
        <v>26500</v>
      </c>
      <c r="E1042" s="104">
        <v>100</v>
      </c>
      <c r="F1042" s="106"/>
    </row>
    <row r="1043" spans="1:6" ht="75" x14ac:dyDescent="0.2">
      <c r="A1043" s="102" t="s">
        <v>26828</v>
      </c>
      <c r="B1043" s="103" t="s">
        <v>26827</v>
      </c>
      <c r="C1043" s="102" t="s">
        <v>25</v>
      </c>
      <c r="D1043" s="102" t="s">
        <v>26500</v>
      </c>
      <c r="E1043" s="104">
        <v>1000</v>
      </c>
      <c r="F1043" s="106"/>
    </row>
    <row r="1044" spans="1:6" ht="60" x14ac:dyDescent="0.2">
      <c r="A1044" s="102" t="s">
        <v>26829</v>
      </c>
      <c r="B1044" s="103" t="s">
        <v>26830</v>
      </c>
      <c r="C1044" s="102" t="s">
        <v>25</v>
      </c>
      <c r="D1044" s="102" t="s">
        <v>26500</v>
      </c>
      <c r="E1044" s="104">
        <v>6000</v>
      </c>
      <c r="F1044" s="106"/>
    </row>
    <row r="1045" spans="1:6" ht="60" x14ac:dyDescent="0.2">
      <c r="A1045" s="102" t="s">
        <v>26831</v>
      </c>
      <c r="B1045" s="103" t="s">
        <v>26832</v>
      </c>
      <c r="C1045" s="102" t="s">
        <v>25</v>
      </c>
      <c r="D1045" s="102" t="s">
        <v>26500</v>
      </c>
      <c r="E1045" s="104">
        <v>5292</v>
      </c>
      <c r="F1045" s="106"/>
    </row>
    <row r="1046" spans="1:6" ht="30" x14ac:dyDescent="0.2">
      <c r="A1046" s="102" t="s">
        <v>26833</v>
      </c>
      <c r="B1046" s="103" t="s">
        <v>26834</v>
      </c>
      <c r="C1046" s="102" t="s">
        <v>25</v>
      </c>
      <c r="D1046" s="102" t="s">
        <v>26500</v>
      </c>
      <c r="E1046" s="104">
        <v>110</v>
      </c>
      <c r="F1046" s="106"/>
    </row>
    <row r="1047" spans="1:6" ht="75" x14ac:dyDescent="0.2">
      <c r="A1047" s="102" t="s">
        <v>26835</v>
      </c>
      <c r="B1047" s="103" t="s">
        <v>26836</v>
      </c>
      <c r="C1047" s="102" t="s">
        <v>25</v>
      </c>
      <c r="D1047" s="102" t="s">
        <v>26500</v>
      </c>
      <c r="E1047" s="104">
        <v>250</v>
      </c>
      <c r="F1047" s="106"/>
    </row>
    <row r="1048" spans="1:6" ht="75" x14ac:dyDescent="0.2">
      <c r="A1048" s="102" t="s">
        <v>26837</v>
      </c>
      <c r="B1048" s="103" t="s">
        <v>26838</v>
      </c>
      <c r="C1048" s="102" t="s">
        <v>25</v>
      </c>
      <c r="D1048" s="102" t="s">
        <v>26500</v>
      </c>
      <c r="E1048" s="104">
        <v>200</v>
      </c>
      <c r="F1048" s="106"/>
    </row>
    <row r="1049" spans="1:6" ht="45" x14ac:dyDescent="0.2">
      <c r="A1049" s="102" t="s">
        <v>26839</v>
      </c>
      <c r="B1049" s="103" t="s">
        <v>26840</v>
      </c>
      <c r="C1049" s="102" t="s">
        <v>25</v>
      </c>
      <c r="D1049" s="102" t="s">
        <v>26500</v>
      </c>
      <c r="E1049" s="104">
        <v>221</v>
      </c>
      <c r="F1049" s="106"/>
    </row>
    <row r="1050" spans="1:6" ht="45" x14ac:dyDescent="0.2">
      <c r="A1050" s="102" t="s">
        <v>26841</v>
      </c>
      <c r="B1050" s="103" t="s">
        <v>26842</v>
      </c>
      <c r="C1050" s="102" t="s">
        <v>25</v>
      </c>
      <c r="D1050" s="102" t="s">
        <v>26500</v>
      </c>
      <c r="E1050" s="104">
        <v>17680</v>
      </c>
      <c r="F1050" s="106"/>
    </row>
    <row r="1051" spans="1:6" ht="45" x14ac:dyDescent="0.2">
      <c r="A1051" s="102" t="s">
        <v>26843</v>
      </c>
      <c r="B1051" s="103" t="s">
        <v>26844</v>
      </c>
      <c r="C1051" s="102" t="s">
        <v>25</v>
      </c>
      <c r="D1051" s="102" t="s">
        <v>26500</v>
      </c>
      <c r="E1051" s="104">
        <v>8840</v>
      </c>
      <c r="F1051" s="106"/>
    </row>
    <row r="1052" spans="1:6" ht="45" x14ac:dyDescent="0.2">
      <c r="A1052" s="102" t="s">
        <v>26845</v>
      </c>
      <c r="B1052" s="103" t="s">
        <v>26846</v>
      </c>
      <c r="C1052" s="102" t="s">
        <v>25</v>
      </c>
      <c r="D1052" s="102" t="s">
        <v>26500</v>
      </c>
      <c r="E1052" s="104">
        <v>11934</v>
      </c>
      <c r="F1052" s="106"/>
    </row>
  </sheetData>
  <autoFilter ref="A4:F105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Vendor Disc Summary</vt:lpstr>
      <vt:lpstr>Approved USC Vendors</vt:lpstr>
      <vt:lpstr>Vendor List</vt:lpstr>
      <vt:lpstr>(Net App)</vt:lpstr>
      <vt:lpstr>(VMware)</vt:lpstr>
      <vt:lpstr>(Commvault Inc)</vt:lpstr>
      <vt:lpstr>'(VMware)'!_FilterDatabase</vt:lpstr>
      <vt:lpstr>'Approved USC Vendors'!Print_Area</vt:lpstr>
      <vt:lpstr>'Approved USC Vendors'!Print_Titles</vt:lpstr>
    </vt:vector>
  </TitlesOfParts>
  <Company>GTSI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longr</dc:creator>
  <cp:lastModifiedBy>Greg Hott</cp:lastModifiedBy>
  <cp:lastPrinted>2016-06-20T15:58:41Z</cp:lastPrinted>
  <dcterms:created xsi:type="dcterms:W3CDTF">2007-05-21T20:07:57Z</dcterms:created>
  <dcterms:modified xsi:type="dcterms:W3CDTF">2023-10-05T15:00:06Z</dcterms:modified>
</cp:coreProperties>
</file>